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https://d.docs.live.net/047CF94BEF50A1AE/Desktop/NIYU/NIYU/sem last/"/>
    </mc:Choice>
  </mc:AlternateContent>
  <xr:revisionPtr revIDLastSave="913" documentId="8_{1845745C-02C1-444F-8755-A991DCC96532}" xr6:coauthVersionLast="47" xr6:coauthVersionMax="47" xr10:uidLastSave="{94C87712-7B7D-49FF-824B-F4F04C2F4D5B}"/>
  <bookViews>
    <workbookView xWindow="-108" yWindow="-108" windowWidth="23256" windowHeight="12456" xr2:uid="{44EB8C55-6C44-4EC5-A1A3-CBA4D02708B4}"/>
  </bookViews>
  <sheets>
    <sheet name="stockdata" sheetId="1" r:id="rId1"/>
    <sheet name="Summary KPI" sheetId="2" r:id="rId2"/>
    <sheet name="Pivot" sheetId="3" r:id="rId3"/>
    <sheet name="Dashboard" sheetId="5" r:id="rId4"/>
  </sheets>
  <definedNames>
    <definedName name="HIGH">stockdata!$L:$L</definedName>
    <definedName name="LOW">stockdata!$M:$M</definedName>
    <definedName name="OPEN">stockdata!$K:$K</definedName>
    <definedName name="PREV.CLOSE">stockdata!$N:$N</definedName>
    <definedName name="Slicer_Name">#N/A</definedName>
    <definedName name="Slicer_Sector">#N/A</definedName>
    <definedName name="Slicer_Year">#N/A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5" i="5" l="1" a="1"/>
  <c r="Z5" i="5" s="1"/>
  <c r="K5" i="5"/>
  <c r="F5" i="5"/>
  <c r="E18" i="2"/>
  <c r="E19" i="2"/>
  <c r="E20" i="2"/>
  <c r="E21" i="2"/>
  <c r="E22" i="2"/>
  <c r="E23" i="2"/>
  <c r="E24" i="2"/>
  <c r="E25" i="2"/>
  <c r="E26" i="2"/>
  <c r="E27" i="2"/>
  <c r="E28" i="2"/>
  <c r="E17" i="2"/>
  <c r="B53" i="2"/>
  <c r="B54" i="2"/>
  <c r="B55" i="2"/>
  <c r="B52" i="2"/>
  <c r="C47" i="2"/>
  <c r="C48" i="2"/>
  <c r="C49" i="2"/>
  <c r="C46" i="2"/>
  <c r="C18" i="2"/>
  <c r="C19" i="2"/>
  <c r="C20" i="2"/>
  <c r="C21" i="2"/>
  <c r="C22" i="2"/>
  <c r="C23" i="2"/>
  <c r="C24" i="2"/>
  <c r="C25" i="2"/>
  <c r="C26" i="2"/>
  <c r="C27" i="2"/>
  <c r="C28" i="2"/>
  <c r="C17" i="2"/>
  <c r="B18" i="2"/>
  <c r="B19" i="2"/>
  <c r="B20" i="2"/>
  <c r="B21" i="2"/>
  <c r="B22" i="2"/>
  <c r="B23" i="2"/>
  <c r="B24" i="2"/>
  <c r="B25" i="2"/>
  <c r="B26" i="2"/>
  <c r="B27" i="2"/>
  <c r="B28" i="2"/>
  <c r="B17" i="2"/>
  <c r="C3" i="2"/>
  <c r="C4" i="2"/>
  <c r="C5" i="2"/>
  <c r="C6" i="2"/>
  <c r="C7" i="2"/>
  <c r="C8" i="2"/>
  <c r="C9" i="2"/>
  <c r="C10" i="2"/>
  <c r="C11" i="2"/>
  <c r="C12" i="2"/>
  <c r="C13" i="2"/>
  <c r="C2" i="2"/>
  <c r="D2" i="1"/>
  <c r="G2" i="1" s="1"/>
  <c r="D3" i="1"/>
  <c r="G3" i="1" s="1"/>
  <c r="D4" i="1"/>
  <c r="G4" i="1" s="1"/>
  <c r="D5" i="1"/>
  <c r="G5" i="1" s="1"/>
  <c r="D6" i="1"/>
  <c r="G6" i="1" s="1"/>
  <c r="D7" i="1"/>
  <c r="G7" i="1" s="1"/>
  <c r="D8" i="1"/>
  <c r="G8" i="1" s="1"/>
  <c r="D9" i="1"/>
  <c r="G9" i="1" s="1"/>
  <c r="D10" i="1"/>
  <c r="G10" i="1" s="1"/>
  <c r="D11" i="1"/>
  <c r="G11" i="1" s="1"/>
  <c r="D12" i="1"/>
  <c r="G12" i="1" s="1"/>
  <c r="D13" i="1"/>
  <c r="G13" i="1" s="1"/>
  <c r="D14" i="1"/>
  <c r="G14" i="1" s="1"/>
  <c r="D15" i="1"/>
  <c r="G15" i="1" s="1"/>
  <c r="D16" i="1"/>
  <c r="G16" i="1" s="1"/>
  <c r="D17" i="1"/>
  <c r="G17" i="1" s="1"/>
  <c r="D18" i="1"/>
  <c r="G18" i="1" s="1"/>
  <c r="D19" i="1"/>
  <c r="G19" i="1" s="1"/>
  <c r="D20" i="1"/>
  <c r="G20" i="1" s="1"/>
  <c r="D21" i="1"/>
  <c r="G21" i="1" s="1"/>
  <c r="D22" i="1"/>
  <c r="G22" i="1" s="1"/>
  <c r="D23" i="1"/>
  <c r="G23" i="1" s="1"/>
  <c r="D24" i="1"/>
  <c r="G24" i="1" s="1"/>
  <c r="D25" i="1"/>
  <c r="G25" i="1" s="1"/>
  <c r="D26" i="1"/>
  <c r="G26" i="1" s="1"/>
  <c r="D27" i="1"/>
  <c r="G27" i="1" s="1"/>
  <c r="D28" i="1"/>
  <c r="G28" i="1" s="1"/>
  <c r="D29" i="1"/>
  <c r="G29" i="1" s="1"/>
  <c r="D30" i="1"/>
  <c r="G30" i="1" s="1"/>
  <c r="D31" i="1"/>
  <c r="G31" i="1" s="1"/>
  <c r="D32" i="1"/>
  <c r="G32" i="1" s="1"/>
  <c r="D33" i="1"/>
  <c r="G33" i="1" s="1"/>
  <c r="D34" i="1"/>
  <c r="G34" i="1" s="1"/>
  <c r="D35" i="1"/>
  <c r="G35" i="1" s="1"/>
  <c r="D36" i="1"/>
  <c r="G36" i="1" s="1"/>
  <c r="D37" i="1"/>
  <c r="G37" i="1" s="1"/>
  <c r="D38" i="1"/>
  <c r="G38" i="1" s="1"/>
  <c r="D39" i="1"/>
  <c r="G39" i="1" s="1"/>
  <c r="D40" i="1"/>
  <c r="G40" i="1" s="1"/>
  <c r="D41" i="1"/>
  <c r="G41" i="1" s="1"/>
  <c r="D42" i="1"/>
  <c r="G42" i="1" s="1"/>
  <c r="D43" i="1"/>
  <c r="G43" i="1" s="1"/>
  <c r="D44" i="1"/>
  <c r="G44" i="1" s="1"/>
  <c r="D45" i="1"/>
  <c r="G45" i="1" s="1"/>
  <c r="D46" i="1"/>
  <c r="G46" i="1" s="1"/>
  <c r="D47" i="1"/>
  <c r="G47" i="1" s="1"/>
  <c r="D48" i="1"/>
  <c r="G48" i="1" s="1"/>
  <c r="D49" i="1"/>
  <c r="G49" i="1" s="1"/>
  <c r="D50" i="1"/>
  <c r="G50" i="1" s="1"/>
  <c r="D51" i="1"/>
  <c r="G51" i="1" s="1"/>
  <c r="D52" i="1"/>
  <c r="G52" i="1" s="1"/>
  <c r="D53" i="1"/>
  <c r="G53" i="1" s="1"/>
  <c r="D54" i="1"/>
  <c r="G54" i="1" s="1"/>
  <c r="D55" i="1"/>
  <c r="G55" i="1" s="1"/>
  <c r="D56" i="1"/>
  <c r="G56" i="1" s="1"/>
  <c r="D57" i="1"/>
  <c r="G57" i="1" s="1"/>
  <c r="D58" i="1"/>
  <c r="G58" i="1" s="1"/>
  <c r="D59" i="1"/>
  <c r="G59" i="1" s="1"/>
  <c r="D60" i="1"/>
  <c r="G60" i="1" s="1"/>
  <c r="D61" i="1"/>
  <c r="G61" i="1" s="1"/>
  <c r="D62" i="1"/>
  <c r="G62" i="1" s="1"/>
  <c r="D63" i="1"/>
  <c r="G63" i="1" s="1"/>
  <c r="D64" i="1"/>
  <c r="G64" i="1" s="1"/>
  <c r="D65" i="1"/>
  <c r="G65" i="1" s="1"/>
  <c r="D66" i="1"/>
  <c r="G66" i="1" s="1"/>
  <c r="D67" i="1"/>
  <c r="G67" i="1" s="1"/>
  <c r="D68" i="1"/>
  <c r="G68" i="1" s="1"/>
  <c r="D69" i="1"/>
  <c r="G69" i="1" s="1"/>
  <c r="D70" i="1"/>
  <c r="G70" i="1" s="1"/>
  <c r="D71" i="1"/>
  <c r="G71" i="1" s="1"/>
  <c r="D72" i="1"/>
  <c r="G72" i="1" s="1"/>
  <c r="D73" i="1"/>
  <c r="G73" i="1" s="1"/>
  <c r="D74" i="1"/>
  <c r="G74" i="1" s="1"/>
  <c r="D75" i="1"/>
  <c r="G75" i="1" s="1"/>
  <c r="D76" i="1"/>
  <c r="G76" i="1" s="1"/>
  <c r="D77" i="1"/>
  <c r="G77" i="1" s="1"/>
  <c r="D78" i="1"/>
  <c r="G78" i="1" s="1"/>
  <c r="D79" i="1"/>
  <c r="G79" i="1" s="1"/>
  <c r="D80" i="1"/>
  <c r="G80" i="1" s="1"/>
  <c r="D81" i="1"/>
  <c r="G81" i="1" s="1"/>
  <c r="D82" i="1"/>
  <c r="G82" i="1" s="1"/>
  <c r="D83" i="1"/>
  <c r="G83" i="1" s="1"/>
  <c r="D84" i="1"/>
  <c r="G84" i="1" s="1"/>
  <c r="D85" i="1"/>
  <c r="G85" i="1" s="1"/>
  <c r="D86" i="1"/>
  <c r="G86" i="1" s="1"/>
  <c r="D87" i="1"/>
  <c r="G87" i="1" s="1"/>
  <c r="D88" i="1"/>
  <c r="G88" i="1" s="1"/>
  <c r="D89" i="1"/>
  <c r="G89" i="1" s="1"/>
  <c r="D90" i="1"/>
  <c r="G90" i="1" s="1"/>
  <c r="D91" i="1"/>
  <c r="G91" i="1" s="1"/>
  <c r="D92" i="1"/>
  <c r="G92" i="1" s="1"/>
  <c r="D93" i="1"/>
  <c r="G93" i="1" s="1"/>
  <c r="D94" i="1"/>
  <c r="G94" i="1" s="1"/>
  <c r="D95" i="1"/>
  <c r="G95" i="1" s="1"/>
  <c r="D96" i="1"/>
  <c r="G96" i="1" s="1"/>
  <c r="D97" i="1"/>
  <c r="G97" i="1" s="1"/>
  <c r="D98" i="1"/>
  <c r="G98" i="1" s="1"/>
  <c r="D99" i="1"/>
  <c r="G99" i="1" s="1"/>
  <c r="D100" i="1"/>
  <c r="G100" i="1" s="1"/>
  <c r="D101" i="1"/>
  <c r="G101" i="1" s="1"/>
  <c r="D102" i="1"/>
  <c r="G102" i="1" s="1"/>
  <c r="D103" i="1"/>
  <c r="G103" i="1" s="1"/>
  <c r="D104" i="1"/>
  <c r="G104" i="1" s="1"/>
  <c r="D105" i="1"/>
  <c r="G105" i="1" s="1"/>
  <c r="D106" i="1"/>
  <c r="G106" i="1" s="1"/>
  <c r="D107" i="1"/>
  <c r="G107" i="1" s="1"/>
  <c r="D108" i="1"/>
  <c r="G108" i="1" s="1"/>
  <c r="D109" i="1"/>
  <c r="G109" i="1" s="1"/>
  <c r="D110" i="1"/>
  <c r="G110" i="1" s="1"/>
  <c r="D111" i="1"/>
  <c r="G111" i="1" s="1"/>
  <c r="D112" i="1"/>
  <c r="G112" i="1" s="1"/>
  <c r="D113" i="1"/>
  <c r="G113" i="1" s="1"/>
  <c r="D114" i="1"/>
  <c r="G114" i="1" s="1"/>
  <c r="D115" i="1"/>
  <c r="G115" i="1" s="1"/>
  <c r="D116" i="1"/>
  <c r="G116" i="1" s="1"/>
  <c r="D117" i="1"/>
  <c r="G117" i="1" s="1"/>
  <c r="D118" i="1"/>
  <c r="G118" i="1" s="1"/>
  <c r="D119" i="1"/>
  <c r="G119" i="1" s="1"/>
  <c r="D120" i="1"/>
  <c r="G120" i="1" s="1"/>
  <c r="D121" i="1"/>
  <c r="G121" i="1" s="1"/>
  <c r="D122" i="1"/>
  <c r="G122" i="1" s="1"/>
  <c r="D123" i="1"/>
  <c r="G123" i="1" s="1"/>
  <c r="D124" i="1"/>
  <c r="G124" i="1" s="1"/>
  <c r="D125" i="1"/>
  <c r="G125" i="1" s="1"/>
  <c r="D126" i="1"/>
  <c r="G126" i="1" s="1"/>
  <c r="D127" i="1"/>
  <c r="G127" i="1" s="1"/>
  <c r="D128" i="1"/>
  <c r="G128" i="1" s="1"/>
  <c r="D129" i="1"/>
  <c r="G129" i="1" s="1"/>
  <c r="D130" i="1"/>
  <c r="G130" i="1" s="1"/>
  <c r="D131" i="1"/>
  <c r="G131" i="1" s="1"/>
  <c r="D132" i="1"/>
  <c r="G132" i="1" s="1"/>
  <c r="D133" i="1"/>
  <c r="G133" i="1" s="1"/>
  <c r="D134" i="1"/>
  <c r="G134" i="1" s="1"/>
  <c r="D135" i="1"/>
  <c r="G135" i="1" s="1"/>
  <c r="D136" i="1"/>
  <c r="G136" i="1" s="1"/>
  <c r="D137" i="1"/>
  <c r="G137" i="1" s="1"/>
  <c r="D138" i="1"/>
  <c r="G138" i="1" s="1"/>
  <c r="D139" i="1"/>
  <c r="G139" i="1" s="1"/>
  <c r="D140" i="1"/>
  <c r="G140" i="1" s="1"/>
  <c r="D141" i="1"/>
  <c r="G141" i="1" s="1"/>
  <c r="D142" i="1"/>
  <c r="G142" i="1" s="1"/>
  <c r="D143" i="1"/>
  <c r="G143" i="1" s="1"/>
  <c r="D144" i="1"/>
  <c r="G144" i="1" s="1"/>
  <c r="D145" i="1"/>
  <c r="G145" i="1" s="1"/>
  <c r="D146" i="1"/>
  <c r="G146" i="1" s="1"/>
  <c r="D147" i="1"/>
  <c r="G147" i="1" s="1"/>
  <c r="D148" i="1"/>
  <c r="G148" i="1" s="1"/>
  <c r="D149" i="1"/>
  <c r="G149" i="1" s="1"/>
  <c r="D150" i="1"/>
  <c r="G150" i="1" s="1"/>
  <c r="D151" i="1"/>
  <c r="G151" i="1" s="1"/>
  <c r="D152" i="1"/>
  <c r="G152" i="1" s="1"/>
  <c r="D153" i="1"/>
  <c r="G153" i="1" s="1"/>
  <c r="D154" i="1"/>
  <c r="G154" i="1" s="1"/>
  <c r="D155" i="1"/>
  <c r="G155" i="1" s="1"/>
  <c r="D156" i="1"/>
  <c r="G156" i="1" s="1"/>
  <c r="D157" i="1"/>
  <c r="G157" i="1" s="1"/>
  <c r="D158" i="1"/>
  <c r="G158" i="1" s="1"/>
  <c r="D159" i="1"/>
  <c r="G159" i="1" s="1"/>
  <c r="D160" i="1"/>
  <c r="G160" i="1" s="1"/>
  <c r="D161" i="1"/>
  <c r="G161" i="1" s="1"/>
  <c r="D162" i="1"/>
  <c r="G162" i="1" s="1"/>
  <c r="D163" i="1"/>
  <c r="G163" i="1" s="1"/>
  <c r="D164" i="1"/>
  <c r="G164" i="1" s="1"/>
  <c r="D165" i="1"/>
  <c r="G165" i="1" s="1"/>
  <c r="D166" i="1"/>
  <c r="G166" i="1" s="1"/>
  <c r="D167" i="1"/>
  <c r="G167" i="1" s="1"/>
  <c r="D168" i="1"/>
  <c r="G168" i="1" s="1"/>
  <c r="D169" i="1"/>
  <c r="G169" i="1" s="1"/>
  <c r="D170" i="1"/>
  <c r="G170" i="1" s="1"/>
  <c r="D171" i="1"/>
  <c r="G171" i="1" s="1"/>
  <c r="D172" i="1"/>
  <c r="G172" i="1" s="1"/>
  <c r="D173" i="1"/>
  <c r="G173" i="1" s="1"/>
  <c r="D174" i="1"/>
  <c r="G174" i="1" s="1"/>
  <c r="D175" i="1"/>
  <c r="G175" i="1" s="1"/>
  <c r="D176" i="1"/>
  <c r="G176" i="1" s="1"/>
  <c r="D177" i="1"/>
  <c r="G177" i="1" s="1"/>
  <c r="D178" i="1"/>
  <c r="G178" i="1" s="1"/>
  <c r="D179" i="1"/>
  <c r="G179" i="1" s="1"/>
  <c r="D180" i="1"/>
  <c r="G180" i="1" s="1"/>
  <c r="D181" i="1"/>
  <c r="G181" i="1" s="1"/>
  <c r="D182" i="1"/>
  <c r="G182" i="1" s="1"/>
  <c r="D183" i="1"/>
  <c r="G183" i="1" s="1"/>
  <c r="D184" i="1"/>
  <c r="G184" i="1" s="1"/>
  <c r="D185" i="1"/>
  <c r="G185" i="1" s="1"/>
  <c r="D186" i="1"/>
  <c r="G186" i="1" s="1"/>
  <c r="D187" i="1"/>
  <c r="G187" i="1" s="1"/>
  <c r="D188" i="1"/>
  <c r="G188" i="1" s="1"/>
  <c r="D189" i="1"/>
  <c r="G189" i="1" s="1"/>
  <c r="D190" i="1"/>
  <c r="G190" i="1" s="1"/>
  <c r="D191" i="1"/>
  <c r="G191" i="1" s="1"/>
  <c r="D192" i="1"/>
  <c r="G192" i="1" s="1"/>
  <c r="D193" i="1"/>
  <c r="G193" i="1" s="1"/>
  <c r="D194" i="1"/>
  <c r="G194" i="1" s="1"/>
  <c r="D195" i="1"/>
  <c r="G195" i="1" s="1"/>
  <c r="D196" i="1"/>
  <c r="G196" i="1" s="1"/>
  <c r="D197" i="1"/>
  <c r="G197" i="1" s="1"/>
  <c r="D198" i="1"/>
  <c r="G198" i="1" s="1"/>
  <c r="D199" i="1"/>
  <c r="G199" i="1" s="1"/>
  <c r="D200" i="1"/>
  <c r="G200" i="1" s="1"/>
  <c r="D201" i="1"/>
  <c r="G201" i="1" s="1"/>
  <c r="D202" i="1"/>
  <c r="G202" i="1" s="1"/>
  <c r="D203" i="1"/>
  <c r="G203" i="1" s="1"/>
  <c r="D204" i="1"/>
  <c r="G204" i="1" s="1"/>
  <c r="D205" i="1"/>
  <c r="G205" i="1" s="1"/>
  <c r="D206" i="1"/>
  <c r="G206" i="1" s="1"/>
  <c r="D207" i="1"/>
  <c r="G207" i="1" s="1"/>
  <c r="D208" i="1"/>
  <c r="G208" i="1" s="1"/>
  <c r="D209" i="1"/>
  <c r="G209" i="1" s="1"/>
  <c r="D210" i="1"/>
  <c r="G210" i="1" s="1"/>
  <c r="D211" i="1"/>
  <c r="G211" i="1" s="1"/>
  <c r="D212" i="1"/>
  <c r="G212" i="1" s="1"/>
  <c r="D213" i="1"/>
  <c r="G213" i="1" s="1"/>
  <c r="D214" i="1"/>
  <c r="G214" i="1" s="1"/>
  <c r="D215" i="1"/>
  <c r="G215" i="1" s="1"/>
  <c r="D216" i="1"/>
  <c r="G216" i="1" s="1"/>
  <c r="D217" i="1"/>
  <c r="G217" i="1" s="1"/>
  <c r="D218" i="1"/>
  <c r="G218" i="1" s="1"/>
  <c r="D219" i="1"/>
  <c r="G219" i="1" s="1"/>
  <c r="D220" i="1"/>
  <c r="G220" i="1" s="1"/>
  <c r="D221" i="1"/>
  <c r="G221" i="1" s="1"/>
  <c r="D222" i="1"/>
  <c r="G222" i="1" s="1"/>
  <c r="D223" i="1"/>
  <c r="G223" i="1" s="1"/>
  <c r="D224" i="1"/>
  <c r="G224" i="1" s="1"/>
  <c r="D225" i="1"/>
  <c r="G225" i="1" s="1"/>
  <c r="D226" i="1"/>
  <c r="G226" i="1" s="1"/>
  <c r="D227" i="1"/>
  <c r="G227" i="1" s="1"/>
  <c r="D228" i="1"/>
  <c r="G228" i="1" s="1"/>
  <c r="D229" i="1"/>
  <c r="G229" i="1" s="1"/>
  <c r="D230" i="1"/>
  <c r="G230" i="1" s="1"/>
  <c r="D231" i="1"/>
  <c r="G231" i="1" s="1"/>
  <c r="D232" i="1"/>
  <c r="G232" i="1" s="1"/>
  <c r="D233" i="1"/>
  <c r="G233" i="1" s="1"/>
  <c r="D234" i="1"/>
  <c r="G234" i="1" s="1"/>
  <c r="D235" i="1"/>
  <c r="G235" i="1" s="1"/>
  <c r="D236" i="1"/>
  <c r="G236" i="1" s="1"/>
  <c r="D237" i="1"/>
  <c r="G237" i="1" s="1"/>
  <c r="D238" i="1"/>
  <c r="G238" i="1" s="1"/>
  <c r="D239" i="1"/>
  <c r="G239" i="1" s="1"/>
  <c r="D240" i="1"/>
  <c r="G240" i="1" s="1"/>
  <c r="D241" i="1"/>
  <c r="G241" i="1" s="1"/>
  <c r="D242" i="1"/>
  <c r="G242" i="1" s="1"/>
  <c r="D243" i="1"/>
  <c r="G243" i="1" s="1"/>
  <c r="D244" i="1"/>
  <c r="G244" i="1" s="1"/>
  <c r="D245" i="1"/>
  <c r="G245" i="1" s="1"/>
  <c r="D246" i="1"/>
  <c r="G246" i="1" s="1"/>
  <c r="D247" i="1"/>
  <c r="G247" i="1" s="1"/>
  <c r="D248" i="1"/>
  <c r="G248" i="1" s="1"/>
  <c r="D249" i="1"/>
  <c r="G249" i="1" s="1"/>
  <c r="D250" i="1"/>
  <c r="G250" i="1" s="1"/>
  <c r="D251" i="1"/>
  <c r="G251" i="1" s="1"/>
  <c r="D252" i="1"/>
  <c r="G252" i="1" s="1"/>
  <c r="D253" i="1"/>
  <c r="G253" i="1" s="1"/>
  <c r="D254" i="1"/>
  <c r="G254" i="1" s="1"/>
  <c r="D255" i="1"/>
  <c r="G255" i="1" s="1"/>
  <c r="D256" i="1"/>
  <c r="G256" i="1" s="1"/>
  <c r="D257" i="1"/>
  <c r="G257" i="1" s="1"/>
  <c r="D258" i="1"/>
  <c r="G258" i="1" s="1"/>
  <c r="D259" i="1"/>
  <c r="G259" i="1" s="1"/>
  <c r="D260" i="1"/>
  <c r="G260" i="1" s="1"/>
  <c r="D261" i="1"/>
  <c r="G261" i="1" s="1"/>
  <c r="D262" i="1"/>
  <c r="G262" i="1" s="1"/>
  <c r="D263" i="1"/>
  <c r="G263" i="1" s="1"/>
  <c r="D264" i="1"/>
  <c r="G264" i="1" s="1"/>
  <c r="D265" i="1"/>
  <c r="G265" i="1" s="1"/>
  <c r="D266" i="1"/>
  <c r="G266" i="1" s="1"/>
  <c r="D267" i="1"/>
  <c r="G267" i="1" s="1"/>
  <c r="D268" i="1"/>
  <c r="G268" i="1" s="1"/>
  <c r="D269" i="1"/>
  <c r="G269" i="1" s="1"/>
  <c r="D270" i="1"/>
  <c r="G270" i="1" s="1"/>
  <c r="D271" i="1"/>
  <c r="G271" i="1" s="1"/>
  <c r="D272" i="1"/>
  <c r="G272" i="1" s="1"/>
  <c r="D273" i="1"/>
  <c r="G273" i="1" s="1"/>
  <c r="D274" i="1"/>
  <c r="G274" i="1" s="1"/>
  <c r="D275" i="1"/>
  <c r="G275" i="1" s="1"/>
  <c r="D276" i="1"/>
  <c r="G276" i="1" s="1"/>
  <c r="D277" i="1"/>
  <c r="G277" i="1" s="1"/>
  <c r="D278" i="1"/>
  <c r="G278" i="1" s="1"/>
  <c r="D279" i="1"/>
  <c r="G279" i="1" s="1"/>
  <c r="D280" i="1"/>
  <c r="G280" i="1" s="1"/>
  <c r="D281" i="1"/>
  <c r="G281" i="1" s="1"/>
  <c r="D282" i="1"/>
  <c r="G282" i="1" s="1"/>
  <c r="D283" i="1"/>
  <c r="G283" i="1" s="1"/>
  <c r="D284" i="1"/>
  <c r="G284" i="1" s="1"/>
  <c r="D285" i="1"/>
  <c r="G285" i="1" s="1"/>
  <c r="D286" i="1"/>
  <c r="G286" i="1" s="1"/>
  <c r="D287" i="1"/>
  <c r="G287" i="1" s="1"/>
  <c r="D288" i="1"/>
  <c r="G288" i="1" s="1"/>
  <c r="D289" i="1"/>
  <c r="G289" i="1" s="1"/>
  <c r="D290" i="1"/>
  <c r="G290" i="1" s="1"/>
  <c r="D291" i="1"/>
  <c r="G291" i="1" s="1"/>
  <c r="D292" i="1"/>
  <c r="G292" i="1" s="1"/>
  <c r="D293" i="1"/>
  <c r="G293" i="1" s="1"/>
  <c r="D294" i="1"/>
  <c r="G294" i="1" s="1"/>
  <c r="D295" i="1"/>
  <c r="G295" i="1" s="1"/>
  <c r="D296" i="1"/>
  <c r="G296" i="1" s="1"/>
  <c r="D297" i="1"/>
  <c r="G297" i="1" s="1"/>
  <c r="D298" i="1"/>
  <c r="G298" i="1" s="1"/>
  <c r="D299" i="1"/>
  <c r="G299" i="1" s="1"/>
  <c r="D300" i="1"/>
  <c r="G300" i="1" s="1"/>
  <c r="D301" i="1"/>
  <c r="G301" i="1" s="1"/>
  <c r="D302" i="1"/>
  <c r="G302" i="1" s="1"/>
  <c r="D303" i="1"/>
  <c r="G303" i="1" s="1"/>
  <c r="D304" i="1"/>
  <c r="G304" i="1" s="1"/>
  <c r="D305" i="1"/>
  <c r="G305" i="1" s="1"/>
  <c r="D306" i="1"/>
  <c r="G306" i="1" s="1"/>
  <c r="D307" i="1"/>
  <c r="G307" i="1" s="1"/>
  <c r="D308" i="1"/>
  <c r="G308" i="1" s="1"/>
  <c r="D309" i="1"/>
  <c r="G309" i="1" s="1"/>
  <c r="D310" i="1"/>
  <c r="G310" i="1" s="1"/>
  <c r="D311" i="1"/>
  <c r="G311" i="1" s="1"/>
  <c r="D312" i="1"/>
  <c r="G312" i="1" s="1"/>
  <c r="D313" i="1"/>
  <c r="G313" i="1" s="1"/>
  <c r="D314" i="1"/>
  <c r="G314" i="1" s="1"/>
  <c r="D315" i="1"/>
  <c r="G315" i="1" s="1"/>
  <c r="D316" i="1"/>
  <c r="G316" i="1" s="1"/>
  <c r="D317" i="1"/>
  <c r="G317" i="1" s="1"/>
  <c r="D318" i="1"/>
  <c r="G318" i="1" s="1"/>
  <c r="D319" i="1"/>
  <c r="G319" i="1" s="1"/>
  <c r="D320" i="1"/>
  <c r="G320" i="1" s="1"/>
  <c r="D321" i="1"/>
  <c r="G321" i="1" s="1"/>
  <c r="D322" i="1"/>
  <c r="G322" i="1" s="1"/>
  <c r="D323" i="1"/>
  <c r="G323" i="1" s="1"/>
  <c r="D324" i="1"/>
  <c r="G324" i="1" s="1"/>
  <c r="D325" i="1"/>
  <c r="G325" i="1" s="1"/>
  <c r="D326" i="1"/>
  <c r="G326" i="1" s="1"/>
  <c r="D327" i="1"/>
  <c r="G327" i="1" s="1"/>
  <c r="D328" i="1"/>
  <c r="G328" i="1" s="1"/>
  <c r="D329" i="1"/>
  <c r="G329" i="1" s="1"/>
  <c r="D330" i="1"/>
  <c r="G330" i="1" s="1"/>
  <c r="D331" i="1"/>
  <c r="G331" i="1" s="1"/>
  <c r="D332" i="1"/>
  <c r="G332" i="1" s="1"/>
  <c r="D333" i="1"/>
  <c r="G333" i="1" s="1"/>
  <c r="D334" i="1"/>
  <c r="G334" i="1" s="1"/>
  <c r="D335" i="1"/>
  <c r="G335" i="1" s="1"/>
  <c r="D336" i="1"/>
  <c r="G336" i="1" s="1"/>
  <c r="D337" i="1"/>
  <c r="G337" i="1" s="1"/>
  <c r="D338" i="1"/>
  <c r="G338" i="1" s="1"/>
  <c r="D339" i="1"/>
  <c r="G339" i="1" s="1"/>
  <c r="D340" i="1"/>
  <c r="G340" i="1" s="1"/>
  <c r="D341" i="1"/>
  <c r="G341" i="1" s="1"/>
  <c r="D342" i="1"/>
  <c r="G342" i="1" s="1"/>
  <c r="D343" i="1"/>
  <c r="G343" i="1" s="1"/>
  <c r="D344" i="1"/>
  <c r="G344" i="1" s="1"/>
  <c r="D345" i="1"/>
  <c r="G345" i="1" s="1"/>
  <c r="D346" i="1"/>
  <c r="G346" i="1" s="1"/>
  <c r="D347" i="1"/>
  <c r="G347" i="1" s="1"/>
  <c r="D348" i="1"/>
  <c r="G348" i="1" s="1"/>
  <c r="D349" i="1"/>
  <c r="G349" i="1" s="1"/>
  <c r="D350" i="1"/>
  <c r="G350" i="1" s="1"/>
  <c r="D351" i="1"/>
  <c r="G351" i="1" s="1"/>
  <c r="D352" i="1"/>
  <c r="G352" i="1" s="1"/>
  <c r="D353" i="1"/>
  <c r="G353" i="1" s="1"/>
  <c r="D354" i="1"/>
  <c r="G354" i="1" s="1"/>
  <c r="D355" i="1"/>
  <c r="G355" i="1" s="1"/>
  <c r="D356" i="1"/>
  <c r="G356" i="1" s="1"/>
  <c r="D357" i="1"/>
  <c r="G357" i="1" s="1"/>
  <c r="D358" i="1"/>
  <c r="G358" i="1" s="1"/>
  <c r="D359" i="1"/>
  <c r="G359" i="1" s="1"/>
  <c r="D360" i="1"/>
  <c r="G360" i="1" s="1"/>
  <c r="D361" i="1"/>
  <c r="G361" i="1" s="1"/>
  <c r="D362" i="1"/>
  <c r="G362" i="1" s="1"/>
  <c r="D363" i="1"/>
  <c r="G363" i="1" s="1"/>
  <c r="D364" i="1"/>
  <c r="G364" i="1" s="1"/>
  <c r="D365" i="1"/>
  <c r="G365" i="1" s="1"/>
  <c r="D366" i="1"/>
  <c r="G366" i="1" s="1"/>
  <c r="D367" i="1"/>
  <c r="G367" i="1" s="1"/>
  <c r="D368" i="1"/>
  <c r="G368" i="1" s="1"/>
  <c r="D369" i="1"/>
  <c r="G369" i="1" s="1"/>
  <c r="D370" i="1"/>
  <c r="G370" i="1" s="1"/>
  <c r="D371" i="1"/>
  <c r="G371" i="1" s="1"/>
  <c r="D372" i="1"/>
  <c r="G372" i="1" s="1"/>
  <c r="D373" i="1"/>
  <c r="G373" i="1" s="1"/>
  <c r="D374" i="1"/>
  <c r="G374" i="1" s="1"/>
  <c r="D375" i="1"/>
  <c r="G375" i="1" s="1"/>
  <c r="D376" i="1"/>
  <c r="G376" i="1" s="1"/>
  <c r="D377" i="1"/>
  <c r="G377" i="1" s="1"/>
  <c r="D378" i="1"/>
  <c r="G378" i="1" s="1"/>
  <c r="D379" i="1"/>
  <c r="G379" i="1" s="1"/>
  <c r="D380" i="1"/>
  <c r="G380" i="1" s="1"/>
  <c r="D381" i="1"/>
  <c r="G381" i="1" s="1"/>
  <c r="D382" i="1"/>
  <c r="G382" i="1" s="1"/>
  <c r="D383" i="1"/>
  <c r="G383" i="1" s="1"/>
  <c r="D384" i="1"/>
  <c r="G384" i="1" s="1"/>
  <c r="D385" i="1"/>
  <c r="G385" i="1" s="1"/>
  <c r="D386" i="1"/>
  <c r="G386" i="1" s="1"/>
  <c r="D387" i="1"/>
  <c r="G387" i="1" s="1"/>
  <c r="D388" i="1"/>
  <c r="G388" i="1" s="1"/>
  <c r="D389" i="1"/>
  <c r="G389" i="1" s="1"/>
  <c r="D390" i="1"/>
  <c r="G390" i="1" s="1"/>
  <c r="D391" i="1"/>
  <c r="G391" i="1" s="1"/>
  <c r="D392" i="1"/>
  <c r="G392" i="1" s="1"/>
  <c r="D393" i="1"/>
  <c r="G393" i="1" s="1"/>
  <c r="D394" i="1"/>
  <c r="G394" i="1" s="1"/>
  <c r="D395" i="1"/>
  <c r="G395" i="1" s="1"/>
  <c r="D396" i="1"/>
  <c r="G396" i="1" s="1"/>
  <c r="D397" i="1"/>
  <c r="G397" i="1" s="1"/>
  <c r="D398" i="1"/>
  <c r="G398" i="1" s="1"/>
  <c r="D399" i="1"/>
  <c r="G399" i="1" s="1"/>
  <c r="D400" i="1"/>
  <c r="G400" i="1" s="1"/>
  <c r="D401" i="1"/>
  <c r="G401" i="1" s="1"/>
  <c r="D402" i="1"/>
  <c r="G402" i="1" s="1"/>
  <c r="D403" i="1"/>
  <c r="G403" i="1" s="1"/>
  <c r="D404" i="1"/>
  <c r="G404" i="1" s="1"/>
  <c r="D405" i="1"/>
  <c r="G405" i="1" s="1"/>
  <c r="D406" i="1"/>
  <c r="G406" i="1" s="1"/>
  <c r="D407" i="1"/>
  <c r="G407" i="1" s="1"/>
  <c r="D408" i="1"/>
  <c r="G408" i="1" s="1"/>
  <c r="D409" i="1"/>
  <c r="G409" i="1" s="1"/>
  <c r="D410" i="1"/>
  <c r="G410" i="1" s="1"/>
  <c r="D411" i="1"/>
  <c r="G411" i="1" s="1"/>
  <c r="D412" i="1"/>
  <c r="G412" i="1" s="1"/>
  <c r="D413" i="1"/>
  <c r="G413" i="1" s="1"/>
  <c r="D414" i="1"/>
  <c r="G414" i="1" s="1"/>
  <c r="D415" i="1"/>
  <c r="G415" i="1" s="1"/>
  <c r="D416" i="1"/>
  <c r="G416" i="1" s="1"/>
  <c r="D417" i="1"/>
  <c r="G417" i="1" s="1"/>
  <c r="D418" i="1"/>
  <c r="G418" i="1" s="1"/>
  <c r="D419" i="1"/>
  <c r="G419" i="1" s="1"/>
  <c r="D420" i="1"/>
  <c r="G420" i="1" s="1"/>
  <c r="D421" i="1"/>
  <c r="G421" i="1" s="1"/>
  <c r="D422" i="1"/>
  <c r="G422" i="1" s="1"/>
  <c r="D423" i="1"/>
  <c r="G423" i="1" s="1"/>
  <c r="D424" i="1"/>
  <c r="G424" i="1" s="1"/>
  <c r="D425" i="1"/>
  <c r="G425" i="1" s="1"/>
  <c r="D426" i="1"/>
  <c r="G426" i="1" s="1"/>
  <c r="D427" i="1"/>
  <c r="G427" i="1" s="1"/>
  <c r="D428" i="1"/>
  <c r="G428" i="1" s="1"/>
  <c r="D429" i="1"/>
  <c r="G429" i="1" s="1"/>
  <c r="D430" i="1"/>
  <c r="G430" i="1" s="1"/>
  <c r="D431" i="1"/>
  <c r="G431" i="1" s="1"/>
  <c r="D432" i="1"/>
  <c r="G432" i="1" s="1"/>
  <c r="D433" i="1"/>
  <c r="G433" i="1" s="1"/>
  <c r="D434" i="1"/>
  <c r="G434" i="1" s="1"/>
  <c r="D435" i="1"/>
  <c r="G435" i="1" s="1"/>
  <c r="D436" i="1"/>
  <c r="G436" i="1" s="1"/>
  <c r="D437" i="1"/>
  <c r="G437" i="1" s="1"/>
  <c r="D438" i="1"/>
  <c r="G438" i="1" s="1"/>
  <c r="D439" i="1"/>
  <c r="G439" i="1" s="1"/>
  <c r="D440" i="1"/>
  <c r="G440" i="1" s="1"/>
  <c r="D441" i="1"/>
  <c r="G441" i="1" s="1"/>
  <c r="D442" i="1"/>
  <c r="G442" i="1" s="1"/>
  <c r="D443" i="1"/>
  <c r="G443" i="1" s="1"/>
  <c r="D444" i="1"/>
  <c r="G444" i="1" s="1"/>
  <c r="D445" i="1"/>
  <c r="G445" i="1" s="1"/>
  <c r="D446" i="1"/>
  <c r="G446" i="1" s="1"/>
  <c r="D447" i="1"/>
  <c r="G447" i="1" s="1"/>
  <c r="D448" i="1"/>
  <c r="G448" i="1" s="1"/>
  <c r="D449" i="1"/>
  <c r="G449" i="1" s="1"/>
  <c r="D450" i="1"/>
  <c r="G450" i="1" s="1"/>
  <c r="D451" i="1"/>
  <c r="G451" i="1" s="1"/>
  <c r="D452" i="1"/>
  <c r="G452" i="1" s="1"/>
  <c r="D453" i="1"/>
  <c r="G453" i="1" s="1"/>
  <c r="D454" i="1"/>
  <c r="G454" i="1" s="1"/>
  <c r="D455" i="1"/>
  <c r="G455" i="1" s="1"/>
  <c r="D456" i="1"/>
  <c r="G456" i="1" s="1"/>
  <c r="D457" i="1"/>
  <c r="G457" i="1" s="1"/>
  <c r="D458" i="1"/>
  <c r="G458" i="1" s="1"/>
  <c r="D459" i="1"/>
  <c r="G459" i="1" s="1"/>
  <c r="D460" i="1"/>
  <c r="G460" i="1" s="1"/>
  <c r="D461" i="1"/>
  <c r="G461" i="1" s="1"/>
  <c r="D462" i="1"/>
  <c r="G462" i="1" s="1"/>
  <c r="D463" i="1"/>
  <c r="G463" i="1" s="1"/>
  <c r="D464" i="1"/>
  <c r="G464" i="1" s="1"/>
  <c r="D465" i="1"/>
  <c r="G465" i="1" s="1"/>
  <c r="D466" i="1"/>
  <c r="G466" i="1" s="1"/>
  <c r="D467" i="1"/>
  <c r="G467" i="1" s="1"/>
  <c r="D468" i="1"/>
  <c r="G468" i="1" s="1"/>
  <c r="D469" i="1"/>
  <c r="G469" i="1" s="1"/>
  <c r="D470" i="1"/>
  <c r="G470" i="1" s="1"/>
  <c r="D471" i="1"/>
  <c r="G471" i="1" s="1"/>
  <c r="D472" i="1"/>
  <c r="G472" i="1" s="1"/>
  <c r="D473" i="1"/>
  <c r="G473" i="1" s="1"/>
  <c r="D474" i="1"/>
  <c r="G474" i="1" s="1"/>
  <c r="D475" i="1"/>
  <c r="G475" i="1" s="1"/>
  <c r="D476" i="1"/>
  <c r="G476" i="1" s="1"/>
  <c r="D477" i="1"/>
  <c r="G477" i="1" s="1"/>
  <c r="D478" i="1"/>
  <c r="G478" i="1" s="1"/>
  <c r="D479" i="1"/>
  <c r="G479" i="1" s="1"/>
  <c r="D480" i="1"/>
  <c r="G480" i="1" s="1"/>
  <c r="D481" i="1"/>
  <c r="G481" i="1" s="1"/>
  <c r="D482" i="1"/>
  <c r="G482" i="1" s="1"/>
  <c r="D483" i="1"/>
  <c r="G483" i="1" s="1"/>
  <c r="D484" i="1"/>
  <c r="G484" i="1" s="1"/>
  <c r="D485" i="1"/>
  <c r="G485" i="1" s="1"/>
  <c r="D486" i="1"/>
  <c r="G486" i="1" s="1"/>
  <c r="D487" i="1"/>
  <c r="G487" i="1" s="1"/>
  <c r="D488" i="1"/>
  <c r="G488" i="1" s="1"/>
  <c r="D489" i="1"/>
  <c r="G489" i="1" s="1"/>
  <c r="D490" i="1"/>
  <c r="G490" i="1" s="1"/>
  <c r="D491" i="1"/>
  <c r="G491" i="1" s="1"/>
  <c r="D492" i="1"/>
  <c r="G492" i="1" s="1"/>
  <c r="D493" i="1"/>
  <c r="G493" i="1" s="1"/>
  <c r="D494" i="1"/>
  <c r="G494" i="1" s="1"/>
  <c r="D495" i="1"/>
  <c r="G495" i="1" s="1"/>
  <c r="D496" i="1"/>
  <c r="G496" i="1" s="1"/>
  <c r="D497" i="1"/>
  <c r="G497" i="1" s="1"/>
  <c r="D498" i="1"/>
  <c r="G498" i="1" s="1"/>
  <c r="D499" i="1"/>
  <c r="G499" i="1" s="1"/>
  <c r="D500" i="1"/>
  <c r="G500" i="1" s="1"/>
  <c r="D501" i="1"/>
  <c r="G501" i="1" s="1"/>
  <c r="D502" i="1"/>
  <c r="G502" i="1" s="1"/>
  <c r="D503" i="1"/>
  <c r="G503" i="1" s="1"/>
  <c r="D504" i="1"/>
  <c r="G504" i="1" s="1"/>
  <c r="D505" i="1"/>
  <c r="G505" i="1" s="1"/>
  <c r="D506" i="1"/>
  <c r="G506" i="1" s="1"/>
  <c r="D507" i="1"/>
  <c r="G507" i="1" s="1"/>
  <c r="D508" i="1"/>
  <c r="G508" i="1" s="1"/>
  <c r="D509" i="1"/>
  <c r="G509" i="1" s="1"/>
  <c r="D510" i="1"/>
  <c r="G510" i="1" s="1"/>
  <c r="D511" i="1"/>
  <c r="G511" i="1" s="1"/>
  <c r="D512" i="1"/>
  <c r="G512" i="1" s="1"/>
  <c r="D513" i="1"/>
  <c r="G513" i="1" s="1"/>
  <c r="D514" i="1"/>
  <c r="G514" i="1" s="1"/>
  <c r="D515" i="1"/>
  <c r="G515" i="1" s="1"/>
  <c r="D516" i="1"/>
  <c r="G516" i="1" s="1"/>
  <c r="D517" i="1"/>
  <c r="G517" i="1" s="1"/>
  <c r="D518" i="1"/>
  <c r="G518" i="1" s="1"/>
  <c r="D519" i="1"/>
  <c r="G519" i="1" s="1"/>
  <c r="D520" i="1"/>
  <c r="G520" i="1" s="1"/>
  <c r="D521" i="1"/>
  <c r="G521" i="1" s="1"/>
  <c r="D522" i="1"/>
  <c r="G522" i="1" s="1"/>
  <c r="D523" i="1"/>
  <c r="G523" i="1" s="1"/>
  <c r="D524" i="1"/>
  <c r="G524" i="1" s="1"/>
  <c r="D525" i="1"/>
  <c r="G525" i="1" s="1"/>
  <c r="D526" i="1"/>
  <c r="G526" i="1" s="1"/>
  <c r="D527" i="1"/>
  <c r="G527" i="1" s="1"/>
  <c r="D528" i="1"/>
  <c r="G528" i="1" s="1"/>
  <c r="D529" i="1"/>
  <c r="G529" i="1" s="1"/>
  <c r="D530" i="1"/>
  <c r="G530" i="1" s="1"/>
  <c r="D531" i="1"/>
  <c r="G531" i="1" s="1"/>
  <c r="D532" i="1"/>
  <c r="G532" i="1" s="1"/>
  <c r="D533" i="1"/>
  <c r="G533" i="1" s="1"/>
  <c r="D534" i="1"/>
  <c r="G534" i="1" s="1"/>
  <c r="D535" i="1"/>
  <c r="G535" i="1" s="1"/>
  <c r="D536" i="1"/>
  <c r="G536" i="1" s="1"/>
  <c r="D537" i="1"/>
  <c r="G537" i="1" s="1"/>
  <c r="D538" i="1"/>
  <c r="G538" i="1" s="1"/>
  <c r="D539" i="1"/>
  <c r="G539" i="1" s="1"/>
  <c r="D540" i="1"/>
  <c r="G540" i="1" s="1"/>
  <c r="D541" i="1"/>
  <c r="G541" i="1" s="1"/>
  <c r="D542" i="1"/>
  <c r="G542" i="1" s="1"/>
  <c r="D543" i="1"/>
  <c r="G543" i="1" s="1"/>
  <c r="D544" i="1"/>
  <c r="G544" i="1" s="1"/>
  <c r="D545" i="1"/>
  <c r="G545" i="1" s="1"/>
  <c r="D546" i="1"/>
  <c r="G546" i="1" s="1"/>
  <c r="D547" i="1"/>
  <c r="G547" i="1" s="1"/>
  <c r="D548" i="1"/>
  <c r="G548" i="1" s="1"/>
  <c r="D549" i="1"/>
  <c r="G549" i="1" s="1"/>
  <c r="D550" i="1"/>
  <c r="G550" i="1" s="1"/>
  <c r="D551" i="1"/>
  <c r="G551" i="1" s="1"/>
  <c r="D552" i="1"/>
  <c r="G552" i="1" s="1"/>
  <c r="D553" i="1"/>
  <c r="G553" i="1" s="1"/>
  <c r="D554" i="1"/>
  <c r="G554" i="1" s="1"/>
  <c r="D555" i="1"/>
  <c r="G555" i="1" s="1"/>
  <c r="D556" i="1"/>
  <c r="G556" i="1" s="1"/>
  <c r="D557" i="1"/>
  <c r="G557" i="1" s="1"/>
  <c r="D558" i="1"/>
  <c r="G558" i="1" s="1"/>
  <c r="D559" i="1"/>
  <c r="G559" i="1" s="1"/>
  <c r="D560" i="1"/>
  <c r="G560" i="1" s="1"/>
  <c r="D561" i="1"/>
  <c r="G561" i="1" s="1"/>
  <c r="D562" i="1"/>
  <c r="G562" i="1" s="1"/>
  <c r="D563" i="1"/>
  <c r="G563" i="1" s="1"/>
  <c r="D564" i="1"/>
  <c r="G564" i="1" s="1"/>
  <c r="D565" i="1"/>
  <c r="G565" i="1" s="1"/>
  <c r="D566" i="1"/>
  <c r="G566" i="1" s="1"/>
  <c r="D567" i="1"/>
  <c r="G567" i="1" s="1"/>
  <c r="D568" i="1"/>
  <c r="G568" i="1" s="1"/>
  <c r="D569" i="1"/>
  <c r="G569" i="1" s="1"/>
  <c r="D570" i="1"/>
  <c r="G570" i="1" s="1"/>
  <c r="D571" i="1"/>
  <c r="G571" i="1" s="1"/>
  <c r="D572" i="1"/>
  <c r="G572" i="1" s="1"/>
  <c r="D573" i="1"/>
  <c r="G573" i="1" s="1"/>
  <c r="D574" i="1"/>
  <c r="G574" i="1" s="1"/>
  <c r="D575" i="1"/>
  <c r="G575" i="1" s="1"/>
  <c r="D576" i="1"/>
  <c r="G576" i="1" s="1"/>
  <c r="D577" i="1"/>
  <c r="G577" i="1" s="1"/>
  <c r="D578" i="1"/>
  <c r="G578" i="1" s="1"/>
  <c r="D579" i="1"/>
  <c r="G579" i="1" s="1"/>
  <c r="D580" i="1"/>
  <c r="G580" i="1" s="1"/>
  <c r="D581" i="1"/>
  <c r="G581" i="1" s="1"/>
  <c r="D582" i="1"/>
  <c r="G582" i="1" s="1"/>
  <c r="D583" i="1"/>
  <c r="G583" i="1" s="1"/>
  <c r="D584" i="1"/>
  <c r="G584" i="1" s="1"/>
  <c r="D585" i="1"/>
  <c r="G585" i="1" s="1"/>
  <c r="D586" i="1"/>
  <c r="G586" i="1" s="1"/>
  <c r="D587" i="1"/>
  <c r="G587" i="1" s="1"/>
  <c r="D588" i="1"/>
  <c r="G588" i="1" s="1"/>
  <c r="D589" i="1"/>
  <c r="G589" i="1" s="1"/>
  <c r="D590" i="1"/>
  <c r="G590" i="1" s="1"/>
  <c r="D591" i="1"/>
  <c r="G591" i="1" s="1"/>
  <c r="D592" i="1"/>
  <c r="G592" i="1" s="1"/>
  <c r="D593" i="1"/>
  <c r="G593" i="1" s="1"/>
  <c r="D594" i="1"/>
  <c r="G594" i="1" s="1"/>
  <c r="D595" i="1"/>
  <c r="G595" i="1" s="1"/>
  <c r="D596" i="1"/>
  <c r="G596" i="1" s="1"/>
  <c r="D597" i="1"/>
  <c r="G597" i="1" s="1"/>
  <c r="D598" i="1"/>
  <c r="G598" i="1" s="1"/>
  <c r="D599" i="1"/>
  <c r="G599" i="1" s="1"/>
  <c r="D600" i="1"/>
  <c r="G600" i="1" s="1"/>
  <c r="D601" i="1"/>
  <c r="G601" i="1" s="1"/>
  <c r="D602" i="1"/>
  <c r="G602" i="1" s="1"/>
  <c r="D603" i="1"/>
  <c r="G603" i="1" s="1"/>
  <c r="D604" i="1"/>
  <c r="G604" i="1" s="1"/>
  <c r="D605" i="1"/>
  <c r="G605" i="1" s="1"/>
  <c r="D606" i="1"/>
  <c r="G606" i="1" s="1"/>
  <c r="D607" i="1"/>
  <c r="G607" i="1" s="1"/>
  <c r="D608" i="1"/>
  <c r="G608" i="1" s="1"/>
  <c r="D609" i="1"/>
  <c r="G609" i="1" s="1"/>
  <c r="D610" i="1"/>
  <c r="G610" i="1" s="1"/>
  <c r="D611" i="1"/>
  <c r="G611" i="1" s="1"/>
  <c r="D612" i="1"/>
  <c r="G612" i="1" s="1"/>
  <c r="D613" i="1"/>
  <c r="G613" i="1" s="1"/>
  <c r="D614" i="1"/>
  <c r="G614" i="1" s="1"/>
  <c r="D615" i="1"/>
  <c r="G615" i="1" s="1"/>
  <c r="D616" i="1"/>
  <c r="G616" i="1" s="1"/>
  <c r="D617" i="1"/>
  <c r="G617" i="1" s="1"/>
  <c r="D618" i="1"/>
  <c r="G618" i="1" s="1"/>
  <c r="D619" i="1"/>
  <c r="G619" i="1" s="1"/>
  <c r="D620" i="1"/>
  <c r="G620" i="1" s="1"/>
  <c r="D621" i="1"/>
  <c r="G621" i="1" s="1"/>
  <c r="D622" i="1"/>
  <c r="G622" i="1" s="1"/>
  <c r="D623" i="1"/>
  <c r="G623" i="1" s="1"/>
  <c r="D624" i="1"/>
  <c r="G624" i="1" s="1"/>
  <c r="D625" i="1"/>
  <c r="G625" i="1" s="1"/>
  <c r="D626" i="1"/>
  <c r="G626" i="1" s="1"/>
  <c r="D627" i="1"/>
  <c r="G627" i="1" s="1"/>
  <c r="D628" i="1"/>
  <c r="G628" i="1" s="1"/>
  <c r="D629" i="1"/>
  <c r="G629" i="1" s="1"/>
  <c r="D630" i="1"/>
  <c r="G630" i="1" s="1"/>
  <c r="D631" i="1"/>
  <c r="G631" i="1" s="1"/>
  <c r="D632" i="1"/>
  <c r="G632" i="1" s="1"/>
  <c r="D633" i="1"/>
  <c r="G633" i="1" s="1"/>
  <c r="D634" i="1"/>
  <c r="G634" i="1" s="1"/>
  <c r="D635" i="1"/>
  <c r="G635" i="1" s="1"/>
  <c r="D636" i="1"/>
  <c r="G636" i="1" s="1"/>
  <c r="D637" i="1"/>
  <c r="G637" i="1" s="1"/>
  <c r="D638" i="1"/>
  <c r="G638" i="1" s="1"/>
  <c r="D639" i="1"/>
  <c r="G639" i="1" s="1"/>
  <c r="D640" i="1"/>
  <c r="G640" i="1" s="1"/>
  <c r="D641" i="1"/>
  <c r="G641" i="1" s="1"/>
  <c r="D642" i="1"/>
  <c r="G642" i="1" s="1"/>
  <c r="D643" i="1"/>
  <c r="G643" i="1" s="1"/>
  <c r="D644" i="1"/>
  <c r="G644" i="1" s="1"/>
  <c r="D645" i="1"/>
  <c r="G645" i="1" s="1"/>
  <c r="D646" i="1"/>
  <c r="G646" i="1" s="1"/>
  <c r="D647" i="1"/>
  <c r="G647" i="1" s="1"/>
  <c r="D648" i="1"/>
  <c r="G648" i="1" s="1"/>
  <c r="D649" i="1"/>
  <c r="G649" i="1" s="1"/>
  <c r="D650" i="1"/>
  <c r="G650" i="1" s="1"/>
  <c r="D651" i="1"/>
  <c r="G651" i="1" s="1"/>
  <c r="D652" i="1"/>
  <c r="G652" i="1" s="1"/>
  <c r="D653" i="1"/>
  <c r="G653" i="1" s="1"/>
  <c r="D654" i="1"/>
  <c r="G654" i="1" s="1"/>
  <c r="D655" i="1"/>
  <c r="G655" i="1" s="1"/>
  <c r="D656" i="1"/>
  <c r="G656" i="1" s="1"/>
  <c r="D657" i="1"/>
  <c r="G657" i="1" s="1"/>
  <c r="D658" i="1"/>
  <c r="G658" i="1" s="1"/>
  <c r="D659" i="1"/>
  <c r="G659" i="1" s="1"/>
  <c r="D660" i="1"/>
  <c r="G660" i="1" s="1"/>
  <c r="D661" i="1"/>
  <c r="G661" i="1" s="1"/>
  <c r="D662" i="1"/>
  <c r="G662" i="1" s="1"/>
  <c r="D663" i="1"/>
  <c r="G663" i="1" s="1"/>
  <c r="D664" i="1"/>
  <c r="G664" i="1" s="1"/>
  <c r="D665" i="1"/>
  <c r="G665" i="1" s="1"/>
  <c r="D666" i="1"/>
  <c r="G666" i="1" s="1"/>
  <c r="D667" i="1"/>
  <c r="G667" i="1" s="1"/>
  <c r="D668" i="1"/>
  <c r="G668" i="1" s="1"/>
  <c r="D669" i="1"/>
  <c r="G669" i="1" s="1"/>
  <c r="D670" i="1"/>
  <c r="G670" i="1" s="1"/>
  <c r="D671" i="1"/>
  <c r="G671" i="1" s="1"/>
  <c r="D672" i="1"/>
  <c r="G672" i="1" s="1"/>
  <c r="D673" i="1"/>
  <c r="G673" i="1" s="1"/>
  <c r="D674" i="1"/>
  <c r="G674" i="1" s="1"/>
  <c r="D675" i="1"/>
  <c r="G675" i="1" s="1"/>
  <c r="D676" i="1"/>
  <c r="G676" i="1" s="1"/>
  <c r="D677" i="1"/>
  <c r="G677" i="1" s="1"/>
  <c r="D678" i="1"/>
  <c r="G678" i="1" s="1"/>
  <c r="D679" i="1"/>
  <c r="G679" i="1" s="1"/>
  <c r="D680" i="1"/>
  <c r="G680" i="1" s="1"/>
  <c r="D681" i="1"/>
  <c r="G681" i="1" s="1"/>
  <c r="D682" i="1"/>
  <c r="G682" i="1" s="1"/>
  <c r="D683" i="1"/>
  <c r="G683" i="1" s="1"/>
  <c r="D684" i="1"/>
  <c r="G684" i="1" s="1"/>
  <c r="D685" i="1"/>
  <c r="G685" i="1" s="1"/>
  <c r="D686" i="1"/>
  <c r="G686" i="1" s="1"/>
  <c r="D687" i="1"/>
  <c r="G687" i="1" s="1"/>
  <c r="D688" i="1"/>
  <c r="G688" i="1" s="1"/>
  <c r="D689" i="1"/>
  <c r="G689" i="1" s="1"/>
  <c r="D690" i="1"/>
  <c r="G690" i="1" s="1"/>
  <c r="D691" i="1"/>
  <c r="G691" i="1" s="1"/>
  <c r="D692" i="1"/>
  <c r="G692" i="1" s="1"/>
  <c r="D693" i="1"/>
  <c r="G693" i="1" s="1"/>
  <c r="D694" i="1"/>
  <c r="G694" i="1" s="1"/>
  <c r="D695" i="1"/>
  <c r="G695" i="1" s="1"/>
  <c r="D696" i="1"/>
  <c r="G696" i="1" s="1"/>
  <c r="D697" i="1"/>
  <c r="G697" i="1" s="1"/>
  <c r="D698" i="1"/>
  <c r="G698" i="1" s="1"/>
  <c r="D699" i="1"/>
  <c r="G699" i="1" s="1"/>
  <c r="D700" i="1"/>
  <c r="G700" i="1" s="1"/>
  <c r="D701" i="1"/>
  <c r="G701" i="1" s="1"/>
  <c r="D702" i="1"/>
  <c r="G702" i="1" s="1"/>
  <c r="D703" i="1"/>
  <c r="G703" i="1" s="1"/>
  <c r="D704" i="1"/>
  <c r="G704" i="1" s="1"/>
  <c r="D705" i="1"/>
  <c r="G705" i="1" s="1"/>
  <c r="D706" i="1"/>
  <c r="G706" i="1" s="1"/>
  <c r="D707" i="1"/>
  <c r="G707" i="1" s="1"/>
  <c r="D708" i="1"/>
  <c r="G708" i="1" s="1"/>
  <c r="D709" i="1"/>
  <c r="G709" i="1" s="1"/>
  <c r="D710" i="1"/>
  <c r="G710" i="1" s="1"/>
  <c r="D711" i="1"/>
  <c r="G711" i="1" s="1"/>
  <c r="D712" i="1"/>
  <c r="G712" i="1" s="1"/>
  <c r="D713" i="1"/>
  <c r="G713" i="1" s="1"/>
  <c r="D714" i="1"/>
  <c r="G714" i="1" s="1"/>
  <c r="D715" i="1"/>
  <c r="G715" i="1" s="1"/>
  <c r="D716" i="1"/>
  <c r="G716" i="1" s="1"/>
  <c r="D717" i="1"/>
  <c r="G717" i="1" s="1"/>
  <c r="D718" i="1"/>
  <c r="G718" i="1" s="1"/>
  <c r="D719" i="1"/>
  <c r="G719" i="1" s="1"/>
  <c r="D720" i="1"/>
  <c r="G720" i="1" s="1"/>
  <c r="D721" i="1"/>
  <c r="G721" i="1" s="1"/>
  <c r="D722" i="1"/>
  <c r="G722" i="1" s="1"/>
  <c r="D723" i="1"/>
  <c r="G723" i="1" s="1"/>
  <c r="D724" i="1"/>
  <c r="G724" i="1" s="1"/>
  <c r="D725" i="1"/>
  <c r="G725" i="1" s="1"/>
  <c r="D726" i="1"/>
  <c r="G726" i="1" s="1"/>
  <c r="D727" i="1"/>
  <c r="G727" i="1" s="1"/>
  <c r="D728" i="1"/>
  <c r="G728" i="1" s="1"/>
  <c r="D729" i="1"/>
  <c r="G729" i="1" s="1"/>
  <c r="D730" i="1"/>
  <c r="G730" i="1" s="1"/>
  <c r="D731" i="1"/>
  <c r="G731" i="1" s="1"/>
  <c r="D732" i="1"/>
  <c r="G732" i="1" s="1"/>
  <c r="D733" i="1"/>
  <c r="G733" i="1" s="1"/>
  <c r="D734" i="1"/>
  <c r="G734" i="1" s="1"/>
  <c r="D735" i="1"/>
  <c r="G735" i="1" s="1"/>
  <c r="D736" i="1"/>
  <c r="G736" i="1" s="1"/>
  <c r="D737" i="1"/>
  <c r="G737" i="1" s="1"/>
  <c r="D738" i="1"/>
  <c r="G738" i="1" s="1"/>
  <c r="D739" i="1"/>
  <c r="G739" i="1" s="1"/>
  <c r="D740" i="1"/>
  <c r="G740" i="1" s="1"/>
  <c r="D741" i="1"/>
  <c r="G741" i="1" s="1"/>
  <c r="D742" i="1"/>
  <c r="G742" i="1" s="1"/>
  <c r="D743" i="1"/>
  <c r="G743" i="1" s="1"/>
  <c r="D744" i="1"/>
  <c r="G744" i="1" s="1"/>
  <c r="D745" i="1"/>
  <c r="G745" i="1" s="1"/>
  <c r="D746" i="1"/>
  <c r="G746" i="1" s="1"/>
  <c r="D747" i="1"/>
  <c r="G747" i="1" s="1"/>
  <c r="D748" i="1"/>
  <c r="G748" i="1" s="1"/>
  <c r="D749" i="1"/>
  <c r="G749" i="1" s="1"/>
  <c r="D750" i="1"/>
  <c r="G750" i="1" s="1"/>
  <c r="D751" i="1"/>
  <c r="G751" i="1" s="1"/>
  <c r="D752" i="1"/>
  <c r="G752" i="1" s="1"/>
  <c r="D753" i="1"/>
  <c r="G753" i="1" s="1"/>
  <c r="D754" i="1"/>
  <c r="G754" i="1" s="1"/>
  <c r="D755" i="1"/>
  <c r="G755" i="1" s="1"/>
  <c r="D756" i="1"/>
  <c r="G756" i="1" s="1"/>
  <c r="D757" i="1"/>
  <c r="G757" i="1" s="1"/>
  <c r="D758" i="1"/>
  <c r="G758" i="1" s="1"/>
  <c r="D759" i="1"/>
  <c r="G759" i="1" s="1"/>
  <c r="D760" i="1"/>
  <c r="G760" i="1" s="1"/>
  <c r="D761" i="1"/>
  <c r="G761" i="1" s="1"/>
  <c r="D762" i="1"/>
  <c r="G762" i="1" s="1"/>
  <c r="D763" i="1"/>
  <c r="G763" i="1" s="1"/>
  <c r="D764" i="1"/>
  <c r="G764" i="1" s="1"/>
  <c r="D765" i="1"/>
  <c r="G765" i="1" s="1"/>
  <c r="D766" i="1"/>
  <c r="G766" i="1" s="1"/>
  <c r="D767" i="1"/>
  <c r="G767" i="1" s="1"/>
  <c r="D768" i="1"/>
  <c r="G768" i="1" s="1"/>
  <c r="D769" i="1"/>
  <c r="G769" i="1" s="1"/>
  <c r="D770" i="1"/>
  <c r="G770" i="1" s="1"/>
  <c r="D771" i="1"/>
  <c r="G771" i="1" s="1"/>
  <c r="D772" i="1"/>
  <c r="G772" i="1" s="1"/>
  <c r="D773" i="1"/>
  <c r="G773" i="1" s="1"/>
  <c r="D774" i="1"/>
  <c r="G774" i="1" s="1"/>
  <c r="D775" i="1"/>
  <c r="G775" i="1" s="1"/>
  <c r="D776" i="1"/>
  <c r="G776" i="1" s="1"/>
  <c r="D777" i="1"/>
  <c r="G777" i="1" s="1"/>
  <c r="D778" i="1"/>
  <c r="G778" i="1" s="1"/>
  <c r="D779" i="1"/>
  <c r="G779" i="1" s="1"/>
  <c r="D780" i="1"/>
  <c r="G780" i="1" s="1"/>
  <c r="D781" i="1"/>
  <c r="G781" i="1" s="1"/>
  <c r="D782" i="1"/>
  <c r="G782" i="1" s="1"/>
  <c r="D783" i="1"/>
  <c r="G783" i="1" s="1"/>
  <c r="D784" i="1"/>
  <c r="G784" i="1" s="1"/>
  <c r="D785" i="1"/>
  <c r="G785" i="1" s="1"/>
  <c r="D786" i="1"/>
  <c r="G786" i="1" s="1"/>
  <c r="D787" i="1"/>
  <c r="G787" i="1" s="1"/>
  <c r="D788" i="1"/>
  <c r="G788" i="1" s="1"/>
  <c r="D789" i="1"/>
  <c r="G789" i="1" s="1"/>
  <c r="D790" i="1"/>
  <c r="G790" i="1" s="1"/>
  <c r="D791" i="1"/>
  <c r="G791" i="1" s="1"/>
  <c r="D792" i="1"/>
  <c r="G792" i="1" s="1"/>
  <c r="D793" i="1"/>
  <c r="G793" i="1" s="1"/>
  <c r="D794" i="1"/>
  <c r="G794" i="1" s="1"/>
  <c r="D795" i="1"/>
  <c r="G795" i="1" s="1"/>
  <c r="D796" i="1"/>
  <c r="G796" i="1" s="1"/>
  <c r="D797" i="1"/>
  <c r="G797" i="1" s="1"/>
  <c r="D798" i="1"/>
  <c r="G798" i="1" s="1"/>
  <c r="D799" i="1"/>
  <c r="G799" i="1" s="1"/>
  <c r="D800" i="1"/>
  <c r="G800" i="1" s="1"/>
  <c r="D801" i="1"/>
  <c r="G801" i="1" s="1"/>
  <c r="D802" i="1"/>
  <c r="G802" i="1" s="1"/>
  <c r="D803" i="1"/>
  <c r="G803" i="1" s="1"/>
  <c r="D804" i="1"/>
  <c r="G804" i="1" s="1"/>
  <c r="D805" i="1"/>
  <c r="G805" i="1" s="1"/>
  <c r="D806" i="1"/>
  <c r="G806" i="1" s="1"/>
  <c r="D807" i="1"/>
  <c r="G807" i="1" s="1"/>
  <c r="D808" i="1"/>
  <c r="G808" i="1" s="1"/>
  <c r="D809" i="1"/>
  <c r="G809" i="1" s="1"/>
  <c r="D810" i="1"/>
  <c r="G810" i="1" s="1"/>
  <c r="D811" i="1"/>
  <c r="G811" i="1" s="1"/>
  <c r="D812" i="1"/>
  <c r="G812" i="1" s="1"/>
  <c r="D813" i="1"/>
  <c r="G813" i="1" s="1"/>
  <c r="D814" i="1"/>
  <c r="G814" i="1" s="1"/>
  <c r="D815" i="1"/>
  <c r="G815" i="1" s="1"/>
  <c r="D816" i="1"/>
  <c r="G816" i="1" s="1"/>
  <c r="D817" i="1"/>
  <c r="G817" i="1" s="1"/>
  <c r="D818" i="1"/>
  <c r="G818" i="1" s="1"/>
  <c r="D819" i="1"/>
  <c r="G819" i="1" s="1"/>
  <c r="D820" i="1"/>
  <c r="G820" i="1" s="1"/>
  <c r="D821" i="1"/>
  <c r="G821" i="1" s="1"/>
  <c r="D822" i="1"/>
  <c r="G822" i="1" s="1"/>
  <c r="D823" i="1"/>
  <c r="G823" i="1" s="1"/>
  <c r="D824" i="1"/>
  <c r="G824" i="1" s="1"/>
  <c r="D825" i="1"/>
  <c r="G825" i="1" s="1"/>
  <c r="D826" i="1"/>
  <c r="G826" i="1" s="1"/>
  <c r="D827" i="1"/>
  <c r="G827" i="1" s="1"/>
  <c r="D828" i="1"/>
  <c r="G828" i="1" s="1"/>
  <c r="D829" i="1"/>
  <c r="G829" i="1" s="1"/>
  <c r="D830" i="1"/>
  <c r="G830" i="1" s="1"/>
  <c r="D831" i="1"/>
  <c r="G831" i="1" s="1"/>
  <c r="D832" i="1"/>
  <c r="G832" i="1" s="1"/>
  <c r="D833" i="1"/>
  <c r="G833" i="1" s="1"/>
  <c r="D834" i="1"/>
  <c r="G834" i="1" s="1"/>
  <c r="D835" i="1"/>
  <c r="G835" i="1" s="1"/>
  <c r="D836" i="1"/>
  <c r="G836" i="1" s="1"/>
  <c r="D837" i="1"/>
  <c r="G837" i="1" s="1"/>
  <c r="D838" i="1"/>
  <c r="G838" i="1" s="1"/>
  <c r="D839" i="1"/>
  <c r="G839" i="1" s="1"/>
  <c r="D840" i="1"/>
  <c r="G840" i="1" s="1"/>
  <c r="D841" i="1"/>
  <c r="G841" i="1" s="1"/>
  <c r="D842" i="1"/>
  <c r="G842" i="1" s="1"/>
  <c r="D843" i="1"/>
  <c r="G843" i="1" s="1"/>
  <c r="D844" i="1"/>
  <c r="G844" i="1" s="1"/>
  <c r="D845" i="1"/>
  <c r="G845" i="1" s="1"/>
  <c r="D846" i="1"/>
  <c r="G846" i="1" s="1"/>
  <c r="D847" i="1"/>
  <c r="G847" i="1" s="1"/>
  <c r="D848" i="1"/>
  <c r="G848" i="1" s="1"/>
  <c r="D849" i="1"/>
  <c r="G849" i="1" s="1"/>
  <c r="D850" i="1"/>
  <c r="G850" i="1" s="1"/>
  <c r="D851" i="1"/>
  <c r="G851" i="1" s="1"/>
  <c r="D852" i="1"/>
  <c r="G852" i="1" s="1"/>
  <c r="D853" i="1"/>
  <c r="G853" i="1" s="1"/>
  <c r="D854" i="1"/>
  <c r="G854" i="1" s="1"/>
  <c r="D855" i="1"/>
  <c r="G855" i="1" s="1"/>
  <c r="D856" i="1"/>
  <c r="G856" i="1" s="1"/>
  <c r="D857" i="1"/>
  <c r="G857" i="1" s="1"/>
  <c r="D858" i="1"/>
  <c r="G858" i="1" s="1"/>
  <c r="D859" i="1"/>
  <c r="G859" i="1" s="1"/>
  <c r="D860" i="1"/>
  <c r="G860" i="1" s="1"/>
  <c r="D861" i="1"/>
  <c r="G861" i="1" s="1"/>
  <c r="D862" i="1"/>
  <c r="G862" i="1" s="1"/>
  <c r="D863" i="1"/>
  <c r="G863" i="1" s="1"/>
  <c r="D864" i="1"/>
  <c r="G864" i="1" s="1"/>
  <c r="D865" i="1"/>
  <c r="G865" i="1" s="1"/>
  <c r="D866" i="1"/>
  <c r="G866" i="1" s="1"/>
  <c r="D867" i="1"/>
  <c r="G867" i="1" s="1"/>
  <c r="D868" i="1"/>
  <c r="G868" i="1" s="1"/>
  <c r="D869" i="1"/>
  <c r="G869" i="1" s="1"/>
  <c r="D870" i="1"/>
  <c r="G870" i="1" s="1"/>
  <c r="D871" i="1"/>
  <c r="G871" i="1" s="1"/>
  <c r="D872" i="1"/>
  <c r="G872" i="1" s="1"/>
  <c r="D873" i="1"/>
  <c r="G873" i="1" s="1"/>
  <c r="D874" i="1"/>
  <c r="G874" i="1" s="1"/>
  <c r="D875" i="1"/>
  <c r="G875" i="1" s="1"/>
  <c r="D876" i="1"/>
  <c r="G876" i="1" s="1"/>
  <c r="D877" i="1"/>
  <c r="G877" i="1" s="1"/>
  <c r="D878" i="1"/>
  <c r="G878" i="1" s="1"/>
  <c r="D879" i="1"/>
  <c r="G879" i="1" s="1"/>
  <c r="D880" i="1"/>
  <c r="G880" i="1" s="1"/>
  <c r="D881" i="1"/>
  <c r="G881" i="1" s="1"/>
  <c r="D882" i="1"/>
  <c r="G882" i="1" s="1"/>
  <c r="D883" i="1"/>
  <c r="G883" i="1" s="1"/>
  <c r="D884" i="1"/>
  <c r="G884" i="1" s="1"/>
  <c r="D885" i="1"/>
  <c r="G885" i="1" s="1"/>
  <c r="D886" i="1"/>
  <c r="G886" i="1" s="1"/>
  <c r="D887" i="1"/>
  <c r="G887" i="1" s="1"/>
  <c r="D888" i="1"/>
  <c r="G888" i="1" s="1"/>
  <c r="D889" i="1"/>
  <c r="G889" i="1" s="1"/>
  <c r="D890" i="1"/>
  <c r="G890" i="1" s="1"/>
  <c r="D891" i="1"/>
  <c r="G891" i="1" s="1"/>
  <c r="D892" i="1"/>
  <c r="G892" i="1" s="1"/>
  <c r="D893" i="1"/>
  <c r="G893" i="1" s="1"/>
  <c r="D894" i="1"/>
  <c r="G894" i="1" s="1"/>
  <c r="D895" i="1"/>
  <c r="G895" i="1" s="1"/>
  <c r="D896" i="1"/>
  <c r="G896" i="1" s="1"/>
  <c r="D897" i="1"/>
  <c r="G897" i="1" s="1"/>
  <c r="D898" i="1"/>
  <c r="G898" i="1" s="1"/>
  <c r="D899" i="1"/>
  <c r="G899" i="1" s="1"/>
  <c r="D900" i="1"/>
  <c r="G900" i="1" s="1"/>
  <c r="D901" i="1"/>
  <c r="G901" i="1" s="1"/>
  <c r="D902" i="1"/>
  <c r="G902" i="1" s="1"/>
  <c r="D903" i="1"/>
  <c r="G903" i="1" s="1"/>
  <c r="D904" i="1"/>
  <c r="G904" i="1" s="1"/>
  <c r="D905" i="1"/>
  <c r="G905" i="1" s="1"/>
  <c r="D906" i="1"/>
  <c r="G906" i="1" s="1"/>
  <c r="D907" i="1"/>
  <c r="G907" i="1" s="1"/>
  <c r="D908" i="1"/>
  <c r="G908" i="1" s="1"/>
  <c r="D909" i="1"/>
  <c r="G909" i="1" s="1"/>
  <c r="D910" i="1"/>
  <c r="G910" i="1" s="1"/>
  <c r="D911" i="1"/>
  <c r="G911" i="1" s="1"/>
  <c r="D912" i="1"/>
  <c r="G912" i="1" s="1"/>
  <c r="D913" i="1"/>
  <c r="G913" i="1" s="1"/>
  <c r="D914" i="1"/>
  <c r="G914" i="1" s="1"/>
  <c r="D915" i="1"/>
  <c r="G915" i="1" s="1"/>
  <c r="D916" i="1"/>
  <c r="G916" i="1" s="1"/>
  <c r="D917" i="1"/>
  <c r="G917" i="1" s="1"/>
  <c r="D918" i="1"/>
  <c r="G918" i="1" s="1"/>
  <c r="D919" i="1"/>
  <c r="G919" i="1" s="1"/>
  <c r="D920" i="1"/>
  <c r="G920" i="1" s="1"/>
  <c r="D921" i="1"/>
  <c r="G921" i="1" s="1"/>
  <c r="D922" i="1"/>
  <c r="G922" i="1" s="1"/>
  <c r="D923" i="1"/>
  <c r="G923" i="1" s="1"/>
  <c r="D924" i="1"/>
  <c r="G924" i="1" s="1"/>
  <c r="D925" i="1"/>
  <c r="G925" i="1" s="1"/>
  <c r="D926" i="1"/>
  <c r="G926" i="1" s="1"/>
  <c r="D927" i="1"/>
  <c r="G927" i="1" s="1"/>
  <c r="D928" i="1"/>
  <c r="G928" i="1" s="1"/>
  <c r="D929" i="1"/>
  <c r="G929" i="1" s="1"/>
  <c r="D930" i="1"/>
  <c r="G930" i="1" s="1"/>
  <c r="D931" i="1"/>
  <c r="G931" i="1" s="1"/>
  <c r="D932" i="1"/>
  <c r="G932" i="1" s="1"/>
  <c r="D933" i="1"/>
  <c r="G933" i="1" s="1"/>
  <c r="D934" i="1"/>
  <c r="G934" i="1" s="1"/>
  <c r="D935" i="1"/>
  <c r="G935" i="1" s="1"/>
  <c r="D936" i="1"/>
  <c r="G936" i="1" s="1"/>
  <c r="D937" i="1"/>
  <c r="G937" i="1" s="1"/>
  <c r="D938" i="1"/>
  <c r="G938" i="1" s="1"/>
  <c r="D939" i="1"/>
  <c r="G939" i="1" s="1"/>
  <c r="D940" i="1"/>
  <c r="G940" i="1" s="1"/>
  <c r="D941" i="1"/>
  <c r="G941" i="1" s="1"/>
  <c r="D942" i="1"/>
  <c r="G942" i="1" s="1"/>
  <c r="D943" i="1"/>
  <c r="G943" i="1" s="1"/>
  <c r="D944" i="1"/>
  <c r="G944" i="1" s="1"/>
  <c r="D945" i="1"/>
  <c r="G945" i="1" s="1"/>
  <c r="D946" i="1"/>
  <c r="G946" i="1" s="1"/>
  <c r="D947" i="1"/>
  <c r="G947" i="1" s="1"/>
  <c r="D948" i="1"/>
  <c r="G948" i="1" s="1"/>
  <c r="D949" i="1"/>
  <c r="G949" i="1" s="1"/>
  <c r="D950" i="1"/>
  <c r="G950" i="1" s="1"/>
  <c r="D951" i="1"/>
  <c r="G951" i="1" s="1"/>
  <c r="D952" i="1"/>
  <c r="G952" i="1" s="1"/>
  <c r="D953" i="1"/>
  <c r="G953" i="1" s="1"/>
  <c r="D954" i="1"/>
  <c r="G954" i="1" s="1"/>
  <c r="D955" i="1"/>
  <c r="G955" i="1" s="1"/>
  <c r="D956" i="1"/>
  <c r="G956" i="1" s="1"/>
  <c r="D957" i="1"/>
  <c r="G957" i="1" s="1"/>
  <c r="D958" i="1"/>
  <c r="G958" i="1" s="1"/>
  <c r="D959" i="1"/>
  <c r="G959" i="1" s="1"/>
  <c r="D960" i="1"/>
  <c r="G960" i="1" s="1"/>
  <c r="D961" i="1"/>
  <c r="G961" i="1" s="1"/>
  <c r="D962" i="1"/>
  <c r="G962" i="1" s="1"/>
  <c r="D963" i="1"/>
  <c r="G963" i="1" s="1"/>
  <c r="D964" i="1"/>
  <c r="G964" i="1" s="1"/>
  <c r="D965" i="1"/>
  <c r="G965" i="1" s="1"/>
  <c r="D966" i="1"/>
  <c r="G966" i="1" s="1"/>
  <c r="D967" i="1"/>
  <c r="G967" i="1" s="1"/>
  <c r="D968" i="1"/>
  <c r="G968" i="1" s="1"/>
  <c r="D969" i="1"/>
  <c r="G969" i="1" s="1"/>
  <c r="D970" i="1"/>
  <c r="G970" i="1" s="1"/>
  <c r="D971" i="1"/>
  <c r="G971" i="1" s="1"/>
  <c r="D972" i="1"/>
  <c r="G972" i="1" s="1"/>
  <c r="D973" i="1"/>
  <c r="G973" i="1" s="1"/>
  <c r="D974" i="1"/>
  <c r="G974" i="1" s="1"/>
  <c r="D975" i="1"/>
  <c r="G975" i="1" s="1"/>
  <c r="D976" i="1"/>
  <c r="G976" i="1" s="1"/>
  <c r="D977" i="1"/>
  <c r="G977" i="1" s="1"/>
  <c r="D978" i="1"/>
  <c r="G978" i="1" s="1"/>
  <c r="D979" i="1"/>
  <c r="G979" i="1" s="1"/>
  <c r="D980" i="1"/>
  <c r="G980" i="1" s="1"/>
  <c r="D981" i="1"/>
  <c r="G981" i="1" s="1"/>
  <c r="D982" i="1"/>
  <c r="G982" i="1" s="1"/>
  <c r="D983" i="1"/>
  <c r="G983" i="1" s="1"/>
  <c r="D984" i="1"/>
  <c r="G984" i="1" s="1"/>
  <c r="D985" i="1"/>
  <c r="G985" i="1" s="1"/>
  <c r="D986" i="1"/>
  <c r="G986" i="1" s="1"/>
  <c r="D987" i="1"/>
  <c r="G987" i="1" s="1"/>
  <c r="D988" i="1"/>
  <c r="G988" i="1" s="1"/>
  <c r="D989" i="1"/>
  <c r="G989" i="1" s="1"/>
  <c r="D990" i="1"/>
  <c r="G990" i="1" s="1"/>
  <c r="D991" i="1"/>
  <c r="G991" i="1" s="1"/>
  <c r="D992" i="1"/>
  <c r="G992" i="1" s="1"/>
  <c r="D993" i="1"/>
  <c r="G993" i="1" s="1"/>
  <c r="D994" i="1"/>
  <c r="G994" i="1" s="1"/>
  <c r="D995" i="1"/>
  <c r="G995" i="1" s="1"/>
  <c r="D996" i="1"/>
  <c r="G996" i="1" s="1"/>
  <c r="D997" i="1"/>
  <c r="G997" i="1" s="1"/>
  <c r="D998" i="1"/>
  <c r="G998" i="1" s="1"/>
  <c r="D999" i="1"/>
  <c r="G999" i="1" s="1"/>
  <c r="D1000" i="1"/>
  <c r="G1000" i="1" s="1"/>
  <c r="D1001" i="1"/>
  <c r="G1001" i="1" s="1"/>
  <c r="D1002" i="1"/>
  <c r="G1002" i="1" s="1"/>
  <c r="D1003" i="1"/>
  <c r="G1003" i="1" s="1"/>
  <c r="D1004" i="1"/>
  <c r="G1004" i="1" s="1"/>
  <c r="D1005" i="1"/>
  <c r="G1005" i="1" s="1"/>
  <c r="D1006" i="1"/>
  <c r="G1006" i="1" s="1"/>
  <c r="D1007" i="1"/>
  <c r="G1007" i="1" s="1"/>
  <c r="D1008" i="1"/>
  <c r="G1008" i="1" s="1"/>
  <c r="D1009" i="1"/>
  <c r="G1009" i="1" s="1"/>
  <c r="D1010" i="1"/>
  <c r="G1010" i="1" s="1"/>
  <c r="D1011" i="1"/>
  <c r="G1011" i="1" s="1"/>
  <c r="D1012" i="1"/>
  <c r="G1012" i="1" s="1"/>
  <c r="D1013" i="1"/>
  <c r="G1013" i="1" s="1"/>
  <c r="D1014" i="1"/>
  <c r="G1014" i="1" s="1"/>
  <c r="D1015" i="1"/>
  <c r="G1015" i="1" s="1"/>
  <c r="D1016" i="1"/>
  <c r="G1016" i="1" s="1"/>
  <c r="D1017" i="1"/>
  <c r="G1017" i="1" s="1"/>
  <c r="D1018" i="1"/>
  <c r="G1018" i="1" s="1"/>
  <c r="D1019" i="1"/>
  <c r="G1019" i="1" s="1"/>
  <c r="D1020" i="1"/>
  <c r="G1020" i="1" s="1"/>
  <c r="D1021" i="1"/>
  <c r="G1021" i="1" s="1"/>
  <c r="D1022" i="1"/>
  <c r="G1022" i="1" s="1"/>
  <c r="D1023" i="1"/>
  <c r="G1023" i="1" s="1"/>
  <c r="D1024" i="1"/>
  <c r="G1024" i="1" s="1"/>
  <c r="D1025" i="1"/>
  <c r="G1025" i="1" s="1"/>
  <c r="D1026" i="1"/>
  <c r="G1026" i="1" s="1"/>
  <c r="D1027" i="1"/>
  <c r="G1027" i="1" s="1"/>
  <c r="D1028" i="1"/>
  <c r="G1028" i="1" s="1"/>
  <c r="D1029" i="1"/>
  <c r="G1029" i="1" s="1"/>
  <c r="D1030" i="1"/>
  <c r="G1030" i="1" s="1"/>
  <c r="D1031" i="1"/>
  <c r="G1031" i="1" s="1"/>
  <c r="D1032" i="1"/>
  <c r="G1032" i="1" s="1"/>
  <c r="D1033" i="1"/>
  <c r="G1033" i="1" s="1"/>
  <c r="D1034" i="1"/>
  <c r="G1034" i="1" s="1"/>
  <c r="D1035" i="1"/>
  <c r="G1035" i="1" s="1"/>
  <c r="D1036" i="1"/>
  <c r="G1036" i="1" s="1"/>
  <c r="D1037" i="1"/>
  <c r="G1037" i="1" s="1"/>
  <c r="D1038" i="1"/>
  <c r="G1038" i="1" s="1"/>
  <c r="D1039" i="1"/>
  <c r="G1039" i="1" s="1"/>
  <c r="D1040" i="1"/>
  <c r="G1040" i="1" s="1"/>
  <c r="D1041" i="1"/>
  <c r="G1041" i="1" s="1"/>
  <c r="D1042" i="1"/>
  <c r="G1042" i="1" s="1"/>
  <c r="D1043" i="1"/>
  <c r="G1043" i="1" s="1"/>
  <c r="D1044" i="1"/>
  <c r="G1044" i="1" s="1"/>
  <c r="D1045" i="1"/>
  <c r="G1045" i="1" s="1"/>
  <c r="D1046" i="1"/>
  <c r="G1046" i="1" s="1"/>
  <c r="D1047" i="1"/>
  <c r="G1047" i="1" s="1"/>
  <c r="D1048" i="1"/>
  <c r="G1048" i="1" s="1"/>
  <c r="D1049" i="1"/>
  <c r="G1049" i="1" s="1"/>
  <c r="D1050" i="1"/>
  <c r="G1050" i="1" s="1"/>
  <c r="D1051" i="1"/>
  <c r="G1051" i="1" s="1"/>
  <c r="D1052" i="1"/>
  <c r="G1052" i="1" s="1"/>
  <c r="D1053" i="1"/>
  <c r="G1053" i="1" s="1"/>
  <c r="D1054" i="1"/>
  <c r="G1054" i="1" s="1"/>
  <c r="D1055" i="1"/>
  <c r="G1055" i="1" s="1"/>
  <c r="D1056" i="1"/>
  <c r="G1056" i="1" s="1"/>
  <c r="D1057" i="1"/>
  <c r="G1057" i="1" s="1"/>
  <c r="D1058" i="1"/>
  <c r="G1058" i="1" s="1"/>
  <c r="D1059" i="1"/>
  <c r="G1059" i="1" s="1"/>
  <c r="D1060" i="1"/>
  <c r="G1060" i="1" s="1"/>
  <c r="D1061" i="1"/>
  <c r="G1061" i="1" s="1"/>
  <c r="D1062" i="1"/>
  <c r="G1062" i="1" s="1"/>
  <c r="D1063" i="1"/>
  <c r="G1063" i="1" s="1"/>
  <c r="D1064" i="1"/>
  <c r="G1064" i="1" s="1"/>
  <c r="D1065" i="1"/>
  <c r="G1065" i="1" s="1"/>
  <c r="D1066" i="1"/>
  <c r="G1066" i="1" s="1"/>
  <c r="D1067" i="1"/>
  <c r="G1067" i="1" s="1"/>
  <c r="D1068" i="1"/>
  <c r="G1068" i="1" s="1"/>
  <c r="D1069" i="1"/>
  <c r="G1069" i="1" s="1"/>
  <c r="D1070" i="1"/>
  <c r="G1070" i="1" s="1"/>
  <c r="D1071" i="1"/>
  <c r="G1071" i="1" s="1"/>
  <c r="D1072" i="1"/>
  <c r="G1072" i="1" s="1"/>
  <c r="D1073" i="1"/>
  <c r="G1073" i="1" s="1"/>
  <c r="D1074" i="1"/>
  <c r="G1074" i="1" s="1"/>
  <c r="D1075" i="1"/>
  <c r="G1075" i="1" s="1"/>
  <c r="D1076" i="1"/>
  <c r="G1076" i="1" s="1"/>
  <c r="D1077" i="1"/>
  <c r="G1077" i="1" s="1"/>
  <c r="D1078" i="1"/>
  <c r="G1078" i="1" s="1"/>
  <c r="D1079" i="1"/>
  <c r="G1079" i="1" s="1"/>
  <c r="D1080" i="1"/>
  <c r="G1080" i="1" s="1"/>
  <c r="D1081" i="1"/>
  <c r="G1081" i="1" s="1"/>
  <c r="D1082" i="1"/>
  <c r="G1082" i="1" s="1"/>
  <c r="D1083" i="1"/>
  <c r="G1083" i="1" s="1"/>
  <c r="D1084" i="1"/>
  <c r="G1084" i="1" s="1"/>
  <c r="D1085" i="1"/>
  <c r="G1085" i="1" s="1"/>
  <c r="D1086" i="1"/>
  <c r="G1086" i="1" s="1"/>
  <c r="D1087" i="1"/>
  <c r="G1087" i="1" s="1"/>
  <c r="D1088" i="1"/>
  <c r="G1088" i="1" s="1"/>
  <c r="D1089" i="1"/>
  <c r="G1089" i="1" s="1"/>
  <c r="D1090" i="1"/>
  <c r="G1090" i="1" s="1"/>
  <c r="D1091" i="1"/>
  <c r="G1091" i="1" s="1"/>
  <c r="D1092" i="1"/>
  <c r="G1092" i="1" s="1"/>
  <c r="D1093" i="1"/>
  <c r="G1093" i="1" s="1"/>
  <c r="D1094" i="1"/>
  <c r="G1094" i="1" s="1"/>
  <c r="D1095" i="1"/>
  <c r="G1095" i="1" s="1"/>
  <c r="D1096" i="1"/>
  <c r="G1096" i="1" s="1"/>
  <c r="D1097" i="1"/>
  <c r="G1097" i="1" s="1"/>
  <c r="D1098" i="1"/>
  <c r="G1098" i="1" s="1"/>
  <c r="D1099" i="1"/>
  <c r="G1099" i="1" s="1"/>
  <c r="D1100" i="1"/>
  <c r="G1100" i="1" s="1"/>
  <c r="D1101" i="1"/>
  <c r="G1101" i="1" s="1"/>
  <c r="D1102" i="1"/>
  <c r="G1102" i="1" s="1"/>
  <c r="D1103" i="1"/>
  <c r="G1103" i="1" s="1"/>
  <c r="D1104" i="1"/>
  <c r="G1104" i="1" s="1"/>
  <c r="D1105" i="1"/>
  <c r="G1105" i="1" s="1"/>
  <c r="D1106" i="1"/>
  <c r="G1106" i="1" s="1"/>
  <c r="D1107" i="1"/>
  <c r="G1107" i="1" s="1"/>
  <c r="D1108" i="1"/>
  <c r="G1108" i="1" s="1"/>
  <c r="D1109" i="1"/>
  <c r="G1109" i="1" s="1"/>
  <c r="D1110" i="1"/>
  <c r="G1110" i="1" s="1"/>
  <c r="D1111" i="1"/>
  <c r="G1111" i="1" s="1"/>
  <c r="D1112" i="1"/>
  <c r="G1112" i="1" s="1"/>
  <c r="D1113" i="1"/>
  <c r="G1113" i="1" s="1"/>
  <c r="D1114" i="1"/>
  <c r="G1114" i="1" s="1"/>
  <c r="D1115" i="1"/>
  <c r="G1115" i="1" s="1"/>
  <c r="D1116" i="1"/>
  <c r="G1116" i="1" s="1"/>
  <c r="D1117" i="1"/>
  <c r="G1117" i="1" s="1"/>
  <c r="D1118" i="1"/>
  <c r="G1118" i="1" s="1"/>
  <c r="D1119" i="1"/>
  <c r="G1119" i="1" s="1"/>
  <c r="D1120" i="1"/>
  <c r="G1120" i="1" s="1"/>
  <c r="D1121" i="1"/>
  <c r="G1121" i="1" s="1"/>
  <c r="D1122" i="1"/>
  <c r="G1122" i="1" s="1"/>
  <c r="D1123" i="1"/>
  <c r="G1123" i="1" s="1"/>
  <c r="D1124" i="1"/>
  <c r="G1124" i="1" s="1"/>
  <c r="D1125" i="1"/>
  <c r="G1125" i="1" s="1"/>
  <c r="D1126" i="1"/>
  <c r="G1126" i="1" s="1"/>
  <c r="D1127" i="1"/>
  <c r="G1127" i="1" s="1"/>
  <c r="D1128" i="1"/>
  <c r="G1128" i="1" s="1"/>
  <c r="D1129" i="1"/>
  <c r="G1129" i="1" s="1"/>
  <c r="D1130" i="1"/>
  <c r="G1130" i="1" s="1"/>
  <c r="D1131" i="1"/>
  <c r="G1131" i="1" s="1"/>
  <c r="D1132" i="1"/>
  <c r="G1132" i="1" s="1"/>
  <c r="D1133" i="1"/>
  <c r="G1133" i="1" s="1"/>
  <c r="D1134" i="1"/>
  <c r="G1134" i="1" s="1"/>
  <c r="D1135" i="1"/>
  <c r="G1135" i="1" s="1"/>
  <c r="D1136" i="1"/>
  <c r="G1136" i="1" s="1"/>
  <c r="D1137" i="1"/>
  <c r="G1137" i="1" s="1"/>
  <c r="D1138" i="1"/>
  <c r="G1138" i="1" s="1"/>
  <c r="D1139" i="1"/>
  <c r="G1139" i="1" s="1"/>
  <c r="D1140" i="1"/>
  <c r="G1140" i="1" s="1"/>
  <c r="D1141" i="1"/>
  <c r="G1141" i="1" s="1"/>
  <c r="D1142" i="1"/>
  <c r="G1142" i="1" s="1"/>
  <c r="D1143" i="1"/>
  <c r="G1143" i="1" s="1"/>
  <c r="D1144" i="1"/>
  <c r="G1144" i="1" s="1"/>
  <c r="D1145" i="1"/>
  <c r="G1145" i="1" s="1"/>
  <c r="D1146" i="1"/>
  <c r="G1146" i="1" s="1"/>
  <c r="D1147" i="1"/>
  <c r="G1147" i="1" s="1"/>
  <c r="D1148" i="1"/>
  <c r="G1148" i="1" s="1"/>
  <c r="D1149" i="1"/>
  <c r="G1149" i="1" s="1"/>
  <c r="D1150" i="1"/>
  <c r="G1150" i="1" s="1"/>
  <c r="D1151" i="1"/>
  <c r="G1151" i="1" s="1"/>
  <c r="D1152" i="1"/>
  <c r="G1152" i="1" s="1"/>
  <c r="D1153" i="1"/>
  <c r="G1153" i="1" s="1"/>
  <c r="D1154" i="1"/>
  <c r="G1154" i="1" s="1"/>
  <c r="D1155" i="1"/>
  <c r="G1155" i="1" s="1"/>
  <c r="D1156" i="1"/>
  <c r="G1156" i="1" s="1"/>
  <c r="D1157" i="1"/>
  <c r="G1157" i="1" s="1"/>
  <c r="D1158" i="1"/>
  <c r="G1158" i="1" s="1"/>
  <c r="D1159" i="1"/>
  <c r="G1159" i="1" s="1"/>
  <c r="D1160" i="1"/>
  <c r="G1160" i="1" s="1"/>
  <c r="D1161" i="1"/>
  <c r="G1161" i="1" s="1"/>
  <c r="D1162" i="1"/>
  <c r="G1162" i="1" s="1"/>
  <c r="D1163" i="1"/>
  <c r="G1163" i="1" s="1"/>
  <c r="D1164" i="1"/>
  <c r="G1164" i="1" s="1"/>
  <c r="D1165" i="1"/>
  <c r="G1165" i="1" s="1"/>
  <c r="D1166" i="1"/>
  <c r="G1166" i="1" s="1"/>
  <c r="D1167" i="1"/>
  <c r="G1167" i="1" s="1"/>
  <c r="D1168" i="1"/>
  <c r="G1168" i="1" s="1"/>
  <c r="D1169" i="1"/>
  <c r="G1169" i="1" s="1"/>
  <c r="D1170" i="1"/>
  <c r="G1170" i="1" s="1"/>
  <c r="D1171" i="1"/>
  <c r="G1171" i="1" s="1"/>
  <c r="D1172" i="1"/>
  <c r="G1172" i="1" s="1"/>
  <c r="D1173" i="1"/>
  <c r="G1173" i="1" s="1"/>
  <c r="D1174" i="1"/>
  <c r="G1174" i="1" s="1"/>
  <c r="D1175" i="1"/>
  <c r="G1175" i="1" s="1"/>
  <c r="D1176" i="1"/>
  <c r="G1176" i="1" s="1"/>
  <c r="D1177" i="1"/>
  <c r="G1177" i="1" s="1"/>
  <c r="D1178" i="1"/>
  <c r="G1178" i="1" s="1"/>
  <c r="D1179" i="1"/>
  <c r="G1179" i="1" s="1"/>
  <c r="D1180" i="1"/>
  <c r="G1180" i="1" s="1"/>
  <c r="D1181" i="1"/>
  <c r="G1181" i="1" s="1"/>
  <c r="D1182" i="1"/>
  <c r="G1182" i="1" s="1"/>
  <c r="D1183" i="1"/>
  <c r="G1183" i="1" s="1"/>
  <c r="D1184" i="1"/>
  <c r="G1184" i="1" s="1"/>
  <c r="D1185" i="1"/>
  <c r="G1185" i="1" s="1"/>
  <c r="D1186" i="1"/>
  <c r="G1186" i="1" s="1"/>
  <c r="D1187" i="1"/>
  <c r="G1187" i="1" s="1"/>
  <c r="D1188" i="1"/>
  <c r="G1188" i="1" s="1"/>
  <c r="D1189" i="1"/>
  <c r="G1189" i="1" s="1"/>
  <c r="D1190" i="1"/>
  <c r="G1190" i="1" s="1"/>
  <c r="D1191" i="1"/>
  <c r="G1191" i="1" s="1"/>
  <c r="D1192" i="1"/>
  <c r="G1192" i="1" s="1"/>
  <c r="D1193" i="1"/>
  <c r="G1193" i="1" s="1"/>
  <c r="D1194" i="1"/>
  <c r="G1194" i="1" s="1"/>
  <c r="D1195" i="1"/>
  <c r="G1195" i="1" s="1"/>
  <c r="D1196" i="1"/>
  <c r="G1196" i="1" s="1"/>
  <c r="D1197" i="1"/>
  <c r="G1197" i="1" s="1"/>
  <c r="D1198" i="1"/>
  <c r="G1198" i="1" s="1"/>
  <c r="D1199" i="1"/>
  <c r="G1199" i="1" s="1"/>
  <c r="D1200" i="1"/>
  <c r="G1200" i="1" s="1"/>
  <c r="D1201" i="1"/>
  <c r="G1201" i="1" s="1"/>
  <c r="D1202" i="1"/>
  <c r="G1202" i="1" s="1"/>
  <c r="D1203" i="1"/>
  <c r="G1203" i="1" s="1"/>
  <c r="D1204" i="1"/>
  <c r="G1204" i="1" s="1"/>
  <c r="D1205" i="1"/>
  <c r="G1205" i="1" s="1"/>
  <c r="D1206" i="1"/>
  <c r="G1206" i="1" s="1"/>
  <c r="D1207" i="1"/>
  <c r="G1207" i="1" s="1"/>
  <c r="D1208" i="1"/>
  <c r="G1208" i="1" s="1"/>
  <c r="D1209" i="1"/>
  <c r="G1209" i="1" s="1"/>
  <c r="D1210" i="1"/>
  <c r="G1210" i="1" s="1"/>
  <c r="D1211" i="1"/>
  <c r="G1211" i="1" s="1"/>
  <c r="D1212" i="1"/>
  <c r="G1212" i="1" s="1"/>
  <c r="D1213" i="1"/>
  <c r="G1213" i="1" s="1"/>
  <c r="D1214" i="1"/>
  <c r="G1214" i="1" s="1"/>
  <c r="D1215" i="1"/>
  <c r="G1215" i="1" s="1"/>
  <c r="D1216" i="1"/>
  <c r="G1216" i="1" s="1"/>
  <c r="D1217" i="1"/>
  <c r="G1217" i="1" s="1"/>
  <c r="D1218" i="1"/>
  <c r="G1218" i="1" s="1"/>
  <c r="D1219" i="1"/>
  <c r="G1219" i="1" s="1"/>
  <c r="D1220" i="1"/>
  <c r="G1220" i="1" s="1"/>
  <c r="D1221" i="1"/>
  <c r="G1221" i="1" s="1"/>
  <c r="D1222" i="1"/>
  <c r="G1222" i="1" s="1"/>
  <c r="D1223" i="1"/>
  <c r="G1223" i="1" s="1"/>
  <c r="D1224" i="1"/>
  <c r="G1224" i="1" s="1"/>
  <c r="D1225" i="1"/>
  <c r="G1225" i="1" s="1"/>
  <c r="D1226" i="1"/>
  <c r="G1226" i="1" s="1"/>
  <c r="D1227" i="1"/>
  <c r="G1227" i="1" s="1"/>
  <c r="D1228" i="1"/>
  <c r="G1228" i="1" s="1"/>
  <c r="D1229" i="1"/>
  <c r="G1229" i="1" s="1"/>
  <c r="D1230" i="1"/>
  <c r="G1230" i="1" s="1"/>
  <c r="D1231" i="1"/>
  <c r="G1231" i="1" s="1"/>
  <c r="D1232" i="1"/>
  <c r="G1232" i="1" s="1"/>
  <c r="D1233" i="1"/>
  <c r="G1233" i="1" s="1"/>
  <c r="D1234" i="1"/>
  <c r="G1234" i="1" s="1"/>
  <c r="D1235" i="1"/>
  <c r="G1235" i="1" s="1"/>
  <c r="D1236" i="1"/>
  <c r="G1236" i="1" s="1"/>
  <c r="D1237" i="1"/>
  <c r="G1237" i="1" s="1"/>
  <c r="D1238" i="1"/>
  <c r="G1238" i="1" s="1"/>
  <c r="D1239" i="1"/>
  <c r="G1239" i="1" s="1"/>
  <c r="D1240" i="1"/>
  <c r="G1240" i="1" s="1"/>
  <c r="D1241" i="1"/>
  <c r="G1241" i="1" s="1"/>
  <c r="D1242" i="1"/>
  <c r="G1242" i="1" s="1"/>
  <c r="D1243" i="1"/>
  <c r="G1243" i="1" s="1"/>
  <c r="D1244" i="1"/>
  <c r="G1244" i="1" s="1"/>
  <c r="D1245" i="1"/>
  <c r="G1245" i="1" s="1"/>
  <c r="D1246" i="1"/>
  <c r="G1246" i="1" s="1"/>
  <c r="D1247" i="1"/>
  <c r="G1247" i="1" s="1"/>
  <c r="D1248" i="1"/>
  <c r="G1248" i="1" s="1"/>
  <c r="D1249" i="1"/>
  <c r="G1249" i="1" s="1"/>
  <c r="D1250" i="1"/>
  <c r="G1250" i="1" s="1"/>
  <c r="D1251" i="1"/>
  <c r="G1251" i="1" s="1"/>
  <c r="D1252" i="1"/>
  <c r="G1252" i="1" s="1"/>
  <c r="D1253" i="1"/>
  <c r="G1253" i="1" s="1"/>
  <c r="D1254" i="1"/>
  <c r="G1254" i="1" s="1"/>
  <c r="D1255" i="1"/>
  <c r="G1255" i="1" s="1"/>
  <c r="D1256" i="1"/>
  <c r="G1256" i="1" s="1"/>
  <c r="D1257" i="1"/>
  <c r="G1257" i="1" s="1"/>
  <c r="D1258" i="1"/>
  <c r="G1258" i="1" s="1"/>
  <c r="D1259" i="1"/>
  <c r="G1259" i="1" s="1"/>
  <c r="D1260" i="1"/>
  <c r="G1260" i="1" s="1"/>
  <c r="D1261" i="1"/>
  <c r="G1261" i="1" s="1"/>
  <c r="D1262" i="1"/>
  <c r="G1262" i="1" s="1"/>
  <c r="D1263" i="1"/>
  <c r="G1263" i="1" s="1"/>
  <c r="D1264" i="1"/>
  <c r="G1264" i="1" s="1"/>
  <c r="D1265" i="1"/>
  <c r="G1265" i="1" s="1"/>
  <c r="D1266" i="1"/>
  <c r="G1266" i="1" s="1"/>
  <c r="D1267" i="1"/>
  <c r="G1267" i="1" s="1"/>
  <c r="D1268" i="1"/>
  <c r="G1268" i="1" s="1"/>
  <c r="D1269" i="1"/>
  <c r="G1269" i="1" s="1"/>
  <c r="D1270" i="1"/>
  <c r="G1270" i="1" s="1"/>
  <c r="D1271" i="1"/>
  <c r="G1271" i="1" s="1"/>
  <c r="D1272" i="1"/>
  <c r="G1272" i="1" s="1"/>
  <c r="D1273" i="1"/>
  <c r="G1273" i="1" s="1"/>
  <c r="D1274" i="1"/>
  <c r="G1274" i="1" s="1"/>
  <c r="D1275" i="1"/>
  <c r="G1275" i="1" s="1"/>
  <c r="D1276" i="1"/>
  <c r="G1276" i="1" s="1"/>
  <c r="D1277" i="1"/>
  <c r="G1277" i="1" s="1"/>
  <c r="D1278" i="1"/>
  <c r="G1278" i="1" s="1"/>
  <c r="D1279" i="1"/>
  <c r="G1279" i="1" s="1"/>
  <c r="D1280" i="1"/>
  <c r="G1280" i="1" s="1"/>
  <c r="D1281" i="1"/>
  <c r="G1281" i="1" s="1"/>
  <c r="D1282" i="1"/>
  <c r="G1282" i="1" s="1"/>
  <c r="D1283" i="1"/>
  <c r="G1283" i="1" s="1"/>
  <c r="D1284" i="1"/>
  <c r="G1284" i="1" s="1"/>
  <c r="D1285" i="1"/>
  <c r="G1285" i="1" s="1"/>
  <c r="D1286" i="1"/>
  <c r="G1286" i="1" s="1"/>
  <c r="D1287" i="1"/>
  <c r="G1287" i="1" s="1"/>
  <c r="D1288" i="1"/>
  <c r="G1288" i="1" s="1"/>
  <c r="D1289" i="1"/>
  <c r="G1289" i="1" s="1"/>
  <c r="D1290" i="1"/>
  <c r="G1290" i="1" s="1"/>
  <c r="D1291" i="1"/>
  <c r="G1291" i="1" s="1"/>
  <c r="D1292" i="1"/>
  <c r="G1292" i="1" s="1"/>
  <c r="D1293" i="1"/>
  <c r="G1293" i="1" s="1"/>
  <c r="D1294" i="1"/>
  <c r="G1294" i="1" s="1"/>
  <c r="D1295" i="1"/>
  <c r="G1295" i="1" s="1"/>
  <c r="D1296" i="1"/>
  <c r="G1296" i="1" s="1"/>
  <c r="D1297" i="1"/>
  <c r="G1297" i="1" s="1"/>
  <c r="D1298" i="1"/>
  <c r="G1298" i="1" s="1"/>
  <c r="D1299" i="1"/>
  <c r="G1299" i="1" s="1"/>
  <c r="D1300" i="1"/>
  <c r="G1300" i="1" s="1"/>
  <c r="D1301" i="1"/>
  <c r="G1301" i="1" s="1"/>
  <c r="D1302" i="1"/>
  <c r="G1302" i="1" s="1"/>
  <c r="D1303" i="1"/>
  <c r="G1303" i="1" s="1"/>
  <c r="D1304" i="1"/>
  <c r="G1304" i="1" s="1"/>
  <c r="D1305" i="1"/>
  <c r="G1305" i="1" s="1"/>
  <c r="D1306" i="1"/>
  <c r="G1306" i="1" s="1"/>
  <c r="D1307" i="1"/>
  <c r="G1307" i="1" s="1"/>
  <c r="D1308" i="1"/>
  <c r="G1308" i="1" s="1"/>
  <c r="D1309" i="1"/>
  <c r="G1309" i="1" s="1"/>
  <c r="D1310" i="1"/>
  <c r="G1310" i="1" s="1"/>
  <c r="D1311" i="1"/>
  <c r="G1311" i="1" s="1"/>
  <c r="D1312" i="1"/>
  <c r="G1312" i="1" s="1"/>
  <c r="D1313" i="1"/>
  <c r="G1313" i="1" s="1"/>
  <c r="D1314" i="1"/>
  <c r="G1314" i="1" s="1"/>
  <c r="D1315" i="1"/>
  <c r="G1315" i="1" s="1"/>
  <c r="D1316" i="1"/>
  <c r="G1316" i="1" s="1"/>
  <c r="D1317" i="1"/>
  <c r="G1317" i="1" s="1"/>
  <c r="D1318" i="1"/>
  <c r="G1318" i="1" s="1"/>
  <c r="D1319" i="1"/>
  <c r="G1319" i="1" s="1"/>
  <c r="D1320" i="1"/>
  <c r="G1320" i="1" s="1"/>
  <c r="D1321" i="1"/>
  <c r="G1321" i="1" s="1"/>
  <c r="D1322" i="1"/>
  <c r="G1322" i="1" s="1"/>
  <c r="D1323" i="1"/>
  <c r="G1323" i="1" s="1"/>
  <c r="D1324" i="1"/>
  <c r="G1324" i="1" s="1"/>
  <c r="D1325" i="1"/>
  <c r="G1325" i="1" s="1"/>
  <c r="D1326" i="1"/>
  <c r="G1326" i="1" s="1"/>
  <c r="D1327" i="1"/>
  <c r="G1327" i="1" s="1"/>
  <c r="D1328" i="1"/>
  <c r="G1328" i="1" s="1"/>
  <c r="D1329" i="1"/>
  <c r="G1329" i="1" s="1"/>
  <c r="D1330" i="1"/>
  <c r="G1330" i="1" s="1"/>
  <c r="D1331" i="1"/>
  <c r="G1331" i="1" s="1"/>
  <c r="D1332" i="1"/>
  <c r="G1332" i="1" s="1"/>
  <c r="D1333" i="1"/>
  <c r="G1333" i="1" s="1"/>
  <c r="D1334" i="1"/>
  <c r="G1334" i="1" s="1"/>
  <c r="D1335" i="1"/>
  <c r="G1335" i="1" s="1"/>
  <c r="D1336" i="1"/>
  <c r="G1336" i="1" s="1"/>
  <c r="D1337" i="1"/>
  <c r="G1337" i="1" s="1"/>
  <c r="D1338" i="1"/>
  <c r="G1338" i="1" s="1"/>
  <c r="D1339" i="1"/>
  <c r="G1339" i="1" s="1"/>
  <c r="D1340" i="1"/>
  <c r="G1340" i="1" s="1"/>
  <c r="D1341" i="1"/>
  <c r="G1341" i="1" s="1"/>
  <c r="D1342" i="1"/>
  <c r="G1342" i="1" s="1"/>
  <c r="D1343" i="1"/>
  <c r="G1343" i="1" s="1"/>
  <c r="D1344" i="1"/>
  <c r="G1344" i="1" s="1"/>
  <c r="D1345" i="1"/>
  <c r="G1345" i="1" s="1"/>
  <c r="D1346" i="1"/>
  <c r="G1346" i="1" s="1"/>
  <c r="D1347" i="1"/>
  <c r="G1347" i="1" s="1"/>
  <c r="D1348" i="1"/>
  <c r="G1348" i="1" s="1"/>
  <c r="D1349" i="1"/>
  <c r="G1349" i="1" s="1"/>
  <c r="D1350" i="1"/>
  <c r="G1350" i="1" s="1"/>
  <c r="D1351" i="1"/>
  <c r="G1351" i="1" s="1"/>
  <c r="D1352" i="1"/>
  <c r="G1352" i="1" s="1"/>
  <c r="D1353" i="1"/>
  <c r="G1353" i="1" s="1"/>
  <c r="D1354" i="1"/>
  <c r="G1354" i="1" s="1"/>
  <c r="D1355" i="1"/>
  <c r="G1355" i="1" s="1"/>
  <c r="D1356" i="1"/>
  <c r="G1356" i="1" s="1"/>
  <c r="D1357" i="1"/>
  <c r="G1357" i="1" s="1"/>
  <c r="D1358" i="1"/>
  <c r="G1358" i="1" s="1"/>
  <c r="D1359" i="1"/>
  <c r="G1359" i="1" s="1"/>
  <c r="D1360" i="1"/>
  <c r="G1360" i="1" s="1"/>
  <c r="D1361" i="1"/>
  <c r="G1361" i="1" s="1"/>
  <c r="D1362" i="1"/>
  <c r="G1362" i="1" s="1"/>
  <c r="D1363" i="1"/>
  <c r="G1363" i="1" s="1"/>
  <c r="D1364" i="1"/>
  <c r="G1364" i="1" s="1"/>
  <c r="D1365" i="1"/>
  <c r="G1365" i="1" s="1"/>
  <c r="D1366" i="1"/>
  <c r="G1366" i="1" s="1"/>
  <c r="D1367" i="1"/>
  <c r="G1367" i="1" s="1"/>
  <c r="D1368" i="1"/>
  <c r="G1368" i="1" s="1"/>
  <c r="D1369" i="1"/>
  <c r="G1369" i="1" s="1"/>
  <c r="D1370" i="1"/>
  <c r="G1370" i="1" s="1"/>
  <c r="D1371" i="1"/>
  <c r="G1371" i="1" s="1"/>
  <c r="D1372" i="1"/>
  <c r="G1372" i="1" s="1"/>
  <c r="D1373" i="1"/>
  <c r="G1373" i="1" s="1"/>
  <c r="D1374" i="1"/>
  <c r="G1374" i="1" s="1"/>
  <c r="D1375" i="1"/>
  <c r="G1375" i="1" s="1"/>
  <c r="D1376" i="1"/>
  <c r="G1376" i="1" s="1"/>
  <c r="D1377" i="1"/>
  <c r="G1377" i="1" s="1"/>
  <c r="D1378" i="1"/>
  <c r="G1378" i="1" s="1"/>
  <c r="D1379" i="1"/>
  <c r="G1379" i="1" s="1"/>
  <c r="D1380" i="1"/>
  <c r="G1380" i="1" s="1"/>
  <c r="D1381" i="1"/>
  <c r="G1381" i="1" s="1"/>
  <c r="D1382" i="1"/>
  <c r="G1382" i="1" s="1"/>
  <c r="D1383" i="1"/>
  <c r="G1383" i="1" s="1"/>
  <c r="D1384" i="1"/>
  <c r="G1384" i="1" s="1"/>
  <c r="D1385" i="1"/>
  <c r="G1385" i="1" s="1"/>
  <c r="D1386" i="1"/>
  <c r="G1386" i="1" s="1"/>
  <c r="D1387" i="1"/>
  <c r="G1387" i="1" s="1"/>
  <c r="D1388" i="1"/>
  <c r="G1388" i="1" s="1"/>
  <c r="D1389" i="1"/>
  <c r="G1389" i="1" s="1"/>
  <c r="D1390" i="1"/>
  <c r="G1390" i="1" s="1"/>
  <c r="D1391" i="1"/>
  <c r="G1391" i="1" s="1"/>
  <c r="D1392" i="1"/>
  <c r="G1392" i="1" s="1"/>
  <c r="D1393" i="1"/>
  <c r="G1393" i="1" s="1"/>
  <c r="D1394" i="1"/>
  <c r="G1394" i="1" s="1"/>
  <c r="D1395" i="1"/>
  <c r="G1395" i="1" s="1"/>
  <c r="D1396" i="1"/>
  <c r="G1396" i="1" s="1"/>
  <c r="D1397" i="1"/>
  <c r="G1397" i="1" s="1"/>
  <c r="D1398" i="1"/>
  <c r="G1398" i="1" s="1"/>
  <c r="D1399" i="1"/>
  <c r="G1399" i="1" s="1"/>
  <c r="D1400" i="1"/>
  <c r="G1400" i="1" s="1"/>
  <c r="D1401" i="1"/>
  <c r="G1401" i="1" s="1"/>
  <c r="D1402" i="1"/>
  <c r="G1402" i="1" s="1"/>
  <c r="D1403" i="1"/>
  <c r="G1403" i="1" s="1"/>
  <c r="D1404" i="1"/>
  <c r="G1404" i="1" s="1"/>
  <c r="D1405" i="1"/>
  <c r="G1405" i="1" s="1"/>
  <c r="D1406" i="1"/>
  <c r="G1406" i="1" s="1"/>
  <c r="D1407" i="1"/>
  <c r="G1407" i="1" s="1"/>
  <c r="D1408" i="1"/>
  <c r="G1408" i="1" s="1"/>
  <c r="D1409" i="1"/>
  <c r="G1409" i="1" s="1"/>
  <c r="D1410" i="1"/>
  <c r="G1410" i="1" s="1"/>
  <c r="D1411" i="1"/>
  <c r="G1411" i="1" s="1"/>
  <c r="D1412" i="1"/>
  <c r="G1412" i="1" s="1"/>
  <c r="D1413" i="1"/>
  <c r="G1413" i="1" s="1"/>
  <c r="D1414" i="1"/>
  <c r="G1414" i="1" s="1"/>
  <c r="D1415" i="1"/>
  <c r="G1415" i="1" s="1"/>
  <c r="D1416" i="1"/>
  <c r="G1416" i="1" s="1"/>
  <c r="D1417" i="1"/>
  <c r="G1417" i="1" s="1"/>
  <c r="D1418" i="1"/>
  <c r="G1418" i="1" s="1"/>
  <c r="D1419" i="1"/>
  <c r="G1419" i="1" s="1"/>
  <c r="D1420" i="1"/>
  <c r="G1420" i="1" s="1"/>
  <c r="D1421" i="1"/>
  <c r="G1421" i="1" s="1"/>
  <c r="D1422" i="1"/>
  <c r="G1422" i="1" s="1"/>
  <c r="D1423" i="1"/>
  <c r="G1423" i="1" s="1"/>
  <c r="D1424" i="1"/>
  <c r="G1424" i="1" s="1"/>
  <c r="D1425" i="1"/>
  <c r="G1425" i="1" s="1"/>
  <c r="D1426" i="1"/>
  <c r="G1426" i="1" s="1"/>
  <c r="D1427" i="1"/>
  <c r="G1427" i="1" s="1"/>
  <c r="D1428" i="1"/>
  <c r="G1428" i="1" s="1"/>
  <c r="D1429" i="1"/>
  <c r="G1429" i="1" s="1"/>
  <c r="D1430" i="1"/>
  <c r="G1430" i="1" s="1"/>
  <c r="D1431" i="1"/>
  <c r="G1431" i="1" s="1"/>
  <c r="D1432" i="1"/>
  <c r="G1432" i="1" s="1"/>
  <c r="D1433" i="1"/>
  <c r="G1433" i="1" s="1"/>
  <c r="D1434" i="1"/>
  <c r="G1434" i="1" s="1"/>
  <c r="D1435" i="1"/>
  <c r="G1435" i="1" s="1"/>
  <c r="D1436" i="1"/>
  <c r="G1436" i="1" s="1"/>
  <c r="D1437" i="1"/>
  <c r="G1437" i="1" s="1"/>
  <c r="D1438" i="1"/>
  <c r="G1438" i="1" s="1"/>
  <c r="D1439" i="1"/>
  <c r="G1439" i="1" s="1"/>
  <c r="D1440" i="1"/>
  <c r="G1440" i="1" s="1"/>
  <c r="D1441" i="1"/>
  <c r="G1441" i="1" s="1"/>
  <c r="D1442" i="1"/>
  <c r="G1442" i="1" s="1"/>
  <c r="D1443" i="1"/>
  <c r="G1443" i="1" s="1"/>
  <c r="D1444" i="1"/>
  <c r="G1444" i="1" s="1"/>
  <c r="D1445" i="1"/>
  <c r="G1445" i="1" s="1"/>
  <c r="D1446" i="1"/>
  <c r="G1446" i="1" s="1"/>
  <c r="D1447" i="1"/>
  <c r="G1447" i="1" s="1"/>
  <c r="D1448" i="1"/>
  <c r="G1448" i="1" s="1"/>
  <c r="D1449" i="1"/>
  <c r="G1449" i="1" s="1"/>
  <c r="D1450" i="1"/>
  <c r="G1450" i="1" s="1"/>
  <c r="D1451" i="1"/>
  <c r="G1451" i="1" s="1"/>
  <c r="D1452" i="1"/>
  <c r="G1452" i="1" s="1"/>
  <c r="D1453" i="1"/>
  <c r="G1453" i="1" s="1"/>
  <c r="D1454" i="1"/>
  <c r="G1454" i="1" s="1"/>
  <c r="D1455" i="1"/>
  <c r="G1455" i="1" s="1"/>
  <c r="D1456" i="1"/>
  <c r="G1456" i="1" s="1"/>
  <c r="D1457" i="1"/>
  <c r="G1457" i="1" s="1"/>
  <c r="D1458" i="1"/>
  <c r="G1458" i="1" s="1"/>
  <c r="D1459" i="1"/>
  <c r="G1459" i="1" s="1"/>
  <c r="D1460" i="1"/>
  <c r="G1460" i="1" s="1"/>
  <c r="D1461" i="1"/>
  <c r="G1461" i="1" s="1"/>
  <c r="D1462" i="1"/>
  <c r="G1462" i="1" s="1"/>
  <c r="D1463" i="1"/>
  <c r="G1463" i="1" s="1"/>
  <c r="D1464" i="1"/>
  <c r="G1464" i="1" s="1"/>
  <c r="D1465" i="1"/>
  <c r="G1465" i="1" s="1"/>
  <c r="D1466" i="1"/>
  <c r="G1466" i="1" s="1"/>
  <c r="D1467" i="1"/>
  <c r="G1467" i="1" s="1"/>
  <c r="D1468" i="1"/>
  <c r="G1468" i="1" s="1"/>
  <c r="D1469" i="1"/>
  <c r="G1469" i="1" s="1"/>
  <c r="D1470" i="1"/>
  <c r="G1470" i="1" s="1"/>
  <c r="D1471" i="1"/>
  <c r="G1471" i="1" s="1"/>
  <c r="D1472" i="1"/>
  <c r="G1472" i="1" s="1"/>
  <c r="D1473" i="1"/>
  <c r="G1473" i="1" s="1"/>
  <c r="D1474" i="1"/>
  <c r="G1474" i="1" s="1"/>
  <c r="D1475" i="1"/>
  <c r="G1475" i="1" s="1"/>
  <c r="D1476" i="1"/>
  <c r="G1476" i="1" s="1"/>
  <c r="D1477" i="1"/>
  <c r="G1477" i="1" s="1"/>
  <c r="D1478" i="1"/>
  <c r="G1478" i="1" s="1"/>
  <c r="D1479" i="1"/>
  <c r="G1479" i="1" s="1"/>
  <c r="D1480" i="1"/>
  <c r="G1480" i="1" s="1"/>
  <c r="D1481" i="1"/>
  <c r="G1481" i="1" s="1"/>
  <c r="D1482" i="1"/>
  <c r="G1482" i="1" s="1"/>
  <c r="D1483" i="1"/>
  <c r="G1483" i="1" s="1"/>
  <c r="D1484" i="1"/>
  <c r="G1484" i="1" s="1"/>
  <c r="D1485" i="1"/>
  <c r="G1485" i="1" s="1"/>
  <c r="D1486" i="1"/>
  <c r="G1486" i="1" s="1"/>
  <c r="D1487" i="1"/>
  <c r="G1487" i="1" s="1"/>
  <c r="D1488" i="1"/>
  <c r="G1488" i="1" s="1"/>
  <c r="D1489" i="1"/>
  <c r="G1489" i="1" s="1"/>
  <c r="D1490" i="1"/>
  <c r="G1490" i="1" s="1"/>
  <c r="D1491" i="1"/>
  <c r="G1491" i="1" s="1"/>
  <c r="D1492" i="1"/>
  <c r="G1492" i="1" s="1"/>
  <c r="D1493" i="1"/>
  <c r="G1493" i="1" s="1"/>
  <c r="D1494" i="1"/>
  <c r="G1494" i="1" s="1"/>
  <c r="D1495" i="1"/>
  <c r="G1495" i="1" s="1"/>
  <c r="D1496" i="1"/>
  <c r="G1496" i="1" s="1"/>
  <c r="D1497" i="1"/>
  <c r="G1497" i="1" s="1"/>
  <c r="D1498" i="1"/>
  <c r="G1498" i="1" s="1"/>
  <c r="D1499" i="1"/>
  <c r="G1499" i="1" s="1"/>
  <c r="D1500" i="1"/>
  <c r="G1500" i="1" s="1"/>
  <c r="D1501" i="1"/>
  <c r="G1501" i="1" s="1"/>
  <c r="D1502" i="1"/>
  <c r="G1502" i="1" s="1"/>
  <c r="D1503" i="1"/>
  <c r="G1503" i="1" s="1"/>
  <c r="D1504" i="1"/>
  <c r="G1504" i="1" s="1"/>
  <c r="D1505" i="1"/>
  <c r="G1505" i="1" s="1"/>
  <c r="D1506" i="1"/>
  <c r="G1506" i="1" s="1"/>
  <c r="D1507" i="1"/>
  <c r="G1507" i="1" s="1"/>
  <c r="D1508" i="1"/>
  <c r="G1508" i="1" s="1"/>
  <c r="D1509" i="1"/>
  <c r="G1509" i="1" s="1"/>
  <c r="D1510" i="1"/>
  <c r="G1510" i="1" s="1"/>
  <c r="D1511" i="1"/>
  <c r="G1511" i="1" s="1"/>
  <c r="D1512" i="1"/>
  <c r="G1512" i="1" s="1"/>
  <c r="D1513" i="1"/>
  <c r="G1513" i="1" s="1"/>
  <c r="D1514" i="1"/>
  <c r="G1514" i="1" s="1"/>
  <c r="D1515" i="1"/>
  <c r="G1515" i="1" s="1"/>
  <c r="D1516" i="1"/>
  <c r="G1516" i="1" s="1"/>
  <c r="D1517" i="1"/>
  <c r="G1517" i="1" s="1"/>
  <c r="D1518" i="1"/>
  <c r="G1518" i="1" s="1"/>
  <c r="D1519" i="1"/>
  <c r="G1519" i="1" s="1"/>
  <c r="D1520" i="1"/>
  <c r="G1520" i="1" s="1"/>
  <c r="D1521" i="1"/>
  <c r="G1521" i="1" s="1"/>
  <c r="D1522" i="1"/>
  <c r="G1522" i="1" s="1"/>
  <c r="D1523" i="1"/>
  <c r="G1523" i="1" s="1"/>
  <c r="D1524" i="1"/>
  <c r="G1524" i="1" s="1"/>
  <c r="D1525" i="1"/>
  <c r="G1525" i="1" s="1"/>
  <c r="D1526" i="1"/>
  <c r="G1526" i="1" s="1"/>
  <c r="D1527" i="1"/>
  <c r="G1527" i="1" s="1"/>
  <c r="D1528" i="1"/>
  <c r="G1528" i="1" s="1"/>
  <c r="D1529" i="1"/>
  <c r="G1529" i="1" s="1"/>
  <c r="D1530" i="1"/>
  <c r="G1530" i="1" s="1"/>
  <c r="D1531" i="1"/>
  <c r="G1531" i="1" s="1"/>
  <c r="D1532" i="1"/>
  <c r="G1532" i="1" s="1"/>
  <c r="D1533" i="1"/>
  <c r="G1533" i="1" s="1"/>
  <c r="D1534" i="1"/>
  <c r="G1534" i="1" s="1"/>
  <c r="D1535" i="1"/>
  <c r="G1535" i="1" s="1"/>
  <c r="D1536" i="1"/>
  <c r="G1536" i="1" s="1"/>
  <c r="D1537" i="1"/>
  <c r="G1537" i="1" s="1"/>
  <c r="D1538" i="1"/>
  <c r="G1538" i="1" s="1"/>
  <c r="D1539" i="1"/>
  <c r="G1539" i="1" s="1"/>
  <c r="D1540" i="1"/>
  <c r="G1540" i="1" s="1"/>
  <c r="D1541" i="1"/>
  <c r="G1541" i="1" s="1"/>
  <c r="D1542" i="1"/>
  <c r="G1542" i="1" s="1"/>
  <c r="D1543" i="1"/>
  <c r="G1543" i="1" s="1"/>
  <c r="D1544" i="1"/>
  <c r="G1544" i="1" s="1"/>
  <c r="D1545" i="1"/>
  <c r="G1545" i="1" s="1"/>
  <c r="D1546" i="1"/>
  <c r="G1546" i="1" s="1"/>
  <c r="D1547" i="1"/>
  <c r="G1547" i="1" s="1"/>
  <c r="D1548" i="1"/>
  <c r="G1548" i="1" s="1"/>
  <c r="D1549" i="1"/>
  <c r="G1549" i="1" s="1"/>
  <c r="D1550" i="1"/>
  <c r="G1550" i="1" s="1"/>
  <c r="D1551" i="1"/>
  <c r="G1551" i="1" s="1"/>
  <c r="D1552" i="1"/>
  <c r="G1552" i="1" s="1"/>
  <c r="D1553" i="1"/>
  <c r="G1553" i="1" s="1"/>
  <c r="D1554" i="1"/>
  <c r="G1554" i="1" s="1"/>
  <c r="D1555" i="1"/>
  <c r="G1555" i="1" s="1"/>
  <c r="D1556" i="1"/>
  <c r="G1556" i="1" s="1"/>
  <c r="D1557" i="1"/>
  <c r="G1557" i="1" s="1"/>
  <c r="D1558" i="1"/>
  <c r="G1558" i="1" s="1"/>
  <c r="D1559" i="1"/>
  <c r="G1559" i="1" s="1"/>
  <c r="D1560" i="1"/>
  <c r="G1560" i="1" s="1"/>
  <c r="D1561" i="1"/>
  <c r="G1561" i="1" s="1"/>
  <c r="D1562" i="1"/>
  <c r="G1562" i="1" s="1"/>
  <c r="D1563" i="1"/>
  <c r="G1563" i="1" s="1"/>
  <c r="D1564" i="1"/>
  <c r="G1564" i="1" s="1"/>
  <c r="D1565" i="1"/>
  <c r="G1565" i="1" s="1"/>
  <c r="D1566" i="1"/>
  <c r="G1566" i="1" s="1"/>
  <c r="D1567" i="1"/>
  <c r="G1567" i="1" s="1"/>
  <c r="D1568" i="1"/>
  <c r="G1568" i="1" s="1"/>
  <c r="D1569" i="1"/>
  <c r="G1569" i="1" s="1"/>
  <c r="D1570" i="1"/>
  <c r="G1570" i="1" s="1"/>
  <c r="D1571" i="1"/>
  <c r="G1571" i="1" s="1"/>
  <c r="D1572" i="1"/>
  <c r="G1572" i="1" s="1"/>
  <c r="D1573" i="1"/>
  <c r="G1573" i="1" s="1"/>
  <c r="D1574" i="1"/>
  <c r="G1574" i="1" s="1"/>
  <c r="D1575" i="1"/>
  <c r="G1575" i="1" s="1"/>
  <c r="D1576" i="1"/>
  <c r="G1576" i="1" s="1"/>
  <c r="D1577" i="1"/>
  <c r="G1577" i="1" s="1"/>
  <c r="D1578" i="1"/>
  <c r="G1578" i="1" s="1"/>
  <c r="D1579" i="1"/>
  <c r="G1579" i="1" s="1"/>
  <c r="D1580" i="1"/>
  <c r="G1580" i="1" s="1"/>
  <c r="D1581" i="1"/>
  <c r="G1581" i="1" s="1"/>
  <c r="D1582" i="1"/>
  <c r="G1582" i="1" s="1"/>
  <c r="D1583" i="1"/>
  <c r="G1583" i="1" s="1"/>
  <c r="D1584" i="1"/>
  <c r="G1584" i="1" s="1"/>
  <c r="D1585" i="1"/>
  <c r="G1585" i="1" s="1"/>
  <c r="D1586" i="1"/>
  <c r="G1586" i="1" s="1"/>
  <c r="D1587" i="1"/>
  <c r="G1587" i="1" s="1"/>
  <c r="D1588" i="1"/>
  <c r="G1588" i="1" s="1"/>
  <c r="D1589" i="1"/>
  <c r="G1589" i="1" s="1"/>
  <c r="D1590" i="1"/>
  <c r="G1590" i="1" s="1"/>
  <c r="D1591" i="1"/>
  <c r="G1591" i="1" s="1"/>
  <c r="D1592" i="1"/>
  <c r="G1592" i="1" s="1"/>
  <c r="D1593" i="1"/>
  <c r="G1593" i="1" s="1"/>
  <c r="D1594" i="1"/>
  <c r="G1594" i="1" s="1"/>
  <c r="D1595" i="1"/>
  <c r="G1595" i="1" s="1"/>
  <c r="D1596" i="1"/>
  <c r="G1596" i="1" s="1"/>
  <c r="D1597" i="1"/>
  <c r="G1597" i="1" s="1"/>
  <c r="D1598" i="1"/>
  <c r="G1598" i="1" s="1"/>
  <c r="D1599" i="1"/>
  <c r="G1599" i="1" s="1"/>
  <c r="D1600" i="1"/>
  <c r="G1600" i="1" s="1"/>
  <c r="D1601" i="1"/>
  <c r="G1601" i="1" s="1"/>
  <c r="D1602" i="1"/>
  <c r="G1602" i="1" s="1"/>
  <c r="D1603" i="1"/>
  <c r="G1603" i="1" s="1"/>
  <c r="D1604" i="1"/>
  <c r="G1604" i="1" s="1"/>
  <c r="D1605" i="1"/>
  <c r="G1605" i="1" s="1"/>
  <c r="D1606" i="1"/>
  <c r="G1606" i="1" s="1"/>
  <c r="D1607" i="1"/>
  <c r="G1607" i="1" s="1"/>
  <c r="D1608" i="1"/>
  <c r="G1608" i="1" s="1"/>
  <c r="D1609" i="1"/>
  <c r="G1609" i="1" s="1"/>
  <c r="D1610" i="1"/>
  <c r="G1610" i="1" s="1"/>
  <c r="D1611" i="1"/>
  <c r="G1611" i="1" s="1"/>
  <c r="D1612" i="1"/>
  <c r="G1612" i="1" s="1"/>
  <c r="D1613" i="1"/>
  <c r="G1613" i="1" s="1"/>
  <c r="D1614" i="1"/>
  <c r="G1614" i="1" s="1"/>
  <c r="D1615" i="1"/>
  <c r="G1615" i="1" s="1"/>
  <c r="D1616" i="1"/>
  <c r="G1616" i="1" s="1"/>
  <c r="D1617" i="1"/>
  <c r="G1617" i="1" s="1"/>
  <c r="D1618" i="1"/>
  <c r="G1618" i="1" s="1"/>
  <c r="D1619" i="1"/>
  <c r="G1619" i="1" s="1"/>
  <c r="D1620" i="1"/>
  <c r="G1620" i="1" s="1"/>
  <c r="D1621" i="1"/>
  <c r="G1621" i="1" s="1"/>
  <c r="D1622" i="1"/>
  <c r="G1622" i="1" s="1"/>
  <c r="D1623" i="1"/>
  <c r="G1623" i="1" s="1"/>
  <c r="D1624" i="1"/>
  <c r="G1624" i="1" s="1"/>
  <c r="D1625" i="1"/>
  <c r="G1625" i="1" s="1"/>
  <c r="D1626" i="1"/>
  <c r="G1626" i="1" s="1"/>
  <c r="D1627" i="1"/>
  <c r="G1627" i="1" s="1"/>
  <c r="D1628" i="1"/>
  <c r="G1628" i="1" s="1"/>
  <c r="D1629" i="1"/>
  <c r="G1629" i="1" s="1"/>
  <c r="D1630" i="1"/>
  <c r="G1630" i="1" s="1"/>
  <c r="D1631" i="1"/>
  <c r="G1631" i="1" s="1"/>
  <c r="D1632" i="1"/>
  <c r="G1632" i="1" s="1"/>
  <c r="D1633" i="1"/>
  <c r="G1633" i="1" s="1"/>
  <c r="D1634" i="1"/>
  <c r="G1634" i="1" s="1"/>
  <c r="D1635" i="1"/>
  <c r="G1635" i="1" s="1"/>
  <c r="D1636" i="1"/>
  <c r="G1636" i="1" s="1"/>
  <c r="D1637" i="1"/>
  <c r="G1637" i="1" s="1"/>
  <c r="D1638" i="1"/>
  <c r="G1638" i="1" s="1"/>
  <c r="D1639" i="1"/>
  <c r="G1639" i="1" s="1"/>
  <c r="D1640" i="1"/>
  <c r="G1640" i="1" s="1"/>
  <c r="D1641" i="1"/>
  <c r="G1641" i="1" s="1"/>
  <c r="D1642" i="1"/>
  <c r="G1642" i="1" s="1"/>
  <c r="D1643" i="1"/>
  <c r="G1643" i="1" s="1"/>
  <c r="D1644" i="1"/>
  <c r="G1644" i="1" s="1"/>
  <c r="D1645" i="1"/>
  <c r="G1645" i="1" s="1"/>
  <c r="D1646" i="1"/>
  <c r="G1646" i="1" s="1"/>
  <c r="D1647" i="1"/>
  <c r="G1647" i="1" s="1"/>
  <c r="D1648" i="1"/>
  <c r="G1648" i="1" s="1"/>
  <c r="D1649" i="1"/>
  <c r="G1649" i="1" s="1"/>
  <c r="D1650" i="1"/>
  <c r="G1650" i="1" s="1"/>
  <c r="D1651" i="1"/>
  <c r="G1651" i="1" s="1"/>
  <c r="D1652" i="1"/>
  <c r="G1652" i="1" s="1"/>
  <c r="D1653" i="1"/>
  <c r="G1653" i="1" s="1"/>
  <c r="D1654" i="1"/>
  <c r="G1654" i="1" s="1"/>
  <c r="D1655" i="1"/>
  <c r="G1655" i="1" s="1"/>
  <c r="D1656" i="1"/>
  <c r="G1656" i="1" s="1"/>
  <c r="D1657" i="1"/>
  <c r="G1657" i="1" s="1"/>
  <c r="D1658" i="1"/>
  <c r="G1658" i="1" s="1"/>
  <c r="D1659" i="1"/>
  <c r="G1659" i="1" s="1"/>
  <c r="D1660" i="1"/>
  <c r="G1660" i="1" s="1"/>
  <c r="D1661" i="1"/>
  <c r="G1661" i="1" s="1"/>
  <c r="D1662" i="1"/>
  <c r="G1662" i="1" s="1"/>
  <c r="D1663" i="1"/>
  <c r="G1663" i="1" s="1"/>
  <c r="D1664" i="1"/>
  <c r="G1664" i="1" s="1"/>
  <c r="D1665" i="1"/>
  <c r="G1665" i="1" s="1"/>
  <c r="D1666" i="1"/>
  <c r="G1666" i="1" s="1"/>
  <c r="D1667" i="1"/>
  <c r="G1667" i="1" s="1"/>
  <c r="D1668" i="1"/>
  <c r="G1668" i="1" s="1"/>
  <c r="D1669" i="1"/>
  <c r="G1669" i="1" s="1"/>
  <c r="D1670" i="1"/>
  <c r="G1670" i="1" s="1"/>
  <c r="D1671" i="1"/>
  <c r="G1671" i="1" s="1"/>
  <c r="D1672" i="1"/>
  <c r="G1672" i="1" s="1"/>
  <c r="D1673" i="1"/>
  <c r="G1673" i="1" s="1"/>
  <c r="D1674" i="1"/>
  <c r="G1674" i="1" s="1"/>
  <c r="D1675" i="1"/>
  <c r="G1675" i="1" s="1"/>
  <c r="D1676" i="1"/>
  <c r="G1676" i="1" s="1"/>
  <c r="D1677" i="1"/>
  <c r="G1677" i="1" s="1"/>
  <c r="D1678" i="1"/>
  <c r="G1678" i="1" s="1"/>
  <c r="D1679" i="1"/>
  <c r="G1679" i="1" s="1"/>
  <c r="D1680" i="1"/>
  <c r="G1680" i="1" s="1"/>
  <c r="D1681" i="1"/>
  <c r="G1681" i="1" s="1"/>
  <c r="D1682" i="1"/>
  <c r="G1682" i="1" s="1"/>
  <c r="D1683" i="1"/>
  <c r="G1683" i="1" s="1"/>
  <c r="D1684" i="1"/>
  <c r="G1684" i="1" s="1"/>
  <c r="D1685" i="1"/>
  <c r="G1685" i="1" s="1"/>
  <c r="D1686" i="1"/>
  <c r="G1686" i="1" s="1"/>
  <c r="D1687" i="1"/>
  <c r="G1687" i="1" s="1"/>
  <c r="D1688" i="1"/>
  <c r="G1688" i="1" s="1"/>
  <c r="D1689" i="1"/>
  <c r="G1689" i="1" s="1"/>
  <c r="D1690" i="1"/>
  <c r="G1690" i="1" s="1"/>
  <c r="D1691" i="1"/>
  <c r="G1691" i="1" s="1"/>
  <c r="D1692" i="1"/>
  <c r="G1692" i="1" s="1"/>
  <c r="D1693" i="1"/>
  <c r="G1693" i="1" s="1"/>
  <c r="D1694" i="1"/>
  <c r="G1694" i="1" s="1"/>
  <c r="D1695" i="1"/>
  <c r="G1695" i="1" s="1"/>
  <c r="D1696" i="1"/>
  <c r="G1696" i="1" s="1"/>
  <c r="D1697" i="1"/>
  <c r="G1697" i="1" s="1"/>
  <c r="D1698" i="1"/>
  <c r="G1698" i="1" s="1"/>
  <c r="D1699" i="1"/>
  <c r="G1699" i="1" s="1"/>
  <c r="D1700" i="1"/>
  <c r="G1700" i="1" s="1"/>
  <c r="D1701" i="1"/>
  <c r="G1701" i="1" s="1"/>
  <c r="D1702" i="1"/>
  <c r="G1702" i="1" s="1"/>
  <c r="D1703" i="1"/>
  <c r="G1703" i="1" s="1"/>
  <c r="D1704" i="1"/>
  <c r="G1704" i="1" s="1"/>
  <c r="D1705" i="1"/>
  <c r="G1705" i="1" s="1"/>
  <c r="D1706" i="1"/>
  <c r="G1706" i="1" s="1"/>
  <c r="D1707" i="1"/>
  <c r="G1707" i="1" s="1"/>
  <c r="D1708" i="1"/>
  <c r="G1708" i="1" s="1"/>
  <c r="D1709" i="1"/>
  <c r="G1709" i="1" s="1"/>
  <c r="D1710" i="1"/>
  <c r="G1710" i="1" s="1"/>
  <c r="D1711" i="1"/>
  <c r="G1711" i="1" s="1"/>
  <c r="D1712" i="1"/>
  <c r="G1712" i="1" s="1"/>
  <c r="D1713" i="1"/>
  <c r="G1713" i="1" s="1"/>
  <c r="D1714" i="1"/>
  <c r="G1714" i="1" s="1"/>
  <c r="D1715" i="1"/>
  <c r="G1715" i="1" s="1"/>
  <c r="D1716" i="1"/>
  <c r="G1716" i="1" s="1"/>
  <c r="D1717" i="1"/>
  <c r="G1717" i="1" s="1"/>
  <c r="D1718" i="1"/>
  <c r="G1718" i="1" s="1"/>
  <c r="D1719" i="1"/>
  <c r="G1719" i="1" s="1"/>
  <c r="D1720" i="1"/>
  <c r="G1720" i="1" s="1"/>
  <c r="D1721" i="1"/>
  <c r="G1721" i="1" s="1"/>
  <c r="D1722" i="1"/>
  <c r="G1722" i="1" s="1"/>
  <c r="D1723" i="1"/>
  <c r="G1723" i="1" s="1"/>
  <c r="D1724" i="1"/>
  <c r="G1724" i="1" s="1"/>
  <c r="D1725" i="1"/>
  <c r="G1725" i="1" s="1"/>
  <c r="D1726" i="1"/>
  <c r="G1726" i="1" s="1"/>
  <c r="D1727" i="1"/>
  <c r="G1727" i="1" s="1"/>
  <c r="D1728" i="1"/>
  <c r="G1728" i="1" s="1"/>
  <c r="D1729" i="1"/>
  <c r="G1729" i="1" s="1"/>
  <c r="D1730" i="1"/>
  <c r="G1730" i="1" s="1"/>
  <c r="D1731" i="1"/>
  <c r="G1731" i="1" s="1"/>
  <c r="D1732" i="1"/>
  <c r="G1732" i="1" s="1"/>
  <c r="D1733" i="1"/>
  <c r="G1733" i="1" s="1"/>
  <c r="D1734" i="1"/>
  <c r="G1734" i="1" s="1"/>
  <c r="D1735" i="1"/>
  <c r="G1735" i="1" s="1"/>
  <c r="D1736" i="1"/>
  <c r="G1736" i="1" s="1"/>
  <c r="D1737" i="1"/>
  <c r="G1737" i="1" s="1"/>
  <c r="D1738" i="1"/>
  <c r="G1738" i="1" s="1"/>
  <c r="D1739" i="1"/>
  <c r="G1739" i="1" s="1"/>
  <c r="D1740" i="1"/>
  <c r="G1740" i="1" s="1"/>
  <c r="D1741" i="1"/>
  <c r="G1741" i="1" s="1"/>
  <c r="D1742" i="1"/>
  <c r="G1742" i="1" s="1"/>
  <c r="D1743" i="1"/>
  <c r="G1743" i="1" s="1"/>
  <c r="D1744" i="1"/>
  <c r="G1744" i="1" s="1"/>
  <c r="D1745" i="1"/>
  <c r="G1745" i="1" s="1"/>
  <c r="D1746" i="1"/>
  <c r="G1746" i="1" s="1"/>
  <c r="D1747" i="1"/>
  <c r="G1747" i="1" s="1"/>
  <c r="D1748" i="1"/>
  <c r="G1748" i="1" s="1"/>
  <c r="D1749" i="1"/>
  <c r="G1749" i="1" s="1"/>
  <c r="D1750" i="1"/>
  <c r="G1750" i="1" s="1"/>
  <c r="D1751" i="1"/>
  <c r="G1751" i="1" s="1"/>
  <c r="D1752" i="1"/>
  <c r="G1752" i="1" s="1"/>
  <c r="D1753" i="1"/>
  <c r="G1753" i="1" s="1"/>
  <c r="D1754" i="1"/>
  <c r="G1754" i="1" s="1"/>
  <c r="D1755" i="1"/>
  <c r="G1755" i="1" s="1"/>
  <c r="D1756" i="1"/>
  <c r="G1756" i="1" s="1"/>
  <c r="D1757" i="1"/>
  <c r="G1757" i="1" s="1"/>
  <c r="D1758" i="1"/>
  <c r="G1758" i="1" s="1"/>
  <c r="D1759" i="1"/>
  <c r="G1759" i="1" s="1"/>
  <c r="D1760" i="1"/>
  <c r="G1760" i="1" s="1"/>
  <c r="D1761" i="1"/>
  <c r="G1761" i="1" s="1"/>
  <c r="D1762" i="1"/>
  <c r="G1762" i="1" s="1"/>
  <c r="D1763" i="1"/>
  <c r="G1763" i="1" s="1"/>
  <c r="D1764" i="1"/>
  <c r="G1764" i="1" s="1"/>
  <c r="D1765" i="1"/>
  <c r="G1765" i="1" s="1"/>
  <c r="D1766" i="1"/>
  <c r="G1766" i="1" s="1"/>
  <c r="D1767" i="1"/>
  <c r="G1767" i="1" s="1"/>
  <c r="D1768" i="1"/>
  <c r="G1768" i="1" s="1"/>
  <c r="D1769" i="1"/>
  <c r="G1769" i="1" s="1"/>
  <c r="D1770" i="1"/>
  <c r="G1770" i="1" s="1"/>
  <c r="D1771" i="1"/>
  <c r="G1771" i="1" s="1"/>
  <c r="D1772" i="1"/>
  <c r="G1772" i="1" s="1"/>
  <c r="D1773" i="1"/>
  <c r="G1773" i="1" s="1"/>
  <c r="D1774" i="1"/>
  <c r="G1774" i="1" s="1"/>
  <c r="D1775" i="1"/>
  <c r="G1775" i="1" s="1"/>
  <c r="D1776" i="1"/>
  <c r="G1776" i="1" s="1"/>
  <c r="D1777" i="1"/>
  <c r="G1777" i="1" s="1"/>
  <c r="D1778" i="1"/>
  <c r="G1778" i="1" s="1"/>
  <c r="D1779" i="1"/>
  <c r="G1779" i="1" s="1"/>
  <c r="D1780" i="1"/>
  <c r="G1780" i="1" s="1"/>
  <c r="D1781" i="1"/>
  <c r="G1781" i="1" s="1"/>
  <c r="D1782" i="1"/>
  <c r="G1782" i="1" s="1"/>
  <c r="D1783" i="1"/>
  <c r="G1783" i="1" s="1"/>
  <c r="D1784" i="1"/>
  <c r="G1784" i="1" s="1"/>
  <c r="D1785" i="1"/>
  <c r="G1785" i="1" s="1"/>
  <c r="D1786" i="1"/>
  <c r="G1786" i="1" s="1"/>
  <c r="D1787" i="1"/>
  <c r="G1787" i="1" s="1"/>
  <c r="D1788" i="1"/>
  <c r="G1788" i="1" s="1"/>
  <c r="D1789" i="1"/>
  <c r="G1789" i="1" s="1"/>
  <c r="D1790" i="1"/>
  <c r="G1790" i="1" s="1"/>
  <c r="D1791" i="1"/>
  <c r="G1791" i="1" s="1"/>
  <c r="D1792" i="1"/>
  <c r="G1792" i="1" s="1"/>
  <c r="D1793" i="1"/>
  <c r="G1793" i="1" s="1"/>
  <c r="D1794" i="1"/>
  <c r="G1794" i="1" s="1"/>
  <c r="D1795" i="1"/>
  <c r="G1795" i="1" s="1"/>
  <c r="D1796" i="1"/>
  <c r="G1796" i="1" s="1"/>
  <c r="D1797" i="1"/>
  <c r="G1797" i="1" s="1"/>
  <c r="D1798" i="1"/>
  <c r="G1798" i="1" s="1"/>
  <c r="D1799" i="1"/>
  <c r="G1799" i="1" s="1"/>
  <c r="D1800" i="1"/>
  <c r="G1800" i="1" s="1"/>
  <c r="D1801" i="1"/>
  <c r="G1801" i="1" s="1"/>
  <c r="D1802" i="1"/>
  <c r="G1802" i="1" s="1"/>
  <c r="D1803" i="1"/>
  <c r="G1803" i="1" s="1"/>
  <c r="D1804" i="1"/>
  <c r="G1804" i="1" s="1"/>
  <c r="D1805" i="1"/>
  <c r="G1805" i="1" s="1"/>
  <c r="D1806" i="1"/>
  <c r="G1806" i="1" s="1"/>
  <c r="D1807" i="1"/>
  <c r="G1807" i="1" s="1"/>
  <c r="D1808" i="1"/>
  <c r="G1808" i="1" s="1"/>
  <c r="D1809" i="1"/>
  <c r="G1809" i="1" s="1"/>
  <c r="D1810" i="1"/>
  <c r="G1810" i="1" s="1"/>
  <c r="D1811" i="1"/>
  <c r="G1811" i="1" s="1"/>
  <c r="D1812" i="1"/>
  <c r="G1812" i="1" s="1"/>
  <c r="D1813" i="1"/>
  <c r="G1813" i="1" s="1"/>
  <c r="D1814" i="1"/>
  <c r="G1814" i="1" s="1"/>
  <c r="D1815" i="1"/>
  <c r="G1815" i="1" s="1"/>
  <c r="D1816" i="1"/>
  <c r="G1816" i="1" s="1"/>
  <c r="D1817" i="1"/>
  <c r="G1817" i="1" s="1"/>
  <c r="D1818" i="1"/>
  <c r="G1818" i="1" s="1"/>
  <c r="D1819" i="1"/>
  <c r="G1819" i="1" s="1"/>
  <c r="D1820" i="1"/>
  <c r="G1820" i="1" s="1"/>
  <c r="D1821" i="1"/>
  <c r="G1821" i="1" s="1"/>
  <c r="D1822" i="1"/>
  <c r="G1822" i="1" s="1"/>
  <c r="D1823" i="1"/>
  <c r="G1823" i="1" s="1"/>
  <c r="D1824" i="1"/>
  <c r="G1824" i="1" s="1"/>
  <c r="D1825" i="1"/>
  <c r="G1825" i="1" s="1"/>
  <c r="D1826" i="1"/>
  <c r="G1826" i="1" s="1"/>
  <c r="D1827" i="1"/>
  <c r="G1827" i="1" s="1"/>
  <c r="D1828" i="1"/>
  <c r="G1828" i="1" s="1"/>
  <c r="D1829" i="1"/>
  <c r="G1829" i="1" s="1"/>
  <c r="D1830" i="1"/>
  <c r="G1830" i="1" s="1"/>
  <c r="D1831" i="1"/>
  <c r="G1831" i="1" s="1"/>
  <c r="D1832" i="1"/>
  <c r="G1832" i="1" s="1"/>
  <c r="D1833" i="1"/>
  <c r="G1833" i="1" s="1"/>
  <c r="D1834" i="1"/>
  <c r="G1834" i="1" s="1"/>
  <c r="D1835" i="1"/>
  <c r="G1835" i="1" s="1"/>
  <c r="D1836" i="1"/>
  <c r="G1836" i="1" s="1"/>
  <c r="D1837" i="1"/>
  <c r="G1837" i="1" s="1"/>
  <c r="D1838" i="1"/>
  <c r="G1838" i="1" s="1"/>
  <c r="D1839" i="1"/>
  <c r="G1839" i="1" s="1"/>
  <c r="D1840" i="1"/>
  <c r="G1840" i="1" s="1"/>
  <c r="D1841" i="1"/>
  <c r="G1841" i="1" s="1"/>
  <c r="D1842" i="1"/>
  <c r="G1842" i="1" s="1"/>
  <c r="D1843" i="1"/>
  <c r="G1843" i="1" s="1"/>
  <c r="D1844" i="1"/>
  <c r="G1844" i="1" s="1"/>
  <c r="D1845" i="1"/>
  <c r="G1845" i="1" s="1"/>
  <c r="D1846" i="1"/>
  <c r="G1846" i="1" s="1"/>
  <c r="D1847" i="1"/>
  <c r="G1847" i="1" s="1"/>
  <c r="D1848" i="1"/>
  <c r="G1848" i="1" s="1"/>
  <c r="D1849" i="1"/>
  <c r="G1849" i="1" s="1"/>
  <c r="D1850" i="1"/>
  <c r="G1850" i="1" s="1"/>
  <c r="D1851" i="1"/>
  <c r="G1851" i="1" s="1"/>
  <c r="D1852" i="1"/>
  <c r="G1852" i="1" s="1"/>
  <c r="D1853" i="1"/>
  <c r="G1853" i="1" s="1"/>
  <c r="D1854" i="1"/>
  <c r="G1854" i="1" s="1"/>
  <c r="D1855" i="1"/>
  <c r="G1855" i="1" s="1"/>
  <c r="D1856" i="1"/>
  <c r="G1856" i="1" s="1"/>
  <c r="D1857" i="1"/>
  <c r="G1857" i="1" s="1"/>
  <c r="D1858" i="1"/>
  <c r="G1858" i="1" s="1"/>
  <c r="D1859" i="1"/>
  <c r="G1859" i="1" s="1"/>
  <c r="D1860" i="1"/>
  <c r="G1860" i="1" s="1"/>
  <c r="D1861" i="1"/>
  <c r="G1861" i="1" s="1"/>
  <c r="D1862" i="1"/>
  <c r="G1862" i="1" s="1"/>
  <c r="D1863" i="1"/>
  <c r="G1863" i="1" s="1"/>
  <c r="D1864" i="1"/>
  <c r="G1864" i="1" s="1"/>
  <c r="D1865" i="1"/>
  <c r="G1865" i="1" s="1"/>
  <c r="D1866" i="1"/>
  <c r="G1866" i="1" s="1"/>
  <c r="D1867" i="1"/>
  <c r="G1867" i="1" s="1"/>
  <c r="D1868" i="1"/>
  <c r="G1868" i="1" s="1"/>
  <c r="D1869" i="1"/>
  <c r="G1869" i="1" s="1"/>
  <c r="D1870" i="1"/>
  <c r="G1870" i="1" s="1"/>
  <c r="D1871" i="1"/>
  <c r="G1871" i="1" s="1"/>
  <c r="D1872" i="1"/>
  <c r="G1872" i="1" s="1"/>
  <c r="D1873" i="1"/>
  <c r="G1873" i="1" s="1"/>
  <c r="D1874" i="1"/>
  <c r="G1874" i="1" s="1"/>
  <c r="D1875" i="1"/>
  <c r="G1875" i="1" s="1"/>
  <c r="D1876" i="1"/>
  <c r="G1876" i="1" s="1"/>
  <c r="D1877" i="1"/>
  <c r="G1877" i="1" s="1"/>
  <c r="D1878" i="1"/>
  <c r="G1878" i="1" s="1"/>
  <c r="D1879" i="1"/>
  <c r="G1879" i="1" s="1"/>
  <c r="D1880" i="1"/>
  <c r="G1880" i="1" s="1"/>
  <c r="D1881" i="1"/>
  <c r="G1881" i="1" s="1"/>
  <c r="D1882" i="1"/>
  <c r="G1882" i="1" s="1"/>
  <c r="D1883" i="1"/>
  <c r="G1883" i="1" s="1"/>
  <c r="D1884" i="1"/>
  <c r="G1884" i="1" s="1"/>
  <c r="D1885" i="1"/>
  <c r="G1885" i="1" s="1"/>
  <c r="D1886" i="1"/>
  <c r="G1886" i="1" s="1"/>
  <c r="D1887" i="1"/>
  <c r="G1887" i="1" s="1"/>
  <c r="D1888" i="1"/>
  <c r="G1888" i="1" s="1"/>
  <c r="D1889" i="1"/>
  <c r="G1889" i="1" s="1"/>
  <c r="D1890" i="1"/>
  <c r="G1890" i="1" s="1"/>
  <c r="D1891" i="1"/>
  <c r="G1891" i="1" s="1"/>
  <c r="D1892" i="1"/>
  <c r="G1892" i="1" s="1"/>
  <c r="D1893" i="1"/>
  <c r="G1893" i="1" s="1"/>
  <c r="D1894" i="1"/>
  <c r="G1894" i="1" s="1"/>
  <c r="D1895" i="1"/>
  <c r="G1895" i="1" s="1"/>
  <c r="D1896" i="1"/>
  <c r="G1896" i="1" s="1"/>
  <c r="D1897" i="1"/>
  <c r="G1897" i="1" s="1"/>
  <c r="D1898" i="1"/>
  <c r="G1898" i="1" s="1"/>
  <c r="D1899" i="1"/>
  <c r="G1899" i="1" s="1"/>
  <c r="D1900" i="1"/>
  <c r="G1900" i="1" s="1"/>
  <c r="D1901" i="1"/>
  <c r="G1901" i="1" s="1"/>
  <c r="D1902" i="1"/>
  <c r="G1902" i="1" s="1"/>
  <c r="D1903" i="1"/>
  <c r="G1903" i="1" s="1"/>
  <c r="D1904" i="1"/>
  <c r="G1904" i="1" s="1"/>
  <c r="D1905" i="1"/>
  <c r="G1905" i="1" s="1"/>
  <c r="D1906" i="1"/>
  <c r="G1906" i="1" s="1"/>
  <c r="D1907" i="1"/>
  <c r="G1907" i="1" s="1"/>
  <c r="D1908" i="1"/>
  <c r="G1908" i="1" s="1"/>
  <c r="D1909" i="1"/>
  <c r="G1909" i="1" s="1"/>
  <c r="D1910" i="1"/>
  <c r="G1910" i="1" s="1"/>
  <c r="D1911" i="1"/>
  <c r="G1911" i="1" s="1"/>
  <c r="D1912" i="1"/>
  <c r="G1912" i="1" s="1"/>
  <c r="D1913" i="1"/>
  <c r="G1913" i="1" s="1"/>
  <c r="D1914" i="1"/>
  <c r="G1914" i="1" s="1"/>
  <c r="D1915" i="1"/>
  <c r="G1915" i="1" s="1"/>
  <c r="D1916" i="1"/>
  <c r="G1916" i="1" s="1"/>
  <c r="D1917" i="1"/>
  <c r="G1917" i="1" s="1"/>
  <c r="D1918" i="1"/>
  <c r="G1918" i="1" s="1"/>
  <c r="D1919" i="1"/>
  <c r="G1919" i="1" s="1"/>
  <c r="D1920" i="1"/>
  <c r="G1920" i="1" s="1"/>
  <c r="D1921" i="1"/>
  <c r="G1921" i="1" s="1"/>
  <c r="D1922" i="1"/>
  <c r="G1922" i="1" s="1"/>
  <c r="D1923" i="1"/>
  <c r="G1923" i="1" s="1"/>
  <c r="D1924" i="1"/>
  <c r="G1924" i="1" s="1"/>
  <c r="D1925" i="1"/>
  <c r="G1925" i="1" s="1"/>
  <c r="D1926" i="1"/>
  <c r="G1926" i="1" s="1"/>
  <c r="D1927" i="1"/>
  <c r="G1927" i="1" s="1"/>
  <c r="D1928" i="1"/>
  <c r="G1928" i="1" s="1"/>
  <c r="D1929" i="1"/>
  <c r="G1929" i="1" s="1"/>
  <c r="D1930" i="1"/>
  <c r="G1930" i="1" s="1"/>
  <c r="D1931" i="1"/>
  <c r="G1931" i="1" s="1"/>
  <c r="D1932" i="1"/>
  <c r="G1932" i="1" s="1"/>
  <c r="D1933" i="1"/>
  <c r="G1933" i="1" s="1"/>
  <c r="D1934" i="1"/>
  <c r="G1934" i="1" s="1"/>
  <c r="D1935" i="1"/>
  <c r="G1935" i="1" s="1"/>
  <c r="D1936" i="1"/>
  <c r="G1936" i="1" s="1"/>
  <c r="D1937" i="1"/>
  <c r="G1937" i="1" s="1"/>
  <c r="D1938" i="1"/>
  <c r="G1938" i="1" s="1"/>
  <c r="D1939" i="1"/>
  <c r="G1939" i="1" s="1"/>
  <c r="D1940" i="1"/>
  <c r="G1940" i="1" s="1"/>
  <c r="D1941" i="1"/>
  <c r="G1941" i="1" s="1"/>
  <c r="D1942" i="1"/>
  <c r="G1942" i="1" s="1"/>
  <c r="D1943" i="1"/>
  <c r="G1943" i="1" s="1"/>
  <c r="D1944" i="1"/>
  <c r="G1944" i="1" s="1"/>
  <c r="D1945" i="1"/>
  <c r="G1945" i="1" s="1"/>
  <c r="D1946" i="1"/>
  <c r="G1946" i="1" s="1"/>
  <c r="D1947" i="1"/>
  <c r="G1947" i="1" s="1"/>
  <c r="D1948" i="1"/>
  <c r="G1948" i="1" s="1"/>
  <c r="D1949" i="1"/>
  <c r="G1949" i="1" s="1"/>
  <c r="D1950" i="1"/>
  <c r="G1950" i="1" s="1"/>
  <c r="D1951" i="1"/>
  <c r="G1951" i="1" s="1"/>
  <c r="D1952" i="1"/>
  <c r="G1952" i="1" s="1"/>
  <c r="D1953" i="1"/>
  <c r="G1953" i="1" s="1"/>
  <c r="D1954" i="1"/>
  <c r="G1954" i="1" s="1"/>
  <c r="D1955" i="1"/>
  <c r="G1955" i="1" s="1"/>
  <c r="D1956" i="1"/>
  <c r="G1956" i="1" s="1"/>
  <c r="D1957" i="1"/>
  <c r="G1957" i="1" s="1"/>
  <c r="D1958" i="1"/>
  <c r="G1958" i="1" s="1"/>
  <c r="D1959" i="1"/>
  <c r="G1959" i="1" s="1"/>
  <c r="D1960" i="1"/>
  <c r="G1960" i="1" s="1"/>
  <c r="D1961" i="1"/>
  <c r="G1961" i="1" s="1"/>
  <c r="D1962" i="1"/>
  <c r="G1962" i="1" s="1"/>
  <c r="D1963" i="1"/>
  <c r="G1963" i="1" s="1"/>
  <c r="D1964" i="1"/>
  <c r="G1964" i="1" s="1"/>
  <c r="D1965" i="1"/>
  <c r="G1965" i="1" s="1"/>
  <c r="D1966" i="1"/>
  <c r="G1966" i="1" s="1"/>
  <c r="D1967" i="1"/>
  <c r="G1967" i="1" s="1"/>
  <c r="D1968" i="1"/>
  <c r="G1968" i="1" s="1"/>
  <c r="D1969" i="1"/>
  <c r="G1969" i="1" s="1"/>
  <c r="D1970" i="1"/>
  <c r="G1970" i="1" s="1"/>
  <c r="D1971" i="1"/>
  <c r="G1971" i="1" s="1"/>
  <c r="D1972" i="1"/>
  <c r="G1972" i="1" s="1"/>
  <c r="D1973" i="1"/>
  <c r="G1973" i="1" s="1"/>
  <c r="D1974" i="1"/>
  <c r="G1974" i="1" s="1"/>
  <c r="D1975" i="1"/>
  <c r="G1975" i="1" s="1"/>
  <c r="D1976" i="1"/>
  <c r="G1976" i="1" s="1"/>
  <c r="D1977" i="1"/>
  <c r="G1977" i="1" s="1"/>
  <c r="D1978" i="1"/>
  <c r="G1978" i="1" s="1"/>
  <c r="D1979" i="1"/>
  <c r="G1979" i="1" s="1"/>
  <c r="D1980" i="1"/>
  <c r="G1980" i="1" s="1"/>
  <c r="D1981" i="1"/>
  <c r="G1981" i="1" s="1"/>
  <c r="D1982" i="1"/>
  <c r="G1982" i="1" s="1"/>
  <c r="D1983" i="1"/>
  <c r="G1983" i="1" s="1"/>
  <c r="D1984" i="1"/>
  <c r="G1984" i="1" s="1"/>
  <c r="D1985" i="1"/>
  <c r="G1985" i="1" s="1"/>
  <c r="D1986" i="1"/>
  <c r="G1986" i="1" s="1"/>
  <c r="D1987" i="1"/>
  <c r="G1987" i="1" s="1"/>
  <c r="D1988" i="1"/>
  <c r="G1988" i="1" s="1"/>
  <c r="D1989" i="1"/>
  <c r="G1989" i="1" s="1"/>
  <c r="D1990" i="1"/>
  <c r="G1990" i="1" s="1"/>
  <c r="D1991" i="1"/>
  <c r="G1991" i="1" s="1"/>
  <c r="D1992" i="1"/>
  <c r="G1992" i="1" s="1"/>
  <c r="D1993" i="1"/>
  <c r="G1993" i="1" s="1"/>
  <c r="D1994" i="1"/>
  <c r="G1994" i="1" s="1"/>
  <c r="D1995" i="1"/>
  <c r="G1995" i="1" s="1"/>
  <c r="D1996" i="1"/>
  <c r="G1996" i="1" s="1"/>
  <c r="D1997" i="1"/>
  <c r="G1997" i="1" s="1"/>
  <c r="D1998" i="1"/>
  <c r="G1998" i="1" s="1"/>
  <c r="D1999" i="1"/>
  <c r="G1999" i="1" s="1"/>
  <c r="D2000" i="1"/>
  <c r="G2000" i="1" s="1"/>
  <c r="D2001" i="1"/>
  <c r="G2001" i="1" s="1"/>
  <c r="D2002" i="1"/>
  <c r="G2002" i="1" s="1"/>
  <c r="D2003" i="1"/>
  <c r="G2003" i="1" s="1"/>
  <c r="D2004" i="1"/>
  <c r="G2004" i="1" s="1"/>
  <c r="D2005" i="1"/>
  <c r="G2005" i="1" s="1"/>
  <c r="D2006" i="1"/>
  <c r="G2006" i="1" s="1"/>
  <c r="D2007" i="1"/>
  <c r="G2007" i="1" s="1"/>
  <c r="D2008" i="1"/>
  <c r="G2008" i="1" s="1"/>
  <c r="D2009" i="1"/>
  <c r="G2009" i="1" s="1"/>
  <c r="D2010" i="1"/>
  <c r="G2010" i="1" s="1"/>
  <c r="D2011" i="1"/>
  <c r="G2011" i="1" s="1"/>
  <c r="D2012" i="1"/>
  <c r="G2012" i="1" s="1"/>
  <c r="D2013" i="1"/>
  <c r="G2013" i="1" s="1"/>
  <c r="D2014" i="1"/>
  <c r="G2014" i="1" s="1"/>
  <c r="D2015" i="1"/>
  <c r="G2015" i="1" s="1"/>
  <c r="D2016" i="1"/>
  <c r="G2016" i="1" s="1"/>
  <c r="D2017" i="1"/>
  <c r="G2017" i="1" s="1"/>
  <c r="D2018" i="1"/>
  <c r="G2018" i="1" s="1"/>
  <c r="D2019" i="1"/>
  <c r="G2019" i="1" s="1"/>
  <c r="D2020" i="1"/>
  <c r="G2020" i="1" s="1"/>
  <c r="D2021" i="1"/>
  <c r="G2021" i="1" s="1"/>
  <c r="D2022" i="1"/>
  <c r="G2022" i="1" s="1"/>
  <c r="D2023" i="1"/>
  <c r="G2023" i="1" s="1"/>
  <c r="D2024" i="1"/>
  <c r="G2024" i="1" s="1"/>
  <c r="D2025" i="1"/>
  <c r="G2025" i="1" s="1"/>
  <c r="D2026" i="1"/>
  <c r="G2026" i="1" s="1"/>
  <c r="D2027" i="1"/>
  <c r="G2027" i="1" s="1"/>
  <c r="D2028" i="1"/>
  <c r="G2028" i="1" s="1"/>
  <c r="D2029" i="1"/>
  <c r="G2029" i="1" s="1"/>
  <c r="D2030" i="1"/>
  <c r="G2030" i="1" s="1"/>
  <c r="D2031" i="1"/>
  <c r="G2031" i="1" s="1"/>
  <c r="D2032" i="1"/>
  <c r="G2032" i="1" s="1"/>
  <c r="D2033" i="1"/>
  <c r="G2033" i="1" s="1"/>
  <c r="D2034" i="1"/>
  <c r="G2034" i="1" s="1"/>
  <c r="D2035" i="1"/>
  <c r="G2035" i="1" s="1"/>
  <c r="D2036" i="1"/>
  <c r="G2036" i="1" s="1"/>
  <c r="D2037" i="1"/>
  <c r="G2037" i="1" s="1"/>
  <c r="D2038" i="1"/>
  <c r="G2038" i="1" s="1"/>
  <c r="D2039" i="1"/>
  <c r="G2039" i="1" s="1"/>
  <c r="D2040" i="1"/>
  <c r="G2040" i="1" s="1"/>
  <c r="D2041" i="1"/>
  <c r="G2041" i="1" s="1"/>
  <c r="D2042" i="1"/>
  <c r="G2042" i="1" s="1"/>
  <c r="D2043" i="1"/>
  <c r="G2043" i="1" s="1"/>
  <c r="D2044" i="1"/>
  <c r="G2044" i="1" s="1"/>
  <c r="D2045" i="1"/>
  <c r="G2045" i="1" s="1"/>
  <c r="D2046" i="1"/>
  <c r="G2046" i="1" s="1"/>
  <c r="D2047" i="1"/>
  <c r="G2047" i="1" s="1"/>
  <c r="D2048" i="1"/>
  <c r="G2048" i="1" s="1"/>
  <c r="D2049" i="1"/>
  <c r="G2049" i="1" s="1"/>
  <c r="D2050" i="1"/>
  <c r="G2050" i="1" s="1"/>
  <c r="D2051" i="1"/>
  <c r="G2051" i="1" s="1"/>
  <c r="D2052" i="1"/>
  <c r="G2052" i="1" s="1"/>
  <c r="D2053" i="1"/>
  <c r="G2053" i="1" s="1"/>
  <c r="D2054" i="1"/>
  <c r="G2054" i="1" s="1"/>
  <c r="D2055" i="1"/>
  <c r="G2055" i="1" s="1"/>
  <c r="D2056" i="1"/>
  <c r="G2056" i="1" s="1"/>
  <c r="D2057" i="1"/>
  <c r="G2057" i="1" s="1"/>
  <c r="D2058" i="1"/>
  <c r="G2058" i="1" s="1"/>
  <c r="D2059" i="1"/>
  <c r="G2059" i="1" s="1"/>
  <c r="D2060" i="1"/>
  <c r="G2060" i="1" s="1"/>
  <c r="D2061" i="1"/>
  <c r="G2061" i="1" s="1"/>
  <c r="D2062" i="1"/>
  <c r="G2062" i="1" s="1"/>
  <c r="D2063" i="1"/>
  <c r="G2063" i="1" s="1"/>
  <c r="D2064" i="1"/>
  <c r="G2064" i="1" s="1"/>
  <c r="D2065" i="1"/>
  <c r="G2065" i="1" s="1"/>
  <c r="D2066" i="1"/>
  <c r="G2066" i="1" s="1"/>
  <c r="D2067" i="1"/>
  <c r="G2067" i="1" s="1"/>
  <c r="D2068" i="1"/>
  <c r="G2068" i="1" s="1"/>
  <c r="D2069" i="1"/>
  <c r="G2069" i="1" s="1"/>
  <c r="D2070" i="1"/>
  <c r="G2070" i="1" s="1"/>
  <c r="D2071" i="1"/>
  <c r="G2071" i="1" s="1"/>
  <c r="D2072" i="1"/>
  <c r="G2072" i="1" s="1"/>
  <c r="D2073" i="1"/>
  <c r="G2073" i="1" s="1"/>
  <c r="D2074" i="1"/>
  <c r="G2074" i="1" s="1"/>
  <c r="D2075" i="1"/>
  <c r="G2075" i="1" s="1"/>
  <c r="D2076" i="1"/>
  <c r="G2076" i="1" s="1"/>
  <c r="D2077" i="1"/>
  <c r="G2077" i="1" s="1"/>
  <c r="D2078" i="1"/>
  <c r="G2078" i="1" s="1"/>
  <c r="D2079" i="1"/>
  <c r="G2079" i="1" s="1"/>
  <c r="D2080" i="1"/>
  <c r="G2080" i="1" s="1"/>
  <c r="D2081" i="1"/>
  <c r="G2081" i="1" s="1"/>
  <c r="D2082" i="1"/>
  <c r="G2082" i="1" s="1"/>
  <c r="D2083" i="1"/>
  <c r="G2083" i="1" s="1"/>
  <c r="D2084" i="1"/>
  <c r="G2084" i="1" s="1"/>
  <c r="D2085" i="1"/>
  <c r="G2085" i="1" s="1"/>
  <c r="D2086" i="1"/>
  <c r="G2086" i="1" s="1"/>
  <c r="D2087" i="1"/>
  <c r="G2087" i="1" s="1"/>
  <c r="D2088" i="1"/>
  <c r="G2088" i="1" s="1"/>
  <c r="D2089" i="1"/>
  <c r="G2089" i="1" s="1"/>
  <c r="D2090" i="1"/>
  <c r="G2090" i="1" s="1"/>
  <c r="D2091" i="1"/>
  <c r="G2091" i="1" s="1"/>
  <c r="D2092" i="1"/>
  <c r="G2092" i="1" s="1"/>
  <c r="D2093" i="1"/>
  <c r="G2093" i="1" s="1"/>
  <c r="D2094" i="1"/>
  <c r="G2094" i="1" s="1"/>
  <c r="D2095" i="1"/>
  <c r="G2095" i="1" s="1"/>
  <c r="D2096" i="1"/>
  <c r="G2096" i="1" s="1"/>
  <c r="D2097" i="1"/>
  <c r="G2097" i="1" s="1"/>
  <c r="D2098" i="1"/>
  <c r="G2098" i="1" s="1"/>
  <c r="D2099" i="1"/>
  <c r="G2099" i="1" s="1"/>
  <c r="D2100" i="1"/>
  <c r="G2100" i="1" s="1"/>
  <c r="D2101" i="1"/>
  <c r="G2101" i="1" s="1"/>
  <c r="D2102" i="1"/>
  <c r="G2102" i="1" s="1"/>
  <c r="D2103" i="1"/>
  <c r="G2103" i="1" s="1"/>
  <c r="D2104" i="1"/>
  <c r="G2104" i="1" s="1"/>
  <c r="D2105" i="1"/>
  <c r="G2105" i="1" s="1"/>
  <c r="D2106" i="1"/>
  <c r="G2106" i="1" s="1"/>
  <c r="D2107" i="1"/>
  <c r="G2107" i="1" s="1"/>
  <c r="D2108" i="1"/>
  <c r="G2108" i="1" s="1"/>
  <c r="D2109" i="1"/>
  <c r="G2109" i="1" s="1"/>
  <c r="D2110" i="1"/>
  <c r="G2110" i="1" s="1"/>
  <c r="D2111" i="1"/>
  <c r="G2111" i="1" s="1"/>
  <c r="D2112" i="1"/>
  <c r="G2112" i="1" s="1"/>
  <c r="D2113" i="1"/>
  <c r="G2113" i="1" s="1"/>
  <c r="D2114" i="1"/>
  <c r="G2114" i="1" s="1"/>
  <c r="D2115" i="1"/>
  <c r="G2115" i="1" s="1"/>
  <c r="D2116" i="1"/>
  <c r="G2116" i="1" s="1"/>
  <c r="D2117" i="1"/>
  <c r="G2117" i="1" s="1"/>
  <c r="D2118" i="1"/>
  <c r="G2118" i="1" s="1"/>
  <c r="D2119" i="1"/>
  <c r="G2119" i="1" s="1"/>
  <c r="D2120" i="1"/>
  <c r="G2120" i="1" s="1"/>
  <c r="D2121" i="1"/>
  <c r="G2121" i="1" s="1"/>
  <c r="D2122" i="1"/>
  <c r="G2122" i="1" s="1"/>
  <c r="D2123" i="1"/>
  <c r="G2123" i="1" s="1"/>
  <c r="D2124" i="1"/>
  <c r="G2124" i="1" s="1"/>
  <c r="D2125" i="1"/>
  <c r="G2125" i="1" s="1"/>
  <c r="D2126" i="1"/>
  <c r="G2126" i="1" s="1"/>
  <c r="D2127" i="1"/>
  <c r="G2127" i="1" s="1"/>
  <c r="D2128" i="1"/>
  <c r="G2128" i="1" s="1"/>
  <c r="D2129" i="1"/>
  <c r="G2129" i="1" s="1"/>
  <c r="D2130" i="1"/>
  <c r="G2130" i="1" s="1"/>
  <c r="D2131" i="1"/>
  <c r="G2131" i="1" s="1"/>
  <c r="D2132" i="1"/>
  <c r="G2132" i="1" s="1"/>
  <c r="D2133" i="1"/>
  <c r="G2133" i="1" s="1"/>
  <c r="D2134" i="1"/>
  <c r="G2134" i="1" s="1"/>
  <c r="D2135" i="1"/>
  <c r="G2135" i="1" s="1"/>
  <c r="D2136" i="1"/>
  <c r="G2136" i="1" s="1"/>
  <c r="D2137" i="1"/>
  <c r="G2137" i="1" s="1"/>
  <c r="D2138" i="1"/>
  <c r="G2138" i="1" s="1"/>
  <c r="D2139" i="1"/>
  <c r="G2139" i="1" s="1"/>
  <c r="D2140" i="1"/>
  <c r="G2140" i="1" s="1"/>
  <c r="D2141" i="1"/>
  <c r="G2141" i="1" s="1"/>
  <c r="D2142" i="1"/>
  <c r="G2142" i="1" s="1"/>
  <c r="D2143" i="1"/>
  <c r="G2143" i="1" s="1"/>
  <c r="D2144" i="1"/>
  <c r="G2144" i="1" s="1"/>
  <c r="D2145" i="1"/>
  <c r="G2145" i="1" s="1"/>
  <c r="D2146" i="1"/>
  <c r="G2146" i="1" s="1"/>
  <c r="D2147" i="1"/>
  <c r="G2147" i="1" s="1"/>
  <c r="D2148" i="1"/>
  <c r="G2148" i="1" s="1"/>
  <c r="D2149" i="1"/>
  <c r="G2149" i="1" s="1"/>
  <c r="D2150" i="1"/>
  <c r="G2150" i="1" s="1"/>
  <c r="D2151" i="1"/>
  <c r="G2151" i="1" s="1"/>
  <c r="D2152" i="1"/>
  <c r="G2152" i="1" s="1"/>
  <c r="D2153" i="1"/>
  <c r="G2153" i="1" s="1"/>
  <c r="D2154" i="1"/>
  <c r="G2154" i="1" s="1"/>
  <c r="D2155" i="1"/>
  <c r="G2155" i="1" s="1"/>
  <c r="D2156" i="1"/>
  <c r="G2156" i="1" s="1"/>
  <c r="D2157" i="1"/>
  <c r="G2157" i="1" s="1"/>
  <c r="D2158" i="1"/>
  <c r="G2158" i="1" s="1"/>
  <c r="D2159" i="1"/>
  <c r="G2159" i="1" s="1"/>
  <c r="D2160" i="1"/>
  <c r="G2160" i="1" s="1"/>
  <c r="D2161" i="1"/>
  <c r="G2161" i="1" s="1"/>
  <c r="D2162" i="1"/>
  <c r="G2162" i="1" s="1"/>
  <c r="D2163" i="1"/>
  <c r="G2163" i="1" s="1"/>
  <c r="D2164" i="1"/>
  <c r="G2164" i="1" s="1"/>
  <c r="D2165" i="1"/>
  <c r="G2165" i="1" s="1"/>
  <c r="D2166" i="1"/>
  <c r="G2166" i="1" s="1"/>
  <c r="D2167" i="1"/>
  <c r="G2167" i="1" s="1"/>
  <c r="D2168" i="1"/>
  <c r="G2168" i="1" s="1"/>
  <c r="D2169" i="1"/>
  <c r="G2169" i="1" s="1"/>
  <c r="D2170" i="1"/>
  <c r="G2170" i="1" s="1"/>
  <c r="D2171" i="1"/>
  <c r="G2171" i="1" s="1"/>
  <c r="D2172" i="1"/>
  <c r="G2172" i="1" s="1"/>
  <c r="D2173" i="1"/>
  <c r="G2173" i="1" s="1"/>
  <c r="D2174" i="1"/>
  <c r="G2174" i="1" s="1"/>
  <c r="D2175" i="1"/>
  <c r="G2175" i="1" s="1"/>
  <c r="D2176" i="1"/>
  <c r="G2176" i="1" s="1"/>
  <c r="D2177" i="1"/>
  <c r="G2177" i="1" s="1"/>
  <c r="D2178" i="1"/>
  <c r="G2178" i="1" s="1"/>
  <c r="D2179" i="1"/>
  <c r="G2179" i="1" s="1"/>
  <c r="D2180" i="1"/>
  <c r="G2180" i="1" s="1"/>
  <c r="D2181" i="1"/>
  <c r="G2181" i="1" s="1"/>
  <c r="D2182" i="1"/>
  <c r="G2182" i="1" s="1"/>
  <c r="D2183" i="1"/>
  <c r="G2183" i="1" s="1"/>
  <c r="D2184" i="1"/>
  <c r="G2184" i="1" s="1"/>
  <c r="D2185" i="1"/>
  <c r="G2185" i="1" s="1"/>
  <c r="D2186" i="1"/>
  <c r="G2186" i="1" s="1"/>
  <c r="D2187" i="1"/>
  <c r="G2187" i="1" s="1"/>
  <c r="D2188" i="1"/>
  <c r="G2188" i="1" s="1"/>
  <c r="D2189" i="1"/>
  <c r="G2189" i="1" s="1"/>
  <c r="D2190" i="1"/>
  <c r="G2190" i="1" s="1"/>
  <c r="D2191" i="1"/>
  <c r="G2191" i="1" s="1"/>
  <c r="D2192" i="1"/>
  <c r="G2192" i="1" s="1"/>
  <c r="D2193" i="1"/>
  <c r="G2193" i="1" s="1"/>
  <c r="D2194" i="1"/>
  <c r="G2194" i="1" s="1"/>
  <c r="D2195" i="1"/>
  <c r="G2195" i="1" s="1"/>
  <c r="D2196" i="1"/>
  <c r="G2196" i="1" s="1"/>
  <c r="D2197" i="1"/>
  <c r="G2197" i="1" s="1"/>
  <c r="D2198" i="1"/>
  <c r="G2198" i="1" s="1"/>
  <c r="D2199" i="1"/>
  <c r="G2199" i="1" s="1"/>
  <c r="D2200" i="1"/>
  <c r="G2200" i="1" s="1"/>
  <c r="D2201" i="1"/>
  <c r="G2201" i="1" s="1"/>
  <c r="D2202" i="1"/>
  <c r="G2202" i="1" s="1"/>
  <c r="D2203" i="1"/>
  <c r="G2203" i="1" s="1"/>
  <c r="D2204" i="1"/>
  <c r="G2204" i="1" s="1"/>
  <c r="D2205" i="1"/>
  <c r="G2205" i="1" s="1"/>
  <c r="D2206" i="1"/>
  <c r="G2206" i="1" s="1"/>
  <c r="D2207" i="1"/>
  <c r="G2207" i="1" s="1"/>
  <c r="D2208" i="1"/>
  <c r="G2208" i="1" s="1"/>
  <c r="D2209" i="1"/>
  <c r="G2209" i="1" s="1"/>
  <c r="D2210" i="1"/>
  <c r="G2210" i="1" s="1"/>
  <c r="D2211" i="1"/>
  <c r="G2211" i="1" s="1"/>
  <c r="D2212" i="1"/>
  <c r="G2212" i="1" s="1"/>
  <c r="D2213" i="1"/>
  <c r="G2213" i="1" s="1"/>
  <c r="D2214" i="1"/>
  <c r="G2214" i="1" s="1"/>
  <c r="D2215" i="1"/>
  <c r="G2215" i="1" s="1"/>
  <c r="D2216" i="1"/>
  <c r="G2216" i="1" s="1"/>
  <c r="D2217" i="1"/>
  <c r="G2217" i="1" s="1"/>
  <c r="D2218" i="1"/>
  <c r="G2218" i="1" s="1"/>
  <c r="D2219" i="1"/>
  <c r="G2219" i="1" s="1"/>
  <c r="D2220" i="1"/>
  <c r="G2220" i="1" s="1"/>
  <c r="D2221" i="1"/>
  <c r="G2221" i="1" s="1"/>
  <c r="D2222" i="1"/>
  <c r="G2222" i="1" s="1"/>
  <c r="D2223" i="1"/>
  <c r="G2223" i="1" s="1"/>
  <c r="D2224" i="1"/>
  <c r="G2224" i="1" s="1"/>
  <c r="D2225" i="1"/>
  <c r="G2225" i="1" s="1"/>
  <c r="D2226" i="1"/>
  <c r="G2226" i="1" s="1"/>
  <c r="D2227" i="1"/>
  <c r="G2227" i="1" s="1"/>
  <c r="D2228" i="1"/>
  <c r="G2228" i="1" s="1"/>
  <c r="D2229" i="1"/>
  <c r="G2229" i="1" s="1"/>
  <c r="D2230" i="1"/>
  <c r="G2230" i="1" s="1"/>
  <c r="D2231" i="1"/>
  <c r="G2231" i="1" s="1"/>
  <c r="D2232" i="1"/>
  <c r="G2232" i="1" s="1"/>
  <c r="D2233" i="1"/>
  <c r="G2233" i="1" s="1"/>
  <c r="D2234" i="1"/>
  <c r="G2234" i="1" s="1"/>
  <c r="D2235" i="1"/>
  <c r="G2235" i="1" s="1"/>
  <c r="D2236" i="1"/>
  <c r="G2236" i="1" s="1"/>
  <c r="D2237" i="1"/>
  <c r="G2237" i="1" s="1"/>
  <c r="D2238" i="1"/>
  <c r="G2238" i="1" s="1"/>
  <c r="D2239" i="1"/>
  <c r="G2239" i="1" s="1"/>
  <c r="D2240" i="1"/>
  <c r="G2240" i="1" s="1"/>
  <c r="D2241" i="1"/>
  <c r="G2241" i="1" s="1"/>
  <c r="D2242" i="1"/>
  <c r="G2242" i="1" s="1"/>
  <c r="D2243" i="1"/>
  <c r="G2243" i="1" s="1"/>
  <c r="D2244" i="1"/>
  <c r="G2244" i="1" s="1"/>
  <c r="D2245" i="1"/>
  <c r="G2245" i="1" s="1"/>
  <c r="D2246" i="1"/>
  <c r="G2246" i="1" s="1"/>
  <c r="D2247" i="1"/>
  <c r="G2247" i="1" s="1"/>
  <c r="D2248" i="1"/>
  <c r="G2248" i="1" s="1"/>
  <c r="D2249" i="1"/>
  <c r="G2249" i="1" s="1"/>
  <c r="D2250" i="1"/>
  <c r="G2250" i="1" s="1"/>
  <c r="D2251" i="1"/>
  <c r="G2251" i="1" s="1"/>
  <c r="D2252" i="1"/>
  <c r="G2252" i="1" s="1"/>
  <c r="D2253" i="1"/>
  <c r="G2253" i="1" s="1"/>
  <c r="D2254" i="1"/>
  <c r="G2254" i="1" s="1"/>
  <c r="D2255" i="1"/>
  <c r="G2255" i="1" s="1"/>
  <c r="D2256" i="1"/>
  <c r="G2256" i="1" s="1"/>
  <c r="D2257" i="1"/>
  <c r="G2257" i="1" s="1"/>
  <c r="D2258" i="1"/>
  <c r="G2258" i="1" s="1"/>
  <c r="D2259" i="1"/>
  <c r="G2259" i="1" s="1"/>
  <c r="D2260" i="1"/>
  <c r="G2260" i="1" s="1"/>
  <c r="D2261" i="1"/>
  <c r="G2261" i="1" s="1"/>
  <c r="D2262" i="1"/>
  <c r="G2262" i="1" s="1"/>
  <c r="D2263" i="1"/>
  <c r="G2263" i="1" s="1"/>
  <c r="D2264" i="1"/>
  <c r="G2264" i="1" s="1"/>
  <c r="D2265" i="1"/>
  <c r="G2265" i="1" s="1"/>
  <c r="D2266" i="1"/>
  <c r="G2266" i="1" s="1"/>
  <c r="D2267" i="1"/>
  <c r="G2267" i="1" s="1"/>
  <c r="D2268" i="1"/>
  <c r="G2268" i="1" s="1"/>
  <c r="D2269" i="1"/>
  <c r="G2269" i="1" s="1"/>
  <c r="D2270" i="1"/>
  <c r="G2270" i="1" s="1"/>
  <c r="D2271" i="1"/>
  <c r="G2271" i="1" s="1"/>
  <c r="D2272" i="1"/>
  <c r="G2272" i="1" s="1"/>
  <c r="D2273" i="1"/>
  <c r="G2273" i="1" s="1"/>
  <c r="D2274" i="1"/>
  <c r="G2274" i="1" s="1"/>
  <c r="D2275" i="1"/>
  <c r="G2275" i="1" s="1"/>
  <c r="D2276" i="1"/>
  <c r="G2276" i="1" s="1"/>
  <c r="D2277" i="1"/>
  <c r="G2277" i="1" s="1"/>
  <c r="D2278" i="1"/>
  <c r="G2278" i="1" s="1"/>
  <c r="D2279" i="1"/>
  <c r="G2279" i="1" s="1"/>
  <c r="D2280" i="1"/>
  <c r="G2280" i="1" s="1"/>
  <c r="D2281" i="1"/>
  <c r="G2281" i="1" s="1"/>
  <c r="D2282" i="1"/>
  <c r="G2282" i="1" s="1"/>
  <c r="D2283" i="1"/>
  <c r="G2283" i="1" s="1"/>
  <c r="D2284" i="1"/>
  <c r="G2284" i="1" s="1"/>
  <c r="D2285" i="1"/>
  <c r="G2285" i="1" s="1"/>
  <c r="D2286" i="1"/>
  <c r="G2286" i="1" s="1"/>
  <c r="D2287" i="1"/>
  <c r="G2287" i="1" s="1"/>
  <c r="D2288" i="1"/>
  <c r="G2288" i="1" s="1"/>
  <c r="D2289" i="1"/>
  <c r="G2289" i="1" s="1"/>
  <c r="D2290" i="1"/>
  <c r="G2290" i="1" s="1"/>
  <c r="D2291" i="1"/>
  <c r="G2291" i="1" s="1"/>
  <c r="D2292" i="1"/>
  <c r="G2292" i="1" s="1"/>
  <c r="D2293" i="1"/>
  <c r="G2293" i="1" s="1"/>
  <c r="D2294" i="1"/>
  <c r="G2294" i="1" s="1"/>
  <c r="D2295" i="1"/>
  <c r="G2295" i="1" s="1"/>
  <c r="D2296" i="1"/>
  <c r="G2296" i="1" s="1"/>
  <c r="D2297" i="1"/>
  <c r="G2297" i="1" s="1"/>
  <c r="D2298" i="1"/>
  <c r="G2298" i="1" s="1"/>
  <c r="D2299" i="1"/>
  <c r="G2299" i="1" s="1"/>
  <c r="D2300" i="1"/>
  <c r="G2300" i="1" s="1"/>
  <c r="D2301" i="1"/>
  <c r="G2301" i="1" s="1"/>
  <c r="D2302" i="1"/>
  <c r="G2302" i="1" s="1"/>
  <c r="D2303" i="1"/>
  <c r="G2303" i="1" s="1"/>
  <c r="D2304" i="1"/>
  <c r="G2304" i="1" s="1"/>
  <c r="D2305" i="1"/>
  <c r="G2305" i="1" s="1"/>
  <c r="D2306" i="1"/>
  <c r="G2306" i="1" s="1"/>
  <c r="D2307" i="1"/>
  <c r="G2307" i="1" s="1"/>
  <c r="D2308" i="1"/>
  <c r="G2308" i="1" s="1"/>
  <c r="D2309" i="1"/>
  <c r="G2309" i="1" s="1"/>
  <c r="D2310" i="1"/>
  <c r="G2310" i="1" s="1"/>
  <c r="D2311" i="1"/>
  <c r="G2311" i="1" s="1"/>
  <c r="D2312" i="1"/>
  <c r="G2312" i="1" s="1"/>
  <c r="D2313" i="1"/>
  <c r="G2313" i="1" s="1"/>
  <c r="D2314" i="1"/>
  <c r="G2314" i="1" s="1"/>
  <c r="D2315" i="1"/>
  <c r="G2315" i="1" s="1"/>
  <c r="D2316" i="1"/>
  <c r="G2316" i="1" s="1"/>
  <c r="D2317" i="1"/>
  <c r="G2317" i="1" s="1"/>
  <c r="D2318" i="1"/>
  <c r="G2318" i="1" s="1"/>
  <c r="D2319" i="1"/>
  <c r="G2319" i="1" s="1"/>
  <c r="D2320" i="1"/>
  <c r="G2320" i="1" s="1"/>
  <c r="D2321" i="1"/>
  <c r="G2321" i="1" s="1"/>
  <c r="D2322" i="1"/>
  <c r="G2322" i="1" s="1"/>
  <c r="D2323" i="1"/>
  <c r="G2323" i="1" s="1"/>
  <c r="D2324" i="1"/>
  <c r="G2324" i="1" s="1"/>
  <c r="D2325" i="1"/>
  <c r="G2325" i="1" s="1"/>
  <c r="D2326" i="1"/>
  <c r="G2326" i="1" s="1"/>
  <c r="D2327" i="1"/>
  <c r="G2327" i="1" s="1"/>
  <c r="D2328" i="1"/>
  <c r="G2328" i="1" s="1"/>
  <c r="D2329" i="1"/>
  <c r="G2329" i="1" s="1"/>
  <c r="D2330" i="1"/>
  <c r="G2330" i="1" s="1"/>
  <c r="D2331" i="1"/>
  <c r="G2331" i="1" s="1"/>
  <c r="D2332" i="1"/>
  <c r="G2332" i="1" s="1"/>
  <c r="D2333" i="1"/>
  <c r="G2333" i="1" s="1"/>
  <c r="D2334" i="1"/>
  <c r="G2334" i="1" s="1"/>
  <c r="D2335" i="1"/>
  <c r="G2335" i="1" s="1"/>
  <c r="D2336" i="1"/>
  <c r="G2336" i="1" s="1"/>
  <c r="D2337" i="1"/>
  <c r="G2337" i="1" s="1"/>
  <c r="D2338" i="1"/>
  <c r="G2338" i="1" s="1"/>
  <c r="D2339" i="1"/>
  <c r="G2339" i="1" s="1"/>
  <c r="D2340" i="1"/>
  <c r="G2340" i="1" s="1"/>
  <c r="D2341" i="1"/>
  <c r="G2341" i="1" s="1"/>
  <c r="D2342" i="1"/>
  <c r="G2342" i="1" s="1"/>
  <c r="D2343" i="1"/>
  <c r="G2343" i="1" s="1"/>
  <c r="D2344" i="1"/>
  <c r="G2344" i="1" s="1"/>
  <c r="D2345" i="1"/>
  <c r="G2345" i="1" s="1"/>
  <c r="D2346" i="1"/>
  <c r="G2346" i="1" s="1"/>
  <c r="D2347" i="1"/>
  <c r="G2347" i="1" s="1"/>
  <c r="D2348" i="1"/>
  <c r="G2348" i="1" s="1"/>
  <c r="D2349" i="1"/>
  <c r="G2349" i="1" s="1"/>
  <c r="D2350" i="1"/>
  <c r="G2350" i="1" s="1"/>
  <c r="D2351" i="1"/>
  <c r="G2351" i="1" s="1"/>
  <c r="D2352" i="1"/>
  <c r="G2352" i="1" s="1"/>
  <c r="D2353" i="1"/>
  <c r="G2353" i="1" s="1"/>
  <c r="D2354" i="1"/>
  <c r="G2354" i="1" s="1"/>
  <c r="D2355" i="1"/>
  <c r="G2355" i="1" s="1"/>
  <c r="D2356" i="1"/>
  <c r="G2356" i="1" s="1"/>
  <c r="D2357" i="1"/>
  <c r="G2357" i="1" s="1"/>
  <c r="D2358" i="1"/>
  <c r="G2358" i="1" s="1"/>
  <c r="D2359" i="1"/>
  <c r="G2359" i="1" s="1"/>
  <c r="D2360" i="1"/>
  <c r="G2360" i="1" s="1"/>
  <c r="D2361" i="1"/>
  <c r="G2361" i="1" s="1"/>
  <c r="D2362" i="1"/>
  <c r="G2362" i="1" s="1"/>
  <c r="D2363" i="1"/>
  <c r="G2363" i="1" s="1"/>
  <c r="D2364" i="1"/>
  <c r="G2364" i="1" s="1"/>
  <c r="D2365" i="1"/>
  <c r="G2365" i="1" s="1"/>
  <c r="D2366" i="1"/>
  <c r="G2366" i="1" s="1"/>
  <c r="D2367" i="1"/>
  <c r="G2367" i="1" s="1"/>
  <c r="D2368" i="1"/>
  <c r="G2368" i="1" s="1"/>
  <c r="D2369" i="1"/>
  <c r="G2369" i="1" s="1"/>
  <c r="D2370" i="1"/>
  <c r="G2370" i="1" s="1"/>
  <c r="D2371" i="1"/>
  <c r="G2371" i="1" s="1"/>
  <c r="D2372" i="1"/>
  <c r="G2372" i="1" s="1"/>
  <c r="D2373" i="1"/>
  <c r="G2373" i="1" s="1"/>
  <c r="D2374" i="1"/>
  <c r="G2374" i="1" s="1"/>
  <c r="D2375" i="1"/>
  <c r="G2375" i="1" s="1"/>
  <c r="D2376" i="1"/>
  <c r="G2376" i="1" s="1"/>
  <c r="D2377" i="1"/>
  <c r="G2377" i="1" s="1"/>
  <c r="D2378" i="1"/>
  <c r="G2378" i="1" s="1"/>
  <c r="D2379" i="1"/>
  <c r="G2379" i="1" s="1"/>
  <c r="D2380" i="1"/>
  <c r="G2380" i="1" s="1"/>
  <c r="D2381" i="1"/>
  <c r="G2381" i="1" s="1"/>
  <c r="D2382" i="1"/>
  <c r="G2382" i="1" s="1"/>
  <c r="D2383" i="1"/>
  <c r="G2383" i="1" s="1"/>
  <c r="D2384" i="1"/>
  <c r="G2384" i="1" s="1"/>
  <c r="D2385" i="1"/>
  <c r="G2385" i="1" s="1"/>
  <c r="D2386" i="1"/>
  <c r="G2386" i="1" s="1"/>
  <c r="D2387" i="1"/>
  <c r="G2387" i="1" s="1"/>
  <c r="D2388" i="1"/>
  <c r="G2388" i="1" s="1"/>
  <c r="D2389" i="1"/>
  <c r="G2389" i="1" s="1"/>
  <c r="D2390" i="1"/>
  <c r="G2390" i="1" s="1"/>
  <c r="D2391" i="1"/>
  <c r="G2391" i="1" s="1"/>
  <c r="D2392" i="1"/>
  <c r="G2392" i="1" s="1"/>
  <c r="D2393" i="1"/>
  <c r="G2393" i="1" s="1"/>
  <c r="D2394" i="1"/>
  <c r="G2394" i="1" s="1"/>
  <c r="D2395" i="1"/>
  <c r="G2395" i="1" s="1"/>
  <c r="D2396" i="1"/>
  <c r="G2396" i="1" s="1"/>
  <c r="D2397" i="1"/>
  <c r="G2397" i="1" s="1"/>
  <c r="D2398" i="1"/>
  <c r="G2398" i="1" s="1"/>
  <c r="D2399" i="1"/>
  <c r="G2399" i="1" s="1"/>
  <c r="D2400" i="1"/>
  <c r="G2400" i="1" s="1"/>
  <c r="D2401" i="1"/>
  <c r="G2401" i="1" s="1"/>
  <c r="D2402" i="1"/>
  <c r="G2402" i="1" s="1"/>
  <c r="D2403" i="1"/>
  <c r="G2403" i="1" s="1"/>
  <c r="D2404" i="1"/>
  <c r="G2404" i="1" s="1"/>
  <c r="D2405" i="1"/>
  <c r="G2405" i="1" s="1"/>
  <c r="D2406" i="1"/>
  <c r="G2406" i="1" s="1"/>
  <c r="D2407" i="1"/>
  <c r="G2407" i="1" s="1"/>
  <c r="D2408" i="1"/>
  <c r="G2408" i="1" s="1"/>
  <c r="D2409" i="1"/>
  <c r="G2409" i="1" s="1"/>
  <c r="D2410" i="1"/>
  <c r="G2410" i="1" s="1"/>
  <c r="D2411" i="1"/>
  <c r="G2411" i="1" s="1"/>
  <c r="D2412" i="1"/>
  <c r="G2412" i="1" s="1"/>
  <c r="D2413" i="1"/>
  <c r="G2413" i="1" s="1"/>
  <c r="D2414" i="1"/>
  <c r="G2414" i="1" s="1"/>
  <c r="D2415" i="1"/>
  <c r="G2415" i="1" s="1"/>
  <c r="D2416" i="1"/>
  <c r="G2416" i="1" s="1"/>
  <c r="D2417" i="1"/>
  <c r="G2417" i="1" s="1"/>
  <c r="D2418" i="1"/>
  <c r="G2418" i="1" s="1"/>
  <c r="D2419" i="1"/>
  <c r="G2419" i="1" s="1"/>
  <c r="D2420" i="1"/>
  <c r="G2420" i="1" s="1"/>
  <c r="D2421" i="1"/>
  <c r="G2421" i="1" s="1"/>
  <c r="D2422" i="1"/>
  <c r="G2422" i="1" s="1"/>
  <c r="D2423" i="1"/>
  <c r="G2423" i="1" s="1"/>
  <c r="D2424" i="1"/>
  <c r="G2424" i="1" s="1"/>
  <c r="D2425" i="1"/>
  <c r="G2425" i="1" s="1"/>
  <c r="D2426" i="1"/>
  <c r="G2426" i="1" s="1"/>
  <c r="D2427" i="1"/>
  <c r="G2427" i="1" s="1"/>
  <c r="D2428" i="1"/>
  <c r="G2428" i="1" s="1"/>
  <c r="D2429" i="1"/>
  <c r="G2429" i="1" s="1"/>
  <c r="D2430" i="1"/>
  <c r="G2430" i="1" s="1"/>
  <c r="D2431" i="1"/>
  <c r="G2431" i="1" s="1"/>
  <c r="D2432" i="1"/>
  <c r="G2432" i="1" s="1"/>
  <c r="D2433" i="1"/>
  <c r="G2433" i="1" s="1"/>
  <c r="D2434" i="1"/>
  <c r="G2434" i="1" s="1"/>
  <c r="D2435" i="1"/>
  <c r="G2435" i="1" s="1"/>
  <c r="D2436" i="1"/>
  <c r="G2436" i="1" s="1"/>
  <c r="D2437" i="1"/>
  <c r="G2437" i="1" s="1"/>
  <c r="D2438" i="1"/>
  <c r="G2438" i="1" s="1"/>
  <c r="D2439" i="1"/>
  <c r="G2439" i="1" s="1"/>
  <c r="D2440" i="1"/>
  <c r="G2440" i="1" s="1"/>
  <c r="D2441" i="1"/>
  <c r="G2441" i="1" s="1"/>
  <c r="D2442" i="1"/>
  <c r="G2442" i="1" s="1"/>
  <c r="D2443" i="1"/>
  <c r="G2443" i="1" s="1"/>
  <c r="D2444" i="1"/>
  <c r="G2444" i="1" s="1"/>
  <c r="D2445" i="1"/>
  <c r="G2445" i="1" s="1"/>
  <c r="D2446" i="1"/>
  <c r="G2446" i="1" s="1"/>
  <c r="D2447" i="1"/>
  <c r="G2447" i="1" s="1"/>
  <c r="D2448" i="1"/>
  <c r="G2448" i="1" s="1"/>
  <c r="D2449" i="1"/>
  <c r="G2449" i="1" s="1"/>
  <c r="D2450" i="1"/>
  <c r="G2450" i="1" s="1"/>
  <c r="D2451" i="1"/>
  <c r="G2451" i="1" s="1"/>
  <c r="D2452" i="1"/>
  <c r="G2452" i="1" s="1"/>
  <c r="D2453" i="1"/>
  <c r="G2453" i="1" s="1"/>
  <c r="D2454" i="1"/>
  <c r="G2454" i="1" s="1"/>
  <c r="D2455" i="1"/>
  <c r="G2455" i="1" s="1"/>
  <c r="D2456" i="1"/>
  <c r="G2456" i="1" s="1"/>
  <c r="D2457" i="1"/>
  <c r="G2457" i="1" s="1"/>
  <c r="D2458" i="1"/>
  <c r="G2458" i="1" s="1"/>
  <c r="D2459" i="1"/>
  <c r="G2459" i="1" s="1"/>
  <c r="D2460" i="1"/>
  <c r="G2460" i="1" s="1"/>
  <c r="D2461" i="1"/>
  <c r="G2461" i="1" s="1"/>
  <c r="D2462" i="1"/>
  <c r="G2462" i="1" s="1"/>
  <c r="D2463" i="1"/>
  <c r="G2463" i="1" s="1"/>
  <c r="D2464" i="1"/>
  <c r="G2464" i="1" s="1"/>
  <c r="D2465" i="1"/>
  <c r="G2465" i="1" s="1"/>
  <c r="D2466" i="1"/>
  <c r="G2466" i="1" s="1"/>
  <c r="D2467" i="1"/>
  <c r="G2467" i="1" s="1"/>
  <c r="D2468" i="1"/>
  <c r="G2468" i="1" s="1"/>
  <c r="D2469" i="1"/>
  <c r="G2469" i="1" s="1"/>
  <c r="D2470" i="1"/>
  <c r="G2470" i="1" s="1"/>
  <c r="D2471" i="1"/>
  <c r="G2471" i="1" s="1"/>
  <c r="D2472" i="1"/>
  <c r="G2472" i="1" s="1"/>
  <c r="D2473" i="1"/>
  <c r="G2473" i="1" s="1"/>
  <c r="D2474" i="1"/>
  <c r="G2474" i="1" s="1"/>
  <c r="D2475" i="1"/>
  <c r="G2475" i="1" s="1"/>
  <c r="D2476" i="1"/>
  <c r="G2476" i="1" s="1"/>
  <c r="D2477" i="1"/>
  <c r="G2477" i="1" s="1"/>
  <c r="D2478" i="1"/>
  <c r="G2478" i="1" s="1"/>
  <c r="D2479" i="1"/>
  <c r="G2479" i="1" s="1"/>
  <c r="D2480" i="1"/>
  <c r="G2480" i="1" s="1"/>
  <c r="D2481" i="1"/>
  <c r="G2481" i="1" s="1"/>
  <c r="D2482" i="1"/>
  <c r="G2482" i="1" s="1"/>
  <c r="D2483" i="1"/>
  <c r="G2483" i="1" s="1"/>
  <c r="D2484" i="1"/>
  <c r="G2484" i="1" s="1"/>
  <c r="D2485" i="1"/>
  <c r="G2485" i="1" s="1"/>
  <c r="D2486" i="1"/>
  <c r="G2486" i="1" s="1"/>
  <c r="D2487" i="1"/>
  <c r="G2487" i="1" s="1"/>
  <c r="D2488" i="1"/>
  <c r="G2488" i="1" s="1"/>
  <c r="D2489" i="1"/>
  <c r="G2489" i="1" s="1"/>
  <c r="D2490" i="1"/>
  <c r="G2490" i="1" s="1"/>
  <c r="D2491" i="1"/>
  <c r="G2491" i="1" s="1"/>
  <c r="D2492" i="1"/>
  <c r="G2492" i="1" s="1"/>
  <c r="D2493" i="1"/>
  <c r="G2493" i="1" s="1"/>
  <c r="D2494" i="1"/>
  <c r="G2494" i="1" s="1"/>
  <c r="D2495" i="1"/>
  <c r="G2495" i="1" s="1"/>
  <c r="D2496" i="1"/>
  <c r="G2496" i="1" s="1"/>
  <c r="D2497" i="1"/>
  <c r="G2497" i="1" s="1"/>
  <c r="D2498" i="1"/>
  <c r="G2498" i="1" s="1"/>
  <c r="D2499" i="1"/>
  <c r="G2499" i="1" s="1"/>
  <c r="D2500" i="1"/>
  <c r="G2500" i="1" s="1"/>
  <c r="D2501" i="1"/>
  <c r="G2501" i="1" s="1"/>
  <c r="D2502" i="1"/>
  <c r="G2502" i="1" s="1"/>
  <c r="D2503" i="1"/>
  <c r="G2503" i="1" s="1"/>
  <c r="D2504" i="1"/>
  <c r="G2504" i="1" s="1"/>
  <c r="D2505" i="1"/>
  <c r="G2505" i="1" s="1"/>
  <c r="D2506" i="1"/>
  <c r="G2506" i="1" s="1"/>
  <c r="D2507" i="1"/>
  <c r="G2507" i="1" s="1"/>
  <c r="D2508" i="1"/>
  <c r="G2508" i="1" s="1"/>
  <c r="D2509" i="1"/>
  <c r="G2509" i="1" s="1"/>
  <c r="D2510" i="1"/>
  <c r="G2510" i="1" s="1"/>
  <c r="D2511" i="1"/>
  <c r="G2511" i="1" s="1"/>
  <c r="D2512" i="1"/>
  <c r="G2512" i="1" s="1"/>
  <c r="D2513" i="1"/>
  <c r="G2513" i="1" s="1"/>
  <c r="D2514" i="1"/>
  <c r="G2514" i="1" s="1"/>
  <c r="D2515" i="1"/>
  <c r="G2515" i="1" s="1"/>
  <c r="D2516" i="1"/>
  <c r="G2516" i="1" s="1"/>
  <c r="D2517" i="1"/>
  <c r="G2517" i="1" s="1"/>
  <c r="D2518" i="1"/>
  <c r="G2518" i="1" s="1"/>
  <c r="D2519" i="1"/>
  <c r="G2519" i="1" s="1"/>
  <c r="D2520" i="1"/>
  <c r="G2520" i="1" s="1"/>
  <c r="D2521" i="1"/>
  <c r="G2521" i="1" s="1"/>
  <c r="D2522" i="1"/>
  <c r="G2522" i="1" s="1"/>
  <c r="D2523" i="1"/>
  <c r="G2523" i="1" s="1"/>
  <c r="D2524" i="1"/>
  <c r="G2524" i="1" s="1"/>
  <c r="D2525" i="1"/>
  <c r="G2525" i="1" s="1"/>
  <c r="D2526" i="1"/>
  <c r="G2526" i="1" s="1"/>
  <c r="D2527" i="1"/>
  <c r="G2527" i="1" s="1"/>
  <c r="D2528" i="1"/>
  <c r="G2528" i="1" s="1"/>
  <c r="D2529" i="1"/>
  <c r="G2529" i="1" s="1"/>
  <c r="D2530" i="1"/>
  <c r="G2530" i="1" s="1"/>
  <c r="D2531" i="1"/>
  <c r="G2531" i="1" s="1"/>
  <c r="D2532" i="1"/>
  <c r="G2532" i="1" s="1"/>
  <c r="D2533" i="1"/>
  <c r="G2533" i="1" s="1"/>
  <c r="D2534" i="1"/>
  <c r="G2534" i="1" s="1"/>
  <c r="D2535" i="1"/>
  <c r="G2535" i="1" s="1"/>
  <c r="D2536" i="1"/>
  <c r="G2536" i="1" s="1"/>
  <c r="D2537" i="1"/>
  <c r="G2537" i="1" s="1"/>
  <c r="D2538" i="1"/>
  <c r="G2538" i="1" s="1"/>
  <c r="D2539" i="1"/>
  <c r="G2539" i="1" s="1"/>
  <c r="D2540" i="1"/>
  <c r="G2540" i="1" s="1"/>
  <c r="D2541" i="1"/>
  <c r="G2541" i="1" s="1"/>
  <c r="D2542" i="1"/>
  <c r="G2542" i="1" s="1"/>
  <c r="D2543" i="1"/>
  <c r="G2543" i="1" s="1"/>
  <c r="D2544" i="1"/>
  <c r="G2544" i="1" s="1"/>
  <c r="D2545" i="1"/>
  <c r="G2545" i="1" s="1"/>
  <c r="D2546" i="1"/>
  <c r="G2546" i="1" s="1"/>
  <c r="D2547" i="1"/>
  <c r="G2547" i="1" s="1"/>
  <c r="D2548" i="1"/>
  <c r="G2548" i="1" s="1"/>
  <c r="D2549" i="1"/>
  <c r="G2549" i="1" s="1"/>
  <c r="D2550" i="1"/>
  <c r="G2550" i="1" s="1"/>
  <c r="D2551" i="1"/>
  <c r="G2551" i="1" s="1"/>
  <c r="D2552" i="1"/>
  <c r="G2552" i="1" s="1"/>
  <c r="D2553" i="1"/>
  <c r="G2553" i="1" s="1"/>
  <c r="D2554" i="1"/>
  <c r="G2554" i="1" s="1"/>
  <c r="D2555" i="1"/>
  <c r="G2555" i="1" s="1"/>
  <c r="D2556" i="1"/>
  <c r="G2556" i="1" s="1"/>
  <c r="D2557" i="1"/>
  <c r="G2557" i="1" s="1"/>
  <c r="D2558" i="1"/>
  <c r="G2558" i="1" s="1"/>
  <c r="D2559" i="1"/>
  <c r="G2559" i="1" s="1"/>
  <c r="D2560" i="1"/>
  <c r="G2560" i="1" s="1"/>
  <c r="D2561" i="1"/>
  <c r="G2561" i="1" s="1"/>
  <c r="D2562" i="1"/>
  <c r="G2562" i="1" s="1"/>
  <c r="D2563" i="1"/>
  <c r="G2563" i="1" s="1"/>
  <c r="D2564" i="1"/>
  <c r="G2564" i="1" s="1"/>
  <c r="D2565" i="1"/>
  <c r="G2565" i="1" s="1"/>
  <c r="D2566" i="1"/>
  <c r="G2566" i="1" s="1"/>
  <c r="D2567" i="1"/>
  <c r="G2567" i="1" s="1"/>
  <c r="D2568" i="1"/>
  <c r="G2568" i="1" s="1"/>
  <c r="D2569" i="1"/>
  <c r="G2569" i="1" s="1"/>
  <c r="D2570" i="1"/>
  <c r="G2570" i="1" s="1"/>
  <c r="D2571" i="1"/>
  <c r="G2571" i="1" s="1"/>
  <c r="D2572" i="1"/>
  <c r="G2572" i="1" s="1"/>
  <c r="D2573" i="1"/>
  <c r="G2573" i="1" s="1"/>
  <c r="D2574" i="1"/>
  <c r="G2574" i="1" s="1"/>
  <c r="D2575" i="1"/>
  <c r="G2575" i="1" s="1"/>
  <c r="D2576" i="1"/>
  <c r="G2576" i="1" s="1"/>
  <c r="D2577" i="1"/>
  <c r="G2577" i="1" s="1"/>
  <c r="D2578" i="1"/>
  <c r="G2578" i="1" s="1"/>
  <c r="D2579" i="1"/>
  <c r="G2579" i="1" s="1"/>
  <c r="D2580" i="1"/>
  <c r="G2580" i="1" s="1"/>
  <c r="D2581" i="1"/>
  <c r="G2581" i="1" s="1"/>
  <c r="D2582" i="1"/>
  <c r="G2582" i="1" s="1"/>
  <c r="D2583" i="1"/>
  <c r="G2583" i="1" s="1"/>
  <c r="D2584" i="1"/>
  <c r="G2584" i="1" s="1"/>
  <c r="D2585" i="1"/>
  <c r="G2585" i="1" s="1"/>
  <c r="D2586" i="1"/>
  <c r="G2586" i="1" s="1"/>
  <c r="D2587" i="1"/>
  <c r="G2587" i="1" s="1"/>
  <c r="D2588" i="1"/>
  <c r="G2588" i="1" s="1"/>
  <c r="D2589" i="1"/>
  <c r="G2589" i="1" s="1"/>
  <c r="D2590" i="1"/>
  <c r="G2590" i="1" s="1"/>
  <c r="D2591" i="1"/>
  <c r="G2591" i="1" s="1"/>
  <c r="D2592" i="1"/>
  <c r="G2592" i="1" s="1"/>
  <c r="D2593" i="1"/>
  <c r="G2593" i="1" s="1"/>
  <c r="D2594" i="1"/>
  <c r="G2594" i="1" s="1"/>
  <c r="D2595" i="1"/>
  <c r="G2595" i="1" s="1"/>
  <c r="D2596" i="1"/>
  <c r="G2596" i="1" s="1"/>
  <c r="D2597" i="1"/>
  <c r="G2597" i="1" s="1"/>
  <c r="D2598" i="1"/>
  <c r="G2598" i="1" s="1"/>
  <c r="D2599" i="1"/>
  <c r="G2599" i="1" s="1"/>
  <c r="D2600" i="1"/>
  <c r="G2600" i="1" s="1"/>
  <c r="D2601" i="1"/>
  <c r="G2601" i="1" s="1"/>
  <c r="D2602" i="1"/>
  <c r="G2602" i="1" s="1"/>
  <c r="D2603" i="1"/>
  <c r="G2603" i="1" s="1"/>
  <c r="D2604" i="1"/>
  <c r="G2604" i="1" s="1"/>
  <c r="D2605" i="1"/>
  <c r="G2605" i="1" s="1"/>
  <c r="D2606" i="1"/>
  <c r="G2606" i="1" s="1"/>
  <c r="D2607" i="1"/>
  <c r="G2607" i="1" s="1"/>
  <c r="D2608" i="1"/>
  <c r="G2608" i="1" s="1"/>
  <c r="D2609" i="1"/>
  <c r="G2609" i="1" s="1"/>
  <c r="D2610" i="1"/>
  <c r="G2610" i="1" s="1"/>
  <c r="D2611" i="1"/>
  <c r="G2611" i="1" s="1"/>
  <c r="D2612" i="1"/>
  <c r="G2612" i="1" s="1"/>
  <c r="D2613" i="1"/>
  <c r="G2613" i="1" s="1"/>
  <c r="D2614" i="1"/>
  <c r="G2614" i="1" s="1"/>
  <c r="D2615" i="1"/>
  <c r="G2615" i="1" s="1"/>
  <c r="D2616" i="1"/>
  <c r="G2616" i="1" s="1"/>
  <c r="D2617" i="1"/>
  <c r="G2617" i="1" s="1"/>
  <c r="D2618" i="1"/>
  <c r="G2618" i="1" s="1"/>
  <c r="D2619" i="1"/>
  <c r="G2619" i="1" s="1"/>
  <c r="D2620" i="1"/>
  <c r="G2620" i="1" s="1"/>
  <c r="D2621" i="1"/>
  <c r="G2621" i="1" s="1"/>
  <c r="D2622" i="1"/>
  <c r="G2622" i="1" s="1"/>
  <c r="D2623" i="1"/>
  <c r="G2623" i="1" s="1"/>
  <c r="D2624" i="1"/>
  <c r="G2624" i="1" s="1"/>
  <c r="D2625" i="1"/>
  <c r="G2625" i="1" s="1"/>
  <c r="D2626" i="1"/>
  <c r="G2626" i="1" s="1"/>
  <c r="D2627" i="1"/>
  <c r="G2627" i="1" s="1"/>
  <c r="D2628" i="1"/>
  <c r="G2628" i="1" s="1"/>
  <c r="D2629" i="1"/>
  <c r="G2629" i="1" s="1"/>
  <c r="D2630" i="1"/>
  <c r="G2630" i="1" s="1"/>
  <c r="D2631" i="1"/>
  <c r="G2631" i="1" s="1"/>
  <c r="D2632" i="1"/>
  <c r="G2632" i="1" s="1"/>
  <c r="D2633" i="1"/>
  <c r="G2633" i="1" s="1"/>
  <c r="D2634" i="1"/>
  <c r="G2634" i="1" s="1"/>
  <c r="D2635" i="1"/>
  <c r="G2635" i="1" s="1"/>
  <c r="D2636" i="1"/>
  <c r="G2636" i="1" s="1"/>
  <c r="D2637" i="1"/>
  <c r="G2637" i="1" s="1"/>
  <c r="D2638" i="1"/>
  <c r="G2638" i="1" s="1"/>
  <c r="D2639" i="1"/>
  <c r="G2639" i="1" s="1"/>
  <c r="D2640" i="1"/>
  <c r="G2640" i="1" s="1"/>
  <c r="D2641" i="1"/>
  <c r="G2641" i="1" s="1"/>
  <c r="D2642" i="1"/>
  <c r="G2642" i="1" s="1"/>
  <c r="D2643" i="1"/>
  <c r="G2643" i="1" s="1"/>
  <c r="D2644" i="1"/>
  <c r="G2644" i="1" s="1"/>
  <c r="D2645" i="1"/>
  <c r="G2645" i="1" s="1"/>
  <c r="D2646" i="1"/>
  <c r="G2646" i="1" s="1"/>
  <c r="D2647" i="1"/>
  <c r="G2647" i="1" s="1"/>
  <c r="D2648" i="1"/>
  <c r="G2648" i="1" s="1"/>
  <c r="D2649" i="1"/>
  <c r="G2649" i="1" s="1"/>
  <c r="D2650" i="1"/>
  <c r="G2650" i="1" s="1"/>
  <c r="D2651" i="1"/>
  <c r="G2651" i="1" s="1"/>
  <c r="D2652" i="1"/>
  <c r="G2652" i="1" s="1"/>
  <c r="D2653" i="1"/>
  <c r="G2653" i="1" s="1"/>
  <c r="D2654" i="1"/>
  <c r="G2654" i="1" s="1"/>
  <c r="D2655" i="1"/>
  <c r="G2655" i="1" s="1"/>
  <c r="D2656" i="1"/>
  <c r="G2656" i="1" s="1"/>
  <c r="D2657" i="1"/>
  <c r="G2657" i="1" s="1"/>
  <c r="D2658" i="1"/>
  <c r="G2658" i="1" s="1"/>
  <c r="D2659" i="1"/>
  <c r="G2659" i="1" s="1"/>
  <c r="D2660" i="1"/>
  <c r="G2660" i="1" s="1"/>
  <c r="D2661" i="1"/>
  <c r="G2661" i="1" s="1"/>
  <c r="D2662" i="1"/>
  <c r="G2662" i="1" s="1"/>
  <c r="D2663" i="1"/>
  <c r="G2663" i="1" s="1"/>
  <c r="D2664" i="1"/>
  <c r="G2664" i="1" s="1"/>
  <c r="D2665" i="1"/>
  <c r="G2665" i="1" s="1"/>
  <c r="D2666" i="1"/>
  <c r="G2666" i="1" s="1"/>
  <c r="D2667" i="1"/>
  <c r="G2667" i="1" s="1"/>
  <c r="D2668" i="1"/>
  <c r="G2668" i="1" s="1"/>
  <c r="D2669" i="1"/>
  <c r="G2669" i="1" s="1"/>
  <c r="D2670" i="1"/>
  <c r="G2670" i="1" s="1"/>
  <c r="D2671" i="1"/>
  <c r="G2671" i="1" s="1"/>
  <c r="D2672" i="1"/>
  <c r="G2672" i="1" s="1"/>
  <c r="D2673" i="1"/>
  <c r="G2673" i="1" s="1"/>
  <c r="D2674" i="1"/>
  <c r="G2674" i="1" s="1"/>
  <c r="D2675" i="1"/>
  <c r="G2675" i="1" s="1"/>
  <c r="D2676" i="1"/>
  <c r="G2676" i="1" s="1"/>
  <c r="D2677" i="1"/>
  <c r="G2677" i="1" s="1"/>
  <c r="D2678" i="1"/>
  <c r="G2678" i="1" s="1"/>
  <c r="D2679" i="1"/>
  <c r="G2679" i="1" s="1"/>
  <c r="D2680" i="1"/>
  <c r="G2680" i="1" s="1"/>
  <c r="D2681" i="1"/>
  <c r="G2681" i="1" s="1"/>
  <c r="D2682" i="1"/>
  <c r="G2682" i="1" s="1"/>
  <c r="D2683" i="1"/>
  <c r="G2683" i="1" s="1"/>
  <c r="D2684" i="1"/>
  <c r="G2684" i="1" s="1"/>
  <c r="D2685" i="1"/>
  <c r="G2685" i="1" s="1"/>
  <c r="D2686" i="1"/>
  <c r="G2686" i="1" s="1"/>
  <c r="D2687" i="1"/>
  <c r="G2687" i="1" s="1"/>
  <c r="D2688" i="1"/>
  <c r="G2688" i="1" s="1"/>
  <c r="D2689" i="1"/>
  <c r="G2689" i="1" s="1"/>
  <c r="D2690" i="1"/>
  <c r="G2690" i="1" s="1"/>
  <c r="D2691" i="1"/>
  <c r="G2691" i="1" s="1"/>
  <c r="D2692" i="1"/>
  <c r="G2692" i="1" s="1"/>
  <c r="D2693" i="1"/>
  <c r="G2693" i="1" s="1"/>
  <c r="D2694" i="1"/>
  <c r="G2694" i="1" s="1"/>
  <c r="D2695" i="1"/>
  <c r="G2695" i="1" s="1"/>
  <c r="D2696" i="1"/>
  <c r="G2696" i="1" s="1"/>
  <c r="D2697" i="1"/>
  <c r="G2697" i="1" s="1"/>
  <c r="D2698" i="1"/>
  <c r="G2698" i="1" s="1"/>
  <c r="D2699" i="1"/>
  <c r="G2699" i="1" s="1"/>
  <c r="D2700" i="1"/>
  <c r="G2700" i="1" s="1"/>
  <c r="D2701" i="1"/>
  <c r="G2701" i="1" s="1"/>
  <c r="D2702" i="1"/>
  <c r="G2702" i="1" s="1"/>
  <c r="D2703" i="1"/>
  <c r="G2703" i="1" s="1"/>
  <c r="D2704" i="1"/>
  <c r="G2704" i="1" s="1"/>
  <c r="D2705" i="1"/>
  <c r="G2705" i="1" s="1"/>
  <c r="D2706" i="1"/>
  <c r="G2706" i="1" s="1"/>
  <c r="D2707" i="1"/>
  <c r="G2707" i="1" s="1"/>
  <c r="D2708" i="1"/>
  <c r="G2708" i="1" s="1"/>
  <c r="D2709" i="1"/>
  <c r="G2709" i="1" s="1"/>
  <c r="D2710" i="1"/>
  <c r="G2710" i="1" s="1"/>
  <c r="D2711" i="1"/>
  <c r="G2711" i="1" s="1"/>
  <c r="D2712" i="1"/>
  <c r="G2712" i="1" s="1"/>
  <c r="D2713" i="1"/>
  <c r="G2713" i="1" s="1"/>
  <c r="D2714" i="1"/>
  <c r="G2714" i="1" s="1"/>
  <c r="D2715" i="1"/>
  <c r="G2715" i="1" s="1"/>
  <c r="D2716" i="1"/>
  <c r="G2716" i="1" s="1"/>
  <c r="D2717" i="1"/>
  <c r="G2717" i="1" s="1"/>
  <c r="D2718" i="1"/>
  <c r="G2718" i="1" s="1"/>
  <c r="D2719" i="1"/>
  <c r="G2719" i="1" s="1"/>
  <c r="D2720" i="1"/>
  <c r="G2720" i="1" s="1"/>
  <c r="D2721" i="1"/>
  <c r="G2721" i="1" s="1"/>
  <c r="D2722" i="1"/>
  <c r="G2722" i="1" s="1"/>
  <c r="D2723" i="1"/>
  <c r="G2723" i="1" s="1"/>
  <c r="D2724" i="1"/>
  <c r="G2724" i="1" s="1"/>
  <c r="D2725" i="1"/>
  <c r="G2725" i="1" s="1"/>
  <c r="D2726" i="1"/>
  <c r="G2726" i="1" s="1"/>
  <c r="D2727" i="1"/>
  <c r="G2727" i="1" s="1"/>
  <c r="D2728" i="1"/>
  <c r="G2728" i="1" s="1"/>
  <c r="D2729" i="1"/>
  <c r="G2729" i="1" s="1"/>
  <c r="D2730" i="1"/>
  <c r="G2730" i="1" s="1"/>
  <c r="D2731" i="1"/>
  <c r="G2731" i="1" s="1"/>
  <c r="D2732" i="1"/>
  <c r="G2732" i="1" s="1"/>
  <c r="D2733" i="1"/>
  <c r="G2733" i="1" s="1"/>
  <c r="D2734" i="1"/>
  <c r="G2734" i="1" s="1"/>
  <c r="D2735" i="1"/>
  <c r="G2735" i="1" s="1"/>
  <c r="D2736" i="1"/>
  <c r="G2736" i="1" s="1"/>
  <c r="D2737" i="1"/>
  <c r="G2737" i="1" s="1"/>
  <c r="D2738" i="1"/>
  <c r="G2738" i="1" s="1"/>
  <c r="D2739" i="1"/>
  <c r="G2739" i="1" s="1"/>
  <c r="D2740" i="1"/>
  <c r="G2740" i="1" s="1"/>
  <c r="D2741" i="1"/>
  <c r="G2741" i="1" s="1"/>
  <c r="D2742" i="1"/>
  <c r="G2742" i="1" s="1"/>
  <c r="D2743" i="1"/>
  <c r="G2743" i="1" s="1"/>
  <c r="D2744" i="1"/>
  <c r="G2744" i="1" s="1"/>
  <c r="D2745" i="1"/>
  <c r="G2745" i="1" s="1"/>
  <c r="D2746" i="1"/>
  <c r="G2746" i="1" s="1"/>
  <c r="D2747" i="1"/>
  <c r="G2747" i="1" s="1"/>
  <c r="D2748" i="1"/>
  <c r="G2748" i="1" s="1"/>
  <c r="D2749" i="1"/>
  <c r="G2749" i="1" s="1"/>
  <c r="D2750" i="1"/>
  <c r="G2750" i="1" s="1"/>
  <c r="D2751" i="1"/>
  <c r="G2751" i="1" s="1"/>
  <c r="D2752" i="1"/>
  <c r="G2752" i="1" s="1"/>
  <c r="D2753" i="1"/>
  <c r="G2753" i="1" s="1"/>
  <c r="D2754" i="1"/>
  <c r="G2754" i="1" s="1"/>
  <c r="D2755" i="1"/>
  <c r="G2755" i="1" s="1"/>
  <c r="D2756" i="1"/>
  <c r="G2756" i="1" s="1"/>
  <c r="D2757" i="1"/>
  <c r="G2757" i="1" s="1"/>
  <c r="D2758" i="1"/>
  <c r="G2758" i="1" s="1"/>
  <c r="D2759" i="1"/>
  <c r="G2759" i="1" s="1"/>
  <c r="D2760" i="1"/>
  <c r="G2760" i="1" s="1"/>
  <c r="D2761" i="1"/>
  <c r="G2761" i="1" s="1"/>
  <c r="D2762" i="1"/>
  <c r="G2762" i="1" s="1"/>
  <c r="D2763" i="1"/>
  <c r="G2763" i="1" s="1"/>
  <c r="D2764" i="1"/>
  <c r="G2764" i="1" s="1"/>
  <c r="D2765" i="1"/>
  <c r="G2765" i="1" s="1"/>
  <c r="D2766" i="1"/>
  <c r="G2766" i="1" s="1"/>
  <c r="D2767" i="1"/>
  <c r="G2767" i="1" s="1"/>
  <c r="D2768" i="1"/>
  <c r="G2768" i="1" s="1"/>
  <c r="D2769" i="1"/>
  <c r="G2769" i="1" s="1"/>
  <c r="D2770" i="1"/>
  <c r="G2770" i="1" s="1"/>
  <c r="D2771" i="1"/>
  <c r="G2771" i="1" s="1"/>
  <c r="D2772" i="1"/>
  <c r="G2772" i="1" s="1"/>
  <c r="D2773" i="1"/>
  <c r="G2773" i="1" s="1"/>
  <c r="D2774" i="1"/>
  <c r="G2774" i="1" s="1"/>
  <c r="D2775" i="1"/>
  <c r="G2775" i="1" s="1"/>
  <c r="D2776" i="1"/>
  <c r="G2776" i="1" s="1"/>
  <c r="D2777" i="1"/>
  <c r="G2777" i="1" s="1"/>
  <c r="D2778" i="1"/>
  <c r="G2778" i="1" s="1"/>
  <c r="D2779" i="1"/>
  <c r="G2779" i="1" s="1"/>
  <c r="D2780" i="1"/>
  <c r="G2780" i="1" s="1"/>
  <c r="D2781" i="1"/>
  <c r="G2781" i="1" s="1"/>
  <c r="D2782" i="1"/>
  <c r="G2782" i="1" s="1"/>
  <c r="D2783" i="1"/>
  <c r="G2783" i="1" s="1"/>
  <c r="D2784" i="1"/>
  <c r="G2784" i="1" s="1"/>
  <c r="D2785" i="1"/>
  <c r="G2785" i="1" s="1"/>
  <c r="D2786" i="1"/>
  <c r="G2786" i="1" s="1"/>
  <c r="D2787" i="1"/>
  <c r="G2787" i="1" s="1"/>
  <c r="D2788" i="1"/>
  <c r="G2788" i="1" s="1"/>
  <c r="D2789" i="1"/>
  <c r="G2789" i="1" s="1"/>
  <c r="D2790" i="1"/>
  <c r="G2790" i="1" s="1"/>
  <c r="D2791" i="1"/>
  <c r="G2791" i="1" s="1"/>
  <c r="D2792" i="1"/>
  <c r="G2792" i="1" s="1"/>
  <c r="D2793" i="1"/>
  <c r="G2793" i="1" s="1"/>
  <c r="D2794" i="1"/>
  <c r="G2794" i="1" s="1"/>
  <c r="D2795" i="1"/>
  <c r="G2795" i="1" s="1"/>
  <c r="D2796" i="1"/>
  <c r="G2796" i="1" s="1"/>
  <c r="D2797" i="1"/>
  <c r="G2797" i="1" s="1"/>
  <c r="D2798" i="1"/>
  <c r="G2798" i="1" s="1"/>
  <c r="D2799" i="1"/>
  <c r="G2799" i="1" s="1"/>
  <c r="D2800" i="1"/>
  <c r="G2800" i="1" s="1"/>
  <c r="D2801" i="1"/>
  <c r="G2801" i="1" s="1"/>
  <c r="D2802" i="1"/>
  <c r="G2802" i="1" s="1"/>
  <c r="D2803" i="1"/>
  <c r="G2803" i="1" s="1"/>
  <c r="D2804" i="1"/>
  <c r="G2804" i="1" s="1"/>
  <c r="D2805" i="1"/>
  <c r="G2805" i="1" s="1"/>
  <c r="D2806" i="1"/>
  <c r="G2806" i="1" s="1"/>
  <c r="D2807" i="1"/>
  <c r="G2807" i="1" s="1"/>
  <c r="D2808" i="1"/>
  <c r="G2808" i="1" s="1"/>
  <c r="D2809" i="1"/>
  <c r="G2809" i="1" s="1"/>
  <c r="D2810" i="1"/>
  <c r="G2810" i="1" s="1"/>
  <c r="D2811" i="1"/>
  <c r="G2811" i="1" s="1"/>
  <c r="D2812" i="1"/>
  <c r="G2812" i="1" s="1"/>
  <c r="D2813" i="1"/>
  <c r="G2813" i="1" s="1"/>
  <c r="D2814" i="1"/>
  <c r="G2814" i="1" s="1"/>
  <c r="D2815" i="1"/>
  <c r="G2815" i="1" s="1"/>
  <c r="D2816" i="1"/>
  <c r="G2816" i="1" s="1"/>
  <c r="D2817" i="1"/>
  <c r="G2817" i="1" s="1"/>
  <c r="D2818" i="1"/>
  <c r="G2818" i="1" s="1"/>
  <c r="D2819" i="1"/>
  <c r="G2819" i="1" s="1"/>
  <c r="D2820" i="1"/>
  <c r="G2820" i="1" s="1"/>
  <c r="D2821" i="1"/>
  <c r="G2821" i="1" s="1"/>
  <c r="D2822" i="1"/>
  <c r="G2822" i="1" s="1"/>
  <c r="D2823" i="1"/>
  <c r="G2823" i="1" s="1"/>
  <c r="D2824" i="1"/>
  <c r="G2824" i="1" s="1"/>
  <c r="D2825" i="1"/>
  <c r="G2825" i="1" s="1"/>
  <c r="D2826" i="1"/>
  <c r="G2826" i="1" s="1"/>
  <c r="D2827" i="1"/>
  <c r="G2827" i="1" s="1"/>
  <c r="D2828" i="1"/>
  <c r="G2828" i="1" s="1"/>
  <c r="D2829" i="1"/>
  <c r="G2829" i="1" s="1"/>
  <c r="D2830" i="1"/>
  <c r="G2830" i="1" s="1"/>
  <c r="D2831" i="1"/>
  <c r="G2831" i="1" s="1"/>
  <c r="D2832" i="1"/>
  <c r="G2832" i="1" s="1"/>
  <c r="D2833" i="1"/>
  <c r="G2833" i="1" s="1"/>
  <c r="D2834" i="1"/>
  <c r="G2834" i="1" s="1"/>
  <c r="D2835" i="1"/>
  <c r="G2835" i="1" s="1"/>
  <c r="D2836" i="1"/>
  <c r="G2836" i="1" s="1"/>
  <c r="D2837" i="1"/>
  <c r="G2837" i="1" s="1"/>
  <c r="D2838" i="1"/>
  <c r="G2838" i="1" s="1"/>
  <c r="D2839" i="1"/>
  <c r="G2839" i="1" s="1"/>
  <c r="D2840" i="1"/>
  <c r="G2840" i="1" s="1"/>
  <c r="D2841" i="1"/>
  <c r="G2841" i="1" s="1"/>
  <c r="D2842" i="1"/>
  <c r="G2842" i="1" s="1"/>
  <c r="D2843" i="1"/>
  <c r="G2843" i="1" s="1"/>
  <c r="D2844" i="1"/>
  <c r="G2844" i="1" s="1"/>
  <c r="D2845" i="1"/>
  <c r="G2845" i="1" s="1"/>
  <c r="D2846" i="1"/>
  <c r="G2846" i="1" s="1"/>
  <c r="D2847" i="1"/>
  <c r="G2847" i="1" s="1"/>
  <c r="D2848" i="1"/>
  <c r="G2848" i="1" s="1"/>
  <c r="D2849" i="1"/>
  <c r="G2849" i="1" s="1"/>
  <c r="D2850" i="1"/>
  <c r="G2850" i="1" s="1"/>
  <c r="D2851" i="1"/>
  <c r="G2851" i="1" s="1"/>
  <c r="D2852" i="1"/>
  <c r="G2852" i="1" s="1"/>
  <c r="D2853" i="1"/>
  <c r="G2853" i="1" s="1"/>
  <c r="D2854" i="1"/>
  <c r="G2854" i="1" s="1"/>
  <c r="D2855" i="1"/>
  <c r="G2855" i="1" s="1"/>
  <c r="D2856" i="1"/>
  <c r="G2856" i="1" s="1"/>
  <c r="D2857" i="1"/>
  <c r="G2857" i="1" s="1"/>
  <c r="D2858" i="1"/>
  <c r="G2858" i="1" s="1"/>
  <c r="D2859" i="1"/>
  <c r="G2859" i="1" s="1"/>
  <c r="D2860" i="1"/>
  <c r="G2860" i="1" s="1"/>
  <c r="D2861" i="1"/>
  <c r="G2861" i="1" s="1"/>
  <c r="D2862" i="1"/>
  <c r="G2862" i="1" s="1"/>
  <c r="D2863" i="1"/>
  <c r="G2863" i="1" s="1"/>
  <c r="D2864" i="1"/>
  <c r="G2864" i="1" s="1"/>
  <c r="D2865" i="1"/>
  <c r="G2865" i="1" s="1"/>
  <c r="D2866" i="1"/>
  <c r="G2866" i="1" s="1"/>
  <c r="D2867" i="1"/>
  <c r="G2867" i="1" s="1"/>
  <c r="D2868" i="1"/>
  <c r="G2868" i="1" s="1"/>
  <c r="D2869" i="1"/>
  <c r="G2869" i="1" s="1"/>
  <c r="D2870" i="1"/>
  <c r="G2870" i="1" s="1"/>
  <c r="D2871" i="1"/>
  <c r="G2871" i="1" s="1"/>
  <c r="D2872" i="1"/>
  <c r="G2872" i="1" s="1"/>
  <c r="D2873" i="1"/>
  <c r="G2873" i="1" s="1"/>
  <c r="D2874" i="1"/>
  <c r="G2874" i="1" s="1"/>
  <c r="D2875" i="1"/>
  <c r="G2875" i="1" s="1"/>
  <c r="D2876" i="1"/>
  <c r="G2876" i="1" s="1"/>
  <c r="D2877" i="1"/>
  <c r="G2877" i="1" s="1"/>
  <c r="D2878" i="1"/>
  <c r="G2878" i="1" s="1"/>
  <c r="D2879" i="1"/>
  <c r="G2879" i="1" s="1"/>
  <c r="D2880" i="1"/>
  <c r="G2880" i="1" s="1"/>
  <c r="D2881" i="1"/>
  <c r="G2881" i="1" s="1"/>
  <c r="D2882" i="1"/>
  <c r="G2882" i="1" s="1"/>
  <c r="D2883" i="1"/>
  <c r="G2883" i="1" s="1"/>
  <c r="D2884" i="1"/>
  <c r="G2884" i="1" s="1"/>
  <c r="D2885" i="1"/>
  <c r="G2885" i="1" s="1"/>
  <c r="D2886" i="1"/>
  <c r="G2886" i="1" s="1"/>
  <c r="D2887" i="1"/>
  <c r="G2887" i="1" s="1"/>
  <c r="D2888" i="1"/>
  <c r="G2888" i="1" s="1"/>
  <c r="D2889" i="1"/>
  <c r="G2889" i="1" s="1"/>
  <c r="D2890" i="1"/>
  <c r="G2890" i="1" s="1"/>
  <c r="D2891" i="1"/>
  <c r="G2891" i="1" s="1"/>
  <c r="D2892" i="1"/>
  <c r="G2892" i="1" s="1"/>
  <c r="D2893" i="1"/>
  <c r="G2893" i="1" s="1"/>
  <c r="D2894" i="1"/>
  <c r="G2894" i="1" s="1"/>
  <c r="D2895" i="1"/>
  <c r="G2895" i="1" s="1"/>
  <c r="D2896" i="1"/>
  <c r="G2896" i="1" s="1"/>
  <c r="D2897" i="1"/>
  <c r="G2897" i="1" s="1"/>
  <c r="D2898" i="1"/>
  <c r="G2898" i="1" s="1"/>
  <c r="D2899" i="1"/>
  <c r="G2899" i="1" s="1"/>
  <c r="D2900" i="1"/>
  <c r="G2900" i="1" s="1"/>
  <c r="D2901" i="1"/>
  <c r="G2901" i="1" s="1"/>
  <c r="D2902" i="1"/>
  <c r="G2902" i="1" s="1"/>
  <c r="D2903" i="1"/>
  <c r="G2903" i="1" s="1"/>
  <c r="D2904" i="1"/>
  <c r="G2904" i="1" s="1"/>
  <c r="D2905" i="1"/>
  <c r="G2905" i="1" s="1"/>
  <c r="D2906" i="1"/>
  <c r="G2906" i="1" s="1"/>
  <c r="D2907" i="1"/>
  <c r="G2907" i="1" s="1"/>
  <c r="D2908" i="1"/>
  <c r="G2908" i="1" s="1"/>
  <c r="D2909" i="1"/>
  <c r="G2909" i="1" s="1"/>
  <c r="D2910" i="1"/>
  <c r="G2910" i="1" s="1"/>
  <c r="D2911" i="1"/>
  <c r="G2911" i="1" s="1"/>
  <c r="D2912" i="1"/>
  <c r="G2912" i="1" s="1"/>
  <c r="D2913" i="1"/>
  <c r="G2913" i="1" s="1"/>
  <c r="D2914" i="1"/>
  <c r="G2914" i="1" s="1"/>
  <c r="D2915" i="1"/>
  <c r="G2915" i="1" s="1"/>
  <c r="D2916" i="1"/>
  <c r="G2916" i="1" s="1"/>
  <c r="D2917" i="1"/>
  <c r="G2917" i="1" s="1"/>
  <c r="D2918" i="1"/>
  <c r="G2918" i="1" s="1"/>
  <c r="D2919" i="1"/>
  <c r="G2919" i="1" s="1"/>
  <c r="D2920" i="1"/>
  <c r="G2920" i="1" s="1"/>
  <c r="D2921" i="1"/>
  <c r="G2921" i="1" s="1"/>
  <c r="D2922" i="1"/>
  <c r="G2922" i="1" s="1"/>
  <c r="D2923" i="1"/>
  <c r="G2923" i="1" s="1"/>
  <c r="D2924" i="1"/>
  <c r="G2924" i="1" s="1"/>
  <c r="D2925" i="1"/>
  <c r="G2925" i="1" s="1"/>
  <c r="D2926" i="1"/>
  <c r="G2926" i="1" s="1"/>
  <c r="D2927" i="1"/>
  <c r="G2927" i="1" s="1"/>
  <c r="D2928" i="1"/>
  <c r="G2928" i="1" s="1"/>
  <c r="D2929" i="1"/>
  <c r="G2929" i="1" s="1"/>
  <c r="D2930" i="1"/>
  <c r="G2930" i="1" s="1"/>
  <c r="D2931" i="1"/>
  <c r="G2931" i="1" s="1"/>
  <c r="D2932" i="1"/>
  <c r="G2932" i="1" s="1"/>
  <c r="D2933" i="1"/>
  <c r="G2933" i="1" s="1"/>
  <c r="D2934" i="1"/>
  <c r="G2934" i="1" s="1"/>
  <c r="D2935" i="1"/>
  <c r="G2935" i="1" s="1"/>
  <c r="D2936" i="1"/>
  <c r="G2936" i="1" s="1"/>
  <c r="D2937" i="1"/>
  <c r="G2937" i="1" s="1"/>
  <c r="D2938" i="1"/>
  <c r="G2938" i="1" s="1"/>
  <c r="D2939" i="1"/>
  <c r="G2939" i="1" s="1"/>
  <c r="D2940" i="1"/>
  <c r="G2940" i="1" s="1"/>
  <c r="D2941" i="1"/>
  <c r="G2941" i="1" s="1"/>
  <c r="D2942" i="1"/>
  <c r="G2942" i="1" s="1"/>
  <c r="D2943" i="1"/>
  <c r="G2943" i="1" s="1"/>
  <c r="D2944" i="1"/>
  <c r="G2944" i="1" s="1"/>
  <c r="D2945" i="1"/>
  <c r="G2945" i="1" s="1"/>
  <c r="D2946" i="1"/>
  <c r="G2946" i="1" s="1"/>
  <c r="D2947" i="1"/>
  <c r="G2947" i="1" s="1"/>
  <c r="D2948" i="1"/>
  <c r="G2948" i="1" s="1"/>
  <c r="D2949" i="1"/>
  <c r="G2949" i="1" s="1"/>
  <c r="D2950" i="1"/>
  <c r="G2950" i="1" s="1"/>
  <c r="D2951" i="1"/>
  <c r="G2951" i="1" s="1"/>
  <c r="D2952" i="1"/>
  <c r="G2952" i="1" s="1"/>
  <c r="D2953" i="1"/>
  <c r="G2953" i="1" s="1"/>
  <c r="D2954" i="1"/>
  <c r="G2954" i="1" s="1"/>
  <c r="D2955" i="1"/>
  <c r="G2955" i="1" s="1"/>
  <c r="D2956" i="1"/>
  <c r="G2956" i="1" s="1"/>
  <c r="D2957" i="1"/>
  <c r="G2957" i="1" s="1"/>
  <c r="D2958" i="1"/>
  <c r="G2958" i="1" s="1"/>
  <c r="D2959" i="1"/>
  <c r="G2959" i="1" s="1"/>
  <c r="D2960" i="1"/>
  <c r="G2960" i="1" s="1"/>
  <c r="D2961" i="1"/>
  <c r="G2961" i="1" s="1"/>
  <c r="D2962" i="1"/>
  <c r="G2962" i="1" s="1"/>
  <c r="D2963" i="1"/>
  <c r="G2963" i="1" s="1"/>
  <c r="D2964" i="1"/>
  <c r="G2964" i="1" s="1"/>
  <c r="D2965" i="1"/>
  <c r="G2965" i="1" s="1"/>
  <c r="D2966" i="1"/>
  <c r="G2966" i="1" s="1"/>
  <c r="D2967" i="1"/>
  <c r="G2967" i="1" s="1"/>
  <c r="D2968" i="1"/>
  <c r="G2968" i="1" s="1"/>
  <c r="D2969" i="1"/>
  <c r="G2969" i="1" s="1"/>
  <c r="D2970" i="1"/>
  <c r="G2970" i="1" s="1"/>
  <c r="D2971" i="1"/>
  <c r="G2971" i="1" s="1"/>
  <c r="D2972" i="1"/>
  <c r="G2972" i="1" s="1"/>
  <c r="D2973" i="1"/>
  <c r="G2973" i="1" s="1"/>
  <c r="D2974" i="1"/>
  <c r="G2974" i="1" s="1"/>
  <c r="D2975" i="1"/>
  <c r="G2975" i="1" s="1"/>
  <c r="D2976" i="1"/>
  <c r="G2976" i="1" s="1"/>
  <c r="D2977" i="1"/>
  <c r="G2977" i="1" s="1"/>
  <c r="D2978" i="1"/>
  <c r="G2978" i="1" s="1"/>
  <c r="D2979" i="1"/>
  <c r="G2979" i="1" s="1"/>
  <c r="D2980" i="1"/>
  <c r="G2980" i="1" s="1"/>
  <c r="D2981" i="1"/>
  <c r="G2981" i="1" s="1"/>
  <c r="D2982" i="1"/>
  <c r="G2982" i="1" s="1"/>
  <c r="D2983" i="1"/>
  <c r="G2983" i="1" s="1"/>
  <c r="D2984" i="1"/>
  <c r="G2984" i="1" s="1"/>
  <c r="D2985" i="1"/>
  <c r="G2985" i="1" s="1"/>
  <c r="D2986" i="1"/>
  <c r="G2986" i="1" s="1"/>
  <c r="D2987" i="1"/>
  <c r="G2987" i="1" s="1"/>
  <c r="D2988" i="1"/>
  <c r="G2988" i="1" s="1"/>
  <c r="D2989" i="1"/>
  <c r="G2989" i="1" s="1"/>
  <c r="D2990" i="1"/>
  <c r="G2990" i="1" s="1"/>
  <c r="D2991" i="1"/>
  <c r="G2991" i="1" s="1"/>
  <c r="D2992" i="1"/>
  <c r="G2992" i="1" s="1"/>
  <c r="D2993" i="1"/>
  <c r="G2993" i="1" s="1"/>
  <c r="D2994" i="1"/>
  <c r="G2994" i="1" s="1"/>
  <c r="D2995" i="1"/>
  <c r="G2995" i="1" s="1"/>
  <c r="D2996" i="1"/>
  <c r="G2996" i="1" s="1"/>
  <c r="D2997" i="1"/>
  <c r="G2997" i="1" s="1"/>
  <c r="D2998" i="1"/>
  <c r="G2998" i="1" s="1"/>
  <c r="D2999" i="1"/>
  <c r="G2999" i="1" s="1"/>
  <c r="D3000" i="1"/>
  <c r="G3000" i="1" s="1"/>
  <c r="D3001" i="1"/>
  <c r="G3001" i="1" s="1"/>
  <c r="D3002" i="1"/>
  <c r="G3002" i="1" s="1"/>
  <c r="D3003" i="1"/>
  <c r="G3003" i="1" s="1"/>
  <c r="D3004" i="1"/>
  <c r="G3004" i="1" s="1"/>
  <c r="D3005" i="1"/>
  <c r="G3005" i="1" s="1"/>
  <c r="D3006" i="1"/>
  <c r="G3006" i="1" s="1"/>
  <c r="D3007" i="1"/>
  <c r="G3007" i="1" s="1"/>
  <c r="D3008" i="1"/>
  <c r="G3008" i="1" s="1"/>
  <c r="D3009" i="1"/>
  <c r="G3009" i="1" s="1"/>
  <c r="D3010" i="1"/>
  <c r="G3010" i="1" s="1"/>
  <c r="D3011" i="1"/>
  <c r="G3011" i="1" s="1"/>
  <c r="D3012" i="1"/>
  <c r="G3012" i="1" s="1"/>
  <c r="D3013" i="1"/>
  <c r="G3013" i="1" s="1"/>
  <c r="D3014" i="1"/>
  <c r="G3014" i="1" s="1"/>
  <c r="D3015" i="1"/>
  <c r="G3015" i="1" s="1"/>
  <c r="D3016" i="1"/>
  <c r="G3016" i="1" s="1"/>
  <c r="D3017" i="1"/>
  <c r="G3017" i="1" s="1"/>
  <c r="D3018" i="1"/>
  <c r="G3018" i="1" s="1"/>
  <c r="D3019" i="1"/>
  <c r="G3019" i="1" s="1"/>
  <c r="D3020" i="1"/>
  <c r="G3020" i="1" s="1"/>
  <c r="D3021" i="1"/>
  <c r="G3021" i="1" s="1"/>
  <c r="D3022" i="1"/>
  <c r="G3022" i="1" s="1"/>
  <c r="D3023" i="1"/>
  <c r="G3023" i="1" s="1"/>
  <c r="D3024" i="1"/>
  <c r="G3024" i="1" s="1"/>
  <c r="D3025" i="1"/>
  <c r="G3025" i="1" s="1"/>
  <c r="D3026" i="1"/>
  <c r="G3026" i="1" s="1"/>
  <c r="D3027" i="1"/>
  <c r="G3027" i="1" s="1"/>
  <c r="D3028" i="1"/>
  <c r="G3028" i="1" s="1"/>
  <c r="D3029" i="1"/>
  <c r="G3029" i="1" s="1"/>
  <c r="D3030" i="1"/>
  <c r="G3030" i="1" s="1"/>
  <c r="D3031" i="1"/>
  <c r="G3031" i="1" s="1"/>
  <c r="D3032" i="1"/>
  <c r="G3032" i="1" s="1"/>
  <c r="D3033" i="1"/>
  <c r="G3033" i="1" s="1"/>
  <c r="D3034" i="1"/>
  <c r="G3034" i="1" s="1"/>
  <c r="D3035" i="1"/>
  <c r="G3035" i="1" s="1"/>
  <c r="D3036" i="1"/>
  <c r="G3036" i="1" s="1"/>
  <c r="D3037" i="1"/>
  <c r="G3037" i="1" s="1"/>
  <c r="D3038" i="1"/>
  <c r="G3038" i="1" s="1"/>
  <c r="D3039" i="1"/>
  <c r="G3039" i="1" s="1"/>
  <c r="D3040" i="1"/>
  <c r="G3040" i="1" s="1"/>
  <c r="D3041" i="1"/>
  <c r="G3041" i="1" s="1"/>
  <c r="D3042" i="1"/>
  <c r="G3042" i="1" s="1"/>
  <c r="D3043" i="1"/>
  <c r="G3043" i="1" s="1"/>
  <c r="D3044" i="1"/>
  <c r="G3044" i="1" s="1"/>
  <c r="D3045" i="1"/>
  <c r="G3045" i="1" s="1"/>
  <c r="D3046" i="1"/>
  <c r="G3046" i="1" s="1"/>
  <c r="D3047" i="1"/>
  <c r="G3047" i="1" s="1"/>
  <c r="D3048" i="1"/>
  <c r="G3048" i="1" s="1"/>
  <c r="D3049" i="1"/>
  <c r="G3049" i="1" s="1"/>
  <c r="D3050" i="1"/>
  <c r="G3050" i="1" s="1"/>
  <c r="D3051" i="1"/>
  <c r="G3051" i="1" s="1"/>
  <c r="D3052" i="1"/>
  <c r="G3052" i="1" s="1"/>
  <c r="D3053" i="1"/>
  <c r="G3053" i="1" s="1"/>
  <c r="D3054" i="1"/>
  <c r="G3054" i="1" s="1"/>
  <c r="D3055" i="1"/>
  <c r="G3055" i="1" s="1"/>
  <c r="D3056" i="1"/>
  <c r="G3056" i="1" s="1"/>
  <c r="D3057" i="1"/>
  <c r="G3057" i="1" s="1"/>
  <c r="D3058" i="1"/>
  <c r="G3058" i="1" s="1"/>
  <c r="D3059" i="1"/>
  <c r="G3059" i="1" s="1"/>
  <c r="D3060" i="1"/>
  <c r="G3060" i="1" s="1"/>
  <c r="D3061" i="1"/>
  <c r="G3061" i="1" s="1"/>
  <c r="D3062" i="1"/>
  <c r="G3062" i="1" s="1"/>
  <c r="D3063" i="1"/>
  <c r="G3063" i="1" s="1"/>
  <c r="D3064" i="1"/>
  <c r="G3064" i="1" s="1"/>
  <c r="D3065" i="1"/>
  <c r="G3065" i="1" s="1"/>
  <c r="D3066" i="1"/>
  <c r="G3066" i="1" s="1"/>
  <c r="D3067" i="1"/>
  <c r="G3067" i="1" s="1"/>
  <c r="D3068" i="1"/>
  <c r="G3068" i="1" s="1"/>
  <c r="D3069" i="1"/>
  <c r="G3069" i="1" s="1"/>
  <c r="D3070" i="1"/>
  <c r="G3070" i="1" s="1"/>
  <c r="D3071" i="1"/>
  <c r="G3071" i="1" s="1"/>
  <c r="D3072" i="1"/>
  <c r="G3072" i="1" s="1"/>
  <c r="D3073" i="1"/>
  <c r="G3073" i="1" s="1"/>
  <c r="D3074" i="1"/>
  <c r="G3074" i="1" s="1"/>
  <c r="D3075" i="1"/>
  <c r="G3075" i="1" s="1"/>
  <c r="D3076" i="1"/>
  <c r="G3076" i="1" s="1"/>
  <c r="D3077" i="1"/>
  <c r="G3077" i="1" s="1"/>
  <c r="D3078" i="1"/>
  <c r="G3078" i="1" s="1"/>
  <c r="D3079" i="1"/>
  <c r="G3079" i="1" s="1"/>
  <c r="D3080" i="1"/>
  <c r="G3080" i="1" s="1"/>
  <c r="D3081" i="1"/>
  <c r="G3081" i="1" s="1"/>
  <c r="D3082" i="1"/>
  <c r="G3082" i="1" s="1"/>
  <c r="D3083" i="1"/>
  <c r="G3083" i="1" s="1"/>
  <c r="D3084" i="1"/>
  <c r="G3084" i="1" s="1"/>
  <c r="D3085" i="1"/>
  <c r="G3085" i="1" s="1"/>
  <c r="D3086" i="1"/>
  <c r="G3086" i="1" s="1"/>
  <c r="D3087" i="1"/>
  <c r="G3087" i="1" s="1"/>
  <c r="D3088" i="1"/>
  <c r="G3088" i="1" s="1"/>
  <c r="D3089" i="1"/>
  <c r="G3089" i="1" s="1"/>
  <c r="D3090" i="1"/>
  <c r="G3090" i="1" s="1"/>
  <c r="D3091" i="1"/>
  <c r="G3091" i="1" s="1"/>
  <c r="D3092" i="1"/>
  <c r="G3092" i="1" s="1"/>
  <c r="D3093" i="1"/>
  <c r="G3093" i="1" s="1"/>
  <c r="D3094" i="1"/>
  <c r="G3094" i="1" s="1"/>
  <c r="D3095" i="1"/>
  <c r="G3095" i="1" s="1"/>
  <c r="D3096" i="1"/>
  <c r="G3096" i="1" s="1"/>
  <c r="D3097" i="1"/>
  <c r="G3097" i="1" s="1"/>
  <c r="D3098" i="1"/>
  <c r="G3098" i="1" s="1"/>
  <c r="D3099" i="1"/>
  <c r="G3099" i="1" s="1"/>
  <c r="D3100" i="1"/>
  <c r="G3100" i="1" s="1"/>
  <c r="D3101" i="1"/>
  <c r="G3101" i="1" s="1"/>
  <c r="D3102" i="1"/>
  <c r="G3102" i="1" s="1"/>
  <c r="D3103" i="1"/>
  <c r="G3103" i="1" s="1"/>
  <c r="D3104" i="1"/>
  <c r="G3104" i="1" s="1"/>
  <c r="D3105" i="1"/>
  <c r="G3105" i="1" s="1"/>
  <c r="D3106" i="1"/>
  <c r="G3106" i="1" s="1"/>
  <c r="D3107" i="1"/>
  <c r="G3107" i="1" s="1"/>
  <c r="D3108" i="1"/>
  <c r="G3108" i="1" s="1"/>
  <c r="D3109" i="1"/>
  <c r="G3109" i="1" s="1"/>
  <c r="D3110" i="1"/>
  <c r="G3110" i="1" s="1"/>
  <c r="D3111" i="1"/>
  <c r="G3111" i="1" s="1"/>
  <c r="D3112" i="1"/>
  <c r="G3112" i="1" s="1"/>
  <c r="D3113" i="1"/>
  <c r="G3113" i="1" s="1"/>
  <c r="D3114" i="1"/>
  <c r="G3114" i="1" s="1"/>
  <c r="D3115" i="1"/>
  <c r="G3115" i="1" s="1"/>
  <c r="D3116" i="1"/>
  <c r="G3116" i="1" s="1"/>
  <c r="D3117" i="1"/>
  <c r="G3117" i="1" s="1"/>
  <c r="D3118" i="1"/>
  <c r="G3118" i="1" s="1"/>
  <c r="D3119" i="1"/>
  <c r="G3119" i="1" s="1"/>
  <c r="D3120" i="1"/>
  <c r="G3120" i="1" s="1"/>
  <c r="D3121" i="1"/>
  <c r="G3121" i="1" s="1"/>
  <c r="D3122" i="1"/>
  <c r="G3122" i="1" s="1"/>
  <c r="D3123" i="1"/>
  <c r="G3123" i="1" s="1"/>
  <c r="D3124" i="1"/>
  <c r="G3124" i="1" s="1"/>
  <c r="D3125" i="1"/>
  <c r="G3125" i="1" s="1"/>
  <c r="D3126" i="1"/>
  <c r="G3126" i="1" s="1"/>
  <c r="D3127" i="1"/>
  <c r="G3127" i="1" s="1"/>
  <c r="D3128" i="1"/>
  <c r="G3128" i="1" s="1"/>
  <c r="D3129" i="1"/>
  <c r="G3129" i="1" s="1"/>
  <c r="D3130" i="1"/>
  <c r="G3130" i="1" s="1"/>
  <c r="D3131" i="1"/>
  <c r="G3131" i="1" s="1"/>
  <c r="D3132" i="1"/>
  <c r="G3132" i="1" s="1"/>
  <c r="D3133" i="1"/>
  <c r="G3133" i="1" s="1"/>
  <c r="D3134" i="1"/>
  <c r="G3134" i="1" s="1"/>
  <c r="D3135" i="1"/>
  <c r="G3135" i="1" s="1"/>
  <c r="D3136" i="1"/>
  <c r="G3136" i="1" s="1"/>
  <c r="D3137" i="1"/>
  <c r="G3137" i="1" s="1"/>
  <c r="D3138" i="1"/>
  <c r="G3138" i="1" s="1"/>
  <c r="D3139" i="1"/>
  <c r="G3139" i="1" s="1"/>
  <c r="D3140" i="1"/>
  <c r="G3140" i="1" s="1"/>
  <c r="D3141" i="1"/>
  <c r="G3141" i="1" s="1"/>
  <c r="D3142" i="1"/>
  <c r="G3142" i="1" s="1"/>
  <c r="D3143" i="1"/>
  <c r="G3143" i="1" s="1"/>
  <c r="D3144" i="1"/>
  <c r="G3144" i="1" s="1"/>
  <c r="D3145" i="1"/>
  <c r="G3145" i="1" s="1"/>
  <c r="D3146" i="1"/>
  <c r="G3146" i="1" s="1"/>
  <c r="D3147" i="1"/>
  <c r="G3147" i="1" s="1"/>
  <c r="D3148" i="1"/>
  <c r="G3148" i="1" s="1"/>
  <c r="D3149" i="1"/>
  <c r="G3149" i="1" s="1"/>
  <c r="D3150" i="1"/>
  <c r="G3150" i="1" s="1"/>
  <c r="D3151" i="1"/>
  <c r="G3151" i="1" s="1"/>
  <c r="D3152" i="1"/>
  <c r="G3152" i="1" s="1"/>
  <c r="D3153" i="1"/>
  <c r="G3153" i="1" s="1"/>
  <c r="D3154" i="1"/>
  <c r="G3154" i="1" s="1"/>
  <c r="D3155" i="1"/>
  <c r="G3155" i="1" s="1"/>
  <c r="D3156" i="1"/>
  <c r="G3156" i="1" s="1"/>
  <c r="D3157" i="1"/>
  <c r="G3157" i="1" s="1"/>
  <c r="D3158" i="1"/>
  <c r="G3158" i="1" s="1"/>
  <c r="D3159" i="1"/>
  <c r="G3159" i="1" s="1"/>
  <c r="D3160" i="1"/>
  <c r="G3160" i="1" s="1"/>
  <c r="D3161" i="1"/>
  <c r="G3161" i="1" s="1"/>
  <c r="D3162" i="1"/>
  <c r="G3162" i="1" s="1"/>
  <c r="D3163" i="1"/>
  <c r="G3163" i="1" s="1"/>
  <c r="D3164" i="1"/>
  <c r="G3164" i="1" s="1"/>
  <c r="D3165" i="1"/>
  <c r="G3165" i="1" s="1"/>
  <c r="D3166" i="1"/>
  <c r="G3166" i="1" s="1"/>
  <c r="D3167" i="1"/>
  <c r="G3167" i="1" s="1"/>
  <c r="D3168" i="1"/>
  <c r="G3168" i="1" s="1"/>
  <c r="D3169" i="1"/>
  <c r="G3169" i="1" s="1"/>
  <c r="D3170" i="1"/>
  <c r="G3170" i="1" s="1"/>
  <c r="D3171" i="1"/>
  <c r="G3171" i="1" s="1"/>
  <c r="D3172" i="1"/>
  <c r="G3172" i="1" s="1"/>
  <c r="D3173" i="1"/>
  <c r="G3173" i="1" s="1"/>
  <c r="D3174" i="1"/>
  <c r="G3174" i="1" s="1"/>
  <c r="D3175" i="1"/>
  <c r="G3175" i="1" s="1"/>
  <c r="D3176" i="1"/>
  <c r="G3176" i="1" s="1"/>
  <c r="D3177" i="1"/>
  <c r="G3177" i="1" s="1"/>
  <c r="D3178" i="1"/>
  <c r="G3178" i="1" s="1"/>
  <c r="D3179" i="1"/>
  <c r="G3179" i="1" s="1"/>
  <c r="D3180" i="1"/>
  <c r="G3180" i="1" s="1"/>
  <c r="D3181" i="1"/>
  <c r="G3181" i="1" s="1"/>
  <c r="D3182" i="1"/>
  <c r="G3182" i="1" s="1"/>
  <c r="D3183" i="1"/>
  <c r="G3183" i="1" s="1"/>
  <c r="D3184" i="1"/>
  <c r="G3184" i="1" s="1"/>
  <c r="D3185" i="1"/>
  <c r="G3185" i="1" s="1"/>
  <c r="D3186" i="1"/>
  <c r="G3186" i="1" s="1"/>
  <c r="D3187" i="1"/>
  <c r="G3187" i="1" s="1"/>
  <c r="D3188" i="1"/>
  <c r="G3188" i="1" s="1"/>
  <c r="D3189" i="1"/>
  <c r="G3189" i="1" s="1"/>
  <c r="D3190" i="1"/>
  <c r="G3190" i="1" s="1"/>
  <c r="D3191" i="1"/>
  <c r="G3191" i="1" s="1"/>
  <c r="D3192" i="1"/>
  <c r="G3192" i="1" s="1"/>
  <c r="D3193" i="1"/>
  <c r="G3193" i="1" s="1"/>
  <c r="D3194" i="1"/>
  <c r="G3194" i="1" s="1"/>
  <c r="D3195" i="1"/>
  <c r="G3195" i="1" s="1"/>
  <c r="D3196" i="1"/>
  <c r="G3196" i="1" s="1"/>
  <c r="D3197" i="1"/>
  <c r="G3197" i="1" s="1"/>
  <c r="D3198" i="1"/>
  <c r="G3198" i="1" s="1"/>
  <c r="D3199" i="1"/>
  <c r="G3199" i="1" s="1"/>
  <c r="D3200" i="1"/>
  <c r="G3200" i="1" s="1"/>
  <c r="D3201" i="1"/>
  <c r="G3201" i="1" s="1"/>
  <c r="D3202" i="1"/>
  <c r="G3202" i="1" s="1"/>
  <c r="D3203" i="1"/>
  <c r="G3203" i="1" s="1"/>
  <c r="D3204" i="1"/>
  <c r="G3204" i="1" s="1"/>
  <c r="D3205" i="1"/>
  <c r="G3205" i="1" s="1"/>
  <c r="D3206" i="1"/>
  <c r="G3206" i="1" s="1"/>
  <c r="D3207" i="1"/>
  <c r="G3207" i="1" s="1"/>
  <c r="D3208" i="1"/>
  <c r="G3208" i="1" s="1"/>
  <c r="D3209" i="1"/>
  <c r="G3209" i="1" s="1"/>
  <c r="D3210" i="1"/>
  <c r="G3210" i="1" s="1"/>
  <c r="D3211" i="1"/>
  <c r="G3211" i="1" s="1"/>
  <c r="D3212" i="1"/>
  <c r="G3212" i="1" s="1"/>
  <c r="D3213" i="1"/>
  <c r="G3213" i="1" s="1"/>
  <c r="D3214" i="1"/>
  <c r="G3214" i="1" s="1"/>
  <c r="D3215" i="1"/>
  <c r="G3215" i="1" s="1"/>
  <c r="D3216" i="1"/>
  <c r="G3216" i="1" s="1"/>
  <c r="D3217" i="1"/>
  <c r="G3217" i="1" s="1"/>
  <c r="D3218" i="1"/>
  <c r="G3218" i="1" s="1"/>
  <c r="D3219" i="1"/>
  <c r="G3219" i="1" s="1"/>
  <c r="D3220" i="1"/>
  <c r="G3220" i="1" s="1"/>
  <c r="D3221" i="1"/>
  <c r="G3221" i="1" s="1"/>
  <c r="D3222" i="1"/>
  <c r="G3222" i="1" s="1"/>
  <c r="D3223" i="1"/>
  <c r="G3223" i="1" s="1"/>
  <c r="D3224" i="1"/>
  <c r="G3224" i="1" s="1"/>
  <c r="D3225" i="1"/>
  <c r="G3225" i="1" s="1"/>
  <c r="D3226" i="1"/>
  <c r="G3226" i="1" s="1"/>
  <c r="D3227" i="1"/>
  <c r="G3227" i="1" s="1"/>
  <c r="D3228" i="1"/>
  <c r="G3228" i="1" s="1"/>
  <c r="D3229" i="1"/>
  <c r="G3229" i="1" s="1"/>
  <c r="D3230" i="1"/>
  <c r="G3230" i="1" s="1"/>
  <c r="D3231" i="1"/>
  <c r="G3231" i="1" s="1"/>
  <c r="D3232" i="1"/>
  <c r="G3232" i="1" s="1"/>
  <c r="D3233" i="1"/>
  <c r="G3233" i="1" s="1"/>
  <c r="D3234" i="1"/>
  <c r="G3234" i="1" s="1"/>
  <c r="D3235" i="1"/>
  <c r="G3235" i="1" s="1"/>
  <c r="D3236" i="1"/>
  <c r="G3236" i="1" s="1"/>
  <c r="D3237" i="1"/>
  <c r="G3237" i="1" s="1"/>
  <c r="D3238" i="1"/>
  <c r="G3238" i="1" s="1"/>
  <c r="D3239" i="1"/>
  <c r="G3239" i="1" s="1"/>
  <c r="D3240" i="1"/>
  <c r="G3240" i="1" s="1"/>
  <c r="D3241" i="1"/>
  <c r="G3241" i="1" s="1"/>
  <c r="D3242" i="1"/>
  <c r="G3242" i="1" s="1"/>
  <c r="D3243" i="1"/>
  <c r="G3243" i="1" s="1"/>
  <c r="D3244" i="1"/>
  <c r="G3244" i="1" s="1"/>
  <c r="D3245" i="1"/>
  <c r="G3245" i="1" s="1"/>
  <c r="D3246" i="1"/>
  <c r="G3246" i="1" s="1"/>
  <c r="D3247" i="1"/>
  <c r="G3247" i="1" s="1"/>
  <c r="D3248" i="1"/>
  <c r="G3248" i="1" s="1"/>
  <c r="D3249" i="1"/>
  <c r="G3249" i="1" s="1"/>
  <c r="D3250" i="1"/>
  <c r="G3250" i="1" s="1"/>
  <c r="D3251" i="1"/>
  <c r="G3251" i="1" s="1"/>
  <c r="D3252" i="1"/>
  <c r="G3252" i="1" s="1"/>
  <c r="D3253" i="1"/>
  <c r="G3253" i="1" s="1"/>
  <c r="D3254" i="1"/>
  <c r="G3254" i="1" s="1"/>
  <c r="D3255" i="1"/>
  <c r="G3255" i="1" s="1"/>
  <c r="D3256" i="1"/>
  <c r="G3256" i="1" s="1"/>
  <c r="D3257" i="1"/>
  <c r="G3257" i="1" s="1"/>
  <c r="D3258" i="1"/>
  <c r="G3258" i="1" s="1"/>
  <c r="D3259" i="1"/>
  <c r="G3259" i="1" s="1"/>
  <c r="D3260" i="1"/>
  <c r="G3260" i="1" s="1"/>
  <c r="D3261" i="1"/>
  <c r="G3261" i="1" s="1"/>
  <c r="D3262" i="1"/>
  <c r="G3262" i="1" s="1"/>
  <c r="D3263" i="1"/>
  <c r="G3263" i="1" s="1"/>
  <c r="D3264" i="1"/>
  <c r="G3264" i="1" s="1"/>
  <c r="D3265" i="1"/>
  <c r="G3265" i="1" s="1"/>
  <c r="D3266" i="1"/>
  <c r="G3266" i="1" s="1"/>
  <c r="D3267" i="1"/>
  <c r="G3267" i="1" s="1"/>
  <c r="D3268" i="1"/>
  <c r="G3268" i="1" s="1"/>
  <c r="D3269" i="1"/>
  <c r="G3269" i="1" s="1"/>
  <c r="D3270" i="1"/>
  <c r="G3270" i="1" s="1"/>
  <c r="D3271" i="1"/>
  <c r="G3271" i="1" s="1"/>
  <c r="D3272" i="1"/>
  <c r="G3272" i="1" s="1"/>
  <c r="D3273" i="1"/>
  <c r="G3273" i="1" s="1"/>
  <c r="D3274" i="1"/>
  <c r="G3274" i="1" s="1"/>
  <c r="D3275" i="1"/>
  <c r="G3275" i="1" s="1"/>
  <c r="D3276" i="1"/>
  <c r="G3276" i="1" s="1"/>
  <c r="D3277" i="1"/>
  <c r="G3277" i="1" s="1"/>
  <c r="D3278" i="1"/>
  <c r="G3278" i="1" s="1"/>
  <c r="D3279" i="1"/>
  <c r="G3279" i="1" s="1"/>
  <c r="D3280" i="1"/>
  <c r="G3280" i="1" s="1"/>
  <c r="D3281" i="1"/>
  <c r="G3281" i="1" s="1"/>
  <c r="D3282" i="1"/>
  <c r="G3282" i="1" s="1"/>
  <c r="D3283" i="1"/>
  <c r="G3283" i="1" s="1"/>
  <c r="D3284" i="1"/>
  <c r="G3284" i="1" s="1"/>
  <c r="D3285" i="1"/>
  <c r="G3285" i="1" s="1"/>
  <c r="D3286" i="1"/>
  <c r="G3286" i="1" s="1"/>
  <c r="D3287" i="1"/>
  <c r="G3287" i="1" s="1"/>
  <c r="D3288" i="1"/>
  <c r="G3288" i="1" s="1"/>
  <c r="D3289" i="1"/>
  <c r="G3289" i="1" s="1"/>
  <c r="D3290" i="1"/>
  <c r="G3290" i="1" s="1"/>
  <c r="D3291" i="1"/>
  <c r="G3291" i="1" s="1"/>
  <c r="D3292" i="1"/>
  <c r="G3292" i="1" s="1"/>
  <c r="D3293" i="1"/>
  <c r="G3293" i="1" s="1"/>
  <c r="D3294" i="1"/>
  <c r="G3294" i="1" s="1"/>
  <c r="D3295" i="1"/>
  <c r="G3295" i="1" s="1"/>
  <c r="D3296" i="1"/>
  <c r="G3296" i="1" s="1"/>
  <c r="D3297" i="1"/>
  <c r="G3297" i="1" s="1"/>
  <c r="D3298" i="1"/>
  <c r="G3298" i="1" s="1"/>
  <c r="D3299" i="1"/>
  <c r="G3299" i="1" s="1"/>
  <c r="D3300" i="1"/>
  <c r="G3300" i="1" s="1"/>
  <c r="D3301" i="1"/>
  <c r="G3301" i="1" s="1"/>
  <c r="D3302" i="1"/>
  <c r="G3302" i="1" s="1"/>
  <c r="D3303" i="1"/>
  <c r="G3303" i="1" s="1"/>
  <c r="D3304" i="1"/>
  <c r="G3304" i="1" s="1"/>
  <c r="D3305" i="1"/>
  <c r="G3305" i="1" s="1"/>
  <c r="D3306" i="1"/>
  <c r="G3306" i="1" s="1"/>
  <c r="D3307" i="1"/>
  <c r="G3307" i="1" s="1"/>
  <c r="D3308" i="1"/>
  <c r="G3308" i="1" s="1"/>
  <c r="D3309" i="1"/>
  <c r="G3309" i="1" s="1"/>
  <c r="D3310" i="1"/>
  <c r="G3310" i="1" s="1"/>
  <c r="D3311" i="1"/>
  <c r="G3311" i="1" s="1"/>
  <c r="D3312" i="1"/>
  <c r="G3312" i="1" s="1"/>
  <c r="D3313" i="1"/>
  <c r="G3313" i="1" s="1"/>
  <c r="D3314" i="1"/>
  <c r="G3314" i="1" s="1"/>
  <c r="D3315" i="1"/>
  <c r="G3315" i="1" s="1"/>
  <c r="D3316" i="1"/>
  <c r="G3316" i="1" s="1"/>
  <c r="D3317" i="1"/>
  <c r="G3317" i="1" s="1"/>
  <c r="D3318" i="1"/>
  <c r="G3318" i="1" s="1"/>
  <c r="D3319" i="1"/>
  <c r="G3319" i="1" s="1"/>
  <c r="D3320" i="1"/>
  <c r="G3320" i="1" s="1"/>
  <c r="D3321" i="1"/>
  <c r="G3321" i="1" s="1"/>
  <c r="D3322" i="1"/>
  <c r="G3322" i="1" s="1"/>
  <c r="D3323" i="1"/>
  <c r="G3323" i="1" s="1"/>
  <c r="D3324" i="1"/>
  <c r="G3324" i="1" s="1"/>
  <c r="D3325" i="1"/>
  <c r="G3325" i="1" s="1"/>
  <c r="D3326" i="1"/>
  <c r="G3326" i="1" s="1"/>
  <c r="D3327" i="1"/>
  <c r="G3327" i="1" s="1"/>
  <c r="D3328" i="1"/>
  <c r="G3328" i="1" s="1"/>
  <c r="D3329" i="1"/>
  <c r="G3329" i="1" s="1"/>
  <c r="D3330" i="1"/>
  <c r="G3330" i="1" s="1"/>
  <c r="D3331" i="1"/>
  <c r="G3331" i="1" s="1"/>
  <c r="D3332" i="1"/>
  <c r="G3332" i="1" s="1"/>
  <c r="D3333" i="1"/>
  <c r="G3333" i="1" s="1"/>
  <c r="D3334" i="1"/>
  <c r="G3334" i="1" s="1"/>
  <c r="D3335" i="1"/>
  <c r="G3335" i="1" s="1"/>
  <c r="D3336" i="1"/>
  <c r="G3336" i="1" s="1"/>
  <c r="D3337" i="1"/>
  <c r="G3337" i="1" s="1"/>
  <c r="D3338" i="1"/>
  <c r="G3338" i="1" s="1"/>
  <c r="D3339" i="1"/>
  <c r="G3339" i="1" s="1"/>
  <c r="D3340" i="1"/>
  <c r="G3340" i="1" s="1"/>
  <c r="D3341" i="1"/>
  <c r="G3341" i="1" s="1"/>
  <c r="D3342" i="1"/>
  <c r="G3342" i="1" s="1"/>
  <c r="D3343" i="1"/>
  <c r="G3343" i="1" s="1"/>
  <c r="D3344" i="1"/>
  <c r="G3344" i="1" s="1"/>
  <c r="D3345" i="1"/>
  <c r="G3345" i="1" s="1"/>
  <c r="D3346" i="1"/>
  <c r="G3346" i="1" s="1"/>
  <c r="D3347" i="1"/>
  <c r="G3347" i="1" s="1"/>
  <c r="D3348" i="1"/>
  <c r="G3348" i="1" s="1"/>
  <c r="D3349" i="1"/>
  <c r="G3349" i="1" s="1"/>
  <c r="D3350" i="1"/>
  <c r="G3350" i="1" s="1"/>
  <c r="D3351" i="1"/>
  <c r="G3351" i="1" s="1"/>
  <c r="D3352" i="1"/>
  <c r="G3352" i="1" s="1"/>
  <c r="D3353" i="1"/>
  <c r="G3353" i="1" s="1"/>
  <c r="D3354" i="1"/>
  <c r="G3354" i="1" s="1"/>
  <c r="D3355" i="1"/>
  <c r="G3355" i="1" s="1"/>
  <c r="D3356" i="1"/>
  <c r="G3356" i="1" s="1"/>
  <c r="D3357" i="1"/>
  <c r="G3357" i="1" s="1"/>
  <c r="D3358" i="1"/>
  <c r="G3358" i="1" s="1"/>
  <c r="D3359" i="1"/>
  <c r="G3359" i="1" s="1"/>
  <c r="D3360" i="1"/>
  <c r="G3360" i="1" s="1"/>
  <c r="D3361" i="1"/>
  <c r="G3361" i="1" s="1"/>
  <c r="D3362" i="1"/>
  <c r="G3362" i="1" s="1"/>
  <c r="D3363" i="1"/>
  <c r="G3363" i="1" s="1"/>
  <c r="D3364" i="1"/>
  <c r="G3364" i="1" s="1"/>
  <c r="D3365" i="1"/>
  <c r="G3365" i="1" s="1"/>
  <c r="D3366" i="1"/>
  <c r="G3366" i="1" s="1"/>
  <c r="D3367" i="1"/>
  <c r="G3367" i="1" s="1"/>
  <c r="D3368" i="1"/>
  <c r="G3368" i="1" s="1"/>
  <c r="D3369" i="1"/>
  <c r="G3369" i="1" s="1"/>
  <c r="D3370" i="1"/>
  <c r="G3370" i="1" s="1"/>
  <c r="D3371" i="1"/>
  <c r="G3371" i="1" s="1"/>
  <c r="D3372" i="1"/>
  <c r="G3372" i="1" s="1"/>
  <c r="D3373" i="1"/>
  <c r="G3373" i="1" s="1"/>
  <c r="D3374" i="1"/>
  <c r="G3374" i="1" s="1"/>
  <c r="D3375" i="1"/>
  <c r="G3375" i="1" s="1"/>
  <c r="D3376" i="1"/>
  <c r="G3376" i="1" s="1"/>
  <c r="D3377" i="1"/>
  <c r="G3377" i="1" s="1"/>
  <c r="D3378" i="1"/>
  <c r="G3378" i="1" s="1"/>
  <c r="D3379" i="1"/>
  <c r="G3379" i="1" s="1"/>
  <c r="D3380" i="1"/>
  <c r="G3380" i="1" s="1"/>
  <c r="D3381" i="1"/>
  <c r="G3381" i="1" s="1"/>
  <c r="D3382" i="1"/>
  <c r="G3382" i="1" s="1"/>
  <c r="D3383" i="1"/>
  <c r="G3383" i="1" s="1"/>
  <c r="D3384" i="1"/>
  <c r="G3384" i="1" s="1"/>
  <c r="D3385" i="1"/>
  <c r="G3385" i="1" s="1"/>
  <c r="D3386" i="1"/>
  <c r="G3386" i="1" s="1"/>
  <c r="D3387" i="1"/>
  <c r="G3387" i="1" s="1"/>
  <c r="D3388" i="1"/>
  <c r="G3388" i="1" s="1"/>
  <c r="D3389" i="1"/>
  <c r="G3389" i="1" s="1"/>
  <c r="D3390" i="1"/>
  <c r="G3390" i="1" s="1"/>
  <c r="D3391" i="1"/>
  <c r="G3391" i="1" s="1"/>
  <c r="D3392" i="1"/>
  <c r="G3392" i="1" s="1"/>
  <c r="D3393" i="1"/>
  <c r="G3393" i="1" s="1"/>
  <c r="D3394" i="1"/>
  <c r="G3394" i="1" s="1"/>
  <c r="D3395" i="1"/>
  <c r="G3395" i="1" s="1"/>
  <c r="D3396" i="1"/>
  <c r="G3396" i="1" s="1"/>
  <c r="D3397" i="1"/>
  <c r="G3397" i="1" s="1"/>
  <c r="D3398" i="1"/>
  <c r="G3398" i="1" s="1"/>
  <c r="D3399" i="1"/>
  <c r="G3399" i="1" s="1"/>
  <c r="D3400" i="1"/>
  <c r="G3400" i="1" s="1"/>
  <c r="D3401" i="1"/>
  <c r="G3401" i="1" s="1"/>
  <c r="D3402" i="1"/>
  <c r="G3402" i="1" s="1"/>
  <c r="D3403" i="1"/>
  <c r="G3403" i="1" s="1"/>
  <c r="D3404" i="1"/>
  <c r="G3404" i="1" s="1"/>
  <c r="D3405" i="1"/>
  <c r="G3405" i="1" s="1"/>
  <c r="D3406" i="1"/>
  <c r="G3406" i="1" s="1"/>
  <c r="D3407" i="1"/>
  <c r="G3407" i="1" s="1"/>
  <c r="D3408" i="1"/>
  <c r="G3408" i="1" s="1"/>
  <c r="D3409" i="1"/>
  <c r="G3409" i="1" s="1"/>
  <c r="D3410" i="1"/>
  <c r="G3410" i="1" s="1"/>
  <c r="D3411" i="1"/>
  <c r="G3411" i="1" s="1"/>
  <c r="D3412" i="1"/>
  <c r="G3412" i="1" s="1"/>
  <c r="D3413" i="1"/>
  <c r="G3413" i="1" s="1"/>
  <c r="D3414" i="1"/>
  <c r="G3414" i="1" s="1"/>
  <c r="D3415" i="1"/>
  <c r="G3415" i="1" s="1"/>
  <c r="D3416" i="1"/>
  <c r="G3416" i="1" s="1"/>
  <c r="D3417" i="1"/>
  <c r="G3417" i="1" s="1"/>
  <c r="D3418" i="1"/>
  <c r="G3418" i="1" s="1"/>
  <c r="D3419" i="1"/>
  <c r="G3419" i="1" s="1"/>
  <c r="D3420" i="1"/>
  <c r="G3420" i="1" s="1"/>
  <c r="D3421" i="1"/>
  <c r="G3421" i="1" s="1"/>
  <c r="D3422" i="1"/>
  <c r="G3422" i="1" s="1"/>
  <c r="D3423" i="1"/>
  <c r="G3423" i="1" s="1"/>
  <c r="D3424" i="1"/>
  <c r="G3424" i="1" s="1"/>
  <c r="D3425" i="1"/>
  <c r="G3425" i="1" s="1"/>
  <c r="D3426" i="1"/>
  <c r="G3426" i="1" s="1"/>
  <c r="D3427" i="1"/>
  <c r="G3427" i="1" s="1"/>
  <c r="D3428" i="1"/>
  <c r="G3428" i="1" s="1"/>
  <c r="D3429" i="1"/>
  <c r="G3429" i="1" s="1"/>
  <c r="D3430" i="1"/>
  <c r="G3430" i="1" s="1"/>
  <c r="D3431" i="1"/>
  <c r="G3431" i="1" s="1"/>
  <c r="D3432" i="1"/>
  <c r="G3432" i="1" s="1"/>
  <c r="D3433" i="1"/>
  <c r="G3433" i="1" s="1"/>
  <c r="D3434" i="1"/>
  <c r="G3434" i="1" s="1"/>
  <c r="D3435" i="1"/>
  <c r="G3435" i="1" s="1"/>
  <c r="D3436" i="1"/>
  <c r="G3436" i="1" s="1"/>
  <c r="D3437" i="1"/>
  <c r="G3437" i="1" s="1"/>
  <c r="D3438" i="1"/>
  <c r="G3438" i="1" s="1"/>
  <c r="D3439" i="1"/>
  <c r="G3439" i="1" s="1"/>
  <c r="D3440" i="1"/>
  <c r="G3440" i="1" s="1"/>
  <c r="D3441" i="1"/>
  <c r="G3441" i="1" s="1"/>
  <c r="D3442" i="1"/>
  <c r="G3442" i="1" s="1"/>
  <c r="D3443" i="1"/>
  <c r="G3443" i="1" s="1"/>
  <c r="D3444" i="1"/>
  <c r="G3444" i="1" s="1"/>
  <c r="D3445" i="1"/>
  <c r="G3445" i="1" s="1"/>
  <c r="D3446" i="1"/>
  <c r="G3446" i="1" s="1"/>
  <c r="D3447" i="1"/>
  <c r="G3447" i="1" s="1"/>
  <c r="D3448" i="1"/>
  <c r="G3448" i="1" s="1"/>
  <c r="D3449" i="1"/>
  <c r="G3449" i="1" s="1"/>
  <c r="D3450" i="1"/>
  <c r="G3450" i="1" s="1"/>
  <c r="D3451" i="1"/>
  <c r="G3451" i="1" s="1"/>
  <c r="D3452" i="1"/>
  <c r="G3452" i="1" s="1"/>
  <c r="D3453" i="1"/>
  <c r="G3453" i="1" s="1"/>
  <c r="D3454" i="1"/>
  <c r="G3454" i="1" s="1"/>
  <c r="D3455" i="1"/>
  <c r="G3455" i="1" s="1"/>
  <c r="D3456" i="1"/>
  <c r="G3456" i="1" s="1"/>
  <c r="D3457" i="1"/>
  <c r="G3457" i="1" s="1"/>
  <c r="D3458" i="1"/>
  <c r="G3458" i="1" s="1"/>
  <c r="D3459" i="1"/>
  <c r="G3459" i="1" s="1"/>
  <c r="D3460" i="1"/>
  <c r="G3460" i="1" s="1"/>
  <c r="D3461" i="1"/>
  <c r="G3461" i="1" s="1"/>
  <c r="D3462" i="1"/>
  <c r="G3462" i="1" s="1"/>
  <c r="D3463" i="1"/>
  <c r="G3463" i="1" s="1"/>
  <c r="D3464" i="1"/>
  <c r="G3464" i="1" s="1"/>
  <c r="D3465" i="1"/>
  <c r="G3465" i="1" s="1"/>
  <c r="D3466" i="1"/>
  <c r="G3466" i="1" s="1"/>
  <c r="D3467" i="1"/>
  <c r="G3467" i="1" s="1"/>
  <c r="D3468" i="1"/>
  <c r="G3468" i="1" s="1"/>
  <c r="D3469" i="1"/>
  <c r="G3469" i="1" s="1"/>
  <c r="D3470" i="1"/>
  <c r="G3470" i="1" s="1"/>
  <c r="D3471" i="1"/>
  <c r="G3471" i="1" s="1"/>
  <c r="D3472" i="1"/>
  <c r="G3472" i="1" s="1"/>
  <c r="D3473" i="1"/>
  <c r="G3473" i="1" s="1"/>
  <c r="D3474" i="1"/>
  <c r="G3474" i="1" s="1"/>
  <c r="D3475" i="1"/>
  <c r="G3475" i="1" s="1"/>
  <c r="D3476" i="1"/>
  <c r="G3476" i="1" s="1"/>
  <c r="D3477" i="1"/>
  <c r="G3477" i="1" s="1"/>
  <c r="D3478" i="1"/>
  <c r="G3478" i="1" s="1"/>
  <c r="D3479" i="1"/>
  <c r="G3479" i="1" s="1"/>
  <c r="D3480" i="1"/>
  <c r="G3480" i="1" s="1"/>
  <c r="D3481" i="1"/>
  <c r="G3481" i="1" s="1"/>
  <c r="D3482" i="1"/>
  <c r="G3482" i="1" s="1"/>
  <c r="D3483" i="1"/>
  <c r="G3483" i="1" s="1"/>
  <c r="D3484" i="1"/>
  <c r="G3484" i="1" s="1"/>
  <c r="D3485" i="1"/>
  <c r="G3485" i="1" s="1"/>
  <c r="D3486" i="1"/>
  <c r="G3486" i="1" s="1"/>
  <c r="D3487" i="1"/>
  <c r="G3487" i="1" s="1"/>
  <c r="D3488" i="1"/>
  <c r="G3488" i="1" s="1"/>
  <c r="D3489" i="1"/>
  <c r="G3489" i="1" s="1"/>
  <c r="D3490" i="1"/>
  <c r="G3490" i="1" s="1"/>
  <c r="D3491" i="1"/>
  <c r="G3491" i="1" s="1"/>
  <c r="D3492" i="1"/>
  <c r="G3492" i="1" s="1"/>
  <c r="D3493" i="1"/>
  <c r="G3493" i="1" s="1"/>
  <c r="D3494" i="1"/>
  <c r="G3494" i="1" s="1"/>
  <c r="D3495" i="1"/>
  <c r="G3495" i="1" s="1"/>
  <c r="D3496" i="1"/>
  <c r="G3496" i="1" s="1"/>
  <c r="D3497" i="1"/>
  <c r="G3497" i="1" s="1"/>
  <c r="D3498" i="1"/>
  <c r="G3498" i="1" s="1"/>
  <c r="D3499" i="1"/>
  <c r="G3499" i="1" s="1"/>
  <c r="D3500" i="1"/>
  <c r="G3500" i="1" s="1"/>
  <c r="D3501" i="1"/>
  <c r="G3501" i="1" s="1"/>
  <c r="D3502" i="1"/>
  <c r="G3502" i="1" s="1"/>
  <c r="D3503" i="1"/>
  <c r="G3503" i="1" s="1"/>
  <c r="D3504" i="1"/>
  <c r="G3504" i="1" s="1"/>
  <c r="D3505" i="1"/>
  <c r="G3505" i="1" s="1"/>
  <c r="D3506" i="1"/>
  <c r="G3506" i="1" s="1"/>
  <c r="D3507" i="1"/>
  <c r="G3507" i="1" s="1"/>
  <c r="D3508" i="1"/>
  <c r="G3508" i="1" s="1"/>
  <c r="D3509" i="1"/>
  <c r="G3509" i="1" s="1"/>
  <c r="D3510" i="1"/>
  <c r="G3510" i="1" s="1"/>
  <c r="D3511" i="1"/>
  <c r="G3511" i="1" s="1"/>
  <c r="D3512" i="1"/>
  <c r="G3512" i="1" s="1"/>
  <c r="D3513" i="1"/>
  <c r="G3513" i="1" s="1"/>
  <c r="D3514" i="1"/>
  <c r="G3514" i="1" s="1"/>
  <c r="D3515" i="1"/>
  <c r="G3515" i="1" s="1"/>
  <c r="D3516" i="1"/>
  <c r="G3516" i="1" s="1"/>
  <c r="D3517" i="1"/>
  <c r="G3517" i="1" s="1"/>
  <c r="D3518" i="1"/>
  <c r="G3518" i="1" s="1"/>
  <c r="D3519" i="1"/>
  <c r="G3519" i="1" s="1"/>
  <c r="D3520" i="1"/>
  <c r="G3520" i="1" s="1"/>
  <c r="D3521" i="1"/>
  <c r="G3521" i="1" s="1"/>
  <c r="D3522" i="1"/>
  <c r="G3522" i="1" s="1"/>
  <c r="D3523" i="1"/>
  <c r="G3523" i="1" s="1"/>
  <c r="D3524" i="1"/>
  <c r="G3524" i="1" s="1"/>
  <c r="D3525" i="1"/>
  <c r="G3525" i="1" s="1"/>
  <c r="D3526" i="1"/>
  <c r="G3526" i="1" s="1"/>
  <c r="D3527" i="1"/>
  <c r="G3527" i="1" s="1"/>
  <c r="D3528" i="1"/>
  <c r="G3528" i="1" s="1"/>
  <c r="D3529" i="1"/>
  <c r="G3529" i="1" s="1"/>
  <c r="D3530" i="1"/>
  <c r="G3530" i="1" s="1"/>
  <c r="D3531" i="1"/>
  <c r="G3531" i="1" s="1"/>
  <c r="D3532" i="1"/>
  <c r="G3532" i="1" s="1"/>
  <c r="D3533" i="1"/>
  <c r="G3533" i="1" s="1"/>
  <c r="D3534" i="1"/>
  <c r="G3534" i="1" s="1"/>
  <c r="D3535" i="1"/>
  <c r="G3535" i="1" s="1"/>
  <c r="D3536" i="1"/>
  <c r="G3536" i="1" s="1"/>
  <c r="D3537" i="1"/>
  <c r="G3537" i="1" s="1"/>
  <c r="D3538" i="1"/>
  <c r="G3538" i="1" s="1"/>
  <c r="D3539" i="1"/>
  <c r="G3539" i="1" s="1"/>
  <c r="D3540" i="1"/>
  <c r="G3540" i="1" s="1"/>
  <c r="D3541" i="1"/>
  <c r="G3541" i="1" s="1"/>
  <c r="D3542" i="1"/>
  <c r="G3542" i="1" s="1"/>
  <c r="D3543" i="1"/>
  <c r="G3543" i="1" s="1"/>
  <c r="D3544" i="1"/>
  <c r="G3544" i="1" s="1"/>
  <c r="D3545" i="1"/>
  <c r="G3545" i="1" s="1"/>
  <c r="D3546" i="1"/>
  <c r="G3546" i="1" s="1"/>
  <c r="D3547" i="1"/>
  <c r="G3547" i="1" s="1"/>
  <c r="D3548" i="1"/>
  <c r="G3548" i="1" s="1"/>
  <c r="D3549" i="1"/>
  <c r="G3549" i="1" s="1"/>
  <c r="D3550" i="1"/>
  <c r="G3550" i="1" s="1"/>
  <c r="D3551" i="1"/>
  <c r="G3551" i="1" s="1"/>
  <c r="D3552" i="1"/>
  <c r="G3552" i="1" s="1"/>
  <c r="D3553" i="1"/>
  <c r="G3553" i="1" s="1"/>
  <c r="D3554" i="1"/>
  <c r="G3554" i="1" s="1"/>
  <c r="D3555" i="1"/>
  <c r="G3555" i="1" s="1"/>
  <c r="D3556" i="1"/>
  <c r="G3556" i="1" s="1"/>
  <c r="D3557" i="1"/>
  <c r="G3557" i="1" s="1"/>
  <c r="D3558" i="1"/>
  <c r="G3558" i="1" s="1"/>
  <c r="D3559" i="1"/>
  <c r="G3559" i="1" s="1"/>
  <c r="D3560" i="1"/>
  <c r="G3560" i="1" s="1"/>
  <c r="D3561" i="1"/>
  <c r="G3561" i="1" s="1"/>
  <c r="D3562" i="1"/>
  <c r="G3562" i="1" s="1"/>
  <c r="D3563" i="1"/>
  <c r="G3563" i="1" s="1"/>
  <c r="D3564" i="1"/>
  <c r="G3564" i="1" s="1"/>
  <c r="D3565" i="1"/>
  <c r="G3565" i="1" s="1"/>
  <c r="D3566" i="1"/>
  <c r="G3566" i="1" s="1"/>
  <c r="D3567" i="1"/>
  <c r="G3567" i="1" s="1"/>
  <c r="D3568" i="1"/>
  <c r="G3568" i="1" s="1"/>
  <c r="D3569" i="1"/>
  <c r="G3569" i="1" s="1"/>
  <c r="D3570" i="1"/>
  <c r="G3570" i="1" s="1"/>
  <c r="D3571" i="1"/>
  <c r="G3571" i="1" s="1"/>
  <c r="D3572" i="1"/>
  <c r="G3572" i="1" s="1"/>
  <c r="D3573" i="1"/>
  <c r="G3573" i="1" s="1"/>
  <c r="D3574" i="1"/>
  <c r="G3574" i="1" s="1"/>
  <c r="D3575" i="1"/>
  <c r="G3575" i="1" s="1"/>
  <c r="D3576" i="1"/>
  <c r="G3576" i="1" s="1"/>
  <c r="D3577" i="1"/>
  <c r="G3577" i="1" s="1"/>
  <c r="D3578" i="1"/>
  <c r="G3578" i="1" s="1"/>
  <c r="D3579" i="1"/>
  <c r="G3579" i="1" s="1"/>
  <c r="D3580" i="1"/>
  <c r="G3580" i="1" s="1"/>
  <c r="D3581" i="1"/>
  <c r="G3581" i="1" s="1"/>
  <c r="D3582" i="1"/>
  <c r="G3582" i="1" s="1"/>
  <c r="D3583" i="1"/>
  <c r="G3583" i="1" s="1"/>
  <c r="D3584" i="1"/>
  <c r="G3584" i="1" s="1"/>
  <c r="D3585" i="1"/>
  <c r="G3585" i="1" s="1"/>
  <c r="D3586" i="1"/>
  <c r="G3586" i="1" s="1"/>
  <c r="D3587" i="1"/>
  <c r="G3587" i="1" s="1"/>
  <c r="D3588" i="1"/>
  <c r="G3588" i="1" s="1"/>
  <c r="D3589" i="1"/>
  <c r="G3589" i="1" s="1"/>
  <c r="D3590" i="1"/>
  <c r="G3590" i="1" s="1"/>
  <c r="D3591" i="1"/>
  <c r="G3591" i="1" s="1"/>
  <c r="D3592" i="1"/>
  <c r="G3592" i="1" s="1"/>
  <c r="D3593" i="1"/>
  <c r="G3593" i="1" s="1"/>
  <c r="D3594" i="1"/>
  <c r="G3594" i="1" s="1"/>
  <c r="D3595" i="1"/>
  <c r="G3595" i="1" s="1"/>
  <c r="D3596" i="1"/>
  <c r="G3596" i="1" s="1"/>
  <c r="D3597" i="1"/>
  <c r="G3597" i="1" s="1"/>
  <c r="D3598" i="1"/>
  <c r="G3598" i="1" s="1"/>
  <c r="D3599" i="1"/>
  <c r="G3599" i="1" s="1"/>
  <c r="D3600" i="1"/>
  <c r="G3600" i="1" s="1"/>
  <c r="D3601" i="1"/>
  <c r="G3601" i="1" s="1"/>
  <c r="D3602" i="1"/>
  <c r="G3602" i="1" s="1"/>
  <c r="D3603" i="1"/>
  <c r="G3603" i="1" s="1"/>
  <c r="D3604" i="1"/>
  <c r="G3604" i="1" s="1"/>
  <c r="D3605" i="1"/>
  <c r="G3605" i="1" s="1"/>
  <c r="D3606" i="1"/>
  <c r="G3606" i="1" s="1"/>
  <c r="D3607" i="1"/>
  <c r="G3607" i="1" s="1"/>
  <c r="D3608" i="1"/>
  <c r="G3608" i="1" s="1"/>
  <c r="D3609" i="1"/>
  <c r="G3609" i="1" s="1"/>
  <c r="D3610" i="1"/>
  <c r="G3610" i="1" s="1"/>
  <c r="D3611" i="1"/>
  <c r="G3611" i="1" s="1"/>
  <c r="D3612" i="1"/>
  <c r="G3612" i="1" s="1"/>
  <c r="D3613" i="1"/>
  <c r="G3613" i="1" s="1"/>
  <c r="D3614" i="1"/>
  <c r="G3614" i="1" s="1"/>
  <c r="D3615" i="1"/>
  <c r="G3615" i="1" s="1"/>
  <c r="D3616" i="1"/>
  <c r="G3616" i="1" s="1"/>
  <c r="D3617" i="1"/>
  <c r="G3617" i="1" s="1"/>
  <c r="D3618" i="1"/>
  <c r="G3618" i="1" s="1"/>
  <c r="D3619" i="1"/>
  <c r="G3619" i="1" s="1"/>
  <c r="D3620" i="1"/>
  <c r="G3620" i="1" s="1"/>
  <c r="D3621" i="1"/>
  <c r="G3621" i="1" s="1"/>
  <c r="D3622" i="1"/>
  <c r="G3622" i="1" s="1"/>
  <c r="D3623" i="1"/>
  <c r="G3623" i="1" s="1"/>
  <c r="D3624" i="1"/>
  <c r="G3624" i="1" s="1"/>
  <c r="D3625" i="1"/>
  <c r="G3625" i="1" s="1"/>
  <c r="D3626" i="1"/>
  <c r="G3626" i="1" s="1"/>
  <c r="D3627" i="1"/>
  <c r="G3627" i="1" s="1"/>
  <c r="D3628" i="1"/>
  <c r="G3628" i="1" s="1"/>
  <c r="D3629" i="1"/>
  <c r="G3629" i="1" s="1"/>
  <c r="D3630" i="1"/>
  <c r="G3630" i="1" s="1"/>
  <c r="D3631" i="1"/>
  <c r="G3631" i="1" s="1"/>
  <c r="D3632" i="1"/>
  <c r="G3632" i="1" s="1"/>
  <c r="D3633" i="1"/>
  <c r="G3633" i="1" s="1"/>
  <c r="D3634" i="1"/>
  <c r="G3634" i="1" s="1"/>
  <c r="D3635" i="1"/>
  <c r="G3635" i="1" s="1"/>
  <c r="D3636" i="1"/>
  <c r="G3636" i="1" s="1"/>
  <c r="D3637" i="1"/>
  <c r="G3637" i="1" s="1"/>
  <c r="D3638" i="1"/>
  <c r="G3638" i="1" s="1"/>
  <c r="D3639" i="1"/>
  <c r="G3639" i="1" s="1"/>
  <c r="D3640" i="1"/>
  <c r="G3640" i="1" s="1"/>
  <c r="D3641" i="1"/>
  <c r="G3641" i="1" s="1"/>
  <c r="D3642" i="1"/>
  <c r="G3642" i="1" s="1"/>
  <c r="D3643" i="1"/>
  <c r="G3643" i="1" s="1"/>
  <c r="D3644" i="1"/>
  <c r="G3644" i="1" s="1"/>
  <c r="D3645" i="1"/>
  <c r="G3645" i="1" s="1"/>
  <c r="D3646" i="1"/>
  <c r="G3646" i="1" s="1"/>
  <c r="D3647" i="1"/>
  <c r="G3647" i="1" s="1"/>
  <c r="D3648" i="1"/>
  <c r="G3648" i="1" s="1"/>
  <c r="D3649" i="1"/>
  <c r="G3649" i="1" s="1"/>
  <c r="D3650" i="1"/>
  <c r="G3650" i="1" s="1"/>
  <c r="D3651" i="1"/>
  <c r="G3651" i="1" s="1"/>
  <c r="D3652" i="1"/>
  <c r="G3652" i="1" s="1"/>
  <c r="D3653" i="1"/>
  <c r="G3653" i="1" s="1"/>
  <c r="D3654" i="1"/>
  <c r="G3654" i="1" s="1"/>
  <c r="D3655" i="1"/>
  <c r="G3655" i="1" s="1"/>
  <c r="D3656" i="1"/>
  <c r="G3656" i="1" s="1"/>
  <c r="D3657" i="1"/>
  <c r="G3657" i="1" s="1"/>
  <c r="D3658" i="1"/>
  <c r="G3658" i="1" s="1"/>
  <c r="D3659" i="1"/>
  <c r="G3659" i="1" s="1"/>
  <c r="D3660" i="1"/>
  <c r="G3660" i="1" s="1"/>
  <c r="D3661" i="1"/>
  <c r="G3661" i="1" s="1"/>
  <c r="D3662" i="1"/>
  <c r="G3662" i="1" s="1"/>
  <c r="D3663" i="1"/>
  <c r="G3663" i="1" s="1"/>
  <c r="D3664" i="1"/>
  <c r="G3664" i="1" s="1"/>
  <c r="D3665" i="1"/>
  <c r="G3665" i="1" s="1"/>
  <c r="D3666" i="1"/>
  <c r="G3666" i="1" s="1"/>
  <c r="D3667" i="1"/>
  <c r="G3667" i="1" s="1"/>
  <c r="D3668" i="1"/>
  <c r="G3668" i="1" s="1"/>
  <c r="D3669" i="1"/>
  <c r="G3669" i="1" s="1"/>
  <c r="D3670" i="1"/>
  <c r="G3670" i="1" s="1"/>
  <c r="D3671" i="1"/>
  <c r="G3671" i="1" s="1"/>
  <c r="D3672" i="1"/>
  <c r="G3672" i="1" s="1"/>
  <c r="D3673" i="1"/>
  <c r="G3673" i="1" s="1"/>
  <c r="D3674" i="1"/>
  <c r="G3674" i="1" s="1"/>
  <c r="D3675" i="1"/>
  <c r="G3675" i="1" s="1"/>
  <c r="D3676" i="1"/>
  <c r="G3676" i="1" s="1"/>
  <c r="D3677" i="1"/>
  <c r="G3677" i="1" s="1"/>
  <c r="D3678" i="1"/>
  <c r="G3678" i="1" s="1"/>
  <c r="D3679" i="1"/>
  <c r="G3679" i="1" s="1"/>
  <c r="D3680" i="1"/>
  <c r="G3680" i="1" s="1"/>
  <c r="D3681" i="1"/>
  <c r="G3681" i="1" s="1"/>
  <c r="D3682" i="1"/>
  <c r="G3682" i="1" s="1"/>
  <c r="D3683" i="1"/>
  <c r="G3683" i="1" s="1"/>
  <c r="D3684" i="1"/>
  <c r="G3684" i="1" s="1"/>
  <c r="D3685" i="1"/>
  <c r="G3685" i="1" s="1"/>
  <c r="D3686" i="1"/>
  <c r="G3686" i="1" s="1"/>
  <c r="D3687" i="1"/>
  <c r="G3687" i="1" s="1"/>
  <c r="D3688" i="1"/>
  <c r="G3688" i="1" s="1"/>
  <c r="D3689" i="1"/>
  <c r="G3689" i="1" s="1"/>
  <c r="D3690" i="1"/>
  <c r="G3690" i="1" s="1"/>
  <c r="D3691" i="1"/>
  <c r="G3691" i="1" s="1"/>
  <c r="D3692" i="1"/>
  <c r="G3692" i="1" s="1"/>
  <c r="D3693" i="1"/>
  <c r="G3693" i="1" s="1"/>
  <c r="D3694" i="1"/>
  <c r="G3694" i="1" s="1"/>
  <c r="D3695" i="1"/>
  <c r="G3695" i="1" s="1"/>
  <c r="D3696" i="1"/>
  <c r="G3696" i="1" s="1"/>
  <c r="D3697" i="1"/>
  <c r="G3697" i="1" s="1"/>
  <c r="D3698" i="1"/>
  <c r="G3698" i="1" s="1"/>
  <c r="D3699" i="1"/>
  <c r="G3699" i="1" s="1"/>
  <c r="D3700" i="1"/>
  <c r="G3700" i="1" s="1"/>
  <c r="D3701" i="1"/>
  <c r="G3701" i="1" s="1"/>
  <c r="D3702" i="1"/>
  <c r="G3702" i="1" s="1"/>
  <c r="D3703" i="1"/>
  <c r="G3703" i="1" s="1"/>
  <c r="D3704" i="1"/>
  <c r="G3704" i="1" s="1"/>
  <c r="D3705" i="1"/>
  <c r="G3705" i="1" s="1"/>
  <c r="D3706" i="1"/>
  <c r="G3706" i="1" s="1"/>
  <c r="D3707" i="1"/>
  <c r="G3707" i="1" s="1"/>
  <c r="D3708" i="1"/>
  <c r="G3708" i="1" s="1"/>
  <c r="D3709" i="1"/>
  <c r="G3709" i="1" s="1"/>
  <c r="D3710" i="1"/>
  <c r="G3710" i="1" s="1"/>
  <c r="D3711" i="1"/>
  <c r="G3711" i="1" s="1"/>
  <c r="D3712" i="1"/>
  <c r="G3712" i="1" s="1"/>
  <c r="D3713" i="1"/>
  <c r="G3713" i="1" s="1"/>
  <c r="D3714" i="1"/>
  <c r="G3714" i="1" s="1"/>
  <c r="D3715" i="1"/>
  <c r="G3715" i="1" s="1"/>
  <c r="D3716" i="1"/>
  <c r="G3716" i="1" s="1"/>
  <c r="D3717" i="1"/>
  <c r="G3717" i="1" s="1"/>
  <c r="D3718" i="1"/>
  <c r="G3718" i="1" s="1"/>
  <c r="D3719" i="1"/>
  <c r="G3719" i="1" s="1"/>
  <c r="D3720" i="1"/>
  <c r="G3720" i="1" s="1"/>
  <c r="D3721" i="1"/>
  <c r="G3721" i="1" s="1"/>
  <c r="D3722" i="1"/>
  <c r="G3722" i="1" s="1"/>
  <c r="D3723" i="1"/>
  <c r="G3723" i="1" s="1"/>
  <c r="D3724" i="1"/>
  <c r="G3724" i="1" s="1"/>
  <c r="D3725" i="1"/>
  <c r="G3725" i="1" s="1"/>
  <c r="D3726" i="1"/>
  <c r="G3726" i="1" s="1"/>
  <c r="D3727" i="1"/>
  <c r="G3727" i="1" s="1"/>
  <c r="D3728" i="1"/>
  <c r="G3728" i="1" s="1"/>
  <c r="D3729" i="1"/>
  <c r="G3729" i="1" s="1"/>
  <c r="D3730" i="1"/>
  <c r="G3730" i="1" s="1"/>
  <c r="D3731" i="1"/>
  <c r="G3731" i="1" s="1"/>
  <c r="D3732" i="1"/>
  <c r="G3732" i="1" s="1"/>
  <c r="D3733" i="1"/>
  <c r="G3733" i="1" s="1"/>
  <c r="D3734" i="1"/>
  <c r="G3734" i="1" s="1"/>
  <c r="D3735" i="1"/>
  <c r="G3735" i="1" s="1"/>
  <c r="D3736" i="1"/>
  <c r="G3736" i="1" s="1"/>
  <c r="D3737" i="1"/>
  <c r="G3737" i="1" s="1"/>
  <c r="D3738" i="1"/>
  <c r="G3738" i="1" s="1"/>
  <c r="D3739" i="1"/>
  <c r="G3739" i="1" s="1"/>
  <c r="D3740" i="1"/>
  <c r="G3740" i="1" s="1"/>
  <c r="D3741" i="1"/>
  <c r="G3741" i="1" s="1"/>
  <c r="D3742" i="1"/>
  <c r="G3742" i="1" s="1"/>
  <c r="D3743" i="1"/>
  <c r="G3743" i="1" s="1"/>
  <c r="D3744" i="1"/>
  <c r="G3744" i="1" s="1"/>
  <c r="D3745" i="1"/>
  <c r="G3745" i="1" s="1"/>
  <c r="D3746" i="1"/>
  <c r="G3746" i="1" s="1"/>
  <c r="D3747" i="1"/>
  <c r="G3747" i="1" s="1"/>
  <c r="D3748" i="1"/>
  <c r="G3748" i="1" s="1"/>
  <c r="D3749" i="1"/>
  <c r="G3749" i="1" s="1"/>
  <c r="D3750" i="1"/>
  <c r="G3750" i="1" s="1"/>
  <c r="D3751" i="1"/>
  <c r="G3751" i="1" s="1"/>
  <c r="D3752" i="1"/>
  <c r="G3752" i="1" s="1"/>
  <c r="D3753" i="1"/>
  <c r="G3753" i="1" s="1"/>
  <c r="D3754" i="1"/>
  <c r="G3754" i="1" s="1"/>
  <c r="D3755" i="1"/>
  <c r="G3755" i="1" s="1"/>
  <c r="D3756" i="1"/>
  <c r="G3756" i="1" s="1"/>
  <c r="D3757" i="1"/>
  <c r="G3757" i="1" s="1"/>
  <c r="D3758" i="1"/>
  <c r="G3758" i="1" s="1"/>
  <c r="D3759" i="1"/>
  <c r="G3759" i="1" s="1"/>
  <c r="D3760" i="1"/>
  <c r="G3760" i="1" s="1"/>
  <c r="D3761" i="1"/>
  <c r="G3761" i="1" s="1"/>
  <c r="D3762" i="1"/>
  <c r="G3762" i="1" s="1"/>
  <c r="D3763" i="1"/>
  <c r="G3763" i="1" s="1"/>
  <c r="D3764" i="1"/>
  <c r="G3764" i="1" s="1"/>
  <c r="D3765" i="1"/>
  <c r="G3765" i="1" s="1"/>
  <c r="D3766" i="1"/>
  <c r="G3766" i="1" s="1"/>
  <c r="D3767" i="1"/>
  <c r="G3767" i="1" s="1"/>
  <c r="D3768" i="1"/>
  <c r="G3768" i="1" s="1"/>
  <c r="D3769" i="1"/>
  <c r="G3769" i="1" s="1"/>
  <c r="D3770" i="1"/>
  <c r="G3770" i="1" s="1"/>
  <c r="D3771" i="1"/>
  <c r="G3771" i="1" s="1"/>
  <c r="D3772" i="1"/>
  <c r="G3772" i="1" s="1"/>
  <c r="D3773" i="1"/>
  <c r="G3773" i="1" s="1"/>
  <c r="D3774" i="1"/>
  <c r="G3774" i="1" s="1"/>
  <c r="D3775" i="1"/>
  <c r="G3775" i="1" s="1"/>
  <c r="D3776" i="1"/>
  <c r="G3776" i="1" s="1"/>
  <c r="D3777" i="1"/>
  <c r="G3777" i="1" s="1"/>
  <c r="D3778" i="1"/>
  <c r="G3778" i="1" s="1"/>
  <c r="D3779" i="1"/>
  <c r="G3779" i="1" s="1"/>
  <c r="D3780" i="1"/>
  <c r="G3780" i="1" s="1"/>
  <c r="D3781" i="1"/>
  <c r="G3781" i="1" s="1"/>
  <c r="D3782" i="1"/>
  <c r="G3782" i="1" s="1"/>
  <c r="D3783" i="1"/>
  <c r="G3783" i="1" s="1"/>
  <c r="D3784" i="1"/>
  <c r="G3784" i="1" s="1"/>
  <c r="D3785" i="1"/>
  <c r="G3785" i="1" s="1"/>
  <c r="D3786" i="1"/>
  <c r="G3786" i="1" s="1"/>
  <c r="D3787" i="1"/>
  <c r="G3787" i="1" s="1"/>
  <c r="D3788" i="1"/>
  <c r="G3788" i="1" s="1"/>
  <c r="D3789" i="1"/>
  <c r="G3789" i="1" s="1"/>
  <c r="D3790" i="1"/>
  <c r="G3790" i="1" s="1"/>
  <c r="D3791" i="1"/>
  <c r="G3791" i="1" s="1"/>
  <c r="D3792" i="1"/>
  <c r="G3792" i="1" s="1"/>
  <c r="D3793" i="1"/>
  <c r="G3793" i="1" s="1"/>
  <c r="D3794" i="1"/>
  <c r="G3794" i="1" s="1"/>
  <c r="D3795" i="1"/>
  <c r="G3795" i="1" s="1"/>
  <c r="D3796" i="1"/>
  <c r="G3796" i="1" s="1"/>
  <c r="D3797" i="1"/>
  <c r="G3797" i="1" s="1"/>
  <c r="D3798" i="1"/>
  <c r="G3798" i="1" s="1"/>
  <c r="D3799" i="1"/>
  <c r="G3799" i="1" s="1"/>
  <c r="D3800" i="1"/>
  <c r="G3800" i="1" s="1"/>
  <c r="D3801" i="1"/>
  <c r="G3801" i="1" s="1"/>
  <c r="D3802" i="1"/>
  <c r="G3802" i="1" s="1"/>
  <c r="D3803" i="1"/>
  <c r="G3803" i="1" s="1"/>
  <c r="D3804" i="1"/>
  <c r="G3804" i="1" s="1"/>
  <c r="D3805" i="1"/>
  <c r="G3805" i="1" s="1"/>
  <c r="D3806" i="1"/>
  <c r="G3806" i="1" s="1"/>
  <c r="D3807" i="1"/>
  <c r="G3807" i="1" s="1"/>
  <c r="D3808" i="1"/>
  <c r="G3808" i="1" s="1"/>
  <c r="D3809" i="1"/>
  <c r="G3809" i="1" s="1"/>
  <c r="D3810" i="1"/>
  <c r="G3810" i="1" s="1"/>
  <c r="D3811" i="1"/>
  <c r="G3811" i="1" s="1"/>
  <c r="D3812" i="1"/>
  <c r="G3812" i="1" s="1"/>
  <c r="D3813" i="1"/>
  <c r="G3813" i="1" s="1"/>
  <c r="D3814" i="1"/>
  <c r="G3814" i="1" s="1"/>
  <c r="D3815" i="1"/>
  <c r="G3815" i="1" s="1"/>
  <c r="D3816" i="1"/>
  <c r="G3816" i="1" s="1"/>
  <c r="D3817" i="1"/>
  <c r="G3817" i="1" s="1"/>
  <c r="D3818" i="1"/>
  <c r="G3818" i="1" s="1"/>
  <c r="D3819" i="1"/>
  <c r="G3819" i="1" s="1"/>
  <c r="D3820" i="1"/>
  <c r="G3820" i="1" s="1"/>
  <c r="D3821" i="1"/>
  <c r="G3821" i="1" s="1"/>
  <c r="D3822" i="1"/>
  <c r="G3822" i="1" s="1"/>
  <c r="D3823" i="1"/>
  <c r="G3823" i="1" s="1"/>
  <c r="D3824" i="1"/>
  <c r="G3824" i="1" s="1"/>
  <c r="D3825" i="1"/>
  <c r="G3825" i="1" s="1"/>
  <c r="D3826" i="1"/>
  <c r="G3826" i="1" s="1"/>
  <c r="D3827" i="1"/>
  <c r="G3827" i="1" s="1"/>
  <c r="D3828" i="1"/>
  <c r="G3828" i="1" s="1"/>
  <c r="D3829" i="1"/>
  <c r="G3829" i="1" s="1"/>
  <c r="D3830" i="1"/>
  <c r="G3830" i="1" s="1"/>
  <c r="D3831" i="1"/>
  <c r="G3831" i="1" s="1"/>
  <c r="D3832" i="1"/>
  <c r="G3832" i="1" s="1"/>
  <c r="D3833" i="1"/>
  <c r="G3833" i="1" s="1"/>
  <c r="D3834" i="1"/>
  <c r="G3834" i="1" s="1"/>
  <c r="D3835" i="1"/>
  <c r="G3835" i="1" s="1"/>
  <c r="D3836" i="1"/>
  <c r="G3836" i="1" s="1"/>
  <c r="D3837" i="1"/>
  <c r="G3837" i="1" s="1"/>
  <c r="D3838" i="1"/>
  <c r="G3838" i="1" s="1"/>
  <c r="D3839" i="1"/>
  <c r="G3839" i="1" s="1"/>
  <c r="D3840" i="1"/>
  <c r="G3840" i="1" s="1"/>
  <c r="D3841" i="1"/>
  <c r="G3841" i="1" s="1"/>
  <c r="D3842" i="1"/>
  <c r="G3842" i="1" s="1"/>
  <c r="D3843" i="1"/>
  <c r="G3843" i="1" s="1"/>
  <c r="D3844" i="1"/>
  <c r="G3844" i="1" s="1"/>
  <c r="D3845" i="1"/>
  <c r="G3845" i="1" s="1"/>
  <c r="D3846" i="1"/>
  <c r="G3846" i="1" s="1"/>
  <c r="D3847" i="1"/>
  <c r="G3847" i="1" s="1"/>
  <c r="D3848" i="1"/>
  <c r="G3848" i="1" s="1"/>
  <c r="D3849" i="1"/>
  <c r="G3849" i="1" s="1"/>
  <c r="D3850" i="1"/>
  <c r="G3850" i="1" s="1"/>
  <c r="D3851" i="1"/>
  <c r="G3851" i="1" s="1"/>
  <c r="D3852" i="1"/>
  <c r="G3852" i="1" s="1"/>
  <c r="D3853" i="1"/>
  <c r="G3853" i="1" s="1"/>
  <c r="D3854" i="1"/>
  <c r="G3854" i="1" s="1"/>
  <c r="D3855" i="1"/>
  <c r="G3855" i="1" s="1"/>
  <c r="D3856" i="1"/>
  <c r="G3856" i="1" s="1"/>
  <c r="D3857" i="1"/>
  <c r="G3857" i="1" s="1"/>
  <c r="D3858" i="1"/>
  <c r="G3858" i="1" s="1"/>
  <c r="D3859" i="1"/>
  <c r="G3859" i="1" s="1"/>
  <c r="D3860" i="1"/>
  <c r="G3860" i="1" s="1"/>
  <c r="D3861" i="1"/>
  <c r="G3861" i="1" s="1"/>
  <c r="D3862" i="1"/>
  <c r="G3862" i="1" s="1"/>
  <c r="D3863" i="1"/>
  <c r="G3863" i="1" s="1"/>
  <c r="D3864" i="1"/>
  <c r="G3864" i="1" s="1"/>
  <c r="D3865" i="1"/>
  <c r="G3865" i="1" s="1"/>
  <c r="D3866" i="1"/>
  <c r="G3866" i="1" s="1"/>
  <c r="D3867" i="1"/>
  <c r="G3867" i="1" s="1"/>
  <c r="D3868" i="1"/>
  <c r="G3868" i="1" s="1"/>
  <c r="D3869" i="1"/>
  <c r="G3869" i="1" s="1"/>
  <c r="D3870" i="1"/>
  <c r="G3870" i="1" s="1"/>
  <c r="D3871" i="1"/>
  <c r="G3871" i="1" s="1"/>
  <c r="D3872" i="1"/>
  <c r="G3872" i="1" s="1"/>
  <c r="D3873" i="1"/>
  <c r="G3873" i="1" s="1"/>
  <c r="D3874" i="1"/>
  <c r="G3874" i="1" s="1"/>
  <c r="D3875" i="1"/>
  <c r="G3875" i="1" s="1"/>
  <c r="D3876" i="1"/>
  <c r="G3876" i="1" s="1"/>
  <c r="D3877" i="1"/>
  <c r="G3877" i="1" s="1"/>
  <c r="D3878" i="1"/>
  <c r="G3878" i="1" s="1"/>
  <c r="D3879" i="1"/>
  <c r="G3879" i="1" s="1"/>
  <c r="D3880" i="1"/>
  <c r="G3880" i="1" s="1"/>
  <c r="D3881" i="1"/>
  <c r="G3881" i="1" s="1"/>
  <c r="D3882" i="1"/>
  <c r="G3882" i="1" s="1"/>
  <c r="D3883" i="1"/>
  <c r="G3883" i="1" s="1"/>
  <c r="D3884" i="1"/>
  <c r="G3884" i="1" s="1"/>
  <c r="D3885" i="1"/>
  <c r="G3885" i="1" s="1"/>
  <c r="D3886" i="1"/>
  <c r="G3886" i="1" s="1"/>
  <c r="D3887" i="1"/>
  <c r="G3887" i="1" s="1"/>
  <c r="D3888" i="1"/>
  <c r="G3888" i="1" s="1"/>
  <c r="D3889" i="1"/>
  <c r="G3889" i="1" s="1"/>
  <c r="D3890" i="1"/>
  <c r="G3890" i="1" s="1"/>
  <c r="D3891" i="1"/>
  <c r="G3891" i="1" s="1"/>
  <c r="D3892" i="1"/>
  <c r="G3892" i="1" s="1"/>
  <c r="D3893" i="1"/>
  <c r="G3893" i="1" s="1"/>
  <c r="D3894" i="1"/>
  <c r="G3894" i="1" s="1"/>
  <c r="D3895" i="1"/>
  <c r="G3895" i="1" s="1"/>
  <c r="D3896" i="1"/>
  <c r="G3896" i="1" s="1"/>
  <c r="D3897" i="1"/>
  <c r="G3897" i="1" s="1"/>
  <c r="D3898" i="1"/>
  <c r="G3898" i="1" s="1"/>
  <c r="D3899" i="1"/>
  <c r="G3899" i="1" s="1"/>
  <c r="D3900" i="1"/>
  <c r="G3900" i="1" s="1"/>
  <c r="D3901" i="1"/>
  <c r="G3901" i="1" s="1"/>
  <c r="D3902" i="1"/>
  <c r="G3902" i="1" s="1"/>
  <c r="D3903" i="1"/>
  <c r="G3903" i="1" s="1"/>
  <c r="D3904" i="1"/>
  <c r="G3904" i="1" s="1"/>
  <c r="D3905" i="1"/>
  <c r="G3905" i="1" s="1"/>
  <c r="D3906" i="1"/>
  <c r="G3906" i="1" s="1"/>
  <c r="D3907" i="1"/>
  <c r="G3907" i="1" s="1"/>
  <c r="D3908" i="1"/>
  <c r="G3908" i="1" s="1"/>
  <c r="D3909" i="1"/>
  <c r="G3909" i="1" s="1"/>
  <c r="D3910" i="1"/>
  <c r="G3910" i="1" s="1"/>
  <c r="D3911" i="1"/>
  <c r="G3911" i="1" s="1"/>
  <c r="D3912" i="1"/>
  <c r="G3912" i="1" s="1"/>
  <c r="D3913" i="1"/>
  <c r="G3913" i="1" s="1"/>
  <c r="D3914" i="1"/>
  <c r="G3914" i="1" s="1"/>
  <c r="D3915" i="1"/>
  <c r="G3915" i="1" s="1"/>
  <c r="D3916" i="1"/>
  <c r="G3916" i="1" s="1"/>
  <c r="D3917" i="1"/>
  <c r="G3917" i="1" s="1"/>
  <c r="D3918" i="1"/>
  <c r="G3918" i="1" s="1"/>
  <c r="D3919" i="1"/>
  <c r="G3919" i="1" s="1"/>
  <c r="D3920" i="1"/>
  <c r="G3920" i="1" s="1"/>
  <c r="D3921" i="1"/>
  <c r="G3921" i="1" s="1"/>
  <c r="D3922" i="1"/>
  <c r="G3922" i="1" s="1"/>
  <c r="D3923" i="1"/>
  <c r="G3923" i="1" s="1"/>
  <c r="D3924" i="1"/>
  <c r="G3924" i="1" s="1"/>
  <c r="D3925" i="1"/>
  <c r="G3925" i="1" s="1"/>
  <c r="D3926" i="1"/>
  <c r="G3926" i="1" s="1"/>
  <c r="D3927" i="1"/>
  <c r="G3927" i="1" s="1"/>
  <c r="D3928" i="1"/>
  <c r="G3928" i="1" s="1"/>
  <c r="D3929" i="1"/>
  <c r="G3929" i="1" s="1"/>
  <c r="D3930" i="1"/>
  <c r="G3930" i="1" s="1"/>
  <c r="D3931" i="1"/>
  <c r="G3931" i="1" s="1"/>
  <c r="D3932" i="1"/>
  <c r="G3932" i="1" s="1"/>
  <c r="D3933" i="1"/>
  <c r="G3933" i="1" s="1"/>
  <c r="D3934" i="1"/>
  <c r="G3934" i="1" s="1"/>
  <c r="D3935" i="1"/>
  <c r="G3935" i="1" s="1"/>
  <c r="D3936" i="1"/>
  <c r="G3936" i="1" s="1"/>
  <c r="D3937" i="1"/>
  <c r="G3937" i="1" s="1"/>
  <c r="D3938" i="1"/>
  <c r="G3938" i="1" s="1"/>
  <c r="D3939" i="1"/>
  <c r="G3939" i="1" s="1"/>
  <c r="D3940" i="1"/>
  <c r="G3940" i="1" s="1"/>
  <c r="D3941" i="1"/>
  <c r="G3941" i="1" s="1"/>
  <c r="D3942" i="1"/>
  <c r="G3942" i="1" s="1"/>
  <c r="D3943" i="1"/>
  <c r="G3943" i="1" s="1"/>
  <c r="D3944" i="1"/>
  <c r="G3944" i="1" s="1"/>
  <c r="D3945" i="1"/>
  <c r="G3945" i="1" s="1"/>
  <c r="D3946" i="1"/>
  <c r="G3946" i="1" s="1"/>
  <c r="D3947" i="1"/>
  <c r="G3947" i="1" s="1"/>
  <c r="D3948" i="1"/>
  <c r="G3948" i="1" s="1"/>
  <c r="D3949" i="1"/>
  <c r="G3949" i="1" s="1"/>
  <c r="D3950" i="1"/>
  <c r="G3950" i="1" s="1"/>
  <c r="D3951" i="1"/>
  <c r="G3951" i="1" s="1"/>
  <c r="D3952" i="1"/>
  <c r="G3952" i="1" s="1"/>
  <c r="D3953" i="1"/>
  <c r="G3953" i="1" s="1"/>
  <c r="D3954" i="1"/>
  <c r="G3954" i="1" s="1"/>
  <c r="D3955" i="1"/>
  <c r="G3955" i="1" s="1"/>
  <c r="D3956" i="1"/>
  <c r="G3956" i="1" s="1"/>
  <c r="D3957" i="1"/>
  <c r="G3957" i="1" s="1"/>
  <c r="D3958" i="1"/>
  <c r="G3958" i="1" s="1"/>
  <c r="D3959" i="1"/>
  <c r="G3959" i="1" s="1"/>
  <c r="D3960" i="1"/>
  <c r="G3960" i="1" s="1"/>
  <c r="D3961" i="1"/>
  <c r="G3961" i="1" s="1"/>
  <c r="D3962" i="1"/>
  <c r="G3962" i="1" s="1"/>
  <c r="D3963" i="1"/>
  <c r="G3963" i="1" s="1"/>
  <c r="D3964" i="1"/>
  <c r="G3964" i="1" s="1"/>
  <c r="D3965" i="1"/>
  <c r="G3965" i="1" s="1"/>
  <c r="D3966" i="1"/>
  <c r="G3966" i="1" s="1"/>
  <c r="D3967" i="1"/>
  <c r="G3967" i="1" s="1"/>
  <c r="D3968" i="1"/>
  <c r="G3968" i="1" s="1"/>
  <c r="D3969" i="1"/>
  <c r="G3969" i="1" s="1"/>
  <c r="D3970" i="1"/>
  <c r="G3970" i="1" s="1"/>
  <c r="D3971" i="1"/>
  <c r="G3971" i="1" s="1"/>
  <c r="D3972" i="1"/>
  <c r="G3972" i="1" s="1"/>
  <c r="D3973" i="1"/>
  <c r="G3973" i="1" s="1"/>
  <c r="D3974" i="1"/>
  <c r="G3974" i="1" s="1"/>
  <c r="D3975" i="1"/>
  <c r="G3975" i="1" s="1"/>
  <c r="D3976" i="1"/>
  <c r="G3976" i="1" s="1"/>
  <c r="D3977" i="1"/>
  <c r="G3977" i="1" s="1"/>
  <c r="D3978" i="1"/>
  <c r="G3978" i="1" s="1"/>
  <c r="D3979" i="1"/>
  <c r="G3979" i="1" s="1"/>
  <c r="D3980" i="1"/>
  <c r="G3980" i="1" s="1"/>
  <c r="D3981" i="1"/>
  <c r="G3981" i="1" s="1"/>
  <c r="D3982" i="1"/>
  <c r="G3982" i="1" s="1"/>
  <c r="D3983" i="1"/>
  <c r="G3983" i="1" s="1"/>
  <c r="D3984" i="1"/>
  <c r="G3984" i="1" s="1"/>
  <c r="D3985" i="1"/>
  <c r="G3985" i="1" s="1"/>
  <c r="D3986" i="1"/>
  <c r="G3986" i="1" s="1"/>
  <c r="D3987" i="1"/>
  <c r="G3987" i="1" s="1"/>
  <c r="D3988" i="1"/>
  <c r="G3988" i="1" s="1"/>
  <c r="D3989" i="1"/>
  <c r="G3989" i="1" s="1"/>
  <c r="D3990" i="1"/>
  <c r="G3990" i="1" s="1"/>
  <c r="D3991" i="1"/>
  <c r="G3991" i="1" s="1"/>
  <c r="D3992" i="1"/>
  <c r="G3992" i="1" s="1"/>
  <c r="D3993" i="1"/>
  <c r="G3993" i="1" s="1"/>
  <c r="D3994" i="1"/>
  <c r="G3994" i="1" s="1"/>
  <c r="D3995" i="1"/>
  <c r="G3995" i="1" s="1"/>
  <c r="D3996" i="1"/>
  <c r="G3996" i="1" s="1"/>
  <c r="D3997" i="1"/>
  <c r="G3997" i="1" s="1"/>
  <c r="D3998" i="1"/>
  <c r="G3998" i="1" s="1"/>
  <c r="D3999" i="1"/>
  <c r="G3999" i="1" s="1"/>
  <c r="D4000" i="1"/>
  <c r="G4000" i="1" s="1"/>
  <c r="D4001" i="1"/>
  <c r="G4001" i="1" s="1"/>
  <c r="D4002" i="1"/>
  <c r="G4002" i="1" s="1"/>
  <c r="D4003" i="1"/>
  <c r="G4003" i="1" s="1"/>
  <c r="D4004" i="1"/>
  <c r="G4004" i="1" s="1"/>
  <c r="D4005" i="1"/>
  <c r="G4005" i="1" s="1"/>
  <c r="D4006" i="1"/>
  <c r="G4006" i="1" s="1"/>
  <c r="D4007" i="1"/>
  <c r="G4007" i="1" s="1"/>
  <c r="D4008" i="1"/>
  <c r="G4008" i="1" s="1"/>
  <c r="D4009" i="1"/>
  <c r="G4009" i="1" s="1"/>
  <c r="D4010" i="1"/>
  <c r="G4010" i="1" s="1"/>
  <c r="D4011" i="1"/>
  <c r="G4011" i="1" s="1"/>
  <c r="D4012" i="1"/>
  <c r="G4012" i="1" s="1"/>
  <c r="D4013" i="1"/>
  <c r="G4013" i="1" s="1"/>
  <c r="D4014" i="1"/>
  <c r="G4014" i="1" s="1"/>
  <c r="D4015" i="1"/>
  <c r="G4015" i="1" s="1"/>
  <c r="D4016" i="1"/>
  <c r="G4016" i="1" s="1"/>
  <c r="D4017" i="1"/>
  <c r="G4017" i="1" s="1"/>
  <c r="D4018" i="1"/>
  <c r="G4018" i="1" s="1"/>
  <c r="D4019" i="1"/>
  <c r="G4019" i="1" s="1"/>
  <c r="D4020" i="1"/>
  <c r="G4020" i="1" s="1"/>
  <c r="D4021" i="1"/>
  <c r="G4021" i="1" s="1"/>
  <c r="D4022" i="1"/>
  <c r="G4022" i="1" s="1"/>
  <c r="D4023" i="1"/>
  <c r="G4023" i="1" s="1"/>
  <c r="D4024" i="1"/>
  <c r="G4024" i="1" s="1"/>
  <c r="D4025" i="1"/>
  <c r="G4025" i="1" s="1"/>
  <c r="D4026" i="1"/>
  <c r="G4026" i="1" s="1"/>
  <c r="D4027" i="1"/>
  <c r="G4027" i="1" s="1"/>
  <c r="D4028" i="1"/>
  <c r="G4028" i="1" s="1"/>
  <c r="D4029" i="1"/>
  <c r="G4029" i="1" s="1"/>
  <c r="D4030" i="1"/>
  <c r="G4030" i="1" s="1"/>
  <c r="D4031" i="1"/>
  <c r="G4031" i="1" s="1"/>
  <c r="D4032" i="1"/>
  <c r="G4032" i="1" s="1"/>
  <c r="D4033" i="1"/>
  <c r="G4033" i="1" s="1"/>
  <c r="D4034" i="1"/>
  <c r="G4034" i="1" s="1"/>
  <c r="D4035" i="1"/>
  <c r="G4035" i="1" s="1"/>
  <c r="D4036" i="1"/>
  <c r="G4036" i="1" s="1"/>
  <c r="D4037" i="1"/>
  <c r="G4037" i="1" s="1"/>
  <c r="D4038" i="1"/>
  <c r="G4038" i="1" s="1"/>
  <c r="D4039" i="1"/>
  <c r="G4039" i="1" s="1"/>
  <c r="D4040" i="1"/>
  <c r="G4040" i="1" s="1"/>
  <c r="D4041" i="1"/>
  <c r="G4041" i="1" s="1"/>
  <c r="D4042" i="1"/>
  <c r="G4042" i="1" s="1"/>
  <c r="D4043" i="1"/>
  <c r="G4043" i="1" s="1"/>
  <c r="D4044" i="1"/>
  <c r="G4044" i="1" s="1"/>
  <c r="D4045" i="1"/>
  <c r="G4045" i="1" s="1"/>
  <c r="D4046" i="1"/>
  <c r="G4046" i="1" s="1"/>
  <c r="D4047" i="1"/>
  <c r="G4047" i="1" s="1"/>
  <c r="D4048" i="1"/>
  <c r="G4048" i="1" s="1"/>
  <c r="D4049" i="1"/>
  <c r="G4049" i="1" s="1"/>
  <c r="D4050" i="1"/>
  <c r="G4050" i="1" s="1"/>
  <c r="D4051" i="1"/>
  <c r="G4051" i="1" s="1"/>
  <c r="D4052" i="1"/>
  <c r="G4052" i="1" s="1"/>
  <c r="D4053" i="1"/>
  <c r="G4053" i="1" s="1"/>
  <c r="D4054" i="1"/>
  <c r="G4054" i="1" s="1"/>
  <c r="D4055" i="1"/>
  <c r="G4055" i="1" s="1"/>
  <c r="D4056" i="1"/>
  <c r="G4056" i="1" s="1"/>
  <c r="D4057" i="1"/>
  <c r="G4057" i="1" s="1"/>
  <c r="D4058" i="1"/>
  <c r="G4058" i="1" s="1"/>
  <c r="D4059" i="1"/>
  <c r="G4059" i="1" s="1"/>
  <c r="D4060" i="1"/>
  <c r="G4060" i="1" s="1"/>
  <c r="D4061" i="1"/>
  <c r="G4061" i="1" s="1"/>
  <c r="D4062" i="1"/>
  <c r="G4062" i="1" s="1"/>
  <c r="D4063" i="1"/>
  <c r="G4063" i="1" s="1"/>
  <c r="D4064" i="1"/>
  <c r="G4064" i="1" s="1"/>
  <c r="D4065" i="1"/>
  <c r="G4065" i="1" s="1"/>
  <c r="D4066" i="1"/>
  <c r="G4066" i="1" s="1"/>
  <c r="D4067" i="1"/>
  <c r="G4067" i="1" s="1"/>
  <c r="D4068" i="1"/>
  <c r="G4068" i="1" s="1"/>
  <c r="D4069" i="1"/>
  <c r="G4069" i="1" s="1"/>
  <c r="D4070" i="1"/>
  <c r="G4070" i="1" s="1"/>
  <c r="D4071" i="1"/>
  <c r="G4071" i="1" s="1"/>
  <c r="D4072" i="1"/>
  <c r="G4072" i="1" s="1"/>
  <c r="D4073" i="1"/>
  <c r="G4073" i="1" s="1"/>
  <c r="D4074" i="1"/>
  <c r="G4074" i="1" s="1"/>
  <c r="D4075" i="1"/>
  <c r="G4075" i="1" s="1"/>
  <c r="D4076" i="1"/>
  <c r="G4076" i="1" s="1"/>
  <c r="D4077" i="1"/>
  <c r="G4077" i="1" s="1"/>
  <c r="D4078" i="1"/>
  <c r="G4078" i="1" s="1"/>
  <c r="D4079" i="1"/>
  <c r="G4079" i="1" s="1"/>
  <c r="D4080" i="1"/>
  <c r="G4080" i="1" s="1"/>
  <c r="D4081" i="1"/>
  <c r="G4081" i="1" s="1"/>
  <c r="D4082" i="1"/>
  <c r="G4082" i="1" s="1"/>
  <c r="D4083" i="1"/>
  <c r="G4083" i="1" s="1"/>
  <c r="D4084" i="1"/>
  <c r="G4084" i="1" s="1"/>
  <c r="D4085" i="1"/>
  <c r="G4085" i="1" s="1"/>
  <c r="D4086" i="1"/>
  <c r="G4086" i="1" s="1"/>
  <c r="D4087" i="1"/>
  <c r="G4087" i="1" s="1"/>
  <c r="D4088" i="1"/>
  <c r="G4088" i="1" s="1"/>
  <c r="D4089" i="1"/>
  <c r="G4089" i="1" s="1"/>
  <c r="D4090" i="1"/>
  <c r="G4090" i="1" s="1"/>
  <c r="D4091" i="1"/>
  <c r="G4091" i="1" s="1"/>
  <c r="D4092" i="1"/>
  <c r="G4092" i="1" s="1"/>
  <c r="D4093" i="1"/>
  <c r="G4093" i="1" s="1"/>
  <c r="D4094" i="1"/>
  <c r="G4094" i="1" s="1"/>
  <c r="D4095" i="1"/>
  <c r="G4095" i="1" s="1"/>
  <c r="D4096" i="1"/>
  <c r="G4096" i="1" s="1"/>
  <c r="D4097" i="1"/>
  <c r="G4097" i="1" s="1"/>
  <c r="D4098" i="1"/>
  <c r="G4098" i="1" s="1"/>
  <c r="D4099" i="1"/>
  <c r="G4099" i="1" s="1"/>
  <c r="D4100" i="1"/>
  <c r="G4100" i="1" s="1"/>
  <c r="D4101" i="1"/>
  <c r="G4101" i="1" s="1"/>
  <c r="D4102" i="1"/>
  <c r="G4102" i="1" s="1"/>
  <c r="D4103" i="1"/>
  <c r="G4103" i="1" s="1"/>
  <c r="D4104" i="1"/>
  <c r="G4104" i="1" s="1"/>
  <c r="D4105" i="1"/>
  <c r="G4105" i="1" s="1"/>
  <c r="D4106" i="1"/>
  <c r="G4106" i="1" s="1"/>
  <c r="D4107" i="1"/>
  <c r="G4107" i="1" s="1"/>
  <c r="D4108" i="1"/>
  <c r="G4108" i="1" s="1"/>
  <c r="D4109" i="1"/>
  <c r="G4109" i="1" s="1"/>
  <c r="D4110" i="1"/>
  <c r="G4110" i="1" s="1"/>
  <c r="D4111" i="1"/>
  <c r="G4111" i="1" s="1"/>
  <c r="D4112" i="1"/>
  <c r="G4112" i="1" s="1"/>
  <c r="D4113" i="1"/>
  <c r="G4113" i="1" s="1"/>
  <c r="D4114" i="1"/>
  <c r="G4114" i="1" s="1"/>
  <c r="D4115" i="1"/>
  <c r="G4115" i="1" s="1"/>
  <c r="D4116" i="1"/>
  <c r="G4116" i="1" s="1"/>
  <c r="D4117" i="1"/>
  <c r="G4117" i="1" s="1"/>
  <c r="D4118" i="1"/>
  <c r="G4118" i="1" s="1"/>
  <c r="D4119" i="1"/>
  <c r="G4119" i="1" s="1"/>
  <c r="D4120" i="1"/>
  <c r="G4120" i="1" s="1"/>
  <c r="D4121" i="1"/>
  <c r="G4121" i="1" s="1"/>
  <c r="D4122" i="1"/>
  <c r="G4122" i="1" s="1"/>
  <c r="D4123" i="1"/>
  <c r="G4123" i="1" s="1"/>
  <c r="D4124" i="1"/>
  <c r="G4124" i="1" s="1"/>
  <c r="D4125" i="1"/>
  <c r="G4125" i="1" s="1"/>
  <c r="D4126" i="1"/>
  <c r="G4126" i="1" s="1"/>
  <c r="D4127" i="1"/>
  <c r="G4127" i="1" s="1"/>
  <c r="D4128" i="1"/>
  <c r="G4128" i="1" s="1"/>
  <c r="D4129" i="1"/>
  <c r="G4129" i="1" s="1"/>
  <c r="D4130" i="1"/>
  <c r="G4130" i="1" s="1"/>
  <c r="D4131" i="1"/>
  <c r="G4131" i="1" s="1"/>
  <c r="D4132" i="1"/>
  <c r="G4132" i="1" s="1"/>
  <c r="D4133" i="1"/>
  <c r="G4133" i="1" s="1"/>
  <c r="D4134" i="1"/>
  <c r="G4134" i="1" s="1"/>
  <c r="D4135" i="1"/>
  <c r="G4135" i="1" s="1"/>
  <c r="D4136" i="1"/>
  <c r="G4136" i="1" s="1"/>
  <c r="D4137" i="1"/>
  <c r="G4137" i="1" s="1"/>
  <c r="D4138" i="1"/>
  <c r="G4138" i="1" s="1"/>
  <c r="D4139" i="1"/>
  <c r="G4139" i="1" s="1"/>
  <c r="D4140" i="1"/>
  <c r="G4140" i="1" s="1"/>
  <c r="D4141" i="1"/>
  <c r="G4141" i="1" s="1"/>
  <c r="D4142" i="1"/>
  <c r="G4142" i="1" s="1"/>
  <c r="D4143" i="1"/>
  <c r="G4143" i="1" s="1"/>
  <c r="D4144" i="1"/>
  <c r="G4144" i="1" s="1"/>
  <c r="D4145" i="1"/>
  <c r="G4145" i="1" s="1"/>
  <c r="D4146" i="1"/>
  <c r="G4146" i="1" s="1"/>
  <c r="D4147" i="1"/>
  <c r="G4147" i="1" s="1"/>
  <c r="D4148" i="1"/>
  <c r="G4148" i="1" s="1"/>
  <c r="D4149" i="1"/>
  <c r="G4149" i="1" s="1"/>
  <c r="D4150" i="1"/>
  <c r="G4150" i="1" s="1"/>
  <c r="D4151" i="1"/>
  <c r="G4151" i="1" s="1"/>
  <c r="D4152" i="1"/>
  <c r="G4152" i="1" s="1"/>
  <c r="D4153" i="1"/>
  <c r="G4153" i="1" s="1"/>
  <c r="D4154" i="1"/>
  <c r="G4154" i="1" s="1"/>
  <c r="D4155" i="1"/>
  <c r="G4155" i="1" s="1"/>
  <c r="D4156" i="1"/>
  <c r="G4156" i="1" s="1"/>
  <c r="D4157" i="1"/>
  <c r="G4157" i="1" s="1"/>
  <c r="D4158" i="1"/>
  <c r="G4158" i="1" s="1"/>
  <c r="D4159" i="1"/>
  <c r="G4159" i="1" s="1"/>
  <c r="D4160" i="1"/>
  <c r="G4160" i="1" s="1"/>
  <c r="D4161" i="1"/>
  <c r="G4161" i="1" s="1"/>
  <c r="D4162" i="1"/>
  <c r="G4162" i="1" s="1"/>
  <c r="D4163" i="1"/>
  <c r="G4163" i="1" s="1"/>
  <c r="D4164" i="1"/>
  <c r="G4164" i="1" s="1"/>
  <c r="D4165" i="1"/>
  <c r="G4165" i="1" s="1"/>
  <c r="D4166" i="1"/>
  <c r="G4166" i="1" s="1"/>
  <c r="D4167" i="1"/>
  <c r="G4167" i="1" s="1"/>
  <c r="D4168" i="1"/>
  <c r="G4168" i="1" s="1"/>
  <c r="D4169" i="1"/>
  <c r="G4169" i="1" s="1"/>
  <c r="D4170" i="1"/>
  <c r="G4170" i="1" s="1"/>
  <c r="D4171" i="1"/>
  <c r="G4171" i="1" s="1"/>
  <c r="D4172" i="1"/>
  <c r="G4172" i="1" s="1"/>
  <c r="D4173" i="1"/>
  <c r="G4173" i="1" s="1"/>
  <c r="D4174" i="1"/>
  <c r="G4174" i="1" s="1"/>
  <c r="D4175" i="1"/>
  <c r="G4175" i="1" s="1"/>
  <c r="D4176" i="1"/>
  <c r="G4176" i="1" s="1"/>
  <c r="D4177" i="1"/>
  <c r="G4177" i="1" s="1"/>
  <c r="D4178" i="1"/>
  <c r="G4178" i="1" s="1"/>
  <c r="D4179" i="1"/>
  <c r="G4179" i="1" s="1"/>
  <c r="D4180" i="1"/>
  <c r="G4180" i="1" s="1"/>
  <c r="D4181" i="1"/>
  <c r="G4181" i="1" s="1"/>
  <c r="D4182" i="1"/>
  <c r="G4182" i="1" s="1"/>
  <c r="D4183" i="1"/>
  <c r="G4183" i="1" s="1"/>
  <c r="D4184" i="1"/>
  <c r="G4184" i="1" s="1"/>
  <c r="D4185" i="1"/>
  <c r="G4185" i="1" s="1"/>
  <c r="D4186" i="1"/>
  <c r="G4186" i="1" s="1"/>
  <c r="D4187" i="1"/>
  <c r="G4187" i="1" s="1"/>
  <c r="D4188" i="1"/>
  <c r="G4188" i="1" s="1"/>
  <c r="D4189" i="1"/>
  <c r="G4189" i="1" s="1"/>
  <c r="D4190" i="1"/>
  <c r="G4190" i="1" s="1"/>
  <c r="D4191" i="1"/>
  <c r="G4191" i="1" s="1"/>
  <c r="D4192" i="1"/>
  <c r="G4192" i="1" s="1"/>
  <c r="D4193" i="1"/>
  <c r="G4193" i="1" s="1"/>
  <c r="D4194" i="1"/>
  <c r="G4194" i="1" s="1"/>
  <c r="D4195" i="1"/>
  <c r="G4195" i="1" s="1"/>
  <c r="D4196" i="1"/>
  <c r="G4196" i="1" s="1"/>
  <c r="D4197" i="1"/>
  <c r="G4197" i="1" s="1"/>
  <c r="D4198" i="1"/>
  <c r="G4198" i="1" s="1"/>
  <c r="D4199" i="1"/>
  <c r="G4199" i="1" s="1"/>
  <c r="D4200" i="1"/>
  <c r="G4200" i="1" s="1"/>
  <c r="D4201" i="1"/>
  <c r="G4201" i="1" s="1"/>
  <c r="D4202" i="1"/>
  <c r="G4202" i="1" s="1"/>
  <c r="D4203" i="1"/>
  <c r="G4203" i="1" s="1"/>
  <c r="D4204" i="1"/>
  <c r="G4204" i="1" s="1"/>
  <c r="D4205" i="1"/>
  <c r="G4205" i="1" s="1"/>
  <c r="D4206" i="1"/>
  <c r="G4206" i="1" s="1"/>
  <c r="D4207" i="1"/>
  <c r="G4207" i="1" s="1"/>
  <c r="D4208" i="1"/>
  <c r="G4208" i="1" s="1"/>
  <c r="D4209" i="1"/>
  <c r="G4209" i="1" s="1"/>
  <c r="D4210" i="1"/>
  <c r="G4210" i="1" s="1"/>
  <c r="D4211" i="1"/>
  <c r="G4211" i="1" s="1"/>
  <c r="D4212" i="1"/>
  <c r="G4212" i="1" s="1"/>
  <c r="D4213" i="1"/>
  <c r="G4213" i="1" s="1"/>
  <c r="D4214" i="1"/>
  <c r="G4214" i="1" s="1"/>
  <c r="D4215" i="1"/>
  <c r="G4215" i="1" s="1"/>
  <c r="D4216" i="1"/>
  <c r="G4216" i="1" s="1"/>
  <c r="D4217" i="1"/>
  <c r="G4217" i="1" s="1"/>
  <c r="D4218" i="1"/>
  <c r="G4218" i="1" s="1"/>
  <c r="D4219" i="1"/>
  <c r="G4219" i="1" s="1"/>
  <c r="D4220" i="1"/>
  <c r="G4220" i="1" s="1"/>
  <c r="D4221" i="1"/>
  <c r="G4221" i="1" s="1"/>
  <c r="D4222" i="1"/>
  <c r="G4222" i="1" s="1"/>
  <c r="D4223" i="1"/>
  <c r="G4223" i="1" s="1"/>
  <c r="D4224" i="1"/>
  <c r="G4224" i="1" s="1"/>
  <c r="D4225" i="1"/>
  <c r="G4225" i="1" s="1"/>
  <c r="D4226" i="1"/>
  <c r="G4226" i="1" s="1"/>
  <c r="D4227" i="1"/>
  <c r="G4227" i="1" s="1"/>
  <c r="D4228" i="1"/>
  <c r="G4228" i="1" s="1"/>
  <c r="D4229" i="1"/>
  <c r="G4229" i="1" s="1"/>
  <c r="D4230" i="1"/>
  <c r="G4230" i="1" s="1"/>
  <c r="D4231" i="1"/>
  <c r="G4231" i="1" s="1"/>
  <c r="D4232" i="1"/>
  <c r="G4232" i="1" s="1"/>
  <c r="D4233" i="1"/>
  <c r="G4233" i="1" s="1"/>
  <c r="D4234" i="1"/>
  <c r="G4234" i="1" s="1"/>
  <c r="D4235" i="1"/>
  <c r="G4235" i="1" s="1"/>
  <c r="D4236" i="1"/>
  <c r="G4236" i="1" s="1"/>
  <c r="D4237" i="1"/>
  <c r="G4237" i="1" s="1"/>
  <c r="D4238" i="1"/>
  <c r="G4238" i="1" s="1"/>
  <c r="D4239" i="1"/>
  <c r="G4239" i="1" s="1"/>
  <c r="D4240" i="1"/>
  <c r="G4240" i="1" s="1"/>
  <c r="D4241" i="1"/>
  <c r="G4241" i="1" s="1"/>
  <c r="D4242" i="1"/>
  <c r="G4242" i="1" s="1"/>
  <c r="D4243" i="1"/>
  <c r="G4243" i="1" s="1"/>
  <c r="D4244" i="1"/>
  <c r="G4244" i="1" s="1"/>
  <c r="D4245" i="1"/>
  <c r="G4245" i="1" s="1"/>
  <c r="D4246" i="1"/>
  <c r="G4246" i="1" s="1"/>
  <c r="D4247" i="1"/>
  <c r="G4247" i="1" s="1"/>
  <c r="D4248" i="1"/>
  <c r="G4248" i="1" s="1"/>
  <c r="D4249" i="1"/>
  <c r="G4249" i="1" s="1"/>
  <c r="D4250" i="1"/>
  <c r="G4250" i="1" s="1"/>
  <c r="D4251" i="1"/>
  <c r="G4251" i="1" s="1"/>
  <c r="D4252" i="1"/>
  <c r="G4252" i="1" s="1"/>
  <c r="D4253" i="1"/>
  <c r="G4253" i="1" s="1"/>
  <c r="D4254" i="1"/>
  <c r="G4254" i="1" s="1"/>
  <c r="D4255" i="1"/>
  <c r="G4255" i="1" s="1"/>
  <c r="D4256" i="1"/>
  <c r="G4256" i="1" s="1"/>
  <c r="D4257" i="1"/>
  <c r="G4257" i="1" s="1"/>
  <c r="D4258" i="1"/>
  <c r="G4258" i="1" s="1"/>
  <c r="D4259" i="1"/>
  <c r="G4259" i="1" s="1"/>
  <c r="D4260" i="1"/>
  <c r="G4260" i="1" s="1"/>
  <c r="D4261" i="1"/>
  <c r="G4261" i="1" s="1"/>
  <c r="D4262" i="1"/>
  <c r="G4262" i="1" s="1"/>
  <c r="D4263" i="1"/>
  <c r="G4263" i="1" s="1"/>
  <c r="D4264" i="1"/>
  <c r="G4264" i="1" s="1"/>
  <c r="D4265" i="1"/>
  <c r="G4265" i="1" s="1"/>
  <c r="D4266" i="1"/>
  <c r="G4266" i="1" s="1"/>
  <c r="D4267" i="1"/>
  <c r="G4267" i="1" s="1"/>
  <c r="D4268" i="1"/>
  <c r="G4268" i="1" s="1"/>
  <c r="D4269" i="1"/>
  <c r="G4269" i="1" s="1"/>
  <c r="D4270" i="1"/>
  <c r="G4270" i="1" s="1"/>
  <c r="D4271" i="1"/>
  <c r="G4271" i="1" s="1"/>
  <c r="D4272" i="1"/>
  <c r="G4272" i="1" s="1"/>
  <c r="D4273" i="1"/>
  <c r="G4273" i="1" s="1"/>
  <c r="D4274" i="1"/>
  <c r="G4274" i="1" s="1"/>
  <c r="D4275" i="1"/>
  <c r="G4275" i="1" s="1"/>
  <c r="D4276" i="1"/>
  <c r="G4276" i="1" s="1"/>
  <c r="D4277" i="1"/>
  <c r="G4277" i="1" s="1"/>
  <c r="D4278" i="1"/>
  <c r="G4278" i="1" s="1"/>
  <c r="D4279" i="1"/>
  <c r="G4279" i="1" s="1"/>
  <c r="D4280" i="1"/>
  <c r="G4280" i="1" s="1"/>
  <c r="D4281" i="1"/>
  <c r="G4281" i="1" s="1"/>
  <c r="D4282" i="1"/>
  <c r="G4282" i="1" s="1"/>
  <c r="D4283" i="1"/>
  <c r="G4283" i="1" s="1"/>
  <c r="D4284" i="1"/>
  <c r="G4284" i="1" s="1"/>
  <c r="D4285" i="1"/>
  <c r="G4285" i="1" s="1"/>
  <c r="D4286" i="1"/>
  <c r="G4286" i="1" s="1"/>
  <c r="D4287" i="1"/>
  <c r="G4287" i="1" s="1"/>
  <c r="D4288" i="1"/>
  <c r="G4288" i="1" s="1"/>
  <c r="D4289" i="1"/>
  <c r="G4289" i="1" s="1"/>
  <c r="D4290" i="1"/>
  <c r="G4290" i="1" s="1"/>
  <c r="D4291" i="1"/>
  <c r="G4291" i="1" s="1"/>
  <c r="D4292" i="1"/>
  <c r="G4292" i="1" s="1"/>
  <c r="D4293" i="1"/>
  <c r="G4293" i="1" s="1"/>
  <c r="D4294" i="1"/>
  <c r="G4294" i="1" s="1"/>
  <c r="D4295" i="1"/>
  <c r="G4295" i="1" s="1"/>
  <c r="D4296" i="1"/>
  <c r="G4296" i="1" s="1"/>
  <c r="D4297" i="1"/>
  <c r="G4297" i="1" s="1"/>
  <c r="D4298" i="1"/>
  <c r="G4298" i="1" s="1"/>
  <c r="D4299" i="1"/>
  <c r="G4299" i="1" s="1"/>
  <c r="D4300" i="1"/>
  <c r="G4300" i="1" s="1"/>
  <c r="D4301" i="1"/>
  <c r="G4301" i="1" s="1"/>
  <c r="D4302" i="1"/>
  <c r="G4302" i="1" s="1"/>
  <c r="D4303" i="1"/>
  <c r="G4303" i="1" s="1"/>
  <c r="D4304" i="1"/>
  <c r="G4304" i="1" s="1"/>
  <c r="D4305" i="1"/>
  <c r="G4305" i="1" s="1"/>
  <c r="D4306" i="1"/>
  <c r="G4306" i="1" s="1"/>
  <c r="D4307" i="1"/>
  <c r="G4307" i="1" s="1"/>
  <c r="D4308" i="1"/>
  <c r="G4308" i="1" s="1"/>
  <c r="D4309" i="1"/>
  <c r="G4309" i="1" s="1"/>
  <c r="D4310" i="1"/>
  <c r="G4310" i="1" s="1"/>
  <c r="D4311" i="1"/>
  <c r="G4311" i="1" s="1"/>
  <c r="D4312" i="1"/>
  <c r="G4312" i="1" s="1"/>
  <c r="D4313" i="1"/>
  <c r="G4313" i="1" s="1"/>
  <c r="D4314" i="1"/>
  <c r="G4314" i="1" s="1"/>
  <c r="D4315" i="1"/>
  <c r="G4315" i="1" s="1"/>
  <c r="D4316" i="1"/>
  <c r="G4316" i="1" s="1"/>
  <c r="D4317" i="1"/>
  <c r="G4317" i="1" s="1"/>
  <c r="D4318" i="1"/>
  <c r="G4318" i="1" s="1"/>
  <c r="D4319" i="1"/>
  <c r="G4319" i="1" s="1"/>
  <c r="D4320" i="1"/>
  <c r="G4320" i="1" s="1"/>
  <c r="D4321" i="1"/>
  <c r="G4321" i="1" s="1"/>
  <c r="D4322" i="1"/>
  <c r="G4322" i="1" s="1"/>
  <c r="D4323" i="1"/>
  <c r="G4323" i="1" s="1"/>
  <c r="D4324" i="1"/>
  <c r="G4324" i="1" s="1"/>
  <c r="D4325" i="1"/>
  <c r="G4325" i="1" s="1"/>
  <c r="D4326" i="1"/>
  <c r="G4326" i="1" s="1"/>
  <c r="D4327" i="1"/>
  <c r="G4327" i="1" s="1"/>
  <c r="D4328" i="1"/>
  <c r="G4328" i="1" s="1"/>
  <c r="D4329" i="1"/>
  <c r="G4329" i="1" s="1"/>
  <c r="D4330" i="1"/>
  <c r="G4330" i="1" s="1"/>
  <c r="D4331" i="1"/>
  <c r="G4331" i="1" s="1"/>
  <c r="D4332" i="1"/>
  <c r="G4332" i="1" s="1"/>
  <c r="D4333" i="1"/>
  <c r="G4333" i="1" s="1"/>
  <c r="D4334" i="1"/>
  <c r="G4334" i="1" s="1"/>
  <c r="D4335" i="1"/>
  <c r="G4335" i="1" s="1"/>
  <c r="D4336" i="1"/>
  <c r="G4336" i="1" s="1"/>
  <c r="D4337" i="1"/>
  <c r="G4337" i="1" s="1"/>
  <c r="D4338" i="1"/>
  <c r="G4338" i="1" s="1"/>
  <c r="D4339" i="1"/>
  <c r="G4339" i="1" s="1"/>
  <c r="D4340" i="1"/>
  <c r="G4340" i="1" s="1"/>
  <c r="D4341" i="1"/>
  <c r="G4341" i="1" s="1"/>
  <c r="D4342" i="1"/>
  <c r="G4342" i="1" s="1"/>
  <c r="D4343" i="1"/>
  <c r="G4343" i="1" s="1"/>
  <c r="D4344" i="1"/>
  <c r="G4344" i="1" s="1"/>
  <c r="D4345" i="1"/>
  <c r="G4345" i="1" s="1"/>
  <c r="D4346" i="1"/>
  <c r="G4346" i="1" s="1"/>
  <c r="D4347" i="1"/>
  <c r="G4347" i="1" s="1"/>
  <c r="D4348" i="1"/>
  <c r="G4348" i="1" s="1"/>
  <c r="D4349" i="1"/>
  <c r="G4349" i="1" s="1"/>
  <c r="D4350" i="1"/>
  <c r="G4350" i="1" s="1"/>
  <c r="D4351" i="1"/>
  <c r="G4351" i="1" s="1"/>
  <c r="D4352" i="1"/>
  <c r="G4352" i="1" s="1"/>
  <c r="D4353" i="1"/>
  <c r="G4353" i="1" s="1"/>
  <c r="D4354" i="1"/>
  <c r="G4354" i="1" s="1"/>
  <c r="D4355" i="1"/>
  <c r="G4355" i="1" s="1"/>
  <c r="D4356" i="1"/>
  <c r="G4356" i="1" s="1"/>
  <c r="D4357" i="1"/>
  <c r="G4357" i="1" s="1"/>
  <c r="D4358" i="1"/>
  <c r="G4358" i="1" s="1"/>
  <c r="D4359" i="1"/>
  <c r="G4359" i="1" s="1"/>
  <c r="D4360" i="1"/>
  <c r="G4360" i="1" s="1"/>
  <c r="D4361" i="1"/>
  <c r="G4361" i="1" s="1"/>
  <c r="D4362" i="1"/>
  <c r="G4362" i="1" s="1"/>
  <c r="D4363" i="1"/>
  <c r="G4363" i="1" s="1"/>
  <c r="D4364" i="1"/>
  <c r="G4364" i="1" s="1"/>
  <c r="D4365" i="1"/>
  <c r="G4365" i="1" s="1"/>
  <c r="D4366" i="1"/>
  <c r="G4366" i="1" s="1"/>
  <c r="D4367" i="1"/>
  <c r="G4367" i="1" s="1"/>
  <c r="D4368" i="1"/>
  <c r="G4368" i="1" s="1"/>
  <c r="D4369" i="1"/>
  <c r="G4369" i="1" s="1"/>
  <c r="D4370" i="1"/>
  <c r="G4370" i="1" s="1"/>
  <c r="D4371" i="1"/>
  <c r="G4371" i="1" s="1"/>
  <c r="D4372" i="1"/>
  <c r="G4372" i="1" s="1"/>
  <c r="D4373" i="1"/>
  <c r="G4373" i="1" s="1"/>
  <c r="D4374" i="1"/>
  <c r="G4374" i="1" s="1"/>
  <c r="D4375" i="1"/>
  <c r="G4375" i="1" s="1"/>
  <c r="D4376" i="1"/>
  <c r="G4376" i="1" s="1"/>
  <c r="D4377" i="1"/>
  <c r="G4377" i="1" s="1"/>
  <c r="D4378" i="1"/>
  <c r="G4378" i="1" s="1"/>
  <c r="D4379" i="1"/>
  <c r="G4379" i="1" s="1"/>
  <c r="D4380" i="1"/>
  <c r="G4380" i="1" s="1"/>
  <c r="D4381" i="1"/>
  <c r="G4381" i="1" s="1"/>
  <c r="D4382" i="1"/>
  <c r="G4382" i="1" s="1"/>
  <c r="D4383" i="1"/>
  <c r="G4383" i="1" s="1"/>
  <c r="D4384" i="1"/>
  <c r="G4384" i="1" s="1"/>
  <c r="D4385" i="1"/>
  <c r="G4385" i="1" s="1"/>
  <c r="D4386" i="1"/>
  <c r="G4386" i="1" s="1"/>
  <c r="D4387" i="1"/>
  <c r="G4387" i="1" s="1"/>
  <c r="D4388" i="1"/>
  <c r="G4388" i="1" s="1"/>
  <c r="D4389" i="1"/>
  <c r="G4389" i="1" s="1"/>
  <c r="D4390" i="1"/>
  <c r="G4390" i="1" s="1"/>
  <c r="D4391" i="1"/>
  <c r="G4391" i="1" s="1"/>
  <c r="D4392" i="1"/>
  <c r="G4392" i="1" s="1"/>
  <c r="D4393" i="1"/>
  <c r="G4393" i="1" s="1"/>
  <c r="D4394" i="1"/>
  <c r="G4394" i="1" s="1"/>
  <c r="D4395" i="1"/>
  <c r="G4395" i="1" s="1"/>
  <c r="D4396" i="1"/>
  <c r="G4396" i="1" s="1"/>
  <c r="D4397" i="1"/>
  <c r="G4397" i="1" s="1"/>
  <c r="D4398" i="1"/>
  <c r="G4398" i="1" s="1"/>
  <c r="D4399" i="1"/>
  <c r="G4399" i="1" s="1"/>
  <c r="D4400" i="1"/>
  <c r="G4400" i="1" s="1"/>
  <c r="D4401" i="1"/>
  <c r="G4401" i="1" s="1"/>
  <c r="D4402" i="1"/>
  <c r="G4402" i="1" s="1"/>
  <c r="D4403" i="1"/>
  <c r="G4403" i="1" s="1"/>
  <c r="D4404" i="1"/>
  <c r="G4404" i="1" s="1"/>
  <c r="D4405" i="1"/>
  <c r="G4405" i="1" s="1"/>
  <c r="D4406" i="1"/>
  <c r="G4406" i="1" s="1"/>
  <c r="D4407" i="1"/>
  <c r="G4407" i="1" s="1"/>
  <c r="D4408" i="1"/>
  <c r="G4408" i="1" s="1"/>
  <c r="D4409" i="1"/>
  <c r="G4409" i="1" s="1"/>
  <c r="D4410" i="1"/>
  <c r="G4410" i="1" s="1"/>
  <c r="D4411" i="1"/>
  <c r="G4411" i="1" s="1"/>
  <c r="D4412" i="1"/>
  <c r="G4412" i="1" s="1"/>
  <c r="D4413" i="1"/>
  <c r="G4413" i="1" s="1"/>
  <c r="D4414" i="1"/>
  <c r="G4414" i="1" s="1"/>
  <c r="D4415" i="1"/>
  <c r="G4415" i="1" s="1"/>
  <c r="D4416" i="1"/>
  <c r="G4416" i="1" s="1"/>
  <c r="D4417" i="1"/>
  <c r="G4417" i="1" s="1"/>
  <c r="D4418" i="1"/>
  <c r="G4418" i="1" s="1"/>
  <c r="D4419" i="1"/>
  <c r="G4419" i="1" s="1"/>
  <c r="D4420" i="1"/>
  <c r="G4420" i="1" s="1"/>
  <c r="D4421" i="1"/>
  <c r="G4421" i="1" s="1"/>
  <c r="D4422" i="1"/>
  <c r="G4422" i="1" s="1"/>
  <c r="D4423" i="1"/>
  <c r="G4423" i="1" s="1"/>
  <c r="D4424" i="1"/>
  <c r="G4424" i="1" s="1"/>
  <c r="D4425" i="1"/>
  <c r="G4425" i="1" s="1"/>
  <c r="D4426" i="1"/>
  <c r="G4426" i="1" s="1"/>
  <c r="D4427" i="1"/>
  <c r="G4427" i="1" s="1"/>
  <c r="D4428" i="1"/>
  <c r="G4428" i="1" s="1"/>
  <c r="D4429" i="1"/>
  <c r="G4429" i="1" s="1"/>
  <c r="D4430" i="1"/>
  <c r="G4430" i="1" s="1"/>
  <c r="D4431" i="1"/>
  <c r="G4431" i="1" s="1"/>
  <c r="D4432" i="1"/>
  <c r="G4432" i="1" s="1"/>
  <c r="D4433" i="1"/>
  <c r="G4433" i="1" s="1"/>
  <c r="D4434" i="1"/>
  <c r="G4434" i="1" s="1"/>
  <c r="D4435" i="1"/>
  <c r="G4435" i="1" s="1"/>
  <c r="D4436" i="1"/>
  <c r="G4436" i="1" s="1"/>
  <c r="D4437" i="1"/>
  <c r="G4437" i="1" s="1"/>
  <c r="D4438" i="1"/>
  <c r="G4438" i="1" s="1"/>
  <c r="D4439" i="1"/>
  <c r="G4439" i="1" s="1"/>
  <c r="D4440" i="1"/>
  <c r="G4440" i="1" s="1"/>
  <c r="D4441" i="1"/>
  <c r="G4441" i="1" s="1"/>
  <c r="D4442" i="1"/>
  <c r="G4442" i="1" s="1"/>
  <c r="D4443" i="1"/>
  <c r="G4443" i="1" s="1"/>
  <c r="D4444" i="1"/>
  <c r="G4444" i="1" s="1"/>
  <c r="D4445" i="1"/>
  <c r="G4445" i="1" s="1"/>
  <c r="D4446" i="1"/>
  <c r="G4446" i="1" s="1"/>
  <c r="D4447" i="1"/>
  <c r="G4447" i="1" s="1"/>
  <c r="D4448" i="1"/>
  <c r="G4448" i="1" s="1"/>
  <c r="D4449" i="1"/>
  <c r="G4449" i="1" s="1"/>
  <c r="D4450" i="1"/>
  <c r="G4450" i="1" s="1"/>
  <c r="D4451" i="1"/>
  <c r="G4451" i="1" s="1"/>
  <c r="D4452" i="1"/>
  <c r="G4452" i="1" s="1"/>
  <c r="D4453" i="1"/>
  <c r="G4453" i="1" s="1"/>
  <c r="D4454" i="1"/>
  <c r="G4454" i="1" s="1"/>
  <c r="D4455" i="1"/>
  <c r="G4455" i="1" s="1"/>
  <c r="D4456" i="1"/>
  <c r="G4456" i="1" s="1"/>
  <c r="D4457" i="1"/>
  <c r="G4457" i="1" s="1"/>
  <c r="D4458" i="1"/>
  <c r="G4458" i="1" s="1"/>
  <c r="D4459" i="1"/>
  <c r="G4459" i="1" s="1"/>
  <c r="D4460" i="1"/>
  <c r="G4460" i="1" s="1"/>
  <c r="D4461" i="1"/>
  <c r="G4461" i="1" s="1"/>
  <c r="D4462" i="1"/>
  <c r="G4462" i="1" s="1"/>
  <c r="D4463" i="1"/>
  <c r="G4463" i="1" s="1"/>
  <c r="D4464" i="1"/>
  <c r="G4464" i="1" s="1"/>
  <c r="D4465" i="1"/>
  <c r="G4465" i="1" s="1"/>
  <c r="D4466" i="1"/>
  <c r="G4466" i="1" s="1"/>
  <c r="D4467" i="1"/>
  <c r="G4467" i="1" s="1"/>
  <c r="D4468" i="1"/>
  <c r="G4468" i="1" s="1"/>
  <c r="D4469" i="1"/>
  <c r="G4469" i="1" s="1"/>
  <c r="D4470" i="1"/>
  <c r="G4470" i="1" s="1"/>
  <c r="D4471" i="1"/>
  <c r="G4471" i="1" s="1"/>
  <c r="D4472" i="1"/>
  <c r="G4472" i="1" s="1"/>
  <c r="D4473" i="1"/>
  <c r="G4473" i="1" s="1"/>
  <c r="D4474" i="1"/>
  <c r="G4474" i="1" s="1"/>
  <c r="D4475" i="1"/>
  <c r="G4475" i="1" s="1"/>
  <c r="D4476" i="1"/>
  <c r="G4476" i="1" s="1"/>
  <c r="D4477" i="1"/>
  <c r="G4477" i="1" s="1"/>
  <c r="D4478" i="1"/>
  <c r="G4478" i="1" s="1"/>
  <c r="D4479" i="1"/>
  <c r="G4479" i="1" s="1"/>
  <c r="D4480" i="1"/>
  <c r="G4480" i="1" s="1"/>
  <c r="D4481" i="1"/>
  <c r="G4481" i="1" s="1"/>
  <c r="D4482" i="1"/>
  <c r="G4482" i="1" s="1"/>
  <c r="D4483" i="1"/>
  <c r="G4483" i="1" s="1"/>
  <c r="D4484" i="1"/>
  <c r="G4484" i="1" s="1"/>
  <c r="D4485" i="1"/>
  <c r="G4485" i="1" s="1"/>
  <c r="D4486" i="1"/>
  <c r="G4486" i="1" s="1"/>
  <c r="D4487" i="1"/>
  <c r="G4487" i="1" s="1"/>
  <c r="D4488" i="1"/>
  <c r="G4488" i="1" s="1"/>
  <c r="D4489" i="1"/>
  <c r="G4489" i="1" s="1"/>
  <c r="D4490" i="1"/>
  <c r="G4490" i="1" s="1"/>
  <c r="D4491" i="1"/>
  <c r="G4491" i="1" s="1"/>
  <c r="D4492" i="1"/>
  <c r="G4492" i="1" s="1"/>
  <c r="D4493" i="1"/>
  <c r="G4493" i="1" s="1"/>
  <c r="D4494" i="1"/>
  <c r="G4494" i="1" s="1"/>
  <c r="D4495" i="1"/>
  <c r="G4495" i="1" s="1"/>
  <c r="D4496" i="1"/>
  <c r="G4496" i="1" s="1"/>
  <c r="D4497" i="1"/>
  <c r="G4497" i="1" s="1"/>
  <c r="D4498" i="1"/>
  <c r="G4498" i="1" s="1"/>
  <c r="D4499" i="1"/>
  <c r="G4499" i="1" s="1"/>
  <c r="D4500" i="1"/>
  <c r="G4500" i="1" s="1"/>
  <c r="D4501" i="1"/>
  <c r="G4501" i="1" s="1"/>
  <c r="D4502" i="1"/>
  <c r="G4502" i="1" s="1"/>
  <c r="D4503" i="1"/>
  <c r="G4503" i="1" s="1"/>
  <c r="D4504" i="1"/>
  <c r="G4504" i="1" s="1"/>
  <c r="D4505" i="1"/>
  <c r="G4505" i="1" s="1"/>
  <c r="D4506" i="1"/>
  <c r="G4506" i="1" s="1"/>
  <c r="D4507" i="1"/>
  <c r="G4507" i="1" s="1"/>
  <c r="D4508" i="1"/>
  <c r="G4508" i="1" s="1"/>
  <c r="D4509" i="1"/>
  <c r="G4509" i="1" s="1"/>
  <c r="D4510" i="1"/>
  <c r="G4510" i="1" s="1"/>
  <c r="D4511" i="1"/>
  <c r="G4511" i="1" s="1"/>
  <c r="D4512" i="1"/>
  <c r="G4512" i="1" s="1"/>
  <c r="D4513" i="1"/>
  <c r="G4513" i="1" s="1"/>
  <c r="D4514" i="1"/>
  <c r="G4514" i="1" s="1"/>
  <c r="D4515" i="1"/>
  <c r="G4515" i="1" s="1"/>
  <c r="D4516" i="1"/>
  <c r="G4516" i="1" s="1"/>
  <c r="D4517" i="1"/>
  <c r="G4517" i="1" s="1"/>
  <c r="D4518" i="1"/>
  <c r="G4518" i="1" s="1"/>
  <c r="D4519" i="1"/>
  <c r="G4519" i="1" s="1"/>
  <c r="D4520" i="1"/>
  <c r="G4520" i="1" s="1"/>
  <c r="D4521" i="1"/>
  <c r="G4521" i="1" s="1"/>
  <c r="D4522" i="1"/>
  <c r="G4522" i="1" s="1"/>
  <c r="D4523" i="1"/>
  <c r="G4523" i="1" s="1"/>
  <c r="D4524" i="1"/>
  <c r="G4524" i="1" s="1"/>
  <c r="D4525" i="1"/>
  <c r="G4525" i="1" s="1"/>
  <c r="D4526" i="1"/>
  <c r="G4526" i="1" s="1"/>
  <c r="D4527" i="1"/>
  <c r="G4527" i="1" s="1"/>
  <c r="D4528" i="1"/>
  <c r="G4528" i="1" s="1"/>
  <c r="D4529" i="1"/>
  <c r="G4529" i="1" s="1"/>
  <c r="D4530" i="1"/>
  <c r="G4530" i="1" s="1"/>
  <c r="D4531" i="1"/>
  <c r="G4531" i="1" s="1"/>
  <c r="D4532" i="1"/>
  <c r="G4532" i="1" s="1"/>
  <c r="D4533" i="1"/>
  <c r="G4533" i="1" s="1"/>
  <c r="D4534" i="1"/>
  <c r="G4534" i="1" s="1"/>
  <c r="D4535" i="1"/>
  <c r="G4535" i="1" s="1"/>
  <c r="D4536" i="1"/>
  <c r="G4536" i="1" s="1"/>
  <c r="D4537" i="1"/>
  <c r="G4537" i="1" s="1"/>
  <c r="D4538" i="1"/>
  <c r="G4538" i="1" s="1"/>
  <c r="D4539" i="1"/>
  <c r="G4539" i="1" s="1"/>
  <c r="D4540" i="1"/>
  <c r="G4540" i="1" s="1"/>
  <c r="D4541" i="1"/>
  <c r="G4541" i="1" s="1"/>
  <c r="D4542" i="1"/>
  <c r="G4542" i="1" s="1"/>
  <c r="D4543" i="1"/>
  <c r="G4543" i="1" s="1"/>
  <c r="D4544" i="1"/>
  <c r="G4544" i="1" s="1"/>
  <c r="D4545" i="1"/>
  <c r="G4545" i="1" s="1"/>
  <c r="D4546" i="1"/>
  <c r="G4546" i="1" s="1"/>
  <c r="D4547" i="1"/>
  <c r="G4547" i="1" s="1"/>
  <c r="D4548" i="1"/>
  <c r="G4548" i="1" s="1"/>
  <c r="D4549" i="1"/>
  <c r="G4549" i="1" s="1"/>
  <c r="D4550" i="1"/>
  <c r="G4550" i="1" s="1"/>
  <c r="D4551" i="1"/>
  <c r="G4551" i="1" s="1"/>
  <c r="D4552" i="1"/>
  <c r="G4552" i="1" s="1"/>
  <c r="D4553" i="1"/>
  <c r="G4553" i="1" s="1"/>
  <c r="D4554" i="1"/>
  <c r="G4554" i="1" s="1"/>
  <c r="D4555" i="1"/>
  <c r="G4555" i="1" s="1"/>
  <c r="D4556" i="1"/>
  <c r="G4556" i="1" s="1"/>
  <c r="D4557" i="1"/>
  <c r="G4557" i="1" s="1"/>
  <c r="D4558" i="1"/>
  <c r="G4558" i="1" s="1"/>
  <c r="D4559" i="1"/>
  <c r="G4559" i="1" s="1"/>
  <c r="D4560" i="1"/>
  <c r="G4560" i="1" s="1"/>
  <c r="D4561" i="1"/>
  <c r="G4561" i="1" s="1"/>
  <c r="D4562" i="1"/>
  <c r="G4562" i="1" s="1"/>
  <c r="D4563" i="1"/>
  <c r="G4563" i="1" s="1"/>
  <c r="D4564" i="1"/>
  <c r="G4564" i="1" s="1"/>
  <c r="D4565" i="1"/>
  <c r="G4565" i="1" s="1"/>
  <c r="D4566" i="1"/>
  <c r="G4566" i="1" s="1"/>
  <c r="D4567" i="1"/>
  <c r="G4567" i="1" s="1"/>
  <c r="D4568" i="1"/>
  <c r="G4568" i="1" s="1"/>
  <c r="D4569" i="1"/>
  <c r="G4569" i="1" s="1"/>
  <c r="D4570" i="1"/>
  <c r="G4570" i="1" s="1"/>
  <c r="D4571" i="1"/>
  <c r="G4571" i="1" s="1"/>
  <c r="D4572" i="1"/>
  <c r="G4572" i="1" s="1"/>
  <c r="D4573" i="1"/>
  <c r="G4573" i="1" s="1"/>
  <c r="D4574" i="1"/>
  <c r="G4574" i="1" s="1"/>
  <c r="D4575" i="1"/>
  <c r="G4575" i="1" s="1"/>
  <c r="D4576" i="1"/>
  <c r="G4576" i="1" s="1"/>
  <c r="D4577" i="1"/>
  <c r="G4577" i="1" s="1"/>
  <c r="D4578" i="1"/>
  <c r="G4578" i="1" s="1"/>
  <c r="D4579" i="1"/>
  <c r="G4579" i="1" s="1"/>
  <c r="D4580" i="1"/>
  <c r="G4580" i="1" s="1"/>
  <c r="D4581" i="1"/>
  <c r="G4581" i="1" s="1"/>
  <c r="D4582" i="1"/>
  <c r="G4582" i="1" s="1"/>
  <c r="D4583" i="1"/>
  <c r="G4583" i="1" s="1"/>
  <c r="D4584" i="1"/>
  <c r="G4584" i="1" s="1"/>
  <c r="D4585" i="1"/>
  <c r="G4585" i="1" s="1"/>
  <c r="D4586" i="1"/>
  <c r="G4586" i="1" s="1"/>
  <c r="D4587" i="1"/>
  <c r="G4587" i="1" s="1"/>
  <c r="D4588" i="1"/>
  <c r="G4588" i="1" s="1"/>
  <c r="D4589" i="1"/>
  <c r="G4589" i="1" s="1"/>
  <c r="D4590" i="1"/>
  <c r="G4590" i="1" s="1"/>
  <c r="D4591" i="1"/>
  <c r="G4591" i="1" s="1"/>
  <c r="D4592" i="1"/>
  <c r="G4592" i="1" s="1"/>
  <c r="D4593" i="1"/>
  <c r="G4593" i="1" s="1"/>
  <c r="D4594" i="1"/>
  <c r="G4594" i="1" s="1"/>
  <c r="D4595" i="1"/>
  <c r="G4595" i="1" s="1"/>
  <c r="D4596" i="1"/>
  <c r="G4596" i="1" s="1"/>
  <c r="D4597" i="1"/>
  <c r="G4597" i="1" s="1"/>
  <c r="D4598" i="1"/>
  <c r="G4598" i="1" s="1"/>
  <c r="D4599" i="1"/>
  <c r="G4599" i="1" s="1"/>
  <c r="D4600" i="1"/>
  <c r="G4600" i="1" s="1"/>
  <c r="D4601" i="1"/>
  <c r="G4601" i="1" s="1"/>
  <c r="D4602" i="1"/>
  <c r="G4602" i="1" s="1"/>
  <c r="D4603" i="1"/>
  <c r="G4603" i="1" s="1"/>
  <c r="D4604" i="1"/>
  <c r="G4604" i="1" s="1"/>
  <c r="D4605" i="1"/>
  <c r="G4605" i="1" s="1"/>
  <c r="D4606" i="1"/>
  <c r="G4606" i="1" s="1"/>
  <c r="D4607" i="1"/>
  <c r="G4607" i="1" s="1"/>
  <c r="D4608" i="1"/>
  <c r="G4608" i="1" s="1"/>
  <c r="D4609" i="1"/>
  <c r="G4609" i="1" s="1"/>
  <c r="D4610" i="1"/>
  <c r="G4610" i="1" s="1"/>
  <c r="D4611" i="1"/>
  <c r="G4611" i="1" s="1"/>
  <c r="D4612" i="1"/>
  <c r="G4612" i="1" s="1"/>
  <c r="D4613" i="1"/>
  <c r="G4613" i="1" s="1"/>
  <c r="D4614" i="1"/>
  <c r="G4614" i="1" s="1"/>
  <c r="D4615" i="1"/>
  <c r="G4615" i="1" s="1"/>
  <c r="D4616" i="1"/>
  <c r="G4616" i="1" s="1"/>
  <c r="D4617" i="1"/>
  <c r="G4617" i="1" s="1"/>
  <c r="D4618" i="1"/>
  <c r="G4618" i="1" s="1"/>
  <c r="D4619" i="1"/>
  <c r="G4619" i="1" s="1"/>
  <c r="D4620" i="1"/>
  <c r="G4620" i="1" s="1"/>
  <c r="D4621" i="1"/>
  <c r="G4621" i="1" s="1"/>
  <c r="D4622" i="1"/>
  <c r="G4622" i="1" s="1"/>
  <c r="D4623" i="1"/>
  <c r="G4623" i="1" s="1"/>
  <c r="D4624" i="1"/>
  <c r="G4624" i="1" s="1"/>
  <c r="D4625" i="1"/>
  <c r="G4625" i="1" s="1"/>
  <c r="D4626" i="1"/>
  <c r="G4626" i="1" s="1"/>
  <c r="D4627" i="1"/>
  <c r="G4627" i="1" s="1"/>
  <c r="D4628" i="1"/>
  <c r="G4628" i="1" s="1"/>
  <c r="D4629" i="1"/>
  <c r="G4629" i="1" s="1"/>
  <c r="D4630" i="1"/>
  <c r="G4630" i="1" s="1"/>
  <c r="D4631" i="1"/>
  <c r="G4631" i="1" s="1"/>
  <c r="D4632" i="1"/>
  <c r="G4632" i="1" s="1"/>
  <c r="D4633" i="1"/>
  <c r="G4633" i="1" s="1"/>
  <c r="D4634" i="1"/>
  <c r="G4634" i="1" s="1"/>
  <c r="D4635" i="1"/>
  <c r="G4635" i="1" s="1"/>
  <c r="D4636" i="1"/>
  <c r="G4636" i="1" s="1"/>
  <c r="D4637" i="1"/>
  <c r="G4637" i="1" s="1"/>
  <c r="D4638" i="1"/>
  <c r="G4638" i="1" s="1"/>
  <c r="D4639" i="1"/>
  <c r="G4639" i="1" s="1"/>
  <c r="D4640" i="1"/>
  <c r="G4640" i="1" s="1"/>
  <c r="D4641" i="1"/>
  <c r="G4641" i="1" s="1"/>
  <c r="D4642" i="1"/>
  <c r="G4642" i="1" s="1"/>
  <c r="D4643" i="1"/>
  <c r="G4643" i="1" s="1"/>
  <c r="D4644" i="1"/>
  <c r="G4644" i="1" s="1"/>
  <c r="D4645" i="1"/>
  <c r="G4645" i="1" s="1"/>
  <c r="D4646" i="1"/>
  <c r="G4646" i="1" s="1"/>
  <c r="D4647" i="1"/>
  <c r="G4647" i="1" s="1"/>
  <c r="D4648" i="1"/>
  <c r="G4648" i="1" s="1"/>
  <c r="D4649" i="1"/>
  <c r="G4649" i="1" s="1"/>
  <c r="D4650" i="1"/>
  <c r="G4650" i="1" s="1"/>
  <c r="D4651" i="1"/>
  <c r="G4651" i="1" s="1"/>
  <c r="D4652" i="1"/>
  <c r="G4652" i="1" s="1"/>
  <c r="D4653" i="1"/>
  <c r="G4653" i="1" s="1"/>
  <c r="D4654" i="1"/>
  <c r="G4654" i="1" s="1"/>
  <c r="D4655" i="1"/>
  <c r="G4655" i="1" s="1"/>
  <c r="D4656" i="1"/>
  <c r="G4656" i="1" s="1"/>
  <c r="D4657" i="1"/>
  <c r="G4657" i="1" s="1"/>
  <c r="D4658" i="1"/>
  <c r="G4658" i="1" s="1"/>
  <c r="D4659" i="1"/>
  <c r="G4659" i="1" s="1"/>
  <c r="D4660" i="1"/>
  <c r="G4660" i="1" s="1"/>
  <c r="D4661" i="1"/>
  <c r="G4661" i="1" s="1"/>
  <c r="D4662" i="1"/>
  <c r="G4662" i="1" s="1"/>
  <c r="D4663" i="1"/>
  <c r="G4663" i="1" s="1"/>
  <c r="D4664" i="1"/>
  <c r="G4664" i="1" s="1"/>
  <c r="D4665" i="1"/>
  <c r="G4665" i="1" s="1"/>
  <c r="D4666" i="1"/>
  <c r="G4666" i="1" s="1"/>
  <c r="D4667" i="1"/>
  <c r="G4667" i="1" s="1"/>
  <c r="D4668" i="1"/>
  <c r="G4668" i="1" s="1"/>
  <c r="D4669" i="1"/>
  <c r="G4669" i="1" s="1"/>
  <c r="D4670" i="1"/>
  <c r="G4670" i="1" s="1"/>
  <c r="D4671" i="1"/>
  <c r="G4671" i="1" s="1"/>
  <c r="D4672" i="1"/>
  <c r="G4672" i="1" s="1"/>
  <c r="D4673" i="1"/>
  <c r="G4673" i="1" s="1"/>
  <c r="D4674" i="1"/>
  <c r="G4674" i="1" s="1"/>
  <c r="D4675" i="1"/>
  <c r="G4675" i="1" s="1"/>
  <c r="D4676" i="1"/>
  <c r="G4676" i="1" s="1"/>
  <c r="D4677" i="1"/>
  <c r="G4677" i="1" s="1"/>
  <c r="D4678" i="1"/>
  <c r="G4678" i="1" s="1"/>
  <c r="D4679" i="1"/>
  <c r="G4679" i="1" s="1"/>
  <c r="D4680" i="1"/>
  <c r="G4680" i="1" s="1"/>
  <c r="D4681" i="1"/>
  <c r="G4681" i="1" s="1"/>
  <c r="D4682" i="1"/>
  <c r="G4682" i="1" s="1"/>
  <c r="D4683" i="1"/>
  <c r="G4683" i="1" s="1"/>
  <c r="D4684" i="1"/>
  <c r="G4684" i="1" s="1"/>
  <c r="D4685" i="1"/>
  <c r="G4685" i="1" s="1"/>
  <c r="D4686" i="1"/>
  <c r="G4686" i="1" s="1"/>
  <c r="D4687" i="1"/>
  <c r="G4687" i="1" s="1"/>
  <c r="D4688" i="1"/>
  <c r="G4688" i="1" s="1"/>
  <c r="D4689" i="1"/>
  <c r="G4689" i="1" s="1"/>
  <c r="D4690" i="1"/>
  <c r="G4690" i="1" s="1"/>
  <c r="D4691" i="1"/>
  <c r="G4691" i="1" s="1"/>
  <c r="D4692" i="1"/>
  <c r="G4692" i="1" s="1"/>
  <c r="D4693" i="1"/>
  <c r="G4693" i="1" s="1"/>
  <c r="D4694" i="1"/>
  <c r="G4694" i="1" s="1"/>
  <c r="D4695" i="1"/>
  <c r="G4695" i="1" s="1"/>
  <c r="D4696" i="1"/>
  <c r="G4696" i="1" s="1"/>
  <c r="D4697" i="1"/>
  <c r="G4697" i="1" s="1"/>
  <c r="D4698" i="1"/>
  <c r="G4698" i="1" s="1"/>
  <c r="D4699" i="1"/>
  <c r="G4699" i="1" s="1"/>
  <c r="D4700" i="1"/>
  <c r="G4700" i="1" s="1"/>
  <c r="D4701" i="1"/>
  <c r="G4701" i="1" s="1"/>
  <c r="D4702" i="1"/>
  <c r="G4702" i="1" s="1"/>
  <c r="D4703" i="1"/>
  <c r="G4703" i="1" s="1"/>
  <c r="D4704" i="1"/>
  <c r="G4704" i="1" s="1"/>
  <c r="D4705" i="1"/>
  <c r="G4705" i="1" s="1"/>
  <c r="D4706" i="1"/>
  <c r="G4706" i="1" s="1"/>
  <c r="D4707" i="1"/>
  <c r="G4707" i="1" s="1"/>
  <c r="D4708" i="1"/>
  <c r="G4708" i="1" s="1"/>
  <c r="D4709" i="1"/>
  <c r="G4709" i="1" s="1"/>
  <c r="D4710" i="1"/>
  <c r="G4710" i="1" s="1"/>
  <c r="D4711" i="1"/>
  <c r="G4711" i="1" s="1"/>
  <c r="D4712" i="1"/>
  <c r="G4712" i="1" s="1"/>
  <c r="D4713" i="1"/>
  <c r="G4713" i="1" s="1"/>
  <c r="D4714" i="1"/>
  <c r="G4714" i="1" s="1"/>
  <c r="D4715" i="1"/>
  <c r="G4715" i="1" s="1"/>
  <c r="D4716" i="1"/>
  <c r="G4716" i="1" s="1"/>
  <c r="D4717" i="1"/>
  <c r="G4717" i="1" s="1"/>
  <c r="D4718" i="1"/>
  <c r="G4718" i="1" s="1"/>
  <c r="D4719" i="1"/>
  <c r="G4719" i="1" s="1"/>
  <c r="D4720" i="1"/>
  <c r="G4720" i="1" s="1"/>
  <c r="D4721" i="1"/>
  <c r="G4721" i="1" s="1"/>
  <c r="D4722" i="1"/>
  <c r="G4722" i="1" s="1"/>
  <c r="D4723" i="1"/>
  <c r="G4723" i="1" s="1"/>
  <c r="D4724" i="1"/>
  <c r="G4724" i="1" s="1"/>
  <c r="D4725" i="1"/>
  <c r="G4725" i="1" s="1"/>
  <c r="D4726" i="1"/>
  <c r="G4726" i="1" s="1"/>
  <c r="D4727" i="1"/>
  <c r="G4727" i="1" s="1"/>
  <c r="D4728" i="1"/>
  <c r="G4728" i="1" s="1"/>
  <c r="D4729" i="1"/>
  <c r="G4729" i="1" s="1"/>
  <c r="D4730" i="1"/>
  <c r="G4730" i="1" s="1"/>
  <c r="D4731" i="1"/>
  <c r="G4731" i="1" s="1"/>
  <c r="D4732" i="1"/>
  <c r="G4732" i="1" s="1"/>
  <c r="D4733" i="1"/>
  <c r="G4733" i="1" s="1"/>
  <c r="D4734" i="1"/>
  <c r="G4734" i="1" s="1"/>
  <c r="D4735" i="1"/>
  <c r="G4735" i="1" s="1"/>
  <c r="D4736" i="1"/>
  <c r="G4736" i="1" s="1"/>
  <c r="D4737" i="1"/>
  <c r="G4737" i="1" s="1"/>
  <c r="D4738" i="1"/>
  <c r="G4738" i="1" s="1"/>
  <c r="D4739" i="1"/>
  <c r="G4739" i="1" s="1"/>
  <c r="D4740" i="1"/>
  <c r="G4740" i="1" s="1"/>
  <c r="D4741" i="1"/>
  <c r="G4741" i="1" s="1"/>
  <c r="D4742" i="1"/>
  <c r="G4742" i="1" s="1"/>
  <c r="D4743" i="1"/>
  <c r="G4743" i="1" s="1"/>
  <c r="D4744" i="1"/>
  <c r="G4744" i="1" s="1"/>
  <c r="D4745" i="1"/>
  <c r="G4745" i="1" s="1"/>
  <c r="D4746" i="1"/>
  <c r="G4746" i="1" s="1"/>
  <c r="D4747" i="1"/>
  <c r="G4747" i="1" s="1"/>
  <c r="D4748" i="1"/>
  <c r="G4748" i="1" s="1"/>
  <c r="D4749" i="1"/>
  <c r="G4749" i="1" s="1"/>
  <c r="D4750" i="1"/>
  <c r="G4750" i="1" s="1"/>
  <c r="D4751" i="1"/>
  <c r="G4751" i="1" s="1"/>
  <c r="D4752" i="1"/>
  <c r="G4752" i="1" s="1"/>
  <c r="D4753" i="1"/>
  <c r="G4753" i="1" s="1"/>
  <c r="D4754" i="1"/>
  <c r="G4754" i="1" s="1"/>
  <c r="D4755" i="1"/>
  <c r="G4755" i="1" s="1"/>
  <c r="D4756" i="1"/>
  <c r="G4756" i="1" s="1"/>
  <c r="D4757" i="1"/>
  <c r="G4757" i="1" s="1"/>
  <c r="D4758" i="1"/>
  <c r="G4758" i="1" s="1"/>
  <c r="D4759" i="1"/>
  <c r="G4759" i="1" s="1"/>
  <c r="D4760" i="1"/>
  <c r="G4760" i="1" s="1"/>
  <c r="D4761" i="1"/>
  <c r="G4761" i="1" s="1"/>
  <c r="D4762" i="1"/>
  <c r="G4762" i="1" s="1"/>
  <c r="D4763" i="1"/>
  <c r="G4763" i="1" s="1"/>
  <c r="D4764" i="1"/>
  <c r="G4764" i="1" s="1"/>
  <c r="D4765" i="1"/>
  <c r="G4765" i="1" s="1"/>
  <c r="D4766" i="1"/>
  <c r="G4766" i="1" s="1"/>
  <c r="D4767" i="1"/>
  <c r="G4767" i="1" s="1"/>
  <c r="D4768" i="1"/>
  <c r="G4768" i="1" s="1"/>
  <c r="D4769" i="1"/>
  <c r="G4769" i="1" s="1"/>
  <c r="D4770" i="1"/>
  <c r="G4770" i="1" s="1"/>
  <c r="D4771" i="1"/>
  <c r="G4771" i="1" s="1"/>
  <c r="D4772" i="1"/>
  <c r="G4772" i="1" s="1"/>
  <c r="D4773" i="1"/>
  <c r="G4773" i="1" s="1"/>
  <c r="D4774" i="1"/>
  <c r="G4774" i="1" s="1"/>
  <c r="D4775" i="1"/>
  <c r="G4775" i="1" s="1"/>
  <c r="D4776" i="1"/>
  <c r="G4776" i="1" s="1"/>
  <c r="D4777" i="1"/>
  <c r="G4777" i="1" s="1"/>
  <c r="D4778" i="1"/>
  <c r="G4778" i="1" s="1"/>
  <c r="D4779" i="1"/>
  <c r="G4779" i="1" s="1"/>
  <c r="D4780" i="1"/>
  <c r="G4780" i="1" s="1"/>
  <c r="D4781" i="1"/>
  <c r="G4781" i="1" s="1"/>
  <c r="D4782" i="1"/>
  <c r="G4782" i="1" s="1"/>
  <c r="D4783" i="1"/>
  <c r="G4783" i="1" s="1"/>
  <c r="D4784" i="1"/>
  <c r="G4784" i="1" s="1"/>
  <c r="D4785" i="1"/>
  <c r="G4785" i="1" s="1"/>
  <c r="D4786" i="1"/>
  <c r="G4786" i="1" s="1"/>
  <c r="D4787" i="1"/>
  <c r="G4787" i="1" s="1"/>
  <c r="D4788" i="1"/>
  <c r="G4788" i="1" s="1"/>
  <c r="D4789" i="1"/>
  <c r="G4789" i="1" s="1"/>
  <c r="D4790" i="1"/>
  <c r="G4790" i="1" s="1"/>
  <c r="D4791" i="1"/>
  <c r="G4791" i="1" s="1"/>
  <c r="D4792" i="1"/>
  <c r="G4792" i="1" s="1"/>
  <c r="D4793" i="1"/>
  <c r="G4793" i="1" s="1"/>
  <c r="D4794" i="1"/>
  <c r="G4794" i="1" s="1"/>
  <c r="D4795" i="1"/>
  <c r="G4795" i="1" s="1"/>
  <c r="D4796" i="1"/>
  <c r="G4796" i="1" s="1"/>
  <c r="D4797" i="1"/>
  <c r="G4797" i="1" s="1"/>
  <c r="D4798" i="1"/>
  <c r="G4798" i="1" s="1"/>
  <c r="D4799" i="1"/>
  <c r="G4799" i="1" s="1"/>
  <c r="D4800" i="1"/>
  <c r="G4800" i="1" s="1"/>
  <c r="D4801" i="1"/>
  <c r="G4801" i="1" s="1"/>
  <c r="D4802" i="1"/>
  <c r="G4802" i="1" s="1"/>
  <c r="D4803" i="1"/>
  <c r="G4803" i="1" s="1"/>
  <c r="D4804" i="1"/>
  <c r="G4804" i="1" s="1"/>
  <c r="D4805" i="1"/>
  <c r="G4805" i="1" s="1"/>
  <c r="D4806" i="1"/>
  <c r="G4806" i="1" s="1"/>
  <c r="D4807" i="1"/>
  <c r="G4807" i="1" s="1"/>
  <c r="D4808" i="1"/>
  <c r="G4808" i="1" s="1"/>
  <c r="D4809" i="1"/>
  <c r="G4809" i="1" s="1"/>
  <c r="D4810" i="1"/>
  <c r="G4810" i="1" s="1"/>
  <c r="D4811" i="1"/>
  <c r="G4811" i="1" s="1"/>
  <c r="D4812" i="1"/>
  <c r="G4812" i="1" s="1"/>
  <c r="D4813" i="1"/>
  <c r="G4813" i="1" s="1"/>
  <c r="D4814" i="1"/>
  <c r="G4814" i="1" s="1"/>
  <c r="D4815" i="1"/>
  <c r="G4815" i="1" s="1"/>
  <c r="D4816" i="1"/>
  <c r="G4816" i="1" s="1"/>
  <c r="D4817" i="1"/>
  <c r="G4817" i="1" s="1"/>
  <c r="D4818" i="1"/>
  <c r="G4818" i="1" s="1"/>
  <c r="D4819" i="1"/>
  <c r="G4819" i="1" s="1"/>
  <c r="D4820" i="1"/>
  <c r="G4820" i="1" s="1"/>
  <c r="D4821" i="1"/>
  <c r="G4821" i="1" s="1"/>
  <c r="D4822" i="1"/>
  <c r="G4822" i="1" s="1"/>
  <c r="D4823" i="1"/>
  <c r="G4823" i="1" s="1"/>
  <c r="D4824" i="1"/>
  <c r="G4824" i="1" s="1"/>
  <c r="D4825" i="1"/>
  <c r="G4825" i="1" s="1"/>
  <c r="D4826" i="1"/>
  <c r="G4826" i="1" s="1"/>
  <c r="D4827" i="1"/>
  <c r="G4827" i="1" s="1"/>
  <c r="D4828" i="1"/>
  <c r="G4828" i="1" s="1"/>
  <c r="D4829" i="1"/>
  <c r="G4829" i="1" s="1"/>
  <c r="D4830" i="1"/>
  <c r="G4830" i="1" s="1"/>
  <c r="D4831" i="1"/>
  <c r="G4831" i="1" s="1"/>
  <c r="D4832" i="1"/>
  <c r="G4832" i="1" s="1"/>
  <c r="D4833" i="1"/>
  <c r="G4833" i="1" s="1"/>
  <c r="D4834" i="1"/>
  <c r="G4834" i="1" s="1"/>
  <c r="D4835" i="1"/>
  <c r="G4835" i="1" s="1"/>
  <c r="D4836" i="1"/>
  <c r="G4836" i="1" s="1"/>
  <c r="D4837" i="1"/>
  <c r="G4837" i="1" s="1"/>
  <c r="D4838" i="1"/>
  <c r="G4838" i="1" s="1"/>
  <c r="D4839" i="1"/>
  <c r="G4839" i="1" s="1"/>
  <c r="D4840" i="1"/>
  <c r="G4840" i="1" s="1"/>
  <c r="D4841" i="1"/>
  <c r="G4841" i="1" s="1"/>
  <c r="D4842" i="1"/>
  <c r="G4842" i="1" s="1"/>
  <c r="D4843" i="1"/>
  <c r="G4843" i="1" s="1"/>
  <c r="D4844" i="1"/>
  <c r="G4844" i="1" s="1"/>
  <c r="D4845" i="1"/>
  <c r="G4845" i="1" s="1"/>
  <c r="D4846" i="1"/>
  <c r="G4846" i="1" s="1"/>
  <c r="D4847" i="1"/>
  <c r="G4847" i="1" s="1"/>
  <c r="D4848" i="1"/>
  <c r="G4848" i="1" s="1"/>
  <c r="D4849" i="1"/>
  <c r="G4849" i="1" s="1"/>
  <c r="D4850" i="1"/>
  <c r="G4850" i="1" s="1"/>
  <c r="D4851" i="1"/>
  <c r="G4851" i="1" s="1"/>
  <c r="D4852" i="1"/>
  <c r="G4852" i="1" s="1"/>
  <c r="D4853" i="1"/>
  <c r="G4853" i="1" s="1"/>
  <c r="D4854" i="1"/>
  <c r="G4854" i="1" s="1"/>
  <c r="D4855" i="1"/>
  <c r="G4855" i="1" s="1"/>
  <c r="D4856" i="1"/>
  <c r="G4856" i="1" s="1"/>
  <c r="D4857" i="1"/>
  <c r="G4857" i="1" s="1"/>
  <c r="D4858" i="1"/>
  <c r="G4858" i="1" s="1"/>
  <c r="D4859" i="1"/>
  <c r="G4859" i="1" s="1"/>
  <c r="D4860" i="1"/>
  <c r="G4860" i="1" s="1"/>
  <c r="D4861" i="1"/>
  <c r="G4861" i="1" s="1"/>
  <c r="D4862" i="1"/>
  <c r="G4862" i="1" s="1"/>
  <c r="D4863" i="1"/>
  <c r="G4863" i="1" s="1"/>
  <c r="D4864" i="1"/>
  <c r="G4864" i="1" s="1"/>
  <c r="D4865" i="1"/>
  <c r="G4865" i="1" s="1"/>
  <c r="D4866" i="1"/>
  <c r="G4866" i="1" s="1"/>
  <c r="D4867" i="1"/>
  <c r="G4867" i="1" s="1"/>
  <c r="D4868" i="1"/>
  <c r="G4868" i="1" s="1"/>
  <c r="D4869" i="1"/>
  <c r="G4869" i="1" s="1"/>
  <c r="D4870" i="1"/>
  <c r="G4870" i="1" s="1"/>
  <c r="D4871" i="1"/>
  <c r="G4871" i="1" s="1"/>
  <c r="D4872" i="1"/>
  <c r="G4872" i="1" s="1"/>
  <c r="D4873" i="1"/>
  <c r="G4873" i="1" s="1"/>
  <c r="D4874" i="1"/>
  <c r="G4874" i="1" s="1"/>
  <c r="D4875" i="1"/>
  <c r="G4875" i="1" s="1"/>
  <c r="D4876" i="1"/>
  <c r="G4876" i="1" s="1"/>
  <c r="D4877" i="1"/>
  <c r="G4877" i="1" s="1"/>
  <c r="D4878" i="1"/>
  <c r="G4878" i="1" s="1"/>
  <c r="D4879" i="1"/>
  <c r="G4879" i="1" s="1"/>
  <c r="D4880" i="1"/>
  <c r="G4880" i="1" s="1"/>
  <c r="D4881" i="1"/>
  <c r="G4881" i="1" s="1"/>
  <c r="D4882" i="1"/>
  <c r="G4882" i="1" s="1"/>
  <c r="D4883" i="1"/>
  <c r="G4883" i="1" s="1"/>
  <c r="D4884" i="1"/>
  <c r="G4884" i="1" s="1"/>
  <c r="D4885" i="1"/>
  <c r="G4885" i="1" s="1"/>
  <c r="D4886" i="1"/>
  <c r="G4886" i="1" s="1"/>
  <c r="D4887" i="1"/>
  <c r="G4887" i="1" s="1"/>
  <c r="D4888" i="1"/>
  <c r="G4888" i="1" s="1"/>
  <c r="D4889" i="1"/>
  <c r="G4889" i="1" s="1"/>
  <c r="D4890" i="1"/>
  <c r="G4890" i="1" s="1"/>
  <c r="D4891" i="1"/>
  <c r="G4891" i="1" s="1"/>
  <c r="D4892" i="1"/>
  <c r="G4892" i="1" s="1"/>
  <c r="D4893" i="1"/>
  <c r="G4893" i="1" s="1"/>
  <c r="D4894" i="1"/>
  <c r="G4894" i="1" s="1"/>
  <c r="D4895" i="1"/>
  <c r="G4895" i="1" s="1"/>
  <c r="D4896" i="1"/>
  <c r="G4896" i="1" s="1"/>
  <c r="D4897" i="1"/>
  <c r="G4897" i="1" s="1"/>
  <c r="D4898" i="1"/>
  <c r="G4898" i="1" s="1"/>
  <c r="D4899" i="1"/>
  <c r="G4899" i="1" s="1"/>
  <c r="D4900" i="1"/>
  <c r="G4900" i="1" s="1"/>
  <c r="D4901" i="1"/>
  <c r="G4901" i="1" s="1"/>
  <c r="D4902" i="1"/>
  <c r="G4902" i="1" s="1"/>
  <c r="D4903" i="1"/>
  <c r="G4903" i="1" s="1"/>
  <c r="D4904" i="1"/>
  <c r="G4904" i="1" s="1"/>
  <c r="D4905" i="1"/>
  <c r="G4905" i="1" s="1"/>
  <c r="D4906" i="1"/>
  <c r="G4906" i="1" s="1"/>
  <c r="D4907" i="1"/>
  <c r="G4907" i="1" s="1"/>
  <c r="D4908" i="1"/>
  <c r="G4908" i="1" s="1"/>
  <c r="D4909" i="1"/>
  <c r="G4909" i="1" s="1"/>
  <c r="D4910" i="1"/>
  <c r="G4910" i="1" s="1"/>
  <c r="D4911" i="1"/>
  <c r="G4911" i="1" s="1"/>
  <c r="D4912" i="1"/>
  <c r="G4912" i="1" s="1"/>
  <c r="D4913" i="1"/>
  <c r="G4913" i="1" s="1"/>
  <c r="D4914" i="1"/>
  <c r="G4914" i="1" s="1"/>
  <c r="D4915" i="1"/>
  <c r="G4915" i="1" s="1"/>
  <c r="D4916" i="1"/>
  <c r="G4916" i="1" s="1"/>
  <c r="D4917" i="1"/>
  <c r="G4917" i="1" s="1"/>
  <c r="D4918" i="1"/>
  <c r="G4918" i="1" s="1"/>
  <c r="D4919" i="1"/>
  <c r="G4919" i="1" s="1"/>
  <c r="D4920" i="1"/>
  <c r="G4920" i="1" s="1"/>
  <c r="D4921" i="1"/>
  <c r="G4921" i="1" s="1"/>
  <c r="D4922" i="1"/>
  <c r="G4922" i="1" s="1"/>
  <c r="D4923" i="1"/>
  <c r="G4923" i="1" s="1"/>
  <c r="D4924" i="1"/>
  <c r="G4924" i="1" s="1"/>
  <c r="D4925" i="1"/>
  <c r="G4925" i="1" s="1"/>
  <c r="D4926" i="1"/>
  <c r="G4926" i="1" s="1"/>
  <c r="D4927" i="1"/>
  <c r="G4927" i="1" s="1"/>
  <c r="D4928" i="1"/>
  <c r="G4928" i="1" s="1"/>
  <c r="D4929" i="1"/>
  <c r="G4929" i="1" s="1"/>
  <c r="D4930" i="1"/>
  <c r="G4930" i="1" s="1"/>
  <c r="D4931" i="1"/>
  <c r="G4931" i="1" s="1"/>
  <c r="D4932" i="1"/>
  <c r="G4932" i="1" s="1"/>
  <c r="D4933" i="1"/>
  <c r="G4933" i="1" s="1"/>
  <c r="D4934" i="1"/>
  <c r="G4934" i="1" s="1"/>
  <c r="D4935" i="1"/>
  <c r="G4935" i="1" s="1"/>
  <c r="D4936" i="1"/>
  <c r="G4936" i="1" s="1"/>
  <c r="D4937" i="1"/>
  <c r="G4937" i="1" s="1"/>
  <c r="D4938" i="1"/>
  <c r="G4938" i="1" s="1"/>
  <c r="D4939" i="1"/>
  <c r="G4939" i="1" s="1"/>
  <c r="D4940" i="1"/>
  <c r="G4940" i="1" s="1"/>
  <c r="D4941" i="1"/>
  <c r="G4941" i="1" s="1"/>
  <c r="D4942" i="1"/>
  <c r="G4942" i="1" s="1"/>
  <c r="D4943" i="1"/>
  <c r="G4943" i="1" s="1"/>
  <c r="D4944" i="1"/>
  <c r="G4944" i="1" s="1"/>
  <c r="D4945" i="1"/>
  <c r="G4945" i="1" s="1"/>
  <c r="D4946" i="1"/>
  <c r="G4946" i="1" s="1"/>
  <c r="D4947" i="1"/>
  <c r="G4947" i="1" s="1"/>
  <c r="D4948" i="1"/>
  <c r="G4948" i="1" s="1"/>
  <c r="D4949" i="1"/>
  <c r="G4949" i="1" s="1"/>
  <c r="D4950" i="1"/>
  <c r="G4950" i="1" s="1"/>
  <c r="D4951" i="1"/>
  <c r="G4951" i="1" s="1"/>
  <c r="D4952" i="1"/>
  <c r="G4952" i="1" s="1"/>
  <c r="D4953" i="1"/>
  <c r="G4953" i="1" s="1"/>
  <c r="D4954" i="1"/>
  <c r="G4954" i="1" s="1"/>
  <c r="D4955" i="1"/>
  <c r="G4955" i="1" s="1"/>
  <c r="D4956" i="1"/>
  <c r="G4956" i="1" s="1"/>
  <c r="D4957" i="1"/>
  <c r="G4957" i="1" s="1"/>
  <c r="D4958" i="1"/>
  <c r="G4958" i="1" s="1"/>
  <c r="D4959" i="1"/>
  <c r="G4959" i="1" s="1"/>
  <c r="D4960" i="1"/>
  <c r="G4960" i="1" s="1"/>
  <c r="D4961" i="1"/>
  <c r="G4961" i="1" s="1"/>
  <c r="D4962" i="1"/>
  <c r="G4962" i="1" s="1"/>
  <c r="D4963" i="1"/>
  <c r="G4963" i="1" s="1"/>
  <c r="D4964" i="1"/>
  <c r="G4964" i="1" s="1"/>
  <c r="D4965" i="1"/>
  <c r="G4965" i="1" s="1"/>
  <c r="D4966" i="1"/>
  <c r="G4966" i="1" s="1"/>
  <c r="D4967" i="1"/>
  <c r="G4967" i="1" s="1"/>
  <c r="D4968" i="1"/>
  <c r="G4968" i="1" s="1"/>
  <c r="D4969" i="1"/>
  <c r="G4969" i="1" s="1"/>
  <c r="D4970" i="1"/>
  <c r="G4970" i="1" s="1"/>
  <c r="D4971" i="1"/>
  <c r="G4971" i="1" s="1"/>
  <c r="D4972" i="1"/>
  <c r="G4972" i="1" s="1"/>
  <c r="D4973" i="1"/>
  <c r="G4973" i="1" s="1"/>
  <c r="D4974" i="1"/>
  <c r="G4974" i="1" s="1"/>
  <c r="D4975" i="1"/>
  <c r="G4975" i="1" s="1"/>
  <c r="D4976" i="1"/>
  <c r="G4976" i="1" s="1"/>
  <c r="D4977" i="1"/>
  <c r="G4977" i="1" s="1"/>
  <c r="D4978" i="1"/>
  <c r="G4978" i="1" s="1"/>
  <c r="D4979" i="1"/>
  <c r="G4979" i="1" s="1"/>
  <c r="D4980" i="1"/>
  <c r="G4980" i="1" s="1"/>
  <c r="D4981" i="1"/>
  <c r="G4981" i="1" s="1"/>
  <c r="D4982" i="1"/>
  <c r="G4982" i="1" s="1"/>
  <c r="D4983" i="1"/>
  <c r="G4983" i="1" s="1"/>
  <c r="D4984" i="1"/>
  <c r="G4984" i="1" s="1"/>
  <c r="D4985" i="1"/>
  <c r="G4985" i="1" s="1"/>
  <c r="D4986" i="1"/>
  <c r="G4986" i="1" s="1"/>
  <c r="D4987" i="1"/>
  <c r="G4987" i="1" s="1"/>
  <c r="D4988" i="1"/>
  <c r="G4988" i="1" s="1"/>
  <c r="D4989" i="1"/>
  <c r="G4989" i="1" s="1"/>
  <c r="D4990" i="1"/>
  <c r="G4990" i="1" s="1"/>
  <c r="D4991" i="1"/>
  <c r="G4991" i="1" s="1"/>
  <c r="D4992" i="1"/>
  <c r="G4992" i="1" s="1"/>
  <c r="D4993" i="1"/>
  <c r="G4993" i="1" s="1"/>
  <c r="D4994" i="1"/>
  <c r="G4994" i="1" s="1"/>
  <c r="D4995" i="1"/>
  <c r="G4995" i="1" s="1"/>
  <c r="D4996" i="1"/>
  <c r="G4996" i="1" s="1"/>
  <c r="D4997" i="1"/>
  <c r="G4997" i="1" s="1"/>
  <c r="D4998" i="1"/>
  <c r="G4998" i="1" s="1"/>
  <c r="D4999" i="1"/>
  <c r="G4999" i="1" s="1"/>
  <c r="D5000" i="1"/>
  <c r="G5000" i="1" s="1"/>
  <c r="D5001" i="1"/>
  <c r="G5001" i="1" s="1"/>
  <c r="D5002" i="1"/>
  <c r="G5002" i="1" s="1"/>
  <c r="D5003" i="1"/>
  <c r="G5003" i="1" s="1"/>
  <c r="D5004" i="1"/>
  <c r="G5004" i="1" s="1"/>
  <c r="D5005" i="1"/>
  <c r="G5005" i="1" s="1"/>
  <c r="D5006" i="1"/>
  <c r="G5006" i="1" s="1"/>
  <c r="D5007" i="1"/>
  <c r="G5007" i="1" s="1"/>
  <c r="D5008" i="1"/>
  <c r="G5008" i="1" s="1"/>
  <c r="D5009" i="1"/>
  <c r="G5009" i="1" s="1"/>
  <c r="D5010" i="1"/>
  <c r="G5010" i="1" s="1"/>
  <c r="D5011" i="1"/>
  <c r="G5011" i="1" s="1"/>
  <c r="D5012" i="1"/>
  <c r="G5012" i="1" s="1"/>
  <c r="D5013" i="1"/>
  <c r="G5013" i="1" s="1"/>
  <c r="D5014" i="1"/>
  <c r="G5014" i="1" s="1"/>
  <c r="D5015" i="1"/>
  <c r="G5015" i="1" s="1"/>
  <c r="D5016" i="1"/>
  <c r="G5016" i="1" s="1"/>
  <c r="D5017" i="1"/>
  <c r="G5017" i="1" s="1"/>
  <c r="D5018" i="1"/>
  <c r="G5018" i="1" s="1"/>
  <c r="D5019" i="1"/>
  <c r="G5019" i="1" s="1"/>
  <c r="D5020" i="1"/>
  <c r="G5020" i="1" s="1"/>
  <c r="D5021" i="1"/>
  <c r="G5021" i="1" s="1"/>
  <c r="D5022" i="1"/>
  <c r="G5022" i="1" s="1"/>
  <c r="D5023" i="1"/>
  <c r="G5023" i="1" s="1"/>
  <c r="D5024" i="1"/>
  <c r="G5024" i="1" s="1"/>
  <c r="D5025" i="1"/>
  <c r="G5025" i="1" s="1"/>
  <c r="D5026" i="1"/>
  <c r="G5026" i="1" s="1"/>
  <c r="D5027" i="1"/>
  <c r="G5027" i="1" s="1"/>
  <c r="D5028" i="1"/>
  <c r="G5028" i="1" s="1"/>
  <c r="D5029" i="1"/>
  <c r="G5029" i="1" s="1"/>
  <c r="D5030" i="1"/>
  <c r="G5030" i="1" s="1"/>
  <c r="D5031" i="1"/>
  <c r="G5031" i="1" s="1"/>
  <c r="D5032" i="1"/>
  <c r="G5032" i="1" s="1"/>
  <c r="D5033" i="1"/>
  <c r="G5033" i="1" s="1"/>
  <c r="D5034" i="1"/>
  <c r="G5034" i="1" s="1"/>
  <c r="D5035" i="1"/>
  <c r="G5035" i="1" s="1"/>
  <c r="D5036" i="1"/>
  <c r="G5036" i="1" s="1"/>
  <c r="D5037" i="1"/>
  <c r="G5037" i="1" s="1"/>
  <c r="D5038" i="1"/>
  <c r="G5038" i="1" s="1"/>
  <c r="D5039" i="1"/>
  <c r="G5039" i="1" s="1"/>
  <c r="D5040" i="1"/>
  <c r="G5040" i="1" s="1"/>
  <c r="D5041" i="1"/>
  <c r="G5041" i="1" s="1"/>
  <c r="D5042" i="1"/>
  <c r="G5042" i="1" s="1"/>
  <c r="D5043" i="1"/>
  <c r="G5043" i="1" s="1"/>
  <c r="D5044" i="1"/>
  <c r="G5044" i="1" s="1"/>
  <c r="D5045" i="1"/>
  <c r="G5045" i="1" s="1"/>
  <c r="D5046" i="1"/>
  <c r="G5046" i="1" s="1"/>
  <c r="D5047" i="1"/>
  <c r="G5047" i="1" s="1"/>
  <c r="D5048" i="1"/>
  <c r="G5048" i="1" s="1"/>
  <c r="D5049" i="1"/>
  <c r="G5049" i="1" s="1"/>
  <c r="D5050" i="1"/>
  <c r="G5050" i="1" s="1"/>
  <c r="D5051" i="1"/>
  <c r="G5051" i="1" s="1"/>
  <c r="D5052" i="1"/>
  <c r="G5052" i="1" s="1"/>
  <c r="D5053" i="1"/>
  <c r="G5053" i="1" s="1"/>
  <c r="D5054" i="1"/>
  <c r="G5054" i="1" s="1"/>
  <c r="D5055" i="1"/>
  <c r="G5055" i="1" s="1"/>
  <c r="D5056" i="1"/>
  <c r="G5056" i="1" s="1"/>
  <c r="D5057" i="1"/>
  <c r="G5057" i="1" s="1"/>
  <c r="D5058" i="1"/>
  <c r="G5058" i="1" s="1"/>
  <c r="D5059" i="1"/>
  <c r="G5059" i="1" s="1"/>
  <c r="D5060" i="1"/>
  <c r="G5060" i="1" s="1"/>
  <c r="D5061" i="1"/>
  <c r="G5061" i="1" s="1"/>
  <c r="D5062" i="1"/>
  <c r="G5062" i="1" s="1"/>
  <c r="D5063" i="1"/>
  <c r="G5063" i="1" s="1"/>
  <c r="D5064" i="1"/>
  <c r="G5064" i="1" s="1"/>
  <c r="D5065" i="1"/>
  <c r="G5065" i="1" s="1"/>
  <c r="D5066" i="1"/>
  <c r="G5066" i="1" s="1"/>
  <c r="D5067" i="1"/>
  <c r="G5067" i="1" s="1"/>
  <c r="D5068" i="1"/>
  <c r="G5068" i="1" s="1"/>
  <c r="D5069" i="1"/>
  <c r="G5069" i="1" s="1"/>
  <c r="D5070" i="1"/>
  <c r="G5070" i="1" s="1"/>
  <c r="D5071" i="1"/>
  <c r="G5071" i="1" s="1"/>
  <c r="D5072" i="1"/>
  <c r="G5072" i="1" s="1"/>
  <c r="D5073" i="1"/>
  <c r="G5073" i="1" s="1"/>
  <c r="D5074" i="1"/>
  <c r="G5074" i="1" s="1"/>
  <c r="D5075" i="1"/>
  <c r="G5075" i="1" s="1"/>
  <c r="D5076" i="1"/>
  <c r="G5076" i="1" s="1"/>
  <c r="D5077" i="1"/>
  <c r="G5077" i="1" s="1"/>
  <c r="D5078" i="1"/>
  <c r="G5078" i="1" s="1"/>
  <c r="D5079" i="1"/>
  <c r="G5079" i="1" s="1"/>
  <c r="D5080" i="1"/>
  <c r="G5080" i="1" s="1"/>
  <c r="D5081" i="1"/>
  <c r="G5081" i="1" s="1"/>
  <c r="D5082" i="1"/>
  <c r="G5082" i="1" s="1"/>
  <c r="D5083" i="1"/>
  <c r="G5083" i="1" s="1"/>
  <c r="D5084" i="1"/>
  <c r="G5084" i="1" s="1"/>
  <c r="D5085" i="1"/>
  <c r="G5085" i="1" s="1"/>
  <c r="D5086" i="1"/>
  <c r="G5086" i="1" s="1"/>
  <c r="D5087" i="1"/>
  <c r="G5087" i="1" s="1"/>
  <c r="D5088" i="1"/>
  <c r="G5088" i="1" s="1"/>
  <c r="D5089" i="1"/>
  <c r="G5089" i="1" s="1"/>
  <c r="D5090" i="1"/>
  <c r="G5090" i="1" s="1"/>
  <c r="D5091" i="1"/>
  <c r="G5091" i="1" s="1"/>
  <c r="D5092" i="1"/>
  <c r="G5092" i="1" s="1"/>
  <c r="D5093" i="1"/>
  <c r="G5093" i="1" s="1"/>
  <c r="D5094" i="1"/>
  <c r="G5094" i="1" s="1"/>
  <c r="D5095" i="1"/>
  <c r="G5095" i="1" s="1"/>
  <c r="D5096" i="1"/>
  <c r="G5096" i="1" s="1"/>
  <c r="D5097" i="1"/>
  <c r="G5097" i="1" s="1"/>
  <c r="D5098" i="1"/>
  <c r="G5098" i="1" s="1"/>
  <c r="D5099" i="1"/>
  <c r="G5099" i="1" s="1"/>
  <c r="D5100" i="1"/>
  <c r="G5100" i="1" s="1"/>
  <c r="D5101" i="1"/>
  <c r="G5101" i="1" s="1"/>
  <c r="D5102" i="1"/>
  <c r="G5102" i="1" s="1"/>
  <c r="D5103" i="1"/>
  <c r="G5103" i="1" s="1"/>
  <c r="D5104" i="1"/>
  <c r="G5104" i="1" s="1"/>
  <c r="D5105" i="1"/>
  <c r="G5105" i="1" s="1"/>
  <c r="D5106" i="1"/>
  <c r="G5106" i="1" s="1"/>
  <c r="D5107" i="1"/>
  <c r="G5107" i="1" s="1"/>
  <c r="D5108" i="1"/>
  <c r="G5108" i="1" s="1"/>
  <c r="D5109" i="1"/>
  <c r="G5109" i="1" s="1"/>
  <c r="D5110" i="1"/>
  <c r="G5110" i="1" s="1"/>
  <c r="D5111" i="1"/>
  <c r="G5111" i="1" s="1"/>
  <c r="D5112" i="1"/>
  <c r="G5112" i="1" s="1"/>
  <c r="D5113" i="1"/>
  <c r="G5113" i="1" s="1"/>
  <c r="D5114" i="1"/>
  <c r="G5114" i="1" s="1"/>
  <c r="D5115" i="1"/>
  <c r="G5115" i="1" s="1"/>
  <c r="D5116" i="1"/>
  <c r="G5116" i="1" s="1"/>
  <c r="D5117" i="1"/>
  <c r="G5117" i="1" s="1"/>
  <c r="D5118" i="1"/>
  <c r="G5118" i="1" s="1"/>
  <c r="D5119" i="1"/>
  <c r="G5119" i="1" s="1"/>
  <c r="D5120" i="1"/>
  <c r="G5120" i="1" s="1"/>
  <c r="D5121" i="1"/>
  <c r="G5121" i="1" s="1"/>
  <c r="D5122" i="1"/>
  <c r="G5122" i="1" s="1"/>
  <c r="D5123" i="1"/>
  <c r="G5123" i="1" s="1"/>
  <c r="D5124" i="1"/>
  <c r="G5124" i="1" s="1"/>
  <c r="D5125" i="1"/>
  <c r="G5125" i="1" s="1"/>
  <c r="D5126" i="1"/>
  <c r="G5126" i="1" s="1"/>
  <c r="D5127" i="1"/>
  <c r="G5127" i="1" s="1"/>
  <c r="D5128" i="1"/>
  <c r="G5128" i="1" s="1"/>
  <c r="D5129" i="1"/>
  <c r="G5129" i="1" s="1"/>
  <c r="D5130" i="1"/>
  <c r="G5130" i="1" s="1"/>
  <c r="D5131" i="1"/>
  <c r="G5131" i="1" s="1"/>
  <c r="D5132" i="1"/>
  <c r="G5132" i="1" s="1"/>
  <c r="D5133" i="1"/>
  <c r="G5133" i="1" s="1"/>
  <c r="D5134" i="1"/>
  <c r="G5134" i="1" s="1"/>
  <c r="D5135" i="1"/>
  <c r="G5135" i="1" s="1"/>
  <c r="D5136" i="1"/>
  <c r="G5136" i="1" s="1"/>
  <c r="D5137" i="1"/>
  <c r="G5137" i="1" s="1"/>
  <c r="D5138" i="1"/>
  <c r="G5138" i="1" s="1"/>
  <c r="D5139" i="1"/>
  <c r="G5139" i="1" s="1"/>
  <c r="D5140" i="1"/>
  <c r="G5140" i="1" s="1"/>
  <c r="D5141" i="1"/>
  <c r="G5141" i="1" s="1"/>
  <c r="D5142" i="1"/>
  <c r="G5142" i="1" s="1"/>
  <c r="D5143" i="1"/>
  <c r="G5143" i="1" s="1"/>
  <c r="D5144" i="1"/>
  <c r="G5144" i="1" s="1"/>
  <c r="D5145" i="1"/>
  <c r="G5145" i="1" s="1"/>
  <c r="D5146" i="1"/>
  <c r="G5146" i="1" s="1"/>
  <c r="D5147" i="1"/>
  <c r="G5147" i="1" s="1"/>
  <c r="D5148" i="1"/>
  <c r="G5148" i="1" s="1"/>
  <c r="D5149" i="1"/>
  <c r="G5149" i="1" s="1"/>
  <c r="D5150" i="1"/>
  <c r="G5150" i="1" s="1"/>
  <c r="D5151" i="1"/>
  <c r="G5151" i="1" s="1"/>
  <c r="D5152" i="1"/>
  <c r="G5152" i="1" s="1"/>
  <c r="D5153" i="1"/>
  <c r="G5153" i="1" s="1"/>
  <c r="D5154" i="1"/>
  <c r="G5154" i="1" s="1"/>
  <c r="D5155" i="1"/>
  <c r="G5155" i="1" s="1"/>
  <c r="D5156" i="1"/>
  <c r="G5156" i="1" s="1"/>
  <c r="D5157" i="1"/>
  <c r="G5157" i="1" s="1"/>
  <c r="D5158" i="1"/>
  <c r="G5158" i="1" s="1"/>
  <c r="D5159" i="1"/>
  <c r="G5159" i="1" s="1"/>
  <c r="D5160" i="1"/>
  <c r="G5160" i="1" s="1"/>
  <c r="D5161" i="1"/>
  <c r="G5161" i="1" s="1"/>
  <c r="D5162" i="1"/>
  <c r="G5162" i="1" s="1"/>
  <c r="D5163" i="1"/>
  <c r="G5163" i="1" s="1"/>
  <c r="D5164" i="1"/>
  <c r="G5164" i="1" s="1"/>
  <c r="D5165" i="1"/>
  <c r="G5165" i="1" s="1"/>
  <c r="D5166" i="1"/>
  <c r="G5166" i="1" s="1"/>
  <c r="D5167" i="1"/>
  <c r="G5167" i="1" s="1"/>
  <c r="D5168" i="1"/>
  <c r="G5168" i="1" s="1"/>
  <c r="D5169" i="1"/>
  <c r="G5169" i="1" s="1"/>
  <c r="D5170" i="1"/>
  <c r="G5170" i="1" s="1"/>
  <c r="D5171" i="1"/>
  <c r="G5171" i="1" s="1"/>
  <c r="D5172" i="1"/>
  <c r="G5172" i="1" s="1"/>
  <c r="D5173" i="1"/>
  <c r="G5173" i="1" s="1"/>
  <c r="D5174" i="1"/>
  <c r="G5174" i="1" s="1"/>
  <c r="D5175" i="1"/>
  <c r="G5175" i="1" s="1"/>
  <c r="D5176" i="1"/>
  <c r="G5176" i="1" s="1"/>
  <c r="D5177" i="1"/>
  <c r="G5177" i="1" s="1"/>
  <c r="D5178" i="1"/>
  <c r="G5178" i="1" s="1"/>
  <c r="D5179" i="1"/>
  <c r="G5179" i="1" s="1"/>
  <c r="D5180" i="1"/>
  <c r="G5180" i="1" s="1"/>
  <c r="D5181" i="1"/>
  <c r="G5181" i="1" s="1"/>
  <c r="D5182" i="1"/>
  <c r="G5182" i="1" s="1"/>
  <c r="D5183" i="1"/>
  <c r="G5183" i="1" s="1"/>
  <c r="D5184" i="1"/>
  <c r="G5184" i="1" s="1"/>
  <c r="D5185" i="1"/>
  <c r="G5185" i="1" s="1"/>
  <c r="D5186" i="1"/>
  <c r="G5186" i="1" s="1"/>
  <c r="D5187" i="1"/>
  <c r="G5187" i="1" s="1"/>
  <c r="D5188" i="1"/>
  <c r="G5188" i="1" s="1"/>
  <c r="D5189" i="1"/>
  <c r="G5189" i="1" s="1"/>
  <c r="D5190" i="1"/>
  <c r="G5190" i="1" s="1"/>
  <c r="D5191" i="1"/>
  <c r="G5191" i="1" s="1"/>
  <c r="D5192" i="1"/>
  <c r="G5192" i="1" s="1"/>
  <c r="D5193" i="1"/>
  <c r="G5193" i="1" s="1"/>
  <c r="D5194" i="1"/>
  <c r="G5194" i="1" s="1"/>
  <c r="D5195" i="1"/>
  <c r="G5195" i="1" s="1"/>
  <c r="D5196" i="1"/>
  <c r="G5196" i="1" s="1"/>
  <c r="D5197" i="1"/>
  <c r="G5197" i="1" s="1"/>
  <c r="D5198" i="1"/>
  <c r="G5198" i="1" s="1"/>
  <c r="D5199" i="1"/>
  <c r="G5199" i="1" s="1"/>
  <c r="D5200" i="1"/>
  <c r="G5200" i="1" s="1"/>
  <c r="D5201" i="1"/>
  <c r="G5201" i="1" s="1"/>
  <c r="D5202" i="1"/>
  <c r="G5202" i="1" s="1"/>
  <c r="D5203" i="1"/>
  <c r="G5203" i="1" s="1"/>
  <c r="D5204" i="1"/>
  <c r="G5204" i="1" s="1"/>
  <c r="D5205" i="1"/>
  <c r="G5205" i="1" s="1"/>
  <c r="D5206" i="1"/>
  <c r="G5206" i="1" s="1"/>
  <c r="D5207" i="1"/>
  <c r="G5207" i="1" s="1"/>
  <c r="D5208" i="1"/>
  <c r="G5208" i="1" s="1"/>
  <c r="D5209" i="1"/>
  <c r="G5209" i="1" s="1"/>
  <c r="D5210" i="1"/>
  <c r="G5210" i="1" s="1"/>
  <c r="D5211" i="1"/>
  <c r="G5211" i="1" s="1"/>
  <c r="D5212" i="1"/>
  <c r="G5212" i="1" s="1"/>
  <c r="D5213" i="1"/>
  <c r="G5213" i="1" s="1"/>
  <c r="D5214" i="1"/>
  <c r="G5214" i="1" s="1"/>
  <c r="D5215" i="1"/>
  <c r="G5215" i="1" s="1"/>
  <c r="D5216" i="1"/>
  <c r="G5216" i="1" s="1"/>
  <c r="D5217" i="1"/>
  <c r="G5217" i="1" s="1"/>
  <c r="D5218" i="1"/>
  <c r="G5218" i="1" s="1"/>
  <c r="D5219" i="1"/>
  <c r="G5219" i="1" s="1"/>
  <c r="D5220" i="1"/>
  <c r="G5220" i="1" s="1"/>
  <c r="D5221" i="1"/>
  <c r="G5221" i="1" s="1"/>
  <c r="D5222" i="1"/>
  <c r="G5222" i="1" s="1"/>
  <c r="D5223" i="1"/>
  <c r="G5223" i="1" s="1"/>
  <c r="D5224" i="1"/>
  <c r="G5224" i="1" s="1"/>
  <c r="D5225" i="1"/>
  <c r="G5225" i="1" s="1"/>
  <c r="D5226" i="1"/>
  <c r="G5226" i="1" s="1"/>
  <c r="D5227" i="1"/>
  <c r="G5227" i="1" s="1"/>
  <c r="D5228" i="1"/>
  <c r="G5228" i="1" s="1"/>
  <c r="D5229" i="1"/>
  <c r="G5229" i="1" s="1"/>
  <c r="D5230" i="1"/>
  <c r="G5230" i="1" s="1"/>
  <c r="D5231" i="1"/>
  <c r="G5231" i="1" s="1"/>
  <c r="D5232" i="1"/>
  <c r="G5232" i="1" s="1"/>
  <c r="D5233" i="1"/>
  <c r="G5233" i="1" s="1"/>
  <c r="D5234" i="1"/>
  <c r="G5234" i="1" s="1"/>
  <c r="D5235" i="1"/>
  <c r="G5235" i="1" s="1"/>
  <c r="D5236" i="1"/>
  <c r="G5236" i="1" s="1"/>
  <c r="D5237" i="1"/>
  <c r="G5237" i="1" s="1"/>
  <c r="D5238" i="1"/>
  <c r="G5238" i="1" s="1"/>
  <c r="D5239" i="1"/>
  <c r="G5239" i="1" s="1"/>
  <c r="D5240" i="1"/>
  <c r="G5240" i="1" s="1"/>
  <c r="D5241" i="1"/>
  <c r="G5241" i="1" s="1"/>
  <c r="D5242" i="1"/>
  <c r="G5242" i="1" s="1"/>
  <c r="D5243" i="1"/>
  <c r="G5243" i="1" s="1"/>
  <c r="D5244" i="1"/>
  <c r="G5244" i="1" s="1"/>
  <c r="D5245" i="1"/>
  <c r="G5245" i="1" s="1"/>
  <c r="D5246" i="1"/>
  <c r="G5246" i="1" s="1"/>
  <c r="D5247" i="1"/>
  <c r="G5247" i="1" s="1"/>
  <c r="D5248" i="1"/>
  <c r="G5248" i="1" s="1"/>
  <c r="D5249" i="1"/>
  <c r="G5249" i="1" s="1"/>
  <c r="D5250" i="1"/>
  <c r="G5250" i="1" s="1"/>
  <c r="D5251" i="1"/>
  <c r="G5251" i="1" s="1"/>
  <c r="D5252" i="1"/>
  <c r="G5252" i="1" s="1"/>
  <c r="D5253" i="1"/>
  <c r="G5253" i="1" s="1"/>
  <c r="D5254" i="1"/>
  <c r="G5254" i="1" s="1"/>
  <c r="D5255" i="1"/>
  <c r="G5255" i="1" s="1"/>
  <c r="D5256" i="1"/>
  <c r="G5256" i="1" s="1"/>
  <c r="D5257" i="1"/>
  <c r="G5257" i="1" s="1"/>
  <c r="D5258" i="1"/>
  <c r="G5258" i="1" s="1"/>
  <c r="D5259" i="1"/>
  <c r="G5259" i="1" s="1"/>
  <c r="D5260" i="1"/>
  <c r="G5260" i="1" s="1"/>
  <c r="D5261" i="1"/>
  <c r="G5261" i="1" s="1"/>
  <c r="D5262" i="1"/>
  <c r="G5262" i="1" s="1"/>
  <c r="D5263" i="1"/>
  <c r="G5263" i="1" s="1"/>
  <c r="D5264" i="1"/>
  <c r="G5264" i="1" s="1"/>
  <c r="D5265" i="1"/>
  <c r="G5265" i="1" s="1"/>
  <c r="D5266" i="1"/>
  <c r="G5266" i="1" s="1"/>
  <c r="D5267" i="1"/>
  <c r="G5267" i="1" s="1"/>
  <c r="D5268" i="1"/>
  <c r="G5268" i="1" s="1"/>
  <c r="D5269" i="1"/>
  <c r="G5269" i="1" s="1"/>
  <c r="D5270" i="1"/>
  <c r="G5270" i="1" s="1"/>
  <c r="D5271" i="1"/>
  <c r="G5271" i="1" s="1"/>
  <c r="D5272" i="1"/>
  <c r="G5272" i="1" s="1"/>
  <c r="D5273" i="1"/>
  <c r="G5273" i="1" s="1"/>
  <c r="D5274" i="1"/>
  <c r="G5274" i="1" s="1"/>
  <c r="D5275" i="1"/>
  <c r="G5275" i="1" s="1"/>
  <c r="D5276" i="1"/>
  <c r="G5276" i="1" s="1"/>
  <c r="D5277" i="1"/>
  <c r="G5277" i="1" s="1"/>
  <c r="D5278" i="1"/>
  <c r="G5278" i="1" s="1"/>
  <c r="D5279" i="1"/>
  <c r="G5279" i="1" s="1"/>
  <c r="D5280" i="1"/>
  <c r="G5280" i="1" s="1"/>
  <c r="D5281" i="1"/>
  <c r="G5281" i="1" s="1"/>
  <c r="D5282" i="1"/>
  <c r="G5282" i="1" s="1"/>
  <c r="D5283" i="1"/>
  <c r="G5283" i="1" s="1"/>
  <c r="D5284" i="1"/>
  <c r="G5284" i="1" s="1"/>
  <c r="D5285" i="1"/>
  <c r="G5285" i="1" s="1"/>
  <c r="D5286" i="1"/>
  <c r="G5286" i="1" s="1"/>
  <c r="D5287" i="1"/>
  <c r="G5287" i="1" s="1"/>
  <c r="D5288" i="1"/>
  <c r="G5288" i="1" s="1"/>
  <c r="D5289" i="1"/>
  <c r="G5289" i="1" s="1"/>
  <c r="D5290" i="1"/>
  <c r="G5290" i="1" s="1"/>
  <c r="D5291" i="1"/>
  <c r="G5291" i="1" s="1"/>
  <c r="D5292" i="1"/>
  <c r="G5292" i="1" s="1"/>
  <c r="D5293" i="1"/>
  <c r="G5293" i="1" s="1"/>
  <c r="D5294" i="1"/>
  <c r="G5294" i="1" s="1"/>
  <c r="D5295" i="1"/>
  <c r="G5295" i="1" s="1"/>
  <c r="D5296" i="1"/>
  <c r="G5296" i="1" s="1"/>
  <c r="D5297" i="1"/>
  <c r="G5297" i="1" s="1"/>
  <c r="D5298" i="1"/>
  <c r="G5298" i="1" s="1"/>
  <c r="D5299" i="1"/>
  <c r="G5299" i="1" s="1"/>
  <c r="D5300" i="1"/>
  <c r="G5300" i="1" s="1"/>
  <c r="D5301" i="1"/>
  <c r="G5301" i="1" s="1"/>
  <c r="D5302" i="1"/>
  <c r="G5302" i="1" s="1"/>
  <c r="D5303" i="1"/>
  <c r="G5303" i="1" s="1"/>
  <c r="D5304" i="1"/>
  <c r="G5304" i="1" s="1"/>
  <c r="D5305" i="1"/>
  <c r="G5305" i="1" s="1"/>
  <c r="D5306" i="1"/>
  <c r="G5306" i="1" s="1"/>
  <c r="D5307" i="1"/>
  <c r="G5307" i="1" s="1"/>
  <c r="D5308" i="1"/>
  <c r="G5308" i="1" s="1"/>
  <c r="D5309" i="1"/>
  <c r="G5309" i="1" s="1"/>
  <c r="D5310" i="1"/>
  <c r="G5310" i="1" s="1"/>
  <c r="D5311" i="1"/>
  <c r="G5311" i="1" s="1"/>
  <c r="D5312" i="1"/>
  <c r="G5312" i="1" s="1"/>
  <c r="D5313" i="1"/>
  <c r="G5313" i="1" s="1"/>
  <c r="D5314" i="1"/>
  <c r="G5314" i="1" s="1"/>
  <c r="D5315" i="1"/>
  <c r="G5315" i="1" s="1"/>
  <c r="D5316" i="1"/>
  <c r="G5316" i="1" s="1"/>
  <c r="D5317" i="1"/>
  <c r="G5317" i="1" s="1"/>
  <c r="D5318" i="1"/>
  <c r="G5318" i="1" s="1"/>
  <c r="D5319" i="1"/>
  <c r="G5319" i="1" s="1"/>
  <c r="D5320" i="1"/>
  <c r="G5320" i="1" s="1"/>
  <c r="D5321" i="1"/>
  <c r="G5321" i="1" s="1"/>
  <c r="D5322" i="1"/>
  <c r="G5322" i="1" s="1"/>
  <c r="D5323" i="1"/>
  <c r="G5323" i="1" s="1"/>
  <c r="D5324" i="1"/>
  <c r="G5324" i="1" s="1"/>
  <c r="D5325" i="1"/>
  <c r="G5325" i="1" s="1"/>
  <c r="D5326" i="1"/>
  <c r="G5326" i="1" s="1"/>
  <c r="D5327" i="1"/>
  <c r="G5327" i="1" s="1"/>
  <c r="D5328" i="1"/>
  <c r="G5328" i="1" s="1"/>
  <c r="D5329" i="1"/>
  <c r="G5329" i="1" s="1"/>
  <c r="D5330" i="1"/>
  <c r="G5330" i="1" s="1"/>
  <c r="D5331" i="1"/>
  <c r="G5331" i="1" s="1"/>
  <c r="D5332" i="1"/>
  <c r="G5332" i="1" s="1"/>
  <c r="D5333" i="1"/>
  <c r="G5333" i="1" s="1"/>
  <c r="D5334" i="1"/>
  <c r="G5334" i="1" s="1"/>
  <c r="D5335" i="1"/>
  <c r="G5335" i="1" s="1"/>
  <c r="D5336" i="1"/>
  <c r="G5336" i="1" s="1"/>
  <c r="D5337" i="1"/>
  <c r="G5337" i="1" s="1"/>
  <c r="D5338" i="1"/>
  <c r="G5338" i="1" s="1"/>
  <c r="D5339" i="1"/>
  <c r="G5339" i="1" s="1"/>
  <c r="D5340" i="1"/>
  <c r="G5340" i="1" s="1"/>
  <c r="D5341" i="1"/>
  <c r="G5341" i="1" s="1"/>
  <c r="D5342" i="1"/>
  <c r="G5342" i="1" s="1"/>
  <c r="D5343" i="1"/>
  <c r="G5343" i="1" s="1"/>
  <c r="D5344" i="1"/>
  <c r="G5344" i="1" s="1"/>
  <c r="D5345" i="1"/>
  <c r="G5345" i="1" s="1"/>
  <c r="D5346" i="1"/>
  <c r="G5346" i="1" s="1"/>
  <c r="D5347" i="1"/>
  <c r="G5347" i="1" s="1"/>
  <c r="D5348" i="1"/>
  <c r="G5348" i="1" s="1"/>
  <c r="D5349" i="1"/>
  <c r="G5349" i="1" s="1"/>
  <c r="D5350" i="1"/>
  <c r="G5350" i="1" s="1"/>
  <c r="D5351" i="1"/>
  <c r="G5351" i="1" s="1"/>
  <c r="D5352" i="1"/>
  <c r="G5352" i="1" s="1"/>
  <c r="D5353" i="1"/>
  <c r="G5353" i="1" s="1"/>
  <c r="D5354" i="1"/>
  <c r="G5354" i="1" s="1"/>
  <c r="D5355" i="1"/>
  <c r="G5355" i="1" s="1"/>
  <c r="D5356" i="1"/>
  <c r="G5356" i="1" s="1"/>
  <c r="D5357" i="1"/>
  <c r="G5357" i="1" s="1"/>
  <c r="D5358" i="1"/>
  <c r="G5358" i="1" s="1"/>
  <c r="D5359" i="1"/>
  <c r="G5359" i="1" s="1"/>
  <c r="D5360" i="1"/>
  <c r="G5360" i="1" s="1"/>
  <c r="D5361" i="1"/>
  <c r="G5361" i="1" s="1"/>
  <c r="D5362" i="1"/>
  <c r="G5362" i="1" s="1"/>
  <c r="D5363" i="1"/>
  <c r="G5363" i="1" s="1"/>
  <c r="D5364" i="1"/>
  <c r="G5364" i="1" s="1"/>
  <c r="D5365" i="1"/>
  <c r="G5365" i="1" s="1"/>
  <c r="D5366" i="1"/>
  <c r="G5366" i="1" s="1"/>
  <c r="D5367" i="1"/>
  <c r="G5367" i="1" s="1"/>
  <c r="D5368" i="1"/>
  <c r="G5368" i="1" s="1"/>
  <c r="D5369" i="1"/>
  <c r="G5369" i="1" s="1"/>
  <c r="D5370" i="1"/>
  <c r="G5370" i="1" s="1"/>
  <c r="D5371" i="1"/>
  <c r="G5371" i="1" s="1"/>
  <c r="D5372" i="1"/>
  <c r="G5372" i="1" s="1"/>
  <c r="D5373" i="1"/>
  <c r="G5373" i="1" s="1"/>
  <c r="D5374" i="1"/>
  <c r="G5374" i="1" s="1"/>
  <c r="D5375" i="1"/>
  <c r="G5375" i="1" s="1"/>
  <c r="D5376" i="1"/>
  <c r="G5376" i="1" s="1"/>
  <c r="D5377" i="1"/>
  <c r="G5377" i="1" s="1"/>
  <c r="D5378" i="1"/>
  <c r="G5378" i="1" s="1"/>
  <c r="D5379" i="1"/>
  <c r="G5379" i="1" s="1"/>
  <c r="D5380" i="1"/>
  <c r="G5380" i="1" s="1"/>
  <c r="D5381" i="1"/>
  <c r="G5381" i="1" s="1"/>
  <c r="D5382" i="1"/>
  <c r="G5382" i="1" s="1"/>
  <c r="D5383" i="1"/>
  <c r="G5383" i="1" s="1"/>
  <c r="D5384" i="1"/>
  <c r="G5384" i="1" s="1"/>
  <c r="D5385" i="1"/>
  <c r="G5385" i="1" s="1"/>
  <c r="D5386" i="1"/>
  <c r="G5386" i="1" s="1"/>
  <c r="D5387" i="1"/>
  <c r="G5387" i="1" s="1"/>
  <c r="D5388" i="1"/>
  <c r="G5388" i="1" s="1"/>
  <c r="D5389" i="1"/>
  <c r="G5389" i="1" s="1"/>
  <c r="D5390" i="1"/>
  <c r="G5390" i="1" s="1"/>
  <c r="D5391" i="1"/>
  <c r="G5391" i="1" s="1"/>
  <c r="D5392" i="1"/>
  <c r="G5392" i="1" s="1"/>
  <c r="D5393" i="1"/>
  <c r="G5393" i="1" s="1"/>
  <c r="D5394" i="1"/>
  <c r="G5394" i="1" s="1"/>
  <c r="D5395" i="1"/>
  <c r="G5395" i="1" s="1"/>
  <c r="D5396" i="1"/>
  <c r="G5396" i="1" s="1"/>
  <c r="D5397" i="1"/>
  <c r="G5397" i="1" s="1"/>
  <c r="D5398" i="1"/>
  <c r="G5398" i="1" s="1"/>
  <c r="D5399" i="1"/>
  <c r="G5399" i="1" s="1"/>
  <c r="D5400" i="1"/>
  <c r="G5400" i="1" s="1"/>
  <c r="D5401" i="1"/>
  <c r="G5401" i="1" s="1"/>
  <c r="D5402" i="1"/>
  <c r="G5402" i="1" s="1"/>
  <c r="D5403" i="1"/>
  <c r="G5403" i="1" s="1"/>
  <c r="D5404" i="1"/>
  <c r="G5404" i="1" s="1"/>
  <c r="D5405" i="1"/>
  <c r="G5405" i="1" s="1"/>
  <c r="D5406" i="1"/>
  <c r="G5406" i="1" s="1"/>
  <c r="D5407" i="1"/>
  <c r="G5407" i="1" s="1"/>
  <c r="D5408" i="1"/>
  <c r="G5408" i="1" s="1"/>
  <c r="D5409" i="1"/>
  <c r="G5409" i="1" s="1"/>
  <c r="D5410" i="1"/>
  <c r="G5410" i="1" s="1"/>
  <c r="D5411" i="1"/>
  <c r="G5411" i="1" s="1"/>
  <c r="D5412" i="1"/>
  <c r="G5412" i="1" s="1"/>
  <c r="D5413" i="1"/>
  <c r="G5413" i="1" s="1"/>
  <c r="D5414" i="1"/>
  <c r="G5414" i="1" s="1"/>
  <c r="D5415" i="1"/>
  <c r="G5415" i="1" s="1"/>
  <c r="D5416" i="1"/>
  <c r="G5416" i="1" s="1"/>
  <c r="D5417" i="1"/>
  <c r="G5417" i="1" s="1"/>
  <c r="D5418" i="1"/>
  <c r="G5418" i="1" s="1"/>
  <c r="D5419" i="1"/>
  <c r="G5419" i="1" s="1"/>
  <c r="D5420" i="1"/>
  <c r="G5420" i="1" s="1"/>
  <c r="D5421" i="1"/>
  <c r="G5421" i="1" s="1"/>
  <c r="D5422" i="1"/>
  <c r="G5422" i="1" s="1"/>
  <c r="D5423" i="1"/>
  <c r="G5423" i="1" s="1"/>
  <c r="D5424" i="1"/>
  <c r="G5424" i="1" s="1"/>
  <c r="D5425" i="1"/>
  <c r="G5425" i="1" s="1"/>
  <c r="D5426" i="1"/>
  <c r="G5426" i="1" s="1"/>
  <c r="D5427" i="1"/>
  <c r="G5427" i="1" s="1"/>
  <c r="D5428" i="1"/>
  <c r="G5428" i="1" s="1"/>
  <c r="D5429" i="1"/>
  <c r="G5429" i="1" s="1"/>
  <c r="D5430" i="1"/>
  <c r="G5430" i="1" s="1"/>
  <c r="D5431" i="1"/>
  <c r="G5431" i="1" s="1"/>
  <c r="D5432" i="1"/>
  <c r="G5432" i="1" s="1"/>
  <c r="D5433" i="1"/>
  <c r="G5433" i="1" s="1"/>
  <c r="D5434" i="1"/>
  <c r="G5434" i="1" s="1"/>
  <c r="D5435" i="1"/>
  <c r="G5435" i="1" s="1"/>
  <c r="D5436" i="1"/>
  <c r="G5436" i="1" s="1"/>
  <c r="D5437" i="1"/>
  <c r="G5437" i="1" s="1"/>
  <c r="D5438" i="1"/>
  <c r="G5438" i="1" s="1"/>
  <c r="D5439" i="1"/>
  <c r="G5439" i="1" s="1"/>
  <c r="D5440" i="1"/>
  <c r="G5440" i="1" s="1"/>
  <c r="D5441" i="1"/>
  <c r="G5441" i="1" s="1"/>
  <c r="D5442" i="1"/>
  <c r="G5442" i="1" s="1"/>
  <c r="D5443" i="1"/>
  <c r="G5443" i="1" s="1"/>
  <c r="D5444" i="1"/>
  <c r="G5444" i="1" s="1"/>
  <c r="D5445" i="1"/>
  <c r="G5445" i="1" s="1"/>
  <c r="D5446" i="1"/>
  <c r="G5446" i="1" s="1"/>
  <c r="D5447" i="1"/>
  <c r="G5447" i="1" s="1"/>
  <c r="D5448" i="1"/>
  <c r="G5448" i="1" s="1"/>
  <c r="D5449" i="1"/>
  <c r="G5449" i="1" s="1"/>
  <c r="D5450" i="1"/>
  <c r="G5450" i="1" s="1"/>
  <c r="D5451" i="1"/>
  <c r="G5451" i="1" s="1"/>
  <c r="D5452" i="1"/>
  <c r="G5452" i="1" s="1"/>
  <c r="D5453" i="1"/>
  <c r="G5453" i="1" s="1"/>
  <c r="D5454" i="1"/>
  <c r="G5454" i="1" s="1"/>
  <c r="D5455" i="1"/>
  <c r="G5455" i="1" s="1"/>
  <c r="D5456" i="1"/>
  <c r="G5456" i="1" s="1"/>
  <c r="D5457" i="1"/>
  <c r="G5457" i="1" s="1"/>
  <c r="D5458" i="1"/>
  <c r="G5458" i="1" s="1"/>
  <c r="D5459" i="1"/>
  <c r="G5459" i="1" s="1"/>
  <c r="D5460" i="1"/>
  <c r="G5460" i="1" s="1"/>
  <c r="D5461" i="1"/>
  <c r="G5461" i="1" s="1"/>
  <c r="D5462" i="1"/>
  <c r="G5462" i="1" s="1"/>
  <c r="D5463" i="1"/>
  <c r="G5463" i="1" s="1"/>
  <c r="D5464" i="1"/>
  <c r="G5464" i="1" s="1"/>
  <c r="D5465" i="1"/>
  <c r="G5465" i="1" s="1"/>
  <c r="D5466" i="1"/>
  <c r="G5466" i="1" s="1"/>
  <c r="D5467" i="1"/>
  <c r="G5467" i="1" s="1"/>
  <c r="D5468" i="1"/>
  <c r="G5468" i="1" s="1"/>
  <c r="D5469" i="1"/>
  <c r="G5469" i="1" s="1"/>
  <c r="D5470" i="1"/>
  <c r="G5470" i="1" s="1"/>
  <c r="D5471" i="1"/>
  <c r="G5471" i="1" s="1"/>
  <c r="D5472" i="1"/>
  <c r="G5472" i="1" s="1"/>
  <c r="D5473" i="1"/>
  <c r="G5473" i="1" s="1"/>
  <c r="D5474" i="1"/>
  <c r="G5474" i="1" s="1"/>
  <c r="D5475" i="1"/>
  <c r="G5475" i="1" s="1"/>
  <c r="D5476" i="1"/>
  <c r="G5476" i="1" s="1"/>
  <c r="D5477" i="1"/>
  <c r="G5477" i="1" s="1"/>
  <c r="D5478" i="1"/>
  <c r="G5478" i="1" s="1"/>
  <c r="D5479" i="1"/>
  <c r="G5479" i="1" s="1"/>
  <c r="D5480" i="1"/>
  <c r="G5480" i="1" s="1"/>
  <c r="D5481" i="1"/>
  <c r="G5481" i="1" s="1"/>
  <c r="D5482" i="1"/>
  <c r="G5482" i="1" s="1"/>
  <c r="D5483" i="1"/>
  <c r="G5483" i="1" s="1"/>
  <c r="D5484" i="1"/>
  <c r="G5484" i="1" s="1"/>
  <c r="D5485" i="1"/>
  <c r="G5485" i="1" s="1"/>
  <c r="D5486" i="1"/>
  <c r="G5486" i="1" s="1"/>
  <c r="D5487" i="1"/>
  <c r="G5487" i="1" s="1"/>
  <c r="D5488" i="1"/>
  <c r="G5488" i="1" s="1"/>
  <c r="D5489" i="1"/>
  <c r="G5489" i="1" s="1"/>
  <c r="D5490" i="1"/>
  <c r="G5490" i="1" s="1"/>
  <c r="D5491" i="1"/>
  <c r="G5491" i="1" s="1"/>
  <c r="D5492" i="1"/>
  <c r="G5492" i="1" s="1"/>
  <c r="D5493" i="1"/>
  <c r="G5493" i="1" s="1"/>
  <c r="D5494" i="1"/>
  <c r="G5494" i="1" s="1"/>
  <c r="D5495" i="1"/>
  <c r="G5495" i="1" s="1"/>
  <c r="D5496" i="1"/>
  <c r="G5496" i="1" s="1"/>
  <c r="D5497" i="1"/>
  <c r="G5497" i="1" s="1"/>
  <c r="D5498" i="1"/>
  <c r="G5498" i="1" s="1"/>
  <c r="D5499" i="1"/>
  <c r="G5499" i="1" s="1"/>
  <c r="D5500" i="1"/>
  <c r="G5500" i="1" s="1"/>
  <c r="D5501" i="1"/>
  <c r="G5501" i="1" s="1"/>
  <c r="D5502" i="1"/>
  <c r="G5502" i="1" s="1"/>
  <c r="D5503" i="1"/>
  <c r="G5503" i="1" s="1"/>
  <c r="D5504" i="1"/>
  <c r="G5504" i="1" s="1"/>
  <c r="D5505" i="1"/>
  <c r="G5505" i="1" s="1"/>
  <c r="D5506" i="1"/>
  <c r="G5506" i="1" s="1"/>
  <c r="D5507" i="1"/>
  <c r="G5507" i="1" s="1"/>
  <c r="D5508" i="1"/>
  <c r="G5508" i="1" s="1"/>
  <c r="D5509" i="1"/>
  <c r="G5509" i="1" s="1"/>
  <c r="D5510" i="1"/>
  <c r="G5510" i="1" s="1"/>
  <c r="D5511" i="1"/>
  <c r="G5511" i="1" s="1"/>
  <c r="D5512" i="1"/>
  <c r="G5512" i="1" s="1"/>
  <c r="D5513" i="1"/>
  <c r="G5513" i="1" s="1"/>
  <c r="D5514" i="1"/>
  <c r="G5514" i="1" s="1"/>
  <c r="D5515" i="1"/>
  <c r="G5515" i="1" s="1"/>
  <c r="D5516" i="1"/>
  <c r="G5516" i="1" s="1"/>
  <c r="D5517" i="1"/>
  <c r="G5517" i="1" s="1"/>
  <c r="D5518" i="1"/>
  <c r="G5518" i="1" s="1"/>
  <c r="D5519" i="1"/>
  <c r="G5519" i="1" s="1"/>
  <c r="D5520" i="1"/>
  <c r="G5520" i="1" s="1"/>
  <c r="D5521" i="1"/>
  <c r="G5521" i="1" s="1"/>
  <c r="D5522" i="1"/>
  <c r="G5522" i="1" s="1"/>
  <c r="D5523" i="1"/>
  <c r="G5523" i="1" s="1"/>
  <c r="D5524" i="1"/>
  <c r="G5524" i="1" s="1"/>
  <c r="D5525" i="1"/>
  <c r="G5525" i="1" s="1"/>
  <c r="D5526" i="1"/>
  <c r="G5526" i="1" s="1"/>
  <c r="D5527" i="1"/>
  <c r="G5527" i="1" s="1"/>
  <c r="D5528" i="1"/>
  <c r="G5528" i="1" s="1"/>
  <c r="D5529" i="1"/>
  <c r="G5529" i="1" s="1"/>
  <c r="D5530" i="1"/>
  <c r="G5530" i="1" s="1"/>
  <c r="D5531" i="1"/>
  <c r="G5531" i="1" s="1"/>
  <c r="D5532" i="1"/>
  <c r="G5532" i="1" s="1"/>
  <c r="D5533" i="1"/>
  <c r="G5533" i="1" s="1"/>
  <c r="D5534" i="1"/>
  <c r="G5534" i="1" s="1"/>
  <c r="D5535" i="1"/>
  <c r="G5535" i="1" s="1"/>
  <c r="D5536" i="1"/>
  <c r="G5536" i="1" s="1"/>
  <c r="D5537" i="1"/>
  <c r="G5537" i="1" s="1"/>
  <c r="D5538" i="1"/>
  <c r="G5538" i="1" s="1"/>
  <c r="D5539" i="1"/>
  <c r="G5539" i="1" s="1"/>
  <c r="D5540" i="1"/>
  <c r="G5540" i="1" s="1"/>
  <c r="D5541" i="1"/>
  <c r="G5541" i="1" s="1"/>
  <c r="D5542" i="1"/>
  <c r="G5542" i="1" s="1"/>
  <c r="D5543" i="1"/>
  <c r="G5543" i="1" s="1"/>
  <c r="D5544" i="1"/>
  <c r="G5544" i="1" s="1"/>
  <c r="D5545" i="1"/>
  <c r="G5545" i="1" s="1"/>
  <c r="D5546" i="1"/>
  <c r="G5546" i="1" s="1"/>
  <c r="D5547" i="1"/>
  <c r="G5547" i="1" s="1"/>
  <c r="D5548" i="1"/>
  <c r="G5548" i="1" s="1"/>
  <c r="D5549" i="1"/>
  <c r="G5549" i="1" s="1"/>
  <c r="D5550" i="1"/>
  <c r="G5550" i="1" s="1"/>
  <c r="D5551" i="1"/>
  <c r="G5551" i="1" s="1"/>
  <c r="D5552" i="1"/>
  <c r="G5552" i="1" s="1"/>
  <c r="D5553" i="1"/>
  <c r="G5553" i="1" s="1"/>
  <c r="D5554" i="1"/>
  <c r="G5554" i="1" s="1"/>
  <c r="D5555" i="1"/>
  <c r="G5555" i="1" s="1"/>
  <c r="D5556" i="1"/>
  <c r="G5556" i="1" s="1"/>
  <c r="D5557" i="1"/>
  <c r="G5557" i="1" s="1"/>
  <c r="D5558" i="1"/>
  <c r="G5558" i="1" s="1"/>
  <c r="D5559" i="1"/>
  <c r="G5559" i="1" s="1"/>
  <c r="D5560" i="1"/>
  <c r="G5560" i="1" s="1"/>
  <c r="D5561" i="1"/>
  <c r="G5561" i="1" s="1"/>
  <c r="D5562" i="1"/>
  <c r="G5562" i="1" s="1"/>
  <c r="D5563" i="1"/>
  <c r="G5563" i="1" s="1"/>
  <c r="D5564" i="1"/>
  <c r="G5564" i="1" s="1"/>
  <c r="D5565" i="1"/>
  <c r="G5565" i="1" s="1"/>
  <c r="D5566" i="1"/>
  <c r="G5566" i="1" s="1"/>
  <c r="D5567" i="1"/>
  <c r="G5567" i="1" s="1"/>
  <c r="D5568" i="1"/>
  <c r="G5568" i="1" s="1"/>
  <c r="D5569" i="1"/>
  <c r="G5569" i="1" s="1"/>
  <c r="D5570" i="1"/>
  <c r="G5570" i="1" s="1"/>
  <c r="D5571" i="1"/>
  <c r="G5571" i="1" s="1"/>
  <c r="D5572" i="1"/>
  <c r="G5572" i="1" s="1"/>
  <c r="D5573" i="1"/>
  <c r="G5573" i="1" s="1"/>
  <c r="D5574" i="1"/>
  <c r="G5574" i="1" s="1"/>
  <c r="D5575" i="1"/>
  <c r="G5575" i="1" s="1"/>
  <c r="D5576" i="1"/>
  <c r="G5576" i="1" s="1"/>
  <c r="D5577" i="1"/>
  <c r="G5577" i="1" s="1"/>
  <c r="D5578" i="1"/>
  <c r="G5578" i="1" s="1"/>
  <c r="D5579" i="1"/>
  <c r="G5579" i="1" s="1"/>
  <c r="D5580" i="1"/>
  <c r="G5580" i="1" s="1"/>
  <c r="D5581" i="1"/>
  <c r="G5581" i="1" s="1"/>
  <c r="D5582" i="1"/>
  <c r="G5582" i="1" s="1"/>
  <c r="D5583" i="1"/>
  <c r="G5583" i="1" s="1"/>
  <c r="D5584" i="1"/>
  <c r="G5584" i="1" s="1"/>
  <c r="D5585" i="1"/>
  <c r="G5585" i="1" s="1"/>
  <c r="D5586" i="1"/>
  <c r="G5586" i="1" s="1"/>
  <c r="D5587" i="1"/>
  <c r="G5587" i="1" s="1"/>
  <c r="D5588" i="1"/>
  <c r="G5588" i="1" s="1"/>
  <c r="D5589" i="1"/>
  <c r="G5589" i="1" s="1"/>
  <c r="D5590" i="1"/>
  <c r="G5590" i="1" s="1"/>
  <c r="D5591" i="1"/>
  <c r="G5591" i="1" s="1"/>
  <c r="D5592" i="1"/>
  <c r="G5592" i="1" s="1"/>
  <c r="D5593" i="1"/>
  <c r="G5593" i="1" s="1"/>
  <c r="D5594" i="1"/>
  <c r="G5594" i="1" s="1"/>
  <c r="D5595" i="1"/>
  <c r="G5595" i="1" s="1"/>
  <c r="D5596" i="1"/>
  <c r="G5596" i="1" s="1"/>
  <c r="D5597" i="1"/>
  <c r="G5597" i="1" s="1"/>
  <c r="D5598" i="1"/>
  <c r="G5598" i="1" s="1"/>
  <c r="D5599" i="1"/>
  <c r="G5599" i="1" s="1"/>
  <c r="D5600" i="1"/>
  <c r="G5600" i="1" s="1"/>
  <c r="D5601" i="1"/>
  <c r="G5601" i="1" s="1"/>
  <c r="D5602" i="1"/>
  <c r="G5602" i="1" s="1"/>
  <c r="D5603" i="1"/>
  <c r="G5603" i="1" s="1"/>
  <c r="D5604" i="1"/>
  <c r="G5604" i="1" s="1"/>
  <c r="D5605" i="1"/>
  <c r="G5605" i="1" s="1"/>
  <c r="D5606" i="1"/>
  <c r="G5606" i="1" s="1"/>
  <c r="D5607" i="1"/>
  <c r="G5607" i="1" s="1"/>
  <c r="D5608" i="1"/>
  <c r="G5608" i="1" s="1"/>
  <c r="D5609" i="1"/>
  <c r="G5609" i="1" s="1"/>
  <c r="D5610" i="1"/>
  <c r="G5610" i="1" s="1"/>
  <c r="D5611" i="1"/>
  <c r="G5611" i="1" s="1"/>
  <c r="D5612" i="1"/>
  <c r="G5612" i="1" s="1"/>
  <c r="D5613" i="1"/>
  <c r="G5613" i="1" s="1"/>
  <c r="D5614" i="1"/>
  <c r="G5614" i="1" s="1"/>
  <c r="D5615" i="1"/>
  <c r="G5615" i="1" s="1"/>
  <c r="D5616" i="1"/>
  <c r="G5616" i="1" s="1"/>
  <c r="D5617" i="1"/>
  <c r="G5617" i="1" s="1"/>
  <c r="D5618" i="1"/>
  <c r="G5618" i="1" s="1"/>
  <c r="D5619" i="1"/>
  <c r="G5619" i="1" s="1"/>
  <c r="D5620" i="1"/>
  <c r="G5620" i="1" s="1"/>
  <c r="D5621" i="1"/>
  <c r="G5621" i="1" s="1"/>
  <c r="D5622" i="1"/>
  <c r="G5622" i="1" s="1"/>
  <c r="D5623" i="1"/>
  <c r="G5623" i="1" s="1"/>
  <c r="D5624" i="1"/>
  <c r="G5624" i="1" s="1"/>
  <c r="D5625" i="1"/>
  <c r="G5625" i="1" s="1"/>
  <c r="D5626" i="1"/>
  <c r="G5626" i="1" s="1"/>
  <c r="D5627" i="1"/>
  <c r="G5627" i="1" s="1"/>
  <c r="D5628" i="1"/>
  <c r="G5628" i="1" s="1"/>
  <c r="D5629" i="1"/>
  <c r="G5629" i="1" s="1"/>
  <c r="D5630" i="1"/>
  <c r="G5630" i="1" s="1"/>
  <c r="D5631" i="1"/>
  <c r="G5631" i="1" s="1"/>
  <c r="D5632" i="1"/>
  <c r="G5632" i="1" s="1"/>
  <c r="D5633" i="1"/>
  <c r="G5633" i="1" s="1"/>
  <c r="D5634" i="1"/>
  <c r="G5634" i="1" s="1"/>
  <c r="D5635" i="1"/>
  <c r="G5635" i="1" s="1"/>
  <c r="D5636" i="1"/>
  <c r="G5636" i="1" s="1"/>
  <c r="D5637" i="1"/>
  <c r="G5637" i="1" s="1"/>
  <c r="D5638" i="1"/>
  <c r="G5638" i="1" s="1"/>
  <c r="D5639" i="1"/>
  <c r="G5639" i="1" s="1"/>
  <c r="D5640" i="1"/>
  <c r="G5640" i="1" s="1"/>
  <c r="D5641" i="1"/>
  <c r="G5641" i="1" s="1"/>
  <c r="D5642" i="1"/>
  <c r="G5642" i="1" s="1"/>
  <c r="D5643" i="1"/>
  <c r="G5643" i="1" s="1"/>
  <c r="D5644" i="1"/>
  <c r="G5644" i="1" s="1"/>
  <c r="D5645" i="1"/>
  <c r="G5645" i="1" s="1"/>
  <c r="D5646" i="1"/>
  <c r="G5646" i="1" s="1"/>
  <c r="D5647" i="1"/>
  <c r="G5647" i="1" s="1"/>
  <c r="D5648" i="1"/>
  <c r="G5648" i="1" s="1"/>
  <c r="D5649" i="1"/>
  <c r="G5649" i="1" s="1"/>
  <c r="D5650" i="1"/>
  <c r="G5650" i="1" s="1"/>
  <c r="D5651" i="1"/>
  <c r="G5651" i="1" s="1"/>
  <c r="D5652" i="1"/>
  <c r="G5652" i="1" s="1"/>
  <c r="D5653" i="1"/>
  <c r="G5653" i="1" s="1"/>
  <c r="D5654" i="1"/>
  <c r="G5654" i="1" s="1"/>
  <c r="D5655" i="1"/>
  <c r="G5655" i="1" s="1"/>
  <c r="D5656" i="1"/>
  <c r="G5656" i="1" s="1"/>
  <c r="D5657" i="1"/>
  <c r="G5657" i="1" s="1"/>
  <c r="D5658" i="1"/>
  <c r="G5658" i="1" s="1"/>
  <c r="D5659" i="1"/>
  <c r="G5659" i="1" s="1"/>
  <c r="D5660" i="1"/>
  <c r="G5660" i="1" s="1"/>
  <c r="D5661" i="1"/>
  <c r="G5661" i="1" s="1"/>
  <c r="D5662" i="1"/>
  <c r="G5662" i="1" s="1"/>
  <c r="D5663" i="1"/>
  <c r="G5663" i="1" s="1"/>
  <c r="D5664" i="1"/>
  <c r="G5664" i="1" s="1"/>
  <c r="D5665" i="1"/>
  <c r="G5665" i="1" s="1"/>
  <c r="D5666" i="1"/>
  <c r="G5666" i="1" s="1"/>
  <c r="D5667" i="1"/>
  <c r="G5667" i="1" s="1"/>
  <c r="D5668" i="1"/>
  <c r="G5668" i="1" s="1"/>
  <c r="D5669" i="1"/>
  <c r="G5669" i="1" s="1"/>
  <c r="D5670" i="1"/>
  <c r="G5670" i="1" s="1"/>
  <c r="D5671" i="1"/>
  <c r="G5671" i="1" s="1"/>
  <c r="D5672" i="1"/>
  <c r="G5672" i="1" s="1"/>
  <c r="D5673" i="1"/>
  <c r="G5673" i="1" s="1"/>
  <c r="D5674" i="1"/>
  <c r="G5674" i="1" s="1"/>
  <c r="D5675" i="1"/>
  <c r="G5675" i="1" s="1"/>
  <c r="D5676" i="1"/>
  <c r="G5676" i="1" s="1"/>
  <c r="D5677" i="1"/>
  <c r="G5677" i="1" s="1"/>
  <c r="D5678" i="1"/>
  <c r="G5678" i="1" s="1"/>
  <c r="D5679" i="1"/>
  <c r="G5679" i="1" s="1"/>
  <c r="D5680" i="1"/>
  <c r="G5680" i="1" s="1"/>
  <c r="D5681" i="1"/>
  <c r="G5681" i="1" s="1"/>
  <c r="D5682" i="1"/>
  <c r="G5682" i="1" s="1"/>
  <c r="D5683" i="1"/>
  <c r="G5683" i="1" s="1"/>
  <c r="D5684" i="1"/>
  <c r="G5684" i="1" s="1"/>
  <c r="D5685" i="1"/>
  <c r="G5685" i="1" s="1"/>
  <c r="D5686" i="1"/>
  <c r="G5686" i="1" s="1"/>
  <c r="D5687" i="1"/>
  <c r="G5687" i="1" s="1"/>
  <c r="D5688" i="1"/>
  <c r="G5688" i="1" s="1"/>
  <c r="D5689" i="1"/>
  <c r="G5689" i="1" s="1"/>
  <c r="D5690" i="1"/>
  <c r="G5690" i="1" s="1"/>
  <c r="D5691" i="1"/>
  <c r="G5691" i="1" s="1"/>
  <c r="D5692" i="1"/>
  <c r="G5692" i="1" s="1"/>
  <c r="D5693" i="1"/>
  <c r="G5693" i="1" s="1"/>
  <c r="D5694" i="1"/>
  <c r="G5694" i="1" s="1"/>
  <c r="D5695" i="1"/>
  <c r="G5695" i="1" s="1"/>
  <c r="D5696" i="1"/>
  <c r="G5696" i="1" s="1"/>
  <c r="D5697" i="1"/>
  <c r="G5697" i="1" s="1"/>
  <c r="D5698" i="1"/>
  <c r="G5698" i="1" s="1"/>
  <c r="D5699" i="1"/>
  <c r="G5699" i="1" s="1"/>
  <c r="D5700" i="1"/>
  <c r="G5700" i="1" s="1"/>
  <c r="D5701" i="1"/>
  <c r="G5701" i="1" s="1"/>
  <c r="D5702" i="1"/>
  <c r="G5702" i="1" s="1"/>
  <c r="D5703" i="1"/>
  <c r="G5703" i="1" s="1"/>
  <c r="D5704" i="1"/>
  <c r="G5704" i="1" s="1"/>
  <c r="D5705" i="1"/>
  <c r="G5705" i="1" s="1"/>
  <c r="D5706" i="1"/>
  <c r="G5706" i="1" s="1"/>
  <c r="D5707" i="1"/>
  <c r="G5707" i="1" s="1"/>
  <c r="D5708" i="1"/>
  <c r="G5708" i="1" s="1"/>
  <c r="D5709" i="1"/>
  <c r="G5709" i="1" s="1"/>
  <c r="D5710" i="1"/>
  <c r="G5710" i="1" s="1"/>
  <c r="D5711" i="1"/>
  <c r="G5711" i="1" s="1"/>
  <c r="D5712" i="1"/>
  <c r="G5712" i="1" s="1"/>
  <c r="D5713" i="1"/>
  <c r="G5713" i="1" s="1"/>
  <c r="D5714" i="1"/>
  <c r="G5714" i="1" s="1"/>
  <c r="D5715" i="1"/>
  <c r="G5715" i="1" s="1"/>
  <c r="D5716" i="1"/>
  <c r="G5716" i="1" s="1"/>
  <c r="D5717" i="1"/>
  <c r="G5717" i="1" s="1"/>
  <c r="D5718" i="1"/>
  <c r="G5718" i="1" s="1"/>
  <c r="D5719" i="1"/>
  <c r="G5719" i="1" s="1"/>
  <c r="D5720" i="1"/>
  <c r="G5720" i="1" s="1"/>
  <c r="D5721" i="1"/>
  <c r="G5721" i="1" s="1"/>
  <c r="D5722" i="1"/>
  <c r="G5722" i="1" s="1"/>
  <c r="D5723" i="1"/>
  <c r="G5723" i="1" s="1"/>
  <c r="D5724" i="1"/>
  <c r="G5724" i="1" s="1"/>
  <c r="D5725" i="1"/>
  <c r="G5725" i="1" s="1"/>
  <c r="D5726" i="1"/>
  <c r="G5726" i="1" s="1"/>
  <c r="D5727" i="1"/>
  <c r="G5727" i="1" s="1"/>
  <c r="D5728" i="1"/>
  <c r="G5728" i="1" s="1"/>
  <c r="D5729" i="1"/>
  <c r="G5729" i="1" s="1"/>
  <c r="D5730" i="1"/>
  <c r="G5730" i="1" s="1"/>
  <c r="D5731" i="1"/>
  <c r="G5731" i="1" s="1"/>
  <c r="D5732" i="1"/>
  <c r="G5732" i="1" s="1"/>
  <c r="D5733" i="1"/>
  <c r="G5733" i="1" s="1"/>
  <c r="D5734" i="1"/>
  <c r="G5734" i="1" s="1"/>
  <c r="D5735" i="1"/>
  <c r="G5735" i="1" s="1"/>
  <c r="D5736" i="1"/>
  <c r="G5736" i="1" s="1"/>
  <c r="D5737" i="1"/>
  <c r="G5737" i="1" s="1"/>
  <c r="D5738" i="1"/>
  <c r="G5738" i="1" s="1"/>
  <c r="D5739" i="1"/>
  <c r="G5739" i="1" s="1"/>
  <c r="D5740" i="1"/>
  <c r="G5740" i="1" s="1"/>
  <c r="D5741" i="1"/>
  <c r="G5741" i="1" s="1"/>
  <c r="D5742" i="1"/>
  <c r="G5742" i="1" s="1"/>
  <c r="D5743" i="1"/>
  <c r="G5743" i="1" s="1"/>
  <c r="D5744" i="1"/>
  <c r="G5744" i="1" s="1"/>
  <c r="D5745" i="1"/>
  <c r="G5745" i="1" s="1"/>
  <c r="D5746" i="1"/>
  <c r="G5746" i="1" s="1"/>
  <c r="D5747" i="1"/>
  <c r="G5747" i="1" s="1"/>
  <c r="D5748" i="1"/>
  <c r="G5748" i="1" s="1"/>
  <c r="D5749" i="1"/>
  <c r="G5749" i="1" s="1"/>
  <c r="D5750" i="1"/>
  <c r="G5750" i="1" s="1"/>
  <c r="D5751" i="1"/>
  <c r="G5751" i="1" s="1"/>
  <c r="D5752" i="1"/>
  <c r="G5752" i="1" s="1"/>
  <c r="D5753" i="1"/>
  <c r="G5753" i="1" s="1"/>
  <c r="D5754" i="1"/>
  <c r="G5754" i="1" s="1"/>
  <c r="D5755" i="1"/>
  <c r="G5755" i="1" s="1"/>
  <c r="D5756" i="1"/>
  <c r="G5756" i="1" s="1"/>
  <c r="D5757" i="1"/>
  <c r="G5757" i="1" s="1"/>
  <c r="D5758" i="1"/>
  <c r="G5758" i="1" s="1"/>
  <c r="D5759" i="1"/>
  <c r="G5759" i="1" s="1"/>
  <c r="D5760" i="1"/>
  <c r="G5760" i="1" s="1"/>
  <c r="D5761" i="1"/>
  <c r="G5761" i="1" s="1"/>
  <c r="D5762" i="1"/>
  <c r="G5762" i="1" s="1"/>
  <c r="D5763" i="1"/>
  <c r="G5763" i="1" s="1"/>
  <c r="D5764" i="1"/>
  <c r="G5764" i="1" s="1"/>
  <c r="D5765" i="1"/>
  <c r="G5765" i="1" s="1"/>
  <c r="D5766" i="1"/>
  <c r="G5766" i="1" s="1"/>
  <c r="D5767" i="1"/>
  <c r="G5767" i="1" s="1"/>
  <c r="D5768" i="1"/>
  <c r="G5768" i="1" s="1"/>
  <c r="D5769" i="1"/>
  <c r="G5769" i="1" s="1"/>
  <c r="D5770" i="1"/>
  <c r="G5770" i="1" s="1"/>
  <c r="D5771" i="1"/>
  <c r="G5771" i="1" s="1"/>
  <c r="D5772" i="1"/>
  <c r="G5772" i="1" s="1"/>
  <c r="D5773" i="1"/>
  <c r="G5773" i="1" s="1"/>
  <c r="D5774" i="1"/>
  <c r="G5774" i="1" s="1"/>
  <c r="D5775" i="1"/>
  <c r="G5775" i="1" s="1"/>
  <c r="D5776" i="1"/>
  <c r="G5776" i="1" s="1"/>
  <c r="D5777" i="1"/>
  <c r="G5777" i="1" s="1"/>
  <c r="D5778" i="1"/>
  <c r="G5778" i="1" s="1"/>
  <c r="D5779" i="1"/>
  <c r="G5779" i="1" s="1"/>
  <c r="D5780" i="1"/>
  <c r="G5780" i="1" s="1"/>
  <c r="D5781" i="1"/>
  <c r="G5781" i="1" s="1"/>
  <c r="D5782" i="1"/>
  <c r="G5782" i="1" s="1"/>
  <c r="D5783" i="1"/>
  <c r="G5783" i="1" s="1"/>
  <c r="D5784" i="1"/>
  <c r="G5784" i="1" s="1"/>
  <c r="D5785" i="1"/>
  <c r="G5785" i="1" s="1"/>
  <c r="D5786" i="1"/>
  <c r="G5786" i="1" s="1"/>
  <c r="D5787" i="1"/>
  <c r="G5787" i="1" s="1"/>
  <c r="D5788" i="1"/>
  <c r="G5788" i="1" s="1"/>
  <c r="D5789" i="1"/>
  <c r="G5789" i="1" s="1"/>
  <c r="D5790" i="1"/>
  <c r="G5790" i="1" s="1"/>
  <c r="D5791" i="1"/>
  <c r="G5791" i="1" s="1"/>
  <c r="D5792" i="1"/>
  <c r="G5792" i="1" s="1"/>
  <c r="D5793" i="1"/>
  <c r="G5793" i="1" s="1"/>
  <c r="D5794" i="1"/>
  <c r="G5794" i="1" s="1"/>
  <c r="D5795" i="1"/>
  <c r="G5795" i="1" s="1"/>
  <c r="D5796" i="1"/>
  <c r="G5796" i="1" s="1"/>
  <c r="D5797" i="1"/>
  <c r="G5797" i="1" s="1"/>
  <c r="D5798" i="1"/>
  <c r="G5798" i="1" s="1"/>
  <c r="D5799" i="1"/>
  <c r="G5799" i="1" s="1"/>
  <c r="D5800" i="1"/>
  <c r="G5800" i="1" s="1"/>
  <c r="D5801" i="1"/>
  <c r="G5801" i="1" s="1"/>
  <c r="D5802" i="1"/>
  <c r="G5802" i="1" s="1"/>
  <c r="D5803" i="1"/>
  <c r="G5803" i="1" s="1"/>
  <c r="D5804" i="1"/>
  <c r="G5804" i="1" s="1"/>
  <c r="D5805" i="1"/>
  <c r="G5805" i="1" s="1"/>
  <c r="D5806" i="1"/>
  <c r="G5806" i="1" s="1"/>
  <c r="D5807" i="1"/>
  <c r="G5807" i="1" s="1"/>
  <c r="D5808" i="1"/>
  <c r="G5808" i="1" s="1"/>
  <c r="D5809" i="1"/>
  <c r="G5809" i="1" s="1"/>
  <c r="D5810" i="1"/>
  <c r="G5810" i="1" s="1"/>
  <c r="D5811" i="1"/>
  <c r="G5811" i="1" s="1"/>
  <c r="D5812" i="1"/>
  <c r="G5812" i="1" s="1"/>
  <c r="D5813" i="1"/>
  <c r="G5813" i="1" s="1"/>
  <c r="D5814" i="1"/>
  <c r="G5814" i="1" s="1"/>
  <c r="D5815" i="1"/>
  <c r="G5815" i="1" s="1"/>
  <c r="D5816" i="1"/>
  <c r="G5816" i="1" s="1"/>
  <c r="D5817" i="1"/>
  <c r="G5817" i="1" s="1"/>
  <c r="D5818" i="1"/>
  <c r="G5818" i="1" s="1"/>
  <c r="D5819" i="1"/>
  <c r="G5819" i="1" s="1"/>
  <c r="D5820" i="1"/>
  <c r="G5820" i="1" s="1"/>
  <c r="D5821" i="1"/>
  <c r="G5821" i="1" s="1"/>
  <c r="D5822" i="1"/>
  <c r="G5822" i="1" s="1"/>
  <c r="D5823" i="1"/>
  <c r="G5823" i="1" s="1"/>
  <c r="D5824" i="1"/>
  <c r="G5824" i="1" s="1"/>
  <c r="D5825" i="1"/>
  <c r="G5825" i="1" s="1"/>
  <c r="D5826" i="1"/>
  <c r="G5826" i="1" s="1"/>
  <c r="D5827" i="1"/>
  <c r="G5827" i="1" s="1"/>
  <c r="D5828" i="1"/>
  <c r="G5828" i="1" s="1"/>
  <c r="D5829" i="1"/>
  <c r="G5829" i="1" s="1"/>
  <c r="D5830" i="1"/>
  <c r="G5830" i="1" s="1"/>
  <c r="D5831" i="1"/>
  <c r="G5831" i="1" s="1"/>
  <c r="D5832" i="1"/>
  <c r="G5832" i="1" s="1"/>
  <c r="D5833" i="1"/>
  <c r="G5833" i="1" s="1"/>
  <c r="D5834" i="1"/>
  <c r="G5834" i="1" s="1"/>
  <c r="D5835" i="1"/>
  <c r="G5835" i="1" s="1"/>
  <c r="D5836" i="1"/>
  <c r="G5836" i="1" s="1"/>
  <c r="D5837" i="1"/>
  <c r="G5837" i="1" s="1"/>
  <c r="D5838" i="1"/>
  <c r="G5838" i="1" s="1"/>
  <c r="D5839" i="1"/>
  <c r="G5839" i="1" s="1"/>
  <c r="D5840" i="1"/>
  <c r="G5840" i="1" s="1"/>
  <c r="D5841" i="1"/>
  <c r="G5841" i="1" s="1"/>
  <c r="D5842" i="1"/>
  <c r="G5842" i="1" s="1"/>
  <c r="D5843" i="1"/>
  <c r="G5843" i="1" s="1"/>
  <c r="D5844" i="1"/>
  <c r="G5844" i="1" s="1"/>
  <c r="D5845" i="1"/>
  <c r="G5845" i="1" s="1"/>
  <c r="D5846" i="1"/>
  <c r="G5846" i="1" s="1"/>
  <c r="D5847" i="1"/>
  <c r="G5847" i="1" s="1"/>
  <c r="D5848" i="1"/>
  <c r="G5848" i="1" s="1"/>
  <c r="D5849" i="1"/>
  <c r="G5849" i="1" s="1"/>
  <c r="D5850" i="1"/>
  <c r="G5850" i="1" s="1"/>
  <c r="D5851" i="1"/>
  <c r="G5851" i="1" s="1"/>
  <c r="D5852" i="1"/>
  <c r="G5852" i="1" s="1"/>
  <c r="D5853" i="1"/>
  <c r="G5853" i="1" s="1"/>
  <c r="D5854" i="1"/>
  <c r="G5854" i="1" s="1"/>
  <c r="D5855" i="1"/>
  <c r="G5855" i="1" s="1"/>
  <c r="D5856" i="1"/>
  <c r="G5856" i="1" s="1"/>
  <c r="D5857" i="1"/>
  <c r="G5857" i="1" s="1"/>
  <c r="D5858" i="1"/>
  <c r="G5858" i="1" s="1"/>
  <c r="D5859" i="1"/>
  <c r="G5859" i="1" s="1"/>
  <c r="D5860" i="1"/>
  <c r="G5860" i="1" s="1"/>
  <c r="D5861" i="1"/>
  <c r="G5861" i="1" s="1"/>
  <c r="D5862" i="1"/>
  <c r="G5862" i="1" s="1"/>
  <c r="D5863" i="1"/>
  <c r="G5863" i="1" s="1"/>
  <c r="D5864" i="1"/>
  <c r="G5864" i="1" s="1"/>
  <c r="D5865" i="1"/>
  <c r="G5865" i="1" s="1"/>
  <c r="D5866" i="1"/>
  <c r="G5866" i="1" s="1"/>
  <c r="D5867" i="1"/>
  <c r="G5867" i="1" s="1"/>
  <c r="D5868" i="1"/>
  <c r="G5868" i="1" s="1"/>
  <c r="D5869" i="1"/>
  <c r="G5869" i="1" s="1"/>
  <c r="D5870" i="1"/>
  <c r="G5870" i="1" s="1"/>
  <c r="D5871" i="1"/>
  <c r="G5871" i="1" s="1"/>
  <c r="D5872" i="1"/>
  <c r="G5872" i="1" s="1"/>
  <c r="D5873" i="1"/>
  <c r="G5873" i="1" s="1"/>
  <c r="D5874" i="1"/>
  <c r="G5874" i="1" s="1"/>
  <c r="D5875" i="1"/>
  <c r="G5875" i="1" s="1"/>
  <c r="D5876" i="1"/>
  <c r="G5876" i="1" s="1"/>
  <c r="D5877" i="1"/>
  <c r="G5877" i="1" s="1"/>
  <c r="D5878" i="1"/>
  <c r="G5878" i="1" s="1"/>
  <c r="D5879" i="1"/>
  <c r="G5879" i="1" s="1"/>
  <c r="D5880" i="1"/>
  <c r="G5880" i="1" s="1"/>
  <c r="D5881" i="1"/>
  <c r="G5881" i="1" s="1"/>
  <c r="D5882" i="1"/>
  <c r="G5882" i="1" s="1"/>
  <c r="D5883" i="1"/>
  <c r="G5883" i="1" s="1"/>
  <c r="D5884" i="1"/>
  <c r="G5884" i="1" s="1"/>
  <c r="D5885" i="1"/>
  <c r="G5885" i="1" s="1"/>
  <c r="D5886" i="1"/>
  <c r="G5886" i="1" s="1"/>
  <c r="D5887" i="1"/>
  <c r="G5887" i="1" s="1"/>
  <c r="D5888" i="1"/>
  <c r="G5888" i="1" s="1"/>
  <c r="D5889" i="1"/>
  <c r="G5889" i="1" s="1"/>
  <c r="D5890" i="1"/>
  <c r="G5890" i="1" s="1"/>
  <c r="D5891" i="1"/>
  <c r="G5891" i="1" s="1"/>
  <c r="D5892" i="1"/>
  <c r="G5892" i="1" s="1"/>
  <c r="D5893" i="1"/>
  <c r="G5893" i="1" s="1"/>
  <c r="D5894" i="1"/>
  <c r="G5894" i="1" s="1"/>
  <c r="D5895" i="1"/>
  <c r="G5895" i="1" s="1"/>
  <c r="D5896" i="1"/>
  <c r="G5896" i="1" s="1"/>
  <c r="D5897" i="1"/>
  <c r="G5897" i="1" s="1"/>
  <c r="D5898" i="1"/>
  <c r="G5898" i="1" s="1"/>
  <c r="D5899" i="1"/>
  <c r="G5899" i="1" s="1"/>
  <c r="D5900" i="1"/>
  <c r="G5900" i="1" s="1"/>
  <c r="D5901" i="1"/>
  <c r="G5901" i="1" s="1"/>
  <c r="D5902" i="1"/>
  <c r="G5902" i="1" s="1"/>
  <c r="D5903" i="1"/>
  <c r="G5903" i="1" s="1"/>
  <c r="D5904" i="1"/>
  <c r="G5904" i="1" s="1"/>
  <c r="D5905" i="1"/>
  <c r="G5905" i="1" s="1"/>
  <c r="D5906" i="1"/>
  <c r="G5906" i="1" s="1"/>
  <c r="D5907" i="1"/>
  <c r="G5907" i="1" s="1"/>
  <c r="D5908" i="1"/>
  <c r="G5908" i="1" s="1"/>
  <c r="D5909" i="1"/>
  <c r="G5909" i="1" s="1"/>
  <c r="D5910" i="1"/>
  <c r="G5910" i="1" s="1"/>
  <c r="D5911" i="1"/>
  <c r="G5911" i="1" s="1"/>
  <c r="D5912" i="1"/>
  <c r="G5912" i="1" s="1"/>
  <c r="D5913" i="1"/>
  <c r="G5913" i="1" s="1"/>
  <c r="D5914" i="1"/>
  <c r="G5914" i="1" s="1"/>
  <c r="D5915" i="1"/>
  <c r="G5915" i="1" s="1"/>
  <c r="D5916" i="1"/>
  <c r="G5916" i="1" s="1"/>
  <c r="D5917" i="1"/>
  <c r="G5917" i="1" s="1"/>
  <c r="D5918" i="1"/>
  <c r="G5918" i="1" s="1"/>
  <c r="D5919" i="1"/>
  <c r="G5919" i="1" s="1"/>
  <c r="D5920" i="1"/>
  <c r="G5920" i="1" s="1"/>
  <c r="D5921" i="1"/>
  <c r="G5921" i="1" s="1"/>
  <c r="D5922" i="1"/>
  <c r="G5922" i="1" s="1"/>
  <c r="D5923" i="1"/>
  <c r="G5923" i="1" s="1"/>
  <c r="D5924" i="1"/>
  <c r="G5924" i="1" s="1"/>
  <c r="D5925" i="1"/>
  <c r="G5925" i="1" s="1"/>
  <c r="D5926" i="1"/>
  <c r="G5926" i="1" s="1"/>
  <c r="D5927" i="1"/>
  <c r="G5927" i="1" s="1"/>
  <c r="D5928" i="1"/>
  <c r="G5928" i="1" s="1"/>
  <c r="D5929" i="1"/>
  <c r="G5929" i="1" s="1"/>
  <c r="D5930" i="1"/>
  <c r="G5930" i="1" s="1"/>
  <c r="D5931" i="1"/>
  <c r="G5931" i="1" s="1"/>
  <c r="D5932" i="1"/>
  <c r="G5932" i="1" s="1"/>
  <c r="D5933" i="1"/>
  <c r="G5933" i="1" s="1"/>
  <c r="D5934" i="1"/>
  <c r="G5934" i="1" s="1"/>
  <c r="D5935" i="1"/>
  <c r="G5935" i="1" s="1"/>
  <c r="D5936" i="1"/>
  <c r="G5936" i="1" s="1"/>
  <c r="D5937" i="1"/>
  <c r="G5937" i="1" s="1"/>
  <c r="D5938" i="1"/>
  <c r="G5938" i="1" s="1"/>
  <c r="D5939" i="1"/>
  <c r="G5939" i="1" s="1"/>
  <c r="D5940" i="1"/>
  <c r="G5940" i="1" s="1"/>
  <c r="D5941" i="1"/>
  <c r="G5941" i="1" s="1"/>
  <c r="D5942" i="1"/>
  <c r="G5942" i="1" s="1"/>
  <c r="D5943" i="1"/>
  <c r="G5943" i="1" s="1"/>
  <c r="D5944" i="1"/>
  <c r="G5944" i="1" s="1"/>
  <c r="D5945" i="1"/>
  <c r="G5945" i="1" s="1"/>
  <c r="D5946" i="1"/>
  <c r="G5946" i="1" s="1"/>
  <c r="D5947" i="1"/>
  <c r="G5947" i="1" s="1"/>
  <c r="D5948" i="1"/>
  <c r="G5948" i="1" s="1"/>
  <c r="D5949" i="1"/>
  <c r="G5949" i="1" s="1"/>
  <c r="D5950" i="1"/>
  <c r="G5950" i="1" s="1"/>
  <c r="D5951" i="1"/>
  <c r="G5951" i="1" s="1"/>
  <c r="D5952" i="1"/>
  <c r="G5952" i="1" s="1"/>
  <c r="D5953" i="1"/>
  <c r="G5953" i="1" s="1"/>
  <c r="D5954" i="1"/>
  <c r="G5954" i="1" s="1"/>
  <c r="D5955" i="1"/>
  <c r="G5955" i="1" s="1"/>
  <c r="D5956" i="1"/>
  <c r="G5956" i="1" s="1"/>
  <c r="D5957" i="1"/>
  <c r="G5957" i="1" s="1"/>
  <c r="D5958" i="1"/>
  <c r="G5958" i="1" s="1"/>
  <c r="D5959" i="1"/>
  <c r="G5959" i="1" s="1"/>
  <c r="D5960" i="1"/>
  <c r="G5960" i="1" s="1"/>
  <c r="D5961" i="1"/>
  <c r="G5961" i="1" s="1"/>
  <c r="D5962" i="1"/>
  <c r="G5962" i="1" s="1"/>
  <c r="D5963" i="1"/>
  <c r="G5963" i="1" s="1"/>
  <c r="D5964" i="1"/>
  <c r="G5964" i="1" s="1"/>
  <c r="D5965" i="1"/>
  <c r="G5965" i="1" s="1"/>
  <c r="D5966" i="1"/>
  <c r="G5966" i="1" s="1"/>
  <c r="D5967" i="1"/>
  <c r="G5967" i="1" s="1"/>
  <c r="D5968" i="1"/>
  <c r="G5968" i="1" s="1"/>
  <c r="D5969" i="1"/>
  <c r="G5969" i="1" s="1"/>
  <c r="D5970" i="1"/>
  <c r="G5970" i="1" s="1"/>
  <c r="D5971" i="1"/>
  <c r="G5971" i="1" s="1"/>
  <c r="D5972" i="1"/>
  <c r="G5972" i="1" s="1"/>
  <c r="D5973" i="1"/>
  <c r="G5973" i="1" s="1"/>
  <c r="D5974" i="1"/>
  <c r="G5974" i="1" s="1"/>
  <c r="D5975" i="1"/>
  <c r="G5975" i="1" s="1"/>
  <c r="D5976" i="1"/>
  <c r="G5976" i="1" s="1"/>
  <c r="D5977" i="1"/>
  <c r="G5977" i="1" s="1"/>
  <c r="D5978" i="1"/>
  <c r="G5978" i="1" s="1"/>
  <c r="D5979" i="1"/>
  <c r="G5979" i="1" s="1"/>
  <c r="D5980" i="1"/>
  <c r="G5980" i="1" s="1"/>
  <c r="D5981" i="1"/>
  <c r="G5981" i="1" s="1"/>
  <c r="D5982" i="1"/>
  <c r="G5982" i="1" s="1"/>
  <c r="D5983" i="1"/>
  <c r="G5983" i="1" s="1"/>
  <c r="D5984" i="1"/>
  <c r="G5984" i="1" s="1"/>
  <c r="D5985" i="1"/>
  <c r="G5985" i="1" s="1"/>
  <c r="D5986" i="1"/>
  <c r="G5986" i="1" s="1"/>
  <c r="D5987" i="1"/>
  <c r="G5987" i="1" s="1"/>
  <c r="D5988" i="1"/>
  <c r="G5988" i="1" s="1"/>
  <c r="D5989" i="1"/>
  <c r="G5989" i="1" s="1"/>
  <c r="D5990" i="1"/>
  <c r="G5990" i="1" s="1"/>
  <c r="D5991" i="1"/>
  <c r="G5991" i="1" s="1"/>
  <c r="D5992" i="1"/>
  <c r="G5992" i="1" s="1"/>
  <c r="D5993" i="1"/>
  <c r="G5993" i="1" s="1"/>
  <c r="D5994" i="1"/>
  <c r="G5994" i="1" s="1"/>
  <c r="D5995" i="1"/>
  <c r="G5995" i="1" s="1"/>
  <c r="D5996" i="1"/>
  <c r="G5996" i="1" s="1"/>
  <c r="D5997" i="1"/>
  <c r="G5997" i="1" s="1"/>
  <c r="D5998" i="1"/>
  <c r="G5998" i="1" s="1"/>
  <c r="D5999" i="1"/>
  <c r="G5999" i="1" s="1"/>
  <c r="D6000" i="1"/>
  <c r="G6000" i="1" s="1"/>
  <c r="D6001" i="1"/>
  <c r="G6001" i="1" s="1"/>
  <c r="D6002" i="1"/>
  <c r="G6002" i="1" s="1"/>
  <c r="D6003" i="1"/>
  <c r="G6003" i="1" s="1"/>
  <c r="D6004" i="1"/>
  <c r="G6004" i="1" s="1"/>
  <c r="D6005" i="1"/>
  <c r="G6005" i="1" s="1"/>
  <c r="D6006" i="1"/>
  <c r="G6006" i="1" s="1"/>
  <c r="D6007" i="1"/>
  <c r="G6007" i="1" s="1"/>
  <c r="D6008" i="1"/>
  <c r="G6008" i="1" s="1"/>
  <c r="D6009" i="1"/>
  <c r="G6009" i="1" s="1"/>
  <c r="D6010" i="1"/>
  <c r="G6010" i="1" s="1"/>
  <c r="D6011" i="1"/>
  <c r="G6011" i="1" s="1"/>
  <c r="D6012" i="1"/>
  <c r="G6012" i="1" s="1"/>
  <c r="D6013" i="1"/>
  <c r="G6013" i="1" s="1"/>
  <c r="D6014" i="1"/>
  <c r="G6014" i="1" s="1"/>
  <c r="D6015" i="1"/>
  <c r="G6015" i="1" s="1"/>
  <c r="D6016" i="1"/>
  <c r="G6016" i="1" s="1"/>
  <c r="D6017" i="1"/>
  <c r="G6017" i="1" s="1"/>
  <c r="D6018" i="1"/>
  <c r="G6018" i="1" s="1"/>
  <c r="D6019" i="1"/>
  <c r="G6019" i="1" s="1"/>
  <c r="D6020" i="1"/>
  <c r="G6020" i="1" s="1"/>
  <c r="D6021" i="1"/>
  <c r="G6021" i="1" s="1"/>
  <c r="D6022" i="1"/>
  <c r="G6022" i="1" s="1"/>
  <c r="D6023" i="1"/>
  <c r="G6023" i="1" s="1"/>
  <c r="D6024" i="1"/>
  <c r="G6024" i="1" s="1"/>
  <c r="D6025" i="1"/>
  <c r="G6025" i="1" s="1"/>
  <c r="D6026" i="1"/>
  <c r="G6026" i="1" s="1"/>
  <c r="D6027" i="1"/>
  <c r="G6027" i="1" s="1"/>
  <c r="D6028" i="1"/>
  <c r="G6028" i="1" s="1"/>
  <c r="D6029" i="1"/>
  <c r="G6029" i="1" s="1"/>
  <c r="D6030" i="1"/>
  <c r="G6030" i="1" s="1"/>
  <c r="D6031" i="1"/>
  <c r="G6031" i="1" s="1"/>
  <c r="D6032" i="1"/>
  <c r="G6032" i="1" s="1"/>
  <c r="D6033" i="1"/>
  <c r="G6033" i="1" s="1"/>
  <c r="D6034" i="1"/>
  <c r="G6034" i="1" s="1"/>
  <c r="D6035" i="1"/>
  <c r="G6035" i="1" s="1"/>
  <c r="D6036" i="1"/>
  <c r="G6036" i="1" s="1"/>
  <c r="D6037" i="1"/>
  <c r="G6037" i="1" s="1"/>
  <c r="D6038" i="1"/>
  <c r="G6038" i="1" s="1"/>
  <c r="D6039" i="1"/>
  <c r="G6039" i="1" s="1"/>
  <c r="D6040" i="1"/>
  <c r="G6040" i="1" s="1"/>
  <c r="D6041" i="1"/>
  <c r="G6041" i="1" s="1"/>
  <c r="D6042" i="1"/>
  <c r="G6042" i="1" s="1"/>
  <c r="D6043" i="1"/>
  <c r="G6043" i="1" s="1"/>
  <c r="D6044" i="1"/>
  <c r="G6044" i="1" s="1"/>
  <c r="D6045" i="1"/>
  <c r="G6045" i="1" s="1"/>
  <c r="D6046" i="1"/>
  <c r="G6046" i="1" s="1"/>
  <c r="X2" i="1"/>
  <c r="Y2" i="1" s="1"/>
  <c r="X3" i="1"/>
  <c r="Y3" i="1" s="1"/>
  <c r="X4" i="1"/>
  <c r="Y4" i="1" s="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X19" i="1"/>
  <c r="Y19" i="1" s="1"/>
  <c r="X20" i="1"/>
  <c r="Y20" i="1" s="1"/>
  <c r="X21" i="1"/>
  <c r="Y21" i="1" s="1"/>
  <c r="X22" i="1"/>
  <c r="Y22" i="1" s="1"/>
  <c r="X23" i="1"/>
  <c r="Y23" i="1" s="1"/>
  <c r="X24" i="1"/>
  <c r="Y24" i="1" s="1"/>
  <c r="X25" i="1"/>
  <c r="Y25" i="1" s="1"/>
  <c r="X26" i="1"/>
  <c r="Y26" i="1" s="1"/>
  <c r="X27" i="1"/>
  <c r="Y27" i="1" s="1"/>
  <c r="X28" i="1"/>
  <c r="Y28" i="1" s="1"/>
  <c r="X29" i="1"/>
  <c r="Y29" i="1" s="1"/>
  <c r="X30" i="1"/>
  <c r="X31" i="1"/>
  <c r="Y31" i="1" s="1"/>
  <c r="X32" i="1"/>
  <c r="X33" i="1"/>
  <c r="Y33" i="1" s="1"/>
  <c r="X34" i="1"/>
  <c r="Y34" i="1" s="1"/>
  <c r="X35" i="1"/>
  <c r="Y35" i="1" s="1"/>
  <c r="X36" i="1"/>
  <c r="Y36" i="1" s="1"/>
  <c r="X37" i="1"/>
  <c r="Y37" i="1" s="1"/>
  <c r="X38" i="1"/>
  <c r="Y38" i="1" s="1"/>
  <c r="X39" i="1"/>
  <c r="Y39" i="1" s="1"/>
  <c r="X40" i="1"/>
  <c r="Y40" i="1" s="1"/>
  <c r="X41" i="1"/>
  <c r="Y41" i="1" s="1"/>
  <c r="X42" i="1"/>
  <c r="Y42" i="1" s="1"/>
  <c r="X43" i="1"/>
  <c r="Y43" i="1" s="1"/>
  <c r="X44" i="1"/>
  <c r="Y44" i="1" s="1"/>
  <c r="X45" i="1"/>
  <c r="Y45" i="1" s="1"/>
  <c r="X46" i="1"/>
  <c r="Y46" i="1" s="1"/>
  <c r="X47" i="1"/>
  <c r="Y47" i="1" s="1"/>
  <c r="X48" i="1"/>
  <c r="Y48" i="1" s="1"/>
  <c r="X49" i="1"/>
  <c r="X50" i="1"/>
  <c r="Y50" i="1" s="1"/>
  <c r="X51" i="1"/>
  <c r="Y51" i="1" s="1"/>
  <c r="X52" i="1"/>
  <c r="Y52" i="1" s="1"/>
  <c r="X53" i="1"/>
  <c r="Y53" i="1" s="1"/>
  <c r="X54" i="1"/>
  <c r="X55" i="1"/>
  <c r="Y55" i="1" s="1"/>
  <c r="X56" i="1"/>
  <c r="Y56" i="1" s="1"/>
  <c r="X57" i="1"/>
  <c r="Y57" i="1" s="1"/>
  <c r="X58" i="1"/>
  <c r="Y58" i="1" s="1"/>
  <c r="X59" i="1"/>
  <c r="Y59" i="1" s="1"/>
  <c r="X60" i="1"/>
  <c r="Y60" i="1" s="1"/>
  <c r="X61" i="1"/>
  <c r="Y61" i="1" s="1"/>
  <c r="X62" i="1"/>
  <c r="Y62" i="1" s="1"/>
  <c r="X63" i="1"/>
  <c r="Y63" i="1" s="1"/>
  <c r="X64" i="1"/>
  <c r="Y64" i="1" s="1"/>
  <c r="X65" i="1"/>
  <c r="Y65" i="1" s="1"/>
  <c r="X66" i="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X107" i="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X155" i="1"/>
  <c r="Y155" i="1" s="1"/>
  <c r="X156" i="1"/>
  <c r="Y156" i="1" s="1"/>
  <c r="X157" i="1"/>
  <c r="Y157" i="1" s="1"/>
  <c r="X158" i="1"/>
  <c r="Y158" i="1" s="1"/>
  <c r="X159" i="1"/>
  <c r="Y159" i="1" s="1"/>
  <c r="X160" i="1"/>
  <c r="Y160" i="1" s="1"/>
  <c r="X161" i="1"/>
  <c r="Y161" i="1" s="1"/>
  <c r="X162" i="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X175" i="1"/>
  <c r="Y175" i="1" s="1"/>
  <c r="X176" i="1"/>
  <c r="Y176" i="1" s="1"/>
  <c r="X177" i="1"/>
  <c r="Y177" i="1" s="1"/>
  <c r="X178" i="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X211" i="1"/>
  <c r="X212" i="1"/>
  <c r="Y212" i="1" s="1"/>
  <c r="X213" i="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X247" i="1"/>
  <c r="X248" i="1"/>
  <c r="X249" i="1"/>
  <c r="Y249" i="1" s="1"/>
  <c r="X250" i="1"/>
  <c r="Y250" i="1" s="1"/>
  <c r="X251" i="1"/>
  <c r="Y251" i="1" s="1"/>
  <c r="X252" i="1"/>
  <c r="Y252" i="1" s="1"/>
  <c r="X253" i="1"/>
  <c r="Y253" i="1" s="1"/>
  <c r="X254" i="1"/>
  <c r="Y254" i="1" s="1"/>
  <c r="X255" i="1"/>
  <c r="Y255" i="1" s="1"/>
  <c r="X256" i="1"/>
  <c r="Y256" i="1" s="1"/>
  <c r="X257" i="1"/>
  <c r="Y257" i="1" s="1"/>
  <c r="X258" i="1"/>
  <c r="X259" i="1"/>
  <c r="Y259" i="1" s="1"/>
  <c r="X260" i="1"/>
  <c r="Y260" i="1" s="1"/>
  <c r="X261" i="1"/>
  <c r="X262" i="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X290" i="1"/>
  <c r="Y290" i="1" s="1"/>
  <c r="X291" i="1"/>
  <c r="Y291" i="1" s="1"/>
  <c r="X292" i="1"/>
  <c r="Y292" i="1" s="1"/>
  <c r="X293" i="1"/>
  <c r="Y293" i="1" s="1"/>
  <c r="X294" i="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X319" i="1"/>
  <c r="Y319" i="1" s="1"/>
  <c r="X320" i="1"/>
  <c r="Y320" i="1" s="1"/>
  <c r="X321" i="1"/>
  <c r="X322" i="1"/>
  <c r="X323" i="1"/>
  <c r="Y323" i="1" s="1"/>
  <c r="X324" i="1"/>
  <c r="Y324" i="1" s="1"/>
  <c r="X325" i="1"/>
  <c r="Y325" i="1" s="1"/>
  <c r="X326" i="1"/>
  <c r="Y326" i="1" s="1"/>
  <c r="X327" i="1"/>
  <c r="Y327" i="1" s="1"/>
  <c r="X328" i="1"/>
  <c r="Y328" i="1" s="1"/>
  <c r="X329" i="1"/>
  <c r="Y329" i="1" s="1"/>
  <c r="X330" i="1"/>
  <c r="Y330" i="1" s="1"/>
  <c r="X331" i="1"/>
  <c r="Y331" i="1" s="1"/>
  <c r="X332" i="1"/>
  <c r="Y332" i="1" s="1"/>
  <c r="X333" i="1"/>
  <c r="X334" i="1"/>
  <c r="Y334" i="1" s="1"/>
  <c r="X335" i="1"/>
  <c r="Y335" i="1" s="1"/>
  <c r="X336" i="1"/>
  <c r="Y336" i="1" s="1"/>
  <c r="X337" i="1"/>
  <c r="Y337" i="1" s="1"/>
  <c r="X338" i="1"/>
  <c r="Y338" i="1" s="1"/>
  <c r="X339" i="1"/>
  <c r="Y339" i="1" s="1"/>
  <c r="X340" i="1"/>
  <c r="Y340" i="1" s="1"/>
  <c r="X341" i="1"/>
  <c r="Y341" i="1" s="1"/>
  <c r="X342" i="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X355" i="1"/>
  <c r="Y355" i="1" s="1"/>
  <c r="X356" i="1"/>
  <c r="Y356" i="1" s="1"/>
  <c r="X357" i="1"/>
  <c r="Y357" i="1" s="1"/>
  <c r="X358" i="1"/>
  <c r="Y358" i="1" s="1"/>
  <c r="X359" i="1"/>
  <c r="Y359" i="1" s="1"/>
  <c r="X360" i="1"/>
  <c r="Y360" i="1" s="1"/>
  <c r="X361" i="1"/>
  <c r="X362" i="1"/>
  <c r="Y362" i="1" s="1"/>
  <c r="X363" i="1"/>
  <c r="Y363" i="1" s="1"/>
  <c r="X364" i="1"/>
  <c r="Y364" i="1" s="1"/>
  <c r="X365" i="1"/>
  <c r="Y365" i="1" s="1"/>
  <c r="X366" i="1"/>
  <c r="X367" i="1"/>
  <c r="Y367" i="1" s="1"/>
  <c r="X368" i="1"/>
  <c r="Y368" i="1" s="1"/>
  <c r="X369" i="1"/>
  <c r="X370" i="1"/>
  <c r="X371" i="1"/>
  <c r="Y371" i="1" s="1"/>
  <c r="X372" i="1"/>
  <c r="Y372" i="1" s="1"/>
  <c r="X373" i="1"/>
  <c r="Y373" i="1" s="1"/>
  <c r="X374" i="1"/>
  <c r="Y374" i="1" s="1"/>
  <c r="X375" i="1"/>
  <c r="Y375" i="1" s="1"/>
  <c r="X376" i="1"/>
  <c r="Y376" i="1" s="1"/>
  <c r="X377" i="1"/>
  <c r="Y377" i="1" s="1"/>
  <c r="X378" i="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X391" i="1"/>
  <c r="Y391" i="1" s="1"/>
  <c r="X392" i="1"/>
  <c r="Y392" i="1" s="1"/>
  <c r="X393" i="1"/>
  <c r="Y393" i="1" s="1"/>
  <c r="X394" i="1"/>
  <c r="Y394" i="1" s="1"/>
  <c r="X395" i="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X439" i="1"/>
  <c r="Y439" i="1" s="1"/>
  <c r="X440" i="1"/>
  <c r="Y440" i="1" s="1"/>
  <c r="X441" i="1"/>
  <c r="X442" i="1"/>
  <c r="Y442" i="1" s="1"/>
  <c r="X443" i="1"/>
  <c r="Y443" i="1" s="1"/>
  <c r="X444" i="1"/>
  <c r="Y444" i="1" s="1"/>
  <c r="X445" i="1"/>
  <c r="Y445" i="1" s="1"/>
  <c r="X446" i="1"/>
  <c r="Y446" i="1" s="1"/>
  <c r="X447" i="1"/>
  <c r="Y447" i="1" s="1"/>
  <c r="X448" i="1"/>
  <c r="Y448" i="1" s="1"/>
  <c r="X449" i="1"/>
  <c r="Y449" i="1" s="1"/>
  <c r="X450" i="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X478" i="1"/>
  <c r="Y478" i="1" s="1"/>
  <c r="X479" i="1"/>
  <c r="Y479" i="1" s="1"/>
  <c r="X480" i="1"/>
  <c r="Y480" i="1" s="1"/>
  <c r="X481" i="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X552" i="1"/>
  <c r="Y552" i="1" s="1"/>
  <c r="X553" i="1"/>
  <c r="Y553" i="1" s="1"/>
  <c r="X554" i="1"/>
  <c r="Y554" i="1" s="1"/>
  <c r="X555" i="1"/>
  <c r="Y555" i="1" s="1"/>
  <c r="X556" i="1"/>
  <c r="Y556" i="1" s="1"/>
  <c r="X557" i="1"/>
  <c r="Y557" i="1" s="1"/>
  <c r="X558" i="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X619" i="1"/>
  <c r="Y619" i="1" s="1"/>
  <c r="X620" i="1"/>
  <c r="Y620" i="1" s="1"/>
  <c r="X621" i="1"/>
  <c r="Y621" i="1" s="1"/>
  <c r="X622" i="1"/>
  <c r="Y622" i="1" s="1"/>
  <c r="X623" i="1"/>
  <c r="Y623" i="1" s="1"/>
  <c r="X624" i="1"/>
  <c r="Y624" i="1" s="1"/>
  <c r="X625" i="1"/>
  <c r="X626" i="1"/>
  <c r="Y626" i="1" s="1"/>
  <c r="X627" i="1"/>
  <c r="Y627" i="1" s="1"/>
  <c r="X628" i="1"/>
  <c r="Y628" i="1" s="1"/>
  <c r="X629" i="1"/>
  <c r="Y629" i="1" s="1"/>
  <c r="X630" i="1"/>
  <c r="X631" i="1"/>
  <c r="X632" i="1"/>
  <c r="Y632" i="1" s="1"/>
  <c r="X633" i="1"/>
  <c r="Y633" i="1" s="1"/>
  <c r="X634" i="1"/>
  <c r="Y634" i="1" s="1"/>
  <c r="X635" i="1"/>
  <c r="Y635" i="1" s="1"/>
  <c r="X636" i="1"/>
  <c r="Y636" i="1" s="1"/>
  <c r="X637" i="1"/>
  <c r="Y637" i="1" s="1"/>
  <c r="X638" i="1"/>
  <c r="Y638" i="1" s="1"/>
  <c r="X639" i="1"/>
  <c r="Y639" i="1" s="1"/>
  <c r="X640" i="1"/>
  <c r="Y640" i="1" s="1"/>
  <c r="X641" i="1"/>
  <c r="Y641" i="1" s="1"/>
  <c r="X642" i="1"/>
  <c r="Y642" i="1" s="1"/>
  <c r="X643" i="1"/>
  <c r="Y643" i="1" s="1"/>
  <c r="X644" i="1"/>
  <c r="Y644" i="1" s="1"/>
  <c r="X645" i="1"/>
  <c r="Y645" i="1" s="1"/>
  <c r="X646" i="1"/>
  <c r="Y646" i="1" s="1"/>
  <c r="X647" i="1"/>
  <c r="Y647" i="1" s="1"/>
  <c r="X648" i="1"/>
  <c r="Y648" i="1" s="1"/>
  <c r="X649" i="1"/>
  <c r="Y649" i="1" s="1"/>
  <c r="X650" i="1"/>
  <c r="Y650" i="1" s="1"/>
  <c r="X651" i="1"/>
  <c r="Y651" i="1" s="1"/>
  <c r="X652" i="1"/>
  <c r="Y652" i="1" s="1"/>
  <c r="X653" i="1"/>
  <c r="Y653" i="1" s="1"/>
  <c r="X654" i="1"/>
  <c r="Y654" i="1" s="1"/>
  <c r="X655" i="1"/>
  <c r="Y655" i="1" s="1"/>
  <c r="X656" i="1"/>
  <c r="Y656" i="1" s="1"/>
  <c r="X657" i="1"/>
  <c r="X658" i="1"/>
  <c r="Y658" i="1" s="1"/>
  <c r="X659" i="1"/>
  <c r="Y659" i="1" s="1"/>
  <c r="X660" i="1"/>
  <c r="Y660" i="1" s="1"/>
  <c r="X661" i="1"/>
  <c r="Y661" i="1" s="1"/>
  <c r="X662" i="1"/>
  <c r="Y662" i="1" s="1"/>
  <c r="X663" i="1"/>
  <c r="Y663" i="1" s="1"/>
  <c r="X664" i="1"/>
  <c r="Y664" i="1" s="1"/>
  <c r="X665" i="1"/>
  <c r="Y665" i="1" s="1"/>
  <c r="X666" i="1"/>
  <c r="X667" i="1"/>
  <c r="Y667" i="1" s="1"/>
  <c r="X668" i="1"/>
  <c r="Y668" i="1" s="1"/>
  <c r="X669" i="1"/>
  <c r="Y669" i="1" s="1"/>
  <c r="X670" i="1"/>
  <c r="Y670" i="1" s="1"/>
  <c r="X671" i="1"/>
  <c r="Y671" i="1" s="1"/>
  <c r="X672" i="1"/>
  <c r="Y672" i="1" s="1"/>
  <c r="X673" i="1"/>
  <c r="Y673" i="1" s="1"/>
  <c r="X674" i="1"/>
  <c r="Y674" i="1" s="1"/>
  <c r="X675" i="1"/>
  <c r="Y675" i="1" s="1"/>
  <c r="X676" i="1"/>
  <c r="Y676" i="1" s="1"/>
  <c r="X677" i="1"/>
  <c r="Y677" i="1" s="1"/>
  <c r="X678" i="1"/>
  <c r="X679" i="1"/>
  <c r="Y679" i="1" s="1"/>
  <c r="X680" i="1"/>
  <c r="Y680" i="1" s="1"/>
  <c r="X681" i="1"/>
  <c r="Y681" i="1" s="1"/>
  <c r="X682" i="1"/>
  <c r="Y682" i="1" s="1"/>
  <c r="X683" i="1"/>
  <c r="Y683" i="1" s="1"/>
  <c r="X684" i="1"/>
  <c r="Y684" i="1" s="1"/>
  <c r="X685" i="1"/>
  <c r="Y685" i="1" s="1"/>
  <c r="X686" i="1"/>
  <c r="Y686" i="1" s="1"/>
  <c r="X687" i="1"/>
  <c r="Y687" i="1" s="1"/>
  <c r="X688" i="1"/>
  <c r="Y688" i="1" s="1"/>
  <c r="X689" i="1"/>
  <c r="Y689" i="1" s="1"/>
  <c r="X690" i="1"/>
  <c r="Y690" i="1" s="1"/>
  <c r="X691" i="1"/>
  <c r="Y691" i="1" s="1"/>
  <c r="X692" i="1"/>
  <c r="Y692" i="1" s="1"/>
  <c r="X693" i="1"/>
  <c r="X694" i="1"/>
  <c r="Y694" i="1" s="1"/>
  <c r="X695" i="1"/>
  <c r="Y695" i="1" s="1"/>
  <c r="X696" i="1"/>
  <c r="Y696" i="1" s="1"/>
  <c r="X697" i="1"/>
  <c r="Y697" i="1" s="1"/>
  <c r="X698" i="1"/>
  <c r="Y698" i="1" s="1"/>
  <c r="X699" i="1"/>
  <c r="Y699" i="1" s="1"/>
  <c r="X700" i="1"/>
  <c r="Y700" i="1" s="1"/>
  <c r="X701" i="1"/>
  <c r="Y701" i="1" s="1"/>
  <c r="X702" i="1"/>
  <c r="X703" i="1"/>
  <c r="Y703" i="1" s="1"/>
  <c r="X704" i="1"/>
  <c r="Y704" i="1" s="1"/>
  <c r="X705" i="1"/>
  <c r="Y705" i="1" s="1"/>
  <c r="X706" i="1"/>
  <c r="Y706" i="1" s="1"/>
  <c r="X707" i="1"/>
  <c r="Y707" i="1" s="1"/>
  <c r="X708" i="1"/>
  <c r="Y708" i="1" s="1"/>
  <c r="X709" i="1"/>
  <c r="Y709" i="1" s="1"/>
  <c r="X710" i="1"/>
  <c r="Y710" i="1" s="1"/>
  <c r="X711" i="1"/>
  <c r="Y711" i="1" s="1"/>
  <c r="X712" i="1"/>
  <c r="Y712" i="1" s="1"/>
  <c r="X713" i="1"/>
  <c r="Y713" i="1" s="1"/>
  <c r="X714" i="1"/>
  <c r="Y714" i="1" s="1"/>
  <c r="X715" i="1"/>
  <c r="Y715" i="1" s="1"/>
  <c r="X716" i="1"/>
  <c r="Y716" i="1" s="1"/>
  <c r="X717" i="1"/>
  <c r="Y717" i="1" s="1"/>
  <c r="X718" i="1"/>
  <c r="Y718" i="1" s="1"/>
  <c r="X719" i="1"/>
  <c r="Y719" i="1" s="1"/>
  <c r="X720" i="1"/>
  <c r="Y720" i="1" s="1"/>
  <c r="X721" i="1"/>
  <c r="X722" i="1"/>
  <c r="Y722" i="1" s="1"/>
  <c r="X723" i="1"/>
  <c r="Y723" i="1" s="1"/>
  <c r="X724" i="1"/>
  <c r="Y724" i="1" s="1"/>
  <c r="X725" i="1"/>
  <c r="Y725" i="1" s="1"/>
  <c r="X726" i="1"/>
  <c r="Y726" i="1" s="1"/>
  <c r="X727" i="1"/>
  <c r="Y727" i="1" s="1"/>
  <c r="X728" i="1"/>
  <c r="Y728" i="1" s="1"/>
  <c r="X729" i="1"/>
  <c r="Y729" i="1" s="1"/>
  <c r="X730" i="1"/>
  <c r="Y730" i="1" s="1"/>
  <c r="X731" i="1"/>
  <c r="Y731" i="1" s="1"/>
  <c r="X732" i="1"/>
  <c r="Y732" i="1" s="1"/>
  <c r="X733" i="1"/>
  <c r="Y733" i="1" s="1"/>
  <c r="X734" i="1"/>
  <c r="Y734" i="1" s="1"/>
  <c r="X735" i="1"/>
  <c r="Y735" i="1" s="1"/>
  <c r="X736" i="1"/>
  <c r="Y736" i="1" s="1"/>
  <c r="X737" i="1"/>
  <c r="Y737" i="1" s="1"/>
  <c r="X738" i="1"/>
  <c r="Y738" i="1" s="1"/>
  <c r="X739" i="1"/>
  <c r="Y739" i="1" s="1"/>
  <c r="X740" i="1"/>
  <c r="Y740" i="1" s="1"/>
  <c r="X741" i="1"/>
  <c r="Y741" i="1" s="1"/>
  <c r="X742" i="1"/>
  <c r="Y742" i="1" s="1"/>
  <c r="X743" i="1"/>
  <c r="Y743" i="1" s="1"/>
  <c r="X744" i="1"/>
  <c r="Y744" i="1" s="1"/>
  <c r="X745" i="1"/>
  <c r="Y745" i="1" s="1"/>
  <c r="X746" i="1"/>
  <c r="Y746" i="1" s="1"/>
  <c r="X747" i="1"/>
  <c r="Y747" i="1" s="1"/>
  <c r="X748" i="1"/>
  <c r="Y748" i="1" s="1"/>
  <c r="X749" i="1"/>
  <c r="Y749" i="1" s="1"/>
  <c r="X750" i="1"/>
  <c r="Y750" i="1" s="1"/>
  <c r="X751" i="1"/>
  <c r="Y751" i="1" s="1"/>
  <c r="X752" i="1"/>
  <c r="Y752" i="1" s="1"/>
  <c r="X753" i="1"/>
  <c r="Y753" i="1" s="1"/>
  <c r="X754" i="1"/>
  <c r="Y754" i="1" s="1"/>
  <c r="X755" i="1"/>
  <c r="Y755" i="1" s="1"/>
  <c r="X756" i="1"/>
  <c r="Y756" i="1" s="1"/>
  <c r="X757" i="1"/>
  <c r="Y757" i="1" s="1"/>
  <c r="X758" i="1"/>
  <c r="Y758" i="1" s="1"/>
  <c r="X759" i="1"/>
  <c r="Y759" i="1" s="1"/>
  <c r="X760" i="1"/>
  <c r="Y760" i="1" s="1"/>
  <c r="X761" i="1"/>
  <c r="Y761" i="1" s="1"/>
  <c r="X762" i="1"/>
  <c r="X763" i="1"/>
  <c r="Y763" i="1" s="1"/>
  <c r="X764" i="1"/>
  <c r="Y764" i="1" s="1"/>
  <c r="X765" i="1"/>
  <c r="Y765" i="1" s="1"/>
  <c r="X766" i="1"/>
  <c r="Y766" i="1" s="1"/>
  <c r="X767" i="1"/>
  <c r="Y767" i="1" s="1"/>
  <c r="X768" i="1"/>
  <c r="Y768" i="1" s="1"/>
  <c r="X769" i="1"/>
  <c r="Y769" i="1" s="1"/>
  <c r="X770" i="1"/>
  <c r="Y770" i="1" s="1"/>
  <c r="X771" i="1"/>
  <c r="Y771" i="1" s="1"/>
  <c r="X772" i="1"/>
  <c r="Y772" i="1" s="1"/>
  <c r="X773" i="1"/>
  <c r="Y773" i="1" s="1"/>
  <c r="X774" i="1"/>
  <c r="X775" i="1"/>
  <c r="X776" i="1"/>
  <c r="X777" i="1"/>
  <c r="Y777" i="1" s="1"/>
  <c r="X778" i="1"/>
  <c r="Y778" i="1" s="1"/>
  <c r="X779" i="1"/>
  <c r="Y779" i="1" s="1"/>
  <c r="X780" i="1"/>
  <c r="Y780" i="1" s="1"/>
  <c r="X781" i="1"/>
  <c r="Y781" i="1" s="1"/>
  <c r="X782" i="1"/>
  <c r="Y782" i="1" s="1"/>
  <c r="X783" i="1"/>
  <c r="Y783" i="1" s="1"/>
  <c r="X784" i="1"/>
  <c r="Y784" i="1" s="1"/>
  <c r="X785" i="1"/>
  <c r="Y785" i="1" s="1"/>
  <c r="X786" i="1"/>
  <c r="X787" i="1"/>
  <c r="Y787" i="1" s="1"/>
  <c r="X788" i="1"/>
  <c r="Y788" i="1" s="1"/>
  <c r="X789" i="1"/>
  <c r="Y789" i="1" s="1"/>
  <c r="X790" i="1"/>
  <c r="Y790" i="1" s="1"/>
  <c r="X791" i="1"/>
  <c r="Y791" i="1" s="1"/>
  <c r="X792" i="1"/>
  <c r="Y792" i="1" s="1"/>
  <c r="X793" i="1"/>
  <c r="Y793" i="1" s="1"/>
  <c r="X794" i="1"/>
  <c r="Y794" i="1" s="1"/>
  <c r="X795" i="1"/>
  <c r="Y795" i="1" s="1"/>
  <c r="X796" i="1"/>
  <c r="Y796" i="1" s="1"/>
  <c r="X797" i="1"/>
  <c r="Y797" i="1" s="1"/>
  <c r="X798" i="1"/>
  <c r="X799" i="1"/>
  <c r="Y799" i="1" s="1"/>
  <c r="X800" i="1"/>
  <c r="Y800" i="1" s="1"/>
  <c r="X801" i="1"/>
  <c r="X802" i="1"/>
  <c r="Y802" i="1" s="1"/>
  <c r="X803" i="1"/>
  <c r="Y803" i="1" s="1"/>
  <c r="X804" i="1"/>
  <c r="Y804" i="1" s="1"/>
  <c r="X805" i="1"/>
  <c r="Y805" i="1" s="1"/>
  <c r="X806" i="1"/>
  <c r="Y806" i="1" s="1"/>
  <c r="X807" i="1"/>
  <c r="Y807" i="1" s="1"/>
  <c r="X808" i="1"/>
  <c r="Y808" i="1" s="1"/>
  <c r="X809" i="1"/>
  <c r="Y809" i="1" s="1"/>
  <c r="X810" i="1"/>
  <c r="X811" i="1"/>
  <c r="Y811" i="1" s="1"/>
  <c r="X812" i="1"/>
  <c r="Y812" i="1" s="1"/>
  <c r="X813" i="1"/>
  <c r="Y813" i="1" s="1"/>
  <c r="X814" i="1"/>
  <c r="Y814" i="1" s="1"/>
  <c r="X815" i="1"/>
  <c r="Y815" i="1" s="1"/>
  <c r="X816" i="1"/>
  <c r="Y816" i="1" s="1"/>
  <c r="X817" i="1"/>
  <c r="Y817" i="1" s="1"/>
  <c r="X818" i="1"/>
  <c r="Y818" i="1" s="1"/>
  <c r="X819" i="1"/>
  <c r="Y819" i="1" s="1"/>
  <c r="X820" i="1"/>
  <c r="Y820" i="1" s="1"/>
  <c r="X821" i="1"/>
  <c r="Y821" i="1" s="1"/>
  <c r="X822" i="1"/>
  <c r="Y822" i="1" s="1"/>
  <c r="X823" i="1"/>
  <c r="Y823" i="1" s="1"/>
  <c r="X824" i="1"/>
  <c r="Y824" i="1" s="1"/>
  <c r="X825" i="1"/>
  <c r="Y825" i="1" s="1"/>
  <c r="X826" i="1"/>
  <c r="Y826" i="1" s="1"/>
  <c r="X827" i="1"/>
  <c r="Y827" i="1" s="1"/>
  <c r="X828" i="1"/>
  <c r="Y828" i="1" s="1"/>
  <c r="X829" i="1"/>
  <c r="X830" i="1"/>
  <c r="Y830" i="1" s="1"/>
  <c r="X831" i="1"/>
  <c r="Y831" i="1" s="1"/>
  <c r="X832" i="1"/>
  <c r="Y832" i="1" s="1"/>
  <c r="X833" i="1"/>
  <c r="Y833" i="1" s="1"/>
  <c r="X834" i="1"/>
  <c r="X835" i="1"/>
  <c r="Y835" i="1" s="1"/>
  <c r="X836" i="1"/>
  <c r="Y836" i="1" s="1"/>
  <c r="X837" i="1"/>
  <c r="X838" i="1"/>
  <c r="Y838" i="1" s="1"/>
  <c r="X839" i="1"/>
  <c r="Y839" i="1" s="1"/>
  <c r="X840" i="1"/>
  <c r="Y840" i="1" s="1"/>
  <c r="X841" i="1"/>
  <c r="X842" i="1"/>
  <c r="Y842" i="1" s="1"/>
  <c r="X843" i="1"/>
  <c r="Y843" i="1" s="1"/>
  <c r="X844" i="1"/>
  <c r="Y844" i="1" s="1"/>
  <c r="X845" i="1"/>
  <c r="Y845" i="1" s="1"/>
  <c r="X846" i="1"/>
  <c r="X847" i="1"/>
  <c r="Y847" i="1" s="1"/>
  <c r="X848" i="1"/>
  <c r="X849" i="1"/>
  <c r="Y849" i="1" s="1"/>
  <c r="X850" i="1"/>
  <c r="Y850" i="1" s="1"/>
  <c r="X851" i="1"/>
  <c r="Y851" i="1" s="1"/>
  <c r="X852" i="1"/>
  <c r="Y852" i="1" s="1"/>
  <c r="X853" i="1"/>
  <c r="Y853" i="1" s="1"/>
  <c r="X854" i="1"/>
  <c r="Y854" i="1" s="1"/>
  <c r="X855" i="1"/>
  <c r="Y855" i="1" s="1"/>
  <c r="X856" i="1"/>
  <c r="Y856" i="1" s="1"/>
  <c r="X857" i="1"/>
  <c r="Y857" i="1" s="1"/>
  <c r="X858" i="1"/>
  <c r="X859" i="1"/>
  <c r="Y859" i="1" s="1"/>
  <c r="X860" i="1"/>
  <c r="Y860" i="1" s="1"/>
  <c r="X861" i="1"/>
  <c r="Y861" i="1" s="1"/>
  <c r="X862" i="1"/>
  <c r="Y862" i="1" s="1"/>
  <c r="X863" i="1"/>
  <c r="Y863" i="1" s="1"/>
  <c r="X864" i="1"/>
  <c r="Y864" i="1" s="1"/>
  <c r="X865" i="1"/>
  <c r="Y865" i="1" s="1"/>
  <c r="X866" i="1"/>
  <c r="Y866" i="1" s="1"/>
  <c r="X867" i="1"/>
  <c r="Y867" i="1" s="1"/>
  <c r="X868" i="1"/>
  <c r="Y868" i="1" s="1"/>
  <c r="X869" i="1"/>
  <c r="Y869" i="1" s="1"/>
  <c r="X870" i="1"/>
  <c r="Y870" i="1" s="1"/>
  <c r="X871" i="1"/>
  <c r="Y871" i="1" s="1"/>
  <c r="X872" i="1"/>
  <c r="Y872" i="1" s="1"/>
  <c r="X873" i="1"/>
  <c r="Y873" i="1" s="1"/>
  <c r="X874" i="1"/>
  <c r="Y874" i="1" s="1"/>
  <c r="X875" i="1"/>
  <c r="Y875" i="1" s="1"/>
  <c r="X876" i="1"/>
  <c r="Y876" i="1" s="1"/>
  <c r="X877" i="1"/>
  <c r="Y877" i="1" s="1"/>
  <c r="X878" i="1"/>
  <c r="Y878" i="1" s="1"/>
  <c r="X879" i="1"/>
  <c r="Y879" i="1" s="1"/>
  <c r="X880" i="1"/>
  <c r="Y880" i="1" s="1"/>
  <c r="X881" i="1"/>
  <c r="Y881" i="1" s="1"/>
  <c r="X882" i="1"/>
  <c r="X883" i="1"/>
  <c r="Y883" i="1" s="1"/>
  <c r="X884" i="1"/>
  <c r="Y884" i="1" s="1"/>
  <c r="X885" i="1"/>
  <c r="Y885" i="1" s="1"/>
  <c r="X886" i="1"/>
  <c r="Y886" i="1" s="1"/>
  <c r="X887" i="1"/>
  <c r="Y887" i="1" s="1"/>
  <c r="X888" i="1"/>
  <c r="Y888" i="1" s="1"/>
  <c r="X889" i="1"/>
  <c r="Y889" i="1" s="1"/>
  <c r="X890" i="1"/>
  <c r="Y890" i="1" s="1"/>
  <c r="X891" i="1"/>
  <c r="Y891" i="1" s="1"/>
  <c r="X892" i="1"/>
  <c r="Y892" i="1" s="1"/>
  <c r="X893" i="1"/>
  <c r="Y893" i="1" s="1"/>
  <c r="X894" i="1"/>
  <c r="Y894" i="1" s="1"/>
  <c r="X895" i="1"/>
  <c r="Y895" i="1" s="1"/>
  <c r="X896" i="1"/>
  <c r="Y896" i="1" s="1"/>
  <c r="X897" i="1"/>
  <c r="X898" i="1"/>
  <c r="X899" i="1"/>
  <c r="X900" i="1"/>
  <c r="Y900" i="1" s="1"/>
  <c r="X901" i="1"/>
  <c r="Y901" i="1" s="1"/>
  <c r="X902" i="1"/>
  <c r="Y902" i="1" s="1"/>
  <c r="X903" i="1"/>
  <c r="Y903" i="1" s="1"/>
  <c r="X904" i="1"/>
  <c r="Y904" i="1" s="1"/>
  <c r="X905" i="1"/>
  <c r="Y905" i="1" s="1"/>
  <c r="X906" i="1"/>
  <c r="Y906" i="1" s="1"/>
  <c r="X907" i="1"/>
  <c r="Y907" i="1" s="1"/>
  <c r="X908" i="1"/>
  <c r="Y908" i="1" s="1"/>
  <c r="X909" i="1"/>
  <c r="Y909" i="1" s="1"/>
  <c r="X910" i="1"/>
  <c r="Y910" i="1" s="1"/>
  <c r="X911" i="1"/>
  <c r="Y911" i="1" s="1"/>
  <c r="X912" i="1"/>
  <c r="Y912" i="1" s="1"/>
  <c r="X913" i="1"/>
  <c r="Y913" i="1" s="1"/>
  <c r="X914" i="1"/>
  <c r="Y914" i="1" s="1"/>
  <c r="X915" i="1"/>
  <c r="Y915" i="1" s="1"/>
  <c r="X916" i="1"/>
  <c r="Y916" i="1" s="1"/>
  <c r="X917" i="1"/>
  <c r="Y917" i="1" s="1"/>
  <c r="X918" i="1"/>
  <c r="X919" i="1"/>
  <c r="X920" i="1"/>
  <c r="Y920" i="1" s="1"/>
  <c r="X921" i="1"/>
  <c r="Y921" i="1" s="1"/>
  <c r="X922" i="1"/>
  <c r="Y922" i="1" s="1"/>
  <c r="X923" i="1"/>
  <c r="Y923" i="1" s="1"/>
  <c r="X924" i="1"/>
  <c r="Y924" i="1" s="1"/>
  <c r="X925" i="1"/>
  <c r="Y925" i="1" s="1"/>
  <c r="X926" i="1"/>
  <c r="Y926" i="1" s="1"/>
  <c r="X927" i="1"/>
  <c r="Y927" i="1" s="1"/>
  <c r="X928" i="1"/>
  <c r="Y928" i="1" s="1"/>
  <c r="X929" i="1"/>
  <c r="Y929" i="1" s="1"/>
  <c r="X930" i="1"/>
  <c r="Y930" i="1" s="1"/>
  <c r="X931" i="1"/>
  <c r="Y931" i="1" s="1"/>
  <c r="X932" i="1"/>
  <c r="Y932" i="1" s="1"/>
  <c r="X933" i="1"/>
  <c r="Y933" i="1" s="1"/>
  <c r="X934" i="1"/>
  <c r="Y934" i="1" s="1"/>
  <c r="X935" i="1"/>
  <c r="Y935" i="1" s="1"/>
  <c r="X936" i="1"/>
  <c r="Y936" i="1" s="1"/>
  <c r="X937" i="1"/>
  <c r="Y937" i="1" s="1"/>
  <c r="X938" i="1"/>
  <c r="Y938" i="1" s="1"/>
  <c r="X939" i="1"/>
  <c r="Y939" i="1" s="1"/>
  <c r="X940" i="1"/>
  <c r="Y940" i="1" s="1"/>
  <c r="X941" i="1"/>
  <c r="Y941" i="1" s="1"/>
  <c r="X942" i="1"/>
  <c r="Y942" i="1" s="1"/>
  <c r="X943" i="1"/>
  <c r="Y943" i="1" s="1"/>
  <c r="X944" i="1"/>
  <c r="Y944" i="1" s="1"/>
  <c r="X945" i="1"/>
  <c r="Y945" i="1" s="1"/>
  <c r="X946" i="1"/>
  <c r="Y946" i="1" s="1"/>
  <c r="X947" i="1"/>
  <c r="Y947" i="1" s="1"/>
  <c r="X948" i="1"/>
  <c r="Y948" i="1" s="1"/>
  <c r="X949" i="1"/>
  <c r="Y949" i="1" s="1"/>
  <c r="X950" i="1"/>
  <c r="Y950" i="1" s="1"/>
  <c r="X951" i="1"/>
  <c r="Y951" i="1" s="1"/>
  <c r="X952" i="1"/>
  <c r="Y952" i="1" s="1"/>
  <c r="X953" i="1"/>
  <c r="Y953" i="1" s="1"/>
  <c r="X954" i="1"/>
  <c r="X955" i="1"/>
  <c r="Y955" i="1" s="1"/>
  <c r="X956" i="1"/>
  <c r="Y956" i="1" s="1"/>
  <c r="X957" i="1"/>
  <c r="Y957" i="1" s="1"/>
  <c r="X958" i="1"/>
  <c r="Y958" i="1" s="1"/>
  <c r="X959" i="1"/>
  <c r="Y959" i="1" s="1"/>
  <c r="X960" i="1"/>
  <c r="Y960" i="1" s="1"/>
  <c r="X961" i="1"/>
  <c r="Y961" i="1" s="1"/>
  <c r="X962" i="1"/>
  <c r="Y962" i="1" s="1"/>
  <c r="X963" i="1"/>
  <c r="Y963" i="1" s="1"/>
  <c r="X964" i="1"/>
  <c r="Y964" i="1" s="1"/>
  <c r="X965" i="1"/>
  <c r="Y965" i="1" s="1"/>
  <c r="X966" i="1"/>
  <c r="X967" i="1"/>
  <c r="Y967" i="1" s="1"/>
  <c r="X968" i="1"/>
  <c r="Y968" i="1" s="1"/>
  <c r="X969" i="1"/>
  <c r="Y969" i="1" s="1"/>
  <c r="X970" i="1"/>
  <c r="Y970" i="1" s="1"/>
  <c r="X971" i="1"/>
  <c r="Y971" i="1" s="1"/>
  <c r="X972" i="1"/>
  <c r="Y972" i="1" s="1"/>
  <c r="X973" i="1"/>
  <c r="Y973" i="1" s="1"/>
  <c r="X974" i="1"/>
  <c r="Y974" i="1" s="1"/>
  <c r="X975" i="1"/>
  <c r="Y975" i="1" s="1"/>
  <c r="X976" i="1"/>
  <c r="Y976" i="1" s="1"/>
  <c r="X977" i="1"/>
  <c r="Y977" i="1" s="1"/>
  <c r="X978" i="1"/>
  <c r="Y978" i="1" s="1"/>
  <c r="X979" i="1"/>
  <c r="Y979" i="1" s="1"/>
  <c r="X980" i="1"/>
  <c r="Y980" i="1" s="1"/>
  <c r="X981" i="1"/>
  <c r="Y981" i="1" s="1"/>
  <c r="X982" i="1"/>
  <c r="Y982" i="1" s="1"/>
  <c r="X983" i="1"/>
  <c r="Y983" i="1" s="1"/>
  <c r="X984" i="1"/>
  <c r="Y984" i="1" s="1"/>
  <c r="X985" i="1"/>
  <c r="Y985" i="1" s="1"/>
  <c r="X986" i="1"/>
  <c r="Y986" i="1" s="1"/>
  <c r="X987" i="1"/>
  <c r="Y987" i="1" s="1"/>
  <c r="X988" i="1"/>
  <c r="Y988" i="1" s="1"/>
  <c r="X989" i="1"/>
  <c r="Y989" i="1" s="1"/>
  <c r="X990" i="1"/>
  <c r="X991" i="1"/>
  <c r="X992" i="1"/>
  <c r="Y992" i="1" s="1"/>
  <c r="X993" i="1"/>
  <c r="Y993" i="1" s="1"/>
  <c r="X994" i="1"/>
  <c r="Y994" i="1" s="1"/>
  <c r="X995" i="1"/>
  <c r="Y995" i="1" s="1"/>
  <c r="X996" i="1"/>
  <c r="Y996" i="1" s="1"/>
  <c r="X997" i="1"/>
  <c r="Y997" i="1" s="1"/>
  <c r="X998" i="1"/>
  <c r="Y998" i="1" s="1"/>
  <c r="X999" i="1"/>
  <c r="Y999" i="1" s="1"/>
  <c r="X1000" i="1"/>
  <c r="Y1000" i="1" s="1"/>
  <c r="X1001" i="1"/>
  <c r="Y1001" i="1" s="1"/>
  <c r="X1002" i="1"/>
  <c r="Y1002" i="1" s="1"/>
  <c r="X1003" i="1"/>
  <c r="Y1003" i="1" s="1"/>
  <c r="X1004" i="1"/>
  <c r="Y1004" i="1" s="1"/>
  <c r="X1005" i="1"/>
  <c r="Y1005" i="1" s="1"/>
  <c r="X1006" i="1"/>
  <c r="Y1006" i="1" s="1"/>
  <c r="X1007" i="1"/>
  <c r="Y1007" i="1" s="1"/>
  <c r="X1008" i="1"/>
  <c r="Y1008" i="1" s="1"/>
  <c r="X1009" i="1"/>
  <c r="Y1009" i="1" s="1"/>
  <c r="X1010" i="1"/>
  <c r="Y1010" i="1" s="1"/>
  <c r="X1011" i="1"/>
  <c r="Y1011" i="1" s="1"/>
  <c r="X1012" i="1"/>
  <c r="Y1012" i="1" s="1"/>
  <c r="X1013" i="1"/>
  <c r="Y1013" i="1" s="1"/>
  <c r="X1014" i="1"/>
  <c r="Y1014" i="1" s="1"/>
  <c r="X1015" i="1"/>
  <c r="Y1015" i="1" s="1"/>
  <c r="X1016" i="1"/>
  <c r="Y1016" i="1" s="1"/>
  <c r="X1017" i="1"/>
  <c r="Y1017" i="1" s="1"/>
  <c r="X1018" i="1"/>
  <c r="Y1018" i="1" s="1"/>
  <c r="X1019" i="1"/>
  <c r="Y1019" i="1" s="1"/>
  <c r="X1020" i="1"/>
  <c r="Y1020" i="1" s="1"/>
  <c r="X1021" i="1"/>
  <c r="Y1021" i="1" s="1"/>
  <c r="X1022" i="1"/>
  <c r="Y1022" i="1" s="1"/>
  <c r="X1023" i="1"/>
  <c r="Y1023" i="1" s="1"/>
  <c r="X1024" i="1"/>
  <c r="Y1024" i="1" s="1"/>
  <c r="X1025" i="1"/>
  <c r="Y1025" i="1" s="1"/>
  <c r="X1026" i="1"/>
  <c r="Y1026" i="1" s="1"/>
  <c r="X1027" i="1"/>
  <c r="Y1027" i="1" s="1"/>
  <c r="X1028" i="1"/>
  <c r="Y1028" i="1" s="1"/>
  <c r="X1029" i="1"/>
  <c r="Y1029" i="1" s="1"/>
  <c r="X1030" i="1"/>
  <c r="Y1030" i="1" s="1"/>
  <c r="X1031" i="1"/>
  <c r="Y1031" i="1" s="1"/>
  <c r="X1032" i="1"/>
  <c r="Y1032" i="1" s="1"/>
  <c r="X1033" i="1"/>
  <c r="Y1033" i="1" s="1"/>
  <c r="X1034" i="1"/>
  <c r="Y1034" i="1" s="1"/>
  <c r="X1035" i="1"/>
  <c r="Y1035" i="1" s="1"/>
  <c r="X1036" i="1"/>
  <c r="Y1036" i="1" s="1"/>
  <c r="X1037" i="1"/>
  <c r="Y1037" i="1" s="1"/>
  <c r="X1038" i="1"/>
  <c r="Y1038" i="1" s="1"/>
  <c r="X1039" i="1"/>
  <c r="Y1039" i="1" s="1"/>
  <c r="X1040" i="1"/>
  <c r="Y1040" i="1" s="1"/>
  <c r="X1041" i="1"/>
  <c r="Y1041" i="1" s="1"/>
  <c r="X1042" i="1"/>
  <c r="Y1042" i="1" s="1"/>
  <c r="X1043" i="1"/>
  <c r="Y1043" i="1" s="1"/>
  <c r="X1044" i="1"/>
  <c r="Y1044" i="1" s="1"/>
  <c r="X1045" i="1"/>
  <c r="Y1045" i="1" s="1"/>
  <c r="X1046" i="1"/>
  <c r="Y1046" i="1" s="1"/>
  <c r="X1047" i="1"/>
  <c r="Y1047" i="1" s="1"/>
  <c r="X1048" i="1"/>
  <c r="Y1048" i="1" s="1"/>
  <c r="X1049" i="1"/>
  <c r="Y1049" i="1" s="1"/>
  <c r="X1050" i="1"/>
  <c r="X1051" i="1"/>
  <c r="Y1051" i="1" s="1"/>
  <c r="X1052" i="1"/>
  <c r="Y1052" i="1" s="1"/>
  <c r="X1053" i="1"/>
  <c r="Y1053" i="1" s="1"/>
  <c r="X1054" i="1"/>
  <c r="Y1054" i="1" s="1"/>
  <c r="X1055" i="1"/>
  <c r="Y1055" i="1" s="1"/>
  <c r="X1056" i="1"/>
  <c r="Y1056" i="1" s="1"/>
  <c r="X1057" i="1"/>
  <c r="Y1057" i="1" s="1"/>
  <c r="X1058" i="1"/>
  <c r="Y1058" i="1" s="1"/>
  <c r="X1059" i="1"/>
  <c r="Y1059" i="1" s="1"/>
  <c r="X1060" i="1"/>
  <c r="Y1060" i="1" s="1"/>
  <c r="X1061" i="1"/>
  <c r="Y1061" i="1" s="1"/>
  <c r="X1062" i="1"/>
  <c r="Y1062" i="1" s="1"/>
  <c r="X1063" i="1"/>
  <c r="Y1063" i="1" s="1"/>
  <c r="X1064" i="1"/>
  <c r="Y1064" i="1" s="1"/>
  <c r="X1065" i="1"/>
  <c r="X1066" i="1"/>
  <c r="Y1066" i="1" s="1"/>
  <c r="X1067" i="1"/>
  <c r="Y1067" i="1" s="1"/>
  <c r="X1068" i="1"/>
  <c r="Y1068" i="1" s="1"/>
  <c r="X1069" i="1"/>
  <c r="Y1069" i="1" s="1"/>
  <c r="X1070" i="1"/>
  <c r="Y1070" i="1" s="1"/>
  <c r="X1071" i="1"/>
  <c r="Y1071" i="1" s="1"/>
  <c r="X1072" i="1"/>
  <c r="Y1072" i="1" s="1"/>
  <c r="X1073" i="1"/>
  <c r="Y1073" i="1" s="1"/>
  <c r="X1074" i="1"/>
  <c r="Y1074" i="1" s="1"/>
  <c r="X1075" i="1"/>
  <c r="Y1075" i="1" s="1"/>
  <c r="X1076" i="1"/>
  <c r="Y1076" i="1" s="1"/>
  <c r="X1077" i="1"/>
  <c r="Y1077" i="1" s="1"/>
  <c r="X1078" i="1"/>
  <c r="Y1078" i="1" s="1"/>
  <c r="X1079" i="1"/>
  <c r="Y1079" i="1" s="1"/>
  <c r="X1080" i="1"/>
  <c r="Y1080" i="1" s="1"/>
  <c r="X1081" i="1"/>
  <c r="Y1081" i="1" s="1"/>
  <c r="X1082" i="1"/>
  <c r="Y1082" i="1" s="1"/>
  <c r="X1083" i="1"/>
  <c r="Y1083" i="1" s="1"/>
  <c r="X1084" i="1"/>
  <c r="Y1084" i="1" s="1"/>
  <c r="X1085" i="1"/>
  <c r="Y1085" i="1" s="1"/>
  <c r="X1086" i="1"/>
  <c r="Y1086" i="1" s="1"/>
  <c r="X1087" i="1"/>
  <c r="X1088" i="1"/>
  <c r="Y1088" i="1" s="1"/>
  <c r="X1089" i="1"/>
  <c r="Y1089" i="1" s="1"/>
  <c r="X1090" i="1"/>
  <c r="Y1090" i="1" s="1"/>
  <c r="X1091" i="1"/>
  <c r="Y1091" i="1" s="1"/>
  <c r="X1092" i="1"/>
  <c r="Y1092" i="1" s="1"/>
  <c r="X1093" i="1"/>
  <c r="Y1093" i="1" s="1"/>
  <c r="X1094" i="1"/>
  <c r="Y1094" i="1" s="1"/>
  <c r="X1095" i="1"/>
  <c r="Y1095" i="1" s="1"/>
  <c r="X1096" i="1"/>
  <c r="Y1096" i="1" s="1"/>
  <c r="X1097" i="1"/>
  <c r="Y1097" i="1" s="1"/>
  <c r="X1098" i="1"/>
  <c r="X1099" i="1"/>
  <c r="Y1099" i="1" s="1"/>
  <c r="X1100" i="1"/>
  <c r="Y1100" i="1" s="1"/>
  <c r="X1101" i="1"/>
  <c r="X1102" i="1"/>
  <c r="Y1102" i="1" s="1"/>
  <c r="X1103" i="1"/>
  <c r="Y1103" i="1" s="1"/>
  <c r="X1104" i="1"/>
  <c r="Y1104" i="1" s="1"/>
  <c r="X1105" i="1"/>
  <c r="Y1105" i="1" s="1"/>
  <c r="X1106" i="1"/>
  <c r="Y1106" i="1" s="1"/>
  <c r="X1107" i="1"/>
  <c r="Y1107" i="1" s="1"/>
  <c r="X1108" i="1"/>
  <c r="Y1108" i="1" s="1"/>
  <c r="X1109" i="1"/>
  <c r="Y1109" i="1" s="1"/>
  <c r="X1110" i="1"/>
  <c r="X1111" i="1"/>
  <c r="Y1111" i="1" s="1"/>
  <c r="X1112" i="1"/>
  <c r="Y1112" i="1" s="1"/>
  <c r="X1113" i="1"/>
  <c r="Y1113" i="1" s="1"/>
  <c r="X1114" i="1"/>
  <c r="Y1114" i="1" s="1"/>
  <c r="X1115" i="1"/>
  <c r="Y1115" i="1" s="1"/>
  <c r="X1116" i="1"/>
  <c r="Y1116" i="1" s="1"/>
  <c r="X1117" i="1"/>
  <c r="Y1117" i="1" s="1"/>
  <c r="X1118" i="1"/>
  <c r="Y1118" i="1" s="1"/>
  <c r="X1119" i="1"/>
  <c r="Y1119" i="1" s="1"/>
  <c r="X1120" i="1"/>
  <c r="Y1120" i="1" s="1"/>
  <c r="X1121" i="1"/>
  <c r="Y1121" i="1" s="1"/>
  <c r="X1122" i="1"/>
  <c r="Y1122" i="1" s="1"/>
  <c r="X1123" i="1"/>
  <c r="Y1123" i="1" s="1"/>
  <c r="X1124" i="1"/>
  <c r="Y1124" i="1" s="1"/>
  <c r="X1125" i="1"/>
  <c r="Y1125" i="1" s="1"/>
  <c r="X1126" i="1"/>
  <c r="Y1126" i="1" s="1"/>
  <c r="X1127" i="1"/>
  <c r="Y1127" i="1" s="1"/>
  <c r="X1128" i="1"/>
  <c r="Y1128" i="1" s="1"/>
  <c r="X1129" i="1"/>
  <c r="Y1129" i="1" s="1"/>
  <c r="X1130" i="1"/>
  <c r="Y1130" i="1" s="1"/>
  <c r="X1131" i="1"/>
  <c r="Y1131" i="1" s="1"/>
  <c r="X1132" i="1"/>
  <c r="Y1132" i="1" s="1"/>
  <c r="X1133" i="1"/>
  <c r="Y1133" i="1" s="1"/>
  <c r="X1134" i="1"/>
  <c r="X1135" i="1"/>
  <c r="Y1135" i="1" s="1"/>
  <c r="X1136" i="1"/>
  <c r="Y1136" i="1" s="1"/>
  <c r="X1137" i="1"/>
  <c r="Y1137" i="1" s="1"/>
  <c r="X1138" i="1"/>
  <c r="Y1138" i="1" s="1"/>
  <c r="X1139" i="1"/>
  <c r="Y1139" i="1" s="1"/>
  <c r="X1140" i="1"/>
  <c r="Y1140" i="1" s="1"/>
  <c r="X1141" i="1"/>
  <c r="Y1141" i="1" s="1"/>
  <c r="X1142" i="1"/>
  <c r="Y1142" i="1" s="1"/>
  <c r="X1143" i="1"/>
  <c r="Y1143" i="1" s="1"/>
  <c r="X1144" i="1"/>
  <c r="Y1144" i="1" s="1"/>
  <c r="X1145" i="1"/>
  <c r="Y1145" i="1" s="1"/>
  <c r="X1146" i="1"/>
  <c r="X1147" i="1"/>
  <c r="Y1147" i="1" s="1"/>
  <c r="X1148" i="1"/>
  <c r="Y1148" i="1" s="1"/>
  <c r="X1149" i="1"/>
  <c r="Y1149" i="1" s="1"/>
  <c r="X1150" i="1"/>
  <c r="Y1150" i="1" s="1"/>
  <c r="X1151" i="1"/>
  <c r="Y1151" i="1" s="1"/>
  <c r="X1152" i="1"/>
  <c r="Y1152" i="1" s="1"/>
  <c r="X1153" i="1"/>
  <c r="Y1153" i="1" s="1"/>
  <c r="X1154" i="1"/>
  <c r="Y1154" i="1" s="1"/>
  <c r="X1155" i="1"/>
  <c r="Y1155" i="1" s="1"/>
  <c r="X1156" i="1"/>
  <c r="Y1156" i="1" s="1"/>
  <c r="X1157" i="1"/>
  <c r="Y1157" i="1" s="1"/>
  <c r="X1158" i="1"/>
  <c r="Y1158" i="1" s="1"/>
  <c r="X1159" i="1"/>
  <c r="Y1159" i="1" s="1"/>
  <c r="X1160" i="1"/>
  <c r="Y1160" i="1" s="1"/>
  <c r="X1161" i="1"/>
  <c r="Y1161" i="1" s="1"/>
  <c r="X1162" i="1"/>
  <c r="Y1162" i="1" s="1"/>
  <c r="X1163" i="1"/>
  <c r="Y1163" i="1" s="1"/>
  <c r="X1164" i="1"/>
  <c r="Y1164" i="1" s="1"/>
  <c r="X1165" i="1"/>
  <c r="Y1165" i="1" s="1"/>
  <c r="X1166" i="1"/>
  <c r="Y1166" i="1" s="1"/>
  <c r="X1167" i="1"/>
  <c r="Y1167" i="1" s="1"/>
  <c r="X1168" i="1"/>
  <c r="Y1168" i="1" s="1"/>
  <c r="X1169" i="1"/>
  <c r="Y1169" i="1" s="1"/>
  <c r="X1170" i="1"/>
  <c r="X1171" i="1"/>
  <c r="X1172" i="1"/>
  <c r="X1173" i="1"/>
  <c r="Y1173" i="1" s="1"/>
  <c r="X1174" i="1"/>
  <c r="Y1174" i="1" s="1"/>
  <c r="X1175" i="1"/>
  <c r="Y1175" i="1" s="1"/>
  <c r="X1176" i="1"/>
  <c r="Y1176" i="1" s="1"/>
  <c r="X1177" i="1"/>
  <c r="Y1177" i="1" s="1"/>
  <c r="X1178" i="1"/>
  <c r="Y1178" i="1" s="1"/>
  <c r="X1179" i="1"/>
  <c r="Y1179" i="1" s="1"/>
  <c r="X1180" i="1"/>
  <c r="Y1180" i="1" s="1"/>
  <c r="X1181" i="1"/>
  <c r="Y1181" i="1" s="1"/>
  <c r="X1182" i="1"/>
  <c r="Y1182" i="1" s="1"/>
  <c r="X1183" i="1"/>
  <c r="Y1183" i="1" s="1"/>
  <c r="X1184" i="1"/>
  <c r="Y1184" i="1" s="1"/>
  <c r="X1185" i="1"/>
  <c r="Y1185" i="1" s="1"/>
  <c r="X1186" i="1"/>
  <c r="Y1186" i="1" s="1"/>
  <c r="X1187" i="1"/>
  <c r="Y1187" i="1" s="1"/>
  <c r="X1188" i="1"/>
  <c r="Y1188" i="1" s="1"/>
  <c r="X1189" i="1"/>
  <c r="Y1189" i="1" s="1"/>
  <c r="X1190" i="1"/>
  <c r="Y1190" i="1" s="1"/>
  <c r="X1191" i="1"/>
  <c r="Y1191" i="1" s="1"/>
  <c r="X1192" i="1"/>
  <c r="Y1192" i="1" s="1"/>
  <c r="X1193" i="1"/>
  <c r="Y1193" i="1" s="1"/>
  <c r="X1194" i="1"/>
  <c r="X1195" i="1"/>
  <c r="Y1195" i="1" s="1"/>
  <c r="X1196" i="1"/>
  <c r="Y1196" i="1" s="1"/>
  <c r="X1197" i="1"/>
  <c r="Y1197" i="1" s="1"/>
  <c r="X1198" i="1"/>
  <c r="Y1198" i="1" s="1"/>
  <c r="X1199" i="1"/>
  <c r="Y1199" i="1" s="1"/>
  <c r="X1200" i="1"/>
  <c r="Y1200" i="1" s="1"/>
  <c r="X1201" i="1"/>
  <c r="Y1201" i="1" s="1"/>
  <c r="X1202" i="1"/>
  <c r="Y1202" i="1" s="1"/>
  <c r="X1203" i="1"/>
  <c r="Y1203" i="1" s="1"/>
  <c r="X1204" i="1"/>
  <c r="Y1204" i="1" s="1"/>
  <c r="X1205" i="1"/>
  <c r="Y1205" i="1" s="1"/>
  <c r="X1206" i="1"/>
  <c r="X1207" i="1"/>
  <c r="Y1207" i="1" s="1"/>
  <c r="X1208" i="1"/>
  <c r="Y1208" i="1" s="1"/>
  <c r="X1209" i="1"/>
  <c r="X1210" i="1"/>
  <c r="Y1210" i="1" s="1"/>
  <c r="X1211" i="1"/>
  <c r="Y1211" i="1" s="1"/>
  <c r="X1212" i="1"/>
  <c r="Y1212" i="1" s="1"/>
  <c r="X1213" i="1"/>
  <c r="Y1213" i="1" s="1"/>
  <c r="X1214" i="1"/>
  <c r="Y1214" i="1" s="1"/>
  <c r="X1215" i="1"/>
  <c r="Y1215" i="1" s="1"/>
  <c r="X1216" i="1"/>
  <c r="Y1216" i="1" s="1"/>
  <c r="X1217" i="1"/>
  <c r="Y1217" i="1" s="1"/>
  <c r="X1218" i="1"/>
  <c r="X1219" i="1"/>
  <c r="Y1219" i="1" s="1"/>
  <c r="X1220" i="1"/>
  <c r="Y1220" i="1" s="1"/>
  <c r="X1221" i="1"/>
  <c r="Y1221" i="1" s="1"/>
  <c r="X1222" i="1"/>
  <c r="Y1222" i="1" s="1"/>
  <c r="X1223" i="1"/>
  <c r="Y1223" i="1" s="1"/>
  <c r="X1224" i="1"/>
  <c r="Y1224" i="1" s="1"/>
  <c r="X1225" i="1"/>
  <c r="Y1225" i="1" s="1"/>
  <c r="X1226" i="1"/>
  <c r="Y1226" i="1" s="1"/>
  <c r="X1227" i="1"/>
  <c r="Y1227" i="1" s="1"/>
  <c r="X1228" i="1"/>
  <c r="Y1228" i="1" s="1"/>
  <c r="X1229" i="1"/>
  <c r="Y1229" i="1" s="1"/>
  <c r="X1230" i="1"/>
  <c r="Y1230" i="1" s="1"/>
  <c r="X1231" i="1"/>
  <c r="Y1231" i="1" s="1"/>
  <c r="X1232" i="1"/>
  <c r="Y1232" i="1" s="1"/>
  <c r="X1233" i="1"/>
  <c r="Y1233" i="1" s="1"/>
  <c r="X1234" i="1"/>
  <c r="Y1234" i="1" s="1"/>
  <c r="X1235" i="1"/>
  <c r="Y1235" i="1" s="1"/>
  <c r="X1236" i="1"/>
  <c r="Y1236" i="1" s="1"/>
  <c r="X1237" i="1"/>
  <c r="Y1237" i="1" s="1"/>
  <c r="X1238" i="1"/>
  <c r="Y1238" i="1" s="1"/>
  <c r="X1239" i="1"/>
  <c r="Y1239" i="1" s="1"/>
  <c r="X1240" i="1"/>
  <c r="Y1240" i="1" s="1"/>
  <c r="X1241" i="1"/>
  <c r="Y1241" i="1" s="1"/>
  <c r="X1242" i="1"/>
  <c r="Y1242" i="1" s="1"/>
  <c r="X1243" i="1"/>
  <c r="Y1243" i="1" s="1"/>
  <c r="X1244" i="1"/>
  <c r="Y1244" i="1" s="1"/>
  <c r="X1245" i="1"/>
  <c r="X1246" i="1"/>
  <c r="Y1246" i="1" s="1"/>
  <c r="X1247" i="1"/>
  <c r="Y1247" i="1" s="1"/>
  <c r="X1248" i="1"/>
  <c r="Y1248" i="1" s="1"/>
  <c r="X1249" i="1"/>
  <c r="Y1249" i="1" s="1"/>
  <c r="X1250" i="1"/>
  <c r="Y1250" i="1" s="1"/>
  <c r="X1251" i="1"/>
  <c r="Y1251" i="1" s="1"/>
  <c r="X1252" i="1"/>
  <c r="Y1252" i="1" s="1"/>
  <c r="X1253" i="1"/>
  <c r="Y1253" i="1" s="1"/>
  <c r="X1254" i="1"/>
  <c r="Y1254" i="1" s="1"/>
  <c r="X1255" i="1"/>
  <c r="Y1255" i="1" s="1"/>
  <c r="X1256" i="1"/>
  <c r="Y1256" i="1" s="1"/>
  <c r="X1257" i="1"/>
  <c r="Y1257" i="1" s="1"/>
  <c r="X1258" i="1"/>
  <c r="Y1258" i="1" s="1"/>
  <c r="X1259" i="1"/>
  <c r="Y1259" i="1" s="1"/>
  <c r="X1260" i="1"/>
  <c r="Y1260" i="1" s="1"/>
  <c r="X1261" i="1"/>
  <c r="X1262" i="1"/>
  <c r="Y1262" i="1" s="1"/>
  <c r="X1263" i="1"/>
  <c r="Y1263" i="1" s="1"/>
  <c r="X1264" i="1"/>
  <c r="Y1264" i="1" s="1"/>
  <c r="X1265" i="1"/>
  <c r="Y1265" i="1" s="1"/>
  <c r="X1266" i="1"/>
  <c r="Y1266" i="1" s="1"/>
  <c r="X1267" i="1"/>
  <c r="Y1267" i="1" s="1"/>
  <c r="X1268" i="1"/>
  <c r="Y1268" i="1" s="1"/>
  <c r="X1269" i="1"/>
  <c r="Y1269" i="1" s="1"/>
  <c r="X1270" i="1"/>
  <c r="Y1270" i="1" s="1"/>
  <c r="X1271" i="1"/>
  <c r="Y1271" i="1" s="1"/>
  <c r="X1272" i="1"/>
  <c r="Y1272" i="1" s="1"/>
  <c r="X1273" i="1"/>
  <c r="Y1273" i="1" s="1"/>
  <c r="X1274" i="1"/>
  <c r="Y1274" i="1" s="1"/>
  <c r="X1275" i="1"/>
  <c r="Y1275" i="1" s="1"/>
  <c r="X1276" i="1"/>
  <c r="Y1276" i="1" s="1"/>
  <c r="X1277" i="1"/>
  <c r="Y1277" i="1" s="1"/>
  <c r="X1278" i="1"/>
  <c r="Y1278" i="1" s="1"/>
  <c r="X1279" i="1"/>
  <c r="Y1279" i="1" s="1"/>
  <c r="X1280" i="1"/>
  <c r="Y1280" i="1" s="1"/>
  <c r="X1281" i="1"/>
  <c r="Y1281" i="1" s="1"/>
  <c r="X1282" i="1"/>
  <c r="Y1282" i="1" s="1"/>
  <c r="X1283" i="1"/>
  <c r="Y1283" i="1" s="1"/>
  <c r="X1284" i="1"/>
  <c r="Y1284" i="1" s="1"/>
  <c r="X1285" i="1"/>
  <c r="Y1285" i="1" s="1"/>
  <c r="X1286" i="1"/>
  <c r="Y1286" i="1" s="1"/>
  <c r="X1287" i="1"/>
  <c r="Y1287" i="1" s="1"/>
  <c r="X1288" i="1"/>
  <c r="Y1288" i="1" s="1"/>
  <c r="X1289" i="1"/>
  <c r="Y1289" i="1" s="1"/>
  <c r="X1290" i="1"/>
  <c r="X1291" i="1"/>
  <c r="X1292" i="1"/>
  <c r="Y1292" i="1" s="1"/>
  <c r="X1293" i="1"/>
  <c r="X1294" i="1"/>
  <c r="Y1294" i="1" s="1"/>
  <c r="X1295" i="1"/>
  <c r="Y1295" i="1" s="1"/>
  <c r="X1296" i="1"/>
  <c r="Y1296" i="1" s="1"/>
  <c r="X1297" i="1"/>
  <c r="Y1297" i="1" s="1"/>
  <c r="X1298" i="1"/>
  <c r="Y1298" i="1" s="1"/>
  <c r="X1299" i="1"/>
  <c r="Y1299" i="1" s="1"/>
  <c r="X1300" i="1"/>
  <c r="Y1300" i="1" s="1"/>
  <c r="X1301" i="1"/>
  <c r="Y1301" i="1" s="1"/>
  <c r="X1302" i="1"/>
  <c r="X1303" i="1"/>
  <c r="Y1303" i="1" s="1"/>
  <c r="X1304" i="1"/>
  <c r="Y1304" i="1" s="1"/>
  <c r="X1305" i="1"/>
  <c r="Y1305" i="1" s="1"/>
  <c r="X1306" i="1"/>
  <c r="Y1306" i="1" s="1"/>
  <c r="X1307" i="1"/>
  <c r="Y1307" i="1" s="1"/>
  <c r="X1308" i="1"/>
  <c r="Y1308" i="1" s="1"/>
  <c r="X1309" i="1"/>
  <c r="Y1309" i="1" s="1"/>
  <c r="X1310" i="1"/>
  <c r="Y1310" i="1" s="1"/>
  <c r="X1311" i="1"/>
  <c r="Y1311" i="1" s="1"/>
  <c r="X1312" i="1"/>
  <c r="Y1312" i="1" s="1"/>
  <c r="X1313" i="1"/>
  <c r="Y1313" i="1" s="1"/>
  <c r="X1314" i="1"/>
  <c r="X1315" i="1"/>
  <c r="Y1315" i="1" s="1"/>
  <c r="X1316" i="1"/>
  <c r="Y1316" i="1" s="1"/>
  <c r="X1317" i="1"/>
  <c r="Y1317" i="1" s="1"/>
  <c r="X1318" i="1"/>
  <c r="Y1318" i="1" s="1"/>
  <c r="X1319" i="1"/>
  <c r="Y1319" i="1" s="1"/>
  <c r="X1320" i="1"/>
  <c r="Y1320" i="1" s="1"/>
  <c r="X1321" i="1"/>
  <c r="Y1321" i="1" s="1"/>
  <c r="X1322" i="1"/>
  <c r="Y1322" i="1" s="1"/>
  <c r="X1323" i="1"/>
  <c r="Y1323" i="1" s="1"/>
  <c r="X1324" i="1"/>
  <c r="Y1324" i="1" s="1"/>
  <c r="X1325" i="1"/>
  <c r="Y1325" i="1" s="1"/>
  <c r="X1326" i="1"/>
  <c r="Y1326" i="1" s="1"/>
  <c r="X1327" i="1"/>
  <c r="Y1327" i="1" s="1"/>
  <c r="X1328" i="1"/>
  <c r="Y1328" i="1" s="1"/>
  <c r="X1329" i="1"/>
  <c r="X1330" i="1"/>
  <c r="Y1330" i="1" s="1"/>
  <c r="X1331" i="1"/>
  <c r="Y1331" i="1" s="1"/>
  <c r="X1332" i="1"/>
  <c r="Y1332" i="1" s="1"/>
  <c r="X1333" i="1"/>
  <c r="Y1333" i="1" s="1"/>
  <c r="X1334" i="1"/>
  <c r="Y1334" i="1" s="1"/>
  <c r="X1335" i="1"/>
  <c r="Y1335" i="1" s="1"/>
  <c r="X1336" i="1"/>
  <c r="Y1336" i="1" s="1"/>
  <c r="X1337" i="1"/>
  <c r="Y1337" i="1" s="1"/>
  <c r="X1338" i="1"/>
  <c r="X1339" i="1"/>
  <c r="Y1339" i="1" s="1"/>
  <c r="X1340" i="1"/>
  <c r="Y1340" i="1" s="1"/>
  <c r="X1341" i="1"/>
  <c r="Y1341" i="1" s="1"/>
  <c r="X1342" i="1"/>
  <c r="Y1342" i="1" s="1"/>
  <c r="X1343" i="1"/>
  <c r="Y1343" i="1" s="1"/>
  <c r="X1344" i="1"/>
  <c r="Y1344" i="1" s="1"/>
  <c r="X1345" i="1"/>
  <c r="Y1345" i="1" s="1"/>
  <c r="X1346" i="1"/>
  <c r="Y1346" i="1" s="1"/>
  <c r="X1347" i="1"/>
  <c r="Y1347" i="1" s="1"/>
  <c r="X1348" i="1"/>
  <c r="Y1348" i="1" s="1"/>
  <c r="X1349" i="1"/>
  <c r="Y1349" i="1" s="1"/>
  <c r="X1350" i="1"/>
  <c r="X1351" i="1"/>
  <c r="Y1351" i="1" s="1"/>
  <c r="X1352" i="1"/>
  <c r="Y1352" i="1" s="1"/>
  <c r="X1353" i="1"/>
  <c r="Y1353" i="1" s="1"/>
  <c r="X1354" i="1"/>
  <c r="Y1354" i="1" s="1"/>
  <c r="X1355" i="1"/>
  <c r="Y1355" i="1" s="1"/>
  <c r="X1356" i="1"/>
  <c r="Y1356" i="1" s="1"/>
  <c r="X1357" i="1"/>
  <c r="Y1357" i="1" s="1"/>
  <c r="X1358" i="1"/>
  <c r="Y1358" i="1" s="1"/>
  <c r="X1359" i="1"/>
  <c r="Y1359" i="1" s="1"/>
  <c r="X1360" i="1"/>
  <c r="Y1360" i="1" s="1"/>
  <c r="X1361" i="1"/>
  <c r="Y1361" i="1" s="1"/>
  <c r="X1362" i="1"/>
  <c r="Y1362" i="1" s="1"/>
  <c r="X1363" i="1"/>
  <c r="Y1363" i="1" s="1"/>
  <c r="X1364" i="1"/>
  <c r="Y1364" i="1" s="1"/>
  <c r="X1365" i="1"/>
  <c r="X1366" i="1"/>
  <c r="Y1366" i="1" s="1"/>
  <c r="X1367" i="1"/>
  <c r="Y1367" i="1" s="1"/>
  <c r="X1368" i="1"/>
  <c r="Y1368" i="1" s="1"/>
  <c r="X1369" i="1"/>
  <c r="Y1369" i="1" s="1"/>
  <c r="X1370" i="1"/>
  <c r="Y1370" i="1" s="1"/>
  <c r="X1371" i="1"/>
  <c r="Y1371" i="1" s="1"/>
  <c r="X1372" i="1"/>
  <c r="Y1372" i="1" s="1"/>
  <c r="X1373" i="1"/>
  <c r="Y1373" i="1" s="1"/>
  <c r="X1374" i="1"/>
  <c r="Y1374" i="1" s="1"/>
  <c r="X1375" i="1"/>
  <c r="Y1375" i="1" s="1"/>
  <c r="X1376" i="1"/>
  <c r="Y1376" i="1" s="1"/>
  <c r="X1377" i="1"/>
  <c r="Y1377" i="1" s="1"/>
  <c r="X1378" i="1"/>
  <c r="Y1378" i="1" s="1"/>
  <c r="X1379" i="1"/>
  <c r="Y1379" i="1" s="1"/>
  <c r="X1380" i="1"/>
  <c r="Y1380" i="1" s="1"/>
  <c r="X1381" i="1"/>
  <c r="Y1381" i="1" s="1"/>
  <c r="X1382" i="1"/>
  <c r="Y1382" i="1" s="1"/>
  <c r="X1383" i="1"/>
  <c r="Y1383" i="1" s="1"/>
  <c r="X1384" i="1"/>
  <c r="Y1384" i="1" s="1"/>
  <c r="X1385" i="1"/>
  <c r="Y1385" i="1" s="1"/>
  <c r="X1386" i="1"/>
  <c r="X1387" i="1"/>
  <c r="Y1387" i="1" s="1"/>
  <c r="X1388" i="1"/>
  <c r="Y1388" i="1" s="1"/>
  <c r="X1389" i="1"/>
  <c r="X1390" i="1"/>
  <c r="Y1390" i="1" s="1"/>
  <c r="X1391" i="1"/>
  <c r="Y1391" i="1" s="1"/>
  <c r="X1392" i="1"/>
  <c r="Y1392" i="1" s="1"/>
  <c r="X1393" i="1"/>
  <c r="Y1393" i="1" s="1"/>
  <c r="X1394" i="1"/>
  <c r="Y1394" i="1" s="1"/>
  <c r="X1395" i="1"/>
  <c r="Y1395" i="1" s="1"/>
  <c r="X1396" i="1"/>
  <c r="Y1396" i="1" s="1"/>
  <c r="X1397" i="1"/>
  <c r="Y1397" i="1" s="1"/>
  <c r="X1398" i="1"/>
  <c r="X1399" i="1"/>
  <c r="Y1399" i="1" s="1"/>
  <c r="X1400" i="1"/>
  <c r="Y1400" i="1" s="1"/>
  <c r="X1401" i="1"/>
  <c r="Y1401" i="1" s="1"/>
  <c r="X1402" i="1"/>
  <c r="Y1402" i="1" s="1"/>
  <c r="X1403" i="1"/>
  <c r="Y1403" i="1" s="1"/>
  <c r="X1404" i="1"/>
  <c r="Y1404" i="1" s="1"/>
  <c r="X1405" i="1"/>
  <c r="Y1405" i="1" s="1"/>
  <c r="X1406" i="1"/>
  <c r="Y1406" i="1" s="1"/>
  <c r="X1407" i="1"/>
  <c r="Y1407" i="1" s="1"/>
  <c r="X1408" i="1"/>
  <c r="Y1408" i="1" s="1"/>
  <c r="X1409" i="1"/>
  <c r="Y1409" i="1" s="1"/>
  <c r="X1410" i="1"/>
  <c r="X1411" i="1"/>
  <c r="Y1411" i="1" s="1"/>
  <c r="X1412" i="1"/>
  <c r="Y1412" i="1" s="1"/>
  <c r="X1413" i="1"/>
  <c r="Y1413" i="1" s="1"/>
  <c r="X1414" i="1"/>
  <c r="X1415" i="1"/>
  <c r="Y1415" i="1" s="1"/>
  <c r="X1416" i="1"/>
  <c r="Y1416" i="1" s="1"/>
  <c r="X1417" i="1"/>
  <c r="Y1417" i="1" s="1"/>
  <c r="X1418" i="1"/>
  <c r="Y1418" i="1" s="1"/>
  <c r="X1419" i="1"/>
  <c r="Y1419" i="1" s="1"/>
  <c r="X1420" i="1"/>
  <c r="Y1420" i="1" s="1"/>
  <c r="X1421" i="1"/>
  <c r="Y1421" i="1" s="1"/>
  <c r="X1422" i="1"/>
  <c r="X1423" i="1"/>
  <c r="Y1423" i="1" s="1"/>
  <c r="X1424" i="1"/>
  <c r="Y1424" i="1" s="1"/>
  <c r="X1425" i="1"/>
  <c r="Y1425" i="1" s="1"/>
  <c r="X1426" i="1"/>
  <c r="Y1426" i="1" s="1"/>
  <c r="X1427" i="1"/>
  <c r="Y1427" i="1" s="1"/>
  <c r="X1428" i="1"/>
  <c r="Y1428" i="1" s="1"/>
  <c r="X1429" i="1"/>
  <c r="Y1429" i="1" s="1"/>
  <c r="X1430" i="1"/>
  <c r="Y1430" i="1" s="1"/>
  <c r="X1431" i="1"/>
  <c r="Y1431" i="1" s="1"/>
  <c r="X1432" i="1"/>
  <c r="Y1432" i="1" s="1"/>
  <c r="X1433" i="1"/>
  <c r="Y1433" i="1" s="1"/>
  <c r="X1434" i="1"/>
  <c r="X1435" i="1"/>
  <c r="Y1435" i="1" s="1"/>
  <c r="X1436" i="1"/>
  <c r="Y1436" i="1" s="1"/>
  <c r="X1437" i="1"/>
  <c r="Y1437" i="1" s="1"/>
  <c r="X1438" i="1"/>
  <c r="Y1438" i="1" s="1"/>
  <c r="X1439" i="1"/>
  <c r="Y1439" i="1" s="1"/>
  <c r="X1440" i="1"/>
  <c r="Y1440" i="1" s="1"/>
  <c r="X1441" i="1"/>
  <c r="Y1441" i="1" s="1"/>
  <c r="X1442" i="1"/>
  <c r="Y1442" i="1" s="1"/>
  <c r="X1443" i="1"/>
  <c r="Y1443" i="1" s="1"/>
  <c r="X1444" i="1"/>
  <c r="Y1444" i="1" s="1"/>
  <c r="X1445" i="1"/>
  <c r="Y1445" i="1" s="1"/>
  <c r="X1446" i="1"/>
  <c r="Y1446" i="1" s="1"/>
  <c r="X1447" i="1"/>
  <c r="Y1447" i="1" s="1"/>
  <c r="X1448" i="1"/>
  <c r="Y1448" i="1" s="1"/>
  <c r="X1449" i="1"/>
  <c r="Y1449" i="1" s="1"/>
  <c r="X1450" i="1"/>
  <c r="Y1450" i="1" s="1"/>
  <c r="X1451" i="1"/>
  <c r="Y1451" i="1" s="1"/>
  <c r="X1452" i="1"/>
  <c r="Y1452" i="1" s="1"/>
  <c r="X1453" i="1"/>
  <c r="X1454" i="1"/>
  <c r="Y1454" i="1" s="1"/>
  <c r="X1455" i="1"/>
  <c r="Y1455" i="1" s="1"/>
  <c r="X1456" i="1"/>
  <c r="Y1456" i="1" s="1"/>
  <c r="X1457" i="1"/>
  <c r="Y1457" i="1" s="1"/>
  <c r="X1458" i="1"/>
  <c r="Y1458" i="1" s="1"/>
  <c r="X1459" i="1"/>
  <c r="Y1459" i="1" s="1"/>
  <c r="X1460" i="1"/>
  <c r="Y1460" i="1" s="1"/>
  <c r="X1461" i="1"/>
  <c r="Y1461" i="1" s="1"/>
  <c r="X1462" i="1"/>
  <c r="Y1462" i="1" s="1"/>
  <c r="X1463" i="1"/>
  <c r="Y1463" i="1" s="1"/>
  <c r="X1464" i="1"/>
  <c r="Y1464" i="1" s="1"/>
  <c r="X1465" i="1"/>
  <c r="Y1465" i="1" s="1"/>
  <c r="X1466" i="1"/>
  <c r="Y1466" i="1" s="1"/>
  <c r="X1467" i="1"/>
  <c r="Y1467" i="1" s="1"/>
  <c r="X1468" i="1"/>
  <c r="Y1468" i="1" s="1"/>
  <c r="X1469" i="1"/>
  <c r="Y1469" i="1" s="1"/>
  <c r="X1470" i="1"/>
  <c r="X1471" i="1"/>
  <c r="Y1471" i="1" s="1"/>
  <c r="X1472" i="1"/>
  <c r="Y1472" i="1" s="1"/>
  <c r="X1473" i="1"/>
  <c r="Y1473" i="1" s="1"/>
  <c r="X1474" i="1"/>
  <c r="Y1474" i="1" s="1"/>
  <c r="X1475" i="1"/>
  <c r="Y1475" i="1" s="1"/>
  <c r="X1476" i="1"/>
  <c r="Y1476" i="1" s="1"/>
  <c r="X1477" i="1"/>
  <c r="Y1477" i="1" s="1"/>
  <c r="X1478" i="1"/>
  <c r="Y1478" i="1" s="1"/>
  <c r="X1479" i="1"/>
  <c r="Y1479" i="1" s="1"/>
  <c r="X1480" i="1"/>
  <c r="Y1480" i="1" s="1"/>
  <c r="X1481" i="1"/>
  <c r="Y1481" i="1" s="1"/>
  <c r="X1482" i="1"/>
  <c r="X1483" i="1"/>
  <c r="Y1483" i="1" s="1"/>
  <c r="X1484" i="1"/>
  <c r="Y1484" i="1" s="1"/>
  <c r="X1485" i="1"/>
  <c r="Y1485" i="1" s="1"/>
  <c r="X1486" i="1"/>
  <c r="Y1486" i="1" s="1"/>
  <c r="X1487" i="1"/>
  <c r="Y1487" i="1" s="1"/>
  <c r="X1488" i="1"/>
  <c r="Y1488" i="1" s="1"/>
  <c r="X1489" i="1"/>
  <c r="Y1489" i="1" s="1"/>
  <c r="X1490" i="1"/>
  <c r="Y1490" i="1" s="1"/>
  <c r="X1491" i="1"/>
  <c r="Y1491" i="1" s="1"/>
  <c r="X1492" i="1"/>
  <c r="Y1492" i="1" s="1"/>
  <c r="X1493" i="1"/>
  <c r="Y1493" i="1" s="1"/>
  <c r="X1494" i="1"/>
  <c r="X1495" i="1"/>
  <c r="Y1495" i="1" s="1"/>
  <c r="X1496" i="1"/>
  <c r="Y1496" i="1" s="1"/>
  <c r="X1497" i="1"/>
  <c r="Y1497" i="1" s="1"/>
  <c r="X1498" i="1"/>
  <c r="Y1498" i="1" s="1"/>
  <c r="X1499" i="1"/>
  <c r="Y1499" i="1" s="1"/>
  <c r="X1500" i="1"/>
  <c r="Y1500" i="1" s="1"/>
  <c r="X1501" i="1"/>
  <c r="Y1501" i="1" s="1"/>
  <c r="X1502" i="1"/>
  <c r="Y1502" i="1" s="1"/>
  <c r="X1503" i="1"/>
  <c r="Y1503" i="1" s="1"/>
  <c r="X1504" i="1"/>
  <c r="Y1504" i="1" s="1"/>
  <c r="X1505" i="1"/>
  <c r="Y1505" i="1" s="1"/>
  <c r="X1506" i="1"/>
  <c r="X1507" i="1"/>
  <c r="Y1507" i="1" s="1"/>
  <c r="X1508" i="1"/>
  <c r="Y1508" i="1" s="1"/>
  <c r="X1509" i="1"/>
  <c r="X1510" i="1"/>
  <c r="Y1510" i="1" s="1"/>
  <c r="X1511" i="1"/>
  <c r="Y1511" i="1" s="1"/>
  <c r="X1512" i="1"/>
  <c r="Y1512" i="1" s="1"/>
  <c r="X1513" i="1"/>
  <c r="Y1513" i="1" s="1"/>
  <c r="X1514" i="1"/>
  <c r="Y1514" i="1" s="1"/>
  <c r="X1515" i="1"/>
  <c r="Y1515" i="1" s="1"/>
  <c r="X1516" i="1"/>
  <c r="Y1516" i="1" s="1"/>
  <c r="X1517" i="1"/>
  <c r="Y1517" i="1" s="1"/>
  <c r="X1518" i="1"/>
  <c r="Y1518" i="1" s="1"/>
  <c r="X1519" i="1"/>
  <c r="Y1519" i="1" s="1"/>
  <c r="X1520" i="1"/>
  <c r="Y1520" i="1" s="1"/>
  <c r="X1521" i="1"/>
  <c r="Y1521" i="1" s="1"/>
  <c r="X1522" i="1"/>
  <c r="Y1522" i="1" s="1"/>
  <c r="X1523" i="1"/>
  <c r="Y1523" i="1" s="1"/>
  <c r="X1524" i="1"/>
  <c r="Y1524" i="1" s="1"/>
  <c r="X1525" i="1"/>
  <c r="Y1525" i="1" s="1"/>
  <c r="X1526" i="1"/>
  <c r="Y1526" i="1" s="1"/>
  <c r="X1527" i="1"/>
  <c r="Y1527" i="1" s="1"/>
  <c r="X1528" i="1"/>
  <c r="Y1528" i="1" s="1"/>
  <c r="X1529" i="1"/>
  <c r="Y1529" i="1" s="1"/>
  <c r="X1530" i="1"/>
  <c r="X1531" i="1"/>
  <c r="Y1531" i="1" s="1"/>
  <c r="X1532" i="1"/>
  <c r="X1533" i="1"/>
  <c r="Y1533" i="1" s="1"/>
  <c r="X1534" i="1"/>
  <c r="Y1534" i="1" s="1"/>
  <c r="X1535" i="1"/>
  <c r="Y1535" i="1" s="1"/>
  <c r="X1536" i="1"/>
  <c r="Y1536" i="1" s="1"/>
  <c r="X1537" i="1"/>
  <c r="Y1537" i="1" s="1"/>
  <c r="X1538" i="1"/>
  <c r="Y1538" i="1" s="1"/>
  <c r="X1539" i="1"/>
  <c r="Y1539" i="1" s="1"/>
  <c r="X1540" i="1"/>
  <c r="Y1540" i="1" s="1"/>
  <c r="X1541" i="1"/>
  <c r="Y1541" i="1" s="1"/>
  <c r="X1542" i="1"/>
  <c r="Y1542" i="1" s="1"/>
  <c r="X1543" i="1"/>
  <c r="Y1543" i="1" s="1"/>
  <c r="X1544" i="1"/>
  <c r="Y1544" i="1" s="1"/>
  <c r="X1545" i="1"/>
  <c r="Y1545" i="1" s="1"/>
  <c r="X1546" i="1"/>
  <c r="Y1546" i="1" s="1"/>
  <c r="X1547" i="1"/>
  <c r="Y1547" i="1" s="1"/>
  <c r="X1548" i="1"/>
  <c r="Y1548" i="1" s="1"/>
  <c r="X1549" i="1"/>
  <c r="Y1549" i="1" s="1"/>
  <c r="X1550" i="1"/>
  <c r="X1551" i="1"/>
  <c r="Y1551" i="1" s="1"/>
  <c r="X1552" i="1"/>
  <c r="Y1552" i="1" s="1"/>
  <c r="X1553" i="1"/>
  <c r="Y1553" i="1" s="1"/>
  <c r="X1554" i="1"/>
  <c r="Y1554" i="1" s="1"/>
  <c r="X1555" i="1"/>
  <c r="Y1555" i="1" s="1"/>
  <c r="X1556" i="1"/>
  <c r="Y1556" i="1" s="1"/>
  <c r="X1557" i="1"/>
  <c r="Y1557" i="1" s="1"/>
  <c r="X1558" i="1"/>
  <c r="Y1558" i="1" s="1"/>
  <c r="X1559" i="1"/>
  <c r="Y1559" i="1" s="1"/>
  <c r="X1560" i="1"/>
  <c r="Y1560" i="1" s="1"/>
  <c r="X1561" i="1"/>
  <c r="Y1561" i="1" s="1"/>
  <c r="X1562" i="1"/>
  <c r="Y1562" i="1" s="1"/>
  <c r="X1563" i="1"/>
  <c r="Y1563" i="1" s="1"/>
  <c r="X1564" i="1"/>
  <c r="Y1564" i="1" s="1"/>
  <c r="X1565" i="1"/>
  <c r="Y1565" i="1" s="1"/>
  <c r="X1566" i="1"/>
  <c r="Y1566" i="1" s="1"/>
  <c r="X1567" i="1"/>
  <c r="Y1567" i="1" s="1"/>
  <c r="X1568" i="1"/>
  <c r="Y1568" i="1" s="1"/>
  <c r="X1569" i="1"/>
  <c r="Y1569" i="1" s="1"/>
  <c r="X1570" i="1"/>
  <c r="Y1570" i="1" s="1"/>
  <c r="X1571" i="1"/>
  <c r="Y1571" i="1" s="1"/>
  <c r="X1572" i="1"/>
  <c r="Y1572" i="1" s="1"/>
  <c r="X1573" i="1"/>
  <c r="Y1573" i="1" s="1"/>
  <c r="X1574" i="1"/>
  <c r="Y1574" i="1" s="1"/>
  <c r="X1575" i="1"/>
  <c r="Y1575" i="1" s="1"/>
  <c r="X1576" i="1"/>
  <c r="Y1576" i="1" s="1"/>
  <c r="X1577" i="1"/>
  <c r="Y1577" i="1" s="1"/>
  <c r="X1578" i="1"/>
  <c r="Y1578" i="1" s="1"/>
  <c r="X1579" i="1"/>
  <c r="Y1579" i="1" s="1"/>
  <c r="X1580" i="1"/>
  <c r="Y1580" i="1" s="1"/>
  <c r="X1581" i="1"/>
  <c r="Y1581" i="1" s="1"/>
  <c r="X1582" i="1"/>
  <c r="Y1582" i="1" s="1"/>
  <c r="X1583" i="1"/>
  <c r="Y1583" i="1" s="1"/>
  <c r="X1584" i="1"/>
  <c r="Y1584" i="1" s="1"/>
  <c r="X1585" i="1"/>
  <c r="Y1585" i="1" s="1"/>
  <c r="X1586" i="1"/>
  <c r="Y1586" i="1" s="1"/>
  <c r="X1587" i="1"/>
  <c r="Y1587" i="1" s="1"/>
  <c r="X1588" i="1"/>
  <c r="Y1588" i="1" s="1"/>
  <c r="X1589" i="1"/>
  <c r="Y1589" i="1" s="1"/>
  <c r="X1590" i="1"/>
  <c r="X1591" i="1"/>
  <c r="Y1591" i="1" s="1"/>
  <c r="X1592" i="1"/>
  <c r="Y1592" i="1" s="1"/>
  <c r="X1593" i="1"/>
  <c r="X1594" i="1"/>
  <c r="Y1594" i="1" s="1"/>
  <c r="X1595" i="1"/>
  <c r="Y1595" i="1" s="1"/>
  <c r="X1596" i="1"/>
  <c r="Y1596" i="1" s="1"/>
  <c r="X1597" i="1"/>
  <c r="Y1597" i="1" s="1"/>
  <c r="X1598" i="1"/>
  <c r="Y1598" i="1" s="1"/>
  <c r="X1599" i="1"/>
  <c r="Y1599" i="1" s="1"/>
  <c r="X1600" i="1"/>
  <c r="Y1600" i="1" s="1"/>
  <c r="X1601" i="1"/>
  <c r="Y1601" i="1" s="1"/>
  <c r="X1602" i="1"/>
  <c r="Y1602" i="1" s="1"/>
  <c r="X1603" i="1"/>
  <c r="Y1603" i="1" s="1"/>
  <c r="X1604" i="1"/>
  <c r="Y1604" i="1" s="1"/>
  <c r="X1605" i="1"/>
  <c r="Y1605" i="1" s="1"/>
  <c r="X1606" i="1"/>
  <c r="Y1606" i="1" s="1"/>
  <c r="X1607" i="1"/>
  <c r="Y1607" i="1" s="1"/>
  <c r="X1608" i="1"/>
  <c r="Y1608" i="1" s="1"/>
  <c r="X1609" i="1"/>
  <c r="Y1609" i="1" s="1"/>
  <c r="X1610" i="1"/>
  <c r="Y1610" i="1" s="1"/>
  <c r="X1611" i="1"/>
  <c r="Y1611" i="1" s="1"/>
  <c r="X1612" i="1"/>
  <c r="Y1612" i="1" s="1"/>
  <c r="X1613" i="1"/>
  <c r="Y1613" i="1" s="1"/>
  <c r="X1614" i="1"/>
  <c r="X1615" i="1"/>
  <c r="Y1615" i="1" s="1"/>
  <c r="X1616" i="1"/>
  <c r="Y1616" i="1" s="1"/>
  <c r="X1617" i="1"/>
  <c r="Y1617" i="1" s="1"/>
  <c r="X1618" i="1"/>
  <c r="Y1618" i="1" s="1"/>
  <c r="X1619" i="1"/>
  <c r="Y1619" i="1" s="1"/>
  <c r="X1620" i="1"/>
  <c r="Y1620" i="1" s="1"/>
  <c r="X1621" i="1"/>
  <c r="Y1621" i="1" s="1"/>
  <c r="X1622" i="1"/>
  <c r="Y1622" i="1" s="1"/>
  <c r="X1623" i="1"/>
  <c r="Y1623" i="1" s="1"/>
  <c r="X1624" i="1"/>
  <c r="Y1624" i="1" s="1"/>
  <c r="X1625" i="1"/>
  <c r="Y1625" i="1" s="1"/>
  <c r="X1626" i="1"/>
  <c r="Y1626" i="1" s="1"/>
  <c r="X1627" i="1"/>
  <c r="Y1627" i="1" s="1"/>
  <c r="X1628" i="1"/>
  <c r="Y1628" i="1" s="1"/>
  <c r="X1629" i="1"/>
  <c r="Y1629" i="1" s="1"/>
  <c r="X1630" i="1"/>
  <c r="Y1630" i="1" s="1"/>
  <c r="X1631" i="1"/>
  <c r="Y1631" i="1" s="1"/>
  <c r="X1632" i="1"/>
  <c r="Y1632" i="1" s="1"/>
  <c r="X1633" i="1"/>
  <c r="Y1633" i="1" s="1"/>
  <c r="X1634" i="1"/>
  <c r="Y1634" i="1" s="1"/>
  <c r="X1635" i="1"/>
  <c r="Y1635" i="1" s="1"/>
  <c r="X1636" i="1"/>
  <c r="Y1636" i="1" s="1"/>
  <c r="X1637" i="1"/>
  <c r="Y1637" i="1" s="1"/>
  <c r="X1638" i="1"/>
  <c r="X1639" i="1"/>
  <c r="Y1639" i="1" s="1"/>
  <c r="X1640" i="1"/>
  <c r="Y1640" i="1" s="1"/>
  <c r="X1641" i="1"/>
  <c r="Y1641" i="1" s="1"/>
  <c r="X1642" i="1"/>
  <c r="Y1642" i="1" s="1"/>
  <c r="X1643" i="1"/>
  <c r="Y1643" i="1" s="1"/>
  <c r="X1644" i="1"/>
  <c r="Y1644" i="1" s="1"/>
  <c r="X1645" i="1"/>
  <c r="Y1645" i="1" s="1"/>
  <c r="X1646" i="1"/>
  <c r="Y1646" i="1" s="1"/>
  <c r="X1647" i="1"/>
  <c r="Y1647" i="1" s="1"/>
  <c r="X1648" i="1"/>
  <c r="Y1648" i="1" s="1"/>
  <c r="X1649" i="1"/>
  <c r="Y1649" i="1" s="1"/>
  <c r="X1650" i="1"/>
  <c r="X1651" i="1"/>
  <c r="Y1651" i="1" s="1"/>
  <c r="X1652" i="1"/>
  <c r="Y1652" i="1" s="1"/>
  <c r="X1653" i="1"/>
  <c r="X1654" i="1"/>
  <c r="Y1654" i="1" s="1"/>
  <c r="X1655" i="1"/>
  <c r="Y1655" i="1" s="1"/>
  <c r="X1656" i="1"/>
  <c r="Y1656" i="1" s="1"/>
  <c r="X1657" i="1"/>
  <c r="Y1657" i="1" s="1"/>
  <c r="X1658" i="1"/>
  <c r="Y1658" i="1" s="1"/>
  <c r="X1659" i="1"/>
  <c r="Y1659" i="1" s="1"/>
  <c r="X1660" i="1"/>
  <c r="Y1660" i="1" s="1"/>
  <c r="X1661" i="1"/>
  <c r="Y1661" i="1" s="1"/>
  <c r="X1662" i="1"/>
  <c r="Y1662" i="1" s="1"/>
  <c r="X1663" i="1"/>
  <c r="Y1663" i="1" s="1"/>
  <c r="X1664" i="1"/>
  <c r="Y1664" i="1" s="1"/>
  <c r="X1665" i="1"/>
  <c r="Y1665" i="1" s="1"/>
  <c r="X1666" i="1"/>
  <c r="Y1666" i="1" s="1"/>
  <c r="X1667" i="1"/>
  <c r="Y1667" i="1" s="1"/>
  <c r="X1668" i="1"/>
  <c r="Y1668" i="1" s="1"/>
  <c r="X1669" i="1"/>
  <c r="Y1669" i="1" s="1"/>
  <c r="X1670" i="1"/>
  <c r="Y1670" i="1" s="1"/>
  <c r="X1671" i="1"/>
  <c r="Y1671" i="1" s="1"/>
  <c r="X1672" i="1"/>
  <c r="Y1672" i="1" s="1"/>
  <c r="X1673" i="1"/>
  <c r="Y1673" i="1" s="1"/>
  <c r="X1674" i="1"/>
  <c r="X1675" i="1"/>
  <c r="Y1675" i="1" s="1"/>
  <c r="X1676" i="1"/>
  <c r="Y1676" i="1" s="1"/>
  <c r="X1677" i="1"/>
  <c r="X1678" i="1"/>
  <c r="Y1678" i="1" s="1"/>
  <c r="X1679" i="1"/>
  <c r="Y1679" i="1" s="1"/>
  <c r="X1680" i="1"/>
  <c r="Y1680" i="1" s="1"/>
  <c r="X1681" i="1"/>
  <c r="X1682" i="1"/>
  <c r="Y1682" i="1" s="1"/>
  <c r="X1683" i="1"/>
  <c r="Y1683" i="1" s="1"/>
  <c r="X1684" i="1"/>
  <c r="Y1684" i="1" s="1"/>
  <c r="X1685" i="1"/>
  <c r="Y1685" i="1" s="1"/>
  <c r="X1686" i="1"/>
  <c r="Y1686" i="1" s="1"/>
  <c r="X1687" i="1"/>
  <c r="Y1687" i="1" s="1"/>
  <c r="X1688" i="1"/>
  <c r="Y1688" i="1" s="1"/>
  <c r="X1689" i="1"/>
  <c r="Y1689" i="1" s="1"/>
  <c r="X1690" i="1"/>
  <c r="Y1690" i="1" s="1"/>
  <c r="X1691" i="1"/>
  <c r="X1692" i="1"/>
  <c r="Y1692" i="1" s="1"/>
  <c r="X1693" i="1"/>
  <c r="Y1693" i="1" s="1"/>
  <c r="X1694" i="1"/>
  <c r="Y1694" i="1" s="1"/>
  <c r="X1695" i="1"/>
  <c r="Y1695" i="1" s="1"/>
  <c r="X1696" i="1"/>
  <c r="Y1696" i="1" s="1"/>
  <c r="X1697" i="1"/>
  <c r="Y1697" i="1" s="1"/>
  <c r="X1698" i="1"/>
  <c r="X1699" i="1"/>
  <c r="Y1699" i="1" s="1"/>
  <c r="X1700" i="1"/>
  <c r="Y1700" i="1" s="1"/>
  <c r="X1701" i="1"/>
  <c r="Y1701" i="1" s="1"/>
  <c r="X1702" i="1"/>
  <c r="Y1702" i="1" s="1"/>
  <c r="X1703" i="1"/>
  <c r="Y1703" i="1" s="1"/>
  <c r="X1704" i="1"/>
  <c r="Y1704" i="1" s="1"/>
  <c r="X1705" i="1"/>
  <c r="Y1705" i="1" s="1"/>
  <c r="X1706" i="1"/>
  <c r="Y1706" i="1" s="1"/>
  <c r="X1707" i="1"/>
  <c r="Y1707" i="1" s="1"/>
  <c r="X1708" i="1"/>
  <c r="Y1708" i="1" s="1"/>
  <c r="X1709" i="1"/>
  <c r="Y1709" i="1" s="1"/>
  <c r="X1710" i="1"/>
  <c r="Y1710" i="1" s="1"/>
  <c r="X1711" i="1"/>
  <c r="Y1711" i="1" s="1"/>
  <c r="X1712" i="1"/>
  <c r="Y1712" i="1" s="1"/>
  <c r="X1713" i="1"/>
  <c r="X1714" i="1"/>
  <c r="Y1714" i="1" s="1"/>
  <c r="X1715" i="1"/>
  <c r="Y1715" i="1" s="1"/>
  <c r="X1716" i="1"/>
  <c r="Y1716" i="1" s="1"/>
  <c r="X1717" i="1"/>
  <c r="Y1717" i="1" s="1"/>
  <c r="X1718" i="1"/>
  <c r="Y1718" i="1" s="1"/>
  <c r="X1719" i="1"/>
  <c r="Y1719" i="1" s="1"/>
  <c r="X1720" i="1"/>
  <c r="Y1720" i="1" s="1"/>
  <c r="X1721" i="1"/>
  <c r="Y1721" i="1" s="1"/>
  <c r="X1722" i="1"/>
  <c r="X1723" i="1"/>
  <c r="Y1723" i="1" s="1"/>
  <c r="X1724" i="1"/>
  <c r="Y1724" i="1" s="1"/>
  <c r="X1725" i="1"/>
  <c r="Y1725" i="1" s="1"/>
  <c r="X1726" i="1"/>
  <c r="Y1726" i="1" s="1"/>
  <c r="X1727" i="1"/>
  <c r="Y1727" i="1" s="1"/>
  <c r="X1728" i="1"/>
  <c r="Y1728" i="1" s="1"/>
  <c r="X1729" i="1"/>
  <c r="Y1729" i="1" s="1"/>
  <c r="X1730" i="1"/>
  <c r="Y1730" i="1" s="1"/>
  <c r="X1731" i="1"/>
  <c r="Y1731" i="1" s="1"/>
  <c r="X1732" i="1"/>
  <c r="Y1732" i="1" s="1"/>
  <c r="X1733" i="1"/>
  <c r="Y1733" i="1" s="1"/>
  <c r="X1734" i="1"/>
  <c r="X1735" i="1"/>
  <c r="Y1735" i="1" s="1"/>
  <c r="X1736" i="1"/>
  <c r="Y1736" i="1" s="1"/>
  <c r="X1737" i="1"/>
  <c r="Y1737" i="1" s="1"/>
  <c r="X1738" i="1"/>
  <c r="Y1738" i="1" s="1"/>
  <c r="X1739" i="1"/>
  <c r="Y1739" i="1" s="1"/>
  <c r="X1740" i="1"/>
  <c r="Y1740" i="1" s="1"/>
  <c r="X1741" i="1"/>
  <c r="Y1741" i="1" s="1"/>
  <c r="X1742" i="1"/>
  <c r="Y1742" i="1" s="1"/>
  <c r="X1743" i="1"/>
  <c r="Y1743" i="1" s="1"/>
  <c r="X1744" i="1"/>
  <c r="Y1744" i="1" s="1"/>
  <c r="X1745" i="1"/>
  <c r="Y1745" i="1" s="1"/>
  <c r="X1746" i="1"/>
  <c r="X1747" i="1"/>
  <c r="Y1747" i="1" s="1"/>
  <c r="X1748" i="1"/>
  <c r="Y1748" i="1" s="1"/>
  <c r="X1749" i="1"/>
  <c r="Y1749" i="1" s="1"/>
  <c r="X1750" i="1"/>
  <c r="Y1750" i="1" s="1"/>
  <c r="X1751" i="1"/>
  <c r="Y1751" i="1" s="1"/>
  <c r="X1752" i="1"/>
  <c r="Y1752" i="1" s="1"/>
  <c r="X1753" i="1"/>
  <c r="X1754" i="1"/>
  <c r="Y1754" i="1" s="1"/>
  <c r="X1755" i="1"/>
  <c r="Y1755" i="1" s="1"/>
  <c r="X1756" i="1"/>
  <c r="Y1756" i="1" s="1"/>
  <c r="X1757" i="1"/>
  <c r="Y1757" i="1" s="1"/>
  <c r="X1758" i="1"/>
  <c r="Y1758" i="1" s="1"/>
  <c r="X1759" i="1"/>
  <c r="Y1759" i="1" s="1"/>
  <c r="X1760" i="1"/>
  <c r="Y1760" i="1" s="1"/>
  <c r="X1761" i="1"/>
  <c r="X1762" i="1"/>
  <c r="Y1762" i="1" s="1"/>
  <c r="X1763" i="1"/>
  <c r="Y1763" i="1" s="1"/>
  <c r="X1764" i="1"/>
  <c r="Y1764" i="1" s="1"/>
  <c r="X1765" i="1"/>
  <c r="Y1765" i="1" s="1"/>
  <c r="X1766" i="1"/>
  <c r="Y1766" i="1" s="1"/>
  <c r="X1767" i="1"/>
  <c r="Y1767" i="1" s="1"/>
  <c r="X1768" i="1"/>
  <c r="Y1768" i="1" s="1"/>
  <c r="X1769" i="1"/>
  <c r="Y1769" i="1" s="1"/>
  <c r="X1770" i="1"/>
  <c r="X1771" i="1"/>
  <c r="Y1771" i="1" s="1"/>
  <c r="X1772" i="1"/>
  <c r="Y1772" i="1" s="1"/>
  <c r="X1773" i="1"/>
  <c r="Y1773" i="1" s="1"/>
  <c r="X1774" i="1"/>
  <c r="Y1774" i="1" s="1"/>
  <c r="X1775" i="1"/>
  <c r="Y1775" i="1" s="1"/>
  <c r="X1776" i="1"/>
  <c r="Y1776" i="1" s="1"/>
  <c r="X1777" i="1"/>
  <c r="Y1777" i="1" s="1"/>
  <c r="X1778" i="1"/>
  <c r="Y1778" i="1" s="1"/>
  <c r="X1779" i="1"/>
  <c r="Y1779" i="1" s="1"/>
  <c r="X1780" i="1"/>
  <c r="Y1780" i="1" s="1"/>
  <c r="X1781" i="1"/>
  <c r="Y1781" i="1" s="1"/>
  <c r="X1782" i="1"/>
  <c r="Y1782" i="1" s="1"/>
  <c r="X1783" i="1"/>
  <c r="Y1783" i="1" s="1"/>
  <c r="X1784" i="1"/>
  <c r="Y1784" i="1" s="1"/>
  <c r="X1785" i="1"/>
  <c r="Y1785" i="1" s="1"/>
  <c r="X1786" i="1"/>
  <c r="Y1786" i="1" s="1"/>
  <c r="X1787" i="1"/>
  <c r="Y1787" i="1" s="1"/>
  <c r="X1788" i="1"/>
  <c r="Y1788" i="1" s="1"/>
  <c r="X1789" i="1"/>
  <c r="Y1789" i="1" s="1"/>
  <c r="X1790" i="1"/>
  <c r="Y1790" i="1" s="1"/>
  <c r="X1791" i="1"/>
  <c r="Y1791" i="1" s="1"/>
  <c r="X1792" i="1"/>
  <c r="Y1792" i="1" s="1"/>
  <c r="X1793" i="1"/>
  <c r="Y1793" i="1" s="1"/>
  <c r="X1794" i="1"/>
  <c r="X1795" i="1"/>
  <c r="X1796" i="1"/>
  <c r="X1797" i="1"/>
  <c r="Y1797" i="1" s="1"/>
  <c r="X1798" i="1"/>
  <c r="Y1798" i="1" s="1"/>
  <c r="X1799" i="1"/>
  <c r="Y1799" i="1" s="1"/>
  <c r="X1800" i="1"/>
  <c r="Y1800" i="1" s="1"/>
  <c r="X1801" i="1"/>
  <c r="Y1801" i="1" s="1"/>
  <c r="X1802" i="1"/>
  <c r="Y1802" i="1" s="1"/>
  <c r="X1803" i="1"/>
  <c r="Y1803" i="1" s="1"/>
  <c r="X1804" i="1"/>
  <c r="Y1804" i="1" s="1"/>
  <c r="X1805" i="1"/>
  <c r="Y1805" i="1" s="1"/>
  <c r="X1806" i="1"/>
  <c r="Y1806" i="1" s="1"/>
  <c r="X1807" i="1"/>
  <c r="Y1807" i="1" s="1"/>
  <c r="X1808" i="1"/>
  <c r="Y1808" i="1" s="1"/>
  <c r="X1809" i="1"/>
  <c r="Y1809" i="1" s="1"/>
  <c r="X1810" i="1"/>
  <c r="Y1810" i="1" s="1"/>
  <c r="X1811" i="1"/>
  <c r="Y1811" i="1" s="1"/>
  <c r="X1812" i="1"/>
  <c r="Y1812" i="1" s="1"/>
  <c r="X1813" i="1"/>
  <c r="Y1813" i="1" s="1"/>
  <c r="X1814" i="1"/>
  <c r="Y1814" i="1" s="1"/>
  <c r="X1815" i="1"/>
  <c r="Y1815" i="1" s="1"/>
  <c r="X1816" i="1"/>
  <c r="Y1816" i="1" s="1"/>
  <c r="X1817" i="1"/>
  <c r="Y1817" i="1" s="1"/>
  <c r="X1818" i="1"/>
  <c r="X1819" i="1"/>
  <c r="Y1819" i="1" s="1"/>
  <c r="X1820" i="1"/>
  <c r="Y1820" i="1" s="1"/>
  <c r="X1821" i="1"/>
  <c r="Y1821" i="1" s="1"/>
  <c r="X1822" i="1"/>
  <c r="Y1822" i="1" s="1"/>
  <c r="X1823" i="1"/>
  <c r="Y1823" i="1" s="1"/>
  <c r="X1824" i="1"/>
  <c r="Y1824" i="1" s="1"/>
  <c r="X1825" i="1"/>
  <c r="Y1825" i="1" s="1"/>
  <c r="X1826" i="1"/>
  <c r="Y1826" i="1" s="1"/>
  <c r="X1827" i="1"/>
  <c r="Y1827" i="1" s="1"/>
  <c r="X1828" i="1"/>
  <c r="Y1828" i="1" s="1"/>
  <c r="X1829" i="1"/>
  <c r="Y1829" i="1" s="1"/>
  <c r="X1830" i="1"/>
  <c r="X1831" i="1"/>
  <c r="Y1831" i="1" s="1"/>
  <c r="X1832" i="1"/>
  <c r="Y1832" i="1" s="1"/>
  <c r="X1833" i="1"/>
  <c r="Y1833" i="1" s="1"/>
  <c r="X1834" i="1"/>
  <c r="Y1834" i="1" s="1"/>
  <c r="X1835" i="1"/>
  <c r="Y1835" i="1" s="1"/>
  <c r="X1836" i="1"/>
  <c r="Y1836" i="1" s="1"/>
  <c r="X1837" i="1"/>
  <c r="Y1837" i="1" s="1"/>
  <c r="X1838" i="1"/>
  <c r="Y1838" i="1" s="1"/>
  <c r="X1839" i="1"/>
  <c r="Y1839" i="1" s="1"/>
  <c r="X1840" i="1"/>
  <c r="Y1840" i="1" s="1"/>
  <c r="X1841" i="1"/>
  <c r="Y1841" i="1" s="1"/>
  <c r="X1842" i="1"/>
  <c r="X1843" i="1"/>
  <c r="Y1843" i="1" s="1"/>
  <c r="X1844" i="1"/>
  <c r="Y1844" i="1" s="1"/>
  <c r="X1845" i="1"/>
  <c r="Y1845" i="1" s="1"/>
  <c r="X1846" i="1"/>
  <c r="Y1846" i="1" s="1"/>
  <c r="X1847" i="1"/>
  <c r="Y1847" i="1" s="1"/>
  <c r="X1848" i="1"/>
  <c r="Y1848" i="1" s="1"/>
  <c r="X1849" i="1"/>
  <c r="Y1849" i="1" s="1"/>
  <c r="X1850" i="1"/>
  <c r="Y1850" i="1" s="1"/>
  <c r="X1851" i="1"/>
  <c r="Y1851" i="1" s="1"/>
  <c r="X1852" i="1"/>
  <c r="Y1852" i="1" s="1"/>
  <c r="X1853" i="1"/>
  <c r="Y1853" i="1" s="1"/>
  <c r="X1854" i="1"/>
  <c r="Y1854" i="1" s="1"/>
  <c r="X1855" i="1"/>
  <c r="Y1855" i="1" s="1"/>
  <c r="X1856" i="1"/>
  <c r="Y1856" i="1" s="1"/>
  <c r="X1857" i="1"/>
  <c r="X1858" i="1"/>
  <c r="Y1858" i="1" s="1"/>
  <c r="X1859" i="1"/>
  <c r="Y1859" i="1" s="1"/>
  <c r="X1860" i="1"/>
  <c r="Y1860" i="1" s="1"/>
  <c r="X1861" i="1"/>
  <c r="Y1861" i="1" s="1"/>
  <c r="X1862" i="1"/>
  <c r="Y1862" i="1" s="1"/>
  <c r="X1863" i="1"/>
  <c r="Y1863" i="1" s="1"/>
  <c r="X1864" i="1"/>
  <c r="Y1864" i="1" s="1"/>
  <c r="X1865" i="1"/>
  <c r="Y1865" i="1" s="1"/>
  <c r="X1866" i="1"/>
  <c r="X1867" i="1"/>
  <c r="X1868" i="1"/>
  <c r="Y1868" i="1" s="1"/>
  <c r="X1869" i="1"/>
  <c r="Y1869" i="1" s="1"/>
  <c r="X1870" i="1"/>
  <c r="Y1870" i="1" s="1"/>
  <c r="X1871" i="1"/>
  <c r="Y1871" i="1" s="1"/>
  <c r="X1872" i="1"/>
  <c r="Y1872" i="1" s="1"/>
  <c r="X1873" i="1"/>
  <c r="Y1873" i="1" s="1"/>
  <c r="X1874" i="1"/>
  <c r="Y1874" i="1" s="1"/>
  <c r="X1875" i="1"/>
  <c r="Y1875" i="1" s="1"/>
  <c r="X1876" i="1"/>
  <c r="Y1876" i="1" s="1"/>
  <c r="X1877" i="1"/>
  <c r="Y1877" i="1" s="1"/>
  <c r="X1878" i="1"/>
  <c r="Y1878" i="1" s="1"/>
  <c r="X1879" i="1"/>
  <c r="Y1879" i="1" s="1"/>
  <c r="X1880" i="1"/>
  <c r="Y1880" i="1" s="1"/>
  <c r="X1881" i="1"/>
  <c r="Y1881" i="1" s="1"/>
  <c r="X1882" i="1"/>
  <c r="Y1882" i="1" s="1"/>
  <c r="X1883" i="1"/>
  <c r="Y1883" i="1" s="1"/>
  <c r="X1884" i="1"/>
  <c r="Y1884" i="1" s="1"/>
  <c r="X1885" i="1"/>
  <c r="Y1885" i="1" s="1"/>
  <c r="X1886" i="1"/>
  <c r="Y1886" i="1" s="1"/>
  <c r="X1887" i="1"/>
  <c r="Y1887" i="1" s="1"/>
  <c r="X1888" i="1"/>
  <c r="Y1888" i="1" s="1"/>
  <c r="X1889" i="1"/>
  <c r="Y1889" i="1" s="1"/>
  <c r="X1890" i="1"/>
  <c r="X1891" i="1"/>
  <c r="Y1891" i="1" s="1"/>
  <c r="X1892" i="1"/>
  <c r="Y1892" i="1" s="1"/>
  <c r="X1893" i="1"/>
  <c r="Y1893" i="1" s="1"/>
  <c r="X1894" i="1"/>
  <c r="Y1894" i="1" s="1"/>
  <c r="X1895" i="1"/>
  <c r="Y1895" i="1" s="1"/>
  <c r="X1896" i="1"/>
  <c r="Y1896" i="1" s="1"/>
  <c r="X1897" i="1"/>
  <c r="Y1897" i="1" s="1"/>
  <c r="X1898" i="1"/>
  <c r="Y1898" i="1" s="1"/>
  <c r="X1899" i="1"/>
  <c r="Y1899" i="1" s="1"/>
  <c r="X1900" i="1"/>
  <c r="Y1900" i="1" s="1"/>
  <c r="X1901" i="1"/>
  <c r="Y1901" i="1" s="1"/>
  <c r="X1902" i="1"/>
  <c r="Y1902" i="1" s="1"/>
  <c r="X1903" i="1"/>
  <c r="Y1903" i="1" s="1"/>
  <c r="X1904" i="1"/>
  <c r="Y1904" i="1" s="1"/>
  <c r="X1905" i="1"/>
  <c r="Y1905" i="1" s="1"/>
  <c r="X1906" i="1"/>
  <c r="Y1906" i="1" s="1"/>
  <c r="X1907" i="1"/>
  <c r="Y1907" i="1" s="1"/>
  <c r="X1908" i="1"/>
  <c r="Y1908" i="1" s="1"/>
  <c r="X1909" i="1"/>
  <c r="Y1909" i="1" s="1"/>
  <c r="X1910" i="1"/>
  <c r="Y1910" i="1" s="1"/>
  <c r="X1911" i="1"/>
  <c r="Y1911" i="1" s="1"/>
  <c r="X1912" i="1"/>
  <c r="Y1912" i="1" s="1"/>
  <c r="X1913" i="1"/>
  <c r="Y1913" i="1" s="1"/>
  <c r="X1914" i="1"/>
  <c r="X1915" i="1"/>
  <c r="Y1915" i="1" s="1"/>
  <c r="X1916" i="1"/>
  <c r="Y1916" i="1" s="1"/>
  <c r="X1917" i="1"/>
  <c r="Y1917" i="1" s="1"/>
  <c r="X1918" i="1"/>
  <c r="Y1918" i="1" s="1"/>
  <c r="X1919" i="1"/>
  <c r="Y1919" i="1" s="1"/>
  <c r="X1920" i="1"/>
  <c r="Y1920" i="1" s="1"/>
  <c r="X1921" i="1"/>
  <c r="Y1921" i="1" s="1"/>
  <c r="X1922" i="1"/>
  <c r="Y1922" i="1" s="1"/>
  <c r="X1923" i="1"/>
  <c r="Y1923" i="1" s="1"/>
  <c r="X1924" i="1"/>
  <c r="Y1924" i="1" s="1"/>
  <c r="X1925" i="1"/>
  <c r="Y1925" i="1" s="1"/>
  <c r="X1926" i="1"/>
  <c r="Y1926" i="1" s="1"/>
  <c r="X1927" i="1"/>
  <c r="Y1927" i="1" s="1"/>
  <c r="X1928" i="1"/>
  <c r="Y1928" i="1" s="1"/>
  <c r="X1929" i="1"/>
  <c r="X1930" i="1"/>
  <c r="X1931" i="1"/>
  <c r="Y1931" i="1" s="1"/>
  <c r="X1932" i="1"/>
  <c r="Y1932" i="1" s="1"/>
  <c r="X1933" i="1"/>
  <c r="Y1933" i="1" s="1"/>
  <c r="X1934" i="1"/>
  <c r="Y1934" i="1" s="1"/>
  <c r="X1935" i="1"/>
  <c r="Y1935" i="1" s="1"/>
  <c r="X1936" i="1"/>
  <c r="Y1936" i="1" s="1"/>
  <c r="X1937" i="1"/>
  <c r="Y1937" i="1" s="1"/>
  <c r="X1938" i="1"/>
  <c r="X1939" i="1"/>
  <c r="Y1939" i="1" s="1"/>
  <c r="X1940" i="1"/>
  <c r="Y1940" i="1" s="1"/>
  <c r="X1941" i="1"/>
  <c r="Y1941" i="1" s="1"/>
  <c r="X1942" i="1"/>
  <c r="Y1942" i="1" s="1"/>
  <c r="X1943" i="1"/>
  <c r="Y1943" i="1" s="1"/>
  <c r="X1944" i="1"/>
  <c r="Y1944" i="1" s="1"/>
  <c r="X1945" i="1"/>
  <c r="Y1945" i="1" s="1"/>
  <c r="X1946" i="1"/>
  <c r="Y1946" i="1" s="1"/>
  <c r="X1947" i="1"/>
  <c r="Y1947" i="1" s="1"/>
  <c r="X1948" i="1"/>
  <c r="Y1948" i="1" s="1"/>
  <c r="X1949" i="1"/>
  <c r="Y1949" i="1" s="1"/>
  <c r="X1950" i="1"/>
  <c r="Y1950" i="1" s="1"/>
  <c r="X1951" i="1"/>
  <c r="Y1951" i="1" s="1"/>
  <c r="X1952" i="1"/>
  <c r="Y1952" i="1" s="1"/>
  <c r="X1953" i="1"/>
  <c r="Y1953" i="1" s="1"/>
  <c r="X1954" i="1"/>
  <c r="Y1954" i="1" s="1"/>
  <c r="X1955" i="1"/>
  <c r="Y1955" i="1" s="1"/>
  <c r="X1956" i="1"/>
  <c r="Y1956" i="1" s="1"/>
  <c r="X1957" i="1"/>
  <c r="Y1957" i="1" s="1"/>
  <c r="X1958" i="1"/>
  <c r="Y1958" i="1" s="1"/>
  <c r="X1959" i="1"/>
  <c r="Y1959" i="1" s="1"/>
  <c r="X1960" i="1"/>
  <c r="Y1960" i="1" s="1"/>
  <c r="X1961" i="1"/>
  <c r="Y1961" i="1" s="1"/>
  <c r="X1962" i="1"/>
  <c r="Y1962" i="1" s="1"/>
  <c r="X1963" i="1"/>
  <c r="Y1963" i="1" s="1"/>
  <c r="X1964" i="1"/>
  <c r="Y1964" i="1" s="1"/>
  <c r="X1965" i="1"/>
  <c r="Y1965" i="1" s="1"/>
  <c r="X1966" i="1"/>
  <c r="Y1966" i="1" s="1"/>
  <c r="X1967" i="1"/>
  <c r="Y1967" i="1" s="1"/>
  <c r="X1968" i="1"/>
  <c r="Y1968" i="1" s="1"/>
  <c r="X1969" i="1"/>
  <c r="Y1969" i="1" s="1"/>
  <c r="X1970" i="1"/>
  <c r="Y1970" i="1" s="1"/>
  <c r="X1971" i="1"/>
  <c r="Y1971" i="1" s="1"/>
  <c r="X1972" i="1"/>
  <c r="Y1972" i="1" s="1"/>
  <c r="X1973" i="1"/>
  <c r="Y1973" i="1" s="1"/>
  <c r="X1974" i="1"/>
  <c r="X1975" i="1"/>
  <c r="Y1975" i="1" s="1"/>
  <c r="X1976" i="1"/>
  <c r="Y1976" i="1" s="1"/>
  <c r="X1977" i="1"/>
  <c r="Y1977" i="1" s="1"/>
  <c r="X1978" i="1"/>
  <c r="Y1978" i="1" s="1"/>
  <c r="X1979" i="1"/>
  <c r="Y1979" i="1" s="1"/>
  <c r="X1980" i="1"/>
  <c r="Y1980" i="1" s="1"/>
  <c r="X1981" i="1"/>
  <c r="X1982" i="1"/>
  <c r="Y1982" i="1" s="1"/>
  <c r="X1983" i="1"/>
  <c r="Y1983" i="1" s="1"/>
  <c r="X1984" i="1"/>
  <c r="Y1984" i="1" s="1"/>
  <c r="X1985" i="1"/>
  <c r="Y1985" i="1" s="1"/>
  <c r="X1986" i="1"/>
  <c r="Y1986" i="1" s="1"/>
  <c r="X1987" i="1"/>
  <c r="Y1987" i="1" s="1"/>
  <c r="X1988" i="1"/>
  <c r="Y1988" i="1" s="1"/>
  <c r="X1989" i="1"/>
  <c r="Y1989" i="1" s="1"/>
  <c r="X1990" i="1"/>
  <c r="Y1990" i="1" s="1"/>
  <c r="X1991" i="1"/>
  <c r="Y1991" i="1" s="1"/>
  <c r="X1992" i="1"/>
  <c r="Y1992" i="1" s="1"/>
  <c r="X1993" i="1"/>
  <c r="Y1993" i="1" s="1"/>
  <c r="X1994" i="1"/>
  <c r="Y1994" i="1" s="1"/>
  <c r="X1995" i="1"/>
  <c r="Y1995" i="1" s="1"/>
  <c r="X1996" i="1"/>
  <c r="Y1996" i="1" s="1"/>
  <c r="X1997" i="1"/>
  <c r="Y1997" i="1" s="1"/>
  <c r="X1998" i="1"/>
  <c r="X1999" i="1"/>
  <c r="Y1999" i="1" s="1"/>
  <c r="X2000" i="1"/>
  <c r="Y2000" i="1" s="1"/>
  <c r="X2001" i="1"/>
  <c r="Y2001" i="1" s="1"/>
  <c r="X2002" i="1"/>
  <c r="Y2002" i="1" s="1"/>
  <c r="X2003" i="1"/>
  <c r="Y2003" i="1" s="1"/>
  <c r="X2004" i="1"/>
  <c r="Y2004" i="1" s="1"/>
  <c r="X2005" i="1"/>
  <c r="Y2005" i="1" s="1"/>
  <c r="X2006" i="1"/>
  <c r="Y2006" i="1" s="1"/>
  <c r="X2007" i="1"/>
  <c r="Y2007" i="1" s="1"/>
  <c r="X2008" i="1"/>
  <c r="Y2008" i="1" s="1"/>
  <c r="X2009" i="1"/>
  <c r="Y2009" i="1" s="1"/>
  <c r="X2010" i="1"/>
  <c r="Y2010" i="1" s="1"/>
  <c r="X2011" i="1"/>
  <c r="Y2011" i="1" s="1"/>
  <c r="X2012" i="1"/>
  <c r="Y2012" i="1" s="1"/>
  <c r="X2013" i="1"/>
  <c r="Y2013" i="1" s="1"/>
  <c r="X2014" i="1"/>
  <c r="Y2014" i="1" s="1"/>
  <c r="X2015" i="1"/>
  <c r="Y2015" i="1" s="1"/>
  <c r="X2016" i="1"/>
  <c r="Y2016" i="1" s="1"/>
  <c r="X2017" i="1"/>
  <c r="Y2017" i="1" s="1"/>
  <c r="X2018" i="1"/>
  <c r="Y2018" i="1" s="1"/>
  <c r="X2019" i="1"/>
  <c r="Y2019" i="1" s="1"/>
  <c r="X2020" i="1"/>
  <c r="Y2020" i="1" s="1"/>
  <c r="X2021" i="1"/>
  <c r="Y2021" i="1" s="1"/>
  <c r="X2022" i="1"/>
  <c r="Y2022" i="1" s="1"/>
  <c r="X2023" i="1"/>
  <c r="Y2023" i="1" s="1"/>
  <c r="X2024" i="1"/>
  <c r="Y2024" i="1" s="1"/>
  <c r="X2025" i="1"/>
  <c r="Y2025" i="1" s="1"/>
  <c r="X2026" i="1"/>
  <c r="Y2026" i="1" s="1"/>
  <c r="X2027" i="1"/>
  <c r="Y2027" i="1" s="1"/>
  <c r="X2028" i="1"/>
  <c r="Y2028" i="1" s="1"/>
  <c r="X2029" i="1"/>
  <c r="Y2029" i="1" s="1"/>
  <c r="X2030" i="1"/>
  <c r="Y2030" i="1" s="1"/>
  <c r="X2031" i="1"/>
  <c r="Y2031" i="1" s="1"/>
  <c r="X2032" i="1"/>
  <c r="Y2032" i="1" s="1"/>
  <c r="X2033" i="1"/>
  <c r="Y2033" i="1" s="1"/>
  <c r="X2034" i="1"/>
  <c r="Y2034" i="1" s="1"/>
  <c r="X2035" i="1"/>
  <c r="Y2035" i="1" s="1"/>
  <c r="X2036" i="1"/>
  <c r="Y2036" i="1" s="1"/>
  <c r="X2037" i="1"/>
  <c r="Y2037" i="1" s="1"/>
  <c r="X2038" i="1"/>
  <c r="Y2038" i="1" s="1"/>
  <c r="X2039" i="1"/>
  <c r="Y2039" i="1" s="1"/>
  <c r="X2040" i="1"/>
  <c r="Y2040" i="1" s="1"/>
  <c r="X2041" i="1"/>
  <c r="Y2041" i="1" s="1"/>
  <c r="X2042" i="1"/>
  <c r="Y2042" i="1" s="1"/>
  <c r="X2043" i="1"/>
  <c r="Y2043" i="1" s="1"/>
  <c r="X2044" i="1"/>
  <c r="Y2044" i="1" s="1"/>
  <c r="X2045" i="1"/>
  <c r="Y2045" i="1" s="1"/>
  <c r="X2046" i="1"/>
  <c r="X2047" i="1"/>
  <c r="Y2047" i="1" s="1"/>
  <c r="X2048" i="1"/>
  <c r="Y2048" i="1" s="1"/>
  <c r="X2049" i="1"/>
  <c r="X2050" i="1"/>
  <c r="Y2050" i="1" s="1"/>
  <c r="X2051" i="1"/>
  <c r="Y2051" i="1" s="1"/>
  <c r="X2052" i="1"/>
  <c r="Y2052" i="1" s="1"/>
  <c r="X2053" i="1"/>
  <c r="X2054" i="1"/>
  <c r="Y2054" i="1" s="1"/>
  <c r="X2055" i="1"/>
  <c r="Y2055" i="1" s="1"/>
  <c r="X2056" i="1"/>
  <c r="Y2056" i="1" s="1"/>
  <c r="X2057" i="1"/>
  <c r="Y2057" i="1" s="1"/>
  <c r="X2058" i="1"/>
  <c r="X2059" i="1"/>
  <c r="Y2059" i="1" s="1"/>
  <c r="X2060" i="1"/>
  <c r="Y2060" i="1" s="1"/>
  <c r="X2061" i="1"/>
  <c r="X2062" i="1"/>
  <c r="Y2062" i="1" s="1"/>
  <c r="X2063" i="1"/>
  <c r="Y2063" i="1" s="1"/>
  <c r="X2064" i="1"/>
  <c r="Y2064" i="1" s="1"/>
  <c r="X2065" i="1"/>
  <c r="Y2065" i="1" s="1"/>
  <c r="X2066" i="1"/>
  <c r="Y2066" i="1" s="1"/>
  <c r="X2067" i="1"/>
  <c r="Y2067" i="1" s="1"/>
  <c r="X2068" i="1"/>
  <c r="Y2068" i="1" s="1"/>
  <c r="X2069" i="1"/>
  <c r="Y2069" i="1" s="1"/>
  <c r="X2070" i="1"/>
  <c r="X2071" i="1"/>
  <c r="Y2071" i="1" s="1"/>
  <c r="X2072" i="1"/>
  <c r="Y2072" i="1" s="1"/>
  <c r="X2073" i="1"/>
  <c r="Y2073" i="1" s="1"/>
  <c r="X2074" i="1"/>
  <c r="Y2074" i="1" s="1"/>
  <c r="X2075" i="1"/>
  <c r="Y2075" i="1" s="1"/>
  <c r="X2076" i="1"/>
  <c r="Y2076" i="1" s="1"/>
  <c r="X2077" i="1"/>
  <c r="Y2077" i="1" s="1"/>
  <c r="X2078" i="1"/>
  <c r="Y2078" i="1" s="1"/>
  <c r="X2079" i="1"/>
  <c r="Y2079" i="1" s="1"/>
  <c r="X2080" i="1"/>
  <c r="Y2080" i="1" s="1"/>
  <c r="X2081" i="1"/>
  <c r="Y2081" i="1" s="1"/>
  <c r="X2082" i="1"/>
  <c r="Y2082" i="1" s="1"/>
  <c r="X2083" i="1"/>
  <c r="Y2083" i="1" s="1"/>
  <c r="X2084" i="1"/>
  <c r="Y2084" i="1" s="1"/>
  <c r="X2085" i="1"/>
  <c r="X2086" i="1"/>
  <c r="Y2086" i="1" s="1"/>
  <c r="X2087" i="1"/>
  <c r="Y2087" i="1" s="1"/>
  <c r="X2088" i="1"/>
  <c r="Y2088" i="1" s="1"/>
  <c r="X2089" i="1"/>
  <c r="Y2089" i="1" s="1"/>
  <c r="X2090" i="1"/>
  <c r="Y2090" i="1" s="1"/>
  <c r="X2091" i="1"/>
  <c r="Y2091" i="1" s="1"/>
  <c r="X2092" i="1"/>
  <c r="Y2092" i="1" s="1"/>
  <c r="X2093" i="1"/>
  <c r="Y2093" i="1" s="1"/>
  <c r="X2094" i="1"/>
  <c r="Y2094" i="1" s="1"/>
  <c r="X2095" i="1"/>
  <c r="Y2095" i="1" s="1"/>
  <c r="X2096" i="1"/>
  <c r="Y2096" i="1" s="1"/>
  <c r="X2097" i="1"/>
  <c r="Y2097" i="1" s="1"/>
  <c r="X2098" i="1"/>
  <c r="Y2098" i="1" s="1"/>
  <c r="X2099" i="1"/>
  <c r="Y2099" i="1" s="1"/>
  <c r="X2100" i="1"/>
  <c r="Y2100" i="1" s="1"/>
  <c r="X2101" i="1"/>
  <c r="Y2101" i="1" s="1"/>
  <c r="X2102" i="1"/>
  <c r="Y2102" i="1" s="1"/>
  <c r="X2103" i="1"/>
  <c r="Y2103" i="1" s="1"/>
  <c r="X2104" i="1"/>
  <c r="Y2104" i="1" s="1"/>
  <c r="X2105" i="1"/>
  <c r="Y2105" i="1" s="1"/>
  <c r="X2106" i="1"/>
  <c r="Y2106" i="1" s="1"/>
  <c r="X2107" i="1"/>
  <c r="Y2107" i="1" s="1"/>
  <c r="X2108" i="1"/>
  <c r="Y2108" i="1" s="1"/>
  <c r="X2109" i="1"/>
  <c r="Y2109" i="1" s="1"/>
  <c r="X2110" i="1"/>
  <c r="Y2110" i="1" s="1"/>
  <c r="X2111" i="1"/>
  <c r="Y2111" i="1" s="1"/>
  <c r="X2112" i="1"/>
  <c r="Y2112" i="1" s="1"/>
  <c r="X2113" i="1"/>
  <c r="Y2113" i="1" s="1"/>
  <c r="X2114" i="1"/>
  <c r="Y2114" i="1" s="1"/>
  <c r="X2115" i="1"/>
  <c r="Y2115" i="1" s="1"/>
  <c r="X2116" i="1"/>
  <c r="Y2116" i="1" s="1"/>
  <c r="X2117" i="1"/>
  <c r="Y2117" i="1" s="1"/>
  <c r="X2118" i="1"/>
  <c r="X2119" i="1"/>
  <c r="Y2119" i="1" s="1"/>
  <c r="X2120" i="1"/>
  <c r="Y2120" i="1" s="1"/>
  <c r="X2121" i="1"/>
  <c r="X2122" i="1"/>
  <c r="Y2122" i="1" s="1"/>
  <c r="X2123" i="1"/>
  <c r="Y2123" i="1" s="1"/>
  <c r="X2124" i="1"/>
  <c r="Y2124" i="1" s="1"/>
  <c r="X2125" i="1"/>
  <c r="Y2125" i="1" s="1"/>
  <c r="X2126" i="1"/>
  <c r="Y2126" i="1" s="1"/>
  <c r="X2127" i="1"/>
  <c r="Y2127" i="1" s="1"/>
  <c r="X2128" i="1"/>
  <c r="Y2128" i="1" s="1"/>
  <c r="X2129" i="1"/>
  <c r="Y2129" i="1" s="1"/>
  <c r="X2130" i="1"/>
  <c r="Y2130" i="1" s="1"/>
  <c r="X2131" i="1"/>
  <c r="Y2131" i="1" s="1"/>
  <c r="X2132" i="1"/>
  <c r="Y2132" i="1" s="1"/>
  <c r="X2133" i="1"/>
  <c r="Y2133" i="1" s="1"/>
  <c r="X2134" i="1"/>
  <c r="Y2134" i="1" s="1"/>
  <c r="X2135" i="1"/>
  <c r="Y2135" i="1" s="1"/>
  <c r="X2136" i="1"/>
  <c r="Y2136" i="1" s="1"/>
  <c r="X2137" i="1"/>
  <c r="Y2137" i="1" s="1"/>
  <c r="X2138" i="1"/>
  <c r="Y2138" i="1" s="1"/>
  <c r="X2139" i="1"/>
  <c r="Y2139" i="1" s="1"/>
  <c r="X2140" i="1"/>
  <c r="Y2140" i="1" s="1"/>
  <c r="X2141" i="1"/>
  <c r="Y2141" i="1" s="1"/>
  <c r="X2142" i="1"/>
  <c r="X2143" i="1"/>
  <c r="X2144" i="1"/>
  <c r="Y2144" i="1" s="1"/>
  <c r="X2145" i="1"/>
  <c r="Y2145" i="1" s="1"/>
  <c r="X2146" i="1"/>
  <c r="Y2146" i="1" s="1"/>
  <c r="X2147" i="1"/>
  <c r="Y2147" i="1" s="1"/>
  <c r="X2148" i="1"/>
  <c r="Y2148" i="1" s="1"/>
  <c r="X2149" i="1"/>
  <c r="Y2149" i="1" s="1"/>
  <c r="X2150" i="1"/>
  <c r="Y2150" i="1" s="1"/>
  <c r="X2151" i="1"/>
  <c r="Y2151" i="1" s="1"/>
  <c r="X2152" i="1"/>
  <c r="Y2152" i="1" s="1"/>
  <c r="X2153" i="1"/>
  <c r="Y2153" i="1" s="1"/>
  <c r="X2154" i="1"/>
  <c r="Y2154" i="1" s="1"/>
  <c r="X2155" i="1"/>
  <c r="Y2155" i="1" s="1"/>
  <c r="X2156" i="1"/>
  <c r="Y2156" i="1" s="1"/>
  <c r="X2157" i="1"/>
  <c r="X2158" i="1"/>
  <c r="Y2158" i="1" s="1"/>
  <c r="X2159" i="1"/>
  <c r="Y2159" i="1" s="1"/>
  <c r="X2160" i="1"/>
  <c r="Y2160" i="1" s="1"/>
  <c r="X2161" i="1"/>
  <c r="Y2161" i="1" s="1"/>
  <c r="X2162" i="1"/>
  <c r="Y2162" i="1" s="1"/>
  <c r="X2163" i="1"/>
  <c r="Y2163" i="1" s="1"/>
  <c r="X2164" i="1"/>
  <c r="Y2164" i="1" s="1"/>
  <c r="X2165" i="1"/>
  <c r="Y2165" i="1" s="1"/>
  <c r="X2166" i="1"/>
  <c r="X2167" i="1"/>
  <c r="X2168" i="1"/>
  <c r="Y2168" i="1" s="1"/>
  <c r="X2169" i="1"/>
  <c r="Y2169" i="1" s="1"/>
  <c r="X2170" i="1"/>
  <c r="Y2170" i="1" s="1"/>
  <c r="X2171" i="1"/>
  <c r="Y2171" i="1" s="1"/>
  <c r="X2172" i="1"/>
  <c r="Y2172" i="1" s="1"/>
  <c r="X2173" i="1"/>
  <c r="Y2173" i="1" s="1"/>
  <c r="X2174" i="1"/>
  <c r="Y2174" i="1" s="1"/>
  <c r="X2175" i="1"/>
  <c r="Y2175" i="1" s="1"/>
  <c r="X2176" i="1"/>
  <c r="Y2176" i="1" s="1"/>
  <c r="X2177" i="1"/>
  <c r="Y2177" i="1" s="1"/>
  <c r="X2178" i="1"/>
  <c r="X2179" i="1"/>
  <c r="Y2179" i="1" s="1"/>
  <c r="X2180" i="1"/>
  <c r="Y2180" i="1" s="1"/>
  <c r="X2181" i="1"/>
  <c r="Y2181" i="1" s="1"/>
  <c r="X2182" i="1"/>
  <c r="Y2182" i="1" s="1"/>
  <c r="X2183" i="1"/>
  <c r="Y2183" i="1" s="1"/>
  <c r="X2184" i="1"/>
  <c r="Y2184" i="1" s="1"/>
  <c r="X2185" i="1"/>
  <c r="Y2185" i="1" s="1"/>
  <c r="X2186" i="1"/>
  <c r="Y2186" i="1" s="1"/>
  <c r="X2187" i="1"/>
  <c r="Y2187" i="1" s="1"/>
  <c r="X2188" i="1"/>
  <c r="Y2188" i="1" s="1"/>
  <c r="X2189" i="1"/>
  <c r="Y2189" i="1" s="1"/>
  <c r="X2190" i="1"/>
  <c r="X2191" i="1"/>
  <c r="X2192" i="1"/>
  <c r="Y2192" i="1" s="1"/>
  <c r="X2193" i="1"/>
  <c r="X2194" i="1"/>
  <c r="Y2194" i="1" s="1"/>
  <c r="X2195" i="1"/>
  <c r="Y2195" i="1" s="1"/>
  <c r="X2196" i="1"/>
  <c r="Y2196" i="1" s="1"/>
  <c r="X2197" i="1"/>
  <c r="Y2197" i="1" s="1"/>
  <c r="X2198" i="1"/>
  <c r="Y2198" i="1" s="1"/>
  <c r="X2199" i="1"/>
  <c r="Y2199" i="1" s="1"/>
  <c r="X2200" i="1"/>
  <c r="Y2200" i="1" s="1"/>
  <c r="X2201" i="1"/>
  <c r="Y2201" i="1" s="1"/>
  <c r="X2202" i="1"/>
  <c r="X2203" i="1"/>
  <c r="Y2203" i="1" s="1"/>
  <c r="X2204" i="1"/>
  <c r="Y2204" i="1" s="1"/>
  <c r="X2205" i="1"/>
  <c r="X2206" i="1"/>
  <c r="Y2206" i="1" s="1"/>
  <c r="X2207" i="1"/>
  <c r="Y2207" i="1" s="1"/>
  <c r="X2208" i="1"/>
  <c r="Y2208" i="1" s="1"/>
  <c r="X2209" i="1"/>
  <c r="Y2209" i="1" s="1"/>
  <c r="X2210" i="1"/>
  <c r="Y2210" i="1" s="1"/>
  <c r="X2211" i="1"/>
  <c r="Y2211" i="1" s="1"/>
  <c r="X2212" i="1"/>
  <c r="Y2212" i="1" s="1"/>
  <c r="X2213" i="1"/>
  <c r="Y2213" i="1" s="1"/>
  <c r="X2214" i="1"/>
  <c r="X2215" i="1"/>
  <c r="Y2215" i="1" s="1"/>
  <c r="X2216" i="1"/>
  <c r="Y2216" i="1" s="1"/>
  <c r="X2217" i="1"/>
  <c r="Y2217" i="1" s="1"/>
  <c r="X2218" i="1"/>
  <c r="Y2218" i="1" s="1"/>
  <c r="X2219" i="1"/>
  <c r="Y2219" i="1" s="1"/>
  <c r="X2220" i="1"/>
  <c r="Y2220" i="1" s="1"/>
  <c r="X2221" i="1"/>
  <c r="Y2221" i="1" s="1"/>
  <c r="X2222" i="1"/>
  <c r="Y2222" i="1" s="1"/>
  <c r="X2223" i="1"/>
  <c r="Y2223" i="1" s="1"/>
  <c r="X2224" i="1"/>
  <c r="Y2224" i="1" s="1"/>
  <c r="X2225" i="1"/>
  <c r="Y2225" i="1" s="1"/>
  <c r="X2226" i="1"/>
  <c r="X2227" i="1"/>
  <c r="Y2227" i="1" s="1"/>
  <c r="X2228" i="1"/>
  <c r="Y2228" i="1" s="1"/>
  <c r="X2229" i="1"/>
  <c r="Y2229" i="1" s="1"/>
  <c r="X2230" i="1"/>
  <c r="Y2230" i="1" s="1"/>
  <c r="X2231" i="1"/>
  <c r="Y2231" i="1" s="1"/>
  <c r="X2232" i="1"/>
  <c r="Y2232" i="1" s="1"/>
  <c r="X2233" i="1"/>
  <c r="Y2233" i="1" s="1"/>
  <c r="X2234" i="1"/>
  <c r="Y2234" i="1" s="1"/>
  <c r="X2235" i="1"/>
  <c r="Y2235" i="1" s="1"/>
  <c r="X2236" i="1"/>
  <c r="Y2236" i="1" s="1"/>
  <c r="X2237" i="1"/>
  <c r="Y2237" i="1" s="1"/>
  <c r="X2238" i="1"/>
  <c r="Y2238" i="1" s="1"/>
  <c r="X2239" i="1"/>
  <c r="Y2239" i="1" s="1"/>
  <c r="X2240" i="1"/>
  <c r="Y2240" i="1" s="1"/>
  <c r="X2241" i="1"/>
  <c r="Y2241" i="1" s="1"/>
  <c r="X2242" i="1"/>
  <c r="Y2242" i="1" s="1"/>
  <c r="X2243" i="1"/>
  <c r="Y2243" i="1" s="1"/>
  <c r="X2244" i="1"/>
  <c r="Y2244" i="1" s="1"/>
  <c r="X2245" i="1"/>
  <c r="Y2245" i="1" s="1"/>
  <c r="X2246" i="1"/>
  <c r="Y2246" i="1" s="1"/>
  <c r="X2247" i="1"/>
  <c r="Y2247" i="1" s="1"/>
  <c r="X2248" i="1"/>
  <c r="Y2248" i="1" s="1"/>
  <c r="X2249" i="1"/>
  <c r="Y2249" i="1" s="1"/>
  <c r="X2250" i="1"/>
  <c r="Y2250" i="1" s="1"/>
  <c r="X2251" i="1"/>
  <c r="Y2251" i="1" s="1"/>
  <c r="X2252" i="1"/>
  <c r="Y2252" i="1" s="1"/>
  <c r="X2253" i="1"/>
  <c r="Y2253" i="1" s="1"/>
  <c r="X2254" i="1"/>
  <c r="Y2254" i="1" s="1"/>
  <c r="X2255" i="1"/>
  <c r="Y2255" i="1" s="1"/>
  <c r="X2256" i="1"/>
  <c r="Y2256" i="1" s="1"/>
  <c r="X2257" i="1"/>
  <c r="X2258" i="1"/>
  <c r="X2259" i="1"/>
  <c r="Y2259" i="1" s="1"/>
  <c r="X2260" i="1"/>
  <c r="Y2260" i="1" s="1"/>
  <c r="X2261" i="1"/>
  <c r="Y2261" i="1" s="1"/>
  <c r="X2262" i="1"/>
  <c r="X2263" i="1"/>
  <c r="X2264" i="1"/>
  <c r="Y2264" i="1" s="1"/>
  <c r="X2265" i="1"/>
  <c r="Y2265" i="1" s="1"/>
  <c r="X2266" i="1"/>
  <c r="X2267" i="1"/>
  <c r="Y2267" i="1" s="1"/>
  <c r="X2268" i="1"/>
  <c r="Y2268" i="1" s="1"/>
  <c r="X2269" i="1"/>
  <c r="X2270" i="1"/>
  <c r="Y2270" i="1" s="1"/>
  <c r="X2271" i="1"/>
  <c r="Y2271" i="1" s="1"/>
  <c r="X2272" i="1"/>
  <c r="Y2272" i="1" s="1"/>
  <c r="X2273" i="1"/>
  <c r="Y2273" i="1" s="1"/>
  <c r="X2274" i="1"/>
  <c r="Y2274" i="1" s="1"/>
  <c r="X2275" i="1"/>
  <c r="Y2275" i="1" s="1"/>
  <c r="X2276" i="1"/>
  <c r="Y2276" i="1" s="1"/>
  <c r="X2277" i="1"/>
  <c r="Y2277" i="1" s="1"/>
  <c r="X2278" i="1"/>
  <c r="Y2278" i="1" s="1"/>
  <c r="X2279" i="1"/>
  <c r="Y2279" i="1" s="1"/>
  <c r="X2280" i="1"/>
  <c r="Y2280" i="1" s="1"/>
  <c r="X2281" i="1"/>
  <c r="Y2281" i="1" s="1"/>
  <c r="X2282" i="1"/>
  <c r="Y2282" i="1" s="1"/>
  <c r="X2283" i="1"/>
  <c r="Y2283" i="1" s="1"/>
  <c r="X2284" i="1"/>
  <c r="Y2284" i="1" s="1"/>
  <c r="X2285" i="1"/>
  <c r="Y2285" i="1" s="1"/>
  <c r="X2286" i="1"/>
  <c r="Y2286" i="1" s="1"/>
  <c r="X2287" i="1"/>
  <c r="Y2287" i="1" s="1"/>
  <c r="X2288" i="1"/>
  <c r="Y2288" i="1" s="1"/>
  <c r="X2289" i="1"/>
  <c r="X2290" i="1"/>
  <c r="Y2290" i="1" s="1"/>
  <c r="X2291" i="1"/>
  <c r="Y2291" i="1" s="1"/>
  <c r="X2292" i="1"/>
  <c r="Y2292" i="1" s="1"/>
  <c r="X2293" i="1"/>
  <c r="Y2293" i="1" s="1"/>
  <c r="X2294" i="1"/>
  <c r="Y2294" i="1" s="1"/>
  <c r="X2295" i="1"/>
  <c r="Y2295" i="1" s="1"/>
  <c r="X2296" i="1"/>
  <c r="Y2296" i="1" s="1"/>
  <c r="X2297" i="1"/>
  <c r="Y2297" i="1" s="1"/>
  <c r="X2298" i="1"/>
  <c r="X2299" i="1"/>
  <c r="Y2299" i="1" s="1"/>
  <c r="X2300" i="1"/>
  <c r="Y2300" i="1" s="1"/>
  <c r="X2301" i="1"/>
  <c r="Y2301" i="1" s="1"/>
  <c r="X2302" i="1"/>
  <c r="Y2302" i="1" s="1"/>
  <c r="X2303" i="1"/>
  <c r="Y2303" i="1" s="1"/>
  <c r="X2304" i="1"/>
  <c r="Y2304" i="1" s="1"/>
  <c r="X2305" i="1"/>
  <c r="Y2305" i="1" s="1"/>
  <c r="X2306" i="1"/>
  <c r="Y2306" i="1" s="1"/>
  <c r="X2307" i="1"/>
  <c r="Y2307" i="1" s="1"/>
  <c r="X2308" i="1"/>
  <c r="Y2308" i="1" s="1"/>
  <c r="X2309" i="1"/>
  <c r="Y2309" i="1" s="1"/>
  <c r="X2310" i="1"/>
  <c r="Y2310" i="1" s="1"/>
  <c r="X2311" i="1"/>
  <c r="Y2311" i="1" s="1"/>
  <c r="X2312" i="1"/>
  <c r="Y2312" i="1" s="1"/>
  <c r="X2313" i="1"/>
  <c r="X2314" i="1"/>
  <c r="Y2314" i="1" s="1"/>
  <c r="X2315" i="1"/>
  <c r="Y2315" i="1" s="1"/>
  <c r="X2316" i="1"/>
  <c r="Y2316" i="1" s="1"/>
  <c r="X2317" i="1"/>
  <c r="Y2317" i="1" s="1"/>
  <c r="X2318" i="1"/>
  <c r="Y2318" i="1" s="1"/>
  <c r="X2319" i="1"/>
  <c r="Y2319" i="1" s="1"/>
  <c r="X2320" i="1"/>
  <c r="Y2320" i="1" s="1"/>
  <c r="X2321" i="1"/>
  <c r="Y2321" i="1" s="1"/>
  <c r="X2322" i="1"/>
  <c r="Y2322" i="1" s="1"/>
  <c r="X2323" i="1"/>
  <c r="Y2323" i="1" s="1"/>
  <c r="X2324" i="1"/>
  <c r="Y2324" i="1" s="1"/>
  <c r="X2325" i="1"/>
  <c r="Y2325" i="1" s="1"/>
  <c r="X2326" i="1"/>
  <c r="Y2326" i="1" s="1"/>
  <c r="X2327" i="1"/>
  <c r="Y2327" i="1" s="1"/>
  <c r="X2328" i="1"/>
  <c r="Y2328" i="1" s="1"/>
  <c r="X2329" i="1"/>
  <c r="Y2329" i="1" s="1"/>
  <c r="X2330" i="1"/>
  <c r="Y2330" i="1" s="1"/>
  <c r="X2331" i="1"/>
  <c r="Y2331" i="1" s="1"/>
  <c r="X2332" i="1"/>
  <c r="Y2332" i="1" s="1"/>
  <c r="X2333" i="1"/>
  <c r="Y2333" i="1" s="1"/>
  <c r="X2334" i="1"/>
  <c r="X2335" i="1"/>
  <c r="Y2335" i="1" s="1"/>
  <c r="X2336" i="1"/>
  <c r="Y2336" i="1" s="1"/>
  <c r="X2337" i="1"/>
  <c r="X2338" i="1"/>
  <c r="Y2338" i="1" s="1"/>
  <c r="X2339" i="1"/>
  <c r="Y2339" i="1" s="1"/>
  <c r="X2340" i="1"/>
  <c r="Y2340" i="1" s="1"/>
  <c r="X2341" i="1"/>
  <c r="Y2341" i="1" s="1"/>
  <c r="X2342" i="1"/>
  <c r="Y2342" i="1" s="1"/>
  <c r="X2343" i="1"/>
  <c r="Y2343" i="1" s="1"/>
  <c r="X2344" i="1"/>
  <c r="Y2344" i="1" s="1"/>
  <c r="X2345" i="1"/>
  <c r="Y2345" i="1" s="1"/>
  <c r="X2346" i="1"/>
  <c r="Y2346" i="1" s="1"/>
  <c r="X2347" i="1"/>
  <c r="Y2347" i="1" s="1"/>
  <c r="X2348" i="1"/>
  <c r="Y2348" i="1" s="1"/>
  <c r="X2349" i="1"/>
  <c r="Y2349" i="1" s="1"/>
  <c r="X2350" i="1"/>
  <c r="Y2350" i="1" s="1"/>
  <c r="X2351" i="1"/>
  <c r="Y2351" i="1" s="1"/>
  <c r="X2352" i="1"/>
  <c r="Y2352" i="1" s="1"/>
  <c r="X2353" i="1"/>
  <c r="Y2353" i="1" s="1"/>
  <c r="X2354" i="1"/>
  <c r="Y2354" i="1" s="1"/>
  <c r="X2355" i="1"/>
  <c r="Y2355" i="1" s="1"/>
  <c r="X2356" i="1"/>
  <c r="Y2356" i="1" s="1"/>
  <c r="X2357" i="1"/>
  <c r="Y2357" i="1" s="1"/>
  <c r="X2358" i="1"/>
  <c r="Y2358" i="1" s="1"/>
  <c r="X2359" i="1"/>
  <c r="Y2359" i="1" s="1"/>
  <c r="X2360" i="1"/>
  <c r="Y2360" i="1" s="1"/>
  <c r="X2361" i="1"/>
  <c r="X2362" i="1"/>
  <c r="X2363" i="1"/>
  <c r="X2364" i="1"/>
  <c r="Y2364" i="1" s="1"/>
  <c r="X2365" i="1"/>
  <c r="Y2365" i="1" s="1"/>
  <c r="X2366" i="1"/>
  <c r="Y2366" i="1" s="1"/>
  <c r="X2367" i="1"/>
  <c r="Y2367" i="1" s="1"/>
  <c r="X2368" i="1"/>
  <c r="Y2368" i="1" s="1"/>
  <c r="X2369" i="1"/>
  <c r="Y2369" i="1" s="1"/>
  <c r="X2370" i="1"/>
  <c r="X2371" i="1"/>
  <c r="Y2371" i="1" s="1"/>
  <c r="X2372" i="1"/>
  <c r="Y2372" i="1" s="1"/>
  <c r="X2373" i="1"/>
  <c r="Y2373" i="1" s="1"/>
  <c r="X2374" i="1"/>
  <c r="Y2374" i="1" s="1"/>
  <c r="X2375" i="1"/>
  <c r="Y2375" i="1" s="1"/>
  <c r="X2376" i="1"/>
  <c r="Y2376" i="1" s="1"/>
  <c r="X2377" i="1"/>
  <c r="Y2377" i="1" s="1"/>
  <c r="X2378" i="1"/>
  <c r="Y2378" i="1" s="1"/>
  <c r="X2379" i="1"/>
  <c r="Y2379" i="1" s="1"/>
  <c r="X2380" i="1"/>
  <c r="Y2380" i="1" s="1"/>
  <c r="X2381" i="1"/>
  <c r="Y2381" i="1" s="1"/>
  <c r="X2382" i="1"/>
  <c r="Y2382" i="1" s="1"/>
  <c r="X2383" i="1"/>
  <c r="Y2383" i="1" s="1"/>
  <c r="X2384" i="1"/>
  <c r="Y2384" i="1" s="1"/>
  <c r="X2385" i="1"/>
  <c r="Y2385" i="1" s="1"/>
  <c r="X2386" i="1"/>
  <c r="Y2386" i="1" s="1"/>
  <c r="X2387" i="1"/>
  <c r="Y2387" i="1" s="1"/>
  <c r="X2388" i="1"/>
  <c r="Y2388" i="1" s="1"/>
  <c r="X2389" i="1"/>
  <c r="Y2389" i="1" s="1"/>
  <c r="X2390" i="1"/>
  <c r="Y2390" i="1" s="1"/>
  <c r="X2391" i="1"/>
  <c r="Y2391" i="1" s="1"/>
  <c r="X2392" i="1"/>
  <c r="Y2392" i="1" s="1"/>
  <c r="X2393" i="1"/>
  <c r="Y2393" i="1" s="1"/>
  <c r="X2394" i="1"/>
  <c r="X2395" i="1"/>
  <c r="Y2395" i="1" s="1"/>
  <c r="X2396" i="1"/>
  <c r="Y2396" i="1" s="1"/>
  <c r="X2397" i="1"/>
  <c r="Y2397" i="1" s="1"/>
  <c r="X2398" i="1"/>
  <c r="Y2398" i="1" s="1"/>
  <c r="X2399" i="1"/>
  <c r="Y2399" i="1" s="1"/>
  <c r="X2400" i="1"/>
  <c r="Y2400" i="1" s="1"/>
  <c r="X2401" i="1"/>
  <c r="Y2401" i="1" s="1"/>
  <c r="X2402" i="1"/>
  <c r="Y2402" i="1" s="1"/>
  <c r="X2403" i="1"/>
  <c r="Y2403" i="1" s="1"/>
  <c r="X2404" i="1"/>
  <c r="Y2404" i="1" s="1"/>
  <c r="X2405" i="1"/>
  <c r="Y2405" i="1" s="1"/>
  <c r="X2406" i="1"/>
  <c r="Y2406" i="1" s="1"/>
  <c r="X2407" i="1"/>
  <c r="Y2407" i="1" s="1"/>
  <c r="X2408" i="1"/>
  <c r="Y2408" i="1" s="1"/>
  <c r="X2409" i="1"/>
  <c r="Y2409" i="1" s="1"/>
  <c r="X2410" i="1"/>
  <c r="Y2410" i="1" s="1"/>
  <c r="X2411" i="1"/>
  <c r="Y2411" i="1" s="1"/>
  <c r="X2412" i="1"/>
  <c r="Y2412" i="1" s="1"/>
  <c r="X2413" i="1"/>
  <c r="Y2413" i="1" s="1"/>
  <c r="X2414" i="1"/>
  <c r="Y2414" i="1" s="1"/>
  <c r="X2415" i="1"/>
  <c r="Y2415" i="1" s="1"/>
  <c r="X2416" i="1"/>
  <c r="Y2416" i="1" s="1"/>
  <c r="X2417" i="1"/>
  <c r="Y2417" i="1" s="1"/>
  <c r="X2418" i="1"/>
  <c r="X2419" i="1"/>
  <c r="X2420" i="1"/>
  <c r="X2421" i="1"/>
  <c r="Y2421" i="1" s="1"/>
  <c r="X2422" i="1"/>
  <c r="Y2422" i="1" s="1"/>
  <c r="X2423" i="1"/>
  <c r="Y2423" i="1" s="1"/>
  <c r="X2424" i="1"/>
  <c r="Y2424" i="1" s="1"/>
  <c r="X2425" i="1"/>
  <c r="Y2425" i="1" s="1"/>
  <c r="X2426" i="1"/>
  <c r="Y2426" i="1" s="1"/>
  <c r="X2427" i="1"/>
  <c r="Y2427" i="1" s="1"/>
  <c r="X2428" i="1"/>
  <c r="Y2428" i="1" s="1"/>
  <c r="X2429" i="1"/>
  <c r="Y2429" i="1" s="1"/>
  <c r="X2430" i="1"/>
  <c r="Y2430" i="1" s="1"/>
  <c r="X2431" i="1"/>
  <c r="Y2431" i="1" s="1"/>
  <c r="X2432" i="1"/>
  <c r="Y2432" i="1" s="1"/>
  <c r="X2433" i="1"/>
  <c r="Y2433" i="1" s="1"/>
  <c r="X2434" i="1"/>
  <c r="Y2434" i="1" s="1"/>
  <c r="X2435" i="1"/>
  <c r="Y2435" i="1" s="1"/>
  <c r="X2436" i="1"/>
  <c r="Y2436" i="1" s="1"/>
  <c r="X2437" i="1"/>
  <c r="X2438" i="1"/>
  <c r="Y2438" i="1" s="1"/>
  <c r="X2439" i="1"/>
  <c r="Y2439" i="1" s="1"/>
  <c r="X2440" i="1"/>
  <c r="Y2440" i="1" s="1"/>
  <c r="X2441" i="1"/>
  <c r="Y2441" i="1" s="1"/>
  <c r="X2442" i="1"/>
  <c r="X2443" i="1"/>
  <c r="Y2443" i="1" s="1"/>
  <c r="X2444" i="1"/>
  <c r="Y2444" i="1" s="1"/>
  <c r="X2445" i="1"/>
  <c r="Y2445" i="1" s="1"/>
  <c r="X2446" i="1"/>
  <c r="Y2446" i="1" s="1"/>
  <c r="X2447" i="1"/>
  <c r="Y2447" i="1" s="1"/>
  <c r="X2448" i="1"/>
  <c r="Y2448" i="1" s="1"/>
  <c r="X2449" i="1"/>
  <c r="Y2449" i="1" s="1"/>
  <c r="X2450" i="1"/>
  <c r="Y2450" i="1" s="1"/>
  <c r="X2451" i="1"/>
  <c r="Y2451" i="1" s="1"/>
  <c r="X2452" i="1"/>
  <c r="Y2452" i="1" s="1"/>
  <c r="X2453" i="1"/>
  <c r="Y2453" i="1" s="1"/>
  <c r="X2454" i="1"/>
  <c r="Y2454" i="1" s="1"/>
  <c r="X2455" i="1"/>
  <c r="Y2455" i="1" s="1"/>
  <c r="X2456" i="1"/>
  <c r="Y2456" i="1" s="1"/>
  <c r="X2457" i="1"/>
  <c r="X2458" i="1"/>
  <c r="Y2458" i="1" s="1"/>
  <c r="X2459" i="1"/>
  <c r="Y2459" i="1" s="1"/>
  <c r="X2460" i="1"/>
  <c r="Y2460" i="1" s="1"/>
  <c r="X2461" i="1"/>
  <c r="Y2461" i="1" s="1"/>
  <c r="X2462" i="1"/>
  <c r="Y2462" i="1" s="1"/>
  <c r="X2463" i="1"/>
  <c r="Y2463" i="1" s="1"/>
  <c r="X2464" i="1"/>
  <c r="Y2464" i="1" s="1"/>
  <c r="X2465" i="1"/>
  <c r="Y2465" i="1" s="1"/>
  <c r="X2466" i="1"/>
  <c r="X2467" i="1"/>
  <c r="Y2467" i="1" s="1"/>
  <c r="X2468" i="1"/>
  <c r="Y2468" i="1" s="1"/>
  <c r="X2469" i="1"/>
  <c r="X2470" i="1"/>
  <c r="Y2470" i="1" s="1"/>
  <c r="X2471" i="1"/>
  <c r="Y2471" i="1" s="1"/>
  <c r="X2472" i="1"/>
  <c r="Y2472" i="1" s="1"/>
  <c r="X2473" i="1"/>
  <c r="Y2473" i="1" s="1"/>
  <c r="X2474" i="1"/>
  <c r="Y2474" i="1" s="1"/>
  <c r="X2475" i="1"/>
  <c r="Y2475" i="1" s="1"/>
  <c r="X2476" i="1"/>
  <c r="Y2476" i="1" s="1"/>
  <c r="X2477" i="1"/>
  <c r="Y2477" i="1" s="1"/>
  <c r="X2478" i="1"/>
  <c r="Y2478" i="1" s="1"/>
  <c r="X2479" i="1"/>
  <c r="Y2479" i="1" s="1"/>
  <c r="X2480" i="1"/>
  <c r="Y2480" i="1" s="1"/>
  <c r="X2481" i="1"/>
  <c r="Y2481" i="1" s="1"/>
  <c r="X2482" i="1"/>
  <c r="Y2482" i="1" s="1"/>
  <c r="X2483" i="1"/>
  <c r="Y2483" i="1" s="1"/>
  <c r="X2484" i="1"/>
  <c r="Y2484" i="1" s="1"/>
  <c r="X2485" i="1"/>
  <c r="Y2485" i="1" s="1"/>
  <c r="X2486" i="1"/>
  <c r="Y2486" i="1" s="1"/>
  <c r="X2487" i="1"/>
  <c r="Y2487" i="1" s="1"/>
  <c r="X2488" i="1"/>
  <c r="Y2488" i="1" s="1"/>
  <c r="X2489" i="1"/>
  <c r="Y2489" i="1" s="1"/>
  <c r="X2490" i="1"/>
  <c r="X2491" i="1"/>
  <c r="Y2491" i="1" s="1"/>
  <c r="X2492" i="1"/>
  <c r="Y2492" i="1" s="1"/>
  <c r="X2493" i="1"/>
  <c r="Y2493" i="1" s="1"/>
  <c r="X2494" i="1"/>
  <c r="Y2494" i="1" s="1"/>
  <c r="X2495" i="1"/>
  <c r="Y2495" i="1" s="1"/>
  <c r="X2496" i="1"/>
  <c r="Y2496" i="1" s="1"/>
  <c r="X2497" i="1"/>
  <c r="Y2497" i="1" s="1"/>
  <c r="X2498" i="1"/>
  <c r="Y2498" i="1" s="1"/>
  <c r="X2499" i="1"/>
  <c r="Y2499" i="1" s="1"/>
  <c r="X2500" i="1"/>
  <c r="Y2500" i="1" s="1"/>
  <c r="X2501" i="1"/>
  <c r="Y2501" i="1" s="1"/>
  <c r="X2502" i="1"/>
  <c r="Y2502" i="1" s="1"/>
  <c r="X2503" i="1"/>
  <c r="Y2503" i="1" s="1"/>
  <c r="X2504" i="1"/>
  <c r="Y2504" i="1" s="1"/>
  <c r="X2505" i="1"/>
  <c r="Y2505" i="1" s="1"/>
  <c r="X2506" i="1"/>
  <c r="Y2506" i="1" s="1"/>
  <c r="X2507" i="1"/>
  <c r="Y2507" i="1" s="1"/>
  <c r="X2508" i="1"/>
  <c r="Y2508" i="1" s="1"/>
  <c r="X2509" i="1"/>
  <c r="Y2509" i="1" s="1"/>
  <c r="X2510" i="1"/>
  <c r="Y2510" i="1" s="1"/>
  <c r="X2511" i="1"/>
  <c r="Y2511" i="1" s="1"/>
  <c r="X2512" i="1"/>
  <c r="Y2512" i="1" s="1"/>
  <c r="X2513" i="1"/>
  <c r="Y2513" i="1" s="1"/>
  <c r="X2514" i="1"/>
  <c r="X2515" i="1"/>
  <c r="Y2515" i="1" s="1"/>
  <c r="X2516" i="1"/>
  <c r="Y2516" i="1" s="1"/>
  <c r="X2517" i="1"/>
  <c r="X2518" i="1"/>
  <c r="Y2518" i="1" s="1"/>
  <c r="X2519" i="1"/>
  <c r="Y2519" i="1" s="1"/>
  <c r="X2520" i="1"/>
  <c r="Y2520" i="1" s="1"/>
  <c r="X2521" i="1"/>
  <c r="Y2521" i="1" s="1"/>
  <c r="X2522" i="1"/>
  <c r="Y2522" i="1" s="1"/>
  <c r="X2523" i="1"/>
  <c r="Y2523" i="1" s="1"/>
  <c r="X2524" i="1"/>
  <c r="Y2524" i="1" s="1"/>
  <c r="X2525" i="1"/>
  <c r="Y2525" i="1" s="1"/>
  <c r="X2526" i="1"/>
  <c r="Y2526" i="1" s="1"/>
  <c r="X2527" i="1"/>
  <c r="Y2527" i="1" s="1"/>
  <c r="X2528" i="1"/>
  <c r="Y2528" i="1" s="1"/>
  <c r="X2529" i="1"/>
  <c r="Y2529" i="1" s="1"/>
  <c r="X2530" i="1"/>
  <c r="Y2530" i="1" s="1"/>
  <c r="X2531" i="1"/>
  <c r="Y2531" i="1" s="1"/>
  <c r="X2532" i="1"/>
  <c r="Y2532" i="1" s="1"/>
  <c r="X2533" i="1"/>
  <c r="Y2533" i="1" s="1"/>
  <c r="X2534" i="1"/>
  <c r="Y2534" i="1" s="1"/>
  <c r="X2535" i="1"/>
  <c r="Y2535" i="1" s="1"/>
  <c r="X2536" i="1"/>
  <c r="Y2536" i="1" s="1"/>
  <c r="X2537" i="1"/>
  <c r="Y2537" i="1" s="1"/>
  <c r="X2538" i="1"/>
  <c r="Y2538" i="1" s="1"/>
  <c r="X2539" i="1"/>
  <c r="Y2539" i="1" s="1"/>
  <c r="X2540" i="1"/>
  <c r="Y2540" i="1" s="1"/>
  <c r="X2541" i="1"/>
  <c r="Y2541" i="1" s="1"/>
  <c r="X2542" i="1"/>
  <c r="Y2542" i="1" s="1"/>
  <c r="X2543" i="1"/>
  <c r="Y2543" i="1" s="1"/>
  <c r="X2544" i="1"/>
  <c r="Y2544" i="1" s="1"/>
  <c r="X2545" i="1"/>
  <c r="Y2545" i="1" s="1"/>
  <c r="X2546" i="1"/>
  <c r="Y2546" i="1" s="1"/>
  <c r="X2547" i="1"/>
  <c r="Y2547" i="1" s="1"/>
  <c r="X2548" i="1"/>
  <c r="Y2548" i="1" s="1"/>
  <c r="X2549" i="1"/>
  <c r="Y2549" i="1" s="1"/>
  <c r="X2550" i="1"/>
  <c r="X2551" i="1"/>
  <c r="Y2551" i="1" s="1"/>
  <c r="X2552" i="1"/>
  <c r="Y2552" i="1" s="1"/>
  <c r="X2553" i="1"/>
  <c r="Y2553" i="1" s="1"/>
  <c r="X2554" i="1"/>
  <c r="Y2554" i="1" s="1"/>
  <c r="X2555" i="1"/>
  <c r="Y2555" i="1" s="1"/>
  <c r="X2556" i="1"/>
  <c r="Y2556" i="1" s="1"/>
  <c r="X2557" i="1"/>
  <c r="Y2557" i="1" s="1"/>
  <c r="X2558" i="1"/>
  <c r="Y2558" i="1" s="1"/>
  <c r="X2559" i="1"/>
  <c r="Y2559" i="1" s="1"/>
  <c r="X2560" i="1"/>
  <c r="Y2560" i="1" s="1"/>
  <c r="X2561" i="1"/>
  <c r="Y2561" i="1" s="1"/>
  <c r="X2562" i="1"/>
  <c r="X2563" i="1"/>
  <c r="Y2563" i="1" s="1"/>
  <c r="X2564" i="1"/>
  <c r="Y2564" i="1" s="1"/>
  <c r="X2565" i="1"/>
  <c r="Y2565" i="1" s="1"/>
  <c r="X2566" i="1"/>
  <c r="Y2566" i="1" s="1"/>
  <c r="X2567" i="1"/>
  <c r="Y2567" i="1" s="1"/>
  <c r="X2568" i="1"/>
  <c r="Y2568" i="1" s="1"/>
  <c r="X2569" i="1"/>
  <c r="Y2569" i="1" s="1"/>
  <c r="X2570" i="1"/>
  <c r="Y2570" i="1" s="1"/>
  <c r="X2571" i="1"/>
  <c r="Y2571" i="1" s="1"/>
  <c r="X2572" i="1"/>
  <c r="Y2572" i="1" s="1"/>
  <c r="X2573" i="1"/>
  <c r="Y2573" i="1" s="1"/>
  <c r="X2574" i="1"/>
  <c r="X2575" i="1"/>
  <c r="Y2575" i="1" s="1"/>
  <c r="X2576" i="1"/>
  <c r="Y2576" i="1" s="1"/>
  <c r="X2577" i="1"/>
  <c r="Y2577" i="1" s="1"/>
  <c r="X2578" i="1"/>
  <c r="Y2578" i="1" s="1"/>
  <c r="X2579" i="1"/>
  <c r="Y2579" i="1" s="1"/>
  <c r="X2580" i="1"/>
  <c r="Y2580" i="1" s="1"/>
  <c r="X2581" i="1"/>
  <c r="Y2581" i="1" s="1"/>
  <c r="X2582" i="1"/>
  <c r="Y2582" i="1" s="1"/>
  <c r="X2583" i="1"/>
  <c r="Y2583" i="1" s="1"/>
  <c r="X2584" i="1"/>
  <c r="Y2584" i="1" s="1"/>
  <c r="X2585" i="1"/>
  <c r="Y2585" i="1" s="1"/>
  <c r="X2586" i="1"/>
  <c r="Y2586" i="1" s="1"/>
  <c r="X2587" i="1"/>
  <c r="Y2587" i="1" s="1"/>
  <c r="X2588" i="1"/>
  <c r="Y2588" i="1" s="1"/>
  <c r="X2589" i="1"/>
  <c r="Y2589" i="1" s="1"/>
  <c r="X2590" i="1"/>
  <c r="Y2590" i="1" s="1"/>
  <c r="X2591" i="1"/>
  <c r="Y2591" i="1" s="1"/>
  <c r="X2592" i="1"/>
  <c r="Y2592" i="1" s="1"/>
  <c r="X2593" i="1"/>
  <c r="Y2593" i="1" s="1"/>
  <c r="X2594" i="1"/>
  <c r="Y2594" i="1" s="1"/>
  <c r="X2595" i="1"/>
  <c r="Y2595" i="1" s="1"/>
  <c r="X2596" i="1"/>
  <c r="Y2596" i="1" s="1"/>
  <c r="X2597" i="1"/>
  <c r="Y2597" i="1" s="1"/>
  <c r="X2598" i="1"/>
  <c r="X2599" i="1"/>
  <c r="Y2599" i="1" s="1"/>
  <c r="X2600" i="1"/>
  <c r="Y2600" i="1" s="1"/>
  <c r="X2601" i="1"/>
  <c r="Y2601" i="1" s="1"/>
  <c r="X2602" i="1"/>
  <c r="X2603" i="1"/>
  <c r="Y2603" i="1" s="1"/>
  <c r="X2604" i="1"/>
  <c r="Y2604" i="1" s="1"/>
  <c r="X2605" i="1"/>
  <c r="Y2605" i="1" s="1"/>
  <c r="X2606" i="1"/>
  <c r="Y2606" i="1" s="1"/>
  <c r="X2607" i="1"/>
  <c r="Y2607" i="1" s="1"/>
  <c r="X2608" i="1"/>
  <c r="Y2608" i="1" s="1"/>
  <c r="X2609" i="1"/>
  <c r="Y2609" i="1" s="1"/>
  <c r="X2610" i="1"/>
  <c r="Y2610" i="1" s="1"/>
  <c r="X2611" i="1"/>
  <c r="Y2611" i="1" s="1"/>
  <c r="X2612" i="1"/>
  <c r="Y2612" i="1" s="1"/>
  <c r="X2613" i="1"/>
  <c r="X2614" i="1"/>
  <c r="Y2614" i="1" s="1"/>
  <c r="X2615" i="1"/>
  <c r="Y2615" i="1" s="1"/>
  <c r="X2616" i="1"/>
  <c r="Y2616" i="1" s="1"/>
  <c r="X2617" i="1"/>
  <c r="Y2617" i="1" s="1"/>
  <c r="X2618" i="1"/>
  <c r="Y2618" i="1" s="1"/>
  <c r="X2619" i="1"/>
  <c r="Y2619" i="1" s="1"/>
  <c r="X2620" i="1"/>
  <c r="Y2620" i="1" s="1"/>
  <c r="X2621" i="1"/>
  <c r="Y2621" i="1" s="1"/>
  <c r="X2622" i="1"/>
  <c r="X2623" i="1"/>
  <c r="Y2623" i="1" s="1"/>
  <c r="X2624" i="1"/>
  <c r="Y2624" i="1" s="1"/>
  <c r="X2625" i="1"/>
  <c r="Y2625" i="1" s="1"/>
  <c r="X2626" i="1"/>
  <c r="Y2626" i="1" s="1"/>
  <c r="X2627" i="1"/>
  <c r="Y2627" i="1" s="1"/>
  <c r="X2628" i="1"/>
  <c r="Y2628" i="1" s="1"/>
  <c r="X2629" i="1"/>
  <c r="Y2629" i="1" s="1"/>
  <c r="X2630" i="1"/>
  <c r="Y2630" i="1" s="1"/>
  <c r="X2631" i="1"/>
  <c r="Y2631" i="1" s="1"/>
  <c r="X2632" i="1"/>
  <c r="Y2632" i="1" s="1"/>
  <c r="X2633" i="1"/>
  <c r="Y2633" i="1" s="1"/>
  <c r="X2634" i="1"/>
  <c r="Y2634" i="1" s="1"/>
  <c r="X2635" i="1"/>
  <c r="Y2635" i="1" s="1"/>
  <c r="X2636" i="1"/>
  <c r="Y2636" i="1" s="1"/>
  <c r="X2637" i="1"/>
  <c r="Y2637" i="1" s="1"/>
  <c r="X2638" i="1"/>
  <c r="Y2638" i="1" s="1"/>
  <c r="X2639" i="1"/>
  <c r="Y2639" i="1" s="1"/>
  <c r="X2640" i="1"/>
  <c r="Y2640" i="1" s="1"/>
  <c r="X2641" i="1"/>
  <c r="X2642" i="1"/>
  <c r="Y2642" i="1" s="1"/>
  <c r="X2643" i="1"/>
  <c r="Y2643" i="1" s="1"/>
  <c r="X2644" i="1"/>
  <c r="Y2644" i="1" s="1"/>
  <c r="X2645" i="1"/>
  <c r="Y2645" i="1" s="1"/>
  <c r="X2646" i="1"/>
  <c r="X2647" i="1"/>
  <c r="X2648" i="1"/>
  <c r="Y2648" i="1" s="1"/>
  <c r="X2649" i="1"/>
  <c r="X2650" i="1"/>
  <c r="Y2650" i="1" s="1"/>
  <c r="X2651" i="1"/>
  <c r="Y2651" i="1" s="1"/>
  <c r="X2652" i="1"/>
  <c r="Y2652" i="1" s="1"/>
  <c r="X2653" i="1"/>
  <c r="Y2653" i="1" s="1"/>
  <c r="X2654" i="1"/>
  <c r="Y2654" i="1" s="1"/>
  <c r="X2655" i="1"/>
  <c r="Y2655" i="1" s="1"/>
  <c r="X2656" i="1"/>
  <c r="Y2656" i="1" s="1"/>
  <c r="X2657" i="1"/>
  <c r="Y2657" i="1" s="1"/>
  <c r="X2658" i="1"/>
  <c r="X2659" i="1"/>
  <c r="Y2659" i="1" s="1"/>
  <c r="X2660" i="1"/>
  <c r="Y2660" i="1" s="1"/>
  <c r="X2661" i="1"/>
  <c r="Y2661" i="1" s="1"/>
  <c r="X2662" i="1"/>
  <c r="Y2662" i="1" s="1"/>
  <c r="X2663" i="1"/>
  <c r="Y2663" i="1" s="1"/>
  <c r="X2664" i="1"/>
  <c r="Y2664" i="1" s="1"/>
  <c r="X2665" i="1"/>
  <c r="Y2665" i="1" s="1"/>
  <c r="X2666" i="1"/>
  <c r="Y2666" i="1" s="1"/>
  <c r="X2667" i="1"/>
  <c r="Y2667" i="1" s="1"/>
  <c r="X2668" i="1"/>
  <c r="Y2668" i="1" s="1"/>
  <c r="X2669" i="1"/>
  <c r="Y2669" i="1" s="1"/>
  <c r="X2670" i="1"/>
  <c r="Y2670" i="1" s="1"/>
  <c r="X2671" i="1"/>
  <c r="Y2671" i="1" s="1"/>
  <c r="X2672" i="1"/>
  <c r="Y2672" i="1" s="1"/>
  <c r="X2673" i="1"/>
  <c r="X2674" i="1"/>
  <c r="Y2674" i="1" s="1"/>
  <c r="X2675" i="1"/>
  <c r="Y2675" i="1" s="1"/>
  <c r="X2676" i="1"/>
  <c r="Y2676" i="1" s="1"/>
  <c r="X2677" i="1"/>
  <c r="Y2677" i="1" s="1"/>
  <c r="X2678" i="1"/>
  <c r="Y2678" i="1" s="1"/>
  <c r="X2679" i="1"/>
  <c r="Y2679" i="1" s="1"/>
  <c r="X2680" i="1"/>
  <c r="Y2680" i="1" s="1"/>
  <c r="X2681" i="1"/>
  <c r="Y2681" i="1" s="1"/>
  <c r="X2682" i="1"/>
  <c r="Y2682" i="1" s="1"/>
  <c r="X2683" i="1"/>
  <c r="Y2683" i="1" s="1"/>
  <c r="X2684" i="1"/>
  <c r="Y2684" i="1" s="1"/>
  <c r="X2685" i="1"/>
  <c r="Y2685" i="1" s="1"/>
  <c r="X2686" i="1"/>
  <c r="Y2686" i="1" s="1"/>
  <c r="X2687" i="1"/>
  <c r="Y2687" i="1" s="1"/>
  <c r="X2688" i="1"/>
  <c r="Y2688" i="1" s="1"/>
  <c r="X2689" i="1"/>
  <c r="Y2689" i="1" s="1"/>
  <c r="X2690" i="1"/>
  <c r="Y2690" i="1" s="1"/>
  <c r="X2691" i="1"/>
  <c r="Y2691" i="1" s="1"/>
  <c r="X2692" i="1"/>
  <c r="Y2692" i="1" s="1"/>
  <c r="X2693" i="1"/>
  <c r="Y2693" i="1" s="1"/>
  <c r="X2694" i="1"/>
  <c r="Y2694" i="1" s="1"/>
  <c r="X2695" i="1"/>
  <c r="Y2695" i="1" s="1"/>
  <c r="X2696" i="1"/>
  <c r="Y2696" i="1" s="1"/>
  <c r="X2697" i="1"/>
  <c r="Y2697" i="1" s="1"/>
  <c r="X2698" i="1"/>
  <c r="Y2698" i="1" s="1"/>
  <c r="X2699" i="1"/>
  <c r="Y2699" i="1" s="1"/>
  <c r="X2700" i="1"/>
  <c r="Y2700" i="1" s="1"/>
  <c r="X2701" i="1"/>
  <c r="Y2701" i="1" s="1"/>
  <c r="X2702" i="1"/>
  <c r="Y2702" i="1" s="1"/>
  <c r="X2703" i="1"/>
  <c r="Y2703" i="1" s="1"/>
  <c r="X2704" i="1"/>
  <c r="Y2704" i="1" s="1"/>
  <c r="X2705" i="1"/>
  <c r="Y2705" i="1" s="1"/>
  <c r="X2706" i="1"/>
  <c r="Y2706" i="1" s="1"/>
  <c r="X2707" i="1"/>
  <c r="Y2707" i="1" s="1"/>
  <c r="X2708" i="1"/>
  <c r="Y2708" i="1" s="1"/>
  <c r="X2709" i="1"/>
  <c r="Y2709" i="1" s="1"/>
  <c r="X2710" i="1"/>
  <c r="Y2710" i="1" s="1"/>
  <c r="X2711" i="1"/>
  <c r="Y2711" i="1" s="1"/>
  <c r="X2712" i="1"/>
  <c r="Y2712" i="1" s="1"/>
  <c r="X2713" i="1"/>
  <c r="Y2713" i="1" s="1"/>
  <c r="X2714" i="1"/>
  <c r="X2715" i="1"/>
  <c r="Y2715" i="1" s="1"/>
  <c r="X2716" i="1"/>
  <c r="Y2716" i="1" s="1"/>
  <c r="X2717" i="1"/>
  <c r="Y2717" i="1" s="1"/>
  <c r="X2718" i="1"/>
  <c r="Y2718" i="1" s="1"/>
  <c r="X2719" i="1"/>
  <c r="Y2719" i="1" s="1"/>
  <c r="X2720" i="1"/>
  <c r="Y2720" i="1" s="1"/>
  <c r="X2721" i="1"/>
  <c r="X2722" i="1"/>
  <c r="Y2722" i="1" s="1"/>
  <c r="X2723" i="1"/>
  <c r="Y2723" i="1" s="1"/>
  <c r="X2724" i="1"/>
  <c r="Y2724" i="1" s="1"/>
  <c r="X2725" i="1"/>
  <c r="Y2725" i="1" s="1"/>
  <c r="X2726" i="1"/>
  <c r="Y2726" i="1" s="1"/>
  <c r="X2727" i="1"/>
  <c r="Y2727" i="1" s="1"/>
  <c r="X2728" i="1"/>
  <c r="Y2728" i="1" s="1"/>
  <c r="X2729" i="1"/>
  <c r="Y2729" i="1" s="1"/>
  <c r="X2730" i="1"/>
  <c r="X2731" i="1"/>
  <c r="Y2731" i="1" s="1"/>
  <c r="X2732" i="1"/>
  <c r="Y2732" i="1" s="1"/>
  <c r="X2733" i="1"/>
  <c r="Y2733" i="1" s="1"/>
  <c r="X2734" i="1"/>
  <c r="Y2734" i="1" s="1"/>
  <c r="X2735" i="1"/>
  <c r="Y2735" i="1" s="1"/>
  <c r="X2736" i="1"/>
  <c r="Y2736" i="1" s="1"/>
  <c r="X2737" i="1"/>
  <c r="Y2737" i="1" s="1"/>
  <c r="X2738" i="1"/>
  <c r="Y2738" i="1" s="1"/>
  <c r="X2739" i="1"/>
  <c r="Y2739" i="1" s="1"/>
  <c r="X2740" i="1"/>
  <c r="Y2740" i="1" s="1"/>
  <c r="X2741" i="1"/>
  <c r="Y2741" i="1" s="1"/>
  <c r="X2742" i="1"/>
  <c r="Y2742" i="1" s="1"/>
  <c r="X2743" i="1"/>
  <c r="Y2743" i="1" s="1"/>
  <c r="X2744" i="1"/>
  <c r="Y2744" i="1" s="1"/>
  <c r="X2745" i="1"/>
  <c r="X2746" i="1"/>
  <c r="Y2746" i="1" s="1"/>
  <c r="X2747" i="1"/>
  <c r="Y2747" i="1" s="1"/>
  <c r="X2748" i="1"/>
  <c r="Y2748" i="1" s="1"/>
  <c r="X2749" i="1"/>
  <c r="Y2749" i="1" s="1"/>
  <c r="X2750" i="1"/>
  <c r="Y2750" i="1" s="1"/>
  <c r="X2751" i="1"/>
  <c r="Y2751" i="1" s="1"/>
  <c r="X2752" i="1"/>
  <c r="Y2752" i="1" s="1"/>
  <c r="X2753" i="1"/>
  <c r="Y2753" i="1" s="1"/>
  <c r="X2754" i="1"/>
  <c r="Y2754" i="1" s="1"/>
  <c r="X2755" i="1"/>
  <c r="Y2755" i="1" s="1"/>
  <c r="X2756" i="1"/>
  <c r="Y2756" i="1" s="1"/>
  <c r="X2757" i="1"/>
  <c r="Y2757" i="1" s="1"/>
  <c r="X2758" i="1"/>
  <c r="Y2758" i="1" s="1"/>
  <c r="X2759" i="1"/>
  <c r="Y2759" i="1" s="1"/>
  <c r="X2760" i="1"/>
  <c r="Y2760" i="1" s="1"/>
  <c r="X2761" i="1"/>
  <c r="Y2761" i="1" s="1"/>
  <c r="X2762" i="1"/>
  <c r="Y2762" i="1" s="1"/>
  <c r="X2763" i="1"/>
  <c r="Y2763" i="1" s="1"/>
  <c r="X2764" i="1"/>
  <c r="Y2764" i="1" s="1"/>
  <c r="X2765" i="1"/>
  <c r="Y2765" i="1" s="1"/>
  <c r="X2766" i="1"/>
  <c r="Y2766" i="1" s="1"/>
  <c r="X2767" i="1"/>
  <c r="Y2767" i="1" s="1"/>
  <c r="X2768" i="1"/>
  <c r="Y2768" i="1" s="1"/>
  <c r="X2769" i="1"/>
  <c r="Y2769" i="1" s="1"/>
  <c r="X2770" i="1"/>
  <c r="X2771" i="1"/>
  <c r="Y2771" i="1" s="1"/>
  <c r="X2772" i="1"/>
  <c r="Y2772" i="1" s="1"/>
  <c r="X2773" i="1"/>
  <c r="Y2773" i="1" s="1"/>
  <c r="X2774" i="1"/>
  <c r="Y2774" i="1" s="1"/>
  <c r="X2775" i="1"/>
  <c r="Y2775" i="1" s="1"/>
  <c r="X2776" i="1"/>
  <c r="Y2776" i="1" s="1"/>
  <c r="X2777" i="1"/>
  <c r="Y2777" i="1" s="1"/>
  <c r="X2778" i="1"/>
  <c r="X2779" i="1"/>
  <c r="Y2779" i="1" s="1"/>
  <c r="X2780" i="1"/>
  <c r="Y2780" i="1" s="1"/>
  <c r="X2781" i="1"/>
  <c r="Y2781" i="1" s="1"/>
  <c r="X2782" i="1"/>
  <c r="Y2782" i="1" s="1"/>
  <c r="X2783" i="1"/>
  <c r="Y2783" i="1" s="1"/>
  <c r="X2784" i="1"/>
  <c r="Y2784" i="1" s="1"/>
  <c r="X2785" i="1"/>
  <c r="Y2785" i="1" s="1"/>
  <c r="X2786" i="1"/>
  <c r="Y2786" i="1" s="1"/>
  <c r="X2787" i="1"/>
  <c r="Y2787" i="1" s="1"/>
  <c r="X2788" i="1"/>
  <c r="Y2788" i="1" s="1"/>
  <c r="X2789" i="1"/>
  <c r="Y2789" i="1" s="1"/>
  <c r="X2790" i="1"/>
  <c r="Y2790" i="1" s="1"/>
  <c r="X2791" i="1"/>
  <c r="Y2791" i="1" s="1"/>
  <c r="X2792" i="1"/>
  <c r="Y2792" i="1" s="1"/>
  <c r="X2793" i="1"/>
  <c r="Y2793" i="1" s="1"/>
  <c r="X2794" i="1"/>
  <c r="Y2794" i="1" s="1"/>
  <c r="X2795" i="1"/>
  <c r="Y2795" i="1" s="1"/>
  <c r="X2796" i="1"/>
  <c r="Y2796" i="1" s="1"/>
  <c r="X2797" i="1"/>
  <c r="Y2797" i="1" s="1"/>
  <c r="X2798" i="1"/>
  <c r="Y2798" i="1" s="1"/>
  <c r="X2799" i="1"/>
  <c r="Y2799" i="1" s="1"/>
  <c r="X2800" i="1"/>
  <c r="Y2800" i="1" s="1"/>
  <c r="X2801" i="1"/>
  <c r="Y2801" i="1" s="1"/>
  <c r="X2802" i="1"/>
  <c r="X2803" i="1"/>
  <c r="X2804" i="1"/>
  <c r="X2805" i="1"/>
  <c r="Y2805" i="1" s="1"/>
  <c r="X2806" i="1"/>
  <c r="Y2806" i="1" s="1"/>
  <c r="X2807" i="1"/>
  <c r="Y2807" i="1" s="1"/>
  <c r="X2808" i="1"/>
  <c r="Y2808" i="1" s="1"/>
  <c r="X2809" i="1"/>
  <c r="X2810" i="1"/>
  <c r="Y2810" i="1" s="1"/>
  <c r="X2811" i="1"/>
  <c r="Y2811" i="1" s="1"/>
  <c r="X2812" i="1"/>
  <c r="Y2812" i="1" s="1"/>
  <c r="X2813" i="1"/>
  <c r="Y2813" i="1" s="1"/>
  <c r="X2814" i="1"/>
  <c r="Y2814" i="1" s="1"/>
  <c r="X2815" i="1"/>
  <c r="Y2815" i="1" s="1"/>
  <c r="X2816" i="1"/>
  <c r="Y2816" i="1" s="1"/>
  <c r="X2817" i="1"/>
  <c r="X2818" i="1"/>
  <c r="Y2818" i="1" s="1"/>
  <c r="X2819" i="1"/>
  <c r="Y2819" i="1" s="1"/>
  <c r="X2820" i="1"/>
  <c r="Y2820" i="1" s="1"/>
  <c r="X2821" i="1"/>
  <c r="Y2821" i="1" s="1"/>
  <c r="X2822" i="1"/>
  <c r="Y2822" i="1" s="1"/>
  <c r="X2823" i="1"/>
  <c r="Y2823" i="1" s="1"/>
  <c r="X2824" i="1"/>
  <c r="Y2824" i="1" s="1"/>
  <c r="X2825" i="1"/>
  <c r="Y2825" i="1" s="1"/>
  <c r="X2826" i="1"/>
  <c r="X2827" i="1"/>
  <c r="Y2827" i="1" s="1"/>
  <c r="X2828" i="1"/>
  <c r="Y2828" i="1" s="1"/>
  <c r="X2829" i="1"/>
  <c r="Y2829" i="1" s="1"/>
  <c r="X2830" i="1"/>
  <c r="Y2830" i="1" s="1"/>
  <c r="X2831" i="1"/>
  <c r="Y2831" i="1" s="1"/>
  <c r="X2832" i="1"/>
  <c r="Y2832" i="1" s="1"/>
  <c r="X2833" i="1"/>
  <c r="Y2833" i="1" s="1"/>
  <c r="X2834" i="1"/>
  <c r="Y2834" i="1" s="1"/>
  <c r="X2835" i="1"/>
  <c r="Y2835" i="1" s="1"/>
  <c r="X2836" i="1"/>
  <c r="Y2836" i="1" s="1"/>
  <c r="X2837" i="1"/>
  <c r="Y2837" i="1" s="1"/>
  <c r="X2838" i="1"/>
  <c r="Y2838" i="1" s="1"/>
  <c r="X2839" i="1"/>
  <c r="Y2839" i="1" s="1"/>
  <c r="X2840" i="1"/>
  <c r="Y2840" i="1" s="1"/>
  <c r="X2841" i="1"/>
  <c r="Y2841" i="1" s="1"/>
  <c r="X2842" i="1"/>
  <c r="Y2842" i="1" s="1"/>
  <c r="X2843" i="1"/>
  <c r="Y2843" i="1" s="1"/>
  <c r="X2844" i="1"/>
  <c r="Y2844" i="1" s="1"/>
  <c r="X2845" i="1"/>
  <c r="X2846" i="1"/>
  <c r="Y2846" i="1" s="1"/>
  <c r="X2847" i="1"/>
  <c r="Y2847" i="1" s="1"/>
  <c r="X2848" i="1"/>
  <c r="Y2848" i="1" s="1"/>
  <c r="X2849" i="1"/>
  <c r="Y2849" i="1" s="1"/>
  <c r="X2850" i="1"/>
  <c r="X2851" i="1"/>
  <c r="Y2851" i="1" s="1"/>
  <c r="X2852" i="1"/>
  <c r="Y2852" i="1" s="1"/>
  <c r="X2853" i="1"/>
  <c r="Y2853" i="1" s="1"/>
  <c r="X2854" i="1"/>
  <c r="Y2854" i="1" s="1"/>
  <c r="X2855" i="1"/>
  <c r="Y2855" i="1" s="1"/>
  <c r="X2856" i="1"/>
  <c r="Y2856" i="1" s="1"/>
  <c r="X2857" i="1"/>
  <c r="Y2857" i="1" s="1"/>
  <c r="X2858" i="1"/>
  <c r="Y2858" i="1" s="1"/>
  <c r="X2859" i="1"/>
  <c r="Y2859" i="1" s="1"/>
  <c r="X2860" i="1"/>
  <c r="Y2860" i="1" s="1"/>
  <c r="X2861" i="1"/>
  <c r="Y2861" i="1" s="1"/>
  <c r="X2862" i="1"/>
  <c r="X2863" i="1"/>
  <c r="Y2863" i="1" s="1"/>
  <c r="X2864" i="1"/>
  <c r="Y2864" i="1" s="1"/>
  <c r="X2865" i="1"/>
  <c r="X2866" i="1"/>
  <c r="Y2866" i="1" s="1"/>
  <c r="X2867" i="1"/>
  <c r="Y2867" i="1" s="1"/>
  <c r="X2868" i="1"/>
  <c r="Y2868" i="1" s="1"/>
  <c r="X2869" i="1"/>
  <c r="Y2869" i="1" s="1"/>
  <c r="X2870" i="1"/>
  <c r="Y2870" i="1" s="1"/>
  <c r="X2871" i="1"/>
  <c r="Y2871" i="1" s="1"/>
  <c r="X2872" i="1"/>
  <c r="Y2872" i="1" s="1"/>
  <c r="X2873" i="1"/>
  <c r="Y2873" i="1" s="1"/>
  <c r="X2874" i="1"/>
  <c r="X2875" i="1"/>
  <c r="Y2875" i="1" s="1"/>
  <c r="X2876" i="1"/>
  <c r="Y2876" i="1" s="1"/>
  <c r="X2877" i="1"/>
  <c r="X2878" i="1"/>
  <c r="Y2878" i="1" s="1"/>
  <c r="X2879" i="1"/>
  <c r="Y2879" i="1" s="1"/>
  <c r="X2880" i="1"/>
  <c r="Y2880" i="1" s="1"/>
  <c r="X2881" i="1"/>
  <c r="Y2881" i="1" s="1"/>
  <c r="X2882" i="1"/>
  <c r="Y2882" i="1" s="1"/>
  <c r="X2883" i="1"/>
  <c r="Y2883" i="1" s="1"/>
  <c r="X2884" i="1"/>
  <c r="Y2884" i="1" s="1"/>
  <c r="X2885" i="1"/>
  <c r="Y2885" i="1" s="1"/>
  <c r="X2886" i="1"/>
  <c r="Y2886" i="1" s="1"/>
  <c r="X2887" i="1"/>
  <c r="Y2887" i="1" s="1"/>
  <c r="X2888" i="1"/>
  <c r="Y2888" i="1" s="1"/>
  <c r="X2889" i="1"/>
  <c r="Y2889" i="1" s="1"/>
  <c r="X2890" i="1"/>
  <c r="Y2890" i="1" s="1"/>
  <c r="X2891" i="1"/>
  <c r="Y2891" i="1" s="1"/>
  <c r="X2892" i="1"/>
  <c r="Y2892" i="1" s="1"/>
  <c r="X2893" i="1"/>
  <c r="Y2893" i="1" s="1"/>
  <c r="X2894" i="1"/>
  <c r="Y2894" i="1" s="1"/>
  <c r="X2895" i="1"/>
  <c r="Y2895" i="1" s="1"/>
  <c r="X2896" i="1"/>
  <c r="Y2896" i="1" s="1"/>
  <c r="X2897" i="1"/>
  <c r="Y2897" i="1" s="1"/>
  <c r="X2898" i="1"/>
  <c r="Y2898" i="1" s="1"/>
  <c r="X2899" i="1"/>
  <c r="Y2899" i="1" s="1"/>
  <c r="X2900" i="1"/>
  <c r="Y2900" i="1" s="1"/>
  <c r="X2901" i="1"/>
  <c r="Y2901" i="1" s="1"/>
  <c r="X2902" i="1"/>
  <c r="Y2902" i="1" s="1"/>
  <c r="X2903" i="1"/>
  <c r="Y2903" i="1" s="1"/>
  <c r="X2904" i="1"/>
  <c r="Y2904" i="1" s="1"/>
  <c r="X2905" i="1"/>
  <c r="Y2905" i="1" s="1"/>
  <c r="X2906" i="1"/>
  <c r="Y2906" i="1" s="1"/>
  <c r="X2907" i="1"/>
  <c r="Y2907" i="1" s="1"/>
  <c r="X2908" i="1"/>
  <c r="Y2908" i="1" s="1"/>
  <c r="X2909" i="1"/>
  <c r="Y2909" i="1" s="1"/>
  <c r="X2910" i="1"/>
  <c r="Y2910" i="1" s="1"/>
  <c r="X2911" i="1"/>
  <c r="Y2911" i="1" s="1"/>
  <c r="X2912" i="1"/>
  <c r="Y2912" i="1" s="1"/>
  <c r="X2913" i="1"/>
  <c r="Y2913" i="1" s="1"/>
  <c r="X2914" i="1"/>
  <c r="Y2914" i="1" s="1"/>
  <c r="X2915" i="1"/>
  <c r="Y2915" i="1" s="1"/>
  <c r="X2916" i="1"/>
  <c r="Y2916" i="1" s="1"/>
  <c r="X2917" i="1"/>
  <c r="Y2917" i="1" s="1"/>
  <c r="X2918" i="1"/>
  <c r="Y2918" i="1" s="1"/>
  <c r="X2919" i="1"/>
  <c r="Y2919" i="1" s="1"/>
  <c r="X2920" i="1"/>
  <c r="Y2920" i="1" s="1"/>
  <c r="X2921" i="1"/>
  <c r="Y2921" i="1" s="1"/>
  <c r="X2922" i="1"/>
  <c r="X2923" i="1"/>
  <c r="Y2923" i="1" s="1"/>
  <c r="X2924" i="1"/>
  <c r="Y2924" i="1" s="1"/>
  <c r="X2925" i="1"/>
  <c r="X2926" i="1"/>
  <c r="X2927" i="1"/>
  <c r="Y2927" i="1" s="1"/>
  <c r="X2928" i="1"/>
  <c r="Y2928" i="1" s="1"/>
  <c r="X2929" i="1"/>
  <c r="Y2929" i="1" s="1"/>
  <c r="X2930" i="1"/>
  <c r="Y2930" i="1" s="1"/>
  <c r="X2931" i="1"/>
  <c r="Y2931" i="1" s="1"/>
  <c r="X2932" i="1"/>
  <c r="Y2932" i="1" s="1"/>
  <c r="X2933" i="1"/>
  <c r="Y2933" i="1" s="1"/>
  <c r="X2934" i="1"/>
  <c r="X2935" i="1"/>
  <c r="Y2935" i="1" s="1"/>
  <c r="X2936" i="1"/>
  <c r="Y2936" i="1" s="1"/>
  <c r="X2937" i="1"/>
  <c r="Y2937" i="1" s="1"/>
  <c r="X2938" i="1"/>
  <c r="Y2938" i="1" s="1"/>
  <c r="X2939" i="1"/>
  <c r="Y2939" i="1" s="1"/>
  <c r="X2940" i="1"/>
  <c r="Y2940" i="1" s="1"/>
  <c r="X2941" i="1"/>
  <c r="Y2941" i="1" s="1"/>
  <c r="X2942" i="1"/>
  <c r="Y2942" i="1" s="1"/>
  <c r="X2943" i="1"/>
  <c r="Y2943" i="1" s="1"/>
  <c r="X2944" i="1"/>
  <c r="Y2944" i="1" s="1"/>
  <c r="X2945" i="1"/>
  <c r="Y2945" i="1" s="1"/>
  <c r="X2946" i="1"/>
  <c r="X2947" i="1"/>
  <c r="Y2947" i="1" s="1"/>
  <c r="X2948" i="1"/>
  <c r="Y2948" i="1" s="1"/>
  <c r="X2949" i="1"/>
  <c r="X2950" i="1"/>
  <c r="Y2950" i="1" s="1"/>
  <c r="X2951" i="1"/>
  <c r="Y2951" i="1" s="1"/>
  <c r="X2952" i="1"/>
  <c r="Y2952" i="1" s="1"/>
  <c r="X2953" i="1"/>
  <c r="Y2953" i="1" s="1"/>
  <c r="X2954" i="1"/>
  <c r="Y2954" i="1" s="1"/>
  <c r="X2955" i="1"/>
  <c r="Y2955" i="1" s="1"/>
  <c r="X2956" i="1"/>
  <c r="Y2956" i="1" s="1"/>
  <c r="X2957" i="1"/>
  <c r="Y2957" i="1" s="1"/>
  <c r="X2958" i="1"/>
  <c r="Y2958" i="1" s="1"/>
  <c r="X2959" i="1"/>
  <c r="Y2959" i="1" s="1"/>
  <c r="X2960" i="1"/>
  <c r="Y2960" i="1" s="1"/>
  <c r="X2961" i="1"/>
  <c r="Y2961" i="1" s="1"/>
  <c r="X2962" i="1"/>
  <c r="Y2962" i="1" s="1"/>
  <c r="X2963" i="1"/>
  <c r="Y2963" i="1" s="1"/>
  <c r="X2964" i="1"/>
  <c r="Y2964" i="1" s="1"/>
  <c r="X2965" i="1"/>
  <c r="Y2965" i="1" s="1"/>
  <c r="X2966" i="1"/>
  <c r="Y2966" i="1" s="1"/>
  <c r="X2967" i="1"/>
  <c r="Y2967" i="1" s="1"/>
  <c r="X2968" i="1"/>
  <c r="Y2968" i="1" s="1"/>
  <c r="X2969" i="1"/>
  <c r="Y2969" i="1" s="1"/>
  <c r="X2970" i="1"/>
  <c r="Y2970" i="1" s="1"/>
  <c r="X2971" i="1"/>
  <c r="Y2971" i="1" s="1"/>
  <c r="X2972" i="1"/>
  <c r="Y2972" i="1" s="1"/>
  <c r="X2973" i="1"/>
  <c r="X2974" i="1"/>
  <c r="Y2974" i="1" s="1"/>
  <c r="X2975" i="1"/>
  <c r="Y2975" i="1" s="1"/>
  <c r="X2976" i="1"/>
  <c r="Y2976" i="1" s="1"/>
  <c r="X2977" i="1"/>
  <c r="Y2977" i="1" s="1"/>
  <c r="X2978" i="1"/>
  <c r="Y2978" i="1" s="1"/>
  <c r="X2979" i="1"/>
  <c r="Y2979" i="1" s="1"/>
  <c r="X2980" i="1"/>
  <c r="Y2980" i="1" s="1"/>
  <c r="X2981" i="1"/>
  <c r="Y2981" i="1" s="1"/>
  <c r="X2982" i="1"/>
  <c r="X2983" i="1"/>
  <c r="Y2983" i="1" s="1"/>
  <c r="X2984" i="1"/>
  <c r="Y2984" i="1" s="1"/>
  <c r="X2985" i="1"/>
  <c r="Y2985" i="1" s="1"/>
  <c r="X2986" i="1"/>
  <c r="Y2986" i="1" s="1"/>
  <c r="X2987" i="1"/>
  <c r="Y2987" i="1" s="1"/>
  <c r="X2988" i="1"/>
  <c r="Y2988" i="1" s="1"/>
  <c r="X2989" i="1"/>
  <c r="Y2989" i="1" s="1"/>
  <c r="X2990" i="1"/>
  <c r="Y2990" i="1" s="1"/>
  <c r="X2991" i="1"/>
  <c r="Y2991" i="1" s="1"/>
  <c r="X2992" i="1"/>
  <c r="Y2992" i="1" s="1"/>
  <c r="X2993" i="1"/>
  <c r="Y2993" i="1" s="1"/>
  <c r="X2994" i="1"/>
  <c r="X2995" i="1"/>
  <c r="Y2995" i="1" s="1"/>
  <c r="X2996" i="1"/>
  <c r="Y2996" i="1" s="1"/>
  <c r="X2997" i="1"/>
  <c r="Y2997" i="1" s="1"/>
  <c r="X2998" i="1"/>
  <c r="Y2998" i="1" s="1"/>
  <c r="X2999" i="1"/>
  <c r="Y2999" i="1" s="1"/>
  <c r="X3000" i="1"/>
  <c r="Y3000" i="1" s="1"/>
  <c r="X3001" i="1"/>
  <c r="Y3001" i="1" s="1"/>
  <c r="X3002" i="1"/>
  <c r="Y3002" i="1" s="1"/>
  <c r="X3003" i="1"/>
  <c r="Y3003" i="1" s="1"/>
  <c r="X3004" i="1"/>
  <c r="Y3004" i="1" s="1"/>
  <c r="X3005" i="1"/>
  <c r="Y3005" i="1" s="1"/>
  <c r="X3006" i="1"/>
  <c r="X3007" i="1"/>
  <c r="X3008" i="1"/>
  <c r="Y3008" i="1" s="1"/>
  <c r="X3009" i="1"/>
  <c r="Y3009" i="1" s="1"/>
  <c r="X3010" i="1"/>
  <c r="Y3010" i="1" s="1"/>
  <c r="X3011" i="1"/>
  <c r="Y3011" i="1" s="1"/>
  <c r="X3012" i="1"/>
  <c r="Y3012" i="1" s="1"/>
  <c r="X3013" i="1"/>
  <c r="Y3013" i="1" s="1"/>
  <c r="X3014" i="1"/>
  <c r="Y3014" i="1" s="1"/>
  <c r="X3015" i="1"/>
  <c r="Y3015" i="1" s="1"/>
  <c r="X3016" i="1"/>
  <c r="Y3016" i="1" s="1"/>
  <c r="X3017" i="1"/>
  <c r="Y3017" i="1" s="1"/>
  <c r="X3018" i="1"/>
  <c r="Y3018" i="1" s="1"/>
  <c r="X3019" i="1"/>
  <c r="Y3019" i="1" s="1"/>
  <c r="X3020" i="1"/>
  <c r="Y3020" i="1" s="1"/>
  <c r="X3021" i="1"/>
  <c r="X3022" i="1"/>
  <c r="Y3022" i="1" s="1"/>
  <c r="X3023" i="1"/>
  <c r="Y3023" i="1" s="1"/>
  <c r="X3024" i="1"/>
  <c r="Y3024" i="1" s="1"/>
  <c r="X3025" i="1"/>
  <c r="Y3025" i="1" s="1"/>
  <c r="X3026" i="1"/>
  <c r="Y3026" i="1" s="1"/>
  <c r="X3027" i="1"/>
  <c r="Y3027" i="1" s="1"/>
  <c r="X3028" i="1"/>
  <c r="Y3028" i="1" s="1"/>
  <c r="X3029" i="1"/>
  <c r="Y3029" i="1" s="1"/>
  <c r="X3030" i="1"/>
  <c r="X3031" i="1"/>
  <c r="Y3031" i="1" s="1"/>
  <c r="X3032" i="1"/>
  <c r="Y3032" i="1" s="1"/>
  <c r="X3033" i="1"/>
  <c r="Y3033" i="1" s="1"/>
  <c r="X3034" i="1"/>
  <c r="Y3034" i="1" s="1"/>
  <c r="X3035" i="1"/>
  <c r="Y3035" i="1" s="1"/>
  <c r="X3036" i="1"/>
  <c r="Y3036" i="1" s="1"/>
  <c r="X3037" i="1"/>
  <c r="Y3037" i="1" s="1"/>
  <c r="X3038" i="1"/>
  <c r="Y3038" i="1" s="1"/>
  <c r="X3039" i="1"/>
  <c r="Y3039" i="1" s="1"/>
  <c r="X3040" i="1"/>
  <c r="Y3040" i="1" s="1"/>
  <c r="X3041" i="1"/>
  <c r="Y3041" i="1" s="1"/>
  <c r="X3042" i="1"/>
  <c r="Y3042" i="1" s="1"/>
  <c r="X3043" i="1"/>
  <c r="Y3043" i="1" s="1"/>
  <c r="X3044" i="1"/>
  <c r="Y3044" i="1" s="1"/>
  <c r="X3045" i="1"/>
  <c r="Y3045" i="1" s="1"/>
  <c r="X3046" i="1"/>
  <c r="Y3046" i="1" s="1"/>
  <c r="X3047" i="1"/>
  <c r="Y3047" i="1" s="1"/>
  <c r="X3048" i="1"/>
  <c r="Y3048" i="1" s="1"/>
  <c r="X3049" i="1"/>
  <c r="Y3049" i="1" s="1"/>
  <c r="X3050" i="1"/>
  <c r="Y3050" i="1" s="1"/>
  <c r="X3051" i="1"/>
  <c r="Y3051" i="1" s="1"/>
  <c r="X3052" i="1"/>
  <c r="Y3052" i="1" s="1"/>
  <c r="X3053" i="1"/>
  <c r="Y3053" i="1" s="1"/>
  <c r="X3054" i="1"/>
  <c r="X3055" i="1"/>
  <c r="X3056" i="1"/>
  <c r="Y3056" i="1" s="1"/>
  <c r="X3057" i="1"/>
  <c r="X3058" i="1"/>
  <c r="Y3058" i="1" s="1"/>
  <c r="X3059" i="1"/>
  <c r="Y3059" i="1" s="1"/>
  <c r="X3060" i="1"/>
  <c r="Y3060" i="1" s="1"/>
  <c r="X3061" i="1"/>
  <c r="X3062" i="1"/>
  <c r="Y3062" i="1" s="1"/>
  <c r="X3063" i="1"/>
  <c r="Y3063" i="1" s="1"/>
  <c r="X3064" i="1"/>
  <c r="Y3064" i="1" s="1"/>
  <c r="X3065" i="1"/>
  <c r="Y3065" i="1" s="1"/>
  <c r="X3066" i="1"/>
  <c r="Y3066" i="1" s="1"/>
  <c r="X3067" i="1"/>
  <c r="Y3067" i="1" s="1"/>
  <c r="X3068" i="1"/>
  <c r="Y3068" i="1" s="1"/>
  <c r="X3069" i="1"/>
  <c r="Y3069" i="1" s="1"/>
  <c r="X3070" i="1"/>
  <c r="Y3070" i="1" s="1"/>
  <c r="X3071" i="1"/>
  <c r="Y3071" i="1" s="1"/>
  <c r="X3072" i="1"/>
  <c r="Y3072" i="1" s="1"/>
  <c r="X3073" i="1"/>
  <c r="Y3073" i="1" s="1"/>
  <c r="X3074" i="1"/>
  <c r="Y3074" i="1" s="1"/>
  <c r="X3075" i="1"/>
  <c r="Y3075" i="1" s="1"/>
  <c r="X3076" i="1"/>
  <c r="Y3076" i="1" s="1"/>
  <c r="X3077" i="1"/>
  <c r="Y3077" i="1" s="1"/>
  <c r="X3078" i="1"/>
  <c r="X3079" i="1"/>
  <c r="Y3079" i="1" s="1"/>
  <c r="X3080" i="1"/>
  <c r="Y3080" i="1" s="1"/>
  <c r="X3081" i="1"/>
  <c r="X3082" i="1"/>
  <c r="Y3082" i="1" s="1"/>
  <c r="X3083" i="1"/>
  <c r="Y3083" i="1" s="1"/>
  <c r="X3084" i="1"/>
  <c r="Y3084" i="1" s="1"/>
  <c r="X3085" i="1"/>
  <c r="Y3085" i="1" s="1"/>
  <c r="X3086" i="1"/>
  <c r="Y3086" i="1" s="1"/>
  <c r="X3087" i="1"/>
  <c r="Y3087" i="1" s="1"/>
  <c r="X3088" i="1"/>
  <c r="Y3088" i="1" s="1"/>
  <c r="X3089" i="1"/>
  <c r="Y3089" i="1" s="1"/>
  <c r="X3090" i="1"/>
  <c r="X3091" i="1"/>
  <c r="Y3091" i="1" s="1"/>
  <c r="X3092" i="1"/>
  <c r="Y3092" i="1" s="1"/>
  <c r="X3093" i="1"/>
  <c r="Y3093" i="1" s="1"/>
  <c r="X3094" i="1"/>
  <c r="Y3094" i="1" s="1"/>
  <c r="X3095" i="1"/>
  <c r="Y3095" i="1" s="1"/>
  <c r="X3096" i="1"/>
  <c r="Y3096" i="1" s="1"/>
  <c r="X3097" i="1"/>
  <c r="Y3097" i="1" s="1"/>
  <c r="X3098" i="1"/>
  <c r="Y3098" i="1" s="1"/>
  <c r="X3099" i="1"/>
  <c r="Y3099" i="1" s="1"/>
  <c r="X3100" i="1"/>
  <c r="Y3100" i="1" s="1"/>
  <c r="X3101" i="1"/>
  <c r="Y3101" i="1" s="1"/>
  <c r="X3102" i="1"/>
  <c r="Y3102" i="1" s="1"/>
  <c r="X3103" i="1"/>
  <c r="Y3103" i="1" s="1"/>
  <c r="X3104" i="1"/>
  <c r="Y3104" i="1" s="1"/>
  <c r="X3105" i="1"/>
  <c r="Y3105" i="1" s="1"/>
  <c r="X3106" i="1"/>
  <c r="Y3106" i="1" s="1"/>
  <c r="X3107" i="1"/>
  <c r="Y3107" i="1" s="1"/>
  <c r="X3108" i="1"/>
  <c r="Y3108" i="1" s="1"/>
  <c r="X3109" i="1"/>
  <c r="Y3109" i="1" s="1"/>
  <c r="X3110" i="1"/>
  <c r="X3111" i="1"/>
  <c r="Y3111" i="1" s="1"/>
  <c r="X3112" i="1"/>
  <c r="Y3112" i="1" s="1"/>
  <c r="X3113" i="1"/>
  <c r="Y3113" i="1" s="1"/>
  <c r="X3114" i="1"/>
  <c r="X3115" i="1"/>
  <c r="Y3115" i="1" s="1"/>
  <c r="X3116" i="1"/>
  <c r="Y3116" i="1" s="1"/>
  <c r="X3117" i="1"/>
  <c r="Y3117" i="1" s="1"/>
  <c r="X3118" i="1"/>
  <c r="Y3118" i="1" s="1"/>
  <c r="X3119" i="1"/>
  <c r="Y3119" i="1" s="1"/>
  <c r="X3120" i="1"/>
  <c r="Y3120" i="1" s="1"/>
  <c r="X3121" i="1"/>
  <c r="Y3121" i="1" s="1"/>
  <c r="X3122" i="1"/>
  <c r="Y3122" i="1" s="1"/>
  <c r="X3123" i="1"/>
  <c r="Y3123" i="1" s="1"/>
  <c r="X3124" i="1"/>
  <c r="Y3124" i="1" s="1"/>
  <c r="X3125" i="1"/>
  <c r="Y3125" i="1" s="1"/>
  <c r="X3126" i="1"/>
  <c r="Y3126" i="1" s="1"/>
  <c r="X3127" i="1"/>
  <c r="Y3127" i="1" s="1"/>
  <c r="X3128" i="1"/>
  <c r="Y3128" i="1" s="1"/>
  <c r="X3129" i="1"/>
  <c r="Y3129" i="1" s="1"/>
  <c r="X3130" i="1"/>
  <c r="Y3130" i="1" s="1"/>
  <c r="X3131" i="1"/>
  <c r="Y3131" i="1" s="1"/>
  <c r="X3132" i="1"/>
  <c r="Y3132" i="1" s="1"/>
  <c r="X3133" i="1"/>
  <c r="Y3133" i="1" s="1"/>
  <c r="X3134" i="1"/>
  <c r="Y3134" i="1" s="1"/>
  <c r="X3135" i="1"/>
  <c r="Y3135" i="1" s="1"/>
  <c r="X3136" i="1"/>
  <c r="Y3136" i="1" s="1"/>
  <c r="X3137" i="1"/>
  <c r="Y3137" i="1" s="1"/>
  <c r="X3138" i="1"/>
  <c r="X3139" i="1"/>
  <c r="Y3139" i="1" s="1"/>
  <c r="X3140" i="1"/>
  <c r="Y3140" i="1" s="1"/>
  <c r="X3141" i="1"/>
  <c r="Y3141" i="1" s="1"/>
  <c r="X3142" i="1"/>
  <c r="Y3142" i="1" s="1"/>
  <c r="X3143" i="1"/>
  <c r="Y3143" i="1" s="1"/>
  <c r="X3144" i="1"/>
  <c r="Y3144" i="1" s="1"/>
  <c r="X3145" i="1"/>
  <c r="Y3145" i="1" s="1"/>
  <c r="X3146" i="1"/>
  <c r="Y3146" i="1" s="1"/>
  <c r="X3147" i="1"/>
  <c r="Y3147" i="1" s="1"/>
  <c r="X3148" i="1"/>
  <c r="Y3148" i="1" s="1"/>
  <c r="X3149" i="1"/>
  <c r="Y3149" i="1" s="1"/>
  <c r="X3150" i="1"/>
  <c r="Y3150" i="1" s="1"/>
  <c r="X3151" i="1"/>
  <c r="Y3151" i="1" s="1"/>
  <c r="X3152" i="1"/>
  <c r="Y3152" i="1" s="1"/>
  <c r="X3153" i="1"/>
  <c r="Y3153" i="1" s="1"/>
  <c r="X3154" i="1"/>
  <c r="Y3154" i="1" s="1"/>
  <c r="X3155" i="1"/>
  <c r="Y3155" i="1" s="1"/>
  <c r="X3156" i="1"/>
  <c r="Y3156" i="1" s="1"/>
  <c r="X3157" i="1"/>
  <c r="Y3157" i="1" s="1"/>
  <c r="X3158" i="1"/>
  <c r="Y3158" i="1" s="1"/>
  <c r="X3159" i="1"/>
  <c r="Y3159" i="1" s="1"/>
  <c r="X3160" i="1"/>
  <c r="Y3160" i="1" s="1"/>
  <c r="X3161" i="1"/>
  <c r="Y3161" i="1" s="1"/>
  <c r="X3162" i="1"/>
  <c r="Y3162" i="1" s="1"/>
  <c r="X3163" i="1"/>
  <c r="Y3163" i="1" s="1"/>
  <c r="X3164" i="1"/>
  <c r="Y3164" i="1" s="1"/>
  <c r="X3165" i="1"/>
  <c r="X3166" i="1"/>
  <c r="X3167" i="1"/>
  <c r="Y3167" i="1" s="1"/>
  <c r="X3168" i="1"/>
  <c r="Y3168" i="1" s="1"/>
  <c r="X3169" i="1"/>
  <c r="Y3169" i="1" s="1"/>
  <c r="X3170" i="1"/>
  <c r="Y3170" i="1" s="1"/>
  <c r="X3171" i="1"/>
  <c r="Y3171" i="1" s="1"/>
  <c r="X3172" i="1"/>
  <c r="Y3172" i="1" s="1"/>
  <c r="X3173" i="1"/>
  <c r="Y3173" i="1" s="1"/>
  <c r="X3174" i="1"/>
  <c r="X3175" i="1"/>
  <c r="Y3175" i="1" s="1"/>
  <c r="X3176" i="1"/>
  <c r="Y3176" i="1" s="1"/>
  <c r="X3177" i="1"/>
  <c r="Y3177" i="1" s="1"/>
  <c r="X3178" i="1"/>
  <c r="Y3178" i="1" s="1"/>
  <c r="X3179" i="1"/>
  <c r="Y3179" i="1" s="1"/>
  <c r="X3180" i="1"/>
  <c r="Y3180" i="1" s="1"/>
  <c r="X3181" i="1"/>
  <c r="Y3181" i="1" s="1"/>
  <c r="X3182" i="1"/>
  <c r="Y3182" i="1" s="1"/>
  <c r="X3183" i="1"/>
  <c r="Y3183" i="1" s="1"/>
  <c r="X3184" i="1"/>
  <c r="Y3184" i="1" s="1"/>
  <c r="X3185" i="1"/>
  <c r="Y3185" i="1" s="1"/>
  <c r="X3186" i="1"/>
  <c r="Y3186" i="1" s="1"/>
  <c r="X3187" i="1"/>
  <c r="Y3187" i="1" s="1"/>
  <c r="X3188" i="1"/>
  <c r="Y3188" i="1" s="1"/>
  <c r="X3189" i="1"/>
  <c r="Y3189" i="1" s="1"/>
  <c r="X3190" i="1"/>
  <c r="Y3190" i="1" s="1"/>
  <c r="X3191" i="1"/>
  <c r="Y3191" i="1" s="1"/>
  <c r="X3192" i="1"/>
  <c r="Y3192" i="1" s="1"/>
  <c r="X3193" i="1"/>
  <c r="Y3193" i="1" s="1"/>
  <c r="X3194" i="1"/>
  <c r="Y3194" i="1" s="1"/>
  <c r="X3195" i="1"/>
  <c r="Y3195" i="1" s="1"/>
  <c r="X3196" i="1"/>
  <c r="Y3196" i="1" s="1"/>
  <c r="X3197" i="1"/>
  <c r="Y3197" i="1" s="1"/>
  <c r="X3198" i="1"/>
  <c r="X3199" i="1"/>
  <c r="X3200" i="1"/>
  <c r="Y3200" i="1" s="1"/>
  <c r="X3201" i="1"/>
  <c r="X3202" i="1"/>
  <c r="X3203" i="1"/>
  <c r="Y3203" i="1" s="1"/>
  <c r="X3204" i="1"/>
  <c r="Y3204" i="1" s="1"/>
  <c r="X3205" i="1"/>
  <c r="Y3205" i="1" s="1"/>
  <c r="X3206" i="1"/>
  <c r="Y3206" i="1" s="1"/>
  <c r="X3207" i="1"/>
  <c r="Y3207" i="1" s="1"/>
  <c r="X3208" i="1"/>
  <c r="Y3208" i="1" s="1"/>
  <c r="X3209" i="1"/>
  <c r="Y3209" i="1" s="1"/>
  <c r="X3210" i="1"/>
  <c r="X3211" i="1"/>
  <c r="Y3211" i="1" s="1"/>
  <c r="X3212" i="1"/>
  <c r="Y3212" i="1" s="1"/>
  <c r="X3213" i="1"/>
  <c r="Y3213" i="1" s="1"/>
  <c r="X3214" i="1"/>
  <c r="Y3214" i="1" s="1"/>
  <c r="X3215" i="1"/>
  <c r="Y3215" i="1" s="1"/>
  <c r="X3216" i="1"/>
  <c r="Y3216" i="1" s="1"/>
  <c r="X3217" i="1"/>
  <c r="X3218" i="1"/>
  <c r="X3219" i="1"/>
  <c r="Y3219" i="1" s="1"/>
  <c r="X3220" i="1"/>
  <c r="Y3220" i="1" s="1"/>
  <c r="X3221" i="1"/>
  <c r="Y3221" i="1" s="1"/>
  <c r="X3222" i="1"/>
  <c r="Y3222" i="1" s="1"/>
  <c r="X3223" i="1"/>
  <c r="Y3223" i="1" s="1"/>
  <c r="X3224" i="1"/>
  <c r="Y3224" i="1" s="1"/>
  <c r="X3225" i="1"/>
  <c r="Y3225" i="1" s="1"/>
  <c r="X3226" i="1"/>
  <c r="Y3226" i="1" s="1"/>
  <c r="X3227" i="1"/>
  <c r="Y3227" i="1" s="1"/>
  <c r="X3228" i="1"/>
  <c r="Y3228" i="1" s="1"/>
  <c r="X3229" i="1"/>
  <c r="Y3229" i="1" s="1"/>
  <c r="X3230" i="1"/>
  <c r="Y3230" i="1" s="1"/>
  <c r="X3231" i="1"/>
  <c r="Y3231" i="1" s="1"/>
  <c r="X3232" i="1"/>
  <c r="Y3232" i="1" s="1"/>
  <c r="X3233" i="1"/>
  <c r="Y3233" i="1" s="1"/>
  <c r="X3234" i="1"/>
  <c r="X3235" i="1"/>
  <c r="Y3235" i="1" s="1"/>
  <c r="X3236" i="1"/>
  <c r="Y3236" i="1" s="1"/>
  <c r="X3237" i="1"/>
  <c r="Y3237" i="1" s="1"/>
  <c r="X3238" i="1"/>
  <c r="Y3238" i="1" s="1"/>
  <c r="X3239" i="1"/>
  <c r="Y3239" i="1" s="1"/>
  <c r="X3240" i="1"/>
  <c r="Y3240" i="1" s="1"/>
  <c r="X3241" i="1"/>
  <c r="Y3241" i="1" s="1"/>
  <c r="X3242" i="1"/>
  <c r="Y3242" i="1" s="1"/>
  <c r="X3243" i="1"/>
  <c r="Y3243" i="1" s="1"/>
  <c r="X3244" i="1"/>
  <c r="Y3244" i="1" s="1"/>
  <c r="X3245" i="1"/>
  <c r="Y3245" i="1" s="1"/>
  <c r="X3246" i="1"/>
  <c r="Y3246" i="1" s="1"/>
  <c r="X3247" i="1"/>
  <c r="Y3247" i="1" s="1"/>
  <c r="X3248" i="1"/>
  <c r="Y3248" i="1" s="1"/>
  <c r="X3249" i="1"/>
  <c r="X3250" i="1"/>
  <c r="X3251" i="1"/>
  <c r="X3252" i="1"/>
  <c r="Y3252" i="1" s="1"/>
  <c r="X3253" i="1"/>
  <c r="Y3253" i="1" s="1"/>
  <c r="X3254" i="1"/>
  <c r="Y3254" i="1" s="1"/>
  <c r="X3255" i="1"/>
  <c r="Y3255" i="1" s="1"/>
  <c r="X3256" i="1"/>
  <c r="Y3256" i="1" s="1"/>
  <c r="X3257" i="1"/>
  <c r="Y3257" i="1" s="1"/>
  <c r="X3258" i="1"/>
  <c r="X3259" i="1"/>
  <c r="Y3259" i="1" s="1"/>
  <c r="X3260" i="1"/>
  <c r="Y3260" i="1" s="1"/>
  <c r="X3261" i="1"/>
  <c r="Y3261" i="1" s="1"/>
  <c r="X3262" i="1"/>
  <c r="Y3262" i="1" s="1"/>
  <c r="X3263" i="1"/>
  <c r="Y3263" i="1" s="1"/>
  <c r="X3264" i="1"/>
  <c r="Y3264" i="1" s="1"/>
  <c r="X3265" i="1"/>
  <c r="Y3265" i="1" s="1"/>
  <c r="X3266" i="1"/>
  <c r="Y3266" i="1" s="1"/>
  <c r="X3267" i="1"/>
  <c r="Y3267" i="1" s="1"/>
  <c r="X3268" i="1"/>
  <c r="Y3268" i="1" s="1"/>
  <c r="X3269" i="1"/>
  <c r="Y3269" i="1" s="1"/>
  <c r="X3270" i="1"/>
  <c r="Y3270" i="1" s="1"/>
  <c r="X3271" i="1"/>
  <c r="Y3271" i="1" s="1"/>
  <c r="X3272" i="1"/>
  <c r="Y3272" i="1" s="1"/>
  <c r="X3273" i="1"/>
  <c r="Y3273" i="1" s="1"/>
  <c r="X3274" i="1"/>
  <c r="Y3274" i="1" s="1"/>
  <c r="X3275" i="1"/>
  <c r="Y3275" i="1" s="1"/>
  <c r="X3276" i="1"/>
  <c r="Y3276" i="1" s="1"/>
  <c r="X3277" i="1"/>
  <c r="Y3277" i="1" s="1"/>
  <c r="X3278" i="1"/>
  <c r="Y3278" i="1" s="1"/>
  <c r="X3279" i="1"/>
  <c r="Y3279" i="1" s="1"/>
  <c r="X3280" i="1"/>
  <c r="Y3280" i="1" s="1"/>
  <c r="X3281" i="1"/>
  <c r="Y3281" i="1" s="1"/>
  <c r="X3282" i="1"/>
  <c r="Y3282" i="1" s="1"/>
  <c r="X3283" i="1"/>
  <c r="Y3283" i="1" s="1"/>
  <c r="X3284" i="1"/>
  <c r="Y3284" i="1" s="1"/>
  <c r="X3285" i="1"/>
  <c r="Y3285" i="1" s="1"/>
  <c r="X3286" i="1"/>
  <c r="Y3286" i="1" s="1"/>
  <c r="X3287" i="1"/>
  <c r="Y3287" i="1" s="1"/>
  <c r="X3288" i="1"/>
  <c r="Y3288" i="1" s="1"/>
  <c r="X3289" i="1"/>
  <c r="Y3289" i="1" s="1"/>
  <c r="X3290" i="1"/>
  <c r="Y3290" i="1" s="1"/>
  <c r="X3291" i="1"/>
  <c r="Y3291" i="1" s="1"/>
  <c r="X3292" i="1"/>
  <c r="Y3292" i="1" s="1"/>
  <c r="X3293" i="1"/>
  <c r="Y3293" i="1" s="1"/>
  <c r="X3294" i="1"/>
  <c r="X3295" i="1"/>
  <c r="Y3295" i="1" s="1"/>
  <c r="X3296" i="1"/>
  <c r="Y3296" i="1" s="1"/>
  <c r="X3297" i="1"/>
  <c r="Y3297" i="1" s="1"/>
  <c r="X3298" i="1"/>
  <c r="Y3298" i="1" s="1"/>
  <c r="X3299" i="1"/>
  <c r="Y3299" i="1" s="1"/>
  <c r="X3300" i="1"/>
  <c r="Y3300" i="1" s="1"/>
  <c r="X3301" i="1"/>
  <c r="Y3301" i="1" s="1"/>
  <c r="X3302" i="1"/>
  <c r="Y3302" i="1" s="1"/>
  <c r="X3303" i="1"/>
  <c r="Y3303" i="1" s="1"/>
  <c r="X3304" i="1"/>
  <c r="Y3304" i="1" s="1"/>
  <c r="X3305" i="1"/>
  <c r="Y3305" i="1" s="1"/>
  <c r="X3306" i="1"/>
  <c r="X3307" i="1"/>
  <c r="Y3307" i="1" s="1"/>
  <c r="X3308" i="1"/>
  <c r="Y3308" i="1" s="1"/>
  <c r="X3309" i="1"/>
  <c r="X3310" i="1"/>
  <c r="Y3310" i="1" s="1"/>
  <c r="X3311" i="1"/>
  <c r="Y3311" i="1" s="1"/>
  <c r="X3312" i="1"/>
  <c r="Y3312" i="1" s="1"/>
  <c r="X3313" i="1"/>
  <c r="X3314" i="1"/>
  <c r="X3315" i="1"/>
  <c r="Y3315" i="1" s="1"/>
  <c r="X3316" i="1"/>
  <c r="Y3316" i="1" s="1"/>
  <c r="X3317" i="1"/>
  <c r="Y3317" i="1" s="1"/>
  <c r="X3318" i="1"/>
  <c r="Y3318" i="1" s="1"/>
  <c r="X3319" i="1"/>
  <c r="Y3319" i="1" s="1"/>
  <c r="X3320" i="1"/>
  <c r="Y3320" i="1" s="1"/>
  <c r="X3321" i="1"/>
  <c r="Y3321" i="1" s="1"/>
  <c r="X3322" i="1"/>
  <c r="Y3322" i="1" s="1"/>
  <c r="X3323" i="1"/>
  <c r="Y3323" i="1" s="1"/>
  <c r="X3324" i="1"/>
  <c r="Y3324" i="1" s="1"/>
  <c r="X3325" i="1"/>
  <c r="Y3325" i="1" s="1"/>
  <c r="X3326" i="1"/>
  <c r="Y3326" i="1" s="1"/>
  <c r="X3327" i="1"/>
  <c r="Y3327" i="1" s="1"/>
  <c r="X3328" i="1"/>
  <c r="Y3328" i="1" s="1"/>
  <c r="X3329" i="1"/>
  <c r="Y3329" i="1" s="1"/>
  <c r="X3330" i="1"/>
  <c r="Y3330" i="1" s="1"/>
  <c r="X3331" i="1"/>
  <c r="Y3331" i="1" s="1"/>
  <c r="X3332" i="1"/>
  <c r="Y3332" i="1" s="1"/>
  <c r="X3333" i="1"/>
  <c r="Y3333" i="1" s="1"/>
  <c r="X3334" i="1"/>
  <c r="Y3334" i="1" s="1"/>
  <c r="X3335" i="1"/>
  <c r="Y3335" i="1" s="1"/>
  <c r="X3336" i="1"/>
  <c r="Y3336" i="1" s="1"/>
  <c r="X3337" i="1"/>
  <c r="Y3337" i="1" s="1"/>
  <c r="X3338" i="1"/>
  <c r="Y3338" i="1" s="1"/>
  <c r="X3339" i="1"/>
  <c r="Y3339" i="1" s="1"/>
  <c r="X3340" i="1"/>
  <c r="Y3340" i="1" s="1"/>
  <c r="X3341" i="1"/>
  <c r="Y3341" i="1" s="1"/>
  <c r="X3342" i="1"/>
  <c r="Y3342" i="1" s="1"/>
  <c r="X3343" i="1"/>
  <c r="Y3343" i="1" s="1"/>
  <c r="X3344" i="1"/>
  <c r="Y3344" i="1" s="1"/>
  <c r="X3345" i="1"/>
  <c r="Y3345" i="1" s="1"/>
  <c r="X3346" i="1"/>
  <c r="Y3346" i="1" s="1"/>
  <c r="X3347" i="1"/>
  <c r="Y3347" i="1" s="1"/>
  <c r="X3348" i="1"/>
  <c r="Y3348" i="1" s="1"/>
  <c r="X3349" i="1"/>
  <c r="Y3349" i="1" s="1"/>
  <c r="X3350" i="1"/>
  <c r="Y3350" i="1" s="1"/>
  <c r="X3351" i="1"/>
  <c r="Y3351" i="1" s="1"/>
  <c r="X3352" i="1"/>
  <c r="Y3352" i="1" s="1"/>
  <c r="X3353" i="1"/>
  <c r="Y3353" i="1" s="1"/>
  <c r="X3354" i="1"/>
  <c r="X3355" i="1"/>
  <c r="X3356" i="1"/>
  <c r="Y3356" i="1" s="1"/>
  <c r="X3357" i="1"/>
  <c r="X3358" i="1"/>
  <c r="Y3358" i="1" s="1"/>
  <c r="X3359" i="1"/>
  <c r="Y3359" i="1" s="1"/>
  <c r="X3360" i="1"/>
  <c r="Y3360" i="1" s="1"/>
  <c r="X3361" i="1"/>
  <c r="Y3361" i="1" s="1"/>
  <c r="X3362" i="1"/>
  <c r="Y3362" i="1" s="1"/>
  <c r="X3363" i="1"/>
  <c r="Y3363" i="1" s="1"/>
  <c r="X3364" i="1"/>
  <c r="Y3364" i="1" s="1"/>
  <c r="X3365" i="1"/>
  <c r="Y3365" i="1" s="1"/>
  <c r="X3366" i="1"/>
  <c r="Y3366" i="1" s="1"/>
  <c r="X3367" i="1"/>
  <c r="Y3367" i="1" s="1"/>
  <c r="X3368" i="1"/>
  <c r="Y3368" i="1" s="1"/>
  <c r="X3369" i="1"/>
  <c r="Y3369" i="1" s="1"/>
  <c r="X3370" i="1"/>
  <c r="Y3370" i="1" s="1"/>
  <c r="X3371" i="1"/>
  <c r="Y3371" i="1" s="1"/>
  <c r="X3372" i="1"/>
  <c r="Y3372" i="1" s="1"/>
  <c r="X3373" i="1"/>
  <c r="Y3373" i="1" s="1"/>
  <c r="X3374" i="1"/>
  <c r="Y3374" i="1" s="1"/>
  <c r="X3375" i="1"/>
  <c r="Y3375" i="1" s="1"/>
  <c r="X3376" i="1"/>
  <c r="Y3376" i="1" s="1"/>
  <c r="X3377" i="1"/>
  <c r="Y3377" i="1" s="1"/>
  <c r="X3378" i="1"/>
  <c r="X3379" i="1"/>
  <c r="Y3379" i="1" s="1"/>
  <c r="X3380" i="1"/>
  <c r="Y3380" i="1" s="1"/>
  <c r="X3381" i="1"/>
  <c r="X3382" i="1"/>
  <c r="Y3382" i="1" s="1"/>
  <c r="X3383" i="1"/>
  <c r="Y3383" i="1" s="1"/>
  <c r="X3384" i="1"/>
  <c r="Y3384" i="1" s="1"/>
  <c r="X3385" i="1"/>
  <c r="Y3385" i="1" s="1"/>
  <c r="X3386" i="1"/>
  <c r="Y3386" i="1" s="1"/>
  <c r="X3387" i="1"/>
  <c r="Y3387" i="1" s="1"/>
  <c r="X3388" i="1"/>
  <c r="Y3388" i="1" s="1"/>
  <c r="X3389" i="1"/>
  <c r="Y3389" i="1" s="1"/>
  <c r="X3390" i="1"/>
  <c r="Y3390" i="1" s="1"/>
  <c r="X3391" i="1"/>
  <c r="Y3391" i="1" s="1"/>
  <c r="X3392" i="1"/>
  <c r="Y3392" i="1" s="1"/>
  <c r="X3393" i="1"/>
  <c r="X3394" i="1"/>
  <c r="Y3394" i="1" s="1"/>
  <c r="X3395" i="1"/>
  <c r="Y3395" i="1" s="1"/>
  <c r="X3396" i="1"/>
  <c r="Y3396" i="1" s="1"/>
  <c r="X3397" i="1"/>
  <c r="Y3397" i="1" s="1"/>
  <c r="X3398" i="1"/>
  <c r="X3399" i="1"/>
  <c r="Y3399" i="1" s="1"/>
  <c r="X3400" i="1"/>
  <c r="Y3400" i="1" s="1"/>
  <c r="X3401" i="1"/>
  <c r="Y3401" i="1" s="1"/>
  <c r="X3402" i="1"/>
  <c r="Y3402" i="1" s="1"/>
  <c r="X3403" i="1"/>
  <c r="Y3403" i="1" s="1"/>
  <c r="X3404" i="1"/>
  <c r="Y3404" i="1" s="1"/>
  <c r="X3405" i="1"/>
  <c r="Y3405" i="1" s="1"/>
  <c r="X3406" i="1"/>
  <c r="Y3406" i="1" s="1"/>
  <c r="X3407" i="1"/>
  <c r="Y3407" i="1" s="1"/>
  <c r="X3408" i="1"/>
  <c r="Y3408" i="1" s="1"/>
  <c r="X3409" i="1"/>
  <c r="Y3409" i="1" s="1"/>
  <c r="X3410" i="1"/>
  <c r="Y3410" i="1" s="1"/>
  <c r="X3411" i="1"/>
  <c r="Y3411" i="1" s="1"/>
  <c r="X3412" i="1"/>
  <c r="Y3412" i="1" s="1"/>
  <c r="X3413" i="1"/>
  <c r="Y3413" i="1" s="1"/>
  <c r="X3414" i="1"/>
  <c r="X3415" i="1"/>
  <c r="Y3415" i="1" s="1"/>
  <c r="X3416" i="1"/>
  <c r="Y3416" i="1" s="1"/>
  <c r="X3417" i="1"/>
  <c r="Y3417" i="1" s="1"/>
  <c r="X3418" i="1"/>
  <c r="Y3418" i="1" s="1"/>
  <c r="X3419" i="1"/>
  <c r="Y3419" i="1" s="1"/>
  <c r="X3420" i="1"/>
  <c r="Y3420" i="1" s="1"/>
  <c r="X3421" i="1"/>
  <c r="Y3421" i="1" s="1"/>
  <c r="X3422" i="1"/>
  <c r="Y3422" i="1" s="1"/>
  <c r="X3423" i="1"/>
  <c r="Y3423" i="1" s="1"/>
  <c r="X3424" i="1"/>
  <c r="Y3424" i="1" s="1"/>
  <c r="X3425" i="1"/>
  <c r="Y3425" i="1" s="1"/>
  <c r="X3426" i="1"/>
  <c r="X3427" i="1"/>
  <c r="X3428" i="1"/>
  <c r="Y3428" i="1" s="1"/>
  <c r="X3429" i="1"/>
  <c r="Y3429" i="1" s="1"/>
  <c r="X3430" i="1"/>
  <c r="Y3430" i="1" s="1"/>
  <c r="X3431" i="1"/>
  <c r="Y3431" i="1" s="1"/>
  <c r="X3432" i="1"/>
  <c r="Y3432" i="1" s="1"/>
  <c r="X3433" i="1"/>
  <c r="Y3433" i="1" s="1"/>
  <c r="X3434" i="1"/>
  <c r="Y3434" i="1" s="1"/>
  <c r="X3435" i="1"/>
  <c r="Y3435" i="1" s="1"/>
  <c r="X3436" i="1"/>
  <c r="Y3436" i="1" s="1"/>
  <c r="X3437" i="1"/>
  <c r="Y3437" i="1" s="1"/>
  <c r="X3438" i="1"/>
  <c r="Y3438" i="1" s="1"/>
  <c r="X3439" i="1"/>
  <c r="Y3439" i="1" s="1"/>
  <c r="X3440" i="1"/>
  <c r="Y3440" i="1" s="1"/>
  <c r="X3441" i="1"/>
  <c r="Y3441" i="1" s="1"/>
  <c r="X3442" i="1"/>
  <c r="Y3442" i="1" s="1"/>
  <c r="X3443" i="1"/>
  <c r="Y3443" i="1" s="1"/>
  <c r="X3444" i="1"/>
  <c r="Y3444" i="1" s="1"/>
  <c r="X3445" i="1"/>
  <c r="Y3445" i="1" s="1"/>
  <c r="X3446" i="1"/>
  <c r="Y3446" i="1" s="1"/>
  <c r="X3447" i="1"/>
  <c r="Y3447" i="1" s="1"/>
  <c r="X3448" i="1"/>
  <c r="Y3448" i="1" s="1"/>
  <c r="X3449" i="1"/>
  <c r="Y3449" i="1" s="1"/>
  <c r="X3450" i="1"/>
  <c r="Y3450" i="1" s="1"/>
  <c r="X3451" i="1"/>
  <c r="Y3451" i="1" s="1"/>
  <c r="X3452" i="1"/>
  <c r="Y3452" i="1" s="1"/>
  <c r="X3453" i="1"/>
  <c r="Y3453" i="1" s="1"/>
  <c r="X3454" i="1"/>
  <c r="Y3454" i="1" s="1"/>
  <c r="X3455" i="1"/>
  <c r="Y3455" i="1" s="1"/>
  <c r="X3456" i="1"/>
  <c r="Y3456" i="1" s="1"/>
  <c r="X3457" i="1"/>
  <c r="Y3457" i="1" s="1"/>
  <c r="X3458" i="1"/>
  <c r="Y3458" i="1" s="1"/>
  <c r="X3459" i="1"/>
  <c r="Y3459" i="1" s="1"/>
  <c r="X3460" i="1"/>
  <c r="Y3460" i="1" s="1"/>
  <c r="X3461" i="1"/>
  <c r="Y3461" i="1" s="1"/>
  <c r="X3462" i="1"/>
  <c r="X3463" i="1"/>
  <c r="Y3463" i="1" s="1"/>
  <c r="X3464" i="1"/>
  <c r="Y3464" i="1" s="1"/>
  <c r="X3465" i="1"/>
  <c r="Y3465" i="1" s="1"/>
  <c r="X3466" i="1"/>
  <c r="Y3466" i="1" s="1"/>
  <c r="X3467" i="1"/>
  <c r="Y3467" i="1" s="1"/>
  <c r="X3468" i="1"/>
  <c r="Y3468" i="1" s="1"/>
  <c r="X3469" i="1"/>
  <c r="Y3469" i="1" s="1"/>
  <c r="X3470" i="1"/>
  <c r="Y3470" i="1" s="1"/>
  <c r="X3471" i="1"/>
  <c r="Y3471" i="1" s="1"/>
  <c r="X3472" i="1"/>
  <c r="Y3472" i="1" s="1"/>
  <c r="X3473" i="1"/>
  <c r="Y3473" i="1" s="1"/>
  <c r="X3474" i="1"/>
  <c r="Y3474" i="1" s="1"/>
  <c r="X3475" i="1"/>
  <c r="Y3475" i="1" s="1"/>
  <c r="X3476" i="1"/>
  <c r="Y3476" i="1" s="1"/>
  <c r="X3477" i="1"/>
  <c r="Y3477" i="1" s="1"/>
  <c r="X3478" i="1"/>
  <c r="Y3478" i="1" s="1"/>
  <c r="X3479" i="1"/>
  <c r="Y3479" i="1" s="1"/>
  <c r="X3480" i="1"/>
  <c r="Y3480" i="1" s="1"/>
  <c r="X3481" i="1"/>
  <c r="Y3481" i="1" s="1"/>
  <c r="X3482" i="1"/>
  <c r="Y3482" i="1" s="1"/>
  <c r="X3483" i="1"/>
  <c r="Y3483" i="1" s="1"/>
  <c r="X3484" i="1"/>
  <c r="Y3484" i="1" s="1"/>
  <c r="X3485" i="1"/>
  <c r="Y3485" i="1" s="1"/>
  <c r="X3486" i="1"/>
  <c r="X3487" i="1"/>
  <c r="Y3487" i="1" s="1"/>
  <c r="X3488" i="1"/>
  <c r="Y3488" i="1" s="1"/>
  <c r="X3489" i="1"/>
  <c r="X3490" i="1"/>
  <c r="Y3490" i="1" s="1"/>
  <c r="X3491" i="1"/>
  <c r="Y3491" i="1" s="1"/>
  <c r="X3492" i="1"/>
  <c r="Y3492" i="1" s="1"/>
  <c r="X3493" i="1"/>
  <c r="Y3493" i="1" s="1"/>
  <c r="X3494" i="1"/>
  <c r="Y3494" i="1" s="1"/>
  <c r="X3495" i="1"/>
  <c r="Y3495" i="1" s="1"/>
  <c r="X3496" i="1"/>
  <c r="Y3496" i="1" s="1"/>
  <c r="X3497" i="1"/>
  <c r="Y3497" i="1" s="1"/>
  <c r="X3498" i="1"/>
  <c r="Y3498" i="1" s="1"/>
  <c r="X3499" i="1"/>
  <c r="Y3499" i="1" s="1"/>
  <c r="X3500" i="1"/>
  <c r="Y3500" i="1" s="1"/>
  <c r="X3501" i="1"/>
  <c r="Y3501" i="1" s="1"/>
  <c r="X3502" i="1"/>
  <c r="Y3502" i="1" s="1"/>
  <c r="X3503" i="1"/>
  <c r="Y3503" i="1" s="1"/>
  <c r="X3504" i="1"/>
  <c r="Y3504" i="1" s="1"/>
  <c r="X3505" i="1"/>
  <c r="Y3505" i="1" s="1"/>
  <c r="X3506" i="1"/>
  <c r="Y3506" i="1" s="1"/>
  <c r="X3507" i="1"/>
  <c r="Y3507" i="1" s="1"/>
  <c r="X3508" i="1"/>
  <c r="Y3508" i="1" s="1"/>
  <c r="X3509" i="1"/>
  <c r="Y3509" i="1" s="1"/>
  <c r="X3510" i="1"/>
  <c r="X3511" i="1"/>
  <c r="Y3511" i="1" s="1"/>
  <c r="X3512" i="1"/>
  <c r="Y3512" i="1" s="1"/>
  <c r="X3513" i="1"/>
  <c r="X3514" i="1"/>
  <c r="Y3514" i="1" s="1"/>
  <c r="X3515" i="1"/>
  <c r="Y3515" i="1" s="1"/>
  <c r="X3516" i="1"/>
  <c r="Y3516" i="1" s="1"/>
  <c r="X3517" i="1"/>
  <c r="X3518" i="1"/>
  <c r="X3519" i="1"/>
  <c r="X3520" i="1"/>
  <c r="Y3520" i="1" s="1"/>
  <c r="X3521" i="1"/>
  <c r="Y3521" i="1" s="1"/>
  <c r="X3522" i="1"/>
  <c r="X3523" i="1"/>
  <c r="X3524" i="1"/>
  <c r="Y3524" i="1" s="1"/>
  <c r="X3525" i="1"/>
  <c r="Y3525" i="1" s="1"/>
  <c r="X3526" i="1"/>
  <c r="Y3526" i="1" s="1"/>
  <c r="X3527" i="1"/>
  <c r="Y3527" i="1" s="1"/>
  <c r="X3528" i="1"/>
  <c r="Y3528" i="1" s="1"/>
  <c r="X3529" i="1"/>
  <c r="Y3529" i="1" s="1"/>
  <c r="X3530" i="1"/>
  <c r="Y3530" i="1" s="1"/>
  <c r="X3531" i="1"/>
  <c r="Y3531" i="1" s="1"/>
  <c r="X3532" i="1"/>
  <c r="Y3532" i="1" s="1"/>
  <c r="X3533" i="1"/>
  <c r="Y3533" i="1" s="1"/>
  <c r="X3534" i="1"/>
  <c r="Y3534" i="1" s="1"/>
  <c r="X3535" i="1"/>
  <c r="Y3535" i="1" s="1"/>
  <c r="X3536" i="1"/>
  <c r="Y3536" i="1" s="1"/>
  <c r="X3537" i="1"/>
  <c r="X3538" i="1"/>
  <c r="Y3538" i="1" s="1"/>
  <c r="X3539" i="1"/>
  <c r="Y3539" i="1" s="1"/>
  <c r="X3540" i="1"/>
  <c r="Y3540" i="1" s="1"/>
  <c r="X3541" i="1"/>
  <c r="Y3541" i="1" s="1"/>
  <c r="X3542" i="1"/>
  <c r="Y3542" i="1" s="1"/>
  <c r="X3543" i="1"/>
  <c r="Y3543" i="1" s="1"/>
  <c r="X3544" i="1"/>
  <c r="Y3544" i="1" s="1"/>
  <c r="X3545" i="1"/>
  <c r="Y3545" i="1" s="1"/>
  <c r="X3546" i="1"/>
  <c r="Y3546" i="1" s="1"/>
  <c r="X3547" i="1"/>
  <c r="Y3547" i="1" s="1"/>
  <c r="X3548" i="1"/>
  <c r="Y3548" i="1" s="1"/>
  <c r="X3549" i="1"/>
  <c r="Y3549" i="1" s="1"/>
  <c r="X3550" i="1"/>
  <c r="Y3550" i="1" s="1"/>
  <c r="X3551" i="1"/>
  <c r="Y3551" i="1" s="1"/>
  <c r="X3552" i="1"/>
  <c r="Y3552" i="1" s="1"/>
  <c r="X3553" i="1"/>
  <c r="Y3553" i="1" s="1"/>
  <c r="X3554" i="1"/>
  <c r="Y3554" i="1" s="1"/>
  <c r="X3555" i="1"/>
  <c r="Y3555" i="1" s="1"/>
  <c r="X3556" i="1"/>
  <c r="Y3556" i="1" s="1"/>
  <c r="X3557" i="1"/>
  <c r="Y3557" i="1" s="1"/>
  <c r="X3558" i="1"/>
  <c r="X3559" i="1"/>
  <c r="Y3559" i="1" s="1"/>
  <c r="X3560" i="1"/>
  <c r="Y3560" i="1" s="1"/>
  <c r="X3561" i="1"/>
  <c r="Y3561" i="1" s="1"/>
  <c r="X3562" i="1"/>
  <c r="Y3562" i="1" s="1"/>
  <c r="X3563" i="1"/>
  <c r="Y3563" i="1" s="1"/>
  <c r="X3564" i="1"/>
  <c r="Y3564" i="1" s="1"/>
  <c r="X3565" i="1"/>
  <c r="Y3565" i="1" s="1"/>
  <c r="X3566" i="1"/>
  <c r="Y3566" i="1" s="1"/>
  <c r="X3567" i="1"/>
  <c r="Y3567" i="1" s="1"/>
  <c r="X3568" i="1"/>
  <c r="Y3568" i="1" s="1"/>
  <c r="X3569" i="1"/>
  <c r="Y3569" i="1" s="1"/>
  <c r="X3570" i="1"/>
  <c r="Y3570" i="1" s="1"/>
  <c r="X3571" i="1"/>
  <c r="Y3571" i="1" s="1"/>
  <c r="X3572" i="1"/>
  <c r="Y3572" i="1" s="1"/>
  <c r="X3573" i="1"/>
  <c r="Y3573" i="1" s="1"/>
  <c r="X3574" i="1"/>
  <c r="Y3574" i="1" s="1"/>
  <c r="X3575" i="1"/>
  <c r="Y3575" i="1" s="1"/>
  <c r="X3576" i="1"/>
  <c r="Y3576" i="1" s="1"/>
  <c r="X3577" i="1"/>
  <c r="Y3577" i="1" s="1"/>
  <c r="X3578" i="1"/>
  <c r="Y3578" i="1" s="1"/>
  <c r="X3579" i="1"/>
  <c r="Y3579" i="1" s="1"/>
  <c r="X3580" i="1"/>
  <c r="Y3580" i="1" s="1"/>
  <c r="X3581" i="1"/>
  <c r="Y3581" i="1" s="1"/>
  <c r="X3582" i="1"/>
  <c r="Y3582" i="1" s="1"/>
  <c r="X3583" i="1"/>
  <c r="Y3583" i="1" s="1"/>
  <c r="X3584" i="1"/>
  <c r="Y3584" i="1" s="1"/>
  <c r="X3585" i="1"/>
  <c r="X3586" i="1"/>
  <c r="Y3586" i="1" s="1"/>
  <c r="X3587" i="1"/>
  <c r="Y3587" i="1" s="1"/>
  <c r="X3588" i="1"/>
  <c r="Y3588" i="1" s="1"/>
  <c r="X3589" i="1"/>
  <c r="Y3589" i="1" s="1"/>
  <c r="X3590" i="1"/>
  <c r="Y3590" i="1" s="1"/>
  <c r="X3591" i="1"/>
  <c r="Y3591" i="1" s="1"/>
  <c r="X3592" i="1"/>
  <c r="Y3592" i="1" s="1"/>
  <c r="X3593" i="1"/>
  <c r="Y3593" i="1" s="1"/>
  <c r="X3594" i="1"/>
  <c r="Y3594" i="1" s="1"/>
  <c r="X3595" i="1"/>
  <c r="Y3595" i="1" s="1"/>
  <c r="X3596" i="1"/>
  <c r="Y3596" i="1" s="1"/>
  <c r="X3597" i="1"/>
  <c r="Y3597" i="1" s="1"/>
  <c r="X3598" i="1"/>
  <c r="Y3598" i="1" s="1"/>
  <c r="X3599" i="1"/>
  <c r="Y3599" i="1" s="1"/>
  <c r="X3600" i="1"/>
  <c r="Y3600" i="1" s="1"/>
  <c r="X3601" i="1"/>
  <c r="X3602" i="1"/>
  <c r="Y3602" i="1" s="1"/>
  <c r="X3603" i="1"/>
  <c r="Y3603" i="1" s="1"/>
  <c r="X3604" i="1"/>
  <c r="Y3604" i="1" s="1"/>
  <c r="X3605" i="1"/>
  <c r="Y3605" i="1" s="1"/>
  <c r="X3606" i="1"/>
  <c r="Y3606" i="1" s="1"/>
  <c r="X3607" i="1"/>
  <c r="Y3607" i="1" s="1"/>
  <c r="X3608" i="1"/>
  <c r="Y3608" i="1" s="1"/>
  <c r="X3609" i="1"/>
  <c r="X3610" i="1"/>
  <c r="Y3610" i="1" s="1"/>
  <c r="X3611" i="1"/>
  <c r="Y3611" i="1" s="1"/>
  <c r="X3612" i="1"/>
  <c r="Y3612" i="1" s="1"/>
  <c r="X3613" i="1"/>
  <c r="Y3613" i="1" s="1"/>
  <c r="X3614" i="1"/>
  <c r="Y3614" i="1" s="1"/>
  <c r="X3615" i="1"/>
  <c r="Y3615" i="1" s="1"/>
  <c r="X3616" i="1"/>
  <c r="Y3616" i="1" s="1"/>
  <c r="X3617" i="1"/>
  <c r="Y3617" i="1" s="1"/>
  <c r="X3618" i="1"/>
  <c r="Y3618" i="1" s="1"/>
  <c r="X3619" i="1"/>
  <c r="Y3619" i="1" s="1"/>
  <c r="X3620" i="1"/>
  <c r="Y3620" i="1" s="1"/>
  <c r="X3621" i="1"/>
  <c r="Y3621" i="1" s="1"/>
  <c r="X3622" i="1"/>
  <c r="Y3622" i="1" s="1"/>
  <c r="X3623" i="1"/>
  <c r="Y3623" i="1" s="1"/>
  <c r="X3624" i="1"/>
  <c r="Y3624" i="1" s="1"/>
  <c r="X3625" i="1"/>
  <c r="Y3625" i="1" s="1"/>
  <c r="X3626" i="1"/>
  <c r="Y3626" i="1" s="1"/>
  <c r="X3627" i="1"/>
  <c r="Y3627" i="1" s="1"/>
  <c r="X3628" i="1"/>
  <c r="Y3628" i="1" s="1"/>
  <c r="X3629" i="1"/>
  <c r="Y3629" i="1" s="1"/>
  <c r="X3630" i="1"/>
  <c r="Y3630" i="1" s="1"/>
  <c r="X3631" i="1"/>
  <c r="Y3631" i="1" s="1"/>
  <c r="X3632" i="1"/>
  <c r="Y3632" i="1" s="1"/>
  <c r="X3633" i="1"/>
  <c r="Y3633" i="1" s="1"/>
  <c r="X3634" i="1"/>
  <c r="Y3634" i="1" s="1"/>
  <c r="X3635" i="1"/>
  <c r="Y3635" i="1" s="1"/>
  <c r="X3636" i="1"/>
  <c r="Y3636" i="1" s="1"/>
  <c r="X3637" i="1"/>
  <c r="Y3637" i="1" s="1"/>
  <c r="X3638" i="1"/>
  <c r="Y3638" i="1" s="1"/>
  <c r="X3639" i="1"/>
  <c r="Y3639" i="1" s="1"/>
  <c r="X3640" i="1"/>
  <c r="Y3640" i="1" s="1"/>
  <c r="X3641" i="1"/>
  <c r="Y3641" i="1" s="1"/>
  <c r="X3642" i="1"/>
  <c r="Y3642" i="1" s="1"/>
  <c r="X3643" i="1"/>
  <c r="Y3643" i="1" s="1"/>
  <c r="X3644" i="1"/>
  <c r="Y3644" i="1" s="1"/>
  <c r="X3645" i="1"/>
  <c r="Y3645" i="1" s="1"/>
  <c r="X3646" i="1"/>
  <c r="Y3646" i="1" s="1"/>
  <c r="X3647" i="1"/>
  <c r="Y3647" i="1" s="1"/>
  <c r="X3648" i="1"/>
  <c r="Y3648" i="1" s="1"/>
  <c r="X3649" i="1"/>
  <c r="X3650" i="1"/>
  <c r="Y3650" i="1" s="1"/>
  <c r="X3651" i="1"/>
  <c r="Y3651" i="1" s="1"/>
  <c r="X3652" i="1"/>
  <c r="Y3652" i="1" s="1"/>
  <c r="X3653" i="1"/>
  <c r="Y3653" i="1" s="1"/>
  <c r="X3654" i="1"/>
  <c r="X3655" i="1"/>
  <c r="X3656" i="1"/>
  <c r="Y3656" i="1" s="1"/>
  <c r="X3657" i="1"/>
  <c r="X3658" i="1"/>
  <c r="Y3658" i="1" s="1"/>
  <c r="X3659" i="1"/>
  <c r="Y3659" i="1" s="1"/>
  <c r="X3660" i="1"/>
  <c r="Y3660" i="1" s="1"/>
  <c r="X3661" i="1"/>
  <c r="Y3661" i="1" s="1"/>
  <c r="X3662" i="1"/>
  <c r="Y3662" i="1" s="1"/>
  <c r="X3663" i="1"/>
  <c r="Y3663" i="1" s="1"/>
  <c r="X3664" i="1"/>
  <c r="Y3664" i="1" s="1"/>
  <c r="X3665" i="1"/>
  <c r="Y3665" i="1" s="1"/>
  <c r="X3666" i="1"/>
  <c r="X3667" i="1"/>
  <c r="Y3667" i="1" s="1"/>
  <c r="X3668" i="1"/>
  <c r="Y3668" i="1" s="1"/>
  <c r="X3669" i="1"/>
  <c r="Y3669" i="1" s="1"/>
  <c r="X3670" i="1"/>
  <c r="Y3670" i="1" s="1"/>
  <c r="X3671" i="1"/>
  <c r="Y3671" i="1" s="1"/>
  <c r="X3672" i="1"/>
  <c r="Y3672" i="1" s="1"/>
  <c r="X3673" i="1"/>
  <c r="Y3673" i="1" s="1"/>
  <c r="X3674" i="1"/>
  <c r="Y3674" i="1" s="1"/>
  <c r="X3675" i="1"/>
  <c r="Y3675" i="1" s="1"/>
  <c r="X3676" i="1"/>
  <c r="Y3676" i="1" s="1"/>
  <c r="X3677" i="1"/>
  <c r="Y3677" i="1" s="1"/>
  <c r="X3678" i="1"/>
  <c r="Y3678" i="1" s="1"/>
  <c r="X3679" i="1"/>
  <c r="Y3679" i="1" s="1"/>
  <c r="X3680" i="1"/>
  <c r="Y3680" i="1" s="1"/>
  <c r="X3681" i="1"/>
  <c r="X3682" i="1"/>
  <c r="Y3682" i="1" s="1"/>
  <c r="X3683" i="1"/>
  <c r="Y3683" i="1" s="1"/>
  <c r="X3684" i="1"/>
  <c r="Y3684" i="1" s="1"/>
  <c r="X3685" i="1"/>
  <c r="Y3685" i="1" s="1"/>
  <c r="X3686" i="1"/>
  <c r="Y3686" i="1" s="1"/>
  <c r="X3687" i="1"/>
  <c r="Y3687" i="1" s="1"/>
  <c r="X3688" i="1"/>
  <c r="Y3688" i="1" s="1"/>
  <c r="X3689" i="1"/>
  <c r="Y3689" i="1" s="1"/>
  <c r="X3690" i="1"/>
  <c r="Y3690" i="1" s="1"/>
  <c r="X3691" i="1"/>
  <c r="Y3691" i="1" s="1"/>
  <c r="X3692" i="1"/>
  <c r="Y3692" i="1" s="1"/>
  <c r="X3693" i="1"/>
  <c r="Y3693" i="1" s="1"/>
  <c r="X3694" i="1"/>
  <c r="Y3694" i="1" s="1"/>
  <c r="X3695" i="1"/>
  <c r="Y3695" i="1" s="1"/>
  <c r="X3696" i="1"/>
  <c r="Y3696" i="1" s="1"/>
  <c r="X3697" i="1"/>
  <c r="Y3697" i="1" s="1"/>
  <c r="X3698" i="1"/>
  <c r="Y3698" i="1" s="1"/>
  <c r="X3699" i="1"/>
  <c r="Y3699" i="1" s="1"/>
  <c r="X3700" i="1"/>
  <c r="Y3700" i="1" s="1"/>
  <c r="X3701" i="1"/>
  <c r="Y3701" i="1" s="1"/>
  <c r="X3702" i="1"/>
  <c r="X3703" i="1"/>
  <c r="Y3703" i="1" s="1"/>
  <c r="X3704" i="1"/>
  <c r="Y3704" i="1" s="1"/>
  <c r="X3705" i="1"/>
  <c r="Y3705" i="1" s="1"/>
  <c r="X3706" i="1"/>
  <c r="Y3706" i="1" s="1"/>
  <c r="X3707" i="1"/>
  <c r="Y3707" i="1" s="1"/>
  <c r="X3708" i="1"/>
  <c r="Y3708" i="1" s="1"/>
  <c r="X3709" i="1"/>
  <c r="Y3709" i="1" s="1"/>
  <c r="X3710" i="1"/>
  <c r="Y3710" i="1" s="1"/>
  <c r="X3711" i="1"/>
  <c r="Y3711" i="1" s="1"/>
  <c r="X3712" i="1"/>
  <c r="Y3712" i="1" s="1"/>
  <c r="X3713" i="1"/>
  <c r="Y3713" i="1" s="1"/>
  <c r="X3714" i="1"/>
  <c r="Y3714" i="1" s="1"/>
  <c r="X3715" i="1"/>
  <c r="Y3715" i="1" s="1"/>
  <c r="X3716" i="1"/>
  <c r="Y3716" i="1" s="1"/>
  <c r="X3717" i="1"/>
  <c r="Y3717" i="1" s="1"/>
  <c r="X3718" i="1"/>
  <c r="X3719" i="1"/>
  <c r="Y3719" i="1" s="1"/>
  <c r="X3720" i="1"/>
  <c r="Y3720" i="1" s="1"/>
  <c r="X3721" i="1"/>
  <c r="Y3721" i="1" s="1"/>
  <c r="X3722" i="1"/>
  <c r="Y3722" i="1" s="1"/>
  <c r="X3723" i="1"/>
  <c r="Y3723" i="1" s="1"/>
  <c r="X3724" i="1"/>
  <c r="Y3724" i="1" s="1"/>
  <c r="X3725" i="1"/>
  <c r="Y3725" i="1" s="1"/>
  <c r="X3726" i="1"/>
  <c r="Y3726" i="1" s="1"/>
  <c r="X3727" i="1"/>
  <c r="Y3727" i="1" s="1"/>
  <c r="X3728" i="1"/>
  <c r="Y3728" i="1" s="1"/>
  <c r="X3729" i="1"/>
  <c r="X3730" i="1"/>
  <c r="Y3730" i="1" s="1"/>
  <c r="X3731" i="1"/>
  <c r="Y3731" i="1" s="1"/>
  <c r="X3732" i="1"/>
  <c r="Y3732" i="1" s="1"/>
  <c r="X3733" i="1"/>
  <c r="Y3733" i="1" s="1"/>
  <c r="X3734" i="1"/>
  <c r="Y3734" i="1" s="1"/>
  <c r="X3735" i="1"/>
  <c r="Y3735" i="1" s="1"/>
  <c r="X3736" i="1"/>
  <c r="Y3736" i="1" s="1"/>
  <c r="X3737" i="1"/>
  <c r="Y3737" i="1" s="1"/>
  <c r="X3738" i="1"/>
  <c r="X3739" i="1"/>
  <c r="Y3739" i="1" s="1"/>
  <c r="X3740" i="1"/>
  <c r="Y3740" i="1" s="1"/>
  <c r="X3741" i="1"/>
  <c r="Y3741" i="1" s="1"/>
  <c r="X3742" i="1"/>
  <c r="Y3742" i="1" s="1"/>
  <c r="X3743" i="1"/>
  <c r="Y3743" i="1" s="1"/>
  <c r="X3744" i="1"/>
  <c r="Y3744" i="1" s="1"/>
  <c r="X3745" i="1"/>
  <c r="Y3745" i="1" s="1"/>
  <c r="X3746" i="1"/>
  <c r="Y3746" i="1" s="1"/>
  <c r="X3747" i="1"/>
  <c r="Y3747" i="1" s="1"/>
  <c r="X3748" i="1"/>
  <c r="Y3748" i="1" s="1"/>
  <c r="X3749" i="1"/>
  <c r="Y3749" i="1" s="1"/>
  <c r="X3750" i="1"/>
  <c r="X3751" i="1"/>
  <c r="Y3751" i="1" s="1"/>
  <c r="X3752" i="1"/>
  <c r="Y3752" i="1" s="1"/>
  <c r="X3753" i="1"/>
  <c r="X3754" i="1"/>
  <c r="Y3754" i="1" s="1"/>
  <c r="X3755" i="1"/>
  <c r="Y3755" i="1" s="1"/>
  <c r="X3756" i="1"/>
  <c r="Y3756" i="1" s="1"/>
  <c r="X3757" i="1"/>
  <c r="Y3757" i="1" s="1"/>
  <c r="X3758" i="1"/>
  <c r="Y3758" i="1" s="1"/>
  <c r="X3759" i="1"/>
  <c r="Y3759" i="1" s="1"/>
  <c r="X3760" i="1"/>
  <c r="Y3760" i="1" s="1"/>
  <c r="X3761" i="1"/>
  <c r="Y3761" i="1" s="1"/>
  <c r="X3762" i="1"/>
  <c r="Y3762" i="1" s="1"/>
  <c r="X3763" i="1"/>
  <c r="Y3763" i="1" s="1"/>
  <c r="X3764" i="1"/>
  <c r="Y3764" i="1" s="1"/>
  <c r="X3765" i="1"/>
  <c r="Y3765" i="1" s="1"/>
  <c r="X3766" i="1"/>
  <c r="X3767" i="1"/>
  <c r="Y3767" i="1" s="1"/>
  <c r="X3768" i="1"/>
  <c r="Y3768" i="1" s="1"/>
  <c r="X3769" i="1"/>
  <c r="Y3769" i="1" s="1"/>
  <c r="X3770" i="1"/>
  <c r="Y3770" i="1" s="1"/>
  <c r="X3771" i="1"/>
  <c r="Y3771" i="1" s="1"/>
  <c r="X3772" i="1"/>
  <c r="Y3772" i="1" s="1"/>
  <c r="X3773" i="1"/>
  <c r="Y3773" i="1" s="1"/>
  <c r="X3774" i="1"/>
  <c r="X3775" i="1"/>
  <c r="Y3775" i="1" s="1"/>
  <c r="X3776" i="1"/>
  <c r="Y3776" i="1" s="1"/>
  <c r="X3777" i="1"/>
  <c r="X3778" i="1"/>
  <c r="Y3778" i="1" s="1"/>
  <c r="X3779" i="1"/>
  <c r="Y3779" i="1" s="1"/>
  <c r="X3780" i="1"/>
  <c r="Y3780" i="1" s="1"/>
  <c r="X3781" i="1"/>
  <c r="Y3781" i="1" s="1"/>
  <c r="X3782" i="1"/>
  <c r="Y3782" i="1" s="1"/>
  <c r="X3783" i="1"/>
  <c r="Y3783" i="1" s="1"/>
  <c r="X3784" i="1"/>
  <c r="Y3784" i="1" s="1"/>
  <c r="X3785" i="1"/>
  <c r="Y3785" i="1" s="1"/>
  <c r="X3786" i="1"/>
  <c r="Y3786" i="1" s="1"/>
  <c r="X3787" i="1"/>
  <c r="Y3787" i="1" s="1"/>
  <c r="X3788" i="1"/>
  <c r="Y3788" i="1" s="1"/>
  <c r="X3789" i="1"/>
  <c r="Y3789" i="1" s="1"/>
  <c r="X3790" i="1"/>
  <c r="Y3790" i="1" s="1"/>
  <c r="X3791" i="1"/>
  <c r="Y3791" i="1" s="1"/>
  <c r="X3792" i="1"/>
  <c r="Y3792" i="1" s="1"/>
  <c r="X3793" i="1"/>
  <c r="Y3793" i="1" s="1"/>
  <c r="X3794" i="1"/>
  <c r="Y3794" i="1" s="1"/>
  <c r="X3795" i="1"/>
  <c r="Y3795" i="1" s="1"/>
  <c r="X3796" i="1"/>
  <c r="Y3796" i="1" s="1"/>
  <c r="X3797" i="1"/>
  <c r="Y3797" i="1" s="1"/>
  <c r="X3798" i="1"/>
  <c r="Y3798" i="1" s="1"/>
  <c r="X3799" i="1"/>
  <c r="Y3799" i="1" s="1"/>
  <c r="X3800" i="1"/>
  <c r="Y3800" i="1" s="1"/>
  <c r="X3801" i="1"/>
  <c r="X3802" i="1"/>
  <c r="Y3802" i="1" s="1"/>
  <c r="X3803" i="1"/>
  <c r="Y3803" i="1" s="1"/>
  <c r="X3804" i="1"/>
  <c r="Y3804" i="1" s="1"/>
  <c r="X3805" i="1"/>
  <c r="X3806" i="1"/>
  <c r="X3807" i="1"/>
  <c r="X3808" i="1"/>
  <c r="Y3808" i="1" s="1"/>
  <c r="X3809" i="1"/>
  <c r="Y3809" i="1" s="1"/>
  <c r="X3810" i="1"/>
  <c r="X3811" i="1"/>
  <c r="Y3811" i="1" s="1"/>
  <c r="X3812" i="1"/>
  <c r="Y3812" i="1" s="1"/>
  <c r="X3813" i="1"/>
  <c r="X3814" i="1"/>
  <c r="Y3814" i="1" s="1"/>
  <c r="X3815" i="1"/>
  <c r="X3816" i="1"/>
  <c r="Y3816" i="1" s="1"/>
  <c r="X3817" i="1"/>
  <c r="Y3817" i="1" s="1"/>
  <c r="X3818" i="1"/>
  <c r="Y3818" i="1" s="1"/>
  <c r="X3819" i="1"/>
  <c r="Y3819" i="1" s="1"/>
  <c r="X3820" i="1"/>
  <c r="Y3820" i="1" s="1"/>
  <c r="X3821" i="1"/>
  <c r="Y3821" i="1" s="1"/>
  <c r="X3822" i="1"/>
  <c r="Y3822" i="1" s="1"/>
  <c r="X3823" i="1"/>
  <c r="Y3823" i="1" s="1"/>
  <c r="X3824" i="1"/>
  <c r="Y3824" i="1" s="1"/>
  <c r="X3825" i="1"/>
  <c r="Y3825" i="1" s="1"/>
  <c r="X3826" i="1"/>
  <c r="Y3826" i="1" s="1"/>
  <c r="X3827" i="1"/>
  <c r="Y3827" i="1" s="1"/>
  <c r="X3828" i="1"/>
  <c r="Y3828" i="1" s="1"/>
  <c r="X3829" i="1"/>
  <c r="Y3829" i="1" s="1"/>
  <c r="X3830" i="1"/>
  <c r="Y3830" i="1" s="1"/>
  <c r="X3831" i="1"/>
  <c r="Y3831" i="1" s="1"/>
  <c r="X3832" i="1"/>
  <c r="Y3832" i="1" s="1"/>
  <c r="X3833" i="1"/>
  <c r="Y3833" i="1" s="1"/>
  <c r="X3834" i="1"/>
  <c r="Y3834" i="1" s="1"/>
  <c r="X3835" i="1"/>
  <c r="Y3835" i="1" s="1"/>
  <c r="X3836" i="1"/>
  <c r="Y3836" i="1" s="1"/>
  <c r="X3837" i="1"/>
  <c r="Y3837" i="1" s="1"/>
  <c r="X3838" i="1"/>
  <c r="Y3838" i="1" s="1"/>
  <c r="X3839" i="1"/>
  <c r="Y3839" i="1" s="1"/>
  <c r="X3840" i="1"/>
  <c r="Y3840" i="1" s="1"/>
  <c r="X3841" i="1"/>
  <c r="Y3841" i="1" s="1"/>
  <c r="X3842" i="1"/>
  <c r="Y3842" i="1" s="1"/>
  <c r="X3843" i="1"/>
  <c r="Y3843" i="1" s="1"/>
  <c r="X3844" i="1"/>
  <c r="Y3844" i="1" s="1"/>
  <c r="X3845" i="1"/>
  <c r="Y3845" i="1" s="1"/>
  <c r="X3846" i="1"/>
  <c r="Y3846" i="1" s="1"/>
  <c r="X3847" i="1"/>
  <c r="Y3847" i="1" s="1"/>
  <c r="X3848" i="1"/>
  <c r="Y3848" i="1" s="1"/>
  <c r="X3849" i="1"/>
  <c r="Y3849" i="1" s="1"/>
  <c r="X3850" i="1"/>
  <c r="Y3850" i="1" s="1"/>
  <c r="X3851" i="1"/>
  <c r="Y3851" i="1" s="1"/>
  <c r="X3852" i="1"/>
  <c r="Y3852" i="1" s="1"/>
  <c r="X3853" i="1"/>
  <c r="Y3853" i="1" s="1"/>
  <c r="X3854" i="1"/>
  <c r="Y3854" i="1" s="1"/>
  <c r="X3855" i="1"/>
  <c r="Y3855" i="1" s="1"/>
  <c r="X3856" i="1"/>
  <c r="Y3856" i="1" s="1"/>
  <c r="X3857" i="1"/>
  <c r="Y3857" i="1" s="1"/>
  <c r="X3858" i="1"/>
  <c r="X3859" i="1"/>
  <c r="X3860" i="1"/>
  <c r="Y3860" i="1" s="1"/>
  <c r="X3861" i="1"/>
  <c r="Y3861" i="1" s="1"/>
  <c r="X3862" i="1"/>
  <c r="Y3862" i="1" s="1"/>
  <c r="X3863" i="1"/>
  <c r="Y3863" i="1" s="1"/>
  <c r="X3864" i="1"/>
  <c r="Y3864" i="1" s="1"/>
  <c r="X3865" i="1"/>
  <c r="Y3865" i="1" s="1"/>
  <c r="X3866" i="1"/>
  <c r="Y3866" i="1" s="1"/>
  <c r="X3867" i="1"/>
  <c r="Y3867" i="1" s="1"/>
  <c r="X3868" i="1"/>
  <c r="Y3868" i="1" s="1"/>
  <c r="X3869" i="1"/>
  <c r="Y3869" i="1" s="1"/>
  <c r="X3870" i="1"/>
  <c r="Y3870" i="1" s="1"/>
  <c r="X3871" i="1"/>
  <c r="Y3871" i="1" s="1"/>
  <c r="X3872" i="1"/>
  <c r="Y3872" i="1" s="1"/>
  <c r="X3873" i="1"/>
  <c r="Y3873" i="1" s="1"/>
  <c r="X3874" i="1"/>
  <c r="Y3874" i="1" s="1"/>
  <c r="X3875" i="1"/>
  <c r="Y3875" i="1" s="1"/>
  <c r="X3876" i="1"/>
  <c r="Y3876" i="1" s="1"/>
  <c r="X3877" i="1"/>
  <c r="Y3877" i="1" s="1"/>
  <c r="X3878" i="1"/>
  <c r="Y3878" i="1" s="1"/>
  <c r="X3879" i="1"/>
  <c r="Y3879" i="1" s="1"/>
  <c r="X3880" i="1"/>
  <c r="Y3880" i="1" s="1"/>
  <c r="X3881" i="1"/>
  <c r="Y3881" i="1" s="1"/>
  <c r="X3882" i="1"/>
  <c r="Y3882" i="1" s="1"/>
  <c r="X3883" i="1"/>
  <c r="Y3883" i="1" s="1"/>
  <c r="X3884" i="1"/>
  <c r="Y3884" i="1" s="1"/>
  <c r="X3885" i="1"/>
  <c r="X3886" i="1"/>
  <c r="X3887" i="1"/>
  <c r="Y3887" i="1" s="1"/>
  <c r="X3888" i="1"/>
  <c r="Y3888" i="1" s="1"/>
  <c r="X3889" i="1"/>
  <c r="Y3889" i="1" s="1"/>
  <c r="X3890" i="1"/>
  <c r="Y3890" i="1" s="1"/>
  <c r="X3891" i="1"/>
  <c r="Y3891" i="1" s="1"/>
  <c r="X3892" i="1"/>
  <c r="Y3892" i="1" s="1"/>
  <c r="X3893" i="1"/>
  <c r="Y3893" i="1" s="1"/>
  <c r="X3894" i="1"/>
  <c r="X3895" i="1"/>
  <c r="X3896" i="1"/>
  <c r="Y3896" i="1" s="1"/>
  <c r="X3897" i="1"/>
  <c r="Y3897" i="1" s="1"/>
  <c r="X3898" i="1"/>
  <c r="Y3898" i="1" s="1"/>
  <c r="X3899" i="1"/>
  <c r="Y3899" i="1" s="1"/>
  <c r="X3900" i="1"/>
  <c r="Y3900" i="1" s="1"/>
  <c r="X3901" i="1"/>
  <c r="Y3901" i="1" s="1"/>
  <c r="X3902" i="1"/>
  <c r="Y3902" i="1" s="1"/>
  <c r="X3903" i="1"/>
  <c r="Y3903" i="1" s="1"/>
  <c r="X3904" i="1"/>
  <c r="Y3904" i="1" s="1"/>
  <c r="X3905" i="1"/>
  <c r="Y3905" i="1" s="1"/>
  <c r="X3906" i="1"/>
  <c r="Y3906" i="1" s="1"/>
  <c r="X3907" i="1"/>
  <c r="Y3907" i="1" s="1"/>
  <c r="X3908" i="1"/>
  <c r="Y3908" i="1" s="1"/>
  <c r="X3909" i="1"/>
  <c r="Y3909" i="1" s="1"/>
  <c r="X3910" i="1"/>
  <c r="Y3910" i="1" s="1"/>
  <c r="X3911" i="1"/>
  <c r="Y3911" i="1" s="1"/>
  <c r="X3912" i="1"/>
  <c r="Y3912" i="1" s="1"/>
  <c r="X3913" i="1"/>
  <c r="Y3913" i="1" s="1"/>
  <c r="X3914" i="1"/>
  <c r="Y3914" i="1" s="1"/>
  <c r="X3915" i="1"/>
  <c r="Y3915" i="1" s="1"/>
  <c r="X3916" i="1"/>
  <c r="Y3916" i="1" s="1"/>
  <c r="X3917" i="1"/>
  <c r="Y3917" i="1" s="1"/>
  <c r="X3918" i="1"/>
  <c r="Y3918" i="1" s="1"/>
  <c r="X3919" i="1"/>
  <c r="Y3919" i="1" s="1"/>
  <c r="X3920" i="1"/>
  <c r="Y3920" i="1" s="1"/>
  <c r="X3921" i="1"/>
  <c r="Y3921" i="1" s="1"/>
  <c r="X3922" i="1"/>
  <c r="Y3922" i="1" s="1"/>
  <c r="X3923" i="1"/>
  <c r="Y3923" i="1" s="1"/>
  <c r="X3924" i="1"/>
  <c r="Y3924" i="1" s="1"/>
  <c r="X3925" i="1"/>
  <c r="Y3925" i="1" s="1"/>
  <c r="X3926" i="1"/>
  <c r="Y3926" i="1" s="1"/>
  <c r="X3927" i="1"/>
  <c r="Y3927" i="1" s="1"/>
  <c r="X3928" i="1"/>
  <c r="Y3928" i="1" s="1"/>
  <c r="X3929" i="1"/>
  <c r="Y3929" i="1" s="1"/>
  <c r="X3930" i="1"/>
  <c r="Y3930" i="1" s="1"/>
  <c r="X3931" i="1"/>
  <c r="Y3931" i="1" s="1"/>
  <c r="X3932" i="1"/>
  <c r="Y3932" i="1" s="1"/>
  <c r="X3933" i="1"/>
  <c r="X3934" i="1"/>
  <c r="Y3934" i="1" s="1"/>
  <c r="X3935" i="1"/>
  <c r="Y3935" i="1" s="1"/>
  <c r="X3936" i="1"/>
  <c r="Y3936" i="1" s="1"/>
  <c r="X3937" i="1"/>
  <c r="Y3937" i="1" s="1"/>
  <c r="X3938" i="1"/>
  <c r="Y3938" i="1" s="1"/>
  <c r="X3939" i="1"/>
  <c r="Y3939" i="1" s="1"/>
  <c r="X3940" i="1"/>
  <c r="Y3940" i="1" s="1"/>
  <c r="X3941" i="1"/>
  <c r="Y3941" i="1" s="1"/>
  <c r="X3942" i="1"/>
  <c r="Y3942" i="1" s="1"/>
  <c r="X3943" i="1"/>
  <c r="Y3943" i="1" s="1"/>
  <c r="X3944" i="1"/>
  <c r="Y3944" i="1" s="1"/>
  <c r="X3945" i="1"/>
  <c r="Y3945" i="1" s="1"/>
  <c r="X3946" i="1"/>
  <c r="Y3946" i="1" s="1"/>
  <c r="X3947" i="1"/>
  <c r="Y3947" i="1" s="1"/>
  <c r="X3948" i="1"/>
  <c r="Y3948" i="1" s="1"/>
  <c r="X3949" i="1"/>
  <c r="Y3949" i="1" s="1"/>
  <c r="X3950" i="1"/>
  <c r="Y3950" i="1" s="1"/>
  <c r="X3951" i="1"/>
  <c r="Y3951" i="1" s="1"/>
  <c r="X3952" i="1"/>
  <c r="Y3952" i="1" s="1"/>
  <c r="X3953" i="1"/>
  <c r="Y3953" i="1" s="1"/>
  <c r="X3954" i="1"/>
  <c r="Y3954" i="1" s="1"/>
  <c r="X3955" i="1"/>
  <c r="Y3955" i="1" s="1"/>
  <c r="X3956" i="1"/>
  <c r="Y3956" i="1" s="1"/>
  <c r="X3957" i="1"/>
  <c r="X3958" i="1"/>
  <c r="Y3958" i="1" s="1"/>
  <c r="X3959" i="1"/>
  <c r="Y3959" i="1" s="1"/>
  <c r="X3960" i="1"/>
  <c r="Y3960" i="1" s="1"/>
  <c r="X3961" i="1"/>
  <c r="Y3961" i="1" s="1"/>
  <c r="X3962" i="1"/>
  <c r="Y3962" i="1" s="1"/>
  <c r="X3963" i="1"/>
  <c r="Y3963" i="1" s="1"/>
  <c r="X3964" i="1"/>
  <c r="Y3964" i="1" s="1"/>
  <c r="X3965" i="1"/>
  <c r="Y3965" i="1" s="1"/>
  <c r="X3966" i="1"/>
  <c r="Y3966" i="1" s="1"/>
  <c r="X3967" i="1"/>
  <c r="Y3967" i="1" s="1"/>
  <c r="X3968" i="1"/>
  <c r="Y3968" i="1" s="1"/>
  <c r="X3969" i="1"/>
  <c r="Y3969" i="1" s="1"/>
  <c r="X3970" i="1"/>
  <c r="Y3970" i="1" s="1"/>
  <c r="X3971" i="1"/>
  <c r="Y3971" i="1" s="1"/>
  <c r="X3972" i="1"/>
  <c r="Y3972" i="1" s="1"/>
  <c r="X3973" i="1"/>
  <c r="Y3973" i="1" s="1"/>
  <c r="X3974" i="1"/>
  <c r="Y3974" i="1" s="1"/>
  <c r="X3975" i="1"/>
  <c r="Y3975" i="1" s="1"/>
  <c r="X3976" i="1"/>
  <c r="Y3976" i="1" s="1"/>
  <c r="X3977" i="1"/>
  <c r="Y3977" i="1" s="1"/>
  <c r="X3978" i="1"/>
  <c r="X3979" i="1"/>
  <c r="Y3979" i="1" s="1"/>
  <c r="X3980" i="1"/>
  <c r="Y3980" i="1" s="1"/>
  <c r="X3981" i="1"/>
  <c r="Y3981" i="1" s="1"/>
  <c r="X3982" i="1"/>
  <c r="Y3982" i="1" s="1"/>
  <c r="X3983" i="1"/>
  <c r="Y3983" i="1" s="1"/>
  <c r="X3984" i="1"/>
  <c r="Y3984" i="1" s="1"/>
  <c r="X3985" i="1"/>
  <c r="Y3985" i="1" s="1"/>
  <c r="X3986" i="1"/>
  <c r="Y3986" i="1" s="1"/>
  <c r="X3987" i="1"/>
  <c r="Y3987" i="1" s="1"/>
  <c r="X3988" i="1"/>
  <c r="Y3988" i="1" s="1"/>
  <c r="X3989" i="1"/>
  <c r="Y3989" i="1" s="1"/>
  <c r="X3990" i="1"/>
  <c r="Y3990" i="1" s="1"/>
  <c r="X3991" i="1"/>
  <c r="Y3991" i="1" s="1"/>
  <c r="X3992" i="1"/>
  <c r="Y3992" i="1" s="1"/>
  <c r="X3993" i="1"/>
  <c r="Y3993" i="1" s="1"/>
  <c r="X3994" i="1"/>
  <c r="Y3994" i="1" s="1"/>
  <c r="X3995" i="1"/>
  <c r="Y3995" i="1" s="1"/>
  <c r="X3996" i="1"/>
  <c r="Y3996" i="1" s="1"/>
  <c r="X3997" i="1"/>
  <c r="Y3997" i="1" s="1"/>
  <c r="X3998" i="1"/>
  <c r="Y3998" i="1" s="1"/>
  <c r="X3999" i="1"/>
  <c r="Y3999" i="1" s="1"/>
  <c r="X4000" i="1"/>
  <c r="Y4000" i="1" s="1"/>
  <c r="X4001" i="1"/>
  <c r="Y4001" i="1" s="1"/>
  <c r="X4002" i="1"/>
  <c r="Y4002" i="1" s="1"/>
  <c r="X4003" i="1"/>
  <c r="Y4003" i="1" s="1"/>
  <c r="X4004" i="1"/>
  <c r="Y4004" i="1" s="1"/>
  <c r="X4005" i="1"/>
  <c r="Y4005" i="1" s="1"/>
  <c r="X4006" i="1"/>
  <c r="Y4006" i="1" s="1"/>
  <c r="X4007" i="1"/>
  <c r="Y4007" i="1" s="1"/>
  <c r="X4008" i="1"/>
  <c r="Y4008" i="1" s="1"/>
  <c r="X4009" i="1"/>
  <c r="Y4009" i="1" s="1"/>
  <c r="X4010" i="1"/>
  <c r="Y4010" i="1" s="1"/>
  <c r="X4011" i="1"/>
  <c r="Y4011" i="1" s="1"/>
  <c r="X4012" i="1"/>
  <c r="Y4012" i="1" s="1"/>
  <c r="X4013" i="1"/>
  <c r="Y4013" i="1" s="1"/>
  <c r="X4014" i="1"/>
  <c r="X4015" i="1"/>
  <c r="Y4015" i="1" s="1"/>
  <c r="X4016" i="1"/>
  <c r="Y4016" i="1" s="1"/>
  <c r="X4017" i="1"/>
  <c r="X4018" i="1"/>
  <c r="Y4018" i="1" s="1"/>
  <c r="X4019" i="1"/>
  <c r="Y4019" i="1" s="1"/>
  <c r="X4020" i="1"/>
  <c r="Y4020" i="1" s="1"/>
  <c r="X4021" i="1"/>
  <c r="Y4021" i="1" s="1"/>
  <c r="X4022" i="1"/>
  <c r="Y4022" i="1" s="1"/>
  <c r="X4023" i="1"/>
  <c r="Y4023" i="1" s="1"/>
  <c r="X4024" i="1"/>
  <c r="Y4024" i="1" s="1"/>
  <c r="X4025" i="1"/>
  <c r="Y4025" i="1" s="1"/>
  <c r="X4026" i="1"/>
  <c r="Y4026" i="1" s="1"/>
  <c r="X4027" i="1"/>
  <c r="Y4027" i="1" s="1"/>
  <c r="X4028" i="1"/>
  <c r="Y4028" i="1" s="1"/>
  <c r="X4029" i="1"/>
  <c r="Y4029" i="1" s="1"/>
  <c r="X4030" i="1"/>
  <c r="Y4030" i="1" s="1"/>
  <c r="X4031" i="1"/>
  <c r="Y4031" i="1" s="1"/>
  <c r="X4032" i="1"/>
  <c r="Y4032" i="1" s="1"/>
  <c r="X4033" i="1"/>
  <c r="X4034" i="1"/>
  <c r="X4035" i="1"/>
  <c r="Y4035" i="1" s="1"/>
  <c r="X4036" i="1"/>
  <c r="Y4036" i="1" s="1"/>
  <c r="X4037" i="1"/>
  <c r="Y4037" i="1" s="1"/>
  <c r="X4038" i="1"/>
  <c r="Y4038" i="1" s="1"/>
  <c r="X4039" i="1"/>
  <c r="Y4039" i="1" s="1"/>
  <c r="X4040" i="1"/>
  <c r="Y4040" i="1" s="1"/>
  <c r="X4041" i="1"/>
  <c r="X4042" i="1"/>
  <c r="Y4042" i="1" s="1"/>
  <c r="X4043" i="1"/>
  <c r="Y4043" i="1" s="1"/>
  <c r="X4044" i="1"/>
  <c r="Y4044" i="1" s="1"/>
  <c r="X4045" i="1"/>
  <c r="Y4045" i="1" s="1"/>
  <c r="X4046" i="1"/>
  <c r="Y4046" i="1" s="1"/>
  <c r="X4047" i="1"/>
  <c r="Y4047" i="1" s="1"/>
  <c r="X4048" i="1"/>
  <c r="Y4048" i="1" s="1"/>
  <c r="X4049" i="1"/>
  <c r="Y4049" i="1" s="1"/>
  <c r="X4050" i="1"/>
  <c r="X4051" i="1"/>
  <c r="Y4051" i="1" s="1"/>
  <c r="X4052" i="1"/>
  <c r="Y4052" i="1" s="1"/>
  <c r="X4053" i="1"/>
  <c r="X4054" i="1"/>
  <c r="Y4054" i="1" s="1"/>
  <c r="X4055" i="1"/>
  <c r="Y4055" i="1" s="1"/>
  <c r="X4056" i="1"/>
  <c r="Y4056" i="1" s="1"/>
  <c r="X4057" i="1"/>
  <c r="Y4057" i="1" s="1"/>
  <c r="X4058" i="1"/>
  <c r="Y4058" i="1" s="1"/>
  <c r="X4059" i="1"/>
  <c r="Y4059" i="1" s="1"/>
  <c r="X4060" i="1"/>
  <c r="Y4060" i="1" s="1"/>
  <c r="X4061" i="1"/>
  <c r="Y4061" i="1" s="1"/>
  <c r="X4062" i="1"/>
  <c r="X4063" i="1"/>
  <c r="Y4063" i="1" s="1"/>
  <c r="X4064" i="1"/>
  <c r="Y4064" i="1" s="1"/>
  <c r="X4065" i="1"/>
  <c r="Y4065" i="1" s="1"/>
  <c r="X4066" i="1"/>
  <c r="Y4066" i="1" s="1"/>
  <c r="X4067" i="1"/>
  <c r="Y4067" i="1" s="1"/>
  <c r="X4068" i="1"/>
  <c r="Y4068" i="1" s="1"/>
  <c r="X4069" i="1"/>
  <c r="Y4069" i="1" s="1"/>
  <c r="X4070" i="1"/>
  <c r="Y4070" i="1" s="1"/>
  <c r="X4071" i="1"/>
  <c r="Y4071" i="1" s="1"/>
  <c r="X4072" i="1"/>
  <c r="Y4072" i="1" s="1"/>
  <c r="X4073" i="1"/>
  <c r="Y4073" i="1" s="1"/>
  <c r="X4074" i="1"/>
  <c r="Y4074" i="1" s="1"/>
  <c r="X4075" i="1"/>
  <c r="Y4075" i="1" s="1"/>
  <c r="X4076" i="1"/>
  <c r="Y4076" i="1" s="1"/>
  <c r="X4077" i="1"/>
  <c r="Y4077" i="1" s="1"/>
  <c r="X4078" i="1"/>
  <c r="Y4078" i="1" s="1"/>
  <c r="X4079" i="1"/>
  <c r="Y4079" i="1" s="1"/>
  <c r="X4080" i="1"/>
  <c r="Y4080" i="1" s="1"/>
  <c r="X4081" i="1"/>
  <c r="Y4081" i="1" s="1"/>
  <c r="X4082" i="1"/>
  <c r="Y4082" i="1" s="1"/>
  <c r="X4083" i="1"/>
  <c r="Y4083" i="1" s="1"/>
  <c r="X4084" i="1"/>
  <c r="Y4084" i="1" s="1"/>
  <c r="X4085" i="1"/>
  <c r="Y4085" i="1" s="1"/>
  <c r="X4086" i="1"/>
  <c r="Y4086" i="1" s="1"/>
  <c r="X4087" i="1"/>
  <c r="Y4087" i="1" s="1"/>
  <c r="X4088" i="1"/>
  <c r="Y4088" i="1" s="1"/>
  <c r="X4089" i="1"/>
  <c r="X4090" i="1"/>
  <c r="Y4090" i="1" s="1"/>
  <c r="X4091" i="1"/>
  <c r="Y4091" i="1" s="1"/>
  <c r="X4092" i="1"/>
  <c r="Y4092" i="1" s="1"/>
  <c r="X4093" i="1"/>
  <c r="Y4093" i="1" s="1"/>
  <c r="X4094" i="1"/>
  <c r="Y4094" i="1" s="1"/>
  <c r="X4095" i="1"/>
  <c r="Y4095" i="1" s="1"/>
  <c r="X4096" i="1"/>
  <c r="Y4096" i="1" s="1"/>
  <c r="X4097" i="1"/>
  <c r="Y4097" i="1" s="1"/>
  <c r="X4098" i="1"/>
  <c r="X4099" i="1"/>
  <c r="Y4099" i="1" s="1"/>
  <c r="X4100" i="1"/>
  <c r="Y4100" i="1" s="1"/>
  <c r="X4101" i="1"/>
  <c r="Y4101" i="1" s="1"/>
  <c r="X4102" i="1"/>
  <c r="Y4102" i="1" s="1"/>
  <c r="X4103" i="1"/>
  <c r="Y4103" i="1" s="1"/>
  <c r="X4104" i="1"/>
  <c r="Y4104" i="1" s="1"/>
  <c r="X4105" i="1"/>
  <c r="X4106" i="1"/>
  <c r="X4107" i="1"/>
  <c r="Y4107" i="1" s="1"/>
  <c r="X4108" i="1"/>
  <c r="Y4108" i="1" s="1"/>
  <c r="X4109" i="1"/>
  <c r="Y4109" i="1" s="1"/>
  <c r="X4110" i="1"/>
  <c r="Y4110" i="1" s="1"/>
  <c r="X4111" i="1"/>
  <c r="Y4111" i="1" s="1"/>
  <c r="X4112" i="1"/>
  <c r="Y4112" i="1" s="1"/>
  <c r="X4113" i="1"/>
  <c r="X4114" i="1"/>
  <c r="Y4114" i="1" s="1"/>
  <c r="X4115" i="1"/>
  <c r="Y4115" i="1" s="1"/>
  <c r="X4116" i="1"/>
  <c r="Y4116" i="1" s="1"/>
  <c r="X4117" i="1"/>
  <c r="Y4117" i="1" s="1"/>
  <c r="X4118" i="1"/>
  <c r="Y4118" i="1" s="1"/>
  <c r="X4119" i="1"/>
  <c r="Y4119" i="1" s="1"/>
  <c r="X4120" i="1"/>
  <c r="Y4120" i="1" s="1"/>
  <c r="X4121" i="1"/>
  <c r="Y4121" i="1" s="1"/>
  <c r="X4122" i="1"/>
  <c r="X4123" i="1"/>
  <c r="Y4123" i="1" s="1"/>
  <c r="X4124" i="1"/>
  <c r="Y4124" i="1" s="1"/>
  <c r="X4125" i="1"/>
  <c r="Y4125" i="1" s="1"/>
  <c r="X4126" i="1"/>
  <c r="Y4126" i="1" s="1"/>
  <c r="X4127" i="1"/>
  <c r="Y4127" i="1" s="1"/>
  <c r="X4128" i="1"/>
  <c r="Y4128" i="1" s="1"/>
  <c r="X4129" i="1"/>
  <c r="Y4129" i="1" s="1"/>
  <c r="X4130" i="1"/>
  <c r="Y4130" i="1" s="1"/>
  <c r="X4131" i="1"/>
  <c r="Y4131" i="1" s="1"/>
  <c r="X4132" i="1"/>
  <c r="Y4132" i="1" s="1"/>
  <c r="X4133" i="1"/>
  <c r="Y4133" i="1" s="1"/>
  <c r="X4134" i="1"/>
  <c r="Y4134" i="1" s="1"/>
  <c r="X4135" i="1"/>
  <c r="Y4135" i="1" s="1"/>
  <c r="X4136" i="1"/>
  <c r="Y4136" i="1" s="1"/>
  <c r="X4137" i="1"/>
  <c r="Y4137" i="1" s="1"/>
  <c r="X4138" i="1"/>
  <c r="Y4138" i="1" s="1"/>
  <c r="X4139" i="1"/>
  <c r="Y4139" i="1" s="1"/>
  <c r="X4140" i="1"/>
  <c r="Y4140" i="1" s="1"/>
  <c r="X4141" i="1"/>
  <c r="Y4141" i="1" s="1"/>
  <c r="X4142" i="1"/>
  <c r="Y4142" i="1" s="1"/>
  <c r="X4143" i="1"/>
  <c r="Y4143" i="1" s="1"/>
  <c r="X4144" i="1"/>
  <c r="Y4144" i="1" s="1"/>
  <c r="X4145" i="1"/>
  <c r="Y4145" i="1" s="1"/>
  <c r="X4146" i="1"/>
  <c r="Y4146" i="1" s="1"/>
  <c r="X4147" i="1"/>
  <c r="Y4147" i="1" s="1"/>
  <c r="X4148" i="1"/>
  <c r="Y4148" i="1" s="1"/>
  <c r="X4149" i="1"/>
  <c r="Y4149" i="1" s="1"/>
  <c r="X4150" i="1"/>
  <c r="Y4150" i="1" s="1"/>
  <c r="X4151" i="1"/>
  <c r="Y4151" i="1" s="1"/>
  <c r="X4152" i="1"/>
  <c r="Y4152" i="1" s="1"/>
  <c r="X4153" i="1"/>
  <c r="Y4153" i="1" s="1"/>
  <c r="X4154" i="1"/>
  <c r="Y4154" i="1" s="1"/>
  <c r="X4155" i="1"/>
  <c r="Y4155" i="1" s="1"/>
  <c r="X4156" i="1"/>
  <c r="Y4156" i="1" s="1"/>
  <c r="X4157" i="1"/>
  <c r="Y4157" i="1" s="1"/>
  <c r="X4158" i="1"/>
  <c r="Y4158" i="1" s="1"/>
  <c r="X4159" i="1"/>
  <c r="Y4159" i="1" s="1"/>
  <c r="X4160" i="1"/>
  <c r="Y4160" i="1" s="1"/>
  <c r="X4161" i="1"/>
  <c r="X4162" i="1"/>
  <c r="Y4162" i="1" s="1"/>
  <c r="X4163" i="1"/>
  <c r="Y4163" i="1" s="1"/>
  <c r="X4164" i="1"/>
  <c r="Y4164" i="1" s="1"/>
  <c r="X4165" i="1"/>
  <c r="Y4165" i="1" s="1"/>
  <c r="X4166" i="1"/>
  <c r="Y4166" i="1" s="1"/>
  <c r="X4167" i="1"/>
  <c r="Y4167" i="1" s="1"/>
  <c r="X4168" i="1"/>
  <c r="Y4168" i="1" s="1"/>
  <c r="X4169" i="1"/>
  <c r="Y4169" i="1" s="1"/>
  <c r="X4170" i="1"/>
  <c r="Y4170" i="1" s="1"/>
  <c r="X4171" i="1"/>
  <c r="Y4171" i="1" s="1"/>
  <c r="X4172" i="1"/>
  <c r="Y4172" i="1" s="1"/>
  <c r="X4173" i="1"/>
  <c r="Y4173" i="1" s="1"/>
  <c r="X4174" i="1"/>
  <c r="Y4174" i="1" s="1"/>
  <c r="X4175" i="1"/>
  <c r="Y4175" i="1" s="1"/>
  <c r="X4176" i="1"/>
  <c r="Y4176" i="1" s="1"/>
  <c r="X4177" i="1"/>
  <c r="X4178" i="1"/>
  <c r="X4179" i="1"/>
  <c r="Y4179" i="1" s="1"/>
  <c r="X4180" i="1"/>
  <c r="Y4180" i="1" s="1"/>
  <c r="X4181" i="1"/>
  <c r="Y4181" i="1" s="1"/>
  <c r="X4182" i="1"/>
  <c r="Y4182" i="1" s="1"/>
  <c r="X4183" i="1"/>
  <c r="Y4183" i="1" s="1"/>
  <c r="X4184" i="1"/>
  <c r="Y4184" i="1" s="1"/>
  <c r="X4185" i="1"/>
  <c r="Y4185" i="1" s="1"/>
  <c r="X4186" i="1"/>
  <c r="Y4186" i="1" s="1"/>
  <c r="X4187" i="1"/>
  <c r="X4188" i="1"/>
  <c r="Y4188" i="1" s="1"/>
  <c r="X4189" i="1"/>
  <c r="Y4189" i="1" s="1"/>
  <c r="X4190" i="1"/>
  <c r="Y4190" i="1" s="1"/>
  <c r="X4191" i="1"/>
  <c r="Y4191" i="1" s="1"/>
  <c r="X4192" i="1"/>
  <c r="Y4192" i="1" s="1"/>
  <c r="X4193" i="1"/>
  <c r="Y4193" i="1" s="1"/>
  <c r="X4194" i="1"/>
  <c r="X4195" i="1"/>
  <c r="Y4195" i="1" s="1"/>
  <c r="X4196" i="1"/>
  <c r="Y4196" i="1" s="1"/>
  <c r="X4197" i="1"/>
  <c r="X4198" i="1"/>
  <c r="X4199" i="1"/>
  <c r="Y4199" i="1" s="1"/>
  <c r="X4200" i="1"/>
  <c r="Y4200" i="1" s="1"/>
  <c r="X4201" i="1"/>
  <c r="Y4201" i="1" s="1"/>
  <c r="X4202" i="1"/>
  <c r="Y4202" i="1" s="1"/>
  <c r="X4203" i="1"/>
  <c r="Y4203" i="1" s="1"/>
  <c r="X4204" i="1"/>
  <c r="Y4204" i="1" s="1"/>
  <c r="X4205" i="1"/>
  <c r="Y4205" i="1" s="1"/>
  <c r="X4206" i="1"/>
  <c r="Y4206" i="1" s="1"/>
  <c r="X4207" i="1"/>
  <c r="Y4207" i="1" s="1"/>
  <c r="X4208" i="1"/>
  <c r="Y4208" i="1" s="1"/>
  <c r="X4209" i="1"/>
  <c r="X4210" i="1"/>
  <c r="Y4210" i="1" s="1"/>
  <c r="X4211" i="1"/>
  <c r="Y4211" i="1" s="1"/>
  <c r="X4212" i="1"/>
  <c r="Y4212" i="1" s="1"/>
  <c r="X4213" i="1"/>
  <c r="Y4213" i="1" s="1"/>
  <c r="X4214" i="1"/>
  <c r="Y4214" i="1" s="1"/>
  <c r="X4215" i="1"/>
  <c r="Y4215" i="1" s="1"/>
  <c r="X4216" i="1"/>
  <c r="Y4216" i="1" s="1"/>
  <c r="X4217" i="1"/>
  <c r="Y4217" i="1" s="1"/>
  <c r="X4218" i="1"/>
  <c r="X4219" i="1"/>
  <c r="X4220" i="1"/>
  <c r="Y4220" i="1" s="1"/>
  <c r="X4221" i="1"/>
  <c r="Y4221" i="1" s="1"/>
  <c r="X4222" i="1"/>
  <c r="Y4222" i="1" s="1"/>
  <c r="X4223" i="1"/>
  <c r="Y4223" i="1" s="1"/>
  <c r="X4224" i="1"/>
  <c r="Y4224" i="1" s="1"/>
  <c r="X4225" i="1"/>
  <c r="X4226" i="1"/>
  <c r="Y4226" i="1" s="1"/>
  <c r="X4227" i="1"/>
  <c r="Y4227" i="1" s="1"/>
  <c r="X4228" i="1"/>
  <c r="Y4228" i="1" s="1"/>
  <c r="X4229" i="1"/>
  <c r="Y4229" i="1" s="1"/>
  <c r="X4230" i="1"/>
  <c r="Y4230" i="1" s="1"/>
  <c r="X4231" i="1"/>
  <c r="Y4231" i="1" s="1"/>
  <c r="X4232" i="1"/>
  <c r="Y4232" i="1" s="1"/>
  <c r="X4233" i="1"/>
  <c r="Y4233" i="1" s="1"/>
  <c r="X4234" i="1"/>
  <c r="Y4234" i="1" s="1"/>
  <c r="X4235" i="1"/>
  <c r="Y4235" i="1" s="1"/>
  <c r="X4236" i="1"/>
  <c r="Y4236" i="1" s="1"/>
  <c r="X4237" i="1"/>
  <c r="Y4237" i="1" s="1"/>
  <c r="X4238" i="1"/>
  <c r="Y4238" i="1" s="1"/>
  <c r="X4239" i="1"/>
  <c r="Y4239" i="1" s="1"/>
  <c r="X4240" i="1"/>
  <c r="Y4240" i="1" s="1"/>
  <c r="X4241" i="1"/>
  <c r="Y4241" i="1" s="1"/>
  <c r="X4242" i="1"/>
  <c r="Y4242" i="1" s="1"/>
  <c r="X4243" i="1"/>
  <c r="Y4243" i="1" s="1"/>
  <c r="X4244" i="1"/>
  <c r="Y4244" i="1" s="1"/>
  <c r="X4245" i="1"/>
  <c r="X4246" i="1"/>
  <c r="Y4246" i="1" s="1"/>
  <c r="X4247" i="1"/>
  <c r="Y4247" i="1" s="1"/>
  <c r="X4248" i="1"/>
  <c r="Y4248" i="1" s="1"/>
  <c r="X4249" i="1"/>
  <c r="Y4249" i="1" s="1"/>
  <c r="X4250" i="1"/>
  <c r="Y4250" i="1" s="1"/>
  <c r="X4251" i="1"/>
  <c r="Y4251" i="1" s="1"/>
  <c r="X4252" i="1"/>
  <c r="Y4252" i="1" s="1"/>
  <c r="X4253" i="1"/>
  <c r="Y4253" i="1" s="1"/>
  <c r="X4254" i="1"/>
  <c r="Y4254" i="1" s="1"/>
  <c r="X4255" i="1"/>
  <c r="X4256" i="1"/>
  <c r="Y4256" i="1" s="1"/>
  <c r="X4257" i="1"/>
  <c r="X4258" i="1"/>
  <c r="Y4258" i="1" s="1"/>
  <c r="X4259" i="1"/>
  <c r="Y4259" i="1" s="1"/>
  <c r="X4260" i="1"/>
  <c r="Y4260" i="1" s="1"/>
  <c r="X4261" i="1"/>
  <c r="X4262" i="1"/>
  <c r="X4263" i="1"/>
  <c r="Y4263" i="1" s="1"/>
  <c r="X4264" i="1"/>
  <c r="Y4264" i="1" s="1"/>
  <c r="X4265" i="1"/>
  <c r="Y4265" i="1" s="1"/>
  <c r="X4266" i="1"/>
  <c r="Y4266" i="1" s="1"/>
  <c r="X4267" i="1"/>
  <c r="Y4267" i="1" s="1"/>
  <c r="X4268" i="1"/>
  <c r="Y4268" i="1" s="1"/>
  <c r="X4269" i="1"/>
  <c r="Y4269" i="1" s="1"/>
  <c r="X4270" i="1"/>
  <c r="Y4270" i="1" s="1"/>
  <c r="X4271" i="1"/>
  <c r="Y4271" i="1" s="1"/>
  <c r="X4272" i="1"/>
  <c r="Y4272" i="1" s="1"/>
  <c r="X4273" i="1"/>
  <c r="Y4273" i="1" s="1"/>
  <c r="X4274" i="1"/>
  <c r="Y4274" i="1" s="1"/>
  <c r="X4275" i="1"/>
  <c r="Y4275" i="1" s="1"/>
  <c r="X4276" i="1"/>
  <c r="Y4276" i="1" s="1"/>
  <c r="X4277" i="1"/>
  <c r="Y4277" i="1" s="1"/>
  <c r="X4278" i="1"/>
  <c r="X4279" i="1"/>
  <c r="Y4279" i="1" s="1"/>
  <c r="X4280" i="1"/>
  <c r="Y4280" i="1" s="1"/>
  <c r="X4281" i="1"/>
  <c r="X4282" i="1"/>
  <c r="Y4282" i="1" s="1"/>
  <c r="X4283" i="1"/>
  <c r="Y4283" i="1" s="1"/>
  <c r="X4284" i="1"/>
  <c r="Y4284" i="1" s="1"/>
  <c r="X4285" i="1"/>
  <c r="Y4285" i="1" s="1"/>
  <c r="X4286" i="1"/>
  <c r="Y4286" i="1" s="1"/>
  <c r="X4287" i="1"/>
  <c r="Y4287" i="1" s="1"/>
  <c r="X4288" i="1"/>
  <c r="Y4288" i="1" s="1"/>
  <c r="X4289" i="1"/>
  <c r="Y4289" i="1" s="1"/>
  <c r="X4290" i="1"/>
  <c r="Y4290" i="1" s="1"/>
  <c r="X4291" i="1"/>
  <c r="Y4291" i="1" s="1"/>
  <c r="X4292" i="1"/>
  <c r="Y4292" i="1" s="1"/>
  <c r="X4293" i="1"/>
  <c r="Y4293" i="1" s="1"/>
  <c r="X4294" i="1"/>
  <c r="Y4294" i="1" s="1"/>
  <c r="X4295" i="1"/>
  <c r="Y4295" i="1" s="1"/>
  <c r="X4296" i="1"/>
  <c r="Y4296" i="1" s="1"/>
  <c r="X4297" i="1"/>
  <c r="Y4297" i="1" s="1"/>
  <c r="X4298" i="1"/>
  <c r="Y4298" i="1" s="1"/>
  <c r="X4299" i="1"/>
  <c r="Y4299" i="1" s="1"/>
  <c r="X4300" i="1"/>
  <c r="Y4300" i="1" s="1"/>
  <c r="X4301" i="1"/>
  <c r="Y4301" i="1" s="1"/>
  <c r="X4302" i="1"/>
  <c r="X4303" i="1"/>
  <c r="Y4303" i="1" s="1"/>
  <c r="X4304" i="1"/>
  <c r="Y4304" i="1" s="1"/>
  <c r="X4305" i="1"/>
  <c r="X4306" i="1"/>
  <c r="Y4306" i="1" s="1"/>
  <c r="X4307" i="1"/>
  <c r="Y4307" i="1" s="1"/>
  <c r="X4308" i="1"/>
  <c r="Y4308" i="1" s="1"/>
  <c r="X4309" i="1"/>
  <c r="Y4309" i="1" s="1"/>
  <c r="X4310" i="1"/>
  <c r="Y4310" i="1" s="1"/>
  <c r="X4311" i="1"/>
  <c r="Y4311" i="1" s="1"/>
  <c r="X4312" i="1"/>
  <c r="Y4312" i="1" s="1"/>
  <c r="X4313" i="1"/>
  <c r="Y4313" i="1" s="1"/>
  <c r="X4314" i="1"/>
  <c r="Y4314" i="1" s="1"/>
  <c r="X4315" i="1"/>
  <c r="Y4315" i="1" s="1"/>
  <c r="X4316" i="1"/>
  <c r="Y4316" i="1" s="1"/>
  <c r="X4317" i="1"/>
  <c r="X4318" i="1"/>
  <c r="Y4318" i="1" s="1"/>
  <c r="X4319" i="1"/>
  <c r="Y4319" i="1" s="1"/>
  <c r="X4320" i="1"/>
  <c r="Y4320" i="1" s="1"/>
  <c r="X4321" i="1"/>
  <c r="Y4321" i="1" s="1"/>
  <c r="X4322" i="1"/>
  <c r="Y4322" i="1" s="1"/>
  <c r="X4323" i="1"/>
  <c r="Y4323" i="1" s="1"/>
  <c r="X4324" i="1"/>
  <c r="Y4324" i="1" s="1"/>
  <c r="X4325" i="1"/>
  <c r="Y4325" i="1" s="1"/>
  <c r="X4326" i="1"/>
  <c r="Y4326" i="1" s="1"/>
  <c r="X4327" i="1"/>
  <c r="Y4327" i="1" s="1"/>
  <c r="X4328" i="1"/>
  <c r="Y4328" i="1" s="1"/>
  <c r="X4329" i="1"/>
  <c r="Y4329" i="1" s="1"/>
  <c r="X4330" i="1"/>
  <c r="Y4330" i="1" s="1"/>
  <c r="X4331" i="1"/>
  <c r="Y4331" i="1" s="1"/>
  <c r="X4332" i="1"/>
  <c r="Y4332" i="1" s="1"/>
  <c r="X4333" i="1"/>
  <c r="X4334" i="1"/>
  <c r="X4335" i="1"/>
  <c r="Y4335" i="1" s="1"/>
  <c r="X4336" i="1"/>
  <c r="Y4336" i="1" s="1"/>
  <c r="X4337" i="1"/>
  <c r="Y4337" i="1" s="1"/>
  <c r="X4338" i="1"/>
  <c r="X4339" i="1"/>
  <c r="Y4339" i="1" s="1"/>
  <c r="X4340" i="1"/>
  <c r="Y4340" i="1" s="1"/>
  <c r="X4341" i="1"/>
  <c r="X4342" i="1"/>
  <c r="Y4342" i="1" s="1"/>
  <c r="X4343" i="1"/>
  <c r="Y4343" i="1" s="1"/>
  <c r="X4344" i="1"/>
  <c r="Y4344" i="1" s="1"/>
  <c r="X4345" i="1"/>
  <c r="Y4345" i="1" s="1"/>
  <c r="X4346" i="1"/>
  <c r="Y4346" i="1" s="1"/>
  <c r="X4347" i="1"/>
  <c r="Y4347" i="1" s="1"/>
  <c r="X4348" i="1"/>
  <c r="Y4348" i="1" s="1"/>
  <c r="X4349" i="1"/>
  <c r="Y4349" i="1" s="1"/>
  <c r="X4350" i="1"/>
  <c r="X4351" i="1"/>
  <c r="Y4351" i="1" s="1"/>
  <c r="X4352" i="1"/>
  <c r="Y4352" i="1" s="1"/>
  <c r="X4353" i="1"/>
  <c r="Y4353" i="1" s="1"/>
  <c r="X4354" i="1"/>
  <c r="Y4354" i="1" s="1"/>
  <c r="X4355" i="1"/>
  <c r="Y4355" i="1" s="1"/>
  <c r="X4356" i="1"/>
  <c r="Y4356" i="1" s="1"/>
  <c r="X4357" i="1"/>
  <c r="Y4357" i="1" s="1"/>
  <c r="X4358" i="1"/>
  <c r="Y4358" i="1" s="1"/>
  <c r="X4359" i="1"/>
  <c r="Y4359" i="1" s="1"/>
  <c r="X4360" i="1"/>
  <c r="Y4360" i="1" s="1"/>
  <c r="X4361" i="1"/>
  <c r="Y4361" i="1" s="1"/>
  <c r="X4362" i="1"/>
  <c r="Y4362" i="1" s="1"/>
  <c r="X4363" i="1"/>
  <c r="Y4363" i="1" s="1"/>
  <c r="X4364" i="1"/>
  <c r="Y4364" i="1" s="1"/>
  <c r="X4365" i="1"/>
  <c r="Y4365" i="1" s="1"/>
  <c r="X4366" i="1"/>
  <c r="Y4366" i="1" s="1"/>
  <c r="X4367" i="1"/>
  <c r="Y4367" i="1" s="1"/>
  <c r="X4368" i="1"/>
  <c r="Y4368" i="1" s="1"/>
  <c r="X4369" i="1"/>
  <c r="Y4369" i="1" s="1"/>
  <c r="X4370" i="1"/>
  <c r="Y4370" i="1" s="1"/>
  <c r="X4371" i="1"/>
  <c r="Y4371" i="1" s="1"/>
  <c r="X4372" i="1"/>
  <c r="Y4372" i="1" s="1"/>
  <c r="X4373" i="1"/>
  <c r="Y4373" i="1" s="1"/>
  <c r="X4374" i="1"/>
  <c r="X4375" i="1"/>
  <c r="Y4375" i="1" s="1"/>
  <c r="X4376" i="1"/>
  <c r="Y4376" i="1" s="1"/>
  <c r="X4377" i="1"/>
  <c r="Y4377" i="1" s="1"/>
  <c r="X4378" i="1"/>
  <c r="Y4378" i="1" s="1"/>
  <c r="X4379" i="1"/>
  <c r="Y4379" i="1" s="1"/>
  <c r="X4380" i="1"/>
  <c r="Y4380" i="1" s="1"/>
  <c r="X4381" i="1"/>
  <c r="Y4381" i="1" s="1"/>
  <c r="X4382" i="1"/>
  <c r="Y4382" i="1" s="1"/>
  <c r="X4383" i="1"/>
  <c r="Y4383" i="1" s="1"/>
  <c r="X4384" i="1"/>
  <c r="Y4384" i="1" s="1"/>
  <c r="X4385" i="1"/>
  <c r="Y4385" i="1" s="1"/>
  <c r="X4386" i="1"/>
  <c r="Y4386" i="1" s="1"/>
  <c r="X4387" i="1"/>
  <c r="Y4387" i="1" s="1"/>
  <c r="X4388" i="1"/>
  <c r="Y4388" i="1" s="1"/>
  <c r="X4389" i="1"/>
  <c r="Y4389" i="1" s="1"/>
  <c r="X4390" i="1"/>
  <c r="Y4390" i="1" s="1"/>
  <c r="X4391" i="1"/>
  <c r="Y4391" i="1" s="1"/>
  <c r="X4392" i="1"/>
  <c r="Y4392" i="1" s="1"/>
  <c r="X4393" i="1"/>
  <c r="Y4393" i="1" s="1"/>
  <c r="X4394" i="1"/>
  <c r="Y4394" i="1" s="1"/>
  <c r="X4395" i="1"/>
  <c r="Y4395" i="1" s="1"/>
  <c r="X4396" i="1"/>
  <c r="Y4396" i="1" s="1"/>
  <c r="X4397" i="1"/>
  <c r="Y4397" i="1" s="1"/>
  <c r="X4398" i="1"/>
  <c r="Y4398" i="1" s="1"/>
  <c r="X4399" i="1"/>
  <c r="Y4399" i="1" s="1"/>
  <c r="X4400" i="1"/>
  <c r="Y4400" i="1" s="1"/>
  <c r="X4401" i="1"/>
  <c r="Y4401" i="1" s="1"/>
  <c r="X4402" i="1"/>
  <c r="Y4402" i="1" s="1"/>
  <c r="X4403" i="1"/>
  <c r="Y4403" i="1" s="1"/>
  <c r="X4404" i="1"/>
  <c r="Y4404" i="1" s="1"/>
  <c r="X4405" i="1"/>
  <c r="Y4405" i="1" s="1"/>
  <c r="X4406" i="1"/>
  <c r="Y4406" i="1" s="1"/>
  <c r="X4407" i="1"/>
  <c r="Y4407" i="1" s="1"/>
  <c r="X4408" i="1"/>
  <c r="Y4408" i="1" s="1"/>
  <c r="X4409" i="1"/>
  <c r="Y4409" i="1" s="1"/>
  <c r="X4410" i="1"/>
  <c r="Y4410" i="1" s="1"/>
  <c r="X4411" i="1"/>
  <c r="Y4411" i="1" s="1"/>
  <c r="X4412" i="1"/>
  <c r="Y4412" i="1" s="1"/>
  <c r="X4413" i="1"/>
  <c r="X4414" i="1"/>
  <c r="Y4414" i="1" s="1"/>
  <c r="X4415" i="1"/>
  <c r="Y4415" i="1" s="1"/>
  <c r="X4416" i="1"/>
  <c r="Y4416" i="1" s="1"/>
  <c r="X4417" i="1"/>
  <c r="Y4417" i="1" s="1"/>
  <c r="X4418" i="1"/>
  <c r="Y4418" i="1" s="1"/>
  <c r="X4419" i="1"/>
  <c r="Y4419" i="1" s="1"/>
  <c r="X4420" i="1"/>
  <c r="Y4420" i="1" s="1"/>
  <c r="X4421" i="1"/>
  <c r="Y4421" i="1" s="1"/>
  <c r="X4422" i="1"/>
  <c r="X4423" i="1"/>
  <c r="Y4423" i="1" s="1"/>
  <c r="X4424" i="1"/>
  <c r="Y4424" i="1" s="1"/>
  <c r="X4425" i="1"/>
  <c r="Y4425" i="1" s="1"/>
  <c r="X4426" i="1"/>
  <c r="Y4426" i="1" s="1"/>
  <c r="X4427" i="1"/>
  <c r="Y4427" i="1" s="1"/>
  <c r="X4428" i="1"/>
  <c r="Y4428" i="1" s="1"/>
  <c r="X4429" i="1"/>
  <c r="Y4429" i="1" s="1"/>
  <c r="X4430" i="1"/>
  <c r="Y4430" i="1" s="1"/>
  <c r="X4431" i="1"/>
  <c r="Y4431" i="1" s="1"/>
  <c r="X4432" i="1"/>
  <c r="Y4432" i="1" s="1"/>
  <c r="X4433" i="1"/>
  <c r="Y4433" i="1" s="1"/>
  <c r="X4434" i="1"/>
  <c r="Y4434" i="1" s="1"/>
  <c r="X4435" i="1"/>
  <c r="Y4435" i="1" s="1"/>
  <c r="X4436" i="1"/>
  <c r="Y4436" i="1" s="1"/>
  <c r="X4437" i="1"/>
  <c r="Y4437" i="1" s="1"/>
  <c r="X4438" i="1"/>
  <c r="Y4438" i="1" s="1"/>
  <c r="X4439" i="1"/>
  <c r="Y4439" i="1" s="1"/>
  <c r="X4440" i="1"/>
  <c r="Y4440" i="1" s="1"/>
  <c r="X4441" i="1"/>
  <c r="Y4441" i="1" s="1"/>
  <c r="X4442" i="1"/>
  <c r="Y4442" i="1" s="1"/>
  <c r="X4443" i="1"/>
  <c r="Y4443" i="1" s="1"/>
  <c r="X4444" i="1"/>
  <c r="Y4444" i="1" s="1"/>
  <c r="X4445" i="1"/>
  <c r="Y4445" i="1" s="1"/>
  <c r="X4446" i="1"/>
  <c r="Y4446" i="1" s="1"/>
  <c r="X4447" i="1"/>
  <c r="Y4447" i="1" s="1"/>
  <c r="X4448" i="1"/>
  <c r="Y4448" i="1" s="1"/>
  <c r="X4449" i="1"/>
  <c r="Y4449" i="1" s="1"/>
  <c r="X4450" i="1"/>
  <c r="Y4450" i="1" s="1"/>
  <c r="X4451" i="1"/>
  <c r="Y4451" i="1" s="1"/>
  <c r="X4452" i="1"/>
  <c r="Y4452" i="1" s="1"/>
  <c r="X4453" i="1"/>
  <c r="Y4453" i="1" s="1"/>
  <c r="X4454" i="1"/>
  <c r="Y4454" i="1" s="1"/>
  <c r="X4455" i="1"/>
  <c r="Y4455" i="1" s="1"/>
  <c r="X4456" i="1"/>
  <c r="Y4456" i="1" s="1"/>
  <c r="X4457" i="1"/>
  <c r="Y4457" i="1" s="1"/>
  <c r="X4458" i="1"/>
  <c r="Y4458" i="1" s="1"/>
  <c r="X4459" i="1"/>
  <c r="Y4459" i="1" s="1"/>
  <c r="X4460" i="1"/>
  <c r="Y4460" i="1" s="1"/>
  <c r="X4461" i="1"/>
  <c r="Y4461" i="1" s="1"/>
  <c r="X4462" i="1"/>
  <c r="Y4462" i="1" s="1"/>
  <c r="X4463" i="1"/>
  <c r="Y4463" i="1" s="1"/>
  <c r="X4464" i="1"/>
  <c r="Y4464" i="1" s="1"/>
  <c r="X4465" i="1"/>
  <c r="Y4465" i="1" s="1"/>
  <c r="X4466" i="1"/>
  <c r="Y4466" i="1" s="1"/>
  <c r="X4467" i="1"/>
  <c r="Y4467" i="1" s="1"/>
  <c r="X4468" i="1"/>
  <c r="Y4468" i="1" s="1"/>
  <c r="X4469" i="1"/>
  <c r="Y4469" i="1" s="1"/>
  <c r="X4470" i="1"/>
  <c r="X4471" i="1"/>
  <c r="Y4471" i="1" s="1"/>
  <c r="X4472" i="1"/>
  <c r="Y4472" i="1" s="1"/>
  <c r="X4473" i="1"/>
  <c r="Y4473" i="1" s="1"/>
  <c r="X4474" i="1"/>
  <c r="Y4474" i="1" s="1"/>
  <c r="X4475" i="1"/>
  <c r="Y4475" i="1" s="1"/>
  <c r="X4476" i="1"/>
  <c r="Y4476" i="1" s="1"/>
  <c r="X4477" i="1"/>
  <c r="Y4477" i="1" s="1"/>
  <c r="X4478" i="1"/>
  <c r="Y4478" i="1" s="1"/>
  <c r="X4479" i="1"/>
  <c r="Y4479" i="1" s="1"/>
  <c r="X4480" i="1"/>
  <c r="Y4480" i="1" s="1"/>
  <c r="X4481" i="1"/>
  <c r="Y4481" i="1" s="1"/>
  <c r="X4482" i="1"/>
  <c r="Y4482" i="1" s="1"/>
  <c r="X4483" i="1"/>
  <c r="Y4483" i="1" s="1"/>
  <c r="X4484" i="1"/>
  <c r="Y4484" i="1" s="1"/>
  <c r="X4485" i="1"/>
  <c r="Y4485" i="1" s="1"/>
  <c r="X4486" i="1"/>
  <c r="Y4486" i="1" s="1"/>
  <c r="X4487" i="1"/>
  <c r="Y4487" i="1" s="1"/>
  <c r="X4488" i="1"/>
  <c r="Y4488" i="1" s="1"/>
  <c r="X4489" i="1"/>
  <c r="Y4489" i="1" s="1"/>
  <c r="X4490" i="1"/>
  <c r="X4491" i="1"/>
  <c r="Y4491" i="1" s="1"/>
  <c r="X4492" i="1"/>
  <c r="Y4492" i="1" s="1"/>
  <c r="X4493" i="1"/>
  <c r="Y4493" i="1" s="1"/>
  <c r="X4494" i="1"/>
  <c r="Y4494" i="1" s="1"/>
  <c r="X4495" i="1"/>
  <c r="Y4495" i="1" s="1"/>
  <c r="X4496" i="1"/>
  <c r="Y4496" i="1" s="1"/>
  <c r="X4497" i="1"/>
  <c r="Y4497" i="1" s="1"/>
  <c r="X4498" i="1"/>
  <c r="Y4498" i="1" s="1"/>
  <c r="X4499" i="1"/>
  <c r="Y4499" i="1" s="1"/>
  <c r="X4500" i="1"/>
  <c r="Y4500" i="1" s="1"/>
  <c r="X4501" i="1"/>
  <c r="Y4501" i="1" s="1"/>
  <c r="X4502" i="1"/>
  <c r="Y4502" i="1" s="1"/>
  <c r="X4503" i="1"/>
  <c r="Y4503" i="1" s="1"/>
  <c r="X4504" i="1"/>
  <c r="Y4504" i="1" s="1"/>
  <c r="X4505" i="1"/>
  <c r="Y4505" i="1" s="1"/>
  <c r="X4506" i="1"/>
  <c r="Y4506" i="1" s="1"/>
  <c r="X4507" i="1"/>
  <c r="Y4507" i="1" s="1"/>
  <c r="X4508" i="1"/>
  <c r="Y4508" i="1" s="1"/>
  <c r="X4509" i="1"/>
  <c r="Y4509" i="1" s="1"/>
  <c r="X4510" i="1"/>
  <c r="Y4510" i="1" s="1"/>
  <c r="X4511" i="1"/>
  <c r="Y4511" i="1" s="1"/>
  <c r="X4512" i="1"/>
  <c r="Y4512" i="1" s="1"/>
  <c r="X4513" i="1"/>
  <c r="Y4513" i="1" s="1"/>
  <c r="X4514" i="1"/>
  <c r="Y4514" i="1" s="1"/>
  <c r="X4515" i="1"/>
  <c r="Y4515" i="1" s="1"/>
  <c r="X4516" i="1"/>
  <c r="Y4516" i="1" s="1"/>
  <c r="X4517" i="1"/>
  <c r="Y4517" i="1" s="1"/>
  <c r="X4518" i="1"/>
  <c r="X4519" i="1"/>
  <c r="Y4519" i="1" s="1"/>
  <c r="X4520" i="1"/>
  <c r="Y4520" i="1" s="1"/>
  <c r="X4521" i="1"/>
  <c r="Y4521" i="1" s="1"/>
  <c r="X4522" i="1"/>
  <c r="X4523" i="1"/>
  <c r="Y4523" i="1" s="1"/>
  <c r="X4524" i="1"/>
  <c r="Y4524" i="1" s="1"/>
  <c r="X4525" i="1"/>
  <c r="Y4525" i="1" s="1"/>
  <c r="X4526" i="1"/>
  <c r="Y4526" i="1" s="1"/>
  <c r="X4527" i="1"/>
  <c r="Y4527" i="1" s="1"/>
  <c r="X4528" i="1"/>
  <c r="Y4528" i="1" s="1"/>
  <c r="X4529" i="1"/>
  <c r="Y4529" i="1" s="1"/>
  <c r="X4530" i="1"/>
  <c r="Y4530" i="1" s="1"/>
  <c r="X4531" i="1"/>
  <c r="Y4531" i="1" s="1"/>
  <c r="X4532" i="1"/>
  <c r="Y4532" i="1" s="1"/>
  <c r="X4533" i="1"/>
  <c r="Y4533" i="1" s="1"/>
  <c r="X4534" i="1"/>
  <c r="Y4534" i="1" s="1"/>
  <c r="X4535" i="1"/>
  <c r="Y4535" i="1" s="1"/>
  <c r="X4536" i="1"/>
  <c r="Y4536" i="1" s="1"/>
  <c r="X4537" i="1"/>
  <c r="Y4537" i="1" s="1"/>
  <c r="X4538" i="1"/>
  <c r="Y4538" i="1" s="1"/>
  <c r="X4539" i="1"/>
  <c r="Y4539" i="1" s="1"/>
  <c r="X4540" i="1"/>
  <c r="Y4540" i="1" s="1"/>
  <c r="X4541" i="1"/>
  <c r="Y4541" i="1" s="1"/>
  <c r="X4542" i="1"/>
  <c r="Y4542" i="1" s="1"/>
  <c r="X4543" i="1"/>
  <c r="Y4543" i="1" s="1"/>
  <c r="X4544" i="1"/>
  <c r="Y4544" i="1" s="1"/>
  <c r="X4545" i="1"/>
  <c r="Y4545" i="1" s="1"/>
  <c r="X4546" i="1"/>
  <c r="Y4546" i="1" s="1"/>
  <c r="X4547" i="1"/>
  <c r="Y4547" i="1" s="1"/>
  <c r="X4548" i="1"/>
  <c r="Y4548" i="1" s="1"/>
  <c r="X4549" i="1"/>
  <c r="Y4549" i="1" s="1"/>
  <c r="X4550" i="1"/>
  <c r="Y4550" i="1" s="1"/>
  <c r="X4551" i="1"/>
  <c r="Y4551" i="1" s="1"/>
  <c r="X4552" i="1"/>
  <c r="Y4552" i="1" s="1"/>
  <c r="X4553" i="1"/>
  <c r="Y4553" i="1" s="1"/>
  <c r="X4554" i="1"/>
  <c r="X4555" i="1"/>
  <c r="Y4555" i="1" s="1"/>
  <c r="X4556" i="1"/>
  <c r="Y4556" i="1" s="1"/>
  <c r="X4557" i="1"/>
  <c r="Y4557" i="1" s="1"/>
  <c r="X4558" i="1"/>
  <c r="Y4558" i="1" s="1"/>
  <c r="X4559" i="1"/>
  <c r="X4560" i="1"/>
  <c r="Y4560" i="1" s="1"/>
  <c r="X4561" i="1"/>
  <c r="Y4561" i="1" s="1"/>
  <c r="X4562" i="1"/>
  <c r="Y4562" i="1" s="1"/>
  <c r="X4563" i="1"/>
  <c r="Y4563" i="1" s="1"/>
  <c r="X4564" i="1"/>
  <c r="Y4564" i="1" s="1"/>
  <c r="X4565" i="1"/>
  <c r="Y4565" i="1" s="1"/>
  <c r="X4566" i="1"/>
  <c r="X4567" i="1"/>
  <c r="Y4567" i="1" s="1"/>
  <c r="X4568" i="1"/>
  <c r="Y4568" i="1" s="1"/>
  <c r="X4569" i="1"/>
  <c r="Y4569" i="1" s="1"/>
  <c r="X4570" i="1"/>
  <c r="Y4570" i="1" s="1"/>
  <c r="X4571" i="1"/>
  <c r="Y4571" i="1" s="1"/>
  <c r="X4572" i="1"/>
  <c r="Y4572" i="1" s="1"/>
  <c r="X4573" i="1"/>
  <c r="Y4573" i="1" s="1"/>
  <c r="X4574" i="1"/>
  <c r="Y4574" i="1" s="1"/>
  <c r="X4575" i="1"/>
  <c r="Y4575" i="1" s="1"/>
  <c r="X4576" i="1"/>
  <c r="Y4576" i="1" s="1"/>
  <c r="X4577" i="1"/>
  <c r="Y4577" i="1" s="1"/>
  <c r="X4578" i="1"/>
  <c r="Y4578" i="1" s="1"/>
  <c r="X4579" i="1"/>
  <c r="Y4579" i="1" s="1"/>
  <c r="X4580" i="1"/>
  <c r="Y4580" i="1" s="1"/>
  <c r="X4581" i="1"/>
  <c r="Y4581" i="1" s="1"/>
  <c r="X4582" i="1"/>
  <c r="Y4582" i="1" s="1"/>
  <c r="X4583" i="1"/>
  <c r="Y4583" i="1" s="1"/>
  <c r="X4584" i="1"/>
  <c r="Y4584" i="1" s="1"/>
  <c r="X4585" i="1"/>
  <c r="Y4585" i="1" s="1"/>
  <c r="X4586" i="1"/>
  <c r="Y4586" i="1" s="1"/>
  <c r="X4587" i="1"/>
  <c r="Y4587" i="1" s="1"/>
  <c r="X4588" i="1"/>
  <c r="Y4588" i="1" s="1"/>
  <c r="X4589" i="1"/>
  <c r="Y4589" i="1" s="1"/>
  <c r="X4590" i="1"/>
  <c r="Y4590" i="1" s="1"/>
  <c r="X4591" i="1"/>
  <c r="Y4591" i="1" s="1"/>
  <c r="X4592" i="1"/>
  <c r="Y4592" i="1" s="1"/>
  <c r="X4593" i="1"/>
  <c r="Y4593" i="1" s="1"/>
  <c r="X4594" i="1"/>
  <c r="Y4594" i="1" s="1"/>
  <c r="X4595" i="1"/>
  <c r="Y4595" i="1" s="1"/>
  <c r="X4596" i="1"/>
  <c r="Y4596" i="1" s="1"/>
  <c r="X4597" i="1"/>
  <c r="Y4597" i="1" s="1"/>
  <c r="X4598" i="1"/>
  <c r="Y4598" i="1" s="1"/>
  <c r="X4599" i="1"/>
  <c r="Y4599" i="1" s="1"/>
  <c r="X4600" i="1"/>
  <c r="Y4600" i="1" s="1"/>
  <c r="X4601" i="1"/>
  <c r="Y4601" i="1" s="1"/>
  <c r="X4602" i="1"/>
  <c r="Y4602" i="1" s="1"/>
  <c r="X4603" i="1"/>
  <c r="Y4603" i="1" s="1"/>
  <c r="X4604" i="1"/>
  <c r="Y4604" i="1" s="1"/>
  <c r="X4605" i="1"/>
  <c r="Y4605" i="1" s="1"/>
  <c r="X4606" i="1"/>
  <c r="Y4606" i="1" s="1"/>
  <c r="X4607" i="1"/>
  <c r="Y4607" i="1" s="1"/>
  <c r="X4608" i="1"/>
  <c r="Y4608" i="1" s="1"/>
  <c r="X4609" i="1"/>
  <c r="Y4609" i="1" s="1"/>
  <c r="X4610" i="1"/>
  <c r="Y4610" i="1" s="1"/>
  <c r="X4611" i="1"/>
  <c r="Y4611" i="1" s="1"/>
  <c r="X4612" i="1"/>
  <c r="Y4612" i="1" s="1"/>
  <c r="X4613" i="1"/>
  <c r="Y4613" i="1" s="1"/>
  <c r="X4614" i="1"/>
  <c r="X4615" i="1"/>
  <c r="Y4615" i="1" s="1"/>
  <c r="X4616" i="1"/>
  <c r="Y4616" i="1" s="1"/>
  <c r="X4617" i="1"/>
  <c r="Y4617" i="1" s="1"/>
  <c r="X4618" i="1"/>
  <c r="X4619" i="1"/>
  <c r="Y4619" i="1" s="1"/>
  <c r="X4620" i="1"/>
  <c r="Y4620" i="1" s="1"/>
  <c r="X4621" i="1"/>
  <c r="Y4621" i="1" s="1"/>
  <c r="X4622" i="1"/>
  <c r="Y4622" i="1" s="1"/>
  <c r="X4623" i="1"/>
  <c r="Y4623" i="1" s="1"/>
  <c r="X4624" i="1"/>
  <c r="Y4624" i="1" s="1"/>
  <c r="X4625" i="1"/>
  <c r="Y4625" i="1" s="1"/>
  <c r="X4626" i="1"/>
  <c r="Y4626" i="1" s="1"/>
  <c r="X4627" i="1"/>
  <c r="Y4627" i="1" s="1"/>
  <c r="X4628" i="1"/>
  <c r="Y4628" i="1" s="1"/>
  <c r="X4629" i="1"/>
  <c r="Y4629" i="1" s="1"/>
  <c r="X4630" i="1"/>
  <c r="Y4630" i="1" s="1"/>
  <c r="X4631" i="1"/>
  <c r="Y4631" i="1" s="1"/>
  <c r="X4632" i="1"/>
  <c r="Y4632" i="1" s="1"/>
  <c r="X4633" i="1"/>
  <c r="X4634" i="1"/>
  <c r="Y4634" i="1" s="1"/>
  <c r="X4635" i="1"/>
  <c r="Y4635" i="1" s="1"/>
  <c r="X4636" i="1"/>
  <c r="Y4636" i="1" s="1"/>
  <c r="X4637" i="1"/>
  <c r="Y4637" i="1" s="1"/>
  <c r="X4638" i="1"/>
  <c r="Y4638" i="1" s="1"/>
  <c r="X4639" i="1"/>
  <c r="Y4639" i="1" s="1"/>
  <c r="X4640" i="1"/>
  <c r="Y4640" i="1" s="1"/>
  <c r="X4641" i="1"/>
  <c r="Y4641" i="1" s="1"/>
  <c r="X4642" i="1"/>
  <c r="Y4642" i="1" s="1"/>
  <c r="X4643" i="1"/>
  <c r="Y4643" i="1" s="1"/>
  <c r="X4644" i="1"/>
  <c r="Y4644" i="1" s="1"/>
  <c r="X4645" i="1"/>
  <c r="Y4645" i="1" s="1"/>
  <c r="X4646" i="1"/>
  <c r="Y4646" i="1" s="1"/>
  <c r="X4647" i="1"/>
  <c r="Y4647" i="1" s="1"/>
  <c r="X4648" i="1"/>
  <c r="Y4648" i="1" s="1"/>
  <c r="X4649" i="1"/>
  <c r="Y4649" i="1" s="1"/>
  <c r="X4650" i="1"/>
  <c r="Y4650" i="1" s="1"/>
  <c r="X4651" i="1"/>
  <c r="Y4651" i="1" s="1"/>
  <c r="X4652" i="1"/>
  <c r="Y4652" i="1" s="1"/>
  <c r="X4653" i="1"/>
  <c r="Y4653" i="1" s="1"/>
  <c r="X4654" i="1"/>
  <c r="Y4654" i="1" s="1"/>
  <c r="X4655" i="1"/>
  <c r="Y4655" i="1" s="1"/>
  <c r="X4656" i="1"/>
  <c r="Y4656" i="1" s="1"/>
  <c r="X4657" i="1"/>
  <c r="Y4657" i="1" s="1"/>
  <c r="X4658" i="1"/>
  <c r="Y4658" i="1" s="1"/>
  <c r="X4659" i="1"/>
  <c r="Y4659" i="1" s="1"/>
  <c r="X4660" i="1"/>
  <c r="Y4660" i="1" s="1"/>
  <c r="X4661" i="1"/>
  <c r="Y4661" i="1" s="1"/>
  <c r="X4662" i="1"/>
  <c r="X4663" i="1"/>
  <c r="Y4663" i="1" s="1"/>
  <c r="X4664" i="1"/>
  <c r="Y4664" i="1" s="1"/>
  <c r="X4665" i="1"/>
  <c r="Y4665" i="1" s="1"/>
  <c r="X4666" i="1"/>
  <c r="Y4666" i="1" s="1"/>
  <c r="X4667" i="1"/>
  <c r="Y4667" i="1" s="1"/>
  <c r="X4668" i="1"/>
  <c r="Y4668" i="1" s="1"/>
  <c r="X4669" i="1"/>
  <c r="Y4669" i="1" s="1"/>
  <c r="X4670" i="1"/>
  <c r="X4671" i="1"/>
  <c r="Y4671" i="1" s="1"/>
  <c r="X4672" i="1"/>
  <c r="Y4672" i="1" s="1"/>
  <c r="X4673" i="1"/>
  <c r="Y4673" i="1" s="1"/>
  <c r="X4674" i="1"/>
  <c r="Y4674" i="1" s="1"/>
  <c r="X4675" i="1"/>
  <c r="Y4675" i="1" s="1"/>
  <c r="X4676" i="1"/>
  <c r="Y4676" i="1" s="1"/>
  <c r="X4677" i="1"/>
  <c r="Y4677" i="1" s="1"/>
  <c r="X4678" i="1"/>
  <c r="Y4678" i="1" s="1"/>
  <c r="X4679" i="1"/>
  <c r="Y4679" i="1" s="1"/>
  <c r="X4680" i="1"/>
  <c r="Y4680" i="1" s="1"/>
  <c r="X4681" i="1"/>
  <c r="Y4681" i="1" s="1"/>
  <c r="X4682" i="1"/>
  <c r="Y4682" i="1" s="1"/>
  <c r="X4683" i="1"/>
  <c r="Y4683" i="1" s="1"/>
  <c r="X4684" i="1"/>
  <c r="Y4684" i="1" s="1"/>
  <c r="X4685" i="1"/>
  <c r="Y4685" i="1" s="1"/>
  <c r="X4686" i="1"/>
  <c r="Y4686" i="1" s="1"/>
  <c r="X4687" i="1"/>
  <c r="Y4687" i="1" s="1"/>
  <c r="X4688" i="1"/>
  <c r="Y4688" i="1" s="1"/>
  <c r="X4689" i="1"/>
  <c r="Y4689" i="1" s="1"/>
  <c r="X4690" i="1"/>
  <c r="Y4690" i="1" s="1"/>
  <c r="X4691" i="1"/>
  <c r="Y4691" i="1" s="1"/>
  <c r="X4692" i="1"/>
  <c r="Y4692" i="1" s="1"/>
  <c r="X4693" i="1"/>
  <c r="Y4693" i="1" s="1"/>
  <c r="X4694" i="1"/>
  <c r="Y4694" i="1" s="1"/>
  <c r="X4695" i="1"/>
  <c r="Y4695" i="1" s="1"/>
  <c r="X4696" i="1"/>
  <c r="Y4696" i="1" s="1"/>
  <c r="X4697" i="1"/>
  <c r="Y4697" i="1" s="1"/>
  <c r="X4698" i="1"/>
  <c r="X4699" i="1"/>
  <c r="Y4699" i="1" s="1"/>
  <c r="X4700" i="1"/>
  <c r="Y4700" i="1" s="1"/>
  <c r="X4701" i="1"/>
  <c r="Y4701" i="1" s="1"/>
  <c r="X4702" i="1"/>
  <c r="X4703" i="1"/>
  <c r="Y4703" i="1" s="1"/>
  <c r="X4704" i="1"/>
  <c r="Y4704" i="1" s="1"/>
  <c r="X4705" i="1"/>
  <c r="Y4705" i="1" s="1"/>
  <c r="X4706" i="1"/>
  <c r="Y4706" i="1" s="1"/>
  <c r="X4707" i="1"/>
  <c r="Y4707" i="1" s="1"/>
  <c r="X4708" i="1"/>
  <c r="Y4708" i="1" s="1"/>
  <c r="X4709" i="1"/>
  <c r="Y4709" i="1" s="1"/>
  <c r="X4710" i="1"/>
  <c r="X4711" i="1"/>
  <c r="Y4711" i="1" s="1"/>
  <c r="X4712" i="1"/>
  <c r="Y4712" i="1" s="1"/>
  <c r="X4713" i="1"/>
  <c r="Y4713" i="1" s="1"/>
  <c r="X4714" i="1"/>
  <c r="Y4714" i="1" s="1"/>
  <c r="X4715" i="1"/>
  <c r="Y4715" i="1" s="1"/>
  <c r="X4716" i="1"/>
  <c r="Y4716" i="1" s="1"/>
  <c r="X4717" i="1"/>
  <c r="Y4717" i="1" s="1"/>
  <c r="X4718" i="1"/>
  <c r="Y4718" i="1" s="1"/>
  <c r="X4719" i="1"/>
  <c r="Y4719" i="1" s="1"/>
  <c r="X4720" i="1"/>
  <c r="Y4720" i="1" s="1"/>
  <c r="X4721" i="1"/>
  <c r="Y4721" i="1" s="1"/>
  <c r="X4722" i="1"/>
  <c r="X4723" i="1"/>
  <c r="Y4723" i="1" s="1"/>
  <c r="X4724" i="1"/>
  <c r="Y4724" i="1" s="1"/>
  <c r="X4725" i="1"/>
  <c r="Y4725" i="1" s="1"/>
  <c r="X4726" i="1"/>
  <c r="Y4726" i="1" s="1"/>
  <c r="X4727" i="1"/>
  <c r="Y4727" i="1" s="1"/>
  <c r="X4728" i="1"/>
  <c r="Y4728" i="1" s="1"/>
  <c r="X4729" i="1"/>
  <c r="Y4729" i="1" s="1"/>
  <c r="X4730" i="1"/>
  <c r="Y4730" i="1" s="1"/>
  <c r="X4731" i="1"/>
  <c r="Y4731" i="1" s="1"/>
  <c r="X4732" i="1"/>
  <c r="Y4732" i="1" s="1"/>
  <c r="X4733" i="1"/>
  <c r="Y4733" i="1" s="1"/>
  <c r="X4734" i="1"/>
  <c r="Y4734" i="1" s="1"/>
  <c r="X4735" i="1"/>
  <c r="Y4735" i="1" s="1"/>
  <c r="X4736" i="1"/>
  <c r="Y4736" i="1" s="1"/>
  <c r="X4737" i="1"/>
  <c r="Y4737" i="1" s="1"/>
  <c r="X4738" i="1"/>
  <c r="Y4738" i="1" s="1"/>
  <c r="X4739" i="1"/>
  <c r="Y4739" i="1" s="1"/>
  <c r="X4740" i="1"/>
  <c r="Y4740" i="1" s="1"/>
  <c r="X4741" i="1"/>
  <c r="Y4741" i="1" s="1"/>
  <c r="X4742" i="1"/>
  <c r="Y4742" i="1" s="1"/>
  <c r="X4743" i="1"/>
  <c r="Y4743" i="1" s="1"/>
  <c r="X4744" i="1"/>
  <c r="Y4744" i="1" s="1"/>
  <c r="X4745" i="1"/>
  <c r="Y4745" i="1" s="1"/>
  <c r="X4746" i="1"/>
  <c r="Y4746" i="1" s="1"/>
  <c r="X4747" i="1"/>
  <c r="Y4747" i="1" s="1"/>
  <c r="X4748" i="1"/>
  <c r="Y4748" i="1" s="1"/>
  <c r="X4749" i="1"/>
  <c r="Y4749" i="1" s="1"/>
  <c r="X4750" i="1"/>
  <c r="Y4750" i="1" s="1"/>
  <c r="X4751" i="1"/>
  <c r="Y4751" i="1" s="1"/>
  <c r="X4752" i="1"/>
  <c r="Y4752" i="1" s="1"/>
  <c r="X4753" i="1"/>
  <c r="Y4753" i="1" s="1"/>
  <c r="X4754" i="1"/>
  <c r="Y4754" i="1" s="1"/>
  <c r="X4755" i="1"/>
  <c r="Y4755" i="1" s="1"/>
  <c r="X4756" i="1"/>
  <c r="Y4756" i="1" s="1"/>
  <c r="X4757" i="1"/>
  <c r="Y4757" i="1" s="1"/>
  <c r="X4758" i="1"/>
  <c r="Y4758" i="1" s="1"/>
  <c r="X4759" i="1"/>
  <c r="Y4759" i="1" s="1"/>
  <c r="X4760" i="1"/>
  <c r="Y4760" i="1" s="1"/>
  <c r="X4761" i="1"/>
  <c r="Y4761" i="1" s="1"/>
  <c r="X4762" i="1"/>
  <c r="Y4762" i="1" s="1"/>
  <c r="X4763" i="1"/>
  <c r="Y4763" i="1" s="1"/>
  <c r="X4764" i="1"/>
  <c r="Y4764" i="1" s="1"/>
  <c r="X4765" i="1"/>
  <c r="Y4765" i="1" s="1"/>
  <c r="X4766" i="1"/>
  <c r="Y4766" i="1" s="1"/>
  <c r="X4767" i="1"/>
  <c r="Y4767" i="1" s="1"/>
  <c r="X4768" i="1"/>
  <c r="Y4768" i="1" s="1"/>
  <c r="X4769" i="1"/>
  <c r="Y4769" i="1" s="1"/>
  <c r="X4770" i="1"/>
  <c r="X4771" i="1"/>
  <c r="X4772" i="1"/>
  <c r="Y4772" i="1" s="1"/>
  <c r="X4773" i="1"/>
  <c r="Y4773" i="1" s="1"/>
  <c r="X4774" i="1"/>
  <c r="Y4774" i="1" s="1"/>
  <c r="X4775" i="1"/>
  <c r="Y4775" i="1" s="1"/>
  <c r="X4776" i="1"/>
  <c r="Y4776" i="1" s="1"/>
  <c r="X4777" i="1"/>
  <c r="Y4777" i="1" s="1"/>
  <c r="X4778" i="1"/>
  <c r="Y4778" i="1" s="1"/>
  <c r="X4779" i="1"/>
  <c r="Y4779" i="1" s="1"/>
  <c r="X4780" i="1"/>
  <c r="Y4780" i="1" s="1"/>
  <c r="X4781" i="1"/>
  <c r="Y4781" i="1" s="1"/>
  <c r="X4782" i="1"/>
  <c r="Y4782" i="1" s="1"/>
  <c r="X4783" i="1"/>
  <c r="Y4783" i="1" s="1"/>
  <c r="X4784" i="1"/>
  <c r="Y4784" i="1" s="1"/>
  <c r="X4785" i="1"/>
  <c r="Y4785" i="1" s="1"/>
  <c r="X4786" i="1"/>
  <c r="Y4786" i="1" s="1"/>
  <c r="X4787" i="1"/>
  <c r="Y4787" i="1" s="1"/>
  <c r="X4788" i="1"/>
  <c r="Y4788" i="1" s="1"/>
  <c r="X4789" i="1"/>
  <c r="Y4789" i="1" s="1"/>
  <c r="X4790" i="1"/>
  <c r="Y4790" i="1" s="1"/>
  <c r="X4791" i="1"/>
  <c r="Y4791" i="1" s="1"/>
  <c r="X4792" i="1"/>
  <c r="Y4792" i="1" s="1"/>
  <c r="X4793" i="1"/>
  <c r="Y4793" i="1" s="1"/>
  <c r="X4794" i="1"/>
  <c r="Y4794" i="1" s="1"/>
  <c r="X4795" i="1"/>
  <c r="Y4795" i="1" s="1"/>
  <c r="X4796" i="1"/>
  <c r="Y4796" i="1" s="1"/>
  <c r="X4797" i="1"/>
  <c r="Y4797" i="1" s="1"/>
  <c r="X4798" i="1"/>
  <c r="Y4798" i="1" s="1"/>
  <c r="X4799" i="1"/>
  <c r="Y4799" i="1" s="1"/>
  <c r="X4800" i="1"/>
  <c r="Y4800" i="1" s="1"/>
  <c r="X4801" i="1"/>
  <c r="Y4801" i="1" s="1"/>
  <c r="X4802" i="1"/>
  <c r="Y4802" i="1" s="1"/>
  <c r="X4803" i="1"/>
  <c r="Y4803" i="1" s="1"/>
  <c r="X4804" i="1"/>
  <c r="Y4804" i="1" s="1"/>
  <c r="X4805" i="1"/>
  <c r="Y4805" i="1" s="1"/>
  <c r="X4806" i="1"/>
  <c r="Y4806" i="1" s="1"/>
  <c r="X4807" i="1"/>
  <c r="Y4807" i="1" s="1"/>
  <c r="X4808" i="1"/>
  <c r="Y4808" i="1" s="1"/>
  <c r="X4809" i="1"/>
  <c r="Y4809" i="1" s="1"/>
  <c r="X4810" i="1"/>
  <c r="Y4810" i="1" s="1"/>
  <c r="X4811" i="1"/>
  <c r="Y4811" i="1" s="1"/>
  <c r="X4812" i="1"/>
  <c r="Y4812" i="1" s="1"/>
  <c r="X4813" i="1"/>
  <c r="Y4813" i="1" s="1"/>
  <c r="X4814" i="1"/>
  <c r="Y4814" i="1" s="1"/>
  <c r="X4815" i="1"/>
  <c r="Y4815" i="1" s="1"/>
  <c r="X4816" i="1"/>
  <c r="Y4816" i="1" s="1"/>
  <c r="X4817" i="1"/>
  <c r="Y4817" i="1" s="1"/>
  <c r="X4818" i="1"/>
  <c r="X4819" i="1"/>
  <c r="X4820" i="1"/>
  <c r="Y4820" i="1" s="1"/>
  <c r="X4821" i="1"/>
  <c r="Y4821" i="1" s="1"/>
  <c r="X4822" i="1"/>
  <c r="Y4822" i="1" s="1"/>
  <c r="X4823" i="1"/>
  <c r="Y4823" i="1" s="1"/>
  <c r="X4824" i="1"/>
  <c r="Y4824" i="1" s="1"/>
  <c r="X4825" i="1"/>
  <c r="Y4825" i="1" s="1"/>
  <c r="X4826" i="1"/>
  <c r="Y4826" i="1" s="1"/>
  <c r="X4827" i="1"/>
  <c r="Y4827" i="1" s="1"/>
  <c r="X4828" i="1"/>
  <c r="Y4828" i="1" s="1"/>
  <c r="X4829" i="1"/>
  <c r="Y4829" i="1" s="1"/>
  <c r="X4830" i="1"/>
  <c r="Y4830" i="1" s="1"/>
  <c r="X4831" i="1"/>
  <c r="Y4831" i="1" s="1"/>
  <c r="X4832" i="1"/>
  <c r="Y4832" i="1" s="1"/>
  <c r="X4833" i="1"/>
  <c r="Y4833" i="1" s="1"/>
  <c r="X4834" i="1"/>
  <c r="Y4834" i="1" s="1"/>
  <c r="X4835" i="1"/>
  <c r="Y4835" i="1" s="1"/>
  <c r="X4836" i="1"/>
  <c r="Y4836" i="1" s="1"/>
  <c r="X4837" i="1"/>
  <c r="Y4837" i="1" s="1"/>
  <c r="X4838" i="1"/>
  <c r="Y4838" i="1" s="1"/>
  <c r="X4839" i="1"/>
  <c r="Y4839" i="1" s="1"/>
  <c r="X4840" i="1"/>
  <c r="Y4840" i="1" s="1"/>
  <c r="X4841" i="1"/>
  <c r="Y4841" i="1" s="1"/>
  <c r="X4842" i="1"/>
  <c r="X4843" i="1"/>
  <c r="Y4843" i="1" s="1"/>
  <c r="X4844" i="1"/>
  <c r="Y4844" i="1" s="1"/>
  <c r="X4845" i="1"/>
  <c r="Y4845" i="1" s="1"/>
  <c r="X4846" i="1"/>
  <c r="Y4846" i="1" s="1"/>
  <c r="X4847" i="1"/>
  <c r="Y4847" i="1" s="1"/>
  <c r="X4848" i="1"/>
  <c r="Y4848" i="1" s="1"/>
  <c r="X4849" i="1"/>
  <c r="X4850" i="1"/>
  <c r="Y4850" i="1" s="1"/>
  <c r="X4851" i="1"/>
  <c r="Y4851" i="1" s="1"/>
  <c r="X4852" i="1"/>
  <c r="Y4852" i="1" s="1"/>
  <c r="X4853" i="1"/>
  <c r="Y4853" i="1" s="1"/>
  <c r="X4854" i="1"/>
  <c r="X4855" i="1"/>
  <c r="Y4855" i="1" s="1"/>
  <c r="X4856" i="1"/>
  <c r="Y4856" i="1" s="1"/>
  <c r="X4857" i="1"/>
  <c r="Y4857" i="1" s="1"/>
  <c r="X4858" i="1"/>
  <c r="Y4858" i="1" s="1"/>
  <c r="X4859" i="1"/>
  <c r="Y4859" i="1" s="1"/>
  <c r="X4860" i="1"/>
  <c r="Y4860" i="1" s="1"/>
  <c r="X4861" i="1"/>
  <c r="Y4861" i="1" s="1"/>
  <c r="X4862" i="1"/>
  <c r="Y4862" i="1" s="1"/>
  <c r="X4863" i="1"/>
  <c r="Y4863" i="1" s="1"/>
  <c r="X4864" i="1"/>
  <c r="Y4864" i="1" s="1"/>
  <c r="X4865" i="1"/>
  <c r="Y4865" i="1" s="1"/>
  <c r="X4866" i="1"/>
  <c r="Y4866" i="1" s="1"/>
  <c r="X4867" i="1"/>
  <c r="Y4867" i="1" s="1"/>
  <c r="X4868" i="1"/>
  <c r="Y4868" i="1" s="1"/>
  <c r="X4869" i="1"/>
  <c r="Y4869" i="1" s="1"/>
  <c r="X4870" i="1"/>
  <c r="Y4870" i="1" s="1"/>
  <c r="X4871" i="1"/>
  <c r="Y4871" i="1" s="1"/>
  <c r="X4872" i="1"/>
  <c r="Y4872" i="1" s="1"/>
  <c r="X4873" i="1"/>
  <c r="Y4873" i="1" s="1"/>
  <c r="X4874" i="1"/>
  <c r="Y4874" i="1" s="1"/>
  <c r="X4875" i="1"/>
  <c r="Y4875" i="1" s="1"/>
  <c r="X4876" i="1"/>
  <c r="Y4876" i="1" s="1"/>
  <c r="X4877" i="1"/>
  <c r="Y4877" i="1" s="1"/>
  <c r="X4878" i="1"/>
  <c r="X4879" i="1"/>
  <c r="Y4879" i="1" s="1"/>
  <c r="X4880" i="1"/>
  <c r="Y4880" i="1" s="1"/>
  <c r="X4881" i="1"/>
  <c r="Y4881" i="1" s="1"/>
  <c r="X4882" i="1"/>
  <c r="Y4882" i="1" s="1"/>
  <c r="X4883" i="1"/>
  <c r="Y4883" i="1" s="1"/>
  <c r="X4884" i="1"/>
  <c r="Y4884" i="1" s="1"/>
  <c r="X4885" i="1"/>
  <c r="Y4885" i="1" s="1"/>
  <c r="X4886" i="1"/>
  <c r="Y4886" i="1" s="1"/>
  <c r="X4887" i="1"/>
  <c r="Y4887" i="1" s="1"/>
  <c r="X4888" i="1"/>
  <c r="Y4888" i="1" s="1"/>
  <c r="X4889" i="1"/>
  <c r="Y4889" i="1" s="1"/>
  <c r="X4890" i="1"/>
  <c r="Y4890" i="1" s="1"/>
  <c r="X4891" i="1"/>
  <c r="Y4891" i="1" s="1"/>
  <c r="X4892" i="1"/>
  <c r="Y4892" i="1" s="1"/>
  <c r="X4893" i="1"/>
  <c r="Y4893" i="1" s="1"/>
  <c r="X4894" i="1"/>
  <c r="Y4894" i="1" s="1"/>
  <c r="X4895" i="1"/>
  <c r="Y4895" i="1" s="1"/>
  <c r="X4896" i="1"/>
  <c r="Y4896" i="1" s="1"/>
  <c r="X4897" i="1"/>
  <c r="Y4897" i="1" s="1"/>
  <c r="X4898" i="1"/>
  <c r="Y4898" i="1" s="1"/>
  <c r="X4899" i="1"/>
  <c r="Y4899" i="1" s="1"/>
  <c r="X4900" i="1"/>
  <c r="Y4900" i="1" s="1"/>
  <c r="X4901" i="1"/>
  <c r="Y4901" i="1" s="1"/>
  <c r="X4902" i="1"/>
  <c r="Y4902" i="1" s="1"/>
  <c r="X4903" i="1"/>
  <c r="Y4903" i="1" s="1"/>
  <c r="X4904" i="1"/>
  <c r="Y4904" i="1" s="1"/>
  <c r="X4905" i="1"/>
  <c r="Y4905" i="1" s="1"/>
  <c r="X4906" i="1"/>
  <c r="Y4906" i="1" s="1"/>
  <c r="X4907" i="1"/>
  <c r="Y4907" i="1" s="1"/>
  <c r="X4908" i="1"/>
  <c r="Y4908" i="1" s="1"/>
  <c r="X4909" i="1"/>
  <c r="Y4909" i="1" s="1"/>
  <c r="X4910" i="1"/>
  <c r="Y4910" i="1" s="1"/>
  <c r="X4911" i="1"/>
  <c r="Y4911" i="1" s="1"/>
  <c r="X4912" i="1"/>
  <c r="Y4912" i="1" s="1"/>
  <c r="X4913" i="1"/>
  <c r="Y4913" i="1" s="1"/>
  <c r="X4914" i="1"/>
  <c r="Y4914" i="1" s="1"/>
  <c r="X4915" i="1"/>
  <c r="Y4915" i="1" s="1"/>
  <c r="X4916" i="1"/>
  <c r="Y4916" i="1" s="1"/>
  <c r="X4917" i="1"/>
  <c r="Y4917" i="1" s="1"/>
  <c r="X4918" i="1"/>
  <c r="Y4918" i="1" s="1"/>
  <c r="X4919" i="1"/>
  <c r="Y4919" i="1" s="1"/>
  <c r="X4920" i="1"/>
  <c r="Y4920" i="1" s="1"/>
  <c r="X4921" i="1"/>
  <c r="Y4921" i="1" s="1"/>
  <c r="X4922" i="1"/>
  <c r="Y4922" i="1" s="1"/>
  <c r="X4923" i="1"/>
  <c r="Y4923" i="1" s="1"/>
  <c r="X4924" i="1"/>
  <c r="Y4924" i="1" s="1"/>
  <c r="X4925" i="1"/>
  <c r="Y4925" i="1" s="1"/>
  <c r="X4926" i="1"/>
  <c r="X4927" i="1"/>
  <c r="Y4927" i="1" s="1"/>
  <c r="X4928" i="1"/>
  <c r="Y4928" i="1" s="1"/>
  <c r="X4929" i="1"/>
  <c r="Y4929" i="1" s="1"/>
  <c r="X4930" i="1"/>
  <c r="Y4930" i="1" s="1"/>
  <c r="X4931" i="1"/>
  <c r="Y4931" i="1" s="1"/>
  <c r="X4932" i="1"/>
  <c r="Y4932" i="1" s="1"/>
  <c r="X4933" i="1"/>
  <c r="Y4933" i="1" s="1"/>
  <c r="X4934" i="1"/>
  <c r="Y4934" i="1" s="1"/>
  <c r="X4935" i="1"/>
  <c r="Y4935" i="1" s="1"/>
  <c r="X4936" i="1"/>
  <c r="Y4936" i="1" s="1"/>
  <c r="X4937" i="1"/>
  <c r="Y4937" i="1" s="1"/>
  <c r="X4938" i="1"/>
  <c r="Y4938" i="1" s="1"/>
  <c r="X4939" i="1"/>
  <c r="Y4939" i="1" s="1"/>
  <c r="X4940" i="1"/>
  <c r="Y4940" i="1" s="1"/>
  <c r="X4941" i="1"/>
  <c r="Y4941" i="1" s="1"/>
  <c r="X4942" i="1"/>
  <c r="Y4942" i="1" s="1"/>
  <c r="X4943" i="1"/>
  <c r="Y4943" i="1" s="1"/>
  <c r="X4944" i="1"/>
  <c r="Y4944" i="1" s="1"/>
  <c r="X4945" i="1"/>
  <c r="Y4945" i="1" s="1"/>
  <c r="X4946" i="1"/>
  <c r="Y4946" i="1" s="1"/>
  <c r="X4947" i="1"/>
  <c r="Y4947" i="1" s="1"/>
  <c r="X4948" i="1"/>
  <c r="Y4948" i="1" s="1"/>
  <c r="X4949" i="1"/>
  <c r="Y4949" i="1" s="1"/>
  <c r="X4950" i="1"/>
  <c r="Y4950" i="1" s="1"/>
  <c r="X4951" i="1"/>
  <c r="Y4951" i="1" s="1"/>
  <c r="X4952" i="1"/>
  <c r="Y4952" i="1" s="1"/>
  <c r="X4953" i="1"/>
  <c r="Y4953" i="1" s="1"/>
  <c r="X4954" i="1"/>
  <c r="Y4954" i="1" s="1"/>
  <c r="X4955" i="1"/>
  <c r="Y4955" i="1" s="1"/>
  <c r="X4956" i="1"/>
  <c r="Y4956" i="1" s="1"/>
  <c r="X4957" i="1"/>
  <c r="Y4957" i="1" s="1"/>
  <c r="X4958" i="1"/>
  <c r="Y4958" i="1" s="1"/>
  <c r="X4959" i="1"/>
  <c r="Y4959" i="1" s="1"/>
  <c r="X4960" i="1"/>
  <c r="Y4960" i="1" s="1"/>
  <c r="X4961" i="1"/>
  <c r="Y4961" i="1" s="1"/>
  <c r="X4962" i="1"/>
  <c r="Y4962" i="1" s="1"/>
  <c r="X4963" i="1"/>
  <c r="Y4963" i="1" s="1"/>
  <c r="X4964" i="1"/>
  <c r="Y4964" i="1" s="1"/>
  <c r="X4965" i="1"/>
  <c r="Y4965" i="1" s="1"/>
  <c r="X4966" i="1"/>
  <c r="Y4966" i="1" s="1"/>
  <c r="X4967" i="1"/>
  <c r="Y4967" i="1" s="1"/>
  <c r="X4968" i="1"/>
  <c r="Y4968" i="1" s="1"/>
  <c r="X4969" i="1"/>
  <c r="Y4969" i="1" s="1"/>
  <c r="X4970" i="1"/>
  <c r="Y4970" i="1" s="1"/>
  <c r="X4971" i="1"/>
  <c r="Y4971" i="1" s="1"/>
  <c r="X4972" i="1"/>
  <c r="Y4972" i="1" s="1"/>
  <c r="X4973" i="1"/>
  <c r="Y4973" i="1" s="1"/>
  <c r="X4974" i="1"/>
  <c r="X4975" i="1"/>
  <c r="Y4975" i="1" s="1"/>
  <c r="X4976" i="1"/>
  <c r="Y4976" i="1" s="1"/>
  <c r="X4977" i="1"/>
  <c r="Y4977" i="1" s="1"/>
  <c r="X4978" i="1"/>
  <c r="X4979" i="1"/>
  <c r="Y4979" i="1" s="1"/>
  <c r="X4980" i="1"/>
  <c r="Y4980" i="1" s="1"/>
  <c r="X4981" i="1"/>
  <c r="Y4981" i="1" s="1"/>
  <c r="X4982" i="1"/>
  <c r="Y4982" i="1" s="1"/>
  <c r="X4983" i="1"/>
  <c r="Y4983" i="1" s="1"/>
  <c r="X4984" i="1"/>
  <c r="Y4984" i="1" s="1"/>
  <c r="X4985" i="1"/>
  <c r="Y4985" i="1" s="1"/>
  <c r="X4986" i="1"/>
  <c r="X4987" i="1"/>
  <c r="Y4987" i="1" s="1"/>
  <c r="X4988" i="1"/>
  <c r="Y4988" i="1" s="1"/>
  <c r="X4989" i="1"/>
  <c r="Y4989" i="1" s="1"/>
  <c r="X4990" i="1"/>
  <c r="Y4990" i="1" s="1"/>
  <c r="X4991" i="1"/>
  <c r="Y4991" i="1" s="1"/>
  <c r="X4992" i="1"/>
  <c r="Y4992" i="1" s="1"/>
  <c r="X4993" i="1"/>
  <c r="Y4993" i="1" s="1"/>
  <c r="X4994" i="1"/>
  <c r="Y4994" i="1" s="1"/>
  <c r="X4995" i="1"/>
  <c r="Y4995" i="1" s="1"/>
  <c r="X4996" i="1"/>
  <c r="Y4996" i="1" s="1"/>
  <c r="X4997" i="1"/>
  <c r="Y4997" i="1" s="1"/>
  <c r="X4998" i="1"/>
  <c r="X4999" i="1"/>
  <c r="Y4999" i="1" s="1"/>
  <c r="X5000" i="1"/>
  <c r="Y5000" i="1" s="1"/>
  <c r="X5001" i="1"/>
  <c r="Y5001" i="1" s="1"/>
  <c r="X5002" i="1"/>
  <c r="Y5002" i="1" s="1"/>
  <c r="X5003" i="1"/>
  <c r="Y5003" i="1" s="1"/>
  <c r="X5004" i="1"/>
  <c r="Y5004" i="1" s="1"/>
  <c r="X5005" i="1"/>
  <c r="Y5005" i="1" s="1"/>
  <c r="X5006" i="1"/>
  <c r="Y5006" i="1" s="1"/>
  <c r="X5007" i="1"/>
  <c r="Y5007" i="1" s="1"/>
  <c r="X5008" i="1"/>
  <c r="Y5008" i="1" s="1"/>
  <c r="X5009" i="1"/>
  <c r="Y5009" i="1" s="1"/>
  <c r="X5010" i="1"/>
  <c r="Y5010" i="1" s="1"/>
  <c r="X5011" i="1"/>
  <c r="Y5011" i="1" s="1"/>
  <c r="X5012" i="1"/>
  <c r="Y5012" i="1" s="1"/>
  <c r="X5013" i="1"/>
  <c r="Y5013" i="1" s="1"/>
  <c r="X5014" i="1"/>
  <c r="Y5014" i="1" s="1"/>
  <c r="X5015" i="1"/>
  <c r="Y5015" i="1" s="1"/>
  <c r="X5016" i="1"/>
  <c r="Y5016" i="1" s="1"/>
  <c r="X5017" i="1"/>
  <c r="Y5017" i="1" s="1"/>
  <c r="X5018" i="1"/>
  <c r="Y5018" i="1" s="1"/>
  <c r="X5019" i="1"/>
  <c r="Y5019" i="1" s="1"/>
  <c r="X5020" i="1"/>
  <c r="Y5020" i="1" s="1"/>
  <c r="X5021" i="1"/>
  <c r="Y5021" i="1" s="1"/>
  <c r="X5022" i="1"/>
  <c r="X5023" i="1"/>
  <c r="Y5023" i="1" s="1"/>
  <c r="X5024" i="1"/>
  <c r="Y5024" i="1" s="1"/>
  <c r="X5025" i="1"/>
  <c r="Y5025" i="1" s="1"/>
  <c r="X5026" i="1"/>
  <c r="Y5026" i="1" s="1"/>
  <c r="X5027" i="1"/>
  <c r="Y5027" i="1" s="1"/>
  <c r="X5028" i="1"/>
  <c r="Y5028" i="1" s="1"/>
  <c r="X5029" i="1"/>
  <c r="Y5029" i="1" s="1"/>
  <c r="X5030" i="1"/>
  <c r="Y5030" i="1" s="1"/>
  <c r="X5031" i="1"/>
  <c r="Y5031" i="1" s="1"/>
  <c r="X5032" i="1"/>
  <c r="Y5032" i="1" s="1"/>
  <c r="X5033" i="1"/>
  <c r="Y5033" i="1" s="1"/>
  <c r="X5034" i="1"/>
  <c r="Y5034" i="1" s="1"/>
  <c r="X5035" i="1"/>
  <c r="Y5035" i="1" s="1"/>
  <c r="X5036" i="1"/>
  <c r="Y5036" i="1" s="1"/>
  <c r="X5037" i="1"/>
  <c r="Y5037" i="1" s="1"/>
  <c r="X5038" i="1"/>
  <c r="Y5038" i="1" s="1"/>
  <c r="X5039" i="1"/>
  <c r="Y5039" i="1" s="1"/>
  <c r="X5040" i="1"/>
  <c r="Y5040" i="1" s="1"/>
  <c r="X5041" i="1"/>
  <c r="Y5041" i="1" s="1"/>
  <c r="X5042" i="1"/>
  <c r="Y5042" i="1" s="1"/>
  <c r="X5043" i="1"/>
  <c r="Y5043" i="1" s="1"/>
  <c r="X5044" i="1"/>
  <c r="Y5044" i="1" s="1"/>
  <c r="X5045" i="1"/>
  <c r="Y5045" i="1" s="1"/>
  <c r="X5046" i="1"/>
  <c r="Y5046" i="1" s="1"/>
  <c r="X5047" i="1"/>
  <c r="Y5047" i="1" s="1"/>
  <c r="X5048" i="1"/>
  <c r="Y5048" i="1" s="1"/>
  <c r="X5049" i="1"/>
  <c r="Y5049" i="1" s="1"/>
  <c r="X5050" i="1"/>
  <c r="Y5050" i="1" s="1"/>
  <c r="X5051" i="1"/>
  <c r="Y5051" i="1" s="1"/>
  <c r="X5052" i="1"/>
  <c r="Y5052" i="1" s="1"/>
  <c r="X5053" i="1"/>
  <c r="Y5053" i="1" s="1"/>
  <c r="X5054" i="1"/>
  <c r="Y5054" i="1" s="1"/>
  <c r="X5055" i="1"/>
  <c r="Y5055" i="1" s="1"/>
  <c r="X5056" i="1"/>
  <c r="Y5056" i="1" s="1"/>
  <c r="X5057" i="1"/>
  <c r="Y5057" i="1" s="1"/>
  <c r="X5058" i="1"/>
  <c r="Y5058" i="1" s="1"/>
  <c r="X5059" i="1"/>
  <c r="Y5059" i="1" s="1"/>
  <c r="X5060" i="1"/>
  <c r="Y5060" i="1" s="1"/>
  <c r="X5061" i="1"/>
  <c r="Y5061" i="1" s="1"/>
  <c r="X5062" i="1"/>
  <c r="Y5062" i="1" s="1"/>
  <c r="X5063" i="1"/>
  <c r="Y5063" i="1" s="1"/>
  <c r="X5064" i="1"/>
  <c r="Y5064" i="1" s="1"/>
  <c r="X5065" i="1"/>
  <c r="Y5065" i="1" s="1"/>
  <c r="X5066" i="1"/>
  <c r="Y5066" i="1" s="1"/>
  <c r="X5067" i="1"/>
  <c r="Y5067" i="1" s="1"/>
  <c r="X5068" i="1"/>
  <c r="Y5068" i="1" s="1"/>
  <c r="X5069" i="1"/>
  <c r="Y5069" i="1" s="1"/>
  <c r="X5070" i="1"/>
  <c r="X5071" i="1"/>
  <c r="Y5071" i="1" s="1"/>
  <c r="X5072" i="1"/>
  <c r="Y5072" i="1" s="1"/>
  <c r="X5073" i="1"/>
  <c r="Y5073" i="1" s="1"/>
  <c r="X5074" i="1"/>
  <c r="Y5074" i="1" s="1"/>
  <c r="X5075" i="1"/>
  <c r="Y5075" i="1" s="1"/>
  <c r="X5076" i="1"/>
  <c r="Y5076" i="1" s="1"/>
  <c r="X5077" i="1"/>
  <c r="Y5077" i="1" s="1"/>
  <c r="X5078" i="1"/>
  <c r="Y5078" i="1" s="1"/>
  <c r="X5079" i="1"/>
  <c r="Y5079" i="1" s="1"/>
  <c r="X5080" i="1"/>
  <c r="Y5080" i="1" s="1"/>
  <c r="X5081" i="1"/>
  <c r="Y5081" i="1" s="1"/>
  <c r="X5082" i="1"/>
  <c r="Y5082" i="1" s="1"/>
  <c r="X5083" i="1"/>
  <c r="Y5083" i="1" s="1"/>
  <c r="X5084" i="1"/>
  <c r="Y5084" i="1" s="1"/>
  <c r="X5085" i="1"/>
  <c r="Y5085" i="1" s="1"/>
  <c r="X5086" i="1"/>
  <c r="Y5086" i="1" s="1"/>
  <c r="X5087" i="1"/>
  <c r="Y5087" i="1" s="1"/>
  <c r="X5088" i="1"/>
  <c r="Y5088" i="1" s="1"/>
  <c r="X5089" i="1"/>
  <c r="X5090" i="1"/>
  <c r="Y5090" i="1" s="1"/>
  <c r="X5091" i="1"/>
  <c r="Y5091" i="1" s="1"/>
  <c r="X5092" i="1"/>
  <c r="Y5092" i="1" s="1"/>
  <c r="X5093" i="1"/>
  <c r="Y5093" i="1" s="1"/>
  <c r="X5094" i="1"/>
  <c r="Y5094" i="1" s="1"/>
  <c r="X5095" i="1"/>
  <c r="Y5095" i="1" s="1"/>
  <c r="X5096" i="1"/>
  <c r="Y5096" i="1" s="1"/>
  <c r="X5097" i="1"/>
  <c r="Y5097" i="1" s="1"/>
  <c r="X5098" i="1"/>
  <c r="X5099" i="1"/>
  <c r="Y5099" i="1" s="1"/>
  <c r="X5100" i="1"/>
  <c r="Y5100" i="1" s="1"/>
  <c r="X5101" i="1"/>
  <c r="Y5101" i="1" s="1"/>
  <c r="X5102" i="1"/>
  <c r="Y5102" i="1" s="1"/>
  <c r="X5103" i="1"/>
  <c r="Y5103" i="1" s="1"/>
  <c r="X5104" i="1"/>
  <c r="Y5104" i="1" s="1"/>
  <c r="X5105" i="1"/>
  <c r="Y5105" i="1" s="1"/>
  <c r="X5106" i="1"/>
  <c r="Y5106" i="1" s="1"/>
  <c r="X5107" i="1"/>
  <c r="Y5107" i="1" s="1"/>
  <c r="X5108" i="1"/>
  <c r="Y5108" i="1" s="1"/>
  <c r="X5109" i="1"/>
  <c r="Y5109" i="1" s="1"/>
  <c r="X5110" i="1"/>
  <c r="Y5110" i="1" s="1"/>
  <c r="X5111" i="1"/>
  <c r="Y5111" i="1" s="1"/>
  <c r="X5112" i="1"/>
  <c r="Y5112" i="1" s="1"/>
  <c r="X5113" i="1"/>
  <c r="Y5113" i="1" s="1"/>
  <c r="X5114" i="1"/>
  <c r="Y5114" i="1" s="1"/>
  <c r="X5115" i="1"/>
  <c r="Y5115" i="1" s="1"/>
  <c r="X5116" i="1"/>
  <c r="Y5116" i="1" s="1"/>
  <c r="X5117" i="1"/>
  <c r="Y5117" i="1" s="1"/>
  <c r="X5118" i="1"/>
  <c r="X5119" i="1"/>
  <c r="Y5119" i="1" s="1"/>
  <c r="X5120" i="1"/>
  <c r="Y5120" i="1" s="1"/>
  <c r="X5121" i="1"/>
  <c r="Y5121" i="1" s="1"/>
  <c r="X5122" i="1"/>
  <c r="X5123" i="1"/>
  <c r="Y5123" i="1" s="1"/>
  <c r="X5124" i="1"/>
  <c r="Y5124" i="1" s="1"/>
  <c r="X5125" i="1"/>
  <c r="Y5125" i="1" s="1"/>
  <c r="X5126" i="1"/>
  <c r="Y5126" i="1" s="1"/>
  <c r="X5127" i="1"/>
  <c r="Y5127" i="1" s="1"/>
  <c r="X5128" i="1"/>
  <c r="Y5128" i="1" s="1"/>
  <c r="X5129" i="1"/>
  <c r="Y5129" i="1" s="1"/>
  <c r="X5130" i="1"/>
  <c r="X5131" i="1"/>
  <c r="Y5131" i="1" s="1"/>
  <c r="X5132" i="1"/>
  <c r="Y5132" i="1" s="1"/>
  <c r="X5133" i="1"/>
  <c r="Y5133" i="1" s="1"/>
  <c r="X5134" i="1"/>
  <c r="Y5134" i="1" s="1"/>
  <c r="X5135" i="1"/>
  <c r="Y5135" i="1" s="1"/>
  <c r="X5136" i="1"/>
  <c r="Y5136" i="1" s="1"/>
  <c r="X5137" i="1"/>
  <c r="Y5137" i="1" s="1"/>
  <c r="X5138" i="1"/>
  <c r="Y5138" i="1" s="1"/>
  <c r="X5139" i="1"/>
  <c r="Y5139" i="1" s="1"/>
  <c r="X5140" i="1"/>
  <c r="Y5140" i="1" s="1"/>
  <c r="X5141" i="1"/>
  <c r="Y5141" i="1" s="1"/>
  <c r="X5142" i="1"/>
  <c r="X5143" i="1"/>
  <c r="Y5143" i="1" s="1"/>
  <c r="X5144" i="1"/>
  <c r="Y5144" i="1" s="1"/>
  <c r="X5145" i="1"/>
  <c r="Y5145" i="1" s="1"/>
  <c r="X5146" i="1"/>
  <c r="X5147" i="1"/>
  <c r="Y5147" i="1" s="1"/>
  <c r="X5148" i="1"/>
  <c r="Y5148" i="1" s="1"/>
  <c r="X5149" i="1"/>
  <c r="Y5149" i="1" s="1"/>
  <c r="X5150" i="1"/>
  <c r="Y5150" i="1" s="1"/>
  <c r="X5151" i="1"/>
  <c r="Y5151" i="1" s="1"/>
  <c r="X5152" i="1"/>
  <c r="Y5152" i="1" s="1"/>
  <c r="X5153" i="1"/>
  <c r="Y5153" i="1" s="1"/>
  <c r="X5154" i="1"/>
  <c r="Y5154" i="1" s="1"/>
  <c r="X5155" i="1"/>
  <c r="Y5155" i="1" s="1"/>
  <c r="X5156" i="1"/>
  <c r="Y5156" i="1" s="1"/>
  <c r="X5157" i="1"/>
  <c r="Y5157" i="1" s="1"/>
  <c r="X5158" i="1"/>
  <c r="Y5158" i="1" s="1"/>
  <c r="X5159" i="1"/>
  <c r="Y5159" i="1" s="1"/>
  <c r="X5160" i="1"/>
  <c r="Y5160" i="1" s="1"/>
  <c r="X5161" i="1"/>
  <c r="Y5161" i="1" s="1"/>
  <c r="X5162" i="1"/>
  <c r="Y5162" i="1" s="1"/>
  <c r="X5163" i="1"/>
  <c r="Y5163" i="1" s="1"/>
  <c r="X5164" i="1"/>
  <c r="Y5164" i="1" s="1"/>
  <c r="X5165" i="1"/>
  <c r="Y5165" i="1" s="1"/>
  <c r="X5166" i="1"/>
  <c r="Y5166" i="1" s="1"/>
  <c r="X5167" i="1"/>
  <c r="Y5167" i="1" s="1"/>
  <c r="X5168" i="1"/>
  <c r="Y5168" i="1" s="1"/>
  <c r="X5169" i="1"/>
  <c r="Y5169" i="1" s="1"/>
  <c r="X5170" i="1"/>
  <c r="Y5170" i="1" s="1"/>
  <c r="X5171" i="1"/>
  <c r="Y5171" i="1" s="1"/>
  <c r="X5172" i="1"/>
  <c r="Y5172" i="1" s="1"/>
  <c r="X5173" i="1"/>
  <c r="Y5173" i="1" s="1"/>
  <c r="X5174" i="1"/>
  <c r="Y5174" i="1" s="1"/>
  <c r="X5175" i="1"/>
  <c r="Y5175" i="1" s="1"/>
  <c r="X5176" i="1"/>
  <c r="Y5176" i="1" s="1"/>
  <c r="X5177" i="1"/>
  <c r="Y5177" i="1" s="1"/>
  <c r="X5178" i="1"/>
  <c r="X5179" i="1"/>
  <c r="X5180" i="1"/>
  <c r="Y5180" i="1" s="1"/>
  <c r="X5181" i="1"/>
  <c r="Y5181" i="1" s="1"/>
  <c r="X5182" i="1"/>
  <c r="Y5182" i="1" s="1"/>
  <c r="X5183" i="1"/>
  <c r="Y5183" i="1" s="1"/>
  <c r="X5184" i="1"/>
  <c r="Y5184" i="1" s="1"/>
  <c r="X5185" i="1"/>
  <c r="Y5185" i="1" s="1"/>
  <c r="X5186" i="1"/>
  <c r="Y5186" i="1" s="1"/>
  <c r="X5187" i="1"/>
  <c r="Y5187" i="1" s="1"/>
  <c r="X5188" i="1"/>
  <c r="Y5188" i="1" s="1"/>
  <c r="X5189" i="1"/>
  <c r="Y5189" i="1" s="1"/>
  <c r="X5190" i="1"/>
  <c r="Y5190" i="1" s="1"/>
  <c r="X5191" i="1"/>
  <c r="Y5191" i="1" s="1"/>
  <c r="X5192" i="1"/>
  <c r="Y5192" i="1" s="1"/>
  <c r="X5193" i="1"/>
  <c r="Y5193" i="1" s="1"/>
  <c r="X5194" i="1"/>
  <c r="Y5194" i="1" s="1"/>
  <c r="X5195" i="1"/>
  <c r="Y5195" i="1" s="1"/>
  <c r="X5196" i="1"/>
  <c r="Y5196" i="1" s="1"/>
  <c r="X5197" i="1"/>
  <c r="Y5197" i="1" s="1"/>
  <c r="X5198" i="1"/>
  <c r="Y5198" i="1" s="1"/>
  <c r="X5199" i="1"/>
  <c r="Y5199" i="1" s="1"/>
  <c r="X5200" i="1"/>
  <c r="Y5200" i="1" s="1"/>
  <c r="X5201" i="1"/>
  <c r="Y5201" i="1" s="1"/>
  <c r="X5202" i="1"/>
  <c r="Y5202" i="1" s="1"/>
  <c r="X5203" i="1"/>
  <c r="Y5203" i="1" s="1"/>
  <c r="X5204" i="1"/>
  <c r="Y5204" i="1" s="1"/>
  <c r="X5205" i="1"/>
  <c r="Y5205" i="1" s="1"/>
  <c r="X5206" i="1"/>
  <c r="Y5206" i="1" s="1"/>
  <c r="X5207" i="1"/>
  <c r="Y5207" i="1" s="1"/>
  <c r="X5208" i="1"/>
  <c r="Y5208" i="1" s="1"/>
  <c r="X5209" i="1"/>
  <c r="Y5209" i="1" s="1"/>
  <c r="X5210" i="1"/>
  <c r="Y5210" i="1" s="1"/>
  <c r="X5211" i="1"/>
  <c r="Y5211" i="1" s="1"/>
  <c r="X5212" i="1"/>
  <c r="Y5212" i="1" s="1"/>
  <c r="X5213" i="1"/>
  <c r="Y5213" i="1" s="1"/>
  <c r="X5214" i="1"/>
  <c r="Y5214" i="1" s="1"/>
  <c r="X5215" i="1"/>
  <c r="Y5215" i="1" s="1"/>
  <c r="X5216" i="1"/>
  <c r="Y5216" i="1" s="1"/>
  <c r="X5217" i="1"/>
  <c r="Y5217" i="1" s="1"/>
  <c r="X5218" i="1"/>
  <c r="Y5218" i="1" s="1"/>
  <c r="X5219" i="1"/>
  <c r="Y5219" i="1" s="1"/>
  <c r="X5220" i="1"/>
  <c r="Y5220" i="1" s="1"/>
  <c r="X5221" i="1"/>
  <c r="Y5221" i="1" s="1"/>
  <c r="X5222" i="1"/>
  <c r="Y5222" i="1" s="1"/>
  <c r="X5223" i="1"/>
  <c r="Y5223" i="1" s="1"/>
  <c r="X5224" i="1"/>
  <c r="Y5224" i="1" s="1"/>
  <c r="X5225" i="1"/>
  <c r="Y5225" i="1" s="1"/>
  <c r="X5226" i="1"/>
  <c r="X5227" i="1"/>
  <c r="X5228" i="1"/>
  <c r="Y5228" i="1" s="1"/>
  <c r="X5229" i="1"/>
  <c r="Y5229" i="1" s="1"/>
  <c r="X5230" i="1"/>
  <c r="Y5230" i="1" s="1"/>
  <c r="X5231" i="1"/>
  <c r="Y5231" i="1" s="1"/>
  <c r="X5232" i="1"/>
  <c r="Y5232" i="1" s="1"/>
  <c r="X5233" i="1"/>
  <c r="Y5233" i="1" s="1"/>
  <c r="X5234" i="1"/>
  <c r="Y5234" i="1" s="1"/>
  <c r="X5235" i="1"/>
  <c r="Y5235" i="1" s="1"/>
  <c r="X5236" i="1"/>
  <c r="Y5236" i="1" s="1"/>
  <c r="X5237" i="1"/>
  <c r="Y5237" i="1" s="1"/>
  <c r="X5238" i="1"/>
  <c r="Y5238" i="1" s="1"/>
  <c r="X5239" i="1"/>
  <c r="Y5239" i="1" s="1"/>
  <c r="X5240" i="1"/>
  <c r="Y5240" i="1" s="1"/>
  <c r="X5241" i="1"/>
  <c r="Y5241" i="1" s="1"/>
  <c r="X5242" i="1"/>
  <c r="Y5242" i="1" s="1"/>
  <c r="X5243" i="1"/>
  <c r="Y5243" i="1" s="1"/>
  <c r="X5244" i="1"/>
  <c r="Y5244" i="1" s="1"/>
  <c r="X5245" i="1"/>
  <c r="Y5245" i="1" s="1"/>
  <c r="X5246" i="1"/>
  <c r="Y5246" i="1" s="1"/>
  <c r="X5247" i="1"/>
  <c r="Y5247" i="1" s="1"/>
  <c r="X5248" i="1"/>
  <c r="Y5248" i="1" s="1"/>
  <c r="X5249" i="1"/>
  <c r="Y5249" i="1" s="1"/>
  <c r="X5250" i="1"/>
  <c r="Y5250" i="1" s="1"/>
  <c r="X5251" i="1"/>
  <c r="Y5251" i="1" s="1"/>
  <c r="X5252" i="1"/>
  <c r="Y5252" i="1" s="1"/>
  <c r="X5253" i="1"/>
  <c r="Y5253" i="1" s="1"/>
  <c r="X5254" i="1"/>
  <c r="Y5254" i="1" s="1"/>
  <c r="X5255" i="1"/>
  <c r="Y5255" i="1" s="1"/>
  <c r="X5256" i="1"/>
  <c r="Y5256" i="1" s="1"/>
  <c r="X5257" i="1"/>
  <c r="Y5257" i="1" s="1"/>
  <c r="X5258" i="1"/>
  <c r="Y5258" i="1" s="1"/>
  <c r="X5259" i="1"/>
  <c r="Y5259" i="1" s="1"/>
  <c r="X5260" i="1"/>
  <c r="Y5260" i="1" s="1"/>
  <c r="X5261" i="1"/>
  <c r="Y5261" i="1" s="1"/>
  <c r="X5262" i="1"/>
  <c r="Y5262" i="1" s="1"/>
  <c r="X5263" i="1"/>
  <c r="Y5263" i="1" s="1"/>
  <c r="X5264" i="1"/>
  <c r="Y5264" i="1" s="1"/>
  <c r="X5265" i="1"/>
  <c r="Y5265" i="1" s="1"/>
  <c r="X5266" i="1"/>
  <c r="Y5266" i="1" s="1"/>
  <c r="X5267" i="1"/>
  <c r="Y5267" i="1" s="1"/>
  <c r="X5268" i="1"/>
  <c r="Y5268" i="1" s="1"/>
  <c r="X5269" i="1"/>
  <c r="Y5269" i="1" s="1"/>
  <c r="X5270" i="1"/>
  <c r="Y5270" i="1" s="1"/>
  <c r="X5271" i="1"/>
  <c r="Y5271" i="1" s="1"/>
  <c r="X5272" i="1"/>
  <c r="Y5272" i="1" s="1"/>
  <c r="X5273" i="1"/>
  <c r="Y5273" i="1" s="1"/>
  <c r="X5274" i="1"/>
  <c r="X5275" i="1"/>
  <c r="X5276" i="1"/>
  <c r="Y5276" i="1" s="1"/>
  <c r="X5277" i="1"/>
  <c r="Y5277" i="1" s="1"/>
  <c r="X5278" i="1"/>
  <c r="Y5278" i="1" s="1"/>
  <c r="X5279" i="1"/>
  <c r="Y5279" i="1" s="1"/>
  <c r="X5280" i="1"/>
  <c r="Y5280" i="1" s="1"/>
  <c r="X5281" i="1"/>
  <c r="Y5281" i="1" s="1"/>
  <c r="X5282" i="1"/>
  <c r="Y5282" i="1" s="1"/>
  <c r="X5283" i="1"/>
  <c r="Y5283" i="1" s="1"/>
  <c r="X5284" i="1"/>
  <c r="Y5284" i="1" s="1"/>
  <c r="X5285" i="1"/>
  <c r="Y5285" i="1" s="1"/>
  <c r="X5286" i="1"/>
  <c r="X5287" i="1"/>
  <c r="Y5287" i="1" s="1"/>
  <c r="X5288" i="1"/>
  <c r="Y5288" i="1" s="1"/>
  <c r="X5289" i="1"/>
  <c r="Y5289" i="1" s="1"/>
  <c r="X5290" i="1"/>
  <c r="Y5290" i="1" s="1"/>
  <c r="X5291" i="1"/>
  <c r="Y5291" i="1" s="1"/>
  <c r="X5292" i="1"/>
  <c r="Y5292" i="1" s="1"/>
  <c r="X5293" i="1"/>
  <c r="Y5293" i="1" s="1"/>
  <c r="X5294" i="1"/>
  <c r="Y5294" i="1" s="1"/>
  <c r="X5295" i="1"/>
  <c r="Y5295" i="1" s="1"/>
  <c r="X5296" i="1"/>
  <c r="Y5296" i="1" s="1"/>
  <c r="X5297" i="1"/>
  <c r="Y5297" i="1" s="1"/>
  <c r="X5298" i="1"/>
  <c r="Y5298" i="1" s="1"/>
  <c r="X5299" i="1"/>
  <c r="Y5299" i="1" s="1"/>
  <c r="X5300" i="1"/>
  <c r="Y5300" i="1" s="1"/>
  <c r="X5301" i="1"/>
  <c r="Y5301" i="1" s="1"/>
  <c r="X5302" i="1"/>
  <c r="Y5302" i="1" s="1"/>
  <c r="X5303" i="1"/>
  <c r="Y5303" i="1" s="1"/>
  <c r="X5304" i="1"/>
  <c r="Y5304" i="1" s="1"/>
  <c r="X5305" i="1"/>
  <c r="Y5305" i="1" s="1"/>
  <c r="X5306" i="1"/>
  <c r="Y5306" i="1" s="1"/>
  <c r="X5307" i="1"/>
  <c r="Y5307" i="1" s="1"/>
  <c r="X5308" i="1"/>
  <c r="Y5308" i="1" s="1"/>
  <c r="X5309" i="1"/>
  <c r="Y5309" i="1" s="1"/>
  <c r="X5310" i="1"/>
  <c r="Y5310" i="1" s="1"/>
  <c r="X5311" i="1"/>
  <c r="Y5311" i="1" s="1"/>
  <c r="X5312" i="1"/>
  <c r="Y5312" i="1" s="1"/>
  <c r="X5313" i="1"/>
  <c r="Y5313" i="1" s="1"/>
  <c r="X5314" i="1"/>
  <c r="Y5314" i="1" s="1"/>
  <c r="X5315" i="1"/>
  <c r="Y5315" i="1" s="1"/>
  <c r="X5316" i="1"/>
  <c r="Y5316" i="1" s="1"/>
  <c r="X5317" i="1"/>
  <c r="Y5317" i="1" s="1"/>
  <c r="X5318" i="1"/>
  <c r="Y5318" i="1" s="1"/>
  <c r="X5319" i="1"/>
  <c r="Y5319" i="1" s="1"/>
  <c r="X5320" i="1"/>
  <c r="Y5320" i="1" s="1"/>
  <c r="X5321" i="1"/>
  <c r="Y5321" i="1" s="1"/>
  <c r="X5322" i="1"/>
  <c r="Y5322" i="1" s="1"/>
  <c r="X5323" i="1"/>
  <c r="Y5323" i="1" s="1"/>
  <c r="X5324" i="1"/>
  <c r="Y5324" i="1" s="1"/>
  <c r="X5325" i="1"/>
  <c r="Y5325" i="1" s="1"/>
  <c r="X5326" i="1"/>
  <c r="Y5326" i="1" s="1"/>
  <c r="X5327" i="1"/>
  <c r="Y5327" i="1" s="1"/>
  <c r="X5328" i="1"/>
  <c r="Y5328" i="1" s="1"/>
  <c r="X5329" i="1"/>
  <c r="Y5329" i="1" s="1"/>
  <c r="X5330" i="1"/>
  <c r="Y5330" i="1" s="1"/>
  <c r="X5331" i="1"/>
  <c r="Y5331" i="1" s="1"/>
  <c r="X5332" i="1"/>
  <c r="Y5332" i="1" s="1"/>
  <c r="X5333" i="1"/>
  <c r="Y5333" i="1" s="1"/>
  <c r="X5334" i="1"/>
  <c r="X5335" i="1"/>
  <c r="Y5335" i="1" s="1"/>
  <c r="X5336" i="1"/>
  <c r="Y5336" i="1" s="1"/>
  <c r="X5337" i="1"/>
  <c r="Y5337" i="1" s="1"/>
  <c r="X5338" i="1"/>
  <c r="Y5338" i="1" s="1"/>
  <c r="X5339" i="1"/>
  <c r="Y5339" i="1" s="1"/>
  <c r="X5340" i="1"/>
  <c r="Y5340" i="1" s="1"/>
  <c r="X5341" i="1"/>
  <c r="Y5341" i="1" s="1"/>
  <c r="X5342" i="1"/>
  <c r="Y5342" i="1" s="1"/>
  <c r="X5343" i="1"/>
  <c r="Y5343" i="1" s="1"/>
  <c r="X5344" i="1"/>
  <c r="Y5344" i="1" s="1"/>
  <c r="X5345" i="1"/>
  <c r="Y5345" i="1" s="1"/>
  <c r="X5346" i="1"/>
  <c r="Y5346" i="1" s="1"/>
  <c r="X5347" i="1"/>
  <c r="Y5347" i="1" s="1"/>
  <c r="X5348" i="1"/>
  <c r="Y5348" i="1" s="1"/>
  <c r="X5349" i="1"/>
  <c r="Y5349" i="1" s="1"/>
  <c r="X5350" i="1"/>
  <c r="Y5350" i="1" s="1"/>
  <c r="X5351" i="1"/>
  <c r="Y5351" i="1" s="1"/>
  <c r="X5352" i="1"/>
  <c r="Y5352" i="1" s="1"/>
  <c r="X5353" i="1"/>
  <c r="Y5353" i="1" s="1"/>
  <c r="X5354" i="1"/>
  <c r="Y5354" i="1" s="1"/>
  <c r="X5355" i="1"/>
  <c r="Y5355" i="1" s="1"/>
  <c r="X5356" i="1"/>
  <c r="Y5356" i="1" s="1"/>
  <c r="X5357" i="1"/>
  <c r="Y5357" i="1" s="1"/>
  <c r="X5358" i="1"/>
  <c r="Y5358" i="1" s="1"/>
  <c r="X5359" i="1"/>
  <c r="Y5359" i="1" s="1"/>
  <c r="X5360" i="1"/>
  <c r="Y5360" i="1" s="1"/>
  <c r="X5361" i="1"/>
  <c r="Y5361" i="1" s="1"/>
  <c r="X5362" i="1"/>
  <c r="Y5362" i="1" s="1"/>
  <c r="X5363" i="1"/>
  <c r="Y5363" i="1" s="1"/>
  <c r="X5364" i="1"/>
  <c r="Y5364" i="1" s="1"/>
  <c r="X5365" i="1"/>
  <c r="Y5365" i="1" s="1"/>
  <c r="X5366" i="1"/>
  <c r="Y5366" i="1" s="1"/>
  <c r="X5367" i="1"/>
  <c r="Y5367" i="1" s="1"/>
  <c r="X5368" i="1"/>
  <c r="Y5368" i="1" s="1"/>
  <c r="X5369" i="1"/>
  <c r="Y5369" i="1" s="1"/>
  <c r="X5370" i="1"/>
  <c r="Y5370" i="1" s="1"/>
  <c r="X5371" i="1"/>
  <c r="Y5371" i="1" s="1"/>
  <c r="X5372" i="1"/>
  <c r="Y5372" i="1" s="1"/>
  <c r="X5373" i="1"/>
  <c r="Y5373" i="1" s="1"/>
  <c r="X5374" i="1"/>
  <c r="Y5374" i="1" s="1"/>
  <c r="X5375" i="1"/>
  <c r="Y5375" i="1" s="1"/>
  <c r="X5376" i="1"/>
  <c r="Y5376" i="1" s="1"/>
  <c r="X5377" i="1"/>
  <c r="Y5377" i="1" s="1"/>
  <c r="X5378" i="1"/>
  <c r="Y5378" i="1" s="1"/>
  <c r="X5379" i="1"/>
  <c r="Y5379" i="1" s="1"/>
  <c r="X5380" i="1"/>
  <c r="Y5380" i="1" s="1"/>
  <c r="X5381" i="1"/>
  <c r="Y5381" i="1" s="1"/>
  <c r="X5382" i="1"/>
  <c r="X5383" i="1"/>
  <c r="Y5383" i="1" s="1"/>
  <c r="X5384" i="1"/>
  <c r="Y5384" i="1" s="1"/>
  <c r="X5385" i="1"/>
  <c r="Y5385" i="1" s="1"/>
  <c r="X5386" i="1"/>
  <c r="Y5386" i="1" s="1"/>
  <c r="X5387" i="1"/>
  <c r="Y5387" i="1" s="1"/>
  <c r="X5388" i="1"/>
  <c r="Y5388" i="1" s="1"/>
  <c r="X5389" i="1"/>
  <c r="Y5389" i="1" s="1"/>
  <c r="X5390" i="1"/>
  <c r="Y5390" i="1" s="1"/>
  <c r="X5391" i="1"/>
  <c r="Y5391" i="1" s="1"/>
  <c r="X5392" i="1"/>
  <c r="Y5392" i="1" s="1"/>
  <c r="X5393" i="1"/>
  <c r="Y5393" i="1" s="1"/>
  <c r="X5394" i="1"/>
  <c r="Y5394" i="1" s="1"/>
  <c r="X5395" i="1"/>
  <c r="Y5395" i="1" s="1"/>
  <c r="X5396" i="1"/>
  <c r="Y5396" i="1" s="1"/>
  <c r="X5397" i="1"/>
  <c r="Y5397" i="1" s="1"/>
  <c r="X5398" i="1"/>
  <c r="Y5398" i="1" s="1"/>
  <c r="X5399" i="1"/>
  <c r="Y5399" i="1" s="1"/>
  <c r="X5400" i="1"/>
  <c r="Y5400" i="1" s="1"/>
  <c r="X5401" i="1"/>
  <c r="Y5401" i="1" s="1"/>
  <c r="X5402" i="1"/>
  <c r="Y5402" i="1" s="1"/>
  <c r="X5403" i="1"/>
  <c r="Y5403" i="1" s="1"/>
  <c r="X5404" i="1"/>
  <c r="Y5404" i="1" s="1"/>
  <c r="X5405" i="1"/>
  <c r="Y5405" i="1" s="1"/>
  <c r="X5406" i="1"/>
  <c r="Y5406" i="1" s="1"/>
  <c r="X5407" i="1"/>
  <c r="Y5407" i="1" s="1"/>
  <c r="X5408" i="1"/>
  <c r="Y5408" i="1" s="1"/>
  <c r="X5409" i="1"/>
  <c r="Y5409" i="1" s="1"/>
  <c r="X5410" i="1"/>
  <c r="Y5410" i="1" s="1"/>
  <c r="X5411" i="1"/>
  <c r="Y5411" i="1" s="1"/>
  <c r="X5412" i="1"/>
  <c r="Y5412" i="1" s="1"/>
  <c r="X5413" i="1"/>
  <c r="Y5413" i="1" s="1"/>
  <c r="X5414" i="1"/>
  <c r="Y5414" i="1" s="1"/>
  <c r="X5415" i="1"/>
  <c r="Y5415" i="1" s="1"/>
  <c r="X5416" i="1"/>
  <c r="Y5416" i="1" s="1"/>
  <c r="X5417" i="1"/>
  <c r="Y5417" i="1" s="1"/>
  <c r="X5418" i="1"/>
  <c r="X5419" i="1"/>
  <c r="Y5419" i="1" s="1"/>
  <c r="X5420" i="1"/>
  <c r="Y5420" i="1" s="1"/>
  <c r="X5421" i="1"/>
  <c r="Y5421" i="1" s="1"/>
  <c r="X5422" i="1"/>
  <c r="Y5422" i="1" s="1"/>
  <c r="X5423" i="1"/>
  <c r="Y5423" i="1" s="1"/>
  <c r="X5424" i="1"/>
  <c r="Y5424" i="1" s="1"/>
  <c r="X5425" i="1"/>
  <c r="Y5425" i="1" s="1"/>
  <c r="X5426" i="1"/>
  <c r="Y5426" i="1" s="1"/>
  <c r="X5427" i="1"/>
  <c r="Y5427" i="1" s="1"/>
  <c r="X5428" i="1"/>
  <c r="Y5428" i="1" s="1"/>
  <c r="X5429" i="1"/>
  <c r="Y5429" i="1" s="1"/>
  <c r="X5430" i="1"/>
  <c r="X5431" i="1"/>
  <c r="Y5431" i="1" s="1"/>
  <c r="X5432" i="1"/>
  <c r="Y5432" i="1" s="1"/>
  <c r="X5433" i="1"/>
  <c r="Y5433" i="1" s="1"/>
  <c r="X5434" i="1"/>
  <c r="Y5434" i="1" s="1"/>
  <c r="X5435" i="1"/>
  <c r="Y5435" i="1" s="1"/>
  <c r="X5436" i="1"/>
  <c r="Y5436" i="1" s="1"/>
  <c r="X5437" i="1"/>
  <c r="Y5437" i="1" s="1"/>
  <c r="X5438" i="1"/>
  <c r="Y5438" i="1" s="1"/>
  <c r="X5439" i="1"/>
  <c r="Y5439" i="1" s="1"/>
  <c r="X5440" i="1"/>
  <c r="Y5440" i="1" s="1"/>
  <c r="X5441" i="1"/>
  <c r="Y5441" i="1" s="1"/>
  <c r="X5442" i="1"/>
  <c r="Y5442" i="1" s="1"/>
  <c r="X5443" i="1"/>
  <c r="Y5443" i="1" s="1"/>
  <c r="X5444" i="1"/>
  <c r="Y5444" i="1" s="1"/>
  <c r="X5445" i="1"/>
  <c r="Y5445" i="1" s="1"/>
  <c r="X5446" i="1"/>
  <c r="Y5446" i="1" s="1"/>
  <c r="X5447" i="1"/>
  <c r="Y5447" i="1" s="1"/>
  <c r="X5448" i="1"/>
  <c r="Y5448" i="1" s="1"/>
  <c r="X5449" i="1"/>
  <c r="Y5449" i="1" s="1"/>
  <c r="X5450" i="1"/>
  <c r="Y5450" i="1" s="1"/>
  <c r="X5451" i="1"/>
  <c r="Y5451" i="1" s="1"/>
  <c r="X5452" i="1"/>
  <c r="Y5452" i="1" s="1"/>
  <c r="X5453" i="1"/>
  <c r="Y5453" i="1" s="1"/>
  <c r="X5454" i="1"/>
  <c r="Y5454" i="1" s="1"/>
  <c r="X5455" i="1"/>
  <c r="Y5455" i="1" s="1"/>
  <c r="X5456" i="1"/>
  <c r="Y5456" i="1" s="1"/>
  <c r="X5457" i="1"/>
  <c r="Y5457" i="1" s="1"/>
  <c r="X5458" i="1"/>
  <c r="Y5458" i="1" s="1"/>
  <c r="X5459" i="1"/>
  <c r="Y5459" i="1" s="1"/>
  <c r="X5460" i="1"/>
  <c r="Y5460" i="1" s="1"/>
  <c r="X5461" i="1"/>
  <c r="Y5461" i="1" s="1"/>
  <c r="X5462" i="1"/>
  <c r="Y5462" i="1" s="1"/>
  <c r="X5463" i="1"/>
  <c r="Y5463" i="1" s="1"/>
  <c r="X5464" i="1"/>
  <c r="Y5464" i="1" s="1"/>
  <c r="X5465" i="1"/>
  <c r="Y5465" i="1" s="1"/>
  <c r="X5466" i="1"/>
  <c r="Y5466" i="1" s="1"/>
  <c r="X5467" i="1"/>
  <c r="Y5467" i="1" s="1"/>
  <c r="X5468" i="1"/>
  <c r="Y5468" i="1" s="1"/>
  <c r="X5469" i="1"/>
  <c r="Y5469" i="1" s="1"/>
  <c r="X5470" i="1"/>
  <c r="Y5470" i="1" s="1"/>
  <c r="X5471" i="1"/>
  <c r="Y5471" i="1" s="1"/>
  <c r="X5472" i="1"/>
  <c r="Y5472" i="1" s="1"/>
  <c r="X5473" i="1"/>
  <c r="Y5473" i="1" s="1"/>
  <c r="X5474" i="1"/>
  <c r="Y5474" i="1" s="1"/>
  <c r="X5475" i="1"/>
  <c r="Y5475" i="1" s="1"/>
  <c r="X5476" i="1"/>
  <c r="Y5476" i="1" s="1"/>
  <c r="X5477" i="1"/>
  <c r="Y5477" i="1" s="1"/>
  <c r="X5478" i="1"/>
  <c r="X5479" i="1"/>
  <c r="Y5479" i="1" s="1"/>
  <c r="X5480" i="1"/>
  <c r="Y5480" i="1" s="1"/>
  <c r="X5481" i="1"/>
  <c r="Y5481" i="1" s="1"/>
  <c r="X5482" i="1"/>
  <c r="Y5482" i="1" s="1"/>
  <c r="X5483" i="1"/>
  <c r="Y5483" i="1" s="1"/>
  <c r="X5484" i="1"/>
  <c r="Y5484" i="1" s="1"/>
  <c r="X5485" i="1"/>
  <c r="X5486" i="1"/>
  <c r="X5487" i="1"/>
  <c r="Y5487" i="1" s="1"/>
  <c r="X5488" i="1"/>
  <c r="Y5488" i="1" s="1"/>
  <c r="X5489" i="1"/>
  <c r="Y5489" i="1" s="1"/>
  <c r="X5490" i="1"/>
  <c r="Y5490" i="1" s="1"/>
  <c r="X5491" i="1"/>
  <c r="Y5491" i="1" s="1"/>
  <c r="X5492" i="1"/>
  <c r="Y5492" i="1" s="1"/>
  <c r="X5493" i="1"/>
  <c r="Y5493" i="1" s="1"/>
  <c r="X5494" i="1"/>
  <c r="Y5494" i="1" s="1"/>
  <c r="X5495" i="1"/>
  <c r="Y5495" i="1" s="1"/>
  <c r="X5496" i="1"/>
  <c r="Y5496" i="1" s="1"/>
  <c r="X5497" i="1"/>
  <c r="Y5497" i="1" s="1"/>
  <c r="X5498" i="1"/>
  <c r="Y5498" i="1" s="1"/>
  <c r="X5499" i="1"/>
  <c r="Y5499" i="1" s="1"/>
  <c r="X5500" i="1"/>
  <c r="Y5500" i="1" s="1"/>
  <c r="X5501" i="1"/>
  <c r="Y5501" i="1" s="1"/>
  <c r="X5502" i="1"/>
  <c r="Y5502" i="1" s="1"/>
  <c r="X5503" i="1"/>
  <c r="Y5503" i="1" s="1"/>
  <c r="X5504" i="1"/>
  <c r="Y5504" i="1" s="1"/>
  <c r="X5505" i="1"/>
  <c r="Y5505" i="1" s="1"/>
  <c r="X5506" i="1"/>
  <c r="Y5506" i="1" s="1"/>
  <c r="X5507" i="1"/>
  <c r="Y5507" i="1" s="1"/>
  <c r="X5508" i="1"/>
  <c r="Y5508" i="1" s="1"/>
  <c r="X5509" i="1"/>
  <c r="Y5509" i="1" s="1"/>
  <c r="X5510" i="1"/>
  <c r="Y5510" i="1" s="1"/>
  <c r="X5511" i="1"/>
  <c r="Y5511" i="1" s="1"/>
  <c r="X5512" i="1"/>
  <c r="Y5512" i="1" s="1"/>
  <c r="X5513" i="1"/>
  <c r="Y5513" i="1" s="1"/>
  <c r="X5514" i="1"/>
  <c r="Y5514" i="1" s="1"/>
  <c r="X5515" i="1"/>
  <c r="Y5515" i="1" s="1"/>
  <c r="X5516" i="1"/>
  <c r="Y5516" i="1" s="1"/>
  <c r="X5517" i="1"/>
  <c r="Y5517" i="1" s="1"/>
  <c r="X5518" i="1"/>
  <c r="X5519" i="1"/>
  <c r="Y5519" i="1" s="1"/>
  <c r="X5520" i="1"/>
  <c r="Y5520" i="1" s="1"/>
  <c r="X5521" i="1"/>
  <c r="Y5521" i="1" s="1"/>
  <c r="X5522" i="1"/>
  <c r="Y5522" i="1" s="1"/>
  <c r="X5523" i="1"/>
  <c r="Y5523" i="1" s="1"/>
  <c r="X5524" i="1"/>
  <c r="Y5524" i="1" s="1"/>
  <c r="X5525" i="1"/>
  <c r="Y5525" i="1" s="1"/>
  <c r="X5526" i="1"/>
  <c r="X5527" i="1"/>
  <c r="Y5527" i="1" s="1"/>
  <c r="X5528" i="1"/>
  <c r="Y5528" i="1" s="1"/>
  <c r="X5529" i="1"/>
  <c r="Y5529" i="1" s="1"/>
  <c r="X5530" i="1"/>
  <c r="X5531" i="1"/>
  <c r="Y5531" i="1" s="1"/>
  <c r="X5532" i="1"/>
  <c r="Y5532" i="1" s="1"/>
  <c r="X5533" i="1"/>
  <c r="Y5533" i="1" s="1"/>
  <c r="X5534" i="1"/>
  <c r="Y5534" i="1" s="1"/>
  <c r="X5535" i="1"/>
  <c r="Y5535" i="1" s="1"/>
  <c r="X5536" i="1"/>
  <c r="Y5536" i="1" s="1"/>
  <c r="X5537" i="1"/>
  <c r="Y5537" i="1" s="1"/>
  <c r="X5538" i="1"/>
  <c r="Y5538" i="1" s="1"/>
  <c r="X5539" i="1"/>
  <c r="Y5539" i="1" s="1"/>
  <c r="X5540" i="1"/>
  <c r="Y5540" i="1" s="1"/>
  <c r="X5541" i="1"/>
  <c r="Y5541" i="1" s="1"/>
  <c r="X5542" i="1"/>
  <c r="Y5542" i="1" s="1"/>
  <c r="X5543" i="1"/>
  <c r="Y5543" i="1" s="1"/>
  <c r="X5544" i="1"/>
  <c r="Y5544" i="1" s="1"/>
  <c r="X5545" i="1"/>
  <c r="Y5545" i="1" s="1"/>
  <c r="X5546" i="1"/>
  <c r="Y5546" i="1" s="1"/>
  <c r="X5547" i="1"/>
  <c r="Y5547" i="1" s="1"/>
  <c r="X5548" i="1"/>
  <c r="Y5548" i="1" s="1"/>
  <c r="X5549" i="1"/>
  <c r="Y5549" i="1" s="1"/>
  <c r="X5550" i="1"/>
  <c r="Y5550" i="1" s="1"/>
  <c r="X5551" i="1"/>
  <c r="Y5551" i="1" s="1"/>
  <c r="X5552" i="1"/>
  <c r="Y5552" i="1" s="1"/>
  <c r="X5553" i="1"/>
  <c r="Y5553" i="1" s="1"/>
  <c r="X5554" i="1"/>
  <c r="Y5554" i="1" s="1"/>
  <c r="X5555" i="1"/>
  <c r="Y5555" i="1" s="1"/>
  <c r="X5556" i="1"/>
  <c r="Y5556" i="1" s="1"/>
  <c r="X5557" i="1"/>
  <c r="Y5557" i="1" s="1"/>
  <c r="X5558" i="1"/>
  <c r="Y5558" i="1" s="1"/>
  <c r="X5559" i="1"/>
  <c r="Y5559" i="1" s="1"/>
  <c r="X5560" i="1"/>
  <c r="Y5560" i="1" s="1"/>
  <c r="X5561" i="1"/>
  <c r="Y5561" i="1" s="1"/>
  <c r="X5562" i="1"/>
  <c r="X5563" i="1"/>
  <c r="Y5563" i="1" s="1"/>
  <c r="X5564" i="1"/>
  <c r="Y5564" i="1" s="1"/>
  <c r="X5565" i="1"/>
  <c r="Y5565" i="1" s="1"/>
  <c r="X5566" i="1"/>
  <c r="X5567" i="1"/>
  <c r="Y5567" i="1" s="1"/>
  <c r="X5568" i="1"/>
  <c r="Y5568" i="1" s="1"/>
  <c r="X5569" i="1"/>
  <c r="Y5569" i="1" s="1"/>
  <c r="X5570" i="1"/>
  <c r="Y5570" i="1" s="1"/>
  <c r="X5571" i="1"/>
  <c r="Y5571" i="1" s="1"/>
  <c r="X5572" i="1"/>
  <c r="Y5572" i="1" s="1"/>
  <c r="X5573" i="1"/>
  <c r="Y5573" i="1" s="1"/>
  <c r="X5574" i="1"/>
  <c r="X5575" i="1"/>
  <c r="Y5575" i="1" s="1"/>
  <c r="X5576" i="1"/>
  <c r="Y5576" i="1" s="1"/>
  <c r="X5577" i="1"/>
  <c r="Y5577" i="1" s="1"/>
  <c r="X5578" i="1"/>
  <c r="Y5578" i="1" s="1"/>
  <c r="X5579" i="1"/>
  <c r="Y5579" i="1" s="1"/>
  <c r="X5580" i="1"/>
  <c r="Y5580" i="1" s="1"/>
  <c r="X5581" i="1"/>
  <c r="Y5581" i="1" s="1"/>
  <c r="X5582" i="1"/>
  <c r="Y5582" i="1" s="1"/>
  <c r="X5583" i="1"/>
  <c r="Y5583" i="1" s="1"/>
  <c r="X5584" i="1"/>
  <c r="Y5584" i="1" s="1"/>
  <c r="X5585" i="1"/>
  <c r="Y5585" i="1" s="1"/>
  <c r="X5586" i="1"/>
  <c r="X5587" i="1"/>
  <c r="Y5587" i="1" s="1"/>
  <c r="X5588" i="1"/>
  <c r="Y5588" i="1" s="1"/>
  <c r="X5589" i="1"/>
  <c r="Y5589" i="1" s="1"/>
  <c r="X5590" i="1"/>
  <c r="Y5590" i="1" s="1"/>
  <c r="X5591" i="1"/>
  <c r="Y5591" i="1" s="1"/>
  <c r="X5592" i="1"/>
  <c r="Y5592" i="1" s="1"/>
  <c r="X5593" i="1"/>
  <c r="Y5593" i="1" s="1"/>
  <c r="X5594" i="1"/>
  <c r="Y5594" i="1" s="1"/>
  <c r="X5595" i="1"/>
  <c r="Y5595" i="1" s="1"/>
  <c r="X5596" i="1"/>
  <c r="Y5596" i="1" s="1"/>
  <c r="X5597" i="1"/>
  <c r="Y5597" i="1" s="1"/>
  <c r="X5598" i="1"/>
  <c r="Y5598" i="1" s="1"/>
  <c r="X5599" i="1"/>
  <c r="Y5599" i="1" s="1"/>
  <c r="X5600" i="1"/>
  <c r="Y5600" i="1" s="1"/>
  <c r="X5601" i="1"/>
  <c r="Y5601" i="1" s="1"/>
  <c r="X5602" i="1"/>
  <c r="Y5602" i="1" s="1"/>
  <c r="X5603" i="1"/>
  <c r="Y5603" i="1" s="1"/>
  <c r="X5604" i="1"/>
  <c r="Y5604" i="1" s="1"/>
  <c r="X5605" i="1"/>
  <c r="Y5605" i="1" s="1"/>
  <c r="X5606" i="1"/>
  <c r="Y5606" i="1" s="1"/>
  <c r="X5607" i="1"/>
  <c r="Y5607" i="1" s="1"/>
  <c r="X5608" i="1"/>
  <c r="Y5608" i="1" s="1"/>
  <c r="X5609" i="1"/>
  <c r="Y5609" i="1" s="1"/>
  <c r="X5610" i="1"/>
  <c r="Y5610" i="1" s="1"/>
  <c r="X5611" i="1"/>
  <c r="Y5611" i="1" s="1"/>
  <c r="X5612" i="1"/>
  <c r="Y5612" i="1" s="1"/>
  <c r="X5613" i="1"/>
  <c r="Y5613" i="1" s="1"/>
  <c r="X5614" i="1"/>
  <c r="Y5614" i="1" s="1"/>
  <c r="X5615" i="1"/>
  <c r="Y5615" i="1" s="1"/>
  <c r="X5616" i="1"/>
  <c r="Y5616" i="1" s="1"/>
  <c r="X5617" i="1"/>
  <c r="Y5617" i="1" s="1"/>
  <c r="X5618" i="1"/>
  <c r="Y5618" i="1" s="1"/>
  <c r="X5619" i="1"/>
  <c r="Y5619" i="1" s="1"/>
  <c r="X5620" i="1"/>
  <c r="Y5620" i="1" s="1"/>
  <c r="X5621" i="1"/>
  <c r="Y5621" i="1" s="1"/>
  <c r="X5622" i="1"/>
  <c r="Y5622" i="1" s="1"/>
  <c r="X5623" i="1"/>
  <c r="Y5623" i="1" s="1"/>
  <c r="X5624" i="1"/>
  <c r="Y5624" i="1" s="1"/>
  <c r="X5625" i="1"/>
  <c r="Y5625" i="1" s="1"/>
  <c r="X5626" i="1"/>
  <c r="X5627" i="1"/>
  <c r="Y5627" i="1" s="1"/>
  <c r="X5628" i="1"/>
  <c r="Y5628" i="1" s="1"/>
  <c r="X5629" i="1"/>
  <c r="X5630" i="1"/>
  <c r="X5631" i="1"/>
  <c r="Y5631" i="1" s="1"/>
  <c r="X5632" i="1"/>
  <c r="Y5632" i="1" s="1"/>
  <c r="X5633" i="1"/>
  <c r="Y5633" i="1" s="1"/>
  <c r="X5634" i="1"/>
  <c r="X5635" i="1"/>
  <c r="X5636" i="1"/>
  <c r="Y5636" i="1" s="1"/>
  <c r="X5637" i="1"/>
  <c r="Y5637" i="1" s="1"/>
  <c r="X5638" i="1"/>
  <c r="Y5638" i="1" s="1"/>
  <c r="X5639" i="1"/>
  <c r="Y5639" i="1" s="1"/>
  <c r="X5640" i="1"/>
  <c r="Y5640" i="1" s="1"/>
  <c r="X5641" i="1"/>
  <c r="Y5641" i="1" s="1"/>
  <c r="X5642" i="1"/>
  <c r="Y5642" i="1" s="1"/>
  <c r="X5643" i="1"/>
  <c r="Y5643" i="1" s="1"/>
  <c r="X5644" i="1"/>
  <c r="Y5644" i="1" s="1"/>
  <c r="X5645" i="1"/>
  <c r="Y5645" i="1" s="1"/>
  <c r="X5646" i="1"/>
  <c r="Y5646" i="1" s="1"/>
  <c r="X5647" i="1"/>
  <c r="Y5647" i="1" s="1"/>
  <c r="X5648" i="1"/>
  <c r="Y5648" i="1" s="1"/>
  <c r="X5649" i="1"/>
  <c r="Y5649" i="1" s="1"/>
  <c r="X5650" i="1"/>
  <c r="Y5650" i="1" s="1"/>
  <c r="X5651" i="1"/>
  <c r="Y5651" i="1" s="1"/>
  <c r="X5652" i="1"/>
  <c r="Y5652" i="1" s="1"/>
  <c r="X5653" i="1"/>
  <c r="Y5653" i="1" s="1"/>
  <c r="X5654" i="1"/>
  <c r="Y5654" i="1" s="1"/>
  <c r="X5655" i="1"/>
  <c r="Y5655" i="1" s="1"/>
  <c r="X5656" i="1"/>
  <c r="Y5656" i="1" s="1"/>
  <c r="X5657" i="1"/>
  <c r="Y5657" i="1" s="1"/>
  <c r="X5658" i="1"/>
  <c r="Y5658" i="1" s="1"/>
  <c r="X5659" i="1"/>
  <c r="Y5659" i="1" s="1"/>
  <c r="X5660" i="1"/>
  <c r="Y5660" i="1" s="1"/>
  <c r="X5661" i="1"/>
  <c r="Y5661" i="1" s="1"/>
  <c r="X5662" i="1"/>
  <c r="Y5662" i="1" s="1"/>
  <c r="X5663" i="1"/>
  <c r="Y5663" i="1" s="1"/>
  <c r="X5664" i="1"/>
  <c r="Y5664" i="1" s="1"/>
  <c r="X5665" i="1"/>
  <c r="Y5665" i="1" s="1"/>
  <c r="X5666" i="1"/>
  <c r="Y5666" i="1" s="1"/>
  <c r="X5667" i="1"/>
  <c r="Y5667" i="1" s="1"/>
  <c r="X5668" i="1"/>
  <c r="Y5668" i="1" s="1"/>
  <c r="X5669" i="1"/>
  <c r="Y5669" i="1" s="1"/>
  <c r="X5670" i="1"/>
  <c r="Y5670" i="1" s="1"/>
  <c r="X5671" i="1"/>
  <c r="Y5671" i="1" s="1"/>
  <c r="X5672" i="1"/>
  <c r="Y5672" i="1" s="1"/>
  <c r="X5673" i="1"/>
  <c r="Y5673" i="1" s="1"/>
  <c r="X5674" i="1"/>
  <c r="Y5674" i="1" s="1"/>
  <c r="X5675" i="1"/>
  <c r="Y5675" i="1" s="1"/>
  <c r="X5676" i="1"/>
  <c r="Y5676" i="1" s="1"/>
  <c r="X5677" i="1"/>
  <c r="Y5677" i="1" s="1"/>
  <c r="X5678" i="1"/>
  <c r="Y5678" i="1" s="1"/>
  <c r="X5679" i="1"/>
  <c r="Y5679" i="1" s="1"/>
  <c r="X5680" i="1"/>
  <c r="Y5680" i="1" s="1"/>
  <c r="X5681" i="1"/>
  <c r="Y5681" i="1" s="1"/>
  <c r="X5682" i="1"/>
  <c r="X5683" i="1"/>
  <c r="X5684" i="1"/>
  <c r="Y5684" i="1" s="1"/>
  <c r="X5685" i="1"/>
  <c r="Y5685" i="1" s="1"/>
  <c r="X5686" i="1"/>
  <c r="Y5686" i="1" s="1"/>
  <c r="X5687" i="1"/>
  <c r="Y5687" i="1" s="1"/>
  <c r="X5688" i="1"/>
  <c r="Y5688" i="1" s="1"/>
  <c r="X5689" i="1"/>
  <c r="Y5689" i="1" s="1"/>
  <c r="X5690" i="1"/>
  <c r="Y5690" i="1" s="1"/>
  <c r="X5691" i="1"/>
  <c r="Y5691" i="1" s="1"/>
  <c r="X5692" i="1"/>
  <c r="Y5692" i="1" s="1"/>
  <c r="X5693" i="1"/>
  <c r="Y5693" i="1" s="1"/>
  <c r="X5694" i="1"/>
  <c r="Y5694" i="1" s="1"/>
  <c r="X5695" i="1"/>
  <c r="Y5695" i="1" s="1"/>
  <c r="X5696" i="1"/>
  <c r="Y5696" i="1" s="1"/>
  <c r="X5697" i="1"/>
  <c r="Y5697" i="1" s="1"/>
  <c r="X5698" i="1"/>
  <c r="Y5698" i="1" s="1"/>
  <c r="X5699" i="1"/>
  <c r="Y5699" i="1" s="1"/>
  <c r="X5700" i="1"/>
  <c r="Y5700" i="1" s="1"/>
  <c r="X5701" i="1"/>
  <c r="Y5701" i="1" s="1"/>
  <c r="X5702" i="1"/>
  <c r="Y5702" i="1" s="1"/>
  <c r="X5703" i="1"/>
  <c r="Y5703" i="1" s="1"/>
  <c r="X5704" i="1"/>
  <c r="Y5704" i="1" s="1"/>
  <c r="X5705" i="1"/>
  <c r="Y5705" i="1" s="1"/>
  <c r="X5706" i="1"/>
  <c r="X5707" i="1"/>
  <c r="Y5707" i="1" s="1"/>
  <c r="X5708" i="1"/>
  <c r="Y5708" i="1" s="1"/>
  <c r="X5709" i="1"/>
  <c r="Y5709" i="1" s="1"/>
  <c r="X5710" i="1"/>
  <c r="Y5710" i="1" s="1"/>
  <c r="X5711" i="1"/>
  <c r="Y5711" i="1" s="1"/>
  <c r="X5712" i="1"/>
  <c r="Y5712" i="1" s="1"/>
  <c r="X5713" i="1"/>
  <c r="Y5713" i="1" s="1"/>
  <c r="X5714" i="1"/>
  <c r="Y5714" i="1" s="1"/>
  <c r="X5715" i="1"/>
  <c r="Y5715" i="1" s="1"/>
  <c r="X5716" i="1"/>
  <c r="Y5716" i="1" s="1"/>
  <c r="X5717" i="1"/>
  <c r="Y5717" i="1" s="1"/>
  <c r="X5718" i="1"/>
  <c r="X5719" i="1"/>
  <c r="Y5719" i="1" s="1"/>
  <c r="X5720" i="1"/>
  <c r="Y5720" i="1" s="1"/>
  <c r="X5721" i="1"/>
  <c r="Y5721" i="1" s="1"/>
  <c r="X5722" i="1"/>
  <c r="Y5722" i="1" s="1"/>
  <c r="X5723" i="1"/>
  <c r="Y5723" i="1" s="1"/>
  <c r="X5724" i="1"/>
  <c r="Y5724" i="1" s="1"/>
  <c r="X5725" i="1"/>
  <c r="Y5725" i="1" s="1"/>
  <c r="X5726" i="1"/>
  <c r="Y5726" i="1" s="1"/>
  <c r="X5727" i="1"/>
  <c r="Y5727" i="1" s="1"/>
  <c r="X5728" i="1"/>
  <c r="Y5728" i="1" s="1"/>
  <c r="X5729" i="1"/>
  <c r="Y5729" i="1" s="1"/>
  <c r="X5730" i="1"/>
  <c r="Y5730" i="1" s="1"/>
  <c r="X5731" i="1"/>
  <c r="Y5731" i="1" s="1"/>
  <c r="X5732" i="1"/>
  <c r="Y5732" i="1" s="1"/>
  <c r="X5733" i="1"/>
  <c r="Y5733" i="1" s="1"/>
  <c r="X5734" i="1"/>
  <c r="X5735" i="1"/>
  <c r="Y5735" i="1" s="1"/>
  <c r="X5736" i="1"/>
  <c r="Y5736" i="1" s="1"/>
  <c r="X5737" i="1"/>
  <c r="Y5737" i="1" s="1"/>
  <c r="X5738" i="1"/>
  <c r="Y5738" i="1" s="1"/>
  <c r="X5739" i="1"/>
  <c r="Y5739" i="1" s="1"/>
  <c r="X5740" i="1"/>
  <c r="Y5740" i="1" s="1"/>
  <c r="X5741" i="1"/>
  <c r="Y5741" i="1" s="1"/>
  <c r="X5742" i="1"/>
  <c r="X5743" i="1"/>
  <c r="Y5743" i="1" s="1"/>
  <c r="X5744" i="1"/>
  <c r="Y5744" i="1" s="1"/>
  <c r="X5745" i="1"/>
  <c r="Y5745" i="1" s="1"/>
  <c r="X5746" i="1"/>
  <c r="Y5746" i="1" s="1"/>
  <c r="X5747" i="1"/>
  <c r="Y5747" i="1" s="1"/>
  <c r="X5748" i="1"/>
  <c r="Y5748" i="1" s="1"/>
  <c r="X5749" i="1"/>
  <c r="Y5749" i="1" s="1"/>
  <c r="X5750" i="1"/>
  <c r="Y5750" i="1" s="1"/>
  <c r="X5751" i="1"/>
  <c r="Y5751" i="1" s="1"/>
  <c r="X5752" i="1"/>
  <c r="Y5752" i="1" s="1"/>
  <c r="X5753" i="1"/>
  <c r="Y5753" i="1" s="1"/>
  <c r="X5754" i="1"/>
  <c r="Y5754" i="1" s="1"/>
  <c r="X5755" i="1"/>
  <c r="Y5755" i="1" s="1"/>
  <c r="X5756" i="1"/>
  <c r="Y5756" i="1" s="1"/>
  <c r="X5757" i="1"/>
  <c r="Y5757" i="1" s="1"/>
  <c r="X5758" i="1"/>
  <c r="Y5758" i="1" s="1"/>
  <c r="X5759" i="1"/>
  <c r="Y5759" i="1" s="1"/>
  <c r="X5760" i="1"/>
  <c r="Y5760" i="1" s="1"/>
  <c r="X5761" i="1"/>
  <c r="Y5761" i="1" s="1"/>
  <c r="X5762" i="1"/>
  <c r="Y5762" i="1" s="1"/>
  <c r="X5763" i="1"/>
  <c r="Y5763" i="1" s="1"/>
  <c r="X5764" i="1"/>
  <c r="Y5764" i="1" s="1"/>
  <c r="X5765" i="1"/>
  <c r="Y5765" i="1" s="1"/>
  <c r="X5766" i="1"/>
  <c r="Y5766" i="1" s="1"/>
  <c r="X5767" i="1"/>
  <c r="Y5767" i="1" s="1"/>
  <c r="X5768" i="1"/>
  <c r="Y5768" i="1" s="1"/>
  <c r="X5769" i="1"/>
  <c r="Y5769" i="1" s="1"/>
  <c r="X5770" i="1"/>
  <c r="Y5770" i="1" s="1"/>
  <c r="X5771" i="1"/>
  <c r="Y5771" i="1" s="1"/>
  <c r="X5772" i="1"/>
  <c r="Y5772" i="1" s="1"/>
  <c r="X5773" i="1"/>
  <c r="Y5773" i="1" s="1"/>
  <c r="X5774" i="1"/>
  <c r="Y5774" i="1" s="1"/>
  <c r="X5775" i="1"/>
  <c r="Y5775" i="1" s="1"/>
  <c r="X5776" i="1"/>
  <c r="Y5776" i="1" s="1"/>
  <c r="X5777" i="1"/>
  <c r="Y5777" i="1" s="1"/>
  <c r="X5778" i="1"/>
  <c r="Y5778" i="1" s="1"/>
  <c r="X5779" i="1"/>
  <c r="Y5779" i="1" s="1"/>
  <c r="X5780" i="1"/>
  <c r="Y5780" i="1" s="1"/>
  <c r="X5781" i="1"/>
  <c r="Y5781" i="1" s="1"/>
  <c r="X5782" i="1"/>
  <c r="Y5782" i="1" s="1"/>
  <c r="X5783" i="1"/>
  <c r="Y5783" i="1" s="1"/>
  <c r="X5784" i="1"/>
  <c r="Y5784" i="1" s="1"/>
  <c r="X5785" i="1"/>
  <c r="Y5785" i="1" s="1"/>
  <c r="X5786" i="1"/>
  <c r="Y5786" i="1" s="1"/>
  <c r="X5787" i="1"/>
  <c r="Y5787" i="1" s="1"/>
  <c r="X5788" i="1"/>
  <c r="Y5788" i="1" s="1"/>
  <c r="X5789" i="1"/>
  <c r="Y5789" i="1" s="1"/>
  <c r="X5790" i="1"/>
  <c r="X5791" i="1"/>
  <c r="Y5791" i="1" s="1"/>
  <c r="X5792" i="1"/>
  <c r="Y5792" i="1" s="1"/>
  <c r="X5793" i="1"/>
  <c r="Y5793" i="1" s="1"/>
  <c r="X5794" i="1"/>
  <c r="Y5794" i="1" s="1"/>
  <c r="X5795" i="1"/>
  <c r="Y5795" i="1" s="1"/>
  <c r="X5796" i="1"/>
  <c r="Y5796" i="1" s="1"/>
  <c r="X5797" i="1"/>
  <c r="Y5797" i="1" s="1"/>
  <c r="X5798" i="1"/>
  <c r="Y5798" i="1" s="1"/>
  <c r="X5799" i="1"/>
  <c r="Y5799" i="1" s="1"/>
  <c r="X5800" i="1"/>
  <c r="Y5800" i="1" s="1"/>
  <c r="X5801" i="1"/>
  <c r="Y5801" i="1" s="1"/>
  <c r="X5802" i="1"/>
  <c r="Y5802" i="1" s="1"/>
  <c r="X5803" i="1"/>
  <c r="Y5803" i="1" s="1"/>
  <c r="X5804" i="1"/>
  <c r="Y5804" i="1" s="1"/>
  <c r="X5805" i="1"/>
  <c r="Y5805" i="1" s="1"/>
  <c r="X5806" i="1"/>
  <c r="Y5806" i="1" s="1"/>
  <c r="X5807" i="1"/>
  <c r="Y5807" i="1" s="1"/>
  <c r="X5808" i="1"/>
  <c r="Y5808" i="1" s="1"/>
  <c r="X5809" i="1"/>
  <c r="Y5809" i="1" s="1"/>
  <c r="X5810" i="1"/>
  <c r="Y5810" i="1" s="1"/>
  <c r="X5811" i="1"/>
  <c r="Y5811" i="1" s="1"/>
  <c r="X5812" i="1"/>
  <c r="Y5812" i="1" s="1"/>
  <c r="X5813" i="1"/>
  <c r="Y5813" i="1" s="1"/>
  <c r="X5814" i="1"/>
  <c r="Y5814" i="1" s="1"/>
  <c r="X5815" i="1"/>
  <c r="Y5815" i="1" s="1"/>
  <c r="X5816" i="1"/>
  <c r="Y5816" i="1" s="1"/>
  <c r="X5817" i="1"/>
  <c r="Y5817" i="1" s="1"/>
  <c r="X5818" i="1"/>
  <c r="Y5818" i="1" s="1"/>
  <c r="X5819" i="1"/>
  <c r="Y5819" i="1" s="1"/>
  <c r="X5820" i="1"/>
  <c r="Y5820" i="1" s="1"/>
  <c r="X5821" i="1"/>
  <c r="Y5821" i="1" s="1"/>
  <c r="X5822" i="1"/>
  <c r="Y5822" i="1" s="1"/>
  <c r="X5823" i="1"/>
  <c r="Y5823" i="1" s="1"/>
  <c r="X5824" i="1"/>
  <c r="Y5824" i="1" s="1"/>
  <c r="X5825" i="1"/>
  <c r="Y5825" i="1" s="1"/>
  <c r="X5826" i="1"/>
  <c r="Y5826" i="1" s="1"/>
  <c r="X5827" i="1"/>
  <c r="Y5827" i="1" s="1"/>
  <c r="X5828" i="1"/>
  <c r="Y5828" i="1" s="1"/>
  <c r="X5829" i="1"/>
  <c r="Y5829" i="1" s="1"/>
  <c r="X5830" i="1"/>
  <c r="Y5830" i="1" s="1"/>
  <c r="X5831" i="1"/>
  <c r="Y5831" i="1" s="1"/>
  <c r="X5832" i="1"/>
  <c r="Y5832" i="1" s="1"/>
  <c r="X5833" i="1"/>
  <c r="Y5833" i="1" s="1"/>
  <c r="X5834" i="1"/>
  <c r="Y5834" i="1" s="1"/>
  <c r="X5835" i="1"/>
  <c r="Y5835" i="1" s="1"/>
  <c r="X5836" i="1"/>
  <c r="Y5836" i="1" s="1"/>
  <c r="X5837" i="1"/>
  <c r="Y5837" i="1" s="1"/>
  <c r="X5838" i="1"/>
  <c r="X5839" i="1"/>
  <c r="Y5839" i="1" s="1"/>
  <c r="X5840" i="1"/>
  <c r="Y5840" i="1" s="1"/>
  <c r="X5841" i="1"/>
  <c r="Y5841" i="1" s="1"/>
  <c r="X5842" i="1"/>
  <c r="Y5842" i="1" s="1"/>
  <c r="X5843" i="1"/>
  <c r="Y5843" i="1" s="1"/>
  <c r="X5844" i="1"/>
  <c r="Y5844" i="1" s="1"/>
  <c r="X5845" i="1"/>
  <c r="Y5845" i="1" s="1"/>
  <c r="X5846" i="1"/>
  <c r="Y5846" i="1" s="1"/>
  <c r="X5847" i="1"/>
  <c r="Y5847" i="1" s="1"/>
  <c r="X5848" i="1"/>
  <c r="Y5848" i="1" s="1"/>
  <c r="X5849" i="1"/>
  <c r="Y5849" i="1" s="1"/>
  <c r="X5850" i="1"/>
  <c r="X5851" i="1"/>
  <c r="Y5851" i="1" s="1"/>
  <c r="X5852" i="1"/>
  <c r="Y5852" i="1" s="1"/>
  <c r="X5853" i="1"/>
  <c r="Y5853" i="1" s="1"/>
  <c r="X5854" i="1"/>
  <c r="Y5854" i="1" s="1"/>
  <c r="X5855" i="1"/>
  <c r="Y5855" i="1" s="1"/>
  <c r="X5856" i="1"/>
  <c r="Y5856" i="1" s="1"/>
  <c r="X5857" i="1"/>
  <c r="Y5857" i="1" s="1"/>
  <c r="X5858" i="1"/>
  <c r="Y5858" i="1" s="1"/>
  <c r="X5859" i="1"/>
  <c r="Y5859" i="1" s="1"/>
  <c r="X5860" i="1"/>
  <c r="Y5860" i="1" s="1"/>
  <c r="X5861" i="1"/>
  <c r="Y5861" i="1" s="1"/>
  <c r="X5862" i="1"/>
  <c r="X5863" i="1"/>
  <c r="Y5863" i="1" s="1"/>
  <c r="X5864" i="1"/>
  <c r="Y5864" i="1" s="1"/>
  <c r="X5865" i="1"/>
  <c r="Y5865" i="1" s="1"/>
  <c r="X5866" i="1"/>
  <c r="Y5866" i="1" s="1"/>
  <c r="X5867" i="1"/>
  <c r="Y5867" i="1" s="1"/>
  <c r="X5868" i="1"/>
  <c r="Y5868" i="1" s="1"/>
  <c r="X5869" i="1"/>
  <c r="Y5869" i="1" s="1"/>
  <c r="X5870" i="1"/>
  <c r="Y5870" i="1" s="1"/>
  <c r="X5871" i="1"/>
  <c r="Y5871" i="1" s="1"/>
  <c r="X5872" i="1"/>
  <c r="Y5872" i="1" s="1"/>
  <c r="X5873" i="1"/>
  <c r="Y5873" i="1" s="1"/>
  <c r="X5874" i="1"/>
  <c r="Y5874" i="1" s="1"/>
  <c r="X5875" i="1"/>
  <c r="Y5875" i="1" s="1"/>
  <c r="X5876" i="1"/>
  <c r="Y5876" i="1" s="1"/>
  <c r="X5877" i="1"/>
  <c r="Y5877" i="1" s="1"/>
  <c r="X5878" i="1"/>
  <c r="Y5878" i="1" s="1"/>
  <c r="X5879" i="1"/>
  <c r="Y5879" i="1" s="1"/>
  <c r="X5880" i="1"/>
  <c r="Y5880" i="1" s="1"/>
  <c r="X5881" i="1"/>
  <c r="X5882" i="1"/>
  <c r="X5883" i="1"/>
  <c r="Y5883" i="1" s="1"/>
  <c r="X5884" i="1"/>
  <c r="Y5884" i="1" s="1"/>
  <c r="X5885" i="1"/>
  <c r="Y5885" i="1" s="1"/>
  <c r="X5886" i="1"/>
  <c r="X5887" i="1"/>
  <c r="Y5887" i="1" s="1"/>
  <c r="X5888" i="1"/>
  <c r="Y5888" i="1" s="1"/>
  <c r="X5889" i="1"/>
  <c r="Y5889" i="1" s="1"/>
  <c r="X5890" i="1"/>
  <c r="Y5890" i="1" s="1"/>
  <c r="X5891" i="1"/>
  <c r="Y5891" i="1" s="1"/>
  <c r="X5892" i="1"/>
  <c r="Y5892" i="1" s="1"/>
  <c r="X5893" i="1"/>
  <c r="Y5893" i="1" s="1"/>
  <c r="X5894" i="1"/>
  <c r="Y5894" i="1" s="1"/>
  <c r="X5895" i="1"/>
  <c r="Y5895" i="1" s="1"/>
  <c r="X5896" i="1"/>
  <c r="Y5896" i="1" s="1"/>
  <c r="X5897" i="1"/>
  <c r="Y5897" i="1" s="1"/>
  <c r="X5898" i="1"/>
  <c r="Y5898" i="1" s="1"/>
  <c r="X5899" i="1"/>
  <c r="Y5899" i="1" s="1"/>
  <c r="X5900" i="1"/>
  <c r="Y5900" i="1" s="1"/>
  <c r="X5901" i="1"/>
  <c r="Y5901" i="1" s="1"/>
  <c r="X5902" i="1"/>
  <c r="Y5902" i="1" s="1"/>
  <c r="X5903" i="1"/>
  <c r="Y5903" i="1" s="1"/>
  <c r="X5904" i="1"/>
  <c r="Y5904" i="1" s="1"/>
  <c r="X5905" i="1"/>
  <c r="Y5905" i="1" s="1"/>
  <c r="X5906" i="1"/>
  <c r="Y5906" i="1" s="1"/>
  <c r="X5907" i="1"/>
  <c r="Y5907" i="1" s="1"/>
  <c r="X5908" i="1"/>
  <c r="Y5908" i="1" s="1"/>
  <c r="X5909" i="1"/>
  <c r="Y5909" i="1" s="1"/>
  <c r="X5910" i="1"/>
  <c r="Y5910" i="1" s="1"/>
  <c r="X5911" i="1"/>
  <c r="Y5911" i="1" s="1"/>
  <c r="X5912" i="1"/>
  <c r="Y5912" i="1" s="1"/>
  <c r="X5913" i="1"/>
  <c r="Y5913" i="1" s="1"/>
  <c r="X5914" i="1"/>
  <c r="X5915" i="1"/>
  <c r="Y5915" i="1" s="1"/>
  <c r="X5916" i="1"/>
  <c r="Y5916" i="1" s="1"/>
  <c r="X5917" i="1"/>
  <c r="Y5917" i="1" s="1"/>
  <c r="X5918" i="1"/>
  <c r="X5919" i="1"/>
  <c r="Y5919" i="1" s="1"/>
  <c r="X5920" i="1"/>
  <c r="Y5920" i="1" s="1"/>
  <c r="X5921" i="1"/>
  <c r="Y5921" i="1" s="1"/>
  <c r="X5922" i="1"/>
  <c r="Y5922" i="1" s="1"/>
  <c r="X5923" i="1"/>
  <c r="Y5923" i="1" s="1"/>
  <c r="X5924" i="1"/>
  <c r="Y5924" i="1" s="1"/>
  <c r="X5925" i="1"/>
  <c r="Y5925" i="1" s="1"/>
  <c r="X5926" i="1"/>
  <c r="Y5926" i="1" s="1"/>
  <c r="X5927" i="1"/>
  <c r="Y5927" i="1" s="1"/>
  <c r="X5928" i="1"/>
  <c r="Y5928" i="1" s="1"/>
  <c r="X5929" i="1"/>
  <c r="Y5929" i="1" s="1"/>
  <c r="X5930" i="1"/>
  <c r="Y5930" i="1" s="1"/>
  <c r="X5931" i="1"/>
  <c r="Y5931" i="1" s="1"/>
  <c r="X5932" i="1"/>
  <c r="Y5932" i="1" s="1"/>
  <c r="X5933" i="1"/>
  <c r="Y5933" i="1" s="1"/>
  <c r="X5934" i="1"/>
  <c r="X5935" i="1"/>
  <c r="Y5935" i="1" s="1"/>
  <c r="X5936" i="1"/>
  <c r="Y5936" i="1" s="1"/>
  <c r="X5937" i="1"/>
  <c r="Y5937" i="1" s="1"/>
  <c r="X5938" i="1"/>
  <c r="X5939" i="1"/>
  <c r="Y5939" i="1" s="1"/>
  <c r="X5940" i="1"/>
  <c r="Y5940" i="1" s="1"/>
  <c r="X5941" i="1"/>
  <c r="Y5941" i="1" s="1"/>
  <c r="X5942" i="1"/>
  <c r="Y5942" i="1" s="1"/>
  <c r="X5943" i="1"/>
  <c r="Y5943" i="1" s="1"/>
  <c r="X5944" i="1"/>
  <c r="Y5944" i="1" s="1"/>
  <c r="X5945" i="1"/>
  <c r="Y5945" i="1" s="1"/>
  <c r="X5946" i="1"/>
  <c r="Y5946" i="1" s="1"/>
  <c r="X5947" i="1"/>
  <c r="Y5947" i="1" s="1"/>
  <c r="X5948" i="1"/>
  <c r="Y5948" i="1" s="1"/>
  <c r="X5949" i="1"/>
  <c r="Y5949" i="1" s="1"/>
  <c r="X5950" i="1"/>
  <c r="Y5950" i="1" s="1"/>
  <c r="X5951" i="1"/>
  <c r="Y5951" i="1" s="1"/>
  <c r="X5952" i="1"/>
  <c r="Y5952" i="1" s="1"/>
  <c r="X5953" i="1"/>
  <c r="Y5953" i="1" s="1"/>
  <c r="X5954" i="1"/>
  <c r="Y5954" i="1" s="1"/>
  <c r="X5955" i="1"/>
  <c r="Y5955" i="1" s="1"/>
  <c r="X5956" i="1"/>
  <c r="Y5956" i="1" s="1"/>
  <c r="X5957" i="1"/>
  <c r="Y5957" i="1" s="1"/>
  <c r="X5958" i="1"/>
  <c r="Y5958" i="1" s="1"/>
  <c r="X5959" i="1"/>
  <c r="Y5959" i="1" s="1"/>
  <c r="X5960" i="1"/>
  <c r="Y5960" i="1" s="1"/>
  <c r="X5961" i="1"/>
  <c r="Y5961" i="1" s="1"/>
  <c r="X5962" i="1"/>
  <c r="Y5962" i="1" s="1"/>
  <c r="X5963" i="1"/>
  <c r="Y5963" i="1" s="1"/>
  <c r="X5964" i="1"/>
  <c r="Y5964" i="1" s="1"/>
  <c r="X5965" i="1"/>
  <c r="Y5965" i="1" s="1"/>
  <c r="X5966" i="1"/>
  <c r="Y5966" i="1" s="1"/>
  <c r="X5967" i="1"/>
  <c r="Y5967" i="1" s="1"/>
  <c r="X5968" i="1"/>
  <c r="Y5968" i="1" s="1"/>
  <c r="X5969" i="1"/>
  <c r="Y5969" i="1" s="1"/>
  <c r="X5970" i="1"/>
  <c r="Y5970" i="1" s="1"/>
  <c r="X5971" i="1"/>
  <c r="Y5971" i="1" s="1"/>
  <c r="X5972" i="1"/>
  <c r="Y5972" i="1" s="1"/>
  <c r="X5973" i="1"/>
  <c r="Y5973" i="1" s="1"/>
  <c r="X5974" i="1"/>
  <c r="Y5974" i="1" s="1"/>
  <c r="X5975" i="1"/>
  <c r="Y5975" i="1" s="1"/>
  <c r="X5976" i="1"/>
  <c r="Y5976" i="1" s="1"/>
  <c r="X5977" i="1"/>
  <c r="Y5977" i="1" s="1"/>
  <c r="X5978" i="1"/>
  <c r="Y5978" i="1" s="1"/>
  <c r="X5979" i="1"/>
  <c r="Y5979" i="1" s="1"/>
  <c r="X5980" i="1"/>
  <c r="Y5980" i="1" s="1"/>
  <c r="X5981" i="1"/>
  <c r="Y5981" i="1" s="1"/>
  <c r="X5982" i="1"/>
  <c r="Y5982" i="1" s="1"/>
  <c r="X5983" i="1"/>
  <c r="Y5983" i="1" s="1"/>
  <c r="X5984" i="1"/>
  <c r="Y5984" i="1" s="1"/>
  <c r="X5985" i="1"/>
  <c r="Y5985" i="1" s="1"/>
  <c r="X5986" i="1"/>
  <c r="Y5986" i="1" s="1"/>
  <c r="X5987" i="1"/>
  <c r="Y5987" i="1" s="1"/>
  <c r="X5988" i="1"/>
  <c r="Y5988" i="1" s="1"/>
  <c r="X5989" i="1"/>
  <c r="Y5989" i="1" s="1"/>
  <c r="X5990" i="1"/>
  <c r="Y5990" i="1" s="1"/>
  <c r="X5991" i="1"/>
  <c r="Y5991" i="1" s="1"/>
  <c r="X5992" i="1"/>
  <c r="Y5992" i="1" s="1"/>
  <c r="X5993" i="1"/>
  <c r="Y5993" i="1" s="1"/>
  <c r="X5994" i="1"/>
  <c r="X5995" i="1"/>
  <c r="Y5995" i="1" s="1"/>
  <c r="X5996" i="1"/>
  <c r="Y5996" i="1" s="1"/>
  <c r="X5997" i="1"/>
  <c r="Y5997" i="1" s="1"/>
  <c r="X5998" i="1"/>
  <c r="X5999" i="1"/>
  <c r="Y5999" i="1" s="1"/>
  <c r="X6000" i="1"/>
  <c r="Y6000" i="1" s="1"/>
  <c r="X6001" i="1"/>
  <c r="Y6001" i="1" s="1"/>
  <c r="X6002" i="1"/>
  <c r="Y6002" i="1" s="1"/>
  <c r="X6003" i="1"/>
  <c r="Y6003" i="1" s="1"/>
  <c r="X6004" i="1"/>
  <c r="Y6004" i="1" s="1"/>
  <c r="X6005" i="1"/>
  <c r="Y6005" i="1" s="1"/>
  <c r="X6006" i="1"/>
  <c r="X6007" i="1"/>
  <c r="X6008" i="1"/>
  <c r="Y6008" i="1" s="1"/>
  <c r="X6009" i="1"/>
  <c r="Y6009" i="1" s="1"/>
  <c r="X6010" i="1"/>
  <c r="Y6010" i="1" s="1"/>
  <c r="X6011" i="1"/>
  <c r="Y6011" i="1" s="1"/>
  <c r="X6012" i="1"/>
  <c r="Y6012" i="1" s="1"/>
  <c r="X6013" i="1"/>
  <c r="Y6013" i="1" s="1"/>
  <c r="X6014" i="1"/>
  <c r="Y6014" i="1" s="1"/>
  <c r="X6015" i="1"/>
  <c r="Y6015" i="1" s="1"/>
  <c r="X6016" i="1"/>
  <c r="Y6016" i="1" s="1"/>
  <c r="X6017" i="1"/>
  <c r="Y6017" i="1" s="1"/>
  <c r="X6018" i="1"/>
  <c r="X6019" i="1"/>
  <c r="Y6019" i="1" s="1"/>
  <c r="X6020" i="1"/>
  <c r="Y6020" i="1" s="1"/>
  <c r="X6021" i="1"/>
  <c r="Y6021" i="1" s="1"/>
  <c r="X6022" i="1"/>
  <c r="Y6022" i="1" s="1"/>
  <c r="X6023" i="1"/>
  <c r="Y6023" i="1" s="1"/>
  <c r="X6024" i="1"/>
  <c r="Y6024" i="1" s="1"/>
  <c r="X6025" i="1"/>
  <c r="Y6025" i="1" s="1"/>
  <c r="X6026" i="1"/>
  <c r="Y6026" i="1" s="1"/>
  <c r="X6027" i="1"/>
  <c r="Y6027" i="1" s="1"/>
  <c r="X6028" i="1"/>
  <c r="Y6028" i="1" s="1"/>
  <c r="X6029" i="1"/>
  <c r="Y6029" i="1" s="1"/>
  <c r="X6030" i="1"/>
  <c r="Y6030" i="1" s="1"/>
  <c r="X6031" i="1"/>
  <c r="Y6031" i="1" s="1"/>
  <c r="X6032" i="1"/>
  <c r="Y6032" i="1" s="1"/>
  <c r="X6033" i="1"/>
  <c r="Y6033" i="1" s="1"/>
  <c r="X6034" i="1"/>
  <c r="Y6034" i="1" s="1"/>
  <c r="X6035" i="1"/>
  <c r="Y6035" i="1" s="1"/>
  <c r="X6036" i="1"/>
  <c r="Y6036" i="1" s="1"/>
  <c r="X6037" i="1"/>
  <c r="Y6037" i="1" s="1"/>
  <c r="X6038" i="1"/>
  <c r="Y6038" i="1" s="1"/>
  <c r="X6039" i="1"/>
  <c r="Y6039" i="1" s="1"/>
  <c r="X6040" i="1"/>
  <c r="Y6040" i="1" s="1"/>
  <c r="X6041" i="1"/>
  <c r="Y6041" i="1" s="1"/>
  <c r="X6042" i="1"/>
  <c r="Y6042" i="1" s="1"/>
  <c r="X6043" i="1"/>
  <c r="Y6043" i="1" s="1"/>
  <c r="X6044" i="1"/>
  <c r="Y6044" i="1" s="1"/>
  <c r="X6045" i="1"/>
  <c r="Y6045" i="1" s="1"/>
  <c r="X6046" i="1"/>
  <c r="Y6046" i="1" s="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P5" i="5"/>
  <c r="U5" i="5"/>
  <c r="Y3807" i="1" l="1"/>
  <c r="Y5918" i="1"/>
  <c r="Y5882" i="1"/>
  <c r="Y4262" i="1"/>
  <c r="Y3806" i="1"/>
  <c r="Y3398" i="1"/>
  <c r="Y3218" i="1"/>
  <c r="Y2258" i="1"/>
  <c r="Y5881" i="1"/>
  <c r="Y5089" i="1"/>
  <c r="Y4849" i="1"/>
  <c r="Y4633" i="1"/>
  <c r="Y4261" i="1"/>
  <c r="Y4225" i="1"/>
  <c r="Y4033" i="1"/>
  <c r="Y3601" i="1"/>
  <c r="Y2845" i="1"/>
  <c r="Y2809" i="1"/>
  <c r="Y841" i="1"/>
  <c r="Y49" i="1"/>
  <c r="Y4490" i="1"/>
  <c r="Y4106" i="1"/>
  <c r="Y4034" i="1"/>
  <c r="Y3110" i="1"/>
  <c r="Y4333" i="1"/>
  <c r="Y4177" i="1"/>
  <c r="Y3649" i="1"/>
  <c r="Y3517" i="1"/>
  <c r="Y3313" i="1"/>
  <c r="Y3061" i="1"/>
  <c r="Y2641" i="1"/>
  <c r="Y2437" i="1"/>
  <c r="Y2269" i="1"/>
  <c r="Y1981" i="1"/>
  <c r="Y1753" i="1"/>
  <c r="Y1453" i="1"/>
  <c r="Y1261" i="1"/>
  <c r="Y721" i="1"/>
  <c r="Y577" i="1"/>
  <c r="Y481" i="1"/>
  <c r="Y3519" i="1"/>
  <c r="Y5630" i="1"/>
  <c r="Y5486" i="1"/>
  <c r="Y4670" i="1"/>
  <c r="Y4334" i="1"/>
  <c r="Y4178" i="1"/>
  <c r="Y3518" i="1"/>
  <c r="Y3314" i="1"/>
  <c r="Y2714" i="1"/>
  <c r="Y1550" i="1"/>
  <c r="Y5629" i="1"/>
  <c r="Y5485" i="1"/>
  <c r="Y4105" i="1"/>
  <c r="Y3805" i="1"/>
  <c r="Y3217" i="1"/>
  <c r="Y2257" i="1"/>
  <c r="Y2053" i="1"/>
  <c r="Y1681" i="1"/>
  <c r="Y829" i="1"/>
  <c r="Y625" i="1"/>
  <c r="Y361" i="1"/>
  <c r="Y289" i="1"/>
  <c r="Y4317" i="1"/>
  <c r="Y4245" i="1"/>
  <c r="Y4209" i="1"/>
  <c r="Y4197" i="1"/>
  <c r="Y3957" i="1"/>
  <c r="Y3885" i="1"/>
  <c r="Y3813" i="1"/>
  <c r="Y3777" i="1"/>
  <c r="Y3753" i="1"/>
  <c r="Y3729" i="1"/>
  <c r="Y3681" i="1"/>
  <c r="Y3657" i="1"/>
  <c r="Y3381" i="1"/>
  <c r="Y3357" i="1"/>
  <c r="Y3165" i="1"/>
  <c r="Y2973" i="1"/>
  <c r="Y2949" i="1"/>
  <c r="Y2877" i="1"/>
  <c r="Y2673" i="1"/>
  <c r="Y2649" i="1"/>
  <c r="Y1929" i="1"/>
  <c r="Y1509" i="1"/>
  <c r="Y1329" i="1"/>
  <c r="Y1209" i="1"/>
  <c r="Y1065" i="1"/>
  <c r="Y897" i="1"/>
  <c r="Y837" i="1"/>
  <c r="Y537" i="1"/>
  <c r="Y369" i="1"/>
  <c r="Y333" i="1"/>
  <c r="Y261" i="1"/>
  <c r="Y4341" i="1"/>
  <c r="Y4257" i="1"/>
  <c r="Y4161" i="1"/>
  <c r="Y4041" i="1"/>
  <c r="Y3933" i="1"/>
  <c r="Y3801" i="1"/>
  <c r="Y3609" i="1"/>
  <c r="Y3585" i="1"/>
  <c r="Y3393" i="1"/>
  <c r="Y3201" i="1"/>
  <c r="Y2925" i="1"/>
  <c r="Y2865" i="1"/>
  <c r="Y2817" i="1"/>
  <c r="Y2517" i="1"/>
  <c r="Y2457" i="1"/>
  <c r="Y2289" i="1"/>
  <c r="Y2205" i="1"/>
  <c r="Y2193" i="1"/>
  <c r="Y2157" i="1"/>
  <c r="Y2121" i="1"/>
  <c r="Y2061" i="1"/>
  <c r="Y2049" i="1"/>
  <c r="Y1857" i="1"/>
  <c r="Y1761" i="1"/>
  <c r="Y1713" i="1"/>
  <c r="Y1677" i="1"/>
  <c r="Y1653" i="1"/>
  <c r="Y1593" i="1"/>
  <c r="Y1389" i="1"/>
  <c r="Y1365" i="1"/>
  <c r="Y1293" i="1"/>
  <c r="Y801" i="1"/>
  <c r="Y693" i="1"/>
  <c r="Y657" i="1"/>
  <c r="Y477" i="1"/>
  <c r="Y321" i="1"/>
  <c r="Y213" i="1"/>
  <c r="Y4413" i="1"/>
  <c r="Y4305" i="1"/>
  <c r="Y4281" i="1"/>
  <c r="Y4113" i="1"/>
  <c r="Y4089" i="1"/>
  <c r="Y4053" i="1"/>
  <c r="Y4017" i="1"/>
  <c r="Y3537" i="1"/>
  <c r="Y3513" i="1"/>
  <c r="Y3489" i="1"/>
  <c r="Y3309" i="1"/>
  <c r="Y3249" i="1"/>
  <c r="Y3081" i="1"/>
  <c r="Y3057" i="1"/>
  <c r="Y3021" i="1"/>
  <c r="Y2745" i="1"/>
  <c r="Y2721" i="1"/>
  <c r="Y2613" i="1"/>
  <c r="Y2469" i="1"/>
  <c r="Y2361" i="1"/>
  <c r="Y2337" i="1"/>
  <c r="Y2313" i="1"/>
  <c r="Y2085" i="1"/>
  <c r="Y1245" i="1"/>
  <c r="Y1101" i="1"/>
  <c r="Y441" i="1"/>
  <c r="Y4559" i="1"/>
  <c r="Y4187" i="1"/>
  <c r="Y3815" i="1"/>
  <c r="Y3251" i="1"/>
  <c r="Y2363" i="1"/>
  <c r="Y1691" i="1"/>
  <c r="Y899" i="1"/>
  <c r="Y551" i="1"/>
  <c r="Y395" i="1"/>
  <c r="Y107" i="1"/>
  <c r="Y5998" i="1"/>
  <c r="Y5938" i="1"/>
  <c r="Y5914" i="1"/>
  <c r="Y5734" i="1"/>
  <c r="Y5626" i="1"/>
  <c r="Y5566" i="1"/>
  <c r="Y5530" i="1"/>
  <c r="Y5518" i="1"/>
  <c r="Y5146" i="1"/>
  <c r="Y5122" i="1"/>
  <c r="Y5098" i="1"/>
  <c r="Y4978" i="1"/>
  <c r="Y4702" i="1"/>
  <c r="Y4618" i="1"/>
  <c r="Y4522" i="1"/>
  <c r="Y4198" i="1"/>
  <c r="Y3886" i="1"/>
  <c r="Y3766" i="1"/>
  <c r="Y3718" i="1"/>
  <c r="Y3250" i="1"/>
  <c r="Y3202" i="1"/>
  <c r="Y3166" i="1"/>
  <c r="Y2926" i="1"/>
  <c r="Y2770" i="1"/>
  <c r="Y2602" i="1"/>
  <c r="Y2362" i="1"/>
  <c r="Y2266" i="1"/>
  <c r="Y1930" i="1"/>
  <c r="Y1414" i="1"/>
  <c r="Y898" i="1"/>
  <c r="Y370" i="1"/>
  <c r="Y322" i="1"/>
  <c r="Y262" i="1"/>
  <c r="Y178" i="1"/>
  <c r="Y154" i="1"/>
  <c r="Y106" i="1"/>
  <c r="Y1796" i="1"/>
  <c r="Y1532" i="1"/>
  <c r="Y848" i="1"/>
  <c r="Y776" i="1"/>
  <c r="Y32" i="1"/>
  <c r="Y5635" i="1"/>
  <c r="Y5227" i="1"/>
  <c r="Y4771" i="1"/>
  <c r="Y4255" i="1"/>
  <c r="Y4219" i="1"/>
  <c r="Y3895" i="1"/>
  <c r="Y3655" i="1"/>
  <c r="Y3355" i="1"/>
  <c r="Y3199" i="1"/>
  <c r="Y2263" i="1"/>
  <c r="Y2143" i="1"/>
  <c r="Y1867" i="1"/>
  <c r="Y1795" i="1"/>
  <c r="Y1087" i="1"/>
  <c r="Y919" i="1"/>
  <c r="Y247" i="1"/>
  <c r="Y6018" i="1"/>
  <c r="Y6006" i="1"/>
  <c r="Y5994" i="1"/>
  <c r="Y5934" i="1"/>
  <c r="Y5886" i="1"/>
  <c r="Y5862" i="1"/>
  <c r="Y5850" i="1"/>
  <c r="Y5838" i="1"/>
  <c r="Y5790" i="1"/>
  <c r="Y5742" i="1"/>
  <c r="Y5718" i="1"/>
  <c r="Y5706" i="1"/>
  <c r="Y5682" i="1"/>
  <c r="Y5634" i="1"/>
  <c r="Y5586" i="1"/>
  <c r="Y5574" i="1"/>
  <c r="Y5562" i="1"/>
  <c r="Y5526" i="1"/>
  <c r="Y5478" i="1"/>
  <c r="Y5430" i="1"/>
  <c r="Y5418" i="1"/>
  <c r="Y5382" i="1"/>
  <c r="Y5334" i="1"/>
  <c r="Y5286" i="1"/>
  <c r="Y5274" i="1"/>
  <c r="Y5226" i="1"/>
  <c r="Y5178" i="1"/>
  <c r="Y5142" i="1"/>
  <c r="Y5130" i="1"/>
  <c r="Y5118" i="1"/>
  <c r="Y5070" i="1"/>
  <c r="Y5022" i="1"/>
  <c r="Y4998" i="1"/>
  <c r="Y4986" i="1"/>
  <c r="Y4974" i="1"/>
  <c r="Y4926" i="1"/>
  <c r="Y4878" i="1"/>
  <c r="Y4854" i="1"/>
  <c r="Y4842" i="1"/>
  <c r="Y4818" i="1"/>
  <c r="Y4770" i="1"/>
  <c r="Y4722" i="1"/>
  <c r="Y4710" i="1"/>
  <c r="Y4698" i="1"/>
  <c r="Y4662" i="1"/>
  <c r="Y4614" i="1"/>
  <c r="Y4566" i="1"/>
  <c r="Y4554" i="1"/>
  <c r="Y4518" i="1"/>
  <c r="Y4470" i="1"/>
  <c r="Y4422" i="1"/>
  <c r="Y4374" i="1"/>
  <c r="Y4350" i="1"/>
  <c r="Y4338" i="1"/>
  <c r="Y4302" i="1"/>
  <c r="Y4278" i="1"/>
  <c r="Y4218" i="1"/>
  <c r="Y4194" i="1"/>
  <c r="Y4122" i="1"/>
  <c r="Y4098" i="1"/>
  <c r="Y4062" i="1"/>
  <c r="Y4050" i="1"/>
  <c r="Y4014" i="1"/>
  <c r="Y3978" i="1"/>
  <c r="Y3894" i="1"/>
  <c r="Y3858" i="1"/>
  <c r="Y3810" i="1"/>
  <c r="Y3774" i="1"/>
  <c r="Y3750" i="1"/>
  <c r="Y3738" i="1"/>
  <c r="Y3702" i="1"/>
  <c r="Y3666" i="1"/>
  <c r="Y3654" i="1"/>
  <c r="Y3558" i="1"/>
  <c r="C40" i="2" s="1"/>
  <c r="Y3522" i="1"/>
  <c r="Y3510" i="1"/>
  <c r="Y3486" i="1"/>
  <c r="Y3462" i="1"/>
  <c r="Y3426" i="1"/>
  <c r="Y3414" i="1"/>
  <c r="Y3378" i="1"/>
  <c r="Y3354" i="1"/>
  <c r="Y3306" i="1"/>
  <c r="Y3294" i="1"/>
  <c r="Y3258" i="1"/>
  <c r="Y3234" i="1"/>
  <c r="Y3210" i="1"/>
  <c r="Y3198" i="1"/>
  <c r="Y3174" i="1"/>
  <c r="Y3138" i="1"/>
  <c r="Y3114" i="1"/>
  <c r="Y3090" i="1"/>
  <c r="Y3078" i="1"/>
  <c r="Y3054" i="1"/>
  <c r="Y3030" i="1"/>
  <c r="Y3006" i="1"/>
  <c r="Y2994" i="1"/>
  <c r="Y2982" i="1"/>
  <c r="Y2946" i="1"/>
  <c r="Y2934" i="1"/>
  <c r="Y2922" i="1"/>
  <c r="Y2874" i="1"/>
  <c r="Y2862" i="1"/>
  <c r="Y2850" i="1"/>
  <c r="Y2826" i="1"/>
  <c r="Y2802" i="1"/>
  <c r="Y2778" i="1"/>
  <c r="Y2730" i="1"/>
  <c r="Y2658" i="1"/>
  <c r="Y2646" i="1"/>
  <c r="Y2622" i="1"/>
  <c r="Y2598" i="1"/>
  <c r="Y2574" i="1"/>
  <c r="Y2562" i="1"/>
  <c r="Y2550" i="1"/>
  <c r="Y2514" i="1"/>
  <c r="Y2490" i="1"/>
  <c r="Y2466" i="1"/>
  <c r="Y2442" i="1"/>
  <c r="Y2418" i="1"/>
  <c r="Y2394" i="1"/>
  <c r="Y2370" i="1"/>
  <c r="Y2334" i="1"/>
  <c r="Y2298" i="1"/>
  <c r="Y2262" i="1"/>
  <c r="Y2226" i="1"/>
  <c r="Y2214" i="1"/>
  <c r="Y2202" i="1"/>
  <c r="Y2190" i="1"/>
  <c r="Y2178" i="1"/>
  <c r="Y2166" i="1"/>
  <c r="Y2142" i="1"/>
  <c r="Y2118" i="1"/>
  <c r="Y2070" i="1"/>
  <c r="Y2058" i="1"/>
  <c r="Y2046" i="1"/>
  <c r="Y1998" i="1"/>
  <c r="Y1974" i="1"/>
  <c r="Y1938" i="1"/>
  <c r="Y1914" i="1"/>
  <c r="Y1890" i="1"/>
  <c r="Y1866" i="1"/>
  <c r="Y1842" i="1"/>
  <c r="Y1830" i="1"/>
  <c r="Y1818" i="1"/>
  <c r="Y1794" i="1"/>
  <c r="Y1770" i="1"/>
  <c r="Y1746" i="1"/>
  <c r="Y1734" i="1"/>
  <c r="Y1722" i="1"/>
  <c r="Y1698" i="1"/>
  <c r="Y1674" i="1"/>
  <c r="Y1650" i="1"/>
  <c r="Y1638" i="1"/>
  <c r="Y1614" i="1"/>
  <c r="Y1590" i="1"/>
  <c r="Y1530" i="1"/>
  <c r="Y1506" i="1"/>
  <c r="Y1494" i="1"/>
  <c r="Y1482" i="1"/>
  <c r="Y1470" i="1"/>
  <c r="Y1434" i="1"/>
  <c r="Y1422" i="1"/>
  <c r="Y1410" i="1"/>
  <c r="Y1398" i="1"/>
  <c r="Y1386" i="1"/>
  <c r="Y1350" i="1"/>
  <c r="Y1338" i="1"/>
  <c r="Y1314" i="1"/>
  <c r="Y1302" i="1"/>
  <c r="Y1290" i="1"/>
  <c r="Y1218" i="1"/>
  <c r="Y1206" i="1"/>
  <c r="Y1194" i="1"/>
  <c r="Y1170" i="1"/>
  <c r="Y1146" i="1"/>
  <c r="Y1134" i="1"/>
  <c r="Y1110" i="1"/>
  <c r="Y1098" i="1"/>
  <c r="Y1050" i="1"/>
  <c r="Y990" i="1"/>
  <c r="Y966" i="1"/>
  <c r="Y954" i="1"/>
  <c r="Y918" i="1"/>
  <c r="Y882" i="1"/>
  <c r="Y858" i="1"/>
  <c r="Y846" i="1"/>
  <c r="Y834" i="1"/>
  <c r="Y810" i="1"/>
  <c r="Y798" i="1"/>
  <c r="Y786" i="1"/>
  <c r="Y774" i="1"/>
  <c r="Y762" i="1"/>
  <c r="Y702" i="1"/>
  <c r="Y678" i="1"/>
  <c r="Y666" i="1"/>
  <c r="Y630" i="1"/>
  <c r="Y618" i="1"/>
  <c r="Y594" i="1"/>
  <c r="Y558" i="1"/>
  <c r="Y522" i="1"/>
  <c r="Y510" i="1"/>
  <c r="Y498" i="1"/>
  <c r="Y450" i="1"/>
  <c r="Y438" i="1"/>
  <c r="Y390" i="1"/>
  <c r="Y378" i="1"/>
  <c r="Y366" i="1"/>
  <c r="Y354" i="1"/>
  <c r="Y342" i="1"/>
  <c r="Y318" i="1"/>
  <c r="Y306" i="1"/>
  <c r="Y294" i="1"/>
  <c r="Y258" i="1"/>
  <c r="Y246" i="1"/>
  <c r="Y210" i="1"/>
  <c r="Y198" i="1"/>
  <c r="Y174" i="1"/>
  <c r="Y162" i="1"/>
  <c r="Y138" i="1"/>
  <c r="Y66" i="1"/>
  <c r="Y54" i="1"/>
  <c r="Y30" i="1"/>
  <c r="Y18" i="1"/>
  <c r="Y2804" i="1"/>
  <c r="Y2420" i="1"/>
  <c r="Y1172" i="1"/>
  <c r="Y248" i="1"/>
  <c r="Y6007" i="1"/>
  <c r="Y5683" i="1"/>
  <c r="Y5275" i="1"/>
  <c r="Y5179" i="1"/>
  <c r="Y4819" i="1"/>
  <c r="Y3859" i="1"/>
  <c r="Y3523" i="1"/>
  <c r="Y3427" i="1"/>
  <c r="Y3055" i="1"/>
  <c r="Y3007" i="1"/>
  <c r="Y2803" i="1"/>
  <c r="Y2647" i="1"/>
  <c r="Y2419" i="1"/>
  <c r="Y2191" i="1"/>
  <c r="Y2167" i="1"/>
  <c r="Y1291" i="1"/>
  <c r="Y1171" i="1"/>
  <c r="Y991" i="1"/>
  <c r="Y775" i="1"/>
  <c r="Y631" i="1"/>
  <c r="Y211" i="1"/>
  <c r="B12" i="2"/>
  <c r="D2" i="2"/>
  <c r="D11" i="2"/>
  <c r="D9" i="2"/>
  <c r="D4" i="2"/>
  <c r="D12" i="2"/>
  <c r="D6" i="2"/>
  <c r="D8" i="2"/>
  <c r="D5" i="2"/>
  <c r="D10" i="2"/>
  <c r="D7" i="2"/>
  <c r="AK18" i="1"/>
  <c r="D13" i="2"/>
  <c r="D3" i="2"/>
  <c r="B9" i="2"/>
  <c r="D24" i="2"/>
  <c r="F24" i="2" s="1"/>
  <c r="B8" i="2"/>
  <c r="D23" i="2"/>
  <c r="F23" i="2" s="1"/>
  <c r="B7" i="2"/>
  <c r="D22" i="2"/>
  <c r="F22" i="2" s="1"/>
  <c r="B6" i="2"/>
  <c r="D21" i="2"/>
  <c r="F21" i="2" s="1"/>
  <c r="B5" i="2"/>
  <c r="D20" i="2"/>
  <c r="F20" i="2" s="1"/>
  <c r="B4" i="2"/>
  <c r="D19" i="2"/>
  <c r="F19" i="2" s="1"/>
  <c r="B3" i="2"/>
  <c r="D18" i="2"/>
  <c r="F18" i="2" s="1"/>
  <c r="B2" i="2"/>
  <c r="B46" i="2"/>
  <c r="D17" i="2"/>
  <c r="F17" i="2" s="1"/>
  <c r="B68" i="2"/>
  <c r="B13" i="2"/>
  <c r="B49" i="2"/>
  <c r="D28" i="2"/>
  <c r="F28" i="2" s="1"/>
  <c r="B48" i="2"/>
  <c r="D27" i="2"/>
  <c r="F27" i="2" s="1"/>
  <c r="B11" i="2"/>
  <c r="B47" i="2"/>
  <c r="D26" i="2"/>
  <c r="F26" i="2" s="1"/>
  <c r="B10" i="2"/>
  <c r="D25" i="2"/>
  <c r="F25" i="2" s="1"/>
  <c r="C63" i="2"/>
  <c r="B70" i="2"/>
  <c r="B63" i="2"/>
  <c r="D35" i="2" l="1"/>
  <c r="D38" i="2"/>
  <c r="B41" i="2"/>
  <c r="C32" i="2"/>
  <c r="C38" i="2"/>
  <c r="C43" i="2"/>
  <c r="C33" i="2"/>
  <c r="B40" i="2"/>
  <c r="D42" i="2"/>
  <c r="B34" i="2"/>
  <c r="C35" i="2"/>
  <c r="C34" i="2"/>
  <c r="B37" i="2"/>
  <c r="B39" i="2"/>
  <c r="B36" i="2"/>
  <c r="C37" i="2"/>
  <c r="B32" i="2"/>
  <c r="B35" i="2"/>
  <c r="D41" i="2"/>
  <c r="D33" i="2"/>
  <c r="C42" i="2"/>
  <c r="B38" i="2"/>
  <c r="D37" i="2"/>
  <c r="D43" i="2"/>
  <c r="D39" i="2"/>
  <c r="D32" i="2"/>
  <c r="D40" i="2"/>
  <c r="B42" i="2"/>
  <c r="C41" i="2"/>
  <c r="B33" i="2"/>
  <c r="D36" i="2"/>
  <c r="B43" i="2"/>
  <c r="C36" i="2"/>
  <c r="D34" i="2"/>
  <c r="C39" i="2"/>
  <c r="C59" i="2"/>
  <c r="B61" i="2"/>
  <c r="C57" i="2"/>
  <c r="B65" i="2"/>
  <c r="C65" i="2" s="1"/>
  <c r="B59" i="2"/>
  <c r="B57" i="2"/>
  <c r="C6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<sst xmlns="http://schemas.openxmlformats.org/spreadsheetml/2006/main" count="36471" uniqueCount="6142">
  <si>
    <t>DATE</t>
  </si>
  <si>
    <t>StockID</t>
  </si>
  <si>
    <t>Month</t>
  </si>
  <si>
    <t>Month Number</t>
  </si>
  <si>
    <t>Year</t>
  </si>
  <si>
    <t>QuaterR</t>
  </si>
  <si>
    <t>Quarter</t>
  </si>
  <si>
    <t>Stocks</t>
  </si>
  <si>
    <t>Sector</t>
  </si>
  <si>
    <t>SERIES</t>
  </si>
  <si>
    <t>OPEN</t>
  </si>
  <si>
    <t>HIGH</t>
  </si>
  <si>
    <t>LOW</t>
  </si>
  <si>
    <t>PREV. CLOSE</t>
  </si>
  <si>
    <t>LTP</t>
  </si>
  <si>
    <t>CLOSE</t>
  </si>
  <si>
    <t>VWAP</t>
  </si>
  <si>
    <t>VOLUME</t>
  </si>
  <si>
    <t>VALUE</t>
  </si>
  <si>
    <t>NO OF TRADES</t>
  </si>
  <si>
    <t>DELIVERY QTY</t>
  </si>
  <si>
    <t>DELIVERY %</t>
  </si>
  <si>
    <t>Daily Price Change</t>
  </si>
  <si>
    <t>Daily Return %</t>
  </si>
  <si>
    <t>Gain or Loss</t>
  </si>
  <si>
    <t>STCK-2100</t>
  </si>
  <si>
    <t>Jan</t>
  </si>
  <si>
    <t>Q1</t>
  </si>
  <si>
    <t>AXIS BANK</t>
  </si>
  <si>
    <t>Banking</t>
  </si>
  <si>
    <t>EQ</t>
  </si>
  <si>
    <t>STCK-2101</t>
  </si>
  <si>
    <t>STCK-2102</t>
  </si>
  <si>
    <t>STCK-2103</t>
  </si>
  <si>
    <t>STCK-2104</t>
  </si>
  <si>
    <t>STCK-2105</t>
  </si>
  <si>
    <t>STCK-2106</t>
  </si>
  <si>
    <t>STCK-2107</t>
  </si>
  <si>
    <t>STCK-2108</t>
  </si>
  <si>
    <t>STCK-2109</t>
  </si>
  <si>
    <t>STCK-2110</t>
  </si>
  <si>
    <t>STCK-2111</t>
  </si>
  <si>
    <t>STCK-2112</t>
  </si>
  <si>
    <t>STCK-2113</t>
  </si>
  <si>
    <t>STCK-2114</t>
  </si>
  <si>
    <t>STCK-2115</t>
  </si>
  <si>
    <t>STCK-2116</t>
  </si>
  <si>
    <t>STCK-2117</t>
  </si>
  <si>
    <t>STCK-2118</t>
  </si>
  <si>
    <t>STCK-2119</t>
  </si>
  <si>
    <t>STCK-2120</t>
  </si>
  <si>
    <t>STCK-2121</t>
  </si>
  <si>
    <t>STCK-2122</t>
  </si>
  <si>
    <t>STCK-2123</t>
  </si>
  <si>
    <t>Feb</t>
  </si>
  <si>
    <t>STCK-2124</t>
  </si>
  <si>
    <t>STCK-2125</t>
  </si>
  <si>
    <t>STCK-2126</t>
  </si>
  <si>
    <t>STCK-2127</t>
  </si>
  <si>
    <t>STCK-2128</t>
  </si>
  <si>
    <t>STCK-2129</t>
  </si>
  <si>
    <t>STCK-2130</t>
  </si>
  <si>
    <t>STCK-2131</t>
  </si>
  <si>
    <t>STCK-2132</t>
  </si>
  <si>
    <t>STCK-2133</t>
  </si>
  <si>
    <t>STCK-2134</t>
  </si>
  <si>
    <t>STCK-2135</t>
  </si>
  <si>
    <t>STCK-2136</t>
  </si>
  <si>
    <t>STCK-2137</t>
  </si>
  <si>
    <t>STCK-2138</t>
  </si>
  <si>
    <t>STCK-2139</t>
  </si>
  <si>
    <t>STCK-2140</t>
  </si>
  <si>
    <t>STCK-2141</t>
  </si>
  <si>
    <t>STCK-2142</t>
  </si>
  <si>
    <t>STCK-2143</t>
  </si>
  <si>
    <t>STCK-2144</t>
  </si>
  <si>
    <t>Mar</t>
  </si>
  <si>
    <t>STCK-2145</t>
  </si>
  <si>
    <t>STCK-2146</t>
  </si>
  <si>
    <t>STCK-2147</t>
  </si>
  <si>
    <t>STCK-2148</t>
  </si>
  <si>
    <t>STCK-2149</t>
  </si>
  <si>
    <t>STCK-2150</t>
  </si>
  <si>
    <t>STCK-2151</t>
  </si>
  <si>
    <t>STCK-2152</t>
  </si>
  <si>
    <t>STCK-2153</t>
  </si>
  <si>
    <t>STCK-2154</t>
  </si>
  <si>
    <t>STCK-2155</t>
  </si>
  <si>
    <t>STCK-2156</t>
  </si>
  <si>
    <t>STCK-2157</t>
  </si>
  <si>
    <t>STCK-2158</t>
  </si>
  <si>
    <t>STCK-2159</t>
  </si>
  <si>
    <t>STCK-2160</t>
  </si>
  <si>
    <t>STCK-2161</t>
  </si>
  <si>
    <t>STCK-2162</t>
  </si>
  <si>
    <t>STCK-2163</t>
  </si>
  <si>
    <t>Apr</t>
  </si>
  <si>
    <t>Q2</t>
  </si>
  <si>
    <t>STCK-2164</t>
  </si>
  <si>
    <t>STCK-2165</t>
  </si>
  <si>
    <t>STCK-2166</t>
  </si>
  <si>
    <t>STCK-2167</t>
  </si>
  <si>
    <t>STCK-2168</t>
  </si>
  <si>
    <t>STCK-2169</t>
  </si>
  <si>
    <t>STCK-2170</t>
  </si>
  <si>
    <t>STCK-2171</t>
  </si>
  <si>
    <t>STCK-2172</t>
  </si>
  <si>
    <t>STCK-2173</t>
  </si>
  <si>
    <t>STCK-2174</t>
  </si>
  <si>
    <t>STCK-2175</t>
  </si>
  <si>
    <t>STCK-2176</t>
  </si>
  <si>
    <t>STCK-2177</t>
  </si>
  <si>
    <t>STCK-2178</t>
  </si>
  <si>
    <t>STCK-2179</t>
  </si>
  <si>
    <t>STCK-2180</t>
  </si>
  <si>
    <t>STCK-2181</t>
  </si>
  <si>
    <t>STCK-2182</t>
  </si>
  <si>
    <t>STCK-2183</t>
  </si>
  <si>
    <t>STCK-2184</t>
  </si>
  <si>
    <t>May</t>
  </si>
  <si>
    <t>STCK-2185</t>
  </si>
  <si>
    <t>STCK-2186</t>
  </si>
  <si>
    <t>STCK-2187</t>
  </si>
  <si>
    <t>STCK-2188</t>
  </si>
  <si>
    <t>STCK-2189</t>
  </si>
  <si>
    <t>STCK-2190</t>
  </si>
  <si>
    <t>STCK-2191</t>
  </si>
  <si>
    <t>STCK-2192</t>
  </si>
  <si>
    <t>STCK-2193</t>
  </si>
  <si>
    <t>STCK-2194</t>
  </si>
  <si>
    <t>STCK-2195</t>
  </si>
  <si>
    <t>STCK-2196</t>
  </si>
  <si>
    <t>STCK-2197</t>
  </si>
  <si>
    <t>STCK-2198</t>
  </si>
  <si>
    <t>STCK-2199</t>
  </si>
  <si>
    <t>STCK-2200</t>
  </si>
  <si>
    <t>STCK-2201</t>
  </si>
  <si>
    <t>STCK-2202</t>
  </si>
  <si>
    <t>STCK-2203</t>
  </si>
  <si>
    <t>STCK-2204</t>
  </si>
  <si>
    <t>STCK-2205</t>
  </si>
  <si>
    <t>STCK-2206</t>
  </si>
  <si>
    <t>Jun</t>
  </si>
  <si>
    <t>STCK-2207</t>
  </si>
  <si>
    <t>STCK-2208</t>
  </si>
  <si>
    <t>STCK-2209</t>
  </si>
  <si>
    <t>STCK-2210</t>
  </si>
  <si>
    <t>STCK-2211</t>
  </si>
  <si>
    <t>STCK-2212</t>
  </si>
  <si>
    <t>STCK-2213</t>
  </si>
  <si>
    <t>STCK-2214</t>
  </si>
  <si>
    <t>STCK-2215</t>
  </si>
  <si>
    <t>STCK-2216</t>
  </si>
  <si>
    <t>STCK-2217</t>
  </si>
  <si>
    <t>STCK-2218</t>
  </si>
  <si>
    <t>STCK-2219</t>
  </si>
  <si>
    <t>STCK-2220</t>
  </si>
  <si>
    <t>STCK-2221</t>
  </si>
  <si>
    <t>STCK-2222</t>
  </si>
  <si>
    <t>STCK-2223</t>
  </si>
  <si>
    <t>STCK-2224</t>
  </si>
  <si>
    <t>STCK-2225</t>
  </si>
  <si>
    <t>Jul</t>
  </si>
  <si>
    <t>Q3</t>
  </si>
  <si>
    <t>STCK-2226</t>
  </si>
  <si>
    <t>STCK-2227</t>
  </si>
  <si>
    <t>STCK-2228</t>
  </si>
  <si>
    <t>STCK-2229</t>
  </si>
  <si>
    <t>STCK-2230</t>
  </si>
  <si>
    <t>STCK-2231</t>
  </si>
  <si>
    <t>STCK-2232</t>
  </si>
  <si>
    <t>STCK-2233</t>
  </si>
  <si>
    <t>STCK-2234</t>
  </si>
  <si>
    <t>STCK-2235</t>
  </si>
  <si>
    <t>STCK-2236</t>
  </si>
  <si>
    <t>STCK-2237</t>
  </si>
  <si>
    <t>STCK-2238</t>
  </si>
  <si>
    <t>STCK-2239</t>
  </si>
  <si>
    <t>STCK-2240</t>
  </si>
  <si>
    <t>STCK-2241</t>
  </si>
  <si>
    <t>STCK-2242</t>
  </si>
  <si>
    <t>STCK-2243</t>
  </si>
  <si>
    <t>STCK-2244</t>
  </si>
  <si>
    <t>STCK-2245</t>
  </si>
  <si>
    <t>STCK-2246</t>
  </si>
  <si>
    <t>STCK-2247</t>
  </si>
  <si>
    <t>Aug</t>
  </si>
  <si>
    <t>STCK-2248</t>
  </si>
  <si>
    <t>STCK-2249</t>
  </si>
  <si>
    <t>STCK-2250</t>
  </si>
  <si>
    <t>STCK-2251</t>
  </si>
  <si>
    <t>STCK-2252</t>
  </si>
  <si>
    <t>STCK-2253</t>
  </si>
  <si>
    <t>STCK-2254</t>
  </si>
  <si>
    <t>STCK-2255</t>
  </si>
  <si>
    <t>STCK-2256</t>
  </si>
  <si>
    <t>STCK-2257</t>
  </si>
  <si>
    <t>STCK-2258</t>
  </si>
  <si>
    <t>STCK-2259</t>
  </si>
  <si>
    <t>STCK-2260</t>
  </si>
  <si>
    <t>STCK-2261</t>
  </si>
  <si>
    <t>STCK-2262</t>
  </si>
  <si>
    <t>STCK-2263</t>
  </si>
  <si>
    <t>STCK-2264</t>
  </si>
  <si>
    <t>STCK-2265</t>
  </si>
  <si>
    <t>STCK-2266</t>
  </si>
  <si>
    <t>STCK-2267</t>
  </si>
  <si>
    <t>STCK-2268</t>
  </si>
  <si>
    <t>Sep</t>
  </si>
  <si>
    <t>STCK-2269</t>
  </si>
  <si>
    <t>STCK-2270</t>
  </si>
  <si>
    <t>STCK-2271</t>
  </si>
  <si>
    <t>STCK-2272</t>
  </si>
  <si>
    <t>STCK-2273</t>
  </si>
  <si>
    <t>STCK-2274</t>
  </si>
  <si>
    <t>STCK-2275</t>
  </si>
  <si>
    <t>STCK-2276</t>
  </si>
  <si>
    <t>STCK-2277</t>
  </si>
  <si>
    <t>STCK-2278</t>
  </si>
  <si>
    <t>STCK-2279</t>
  </si>
  <si>
    <t>STCK-2280</t>
  </si>
  <si>
    <t>STCK-2281</t>
  </si>
  <si>
    <t>STCK-2282</t>
  </si>
  <si>
    <t>STCK-2283</t>
  </si>
  <si>
    <t>STCK-2284</t>
  </si>
  <si>
    <t>STCK-2285</t>
  </si>
  <si>
    <t>STCK-2286</t>
  </si>
  <si>
    <t>STCK-2287</t>
  </si>
  <si>
    <t>STCK-2288</t>
  </si>
  <si>
    <t>STCK-2289</t>
  </si>
  <si>
    <t>Oct</t>
  </si>
  <si>
    <t>Q4</t>
  </si>
  <si>
    <t>STCK-2290</t>
  </si>
  <si>
    <t>STCK-2291</t>
  </si>
  <si>
    <t>STCK-2292</t>
  </si>
  <si>
    <t>STCK-2293</t>
  </si>
  <si>
    <t>STCK-2294</t>
  </si>
  <si>
    <t>STCK-2295</t>
  </si>
  <si>
    <t>STCK-2296</t>
  </si>
  <si>
    <t>STCK-2297</t>
  </si>
  <si>
    <t>STCK-2298</t>
  </si>
  <si>
    <t>STCK-2299</t>
  </si>
  <si>
    <t>STCK-2300</t>
  </si>
  <si>
    <t>STCK-2301</t>
  </si>
  <si>
    <t>STCK-2302</t>
  </si>
  <si>
    <t>STCK-2303</t>
  </si>
  <si>
    <t>STCK-2304</t>
  </si>
  <si>
    <t>STCK-2305</t>
  </si>
  <si>
    <t>STCK-2306</t>
  </si>
  <si>
    <t>STCK-2307</t>
  </si>
  <si>
    <t>STCK-2308</t>
  </si>
  <si>
    <t>STCK-2309</t>
  </si>
  <si>
    <t>STCK-2310</t>
  </si>
  <si>
    <t>STCK-2311</t>
  </si>
  <si>
    <t>Nov</t>
  </si>
  <si>
    <t>STCK-2312</t>
  </si>
  <si>
    <t>STCK-2313</t>
  </si>
  <si>
    <t>STCK-2314</t>
  </si>
  <si>
    <t>STCK-2315</t>
  </si>
  <si>
    <t>STCK-2316</t>
  </si>
  <si>
    <t>STCK-2317</t>
  </si>
  <si>
    <t>STCK-2318</t>
  </si>
  <si>
    <t>STCK-2319</t>
  </si>
  <si>
    <t>STCK-2320</t>
  </si>
  <si>
    <t>STCK-2321</t>
  </si>
  <si>
    <t>STCK-2322</t>
  </si>
  <si>
    <t>STCK-2323</t>
  </si>
  <si>
    <t>STCK-2324</t>
  </si>
  <si>
    <t>STCK-2325</t>
  </si>
  <si>
    <t>STCK-2326</t>
  </si>
  <si>
    <t>STCK-2327</t>
  </si>
  <si>
    <t>STCK-2328</t>
  </si>
  <si>
    <t>STCK-2329</t>
  </si>
  <si>
    <t>STCK-2330</t>
  </si>
  <si>
    <t>Dec</t>
  </si>
  <si>
    <t>STCK-2331</t>
  </si>
  <si>
    <t>STCK-2332</t>
  </si>
  <si>
    <t>STCK-2333</t>
  </si>
  <si>
    <t>STCK-2334</t>
  </si>
  <si>
    <t>STCK-2335</t>
  </si>
  <si>
    <t>STCK-2336</t>
  </si>
  <si>
    <t>STCK-2337</t>
  </si>
  <si>
    <t>STCK-2338</t>
  </si>
  <si>
    <t>STCK-2339</t>
  </si>
  <si>
    <t>STCK-2340</t>
  </si>
  <si>
    <t>STCK-2341</t>
  </si>
  <si>
    <t>STCK-2342</t>
  </si>
  <si>
    <t>STCK-2343</t>
  </si>
  <si>
    <t>STCK-2344</t>
  </si>
  <si>
    <t>STCK-2345</t>
  </si>
  <si>
    <t>STCK-2346</t>
  </si>
  <si>
    <t>STCK-2347</t>
  </si>
  <si>
    <t>STCK-2348</t>
  </si>
  <si>
    <t>STCK-2349</t>
  </si>
  <si>
    <t>STCK-2350</t>
  </si>
  <si>
    <t>STCK-2351</t>
  </si>
  <si>
    <t>STCK-2352</t>
  </si>
  <si>
    <t>STCK-2353</t>
  </si>
  <si>
    <t>STCK-2354</t>
  </si>
  <si>
    <t>STCK-2355</t>
  </si>
  <si>
    <t>STCK-2356</t>
  </si>
  <si>
    <t>STCK-2357</t>
  </si>
  <si>
    <t>STCK-2358</t>
  </si>
  <si>
    <t>STCK-2359</t>
  </si>
  <si>
    <t>STCK-2360</t>
  </si>
  <si>
    <t>STCK-2361</t>
  </si>
  <si>
    <t>STCK-2362</t>
  </si>
  <si>
    <t>STCK-2363</t>
  </si>
  <si>
    <t>STCK-2364</t>
  </si>
  <si>
    <t>STCK-2365</t>
  </si>
  <si>
    <t>STCK-2366</t>
  </si>
  <si>
    <t>STCK-2367</t>
  </si>
  <si>
    <t>STCK-2368</t>
  </si>
  <si>
    <t>STCK-2369</t>
  </si>
  <si>
    <t>STCK-2370</t>
  </si>
  <si>
    <t>STCK-2371</t>
  </si>
  <si>
    <t>STCK-2372</t>
  </si>
  <si>
    <t>STCK-2373</t>
  </si>
  <si>
    <t>STCK-2374</t>
  </si>
  <si>
    <t>STCK-2375</t>
  </si>
  <si>
    <t>STCK-2376</t>
  </si>
  <si>
    <t>STCK-2377</t>
  </si>
  <si>
    <t>STCK-2378</t>
  </si>
  <si>
    <t>STCK-2379</t>
  </si>
  <si>
    <t>STCK-2380</t>
  </si>
  <si>
    <t>STCK-2381</t>
  </si>
  <si>
    <t>STCK-2382</t>
  </si>
  <si>
    <t>STCK-2383</t>
  </si>
  <si>
    <t>STCK-2384</t>
  </si>
  <si>
    <t>STCK-2385</t>
  </si>
  <si>
    <t>STCK-2386</t>
  </si>
  <si>
    <t>STCK-2387</t>
  </si>
  <si>
    <t>STCK-2388</t>
  </si>
  <si>
    <t>STCK-2389</t>
  </si>
  <si>
    <t>STCK-2390</t>
  </si>
  <si>
    <t>STCK-2391</t>
  </si>
  <si>
    <t>STCK-2392</t>
  </si>
  <si>
    <t>STCK-2393</t>
  </si>
  <si>
    <t>STCK-2394</t>
  </si>
  <si>
    <t>STCK-2395</t>
  </si>
  <si>
    <t>STCK-2396</t>
  </si>
  <si>
    <t>STCK-2397</t>
  </si>
  <si>
    <t>STCK-2398</t>
  </si>
  <si>
    <t>STCK-2399</t>
  </si>
  <si>
    <t>STCK-2400</t>
  </si>
  <si>
    <t>STCK-2401</t>
  </si>
  <si>
    <t>STCK-2402</t>
  </si>
  <si>
    <t>STCK-2403</t>
  </si>
  <si>
    <t>STCK-2404</t>
  </si>
  <si>
    <t>STCK-2405</t>
  </si>
  <si>
    <t>STCK-2406</t>
  </si>
  <si>
    <t>STCK-2407</t>
  </si>
  <si>
    <t>STCK-2408</t>
  </si>
  <si>
    <t>STCK-2409</t>
  </si>
  <si>
    <t>STCK-2410</t>
  </si>
  <si>
    <t>STCK-2411</t>
  </si>
  <si>
    <t>STCK-2412</t>
  </si>
  <si>
    <t>STCK-2413</t>
  </si>
  <si>
    <t>STCK-2414</t>
  </si>
  <si>
    <t>STCK-2415</t>
  </si>
  <si>
    <t>STCK-2416</t>
  </si>
  <si>
    <t>STCK-2417</t>
  </si>
  <si>
    <t>STCK-2418</t>
  </si>
  <si>
    <t>STCK-2419</t>
  </si>
  <si>
    <t>STCK-2420</t>
  </si>
  <si>
    <t>STCK-2421</t>
  </si>
  <si>
    <t>STCK-2422</t>
  </si>
  <si>
    <t>STCK-2423</t>
  </si>
  <si>
    <t>STCK-2424</t>
  </si>
  <si>
    <t>STCK-2425</t>
  </si>
  <si>
    <t>STCK-2426</t>
  </si>
  <si>
    <t>STCK-2427</t>
  </si>
  <si>
    <t>STCK-2428</t>
  </si>
  <si>
    <t>STCK-2429</t>
  </si>
  <si>
    <t>STCK-2430</t>
  </si>
  <si>
    <t>STCK-2431</t>
  </si>
  <si>
    <t>STCK-2432</t>
  </si>
  <si>
    <t>STCK-2433</t>
  </si>
  <si>
    <t>STCK-2434</t>
  </si>
  <si>
    <t>STCK-2435</t>
  </si>
  <si>
    <t>STCK-2436</t>
  </si>
  <si>
    <t>STCK-2437</t>
  </si>
  <si>
    <t>STCK-2438</t>
  </si>
  <si>
    <t>STCK-2439</t>
  </si>
  <si>
    <t>STCK-2440</t>
  </si>
  <si>
    <t>STCK-2441</t>
  </si>
  <si>
    <t>STCK-2442</t>
  </si>
  <si>
    <t>STCK-2443</t>
  </si>
  <si>
    <t>STCK-2444</t>
  </si>
  <si>
    <t>STCK-2445</t>
  </si>
  <si>
    <t>STCK-2446</t>
  </si>
  <si>
    <t>STCK-2447</t>
  </si>
  <si>
    <t>STCK-2448</t>
  </si>
  <si>
    <t>STCK-2449</t>
  </si>
  <si>
    <t>STCK-2450</t>
  </si>
  <si>
    <t>STCK-2451</t>
  </si>
  <si>
    <t>STCK-2452</t>
  </si>
  <si>
    <t>STCK-2453</t>
  </si>
  <si>
    <t>STCK-2454</t>
  </si>
  <si>
    <t>STCK-2455</t>
  </si>
  <si>
    <t>STCK-2456</t>
  </si>
  <si>
    <t>STCK-2457</t>
  </si>
  <si>
    <t>STCK-2458</t>
  </si>
  <si>
    <t>STCK-2459</t>
  </si>
  <si>
    <t>STCK-2460</t>
  </si>
  <si>
    <t>STCK-2461</t>
  </si>
  <si>
    <t>STCK-2462</t>
  </si>
  <si>
    <t>STCK-2463</t>
  </si>
  <si>
    <t>STCK-2464</t>
  </si>
  <si>
    <t>STCK-2465</t>
  </si>
  <si>
    <t>STCK-2466</t>
  </si>
  <si>
    <t>STCK-2467</t>
  </si>
  <si>
    <t>STCK-2468</t>
  </si>
  <si>
    <t>STCK-2469</t>
  </si>
  <si>
    <t>STCK-2470</t>
  </si>
  <si>
    <t>STCK-2471</t>
  </si>
  <si>
    <t>STCK-2472</t>
  </si>
  <si>
    <t>STCK-2473</t>
  </si>
  <si>
    <t>STCK-2474</t>
  </si>
  <si>
    <t>STCK-2475</t>
  </si>
  <si>
    <t>STCK-2476</t>
  </si>
  <si>
    <t>STCK-2477</t>
  </si>
  <si>
    <t>STCK-2478</t>
  </si>
  <si>
    <t>STCK-2479</t>
  </si>
  <si>
    <t>STCK-2480</t>
  </si>
  <si>
    <t>STCK-2481</t>
  </si>
  <si>
    <t>STCK-2482</t>
  </si>
  <si>
    <t>STCK-2483</t>
  </si>
  <si>
    <t>STCK-2484</t>
  </si>
  <si>
    <t>STCK-2485</t>
  </si>
  <si>
    <t>STCK-2486</t>
  </si>
  <si>
    <t>STCK-2487</t>
  </si>
  <si>
    <t>STCK-2488</t>
  </si>
  <si>
    <t>STCK-2489</t>
  </si>
  <si>
    <t>STCK-2490</t>
  </si>
  <si>
    <t>STCK-2491</t>
  </si>
  <si>
    <t>STCK-2492</t>
  </si>
  <si>
    <t>STCK-2493</t>
  </si>
  <si>
    <t>STCK-2494</t>
  </si>
  <si>
    <t>STCK-2495</t>
  </si>
  <si>
    <t>STCK-2496</t>
  </si>
  <si>
    <t>STCK-2497</t>
  </si>
  <si>
    <t>STCK-2498</t>
  </si>
  <si>
    <t>STCK-2499</t>
  </si>
  <si>
    <t>STCK-2500</t>
  </si>
  <si>
    <t>STCK-2501</t>
  </si>
  <si>
    <t>STCK-2502</t>
  </si>
  <si>
    <t>STCK-2503</t>
  </si>
  <si>
    <t>STCK-2504</t>
  </si>
  <si>
    <t>STCK-2505</t>
  </si>
  <si>
    <t>STCK-2506</t>
  </si>
  <si>
    <t>STCK-2507</t>
  </si>
  <si>
    <t>STCK-2508</t>
  </si>
  <si>
    <t>STCK-2509</t>
  </si>
  <si>
    <t>STCK-2510</t>
  </si>
  <si>
    <t>STCK-2511</t>
  </si>
  <si>
    <t>STCK-2512</t>
  </si>
  <si>
    <t>STCK-2513</t>
  </si>
  <si>
    <t>STCK-2514</t>
  </si>
  <si>
    <t>STCK-2515</t>
  </si>
  <si>
    <t>STCK-2516</t>
  </si>
  <si>
    <t>STCK-2517</t>
  </si>
  <si>
    <t>STCK-2518</t>
  </si>
  <si>
    <t>STCK-2519</t>
  </si>
  <si>
    <t>STCK-2520</t>
  </si>
  <si>
    <t>STCK-2521</t>
  </si>
  <si>
    <t>STCK-2522</t>
  </si>
  <si>
    <t>STCK-2523</t>
  </si>
  <si>
    <t>STCK-2524</t>
  </si>
  <si>
    <t>STCK-2525</t>
  </si>
  <si>
    <t>STCK-2526</t>
  </si>
  <si>
    <t>STCK-2527</t>
  </si>
  <si>
    <t>STCK-2528</t>
  </si>
  <si>
    <t>STCK-2529</t>
  </si>
  <si>
    <t>STCK-2530</t>
  </si>
  <si>
    <t>STCK-2531</t>
  </si>
  <si>
    <t>STCK-2532</t>
  </si>
  <si>
    <t>STCK-2533</t>
  </si>
  <si>
    <t>STCK-2534</t>
  </si>
  <si>
    <t>STCK-2535</t>
  </si>
  <si>
    <t>STCK-2536</t>
  </si>
  <si>
    <t>STCK-2537</t>
  </si>
  <si>
    <t>STCK-2538</t>
  </si>
  <si>
    <t>STCK-2539</t>
  </si>
  <si>
    <t>STCK-2540</t>
  </si>
  <si>
    <t>STCK-2541</t>
  </si>
  <si>
    <t>STCK-2542</t>
  </si>
  <si>
    <t>STCK-2543</t>
  </si>
  <si>
    <t>STCK-2544</t>
  </si>
  <si>
    <t>STCK-2545</t>
  </si>
  <si>
    <t>STCK-2546</t>
  </si>
  <si>
    <t>STCK-2547</t>
  </si>
  <si>
    <t>STCK-2548</t>
  </si>
  <si>
    <t>STCK-2549</t>
  </si>
  <si>
    <t>STCK-2550</t>
  </si>
  <si>
    <t>STCK-2551</t>
  </si>
  <si>
    <t>STCK-2552</t>
  </si>
  <si>
    <t>STCK-2553</t>
  </si>
  <si>
    <t>STCK-2554</t>
  </si>
  <si>
    <t>STCK-2555</t>
  </si>
  <si>
    <t>STCK-2556</t>
  </si>
  <si>
    <t>STCK-2557</t>
  </si>
  <si>
    <t>STCK-2558</t>
  </si>
  <si>
    <t>STCK-2559</t>
  </si>
  <si>
    <t>STCK-2560</t>
  </si>
  <si>
    <t>STCK-2561</t>
  </si>
  <si>
    <t>STCK-2562</t>
  </si>
  <si>
    <t>STCK-2563</t>
  </si>
  <si>
    <t>STCK-2564</t>
  </si>
  <si>
    <t>STCK-2565</t>
  </si>
  <si>
    <t>STCK-2566</t>
  </si>
  <si>
    <t>STCK-2567</t>
  </si>
  <si>
    <t>STCK-2568</t>
  </si>
  <si>
    <t>STCK-2569</t>
  </si>
  <si>
    <t>STCK-2570</t>
  </si>
  <si>
    <t>STCK-2571</t>
  </si>
  <si>
    <t>STCK-2572</t>
  </si>
  <si>
    <t>STCK-2573</t>
  </si>
  <si>
    <t>STCK-2574</t>
  </si>
  <si>
    <t>STCK-2575</t>
  </si>
  <si>
    <t>STCK-2576</t>
  </si>
  <si>
    <t>STCK-2577</t>
  </si>
  <si>
    <t>STCK-2578</t>
  </si>
  <si>
    <t>STCK-2579</t>
  </si>
  <si>
    <t>STCK-2580</t>
  </si>
  <si>
    <t>STCK-2581</t>
  </si>
  <si>
    <t>STCK-2582</t>
  </si>
  <si>
    <t>STCK-2583</t>
  </si>
  <si>
    <t>STCK-2584</t>
  </si>
  <si>
    <t>STCK-2585</t>
  </si>
  <si>
    <t>STCK-2586</t>
  </si>
  <si>
    <t>STCK-2587</t>
  </si>
  <si>
    <t>STCK-2588</t>
  </si>
  <si>
    <t>STCK-2589</t>
  </si>
  <si>
    <t>STCK-2590</t>
  </si>
  <si>
    <t>STCK-2591</t>
  </si>
  <si>
    <t>STCK-2592</t>
  </si>
  <si>
    <t>STCK-2593</t>
  </si>
  <si>
    <t>STCK-2594</t>
  </si>
  <si>
    <t>STCK-2595</t>
  </si>
  <si>
    <t>STCK-2596</t>
  </si>
  <si>
    <t>STCK-2597</t>
  </si>
  <si>
    <t>STCK-2598</t>
  </si>
  <si>
    <t>STCK-2599</t>
  </si>
  <si>
    <t>STCK-2600</t>
  </si>
  <si>
    <t>STCK-2601</t>
  </si>
  <si>
    <t>STCK-2602</t>
  </si>
  <si>
    <t>STCK-2603</t>
  </si>
  <si>
    <t>STCK-2604</t>
  </si>
  <si>
    <t>STCK-2605</t>
  </si>
  <si>
    <t>STCK-2606</t>
  </si>
  <si>
    <t>HDFC BANK</t>
  </si>
  <si>
    <t>STCK-2607</t>
  </si>
  <si>
    <t>STCK-2608</t>
  </si>
  <si>
    <t>STCK-2609</t>
  </si>
  <si>
    <t>STCK-2610</t>
  </si>
  <si>
    <t>STCK-2611</t>
  </si>
  <si>
    <t>STCK-2612</t>
  </si>
  <si>
    <t>STCK-2613</t>
  </si>
  <si>
    <t>STCK-2614</t>
  </si>
  <si>
    <t>STCK-2615</t>
  </si>
  <si>
    <t>STCK-2616</t>
  </si>
  <si>
    <t>STCK-2617</t>
  </si>
  <si>
    <t>STCK-2618</t>
  </si>
  <si>
    <t>STCK-2619</t>
  </si>
  <si>
    <t>STCK-2620</t>
  </si>
  <si>
    <t>STCK-2621</t>
  </si>
  <si>
    <t>STCK-2622</t>
  </si>
  <si>
    <t>STCK-2623</t>
  </si>
  <si>
    <t>STCK-2624</t>
  </si>
  <si>
    <t>STCK-2625</t>
  </si>
  <si>
    <t>STCK-2626</t>
  </si>
  <si>
    <t>STCK-2627</t>
  </si>
  <si>
    <t>STCK-2628</t>
  </si>
  <si>
    <t>STCK-2629</t>
  </si>
  <si>
    <t>STCK-2630</t>
  </si>
  <si>
    <t>STCK-2631</t>
  </si>
  <si>
    <t>STCK-2632</t>
  </si>
  <si>
    <t>STCK-2633</t>
  </si>
  <si>
    <t>STCK-2634</t>
  </si>
  <si>
    <t>STCK-2635</t>
  </si>
  <si>
    <t>STCK-2636</t>
  </si>
  <si>
    <t>STCK-2637</t>
  </si>
  <si>
    <t>STCK-2638</t>
  </si>
  <si>
    <t>STCK-2639</t>
  </si>
  <si>
    <t>STCK-2640</t>
  </si>
  <si>
    <t>STCK-2641</t>
  </si>
  <si>
    <t>STCK-2642</t>
  </si>
  <si>
    <t>STCK-2643</t>
  </si>
  <si>
    <t>STCK-2644</t>
  </si>
  <si>
    <t>STCK-2645</t>
  </si>
  <si>
    <t>STCK-2646</t>
  </si>
  <si>
    <t>STCK-2647</t>
  </si>
  <si>
    <t>STCK-2648</t>
  </si>
  <si>
    <t>STCK-2649</t>
  </si>
  <si>
    <t>STCK-2650</t>
  </si>
  <si>
    <t>STCK-2651</t>
  </si>
  <si>
    <t>STCK-2652</t>
  </si>
  <si>
    <t>STCK-2653</t>
  </si>
  <si>
    <t>STCK-2654</t>
  </si>
  <si>
    <t>STCK-2655</t>
  </si>
  <si>
    <t>STCK-2656</t>
  </si>
  <si>
    <t>STCK-2657</t>
  </si>
  <si>
    <t>STCK-2658</t>
  </si>
  <si>
    <t>STCK-2659</t>
  </si>
  <si>
    <t>STCK-2660</t>
  </si>
  <si>
    <t>STCK-2661</t>
  </si>
  <si>
    <t>STCK-2662</t>
  </si>
  <si>
    <t>STCK-2663</t>
  </si>
  <si>
    <t>STCK-2664</t>
  </si>
  <si>
    <t>STCK-2665</t>
  </si>
  <si>
    <t>STCK-2666</t>
  </si>
  <si>
    <t>STCK-2667</t>
  </si>
  <si>
    <t>STCK-2668</t>
  </si>
  <si>
    <t>STCK-2669</t>
  </si>
  <si>
    <t>STCK-2670</t>
  </si>
  <si>
    <t>STCK-2671</t>
  </si>
  <si>
    <t>STCK-2672</t>
  </si>
  <si>
    <t>STCK-2673</t>
  </si>
  <si>
    <t>STCK-2674</t>
  </si>
  <si>
    <t>STCK-2675</t>
  </si>
  <si>
    <t>STCK-2676</t>
  </si>
  <si>
    <t>STCK-2677</t>
  </si>
  <si>
    <t>STCK-2678</t>
  </si>
  <si>
    <t>STCK-2679</t>
  </si>
  <si>
    <t>STCK-2680</t>
  </si>
  <si>
    <t>STCK-2681</t>
  </si>
  <si>
    <t>STCK-2682</t>
  </si>
  <si>
    <t>STCK-2683</t>
  </si>
  <si>
    <t>STCK-2684</t>
  </si>
  <si>
    <t>STCK-2685</t>
  </si>
  <si>
    <t>STCK-2686</t>
  </si>
  <si>
    <t>STCK-2687</t>
  </si>
  <si>
    <t>STCK-2688</t>
  </si>
  <si>
    <t>STCK-2689</t>
  </si>
  <si>
    <t>STCK-2690</t>
  </si>
  <si>
    <t>STCK-2691</t>
  </si>
  <si>
    <t>STCK-2692</t>
  </si>
  <si>
    <t>STCK-2693</t>
  </si>
  <si>
    <t>STCK-2694</t>
  </si>
  <si>
    <t>STCK-2695</t>
  </si>
  <si>
    <t>STCK-2696</t>
  </si>
  <si>
    <t>STCK-2697</t>
  </si>
  <si>
    <t>STCK-2698</t>
  </si>
  <si>
    <t>STCK-2699</t>
  </si>
  <si>
    <t>STCK-2700</t>
  </si>
  <si>
    <t>STCK-2701</t>
  </si>
  <si>
    <t>STCK-2702</t>
  </si>
  <si>
    <t>STCK-2703</t>
  </si>
  <si>
    <t>STCK-2704</t>
  </si>
  <si>
    <t>STCK-2705</t>
  </si>
  <si>
    <t>STCK-2706</t>
  </si>
  <si>
    <t>STCK-2707</t>
  </si>
  <si>
    <t>STCK-2708</t>
  </si>
  <si>
    <t>STCK-2709</t>
  </si>
  <si>
    <t>STCK-2710</t>
  </si>
  <si>
    <t>STCK-2711</t>
  </si>
  <si>
    <t>STCK-2712</t>
  </si>
  <si>
    <t>STCK-2713</t>
  </si>
  <si>
    <t>STCK-2714</t>
  </si>
  <si>
    <t>STCK-2715</t>
  </si>
  <si>
    <t>STCK-2716</t>
  </si>
  <si>
    <t>STCK-2717</t>
  </si>
  <si>
    <t>STCK-2718</t>
  </si>
  <si>
    <t>STCK-2719</t>
  </si>
  <si>
    <t>STCK-2720</t>
  </si>
  <si>
    <t>STCK-2721</t>
  </si>
  <si>
    <t>STCK-2722</t>
  </si>
  <si>
    <t>STCK-2723</t>
  </si>
  <si>
    <t>STCK-2724</t>
  </si>
  <si>
    <t>STCK-2725</t>
  </si>
  <si>
    <t>STCK-2726</t>
  </si>
  <si>
    <t>STCK-2727</t>
  </si>
  <si>
    <t>STCK-2728</t>
  </si>
  <si>
    <t>STCK-2729</t>
  </si>
  <si>
    <t>STCK-2730</t>
  </si>
  <si>
    <t>STCK-2731</t>
  </si>
  <si>
    <t>STCK-2732</t>
  </si>
  <si>
    <t>STCK-2733</t>
  </si>
  <si>
    <t>STCK-2734</t>
  </si>
  <si>
    <t>STCK-2735</t>
  </si>
  <si>
    <t>STCK-2736</t>
  </si>
  <si>
    <t>STCK-2737</t>
  </si>
  <si>
    <t>STCK-2738</t>
  </si>
  <si>
    <t>STCK-2739</t>
  </si>
  <si>
    <t>STCK-2740</t>
  </si>
  <si>
    <t>STCK-2741</t>
  </si>
  <si>
    <t>STCK-2742</t>
  </si>
  <si>
    <t>STCK-2743</t>
  </si>
  <si>
    <t>STCK-2744</t>
  </si>
  <si>
    <t>STCK-2745</t>
  </si>
  <si>
    <t>STCK-2746</t>
  </si>
  <si>
    <t>STCK-2747</t>
  </si>
  <si>
    <t>STCK-2748</t>
  </si>
  <si>
    <t>STCK-2749</t>
  </si>
  <si>
    <t>STCK-2750</t>
  </si>
  <si>
    <t>STCK-2751</t>
  </si>
  <si>
    <t>STCK-2752</t>
  </si>
  <si>
    <t>STCK-2753</t>
  </si>
  <si>
    <t>STCK-2754</t>
  </si>
  <si>
    <t>STCK-2755</t>
  </si>
  <si>
    <t>STCK-2756</t>
  </si>
  <si>
    <t>STCK-2757</t>
  </si>
  <si>
    <t>STCK-2758</t>
  </si>
  <si>
    <t>STCK-2759</t>
  </si>
  <si>
    <t>STCK-2760</t>
  </si>
  <si>
    <t>STCK-2761</t>
  </si>
  <si>
    <t>STCK-2762</t>
  </si>
  <si>
    <t>STCK-2763</t>
  </si>
  <si>
    <t>STCK-2764</t>
  </si>
  <si>
    <t>STCK-2765</t>
  </si>
  <si>
    <t>STCK-2766</t>
  </si>
  <si>
    <t>STCK-2767</t>
  </si>
  <si>
    <t>STCK-2768</t>
  </si>
  <si>
    <t>STCK-2769</t>
  </si>
  <si>
    <t>STCK-2770</t>
  </si>
  <si>
    <t>STCK-2771</t>
  </si>
  <si>
    <t>STCK-2772</t>
  </si>
  <si>
    <t>STCK-2773</t>
  </si>
  <si>
    <t>STCK-2774</t>
  </si>
  <si>
    <t>STCK-2775</t>
  </si>
  <si>
    <t>STCK-2776</t>
  </si>
  <si>
    <t>STCK-2777</t>
  </si>
  <si>
    <t>STCK-2778</t>
  </si>
  <si>
    <t>STCK-2779</t>
  </si>
  <si>
    <t>STCK-2780</t>
  </si>
  <si>
    <t>STCK-2781</t>
  </si>
  <si>
    <t>STCK-2782</t>
  </si>
  <si>
    <t>STCK-2783</t>
  </si>
  <si>
    <t>STCK-2784</t>
  </si>
  <si>
    <t>STCK-2785</t>
  </si>
  <si>
    <t>STCK-2786</t>
  </si>
  <si>
    <t>STCK-2787</t>
  </si>
  <si>
    <t>STCK-2788</t>
  </si>
  <si>
    <t>STCK-2789</t>
  </si>
  <si>
    <t>STCK-2790</t>
  </si>
  <si>
    <t>STCK-2791</t>
  </si>
  <si>
    <t>STCK-2792</t>
  </si>
  <si>
    <t>STCK-2793</t>
  </si>
  <si>
    <t>STCK-2794</t>
  </si>
  <si>
    <t>STCK-2795</t>
  </si>
  <si>
    <t>STCK-2796</t>
  </si>
  <si>
    <t>STCK-2797</t>
  </si>
  <si>
    <t>STCK-2798</t>
  </si>
  <si>
    <t>STCK-2799</t>
  </si>
  <si>
    <t>STCK-2800</t>
  </si>
  <si>
    <t>STCK-2801</t>
  </si>
  <si>
    <t>STCK-2802</t>
  </si>
  <si>
    <t>STCK-2803</t>
  </si>
  <si>
    <t>STCK-2804</t>
  </si>
  <si>
    <t>STCK-2805</t>
  </si>
  <si>
    <t>STCK-2806</t>
  </si>
  <si>
    <t>STCK-2807</t>
  </si>
  <si>
    <t>STCK-2808</t>
  </si>
  <si>
    <t>STCK-2809</t>
  </si>
  <si>
    <t>STCK-2810</t>
  </si>
  <si>
    <t>STCK-2811</t>
  </si>
  <si>
    <t>STCK-2812</t>
  </si>
  <si>
    <t>STCK-2813</t>
  </si>
  <si>
    <t>STCK-2814</t>
  </si>
  <si>
    <t>STCK-2815</t>
  </si>
  <si>
    <t>STCK-2816</t>
  </si>
  <si>
    <t>STCK-2817</t>
  </si>
  <si>
    <t>STCK-2818</t>
  </si>
  <si>
    <t>STCK-2819</t>
  </si>
  <si>
    <t>STCK-2820</t>
  </si>
  <si>
    <t>STCK-2821</t>
  </si>
  <si>
    <t>STCK-2822</t>
  </si>
  <si>
    <t>STCK-2823</t>
  </si>
  <si>
    <t>STCK-2824</t>
  </si>
  <si>
    <t>STCK-2825</t>
  </si>
  <si>
    <t>STCK-2826</t>
  </si>
  <si>
    <t>STCK-2827</t>
  </si>
  <si>
    <t>STCK-2828</t>
  </si>
  <si>
    <t>STCK-2829</t>
  </si>
  <si>
    <t>STCK-2830</t>
  </si>
  <si>
    <t>STCK-2831</t>
  </si>
  <si>
    <t>STCK-2832</t>
  </si>
  <si>
    <t>STCK-2833</t>
  </si>
  <si>
    <t>STCK-2834</t>
  </si>
  <si>
    <t>STCK-2835</t>
  </si>
  <si>
    <t>STCK-2836</t>
  </si>
  <si>
    <t>STCK-2837</t>
  </si>
  <si>
    <t>STCK-2838</t>
  </si>
  <si>
    <t>STCK-2839</t>
  </si>
  <si>
    <t>STCK-2840</t>
  </si>
  <si>
    <t>STCK-2841</t>
  </si>
  <si>
    <t>STCK-2842</t>
  </si>
  <si>
    <t>STCK-2843</t>
  </si>
  <si>
    <t>STCK-2844</t>
  </si>
  <si>
    <t>STCK-2845</t>
  </si>
  <si>
    <t>STCK-2846</t>
  </si>
  <si>
    <t>STCK-2847</t>
  </si>
  <si>
    <t>STCK-2848</t>
  </si>
  <si>
    <t>STCK-2849</t>
  </si>
  <si>
    <t>STCK-2850</t>
  </si>
  <si>
    <t>STCK-2851</t>
  </si>
  <si>
    <t>STCK-2852</t>
  </si>
  <si>
    <t>STCK-2853</t>
  </si>
  <si>
    <t>STCK-2854</t>
  </si>
  <si>
    <t>STCK-2855</t>
  </si>
  <si>
    <t>STCK-2856</t>
  </si>
  <si>
    <t>STCK-2857</t>
  </si>
  <si>
    <t>STCK-2858</t>
  </si>
  <si>
    <t>STCK-2859</t>
  </si>
  <si>
    <t>STCK-2860</t>
  </si>
  <si>
    <t>STCK-2861</t>
  </si>
  <si>
    <t>STCK-2862</t>
  </si>
  <si>
    <t>STCK-2863</t>
  </si>
  <si>
    <t>STCK-2864</t>
  </si>
  <si>
    <t>STCK-2865</t>
  </si>
  <si>
    <t>STCK-2866</t>
  </si>
  <si>
    <t>STCK-2867</t>
  </si>
  <si>
    <t>STCK-2868</t>
  </si>
  <si>
    <t>STCK-2869</t>
  </si>
  <si>
    <t>STCK-2870</t>
  </si>
  <si>
    <t>STCK-2871</t>
  </si>
  <si>
    <t>STCK-2872</t>
  </si>
  <si>
    <t>STCK-2873</t>
  </si>
  <si>
    <t>STCK-2874</t>
  </si>
  <si>
    <t>STCK-2875</t>
  </si>
  <si>
    <t>STCK-2876</t>
  </si>
  <si>
    <t>STCK-2877</t>
  </si>
  <si>
    <t>STCK-2878</t>
  </si>
  <si>
    <t>STCK-2879</t>
  </si>
  <si>
    <t>STCK-2880</t>
  </si>
  <si>
    <t>STCK-2881</t>
  </si>
  <si>
    <t>STCK-2882</t>
  </si>
  <si>
    <t>STCK-2883</t>
  </si>
  <si>
    <t>STCK-2884</t>
  </si>
  <si>
    <t>STCK-2885</t>
  </si>
  <si>
    <t>STCK-2886</t>
  </si>
  <si>
    <t>STCK-2887</t>
  </si>
  <si>
    <t>STCK-2888</t>
  </si>
  <si>
    <t>STCK-2889</t>
  </si>
  <si>
    <t>STCK-2890</t>
  </si>
  <si>
    <t>STCK-2891</t>
  </si>
  <si>
    <t>STCK-2892</t>
  </si>
  <si>
    <t>STCK-2893</t>
  </si>
  <si>
    <t>STCK-2894</t>
  </si>
  <si>
    <t>STCK-2895</t>
  </si>
  <si>
    <t>STCK-2896</t>
  </si>
  <si>
    <t>STCK-2897</t>
  </si>
  <si>
    <t>STCK-2898</t>
  </si>
  <si>
    <t>STCK-2899</t>
  </si>
  <si>
    <t>STCK-2900</t>
  </si>
  <si>
    <t>STCK-2901</t>
  </si>
  <si>
    <t>STCK-2902</t>
  </si>
  <si>
    <t>STCK-2903</t>
  </si>
  <si>
    <t>STCK-2904</t>
  </si>
  <si>
    <t>STCK-2905</t>
  </si>
  <si>
    <t>STCK-2906</t>
  </si>
  <si>
    <t>STCK-2907</t>
  </si>
  <si>
    <t>STCK-2908</t>
  </si>
  <si>
    <t>STCK-2909</t>
  </si>
  <si>
    <t>STCK-2910</t>
  </si>
  <si>
    <t>STCK-2911</t>
  </si>
  <si>
    <t>STCK-2912</t>
  </si>
  <si>
    <t>STCK-2913</t>
  </si>
  <si>
    <t>STCK-2914</t>
  </si>
  <si>
    <t>STCK-2915</t>
  </si>
  <si>
    <t>STCK-2916</t>
  </si>
  <si>
    <t>STCK-2917</t>
  </si>
  <si>
    <t>STCK-2918</t>
  </si>
  <si>
    <t>STCK-2919</t>
  </si>
  <si>
    <t>STCK-2920</t>
  </si>
  <si>
    <t>STCK-2921</t>
  </si>
  <si>
    <t>STCK-2922</t>
  </si>
  <si>
    <t>STCK-2923</t>
  </si>
  <si>
    <t>STCK-2924</t>
  </si>
  <si>
    <t>STCK-2925</t>
  </si>
  <si>
    <t>STCK-2926</t>
  </si>
  <si>
    <t>STCK-2927</t>
  </si>
  <si>
    <t>STCK-2928</t>
  </si>
  <si>
    <t>STCK-2929</t>
  </si>
  <si>
    <t>STCK-2930</t>
  </si>
  <si>
    <t>STCK-2931</t>
  </si>
  <si>
    <t>STCK-2932</t>
  </si>
  <si>
    <t>STCK-2933</t>
  </si>
  <si>
    <t>STCK-2934</t>
  </si>
  <si>
    <t>STCK-2935</t>
  </si>
  <si>
    <t>STCK-2936</t>
  </si>
  <si>
    <t>STCK-2937</t>
  </si>
  <si>
    <t>STCK-2938</t>
  </si>
  <si>
    <t>STCK-2939</t>
  </si>
  <si>
    <t>STCK-2940</t>
  </si>
  <si>
    <t>STCK-2941</t>
  </si>
  <si>
    <t>STCK-2942</t>
  </si>
  <si>
    <t>STCK-2943</t>
  </si>
  <si>
    <t>STCK-2944</t>
  </si>
  <si>
    <t>STCK-2945</t>
  </si>
  <si>
    <t>STCK-2946</t>
  </si>
  <si>
    <t>STCK-2947</t>
  </si>
  <si>
    <t>STCK-2948</t>
  </si>
  <si>
    <t>STCK-2949</t>
  </si>
  <si>
    <t>STCK-2950</t>
  </si>
  <si>
    <t>STCK-2951</t>
  </si>
  <si>
    <t>STCK-2952</t>
  </si>
  <si>
    <t>STCK-2953</t>
  </si>
  <si>
    <t>STCK-2954</t>
  </si>
  <si>
    <t>STCK-2955</t>
  </si>
  <si>
    <t>STCK-2956</t>
  </si>
  <si>
    <t>STCK-2957</t>
  </si>
  <si>
    <t>STCK-2958</t>
  </si>
  <si>
    <t>STCK-2959</t>
  </si>
  <si>
    <t>STCK-2960</t>
  </si>
  <si>
    <t>STCK-2961</t>
  </si>
  <si>
    <t>STCK-2962</t>
  </si>
  <si>
    <t>STCK-2963</t>
  </si>
  <si>
    <t>STCK-2964</t>
  </si>
  <si>
    <t>STCK-2965</t>
  </si>
  <si>
    <t>STCK-2966</t>
  </si>
  <si>
    <t>STCK-2967</t>
  </si>
  <si>
    <t>STCK-2968</t>
  </si>
  <si>
    <t>STCK-2969</t>
  </si>
  <si>
    <t>STCK-2970</t>
  </si>
  <si>
    <t>STCK-2971</t>
  </si>
  <si>
    <t>STCK-2972</t>
  </si>
  <si>
    <t>STCK-2973</t>
  </si>
  <si>
    <t>STCK-2974</t>
  </si>
  <si>
    <t>STCK-2975</t>
  </si>
  <si>
    <t>STCK-2976</t>
  </si>
  <si>
    <t>STCK-2977</t>
  </si>
  <si>
    <t>STCK-2978</t>
  </si>
  <si>
    <t>STCK-2979</t>
  </si>
  <si>
    <t>STCK-2980</t>
  </si>
  <si>
    <t>STCK-2981</t>
  </si>
  <si>
    <t>STCK-2982</t>
  </si>
  <si>
    <t>STCK-2983</t>
  </si>
  <si>
    <t>STCK-2984</t>
  </si>
  <si>
    <t>STCK-2985</t>
  </si>
  <si>
    <t>STCK-2986</t>
  </si>
  <si>
    <t>STCK-2987</t>
  </si>
  <si>
    <t>STCK-2988</t>
  </si>
  <si>
    <t>STCK-2989</t>
  </si>
  <si>
    <t>STCK-2990</t>
  </si>
  <si>
    <t>STCK-2991</t>
  </si>
  <si>
    <t>STCK-2992</t>
  </si>
  <si>
    <t>STCK-2993</t>
  </si>
  <si>
    <t>STCK-2994</t>
  </si>
  <si>
    <t>STCK-2995</t>
  </si>
  <si>
    <t>STCK-2996</t>
  </si>
  <si>
    <t>STCK-2997</t>
  </si>
  <si>
    <t>STCK-2998</t>
  </si>
  <si>
    <t>STCK-2999</t>
  </si>
  <si>
    <t>STCK-3000</t>
  </si>
  <si>
    <t>STCK-3001</t>
  </si>
  <si>
    <t>STCK-3002</t>
  </si>
  <si>
    <t>STCK-3003</t>
  </si>
  <si>
    <t>STCK-3004</t>
  </si>
  <si>
    <t>STCK-3005</t>
  </si>
  <si>
    <t>STCK-3006</t>
  </si>
  <si>
    <t>STCK-3007</t>
  </si>
  <si>
    <t>STCK-3008</t>
  </si>
  <si>
    <t>STCK-3009</t>
  </si>
  <si>
    <t>STCK-3010</t>
  </si>
  <si>
    <t>STCK-3011</t>
  </si>
  <si>
    <t>STCK-3012</t>
  </si>
  <si>
    <t>STCK-3013</t>
  </si>
  <si>
    <t>STCK-3014</t>
  </si>
  <si>
    <t>STCK-3015</t>
  </si>
  <si>
    <t>STCK-3016</t>
  </si>
  <si>
    <t>STCK-3017</t>
  </si>
  <si>
    <t>STCK-3018</t>
  </si>
  <si>
    <t>STCK-3019</t>
  </si>
  <si>
    <t>STCK-3020</t>
  </si>
  <si>
    <t>STCK-3021</t>
  </si>
  <si>
    <t>STCK-3022</t>
  </si>
  <si>
    <t>STCK-3023</t>
  </si>
  <si>
    <t>STCK-3024</t>
  </si>
  <si>
    <t>STCK-3025</t>
  </si>
  <si>
    <t>STCK-3026</t>
  </si>
  <si>
    <t>STCK-3027</t>
  </si>
  <si>
    <t>STCK-3028</t>
  </si>
  <si>
    <t>STCK-3029</t>
  </si>
  <si>
    <t>STCK-3030</t>
  </si>
  <si>
    <t>STCK-3031</t>
  </si>
  <si>
    <t>STCK-3032</t>
  </si>
  <si>
    <t>STCK-3033</t>
  </si>
  <si>
    <t>STCK-3034</t>
  </si>
  <si>
    <t>STCK-3035</t>
  </si>
  <si>
    <t>STCK-3036</t>
  </si>
  <si>
    <t>STCK-3037</t>
  </si>
  <si>
    <t>STCK-3038</t>
  </si>
  <si>
    <t>STCK-3039</t>
  </si>
  <si>
    <t>STCK-3040</t>
  </si>
  <si>
    <t>STCK-3041</t>
  </si>
  <si>
    <t>STCK-3042</t>
  </si>
  <si>
    <t>STCK-3043</t>
  </si>
  <si>
    <t>STCK-3044</t>
  </si>
  <si>
    <t>STCK-3045</t>
  </si>
  <si>
    <t>STCK-3046</t>
  </si>
  <si>
    <t>STCK-3047</t>
  </si>
  <si>
    <t>STCK-3048</t>
  </si>
  <si>
    <t>STCK-3049</t>
  </si>
  <si>
    <t>STCK-3050</t>
  </si>
  <si>
    <t>STCK-3051</t>
  </si>
  <si>
    <t>STCK-3052</t>
  </si>
  <si>
    <t>STCK-3053</t>
  </si>
  <si>
    <t>STCK-3054</t>
  </si>
  <si>
    <t>STCK-3055</t>
  </si>
  <si>
    <t>STCK-3056</t>
  </si>
  <si>
    <t>STCK-3057</t>
  </si>
  <si>
    <t>STCK-3058</t>
  </si>
  <si>
    <t>STCK-3059</t>
  </si>
  <si>
    <t>STCK-3060</t>
  </si>
  <si>
    <t>STCK-3061</t>
  </si>
  <si>
    <t>STCK-3062</t>
  </si>
  <si>
    <t>STCK-3063</t>
  </si>
  <si>
    <t>STCK-3064</t>
  </si>
  <si>
    <t>STCK-3065</t>
  </si>
  <si>
    <t>STCK-3066</t>
  </si>
  <si>
    <t>STCK-3067</t>
  </si>
  <si>
    <t>STCK-3068</t>
  </si>
  <si>
    <t>STCK-3069</t>
  </si>
  <si>
    <t>STCK-3070</t>
  </si>
  <si>
    <t>STCK-3071</t>
  </si>
  <si>
    <t>STCK-3072</t>
  </si>
  <si>
    <t>STCK-3073</t>
  </si>
  <si>
    <t>STCK-3074</t>
  </si>
  <si>
    <t>STCK-3075</t>
  </si>
  <si>
    <t>STCK-3076</t>
  </si>
  <si>
    <t>STCK-3077</t>
  </si>
  <si>
    <t>STCK-3078</t>
  </si>
  <si>
    <t>STCK-3079</t>
  </si>
  <si>
    <t>STCK-3080</t>
  </si>
  <si>
    <t>STCK-3081</t>
  </si>
  <si>
    <t>STCK-3082</t>
  </si>
  <si>
    <t>STCK-3083</t>
  </si>
  <si>
    <t>STCK-3084</t>
  </si>
  <si>
    <t>STCK-3085</t>
  </si>
  <si>
    <t>STCK-3086</t>
  </si>
  <si>
    <t>STCK-3087</t>
  </si>
  <si>
    <t>STCK-3088</t>
  </si>
  <si>
    <t>STCK-3089</t>
  </si>
  <si>
    <t>STCK-3090</t>
  </si>
  <si>
    <t>STCK-3091</t>
  </si>
  <si>
    <t>STCK-3092</t>
  </si>
  <si>
    <t>STCK-3093</t>
  </si>
  <si>
    <t>STCK-3094</t>
  </si>
  <si>
    <t>STCK-3095</t>
  </si>
  <si>
    <t>STCK-3096</t>
  </si>
  <si>
    <t>STCK-3097</t>
  </si>
  <si>
    <t>STCK-3098</t>
  </si>
  <si>
    <t>STCK-3099</t>
  </si>
  <si>
    <t>STCK-3100</t>
  </si>
  <si>
    <t>STCK-3101</t>
  </si>
  <si>
    <t>STCK-3102</t>
  </si>
  <si>
    <t>STCK-3103</t>
  </si>
  <si>
    <t>STCK-3104</t>
  </si>
  <si>
    <t>STCK-3105</t>
  </si>
  <si>
    <t>STCK-3106</t>
  </si>
  <si>
    <t>STCK-3107</t>
  </si>
  <si>
    <t>STCK-3108</t>
  </si>
  <si>
    <t>STCK-3109</t>
  </si>
  <si>
    <t>STCK-3110</t>
  </si>
  <si>
    <t>STCK-3111</t>
  </si>
  <si>
    <t>STCK-3112</t>
  </si>
  <si>
    <t>STCK-3113</t>
  </si>
  <si>
    <t>ICICI BANK</t>
  </si>
  <si>
    <t>STCK-3114</t>
  </si>
  <si>
    <t>STCK-3115</t>
  </si>
  <si>
    <t>STCK-3116</t>
  </si>
  <si>
    <t>STCK-3117</t>
  </si>
  <si>
    <t>STCK-3118</t>
  </si>
  <si>
    <t>STCK-3119</t>
  </si>
  <si>
    <t>STCK-3120</t>
  </si>
  <si>
    <t>STCK-3121</t>
  </si>
  <si>
    <t>STCK-3122</t>
  </si>
  <si>
    <t>STCK-3123</t>
  </si>
  <si>
    <t>STCK-3124</t>
  </si>
  <si>
    <t>STCK-3125</t>
  </si>
  <si>
    <t>STCK-3126</t>
  </si>
  <si>
    <t>STCK-3127</t>
  </si>
  <si>
    <t>STCK-3128</t>
  </si>
  <si>
    <t>STCK-3129</t>
  </si>
  <si>
    <t>STCK-3130</t>
  </si>
  <si>
    <t>STCK-3131</t>
  </si>
  <si>
    <t>STCK-3132</t>
  </si>
  <si>
    <t>STCK-3133</t>
  </si>
  <si>
    <t>STCK-3134</t>
  </si>
  <si>
    <t>STCK-3135</t>
  </si>
  <si>
    <t>STCK-3136</t>
  </si>
  <si>
    <t>STCK-3137</t>
  </si>
  <si>
    <t>STCK-3138</t>
  </si>
  <si>
    <t>STCK-3139</t>
  </si>
  <si>
    <t>STCK-3140</t>
  </si>
  <si>
    <t>STCK-3141</t>
  </si>
  <si>
    <t>STCK-3142</t>
  </si>
  <si>
    <t>STCK-3143</t>
  </si>
  <si>
    <t>STCK-3144</t>
  </si>
  <si>
    <t>STCK-3145</t>
  </si>
  <si>
    <t>STCK-3146</t>
  </si>
  <si>
    <t>STCK-3147</t>
  </si>
  <si>
    <t>STCK-3148</t>
  </si>
  <si>
    <t>STCK-3149</t>
  </si>
  <si>
    <t>STCK-3150</t>
  </si>
  <si>
    <t>STCK-3151</t>
  </si>
  <si>
    <t>STCK-3152</t>
  </si>
  <si>
    <t>STCK-3153</t>
  </si>
  <si>
    <t>STCK-3154</t>
  </si>
  <si>
    <t>STCK-3155</t>
  </si>
  <si>
    <t>STCK-3156</t>
  </si>
  <si>
    <t>STCK-3157</t>
  </si>
  <si>
    <t>STCK-3158</t>
  </si>
  <si>
    <t>STCK-3159</t>
  </si>
  <si>
    <t>STCK-3160</t>
  </si>
  <si>
    <t>STCK-3161</t>
  </si>
  <si>
    <t>STCK-3162</t>
  </si>
  <si>
    <t>STCK-3163</t>
  </si>
  <si>
    <t>STCK-3164</t>
  </si>
  <si>
    <t>STCK-3165</t>
  </si>
  <si>
    <t>STCK-3166</t>
  </si>
  <si>
    <t>STCK-3167</t>
  </si>
  <si>
    <t>STCK-3168</t>
  </si>
  <si>
    <t>STCK-3169</t>
  </si>
  <si>
    <t>STCK-3170</t>
  </si>
  <si>
    <t>STCK-3171</t>
  </si>
  <si>
    <t>STCK-3172</t>
  </si>
  <si>
    <t>STCK-3173</t>
  </si>
  <si>
    <t>STCK-3174</t>
  </si>
  <si>
    <t>STCK-3175</t>
  </si>
  <si>
    <t>STCK-3176</t>
  </si>
  <si>
    <t>STCK-3177</t>
  </si>
  <si>
    <t>STCK-3178</t>
  </si>
  <si>
    <t>STCK-3179</t>
  </si>
  <si>
    <t>STCK-3180</t>
  </si>
  <si>
    <t>STCK-3181</t>
  </si>
  <si>
    <t>STCK-3182</t>
  </si>
  <si>
    <t>STCK-3183</t>
  </si>
  <si>
    <t>STCK-3184</t>
  </si>
  <si>
    <t>STCK-3185</t>
  </si>
  <si>
    <t>STCK-3186</t>
  </si>
  <si>
    <t>STCK-3187</t>
  </si>
  <si>
    <t>STCK-3188</t>
  </si>
  <si>
    <t>STCK-3189</t>
  </si>
  <si>
    <t>STCK-3190</t>
  </si>
  <si>
    <t>STCK-3191</t>
  </si>
  <si>
    <t>STCK-3192</t>
  </si>
  <si>
    <t>STCK-3193</t>
  </si>
  <si>
    <t>STCK-3194</t>
  </si>
  <si>
    <t>STCK-3195</t>
  </si>
  <si>
    <t>STCK-3196</t>
  </si>
  <si>
    <t>STCK-3197</t>
  </si>
  <si>
    <t>STCK-3198</t>
  </si>
  <si>
    <t>STCK-3199</t>
  </si>
  <si>
    <t>STCK-3200</t>
  </si>
  <si>
    <t>STCK-3201</t>
  </si>
  <si>
    <t>STCK-3202</t>
  </si>
  <si>
    <t>STCK-3203</t>
  </si>
  <si>
    <t>STCK-3204</t>
  </si>
  <si>
    <t>STCK-3205</t>
  </si>
  <si>
    <t>STCK-3206</t>
  </si>
  <si>
    <t>STCK-3207</t>
  </si>
  <si>
    <t>STCK-3208</t>
  </si>
  <si>
    <t>STCK-3209</t>
  </si>
  <si>
    <t>STCK-3210</t>
  </si>
  <si>
    <t>STCK-3211</t>
  </si>
  <si>
    <t>STCK-3212</t>
  </si>
  <si>
    <t>STCK-3213</t>
  </si>
  <si>
    <t>STCK-3214</t>
  </si>
  <si>
    <t>STCK-3215</t>
  </si>
  <si>
    <t>STCK-3216</t>
  </si>
  <si>
    <t>STCK-3217</t>
  </si>
  <si>
    <t>STCK-3218</t>
  </si>
  <si>
    <t>STCK-3219</t>
  </si>
  <si>
    <t>STCK-3220</t>
  </si>
  <si>
    <t>STCK-3221</t>
  </si>
  <si>
    <t>STCK-3222</t>
  </si>
  <si>
    <t>STCK-3223</t>
  </si>
  <si>
    <t>STCK-3224</t>
  </si>
  <si>
    <t>STCK-3225</t>
  </si>
  <si>
    <t>STCK-3226</t>
  </si>
  <si>
    <t>STCK-3227</t>
  </si>
  <si>
    <t>STCK-3228</t>
  </si>
  <si>
    <t>STCK-3229</t>
  </si>
  <si>
    <t>STCK-3230</t>
  </si>
  <si>
    <t>STCK-3231</t>
  </si>
  <si>
    <t>STCK-3232</t>
  </si>
  <si>
    <t>STCK-3233</t>
  </si>
  <si>
    <t>STCK-3234</t>
  </si>
  <si>
    <t>STCK-3235</t>
  </si>
  <si>
    <t>STCK-3236</t>
  </si>
  <si>
    <t>STCK-3237</t>
  </si>
  <si>
    <t>STCK-3238</t>
  </si>
  <si>
    <t>STCK-3239</t>
  </si>
  <si>
    <t>STCK-3240</t>
  </si>
  <si>
    <t>STCK-3241</t>
  </si>
  <si>
    <t>STCK-3242</t>
  </si>
  <si>
    <t>STCK-3243</t>
  </si>
  <si>
    <t>STCK-3244</t>
  </si>
  <si>
    <t>STCK-3245</t>
  </si>
  <si>
    <t>STCK-3246</t>
  </si>
  <si>
    <t>STCK-3247</t>
  </si>
  <si>
    <t>STCK-3248</t>
  </si>
  <si>
    <t>STCK-3249</t>
  </si>
  <si>
    <t>STCK-3250</t>
  </si>
  <si>
    <t>STCK-3251</t>
  </si>
  <si>
    <t>STCK-3252</t>
  </si>
  <si>
    <t>STCK-3253</t>
  </si>
  <si>
    <t>STCK-3254</t>
  </si>
  <si>
    <t>STCK-3255</t>
  </si>
  <si>
    <t>STCK-3256</t>
  </si>
  <si>
    <t>STCK-3257</t>
  </si>
  <si>
    <t>STCK-3258</t>
  </si>
  <si>
    <t>STCK-3259</t>
  </si>
  <si>
    <t>STCK-3260</t>
  </si>
  <si>
    <t>STCK-3261</t>
  </si>
  <si>
    <t>STCK-3262</t>
  </si>
  <si>
    <t>STCK-3263</t>
  </si>
  <si>
    <t>STCK-3264</t>
  </si>
  <si>
    <t>STCK-3265</t>
  </si>
  <si>
    <t>STCK-3266</t>
  </si>
  <si>
    <t>STCK-3267</t>
  </si>
  <si>
    <t>STCK-3268</t>
  </si>
  <si>
    <t>STCK-3269</t>
  </si>
  <si>
    <t>STCK-3270</t>
  </si>
  <si>
    <t>STCK-3271</t>
  </si>
  <si>
    <t>STCK-3272</t>
  </si>
  <si>
    <t>STCK-3273</t>
  </si>
  <si>
    <t>STCK-3274</t>
  </si>
  <si>
    <t>STCK-3275</t>
  </si>
  <si>
    <t>STCK-3276</t>
  </si>
  <si>
    <t>STCK-3277</t>
  </si>
  <si>
    <t>STCK-3278</t>
  </si>
  <si>
    <t>STCK-3279</t>
  </si>
  <si>
    <t>STCK-3280</t>
  </si>
  <si>
    <t>STCK-3281</t>
  </si>
  <si>
    <t>STCK-3282</t>
  </si>
  <si>
    <t>STCK-3283</t>
  </si>
  <si>
    <t>STCK-3284</t>
  </si>
  <si>
    <t>STCK-3285</t>
  </si>
  <si>
    <t>STCK-3286</t>
  </si>
  <si>
    <t>STCK-3287</t>
  </si>
  <si>
    <t>STCK-3288</t>
  </si>
  <si>
    <t>STCK-3289</t>
  </si>
  <si>
    <t>STCK-3290</t>
  </si>
  <si>
    <t>STCK-3291</t>
  </si>
  <si>
    <t>STCK-3292</t>
  </si>
  <si>
    <t>STCK-3293</t>
  </si>
  <si>
    <t>STCK-3294</t>
  </si>
  <si>
    <t>STCK-3295</t>
  </si>
  <si>
    <t>STCK-3296</t>
  </si>
  <si>
    <t>STCK-3297</t>
  </si>
  <si>
    <t>STCK-3298</t>
  </si>
  <si>
    <t>STCK-3299</t>
  </si>
  <si>
    <t>STCK-3300</t>
  </si>
  <si>
    <t>STCK-3301</t>
  </si>
  <si>
    <t>STCK-3302</t>
  </si>
  <si>
    <t>STCK-3303</t>
  </si>
  <si>
    <t>STCK-3304</t>
  </si>
  <si>
    <t>STCK-3305</t>
  </si>
  <si>
    <t>STCK-3306</t>
  </si>
  <si>
    <t>STCK-3307</t>
  </si>
  <si>
    <t>STCK-3308</t>
  </si>
  <si>
    <t>STCK-3309</t>
  </si>
  <si>
    <t>STCK-3310</t>
  </si>
  <si>
    <t>STCK-3311</t>
  </si>
  <si>
    <t>STCK-3312</t>
  </si>
  <si>
    <t>STCK-3313</t>
  </si>
  <si>
    <t>STCK-3314</t>
  </si>
  <si>
    <t>STCK-3315</t>
  </si>
  <si>
    <t>STCK-3316</t>
  </si>
  <si>
    <t>STCK-3317</t>
  </si>
  <si>
    <t>STCK-3318</t>
  </si>
  <si>
    <t>STCK-3319</t>
  </si>
  <si>
    <t>STCK-3320</t>
  </si>
  <si>
    <t>STCK-3321</t>
  </si>
  <si>
    <t>STCK-3322</t>
  </si>
  <si>
    <t>STCK-3323</t>
  </si>
  <si>
    <t>STCK-3324</t>
  </si>
  <si>
    <t>STCK-3325</t>
  </si>
  <si>
    <t>STCK-3326</t>
  </si>
  <si>
    <t>STCK-3327</t>
  </si>
  <si>
    <t>STCK-3328</t>
  </si>
  <si>
    <t>STCK-3329</t>
  </si>
  <si>
    <t>STCK-3330</t>
  </si>
  <si>
    <t>STCK-3331</t>
  </si>
  <si>
    <t>STCK-3332</t>
  </si>
  <si>
    <t>STCK-3333</t>
  </si>
  <si>
    <t>STCK-3334</t>
  </si>
  <si>
    <t>STCK-3335</t>
  </si>
  <si>
    <t>STCK-3336</t>
  </si>
  <si>
    <t>STCK-3337</t>
  </si>
  <si>
    <t>STCK-3338</t>
  </si>
  <si>
    <t>STCK-3339</t>
  </si>
  <si>
    <t>STCK-3340</t>
  </si>
  <si>
    <t>STCK-3341</t>
  </si>
  <si>
    <t>STCK-3342</t>
  </si>
  <si>
    <t>STCK-3343</t>
  </si>
  <si>
    <t>STCK-3344</t>
  </si>
  <si>
    <t>STCK-3345</t>
  </si>
  <si>
    <t>STCK-3346</t>
  </si>
  <si>
    <t>STCK-3347</t>
  </si>
  <si>
    <t>STCK-3348</t>
  </si>
  <si>
    <t>STCK-3349</t>
  </si>
  <si>
    <t>STCK-3350</t>
  </si>
  <si>
    <t>STCK-3351</t>
  </si>
  <si>
    <t>STCK-3352</t>
  </si>
  <si>
    <t>STCK-3353</t>
  </si>
  <si>
    <t>STCK-3354</t>
  </si>
  <si>
    <t>STCK-3355</t>
  </si>
  <si>
    <t>STCK-3356</t>
  </si>
  <si>
    <t>STCK-3357</t>
  </si>
  <si>
    <t>STCK-3358</t>
  </si>
  <si>
    <t>STCK-3359</t>
  </si>
  <si>
    <t>STCK-3360</t>
  </si>
  <si>
    <t>STCK-3361</t>
  </si>
  <si>
    <t>STCK-3362</t>
  </si>
  <si>
    <t>STCK-3363</t>
  </si>
  <si>
    <t>STCK-3364</t>
  </si>
  <si>
    <t>STCK-3365</t>
  </si>
  <si>
    <t>STCK-3366</t>
  </si>
  <si>
    <t>STCK-3367</t>
  </si>
  <si>
    <t>STCK-3368</t>
  </si>
  <si>
    <t>STCK-3369</t>
  </si>
  <si>
    <t>STCK-3370</t>
  </si>
  <si>
    <t>STCK-3371</t>
  </si>
  <si>
    <t>STCK-3372</t>
  </si>
  <si>
    <t>STCK-3373</t>
  </si>
  <si>
    <t>STCK-3374</t>
  </si>
  <si>
    <t>STCK-3375</t>
  </si>
  <si>
    <t>STCK-3376</t>
  </si>
  <si>
    <t>STCK-3377</t>
  </si>
  <si>
    <t>STCK-3378</t>
  </si>
  <si>
    <t>STCK-3379</t>
  </si>
  <si>
    <t>STCK-3380</t>
  </si>
  <si>
    <t>STCK-3381</t>
  </si>
  <si>
    <t>STCK-3382</t>
  </si>
  <si>
    <t>STCK-3383</t>
  </si>
  <si>
    <t>STCK-3384</t>
  </si>
  <si>
    <t>STCK-3385</t>
  </si>
  <si>
    <t>STCK-3386</t>
  </si>
  <si>
    <t>STCK-3387</t>
  </si>
  <si>
    <t>STCK-3388</t>
  </si>
  <si>
    <t>STCK-3389</t>
  </si>
  <si>
    <t>STCK-3390</t>
  </si>
  <si>
    <t>STCK-3391</t>
  </si>
  <si>
    <t>STCK-3392</t>
  </si>
  <si>
    <t>STCK-3393</t>
  </si>
  <si>
    <t>STCK-3394</t>
  </si>
  <si>
    <t>STCK-3395</t>
  </si>
  <si>
    <t>STCK-3396</t>
  </si>
  <si>
    <t>STCK-3397</t>
  </si>
  <si>
    <t>STCK-3398</t>
  </si>
  <si>
    <t>STCK-3399</t>
  </si>
  <si>
    <t>STCK-3400</t>
  </si>
  <si>
    <t>STCK-3401</t>
  </si>
  <si>
    <t>STCK-3402</t>
  </si>
  <si>
    <t>STCK-3403</t>
  </si>
  <si>
    <t>STCK-3404</t>
  </si>
  <si>
    <t>STCK-3405</t>
  </si>
  <si>
    <t>STCK-3406</t>
  </si>
  <si>
    <t>STCK-3407</t>
  </si>
  <si>
    <t>STCK-3408</t>
  </si>
  <si>
    <t>STCK-3409</t>
  </si>
  <si>
    <t>STCK-3410</t>
  </si>
  <si>
    <t>STCK-3411</t>
  </si>
  <si>
    <t>STCK-3412</t>
  </si>
  <si>
    <t>STCK-3413</t>
  </si>
  <si>
    <t>STCK-3414</t>
  </si>
  <si>
    <t>STCK-3415</t>
  </si>
  <si>
    <t>STCK-3416</t>
  </si>
  <si>
    <t>STCK-3417</t>
  </si>
  <si>
    <t>STCK-3418</t>
  </si>
  <si>
    <t>STCK-3419</t>
  </si>
  <si>
    <t>STCK-3420</t>
  </si>
  <si>
    <t>STCK-3421</t>
  </si>
  <si>
    <t>STCK-3422</t>
  </si>
  <si>
    <t>STCK-3423</t>
  </si>
  <si>
    <t>STCK-3424</t>
  </si>
  <si>
    <t>STCK-3425</t>
  </si>
  <si>
    <t>STCK-3426</t>
  </si>
  <si>
    <t>STCK-3427</t>
  </si>
  <si>
    <t>STCK-3428</t>
  </si>
  <si>
    <t>STCK-3429</t>
  </si>
  <si>
    <t>STCK-3430</t>
  </si>
  <si>
    <t>STCK-3431</t>
  </si>
  <si>
    <t>STCK-3432</t>
  </si>
  <si>
    <t>STCK-3433</t>
  </si>
  <si>
    <t>STCK-3434</t>
  </si>
  <si>
    <t>STCK-3435</t>
  </si>
  <si>
    <t>STCK-3436</t>
  </si>
  <si>
    <t>STCK-3437</t>
  </si>
  <si>
    <t>STCK-3438</t>
  </si>
  <si>
    <t>STCK-3439</t>
  </si>
  <si>
    <t>STCK-3440</t>
  </si>
  <si>
    <t>STCK-3441</t>
  </si>
  <si>
    <t>STCK-3442</t>
  </si>
  <si>
    <t>STCK-3443</t>
  </si>
  <si>
    <t>STCK-3444</t>
  </si>
  <si>
    <t>STCK-3445</t>
  </si>
  <si>
    <t>STCK-3446</t>
  </si>
  <si>
    <t>STCK-3447</t>
  </si>
  <si>
    <t>STCK-3448</t>
  </si>
  <si>
    <t>STCK-3449</t>
  </si>
  <si>
    <t>STCK-3450</t>
  </si>
  <si>
    <t>STCK-3451</t>
  </si>
  <si>
    <t>STCK-3452</t>
  </si>
  <si>
    <t>STCK-3453</t>
  </si>
  <si>
    <t>STCK-3454</t>
  </si>
  <si>
    <t>STCK-3455</t>
  </si>
  <si>
    <t>STCK-3456</t>
  </si>
  <si>
    <t>STCK-3457</t>
  </si>
  <si>
    <t>STCK-3458</t>
  </si>
  <si>
    <t>STCK-3459</t>
  </si>
  <si>
    <t>STCK-3460</t>
  </si>
  <si>
    <t>STCK-3461</t>
  </si>
  <si>
    <t>STCK-3462</t>
  </si>
  <si>
    <t>STCK-3463</t>
  </si>
  <si>
    <t>STCK-3464</t>
  </si>
  <si>
    <t>STCK-3465</t>
  </si>
  <si>
    <t>STCK-3466</t>
  </si>
  <si>
    <t>STCK-3467</t>
  </si>
  <si>
    <t>STCK-3468</t>
  </si>
  <si>
    <t>STCK-3469</t>
  </si>
  <si>
    <t>STCK-3470</t>
  </si>
  <si>
    <t>STCK-3471</t>
  </si>
  <si>
    <t>STCK-3472</t>
  </si>
  <si>
    <t>STCK-3473</t>
  </si>
  <si>
    <t>STCK-3474</t>
  </si>
  <si>
    <t>STCK-3475</t>
  </si>
  <si>
    <t>STCK-3476</t>
  </si>
  <si>
    <t>STCK-3477</t>
  </si>
  <si>
    <t>STCK-3478</t>
  </si>
  <si>
    <t>STCK-3479</t>
  </si>
  <si>
    <t>STCK-3480</t>
  </si>
  <si>
    <t>STCK-3481</t>
  </si>
  <si>
    <t>STCK-3482</t>
  </si>
  <si>
    <t>STCK-3483</t>
  </si>
  <si>
    <t>STCK-3484</t>
  </si>
  <si>
    <t>STCK-3485</t>
  </si>
  <si>
    <t>STCK-3486</t>
  </si>
  <si>
    <t>STCK-3487</t>
  </si>
  <si>
    <t>STCK-3488</t>
  </si>
  <si>
    <t>STCK-3489</t>
  </si>
  <si>
    <t>STCK-3490</t>
  </si>
  <si>
    <t>STCK-3491</t>
  </si>
  <si>
    <t>STCK-3492</t>
  </si>
  <si>
    <t>STCK-3493</t>
  </si>
  <si>
    <t>STCK-3494</t>
  </si>
  <si>
    <t>STCK-3495</t>
  </si>
  <si>
    <t>STCK-3496</t>
  </si>
  <si>
    <t>STCK-3497</t>
  </si>
  <si>
    <t>STCK-3498</t>
  </si>
  <si>
    <t>STCK-3499</t>
  </si>
  <si>
    <t>STCK-3500</t>
  </si>
  <si>
    <t>STCK-3501</t>
  </si>
  <si>
    <t>STCK-3502</t>
  </si>
  <si>
    <t>STCK-3503</t>
  </si>
  <si>
    <t>STCK-3504</t>
  </si>
  <si>
    <t>STCK-3505</t>
  </si>
  <si>
    <t>STCK-3506</t>
  </si>
  <si>
    <t>STCK-3507</t>
  </si>
  <si>
    <t>STCK-3508</t>
  </si>
  <si>
    <t>STCK-3509</t>
  </si>
  <si>
    <t>STCK-3510</t>
  </si>
  <si>
    <t>STCK-3511</t>
  </si>
  <si>
    <t>STCK-3512</t>
  </si>
  <si>
    <t>STCK-3513</t>
  </si>
  <si>
    <t>STCK-3514</t>
  </si>
  <si>
    <t>STCK-3515</t>
  </si>
  <si>
    <t>STCK-3516</t>
  </si>
  <si>
    <t>STCK-3517</t>
  </si>
  <si>
    <t>STCK-3518</t>
  </si>
  <si>
    <t>STCK-3519</t>
  </si>
  <si>
    <t>STCK-3520</t>
  </si>
  <si>
    <t>STCK-3521</t>
  </si>
  <si>
    <t>STCK-3522</t>
  </si>
  <si>
    <t>STCK-3523</t>
  </si>
  <si>
    <t>STCK-3524</t>
  </si>
  <si>
    <t>STCK-3525</t>
  </si>
  <si>
    <t>STCK-3526</t>
  </si>
  <si>
    <t>STCK-3527</t>
  </si>
  <si>
    <t>STCK-3528</t>
  </si>
  <si>
    <t>STCK-3529</t>
  </si>
  <si>
    <t>STCK-3530</t>
  </si>
  <si>
    <t>STCK-3531</t>
  </si>
  <si>
    <t>STCK-3532</t>
  </si>
  <si>
    <t>STCK-3533</t>
  </si>
  <si>
    <t>STCK-3534</t>
  </si>
  <si>
    <t>STCK-3535</t>
  </si>
  <si>
    <t>STCK-3536</t>
  </si>
  <si>
    <t>STCK-3537</t>
  </si>
  <si>
    <t>STCK-3538</t>
  </si>
  <si>
    <t>STCK-3539</t>
  </si>
  <si>
    <t>STCK-3540</t>
  </si>
  <si>
    <t>STCK-3541</t>
  </si>
  <si>
    <t>STCK-3542</t>
  </si>
  <si>
    <t>STCK-3543</t>
  </si>
  <si>
    <t>STCK-3544</t>
  </si>
  <si>
    <t>STCK-3545</t>
  </si>
  <si>
    <t>STCK-3546</t>
  </si>
  <si>
    <t>STCK-3547</t>
  </si>
  <si>
    <t>STCK-3548</t>
  </si>
  <si>
    <t>STCK-3549</t>
  </si>
  <si>
    <t>STCK-3550</t>
  </si>
  <si>
    <t>STCK-3551</t>
  </si>
  <si>
    <t>STCK-3552</t>
  </si>
  <si>
    <t>STCK-3553</t>
  </si>
  <si>
    <t>STCK-3554</t>
  </si>
  <si>
    <t>STCK-3555</t>
  </si>
  <si>
    <t>STCK-3556</t>
  </si>
  <si>
    <t>STCK-3557</t>
  </si>
  <si>
    <t>STCK-3558</t>
  </si>
  <si>
    <t>STCK-3559</t>
  </si>
  <si>
    <t>STCK-3560</t>
  </si>
  <si>
    <t>STCK-3561</t>
  </si>
  <si>
    <t>STCK-3562</t>
  </si>
  <si>
    <t>STCK-3563</t>
  </si>
  <si>
    <t>STCK-3564</t>
  </si>
  <si>
    <t>STCK-3565</t>
  </si>
  <si>
    <t>STCK-3566</t>
  </si>
  <si>
    <t>STCK-3567</t>
  </si>
  <si>
    <t>STCK-3568</t>
  </si>
  <si>
    <t>STCK-3569</t>
  </si>
  <si>
    <t>STCK-3570</t>
  </si>
  <si>
    <t>STCK-3571</t>
  </si>
  <si>
    <t>STCK-3572</t>
  </si>
  <si>
    <t>STCK-3573</t>
  </si>
  <si>
    <t>STCK-3574</t>
  </si>
  <si>
    <t>STCK-3575</t>
  </si>
  <si>
    <t>STCK-3576</t>
  </si>
  <si>
    <t>STCK-3577</t>
  </si>
  <si>
    <t>STCK-3578</t>
  </si>
  <si>
    <t>STCK-3579</t>
  </si>
  <si>
    <t>STCK-3580</t>
  </si>
  <si>
    <t>STCK-3581</t>
  </si>
  <si>
    <t>STCK-3582</t>
  </si>
  <si>
    <t>STCK-3583</t>
  </si>
  <si>
    <t>STCK-3584</t>
  </si>
  <si>
    <t>STCK-3585</t>
  </si>
  <si>
    <t>STCK-3586</t>
  </si>
  <si>
    <t>STCK-3587</t>
  </si>
  <si>
    <t>STCK-3588</t>
  </si>
  <si>
    <t>STCK-3589</t>
  </si>
  <si>
    <t>STCK-3590</t>
  </si>
  <si>
    <t>STCK-3591</t>
  </si>
  <si>
    <t>STCK-3592</t>
  </si>
  <si>
    <t>STCK-3593</t>
  </si>
  <si>
    <t>STCK-3594</t>
  </si>
  <si>
    <t>STCK-3595</t>
  </si>
  <si>
    <t>STCK-3596</t>
  </si>
  <si>
    <t>STCK-3597</t>
  </si>
  <si>
    <t>STCK-3598</t>
  </si>
  <si>
    <t>STCK-3599</t>
  </si>
  <si>
    <t>STCK-3600</t>
  </si>
  <si>
    <t>STCK-3601</t>
  </si>
  <si>
    <t>STCK-3602</t>
  </si>
  <si>
    <t>STCK-3603</t>
  </si>
  <si>
    <t>STCK-3604</t>
  </si>
  <si>
    <t>STCK-3605</t>
  </si>
  <si>
    <t>STCK-3606</t>
  </si>
  <si>
    <t>STCK-3607</t>
  </si>
  <si>
    <t>STCK-3608</t>
  </si>
  <si>
    <t>STCK-3609</t>
  </si>
  <si>
    <t>STCK-3610</t>
  </si>
  <si>
    <t>STCK-3611</t>
  </si>
  <si>
    <t>STCK-3612</t>
  </si>
  <si>
    <t>STCK-3613</t>
  </si>
  <si>
    <t>STCK-3614</t>
  </si>
  <si>
    <t>STCK-3615</t>
  </si>
  <si>
    <t>STCK-3616</t>
  </si>
  <si>
    <t>STCK-3617</t>
  </si>
  <si>
    <t>STCK-3618</t>
  </si>
  <si>
    <t>TCS</t>
  </si>
  <si>
    <t>IT</t>
  </si>
  <si>
    <t>STCK-3619</t>
  </si>
  <si>
    <t>STCK-3620</t>
  </si>
  <si>
    <t>STCK-3621</t>
  </si>
  <si>
    <t>STCK-3622</t>
  </si>
  <si>
    <t>STCK-3623</t>
  </si>
  <si>
    <t>STCK-3624</t>
  </si>
  <si>
    <t>STCK-3625</t>
  </si>
  <si>
    <t>STCK-3626</t>
  </si>
  <si>
    <t>STCK-3627</t>
  </si>
  <si>
    <t>STCK-3628</t>
  </si>
  <si>
    <t>STCK-3629</t>
  </si>
  <si>
    <t>STCK-3630</t>
  </si>
  <si>
    <t>STCK-3631</t>
  </si>
  <si>
    <t>STCK-3632</t>
  </si>
  <si>
    <t>STCK-3633</t>
  </si>
  <si>
    <t>STCK-3634</t>
  </si>
  <si>
    <t>STCK-3635</t>
  </si>
  <si>
    <t>STCK-3636</t>
  </si>
  <si>
    <t>STCK-3637</t>
  </si>
  <si>
    <t>STCK-3638</t>
  </si>
  <si>
    <t>STCK-3639</t>
  </si>
  <si>
    <t>STCK-3640</t>
  </si>
  <si>
    <t>STCK-3641</t>
  </si>
  <si>
    <t>STCK-3642</t>
  </si>
  <si>
    <t>STCK-3643</t>
  </si>
  <si>
    <t>STCK-3644</t>
  </si>
  <si>
    <t>STCK-3645</t>
  </si>
  <si>
    <t>STCK-3646</t>
  </si>
  <si>
    <t>STCK-3647</t>
  </si>
  <si>
    <t>STCK-3648</t>
  </si>
  <si>
    <t>STCK-3649</t>
  </si>
  <si>
    <t>STCK-3650</t>
  </si>
  <si>
    <t>STCK-3651</t>
  </si>
  <si>
    <t>STCK-3652</t>
  </si>
  <si>
    <t>STCK-3653</t>
  </si>
  <si>
    <t>STCK-3654</t>
  </si>
  <si>
    <t>STCK-3655</t>
  </si>
  <si>
    <t>STCK-3656</t>
  </si>
  <si>
    <t>STCK-3657</t>
  </si>
  <si>
    <t>STCK-3658</t>
  </si>
  <si>
    <t>STCK-3659</t>
  </si>
  <si>
    <t>STCK-3660</t>
  </si>
  <si>
    <t>STCK-3661</t>
  </si>
  <si>
    <t>STCK-3662</t>
  </si>
  <si>
    <t>STCK-3663</t>
  </si>
  <si>
    <t>STCK-3664</t>
  </si>
  <si>
    <t>STCK-3665</t>
  </si>
  <si>
    <t>STCK-3666</t>
  </si>
  <si>
    <t>STCK-3667</t>
  </si>
  <si>
    <t>STCK-3668</t>
  </si>
  <si>
    <t>STCK-3669</t>
  </si>
  <si>
    <t>STCK-3670</t>
  </si>
  <si>
    <t>STCK-3671</t>
  </si>
  <si>
    <t>STCK-3672</t>
  </si>
  <si>
    <t>STCK-3673</t>
  </si>
  <si>
    <t>STCK-3674</t>
  </si>
  <si>
    <t>STCK-3675</t>
  </si>
  <si>
    <t>STCK-3676</t>
  </si>
  <si>
    <t>STCK-3677</t>
  </si>
  <si>
    <t>STCK-3678</t>
  </si>
  <si>
    <t>STCK-3679</t>
  </si>
  <si>
    <t>STCK-3680</t>
  </si>
  <si>
    <t>STCK-3681</t>
  </si>
  <si>
    <t>STCK-3682</t>
  </si>
  <si>
    <t>STCK-3683</t>
  </si>
  <si>
    <t>STCK-3684</t>
  </si>
  <si>
    <t>STCK-3685</t>
  </si>
  <si>
    <t>STCK-3686</t>
  </si>
  <si>
    <t>STCK-3687</t>
  </si>
  <si>
    <t>STCK-3688</t>
  </si>
  <si>
    <t>STCK-3689</t>
  </si>
  <si>
    <t>STCK-3690</t>
  </si>
  <si>
    <t>STCK-3691</t>
  </si>
  <si>
    <t>STCK-3692</t>
  </si>
  <si>
    <t>STCK-3693</t>
  </si>
  <si>
    <t>STCK-3694</t>
  </si>
  <si>
    <t>STCK-3695</t>
  </si>
  <si>
    <t>STCK-3696</t>
  </si>
  <si>
    <t>STCK-3697</t>
  </si>
  <si>
    <t>STCK-3698</t>
  </si>
  <si>
    <t>STCK-3699</t>
  </si>
  <si>
    <t>STCK-3700</t>
  </si>
  <si>
    <t>STCK-3701</t>
  </si>
  <si>
    <t>STCK-3702</t>
  </si>
  <si>
    <t>STCK-3703</t>
  </si>
  <si>
    <t>STCK-3704</t>
  </si>
  <si>
    <t>STCK-3705</t>
  </si>
  <si>
    <t>STCK-3706</t>
  </si>
  <si>
    <t>STCK-3707</t>
  </si>
  <si>
    <t>STCK-3708</t>
  </si>
  <si>
    <t>STCK-3709</t>
  </si>
  <si>
    <t>STCK-3710</t>
  </si>
  <si>
    <t>STCK-3711</t>
  </si>
  <si>
    <t>STCK-3712</t>
  </si>
  <si>
    <t>STCK-3713</t>
  </si>
  <si>
    <t>STCK-3714</t>
  </si>
  <si>
    <t>STCK-3715</t>
  </si>
  <si>
    <t>STCK-3716</t>
  </si>
  <si>
    <t>STCK-3717</t>
  </si>
  <si>
    <t>STCK-3718</t>
  </si>
  <si>
    <t>STCK-3719</t>
  </si>
  <si>
    <t>STCK-3720</t>
  </si>
  <si>
    <t>STCK-3721</t>
  </si>
  <si>
    <t>STCK-3722</t>
  </si>
  <si>
    <t>STCK-3723</t>
  </si>
  <si>
    <t>STCK-3724</t>
  </si>
  <si>
    <t>STCK-3725</t>
  </si>
  <si>
    <t>STCK-3726</t>
  </si>
  <si>
    <t>STCK-3727</t>
  </si>
  <si>
    <t>STCK-3728</t>
  </si>
  <si>
    <t>STCK-3729</t>
  </si>
  <si>
    <t>STCK-3730</t>
  </si>
  <si>
    <t>STCK-3731</t>
  </si>
  <si>
    <t>STCK-3732</t>
  </si>
  <si>
    <t>STCK-3733</t>
  </si>
  <si>
    <t>STCK-3734</t>
  </si>
  <si>
    <t>STCK-3735</t>
  </si>
  <si>
    <t>STCK-3736</t>
  </si>
  <si>
    <t>STCK-3737</t>
  </si>
  <si>
    <t>STCK-3738</t>
  </si>
  <si>
    <t>STCK-3739</t>
  </si>
  <si>
    <t>STCK-3740</t>
  </si>
  <si>
    <t>STCK-3741</t>
  </si>
  <si>
    <t>STCK-3742</t>
  </si>
  <si>
    <t>STCK-3743</t>
  </si>
  <si>
    <t>STCK-3744</t>
  </si>
  <si>
    <t>STCK-3745</t>
  </si>
  <si>
    <t>STCK-3746</t>
  </si>
  <si>
    <t>STCK-3747</t>
  </si>
  <si>
    <t>STCK-3748</t>
  </si>
  <si>
    <t>STCK-3749</t>
  </si>
  <si>
    <t>STCK-3750</t>
  </si>
  <si>
    <t>STCK-3751</t>
  </si>
  <si>
    <t>STCK-3752</t>
  </si>
  <si>
    <t>STCK-3753</t>
  </si>
  <si>
    <t>STCK-3754</t>
  </si>
  <si>
    <t>STCK-3755</t>
  </si>
  <si>
    <t>STCK-3756</t>
  </si>
  <si>
    <t>STCK-3757</t>
  </si>
  <si>
    <t>STCK-3758</t>
  </si>
  <si>
    <t>STCK-3759</t>
  </si>
  <si>
    <t>STCK-3760</t>
  </si>
  <si>
    <t>STCK-3761</t>
  </si>
  <si>
    <t>STCK-3762</t>
  </si>
  <si>
    <t>STCK-3763</t>
  </si>
  <si>
    <t>STCK-3764</t>
  </si>
  <si>
    <t>STCK-3765</t>
  </si>
  <si>
    <t>STCK-3766</t>
  </si>
  <si>
    <t>STCK-3767</t>
  </si>
  <si>
    <t>STCK-3768</t>
  </si>
  <si>
    <t>STCK-3769</t>
  </si>
  <si>
    <t>STCK-3770</t>
  </si>
  <si>
    <t>STCK-3771</t>
  </si>
  <si>
    <t>STCK-3772</t>
  </si>
  <si>
    <t>STCK-3773</t>
  </si>
  <si>
    <t>STCK-3774</t>
  </si>
  <si>
    <t>STCK-3775</t>
  </si>
  <si>
    <t>STCK-3776</t>
  </si>
  <si>
    <t>STCK-3777</t>
  </si>
  <si>
    <t>STCK-3778</t>
  </si>
  <si>
    <t>STCK-3779</t>
  </si>
  <si>
    <t>STCK-3780</t>
  </si>
  <si>
    <t>STCK-3781</t>
  </si>
  <si>
    <t>STCK-3782</t>
  </si>
  <si>
    <t>STCK-3783</t>
  </si>
  <si>
    <t>STCK-3784</t>
  </si>
  <si>
    <t>STCK-3785</t>
  </si>
  <si>
    <t>STCK-3786</t>
  </si>
  <si>
    <t>STCK-3787</t>
  </si>
  <si>
    <t>STCK-3788</t>
  </si>
  <si>
    <t>STCK-3789</t>
  </si>
  <si>
    <t>STCK-3790</t>
  </si>
  <si>
    <t>STCK-3791</t>
  </si>
  <si>
    <t>STCK-3792</t>
  </si>
  <si>
    <t>STCK-3793</t>
  </si>
  <si>
    <t>STCK-3794</t>
  </si>
  <si>
    <t>STCK-3795</t>
  </si>
  <si>
    <t>STCK-3796</t>
  </si>
  <si>
    <t>STCK-3797</t>
  </si>
  <si>
    <t>STCK-3798</t>
  </si>
  <si>
    <t>STCK-3799</t>
  </si>
  <si>
    <t>STCK-3800</t>
  </si>
  <si>
    <t>STCK-3801</t>
  </si>
  <si>
    <t>STCK-3802</t>
  </si>
  <si>
    <t>STCK-3803</t>
  </si>
  <si>
    <t>STCK-3804</t>
  </si>
  <si>
    <t>STCK-3805</t>
  </si>
  <si>
    <t>STCK-3806</t>
  </si>
  <si>
    <t>STCK-3807</t>
  </si>
  <si>
    <t>STCK-3808</t>
  </si>
  <si>
    <t>STCK-3809</t>
  </si>
  <si>
    <t>STCK-3810</t>
  </si>
  <si>
    <t>STCK-3811</t>
  </si>
  <si>
    <t>STCK-3812</t>
  </si>
  <si>
    <t>STCK-3813</t>
  </si>
  <si>
    <t>STCK-3814</t>
  </si>
  <si>
    <t>STCK-3815</t>
  </si>
  <si>
    <t>STCK-3816</t>
  </si>
  <si>
    <t>STCK-3817</t>
  </si>
  <si>
    <t>STCK-3818</t>
  </si>
  <si>
    <t>STCK-3819</t>
  </si>
  <si>
    <t>STCK-3820</t>
  </si>
  <si>
    <t>STCK-3821</t>
  </si>
  <si>
    <t>STCK-3822</t>
  </si>
  <si>
    <t>STCK-3823</t>
  </si>
  <si>
    <t>STCK-3824</t>
  </si>
  <si>
    <t>STCK-3825</t>
  </si>
  <si>
    <t>STCK-3826</t>
  </si>
  <si>
    <t>STCK-3827</t>
  </si>
  <si>
    <t>STCK-3828</t>
  </si>
  <si>
    <t>STCK-3829</t>
  </si>
  <si>
    <t>STCK-3830</t>
  </si>
  <si>
    <t>STCK-3831</t>
  </si>
  <si>
    <t>STCK-3832</t>
  </si>
  <si>
    <t>STCK-3833</t>
  </si>
  <si>
    <t>STCK-3834</t>
  </si>
  <si>
    <t>STCK-3835</t>
  </si>
  <si>
    <t>STCK-3836</t>
  </si>
  <si>
    <t>STCK-3837</t>
  </si>
  <si>
    <t>STCK-3838</t>
  </si>
  <si>
    <t>STCK-3839</t>
  </si>
  <si>
    <t>STCK-3840</t>
  </si>
  <si>
    <t>STCK-3841</t>
  </si>
  <si>
    <t>STCK-3842</t>
  </si>
  <si>
    <t>STCK-3843</t>
  </si>
  <si>
    <t>STCK-3844</t>
  </si>
  <si>
    <t>STCK-3845</t>
  </si>
  <si>
    <t>STCK-3846</t>
  </si>
  <si>
    <t>STCK-3847</t>
  </si>
  <si>
    <t>STCK-3848</t>
  </si>
  <si>
    <t>STCK-3849</t>
  </si>
  <si>
    <t>STCK-3850</t>
  </si>
  <si>
    <t>STCK-3851</t>
  </si>
  <si>
    <t>STCK-3852</t>
  </si>
  <si>
    <t>STCK-3853</t>
  </si>
  <si>
    <t>STCK-3854</t>
  </si>
  <si>
    <t>STCK-3855</t>
  </si>
  <si>
    <t>STCK-3856</t>
  </si>
  <si>
    <t>STCK-3857</t>
  </si>
  <si>
    <t>STCK-3858</t>
  </si>
  <si>
    <t>STCK-3859</t>
  </si>
  <si>
    <t>STCK-3860</t>
  </si>
  <si>
    <t>STCK-3861</t>
  </si>
  <si>
    <t>STCK-3862</t>
  </si>
  <si>
    <t>STCK-3863</t>
  </si>
  <si>
    <t>STCK-3864</t>
  </si>
  <si>
    <t>STCK-3865</t>
  </si>
  <si>
    <t>STCK-3866</t>
  </si>
  <si>
    <t>STCK-3867</t>
  </si>
  <si>
    <t>STCK-3868</t>
  </si>
  <si>
    <t>STCK-3869</t>
  </si>
  <si>
    <t>STCK-3870</t>
  </si>
  <si>
    <t>STCK-3871</t>
  </si>
  <si>
    <t>STCK-3872</t>
  </si>
  <si>
    <t>STCK-3873</t>
  </si>
  <si>
    <t>STCK-3874</t>
  </si>
  <si>
    <t>STCK-3875</t>
  </si>
  <si>
    <t>STCK-3876</t>
  </si>
  <si>
    <t>STCK-3877</t>
  </si>
  <si>
    <t>STCK-3878</t>
  </si>
  <si>
    <t>STCK-3879</t>
  </si>
  <si>
    <t>STCK-3880</t>
  </si>
  <si>
    <t>STCK-3881</t>
  </si>
  <si>
    <t>STCK-3882</t>
  </si>
  <si>
    <t>STCK-3883</t>
  </si>
  <si>
    <t>STCK-3884</t>
  </si>
  <si>
    <t>STCK-3885</t>
  </si>
  <si>
    <t>STCK-3886</t>
  </si>
  <si>
    <t>STCK-3887</t>
  </si>
  <si>
    <t>STCK-3888</t>
  </si>
  <si>
    <t>STCK-3889</t>
  </si>
  <si>
    <t>STCK-3890</t>
  </si>
  <si>
    <t>STCK-3891</t>
  </si>
  <si>
    <t>STCK-3892</t>
  </si>
  <si>
    <t>STCK-3893</t>
  </si>
  <si>
    <t>STCK-3894</t>
  </si>
  <si>
    <t>STCK-3895</t>
  </si>
  <si>
    <t>STCK-3896</t>
  </si>
  <si>
    <t>STCK-3897</t>
  </si>
  <si>
    <t>STCK-3898</t>
  </si>
  <si>
    <t>STCK-3899</t>
  </si>
  <si>
    <t>STCK-3900</t>
  </si>
  <si>
    <t>STCK-3901</t>
  </si>
  <si>
    <t>STCK-3902</t>
  </si>
  <si>
    <t>STCK-3903</t>
  </si>
  <si>
    <t>STCK-3904</t>
  </si>
  <si>
    <t>STCK-3905</t>
  </si>
  <si>
    <t>STCK-3906</t>
  </si>
  <si>
    <t>STCK-3907</t>
  </si>
  <si>
    <t>STCK-3908</t>
  </si>
  <si>
    <t>STCK-3909</t>
  </si>
  <si>
    <t>STCK-3910</t>
  </si>
  <si>
    <t>STCK-3911</t>
  </si>
  <si>
    <t>STCK-3912</t>
  </si>
  <si>
    <t>STCK-3913</t>
  </si>
  <si>
    <t>STCK-3914</t>
  </si>
  <si>
    <t>STCK-3915</t>
  </si>
  <si>
    <t>STCK-3916</t>
  </si>
  <si>
    <t>STCK-3917</t>
  </si>
  <si>
    <t>STCK-3918</t>
  </si>
  <si>
    <t>STCK-3919</t>
  </si>
  <si>
    <t>STCK-3920</t>
  </si>
  <si>
    <t>STCK-3921</t>
  </si>
  <si>
    <t>STCK-3922</t>
  </si>
  <si>
    <t>STCK-3923</t>
  </si>
  <si>
    <t>STCK-3924</t>
  </si>
  <si>
    <t>STCK-3925</t>
  </si>
  <si>
    <t>STCK-3926</t>
  </si>
  <si>
    <t>STCK-3927</t>
  </si>
  <si>
    <t>STCK-3928</t>
  </si>
  <si>
    <t>STCK-3929</t>
  </si>
  <si>
    <t>STCK-3930</t>
  </si>
  <si>
    <t>STCK-3931</t>
  </si>
  <si>
    <t>STCK-3932</t>
  </si>
  <si>
    <t>STCK-3933</t>
  </si>
  <si>
    <t>STCK-3934</t>
  </si>
  <si>
    <t>STCK-3935</t>
  </si>
  <si>
    <t>STCK-3936</t>
  </si>
  <si>
    <t>STCK-3937</t>
  </si>
  <si>
    <t>STCK-3938</t>
  </si>
  <si>
    <t>STCK-3939</t>
  </si>
  <si>
    <t>STCK-3940</t>
  </si>
  <si>
    <t>STCK-3941</t>
  </si>
  <si>
    <t>STCK-3942</t>
  </si>
  <si>
    <t>STCK-3943</t>
  </si>
  <si>
    <t>STCK-3944</t>
  </si>
  <si>
    <t>STCK-3945</t>
  </si>
  <si>
    <t>STCK-3946</t>
  </si>
  <si>
    <t>STCK-3947</t>
  </si>
  <si>
    <t>STCK-3948</t>
  </si>
  <si>
    <t>STCK-3949</t>
  </si>
  <si>
    <t>STCK-3950</t>
  </si>
  <si>
    <t>STCK-3951</t>
  </si>
  <si>
    <t>STCK-3952</t>
  </si>
  <si>
    <t>STCK-3953</t>
  </si>
  <si>
    <t>STCK-3954</t>
  </si>
  <si>
    <t>STCK-3955</t>
  </si>
  <si>
    <t>STCK-3956</t>
  </si>
  <si>
    <t>STCK-3957</t>
  </si>
  <si>
    <t>STCK-3958</t>
  </si>
  <si>
    <t>STCK-3959</t>
  </si>
  <si>
    <t>STCK-3960</t>
  </si>
  <si>
    <t>STCK-3961</t>
  </si>
  <si>
    <t>STCK-3962</t>
  </si>
  <si>
    <t>STCK-3963</t>
  </si>
  <si>
    <t>STCK-3964</t>
  </si>
  <si>
    <t>STCK-3965</t>
  </si>
  <si>
    <t>STCK-3966</t>
  </si>
  <si>
    <t>STCK-3967</t>
  </si>
  <si>
    <t>STCK-3968</t>
  </si>
  <si>
    <t>STCK-3969</t>
  </si>
  <si>
    <t>STCK-3970</t>
  </si>
  <si>
    <t>STCK-3971</t>
  </si>
  <si>
    <t>STCK-3972</t>
  </si>
  <si>
    <t>STCK-3973</t>
  </si>
  <si>
    <t>STCK-3974</t>
  </si>
  <si>
    <t>STCK-3975</t>
  </si>
  <si>
    <t>STCK-3976</t>
  </si>
  <si>
    <t>STCK-3977</t>
  </si>
  <si>
    <t>STCK-3978</t>
  </si>
  <si>
    <t>STCK-3979</t>
  </si>
  <si>
    <t>STCK-3980</t>
  </si>
  <si>
    <t>STCK-3981</t>
  </si>
  <si>
    <t>STCK-3982</t>
  </si>
  <si>
    <t>STCK-3983</t>
  </si>
  <si>
    <t>STCK-3984</t>
  </si>
  <si>
    <t>STCK-3985</t>
  </si>
  <si>
    <t>STCK-3986</t>
  </si>
  <si>
    <t>STCK-3987</t>
  </si>
  <si>
    <t>STCK-3988</t>
  </si>
  <si>
    <t>STCK-3989</t>
  </si>
  <si>
    <t>STCK-3990</t>
  </si>
  <si>
    <t>STCK-3991</t>
  </si>
  <si>
    <t>STCK-3992</t>
  </si>
  <si>
    <t>STCK-3993</t>
  </si>
  <si>
    <t>STCK-3994</t>
  </si>
  <si>
    <t>STCK-3995</t>
  </si>
  <si>
    <t>STCK-3996</t>
  </si>
  <si>
    <t>STCK-3997</t>
  </si>
  <si>
    <t>STCK-3998</t>
  </si>
  <si>
    <t>STCK-3999</t>
  </si>
  <si>
    <t>STCK-4000</t>
  </si>
  <si>
    <t>STCK-4001</t>
  </si>
  <si>
    <t>STCK-4002</t>
  </si>
  <si>
    <t>STCK-4003</t>
  </si>
  <si>
    <t>STCK-4004</t>
  </si>
  <si>
    <t>STCK-4005</t>
  </si>
  <si>
    <t>STCK-4006</t>
  </si>
  <si>
    <t>STCK-4007</t>
  </si>
  <si>
    <t>STCK-4008</t>
  </si>
  <si>
    <t>STCK-4009</t>
  </si>
  <si>
    <t>STCK-4010</t>
  </si>
  <si>
    <t>STCK-4011</t>
  </si>
  <si>
    <t>STCK-4012</t>
  </si>
  <si>
    <t>STCK-4013</t>
  </si>
  <si>
    <t>STCK-4014</t>
  </si>
  <si>
    <t>STCK-4015</t>
  </si>
  <si>
    <t>STCK-4016</t>
  </si>
  <si>
    <t>STCK-4017</t>
  </si>
  <si>
    <t>STCK-4018</t>
  </si>
  <si>
    <t>STCK-4019</t>
  </si>
  <si>
    <t>STCK-4020</t>
  </si>
  <si>
    <t>STCK-4021</t>
  </si>
  <si>
    <t>STCK-4022</t>
  </si>
  <si>
    <t>STCK-4023</t>
  </si>
  <si>
    <t>STCK-4024</t>
  </si>
  <si>
    <t>STCK-4025</t>
  </si>
  <si>
    <t>STCK-4026</t>
  </si>
  <si>
    <t>STCK-4027</t>
  </si>
  <si>
    <t>STCK-4028</t>
  </si>
  <si>
    <t>STCK-4029</t>
  </si>
  <si>
    <t>STCK-4030</t>
  </si>
  <si>
    <t>STCK-4031</t>
  </si>
  <si>
    <t>STCK-4032</t>
  </si>
  <si>
    <t>STCK-4033</t>
  </si>
  <si>
    <t>STCK-4034</t>
  </si>
  <si>
    <t>STCK-4035</t>
  </si>
  <si>
    <t>STCK-4036</t>
  </si>
  <si>
    <t>STCK-4037</t>
  </si>
  <si>
    <t>STCK-4038</t>
  </si>
  <si>
    <t>STCK-4039</t>
  </si>
  <si>
    <t>STCK-4040</t>
  </si>
  <si>
    <t>STCK-4041</t>
  </si>
  <si>
    <t>STCK-4042</t>
  </si>
  <si>
    <t>STCK-4043</t>
  </si>
  <si>
    <t>STCK-4044</t>
  </si>
  <si>
    <t>STCK-4045</t>
  </si>
  <si>
    <t>STCK-4046</t>
  </si>
  <si>
    <t>STCK-4047</t>
  </si>
  <si>
    <t>STCK-4048</t>
  </si>
  <si>
    <t>STCK-4049</t>
  </si>
  <si>
    <t>STCK-4050</t>
  </si>
  <si>
    <t>STCK-4051</t>
  </si>
  <si>
    <t>STCK-4052</t>
  </si>
  <si>
    <t>STCK-4053</t>
  </si>
  <si>
    <t>STCK-4054</t>
  </si>
  <si>
    <t>STCK-4055</t>
  </si>
  <si>
    <t>STCK-4056</t>
  </si>
  <si>
    <t>STCK-4057</t>
  </si>
  <si>
    <t>STCK-4058</t>
  </si>
  <si>
    <t>STCK-4059</t>
  </si>
  <si>
    <t>STCK-4060</t>
  </si>
  <si>
    <t>STCK-4061</t>
  </si>
  <si>
    <t>STCK-4062</t>
  </si>
  <si>
    <t>STCK-4063</t>
  </si>
  <si>
    <t>STCK-4064</t>
  </si>
  <si>
    <t>STCK-4065</t>
  </si>
  <si>
    <t>STCK-4066</t>
  </si>
  <si>
    <t>STCK-4067</t>
  </si>
  <si>
    <t>STCK-4068</t>
  </si>
  <si>
    <t>STCK-4069</t>
  </si>
  <si>
    <t>STCK-4070</t>
  </si>
  <si>
    <t>STCK-4071</t>
  </si>
  <si>
    <t>STCK-4072</t>
  </si>
  <si>
    <t>STCK-4073</t>
  </si>
  <si>
    <t>STCK-4074</t>
  </si>
  <si>
    <t>STCK-4075</t>
  </si>
  <si>
    <t>STCK-4076</t>
  </si>
  <si>
    <t>STCK-4077</t>
  </si>
  <si>
    <t>STCK-4078</t>
  </si>
  <si>
    <t>STCK-4079</t>
  </si>
  <si>
    <t>STCK-4080</t>
  </si>
  <si>
    <t>STCK-4081</t>
  </si>
  <si>
    <t>STCK-4082</t>
  </si>
  <si>
    <t>STCK-4083</t>
  </si>
  <si>
    <t>STCK-4084</t>
  </si>
  <si>
    <t>STCK-4085</t>
  </si>
  <si>
    <t>STCK-4086</t>
  </si>
  <si>
    <t>STCK-4087</t>
  </si>
  <si>
    <t>STCK-4088</t>
  </si>
  <si>
    <t>STCK-4089</t>
  </si>
  <si>
    <t>STCK-4090</t>
  </si>
  <si>
    <t>STCK-4091</t>
  </si>
  <si>
    <t>STCK-4092</t>
  </si>
  <si>
    <t>STCK-4093</t>
  </si>
  <si>
    <t>STCK-4094</t>
  </si>
  <si>
    <t>STCK-4095</t>
  </si>
  <si>
    <t>STCK-4096</t>
  </si>
  <si>
    <t>STCK-4097</t>
  </si>
  <si>
    <t>STCK-4098</t>
  </si>
  <si>
    <t>STCK-4099</t>
  </si>
  <si>
    <t>STCK-4100</t>
  </si>
  <si>
    <t>STCK-4101</t>
  </si>
  <si>
    <t>STCK-4102</t>
  </si>
  <si>
    <t>STCK-4103</t>
  </si>
  <si>
    <t>STCK-4104</t>
  </si>
  <si>
    <t>STCK-4105</t>
  </si>
  <si>
    <t>STCK-4106</t>
  </si>
  <si>
    <t>STCK-4107</t>
  </si>
  <si>
    <t>STCK-4108</t>
  </si>
  <si>
    <t>STCK-4109</t>
  </si>
  <si>
    <t>STCK-4110</t>
  </si>
  <si>
    <t>STCK-4111</t>
  </si>
  <si>
    <t>STCK-4112</t>
  </si>
  <si>
    <t>STCK-4113</t>
  </si>
  <si>
    <t>STCK-4114</t>
  </si>
  <si>
    <t>STCK-4115</t>
  </si>
  <si>
    <t>STCK-4116</t>
  </si>
  <si>
    <t>STCK-4117</t>
  </si>
  <si>
    <t>STCK-4118</t>
  </si>
  <si>
    <t>STCK-4119</t>
  </si>
  <si>
    <t>STCK-4120</t>
  </si>
  <si>
    <t>WIPRO</t>
  </si>
  <si>
    <t>STCK-4121</t>
  </si>
  <si>
    <t>STCK-4122</t>
  </si>
  <si>
    <t>STCK-4123</t>
  </si>
  <si>
    <t>STCK-4124</t>
  </si>
  <si>
    <t>STCK-4125</t>
  </si>
  <si>
    <t>STCK-4126</t>
  </si>
  <si>
    <t>STCK-4127</t>
  </si>
  <si>
    <t>STCK-4128</t>
  </si>
  <si>
    <t>STCK-4129</t>
  </si>
  <si>
    <t>STCK-4130</t>
  </si>
  <si>
    <t>STCK-4131</t>
  </si>
  <si>
    <t>STCK-4132</t>
  </si>
  <si>
    <t>STCK-4133</t>
  </si>
  <si>
    <t>STCK-4134</t>
  </si>
  <si>
    <t>STCK-4135</t>
  </si>
  <si>
    <t>STCK-4136</t>
  </si>
  <si>
    <t>STCK-4137</t>
  </si>
  <si>
    <t>STCK-4138</t>
  </si>
  <si>
    <t>STCK-4139</t>
  </si>
  <si>
    <t>STCK-4140</t>
  </si>
  <si>
    <t>STCK-4141</t>
  </si>
  <si>
    <t>STCK-4142</t>
  </si>
  <si>
    <t>STCK-4143</t>
  </si>
  <si>
    <t>STCK-4144</t>
  </si>
  <si>
    <t>STCK-4145</t>
  </si>
  <si>
    <t>STCK-4146</t>
  </si>
  <si>
    <t>STCK-4147</t>
  </si>
  <si>
    <t>STCK-4148</t>
  </si>
  <si>
    <t>STCK-4149</t>
  </si>
  <si>
    <t>STCK-4150</t>
  </si>
  <si>
    <t>STCK-4151</t>
  </si>
  <si>
    <t>STCK-4152</t>
  </si>
  <si>
    <t>STCK-4153</t>
  </si>
  <si>
    <t>STCK-4154</t>
  </si>
  <si>
    <t>STCK-4155</t>
  </si>
  <si>
    <t>STCK-4156</t>
  </si>
  <si>
    <t>STCK-4157</t>
  </si>
  <si>
    <t>STCK-4158</t>
  </si>
  <si>
    <t>STCK-4159</t>
  </si>
  <si>
    <t>STCK-4160</t>
  </si>
  <si>
    <t>STCK-4161</t>
  </si>
  <si>
    <t>STCK-4162</t>
  </si>
  <si>
    <t>STCK-4163</t>
  </si>
  <si>
    <t>STCK-4164</t>
  </si>
  <si>
    <t>STCK-4165</t>
  </si>
  <si>
    <t>STCK-4166</t>
  </si>
  <si>
    <t>STCK-4167</t>
  </si>
  <si>
    <t>STCK-4168</t>
  </si>
  <si>
    <t>STCK-4169</t>
  </si>
  <si>
    <t>STCK-4170</t>
  </si>
  <si>
    <t>STCK-4171</t>
  </si>
  <si>
    <t>STCK-4172</t>
  </si>
  <si>
    <t>STCK-4173</t>
  </si>
  <si>
    <t>STCK-4174</t>
  </si>
  <si>
    <t>STCK-4175</t>
  </si>
  <si>
    <t>STCK-4176</t>
  </si>
  <si>
    <t>STCK-4177</t>
  </si>
  <si>
    <t>STCK-4178</t>
  </si>
  <si>
    <t>STCK-4179</t>
  </si>
  <si>
    <t>STCK-4180</t>
  </si>
  <si>
    <t>STCK-4181</t>
  </si>
  <si>
    <t>STCK-4182</t>
  </si>
  <si>
    <t>STCK-4183</t>
  </si>
  <si>
    <t>STCK-4184</t>
  </si>
  <si>
    <t>STCK-4185</t>
  </si>
  <si>
    <t>STCK-4186</t>
  </si>
  <si>
    <t>STCK-4187</t>
  </si>
  <si>
    <t>STCK-4188</t>
  </si>
  <si>
    <t>STCK-4189</t>
  </si>
  <si>
    <t>STCK-4190</t>
  </si>
  <si>
    <t>STCK-4191</t>
  </si>
  <si>
    <t>STCK-4192</t>
  </si>
  <si>
    <t>STCK-4193</t>
  </si>
  <si>
    <t>STCK-4194</t>
  </si>
  <si>
    <t>STCK-4195</t>
  </si>
  <si>
    <t>STCK-4196</t>
  </si>
  <si>
    <t>STCK-4197</t>
  </si>
  <si>
    <t>STCK-4198</t>
  </si>
  <si>
    <t>STCK-4199</t>
  </si>
  <si>
    <t>STCK-4200</t>
  </si>
  <si>
    <t>STCK-4201</t>
  </si>
  <si>
    <t>STCK-4202</t>
  </si>
  <si>
    <t>STCK-4203</t>
  </si>
  <si>
    <t>STCK-4204</t>
  </si>
  <si>
    <t>STCK-4205</t>
  </si>
  <si>
    <t>STCK-4206</t>
  </si>
  <si>
    <t>STCK-4207</t>
  </si>
  <si>
    <t>STCK-4208</t>
  </si>
  <si>
    <t>STCK-4209</t>
  </si>
  <si>
    <t>STCK-4210</t>
  </si>
  <si>
    <t>STCK-4211</t>
  </si>
  <si>
    <t>STCK-4212</t>
  </si>
  <si>
    <t>STCK-4213</t>
  </si>
  <si>
    <t>STCK-4214</t>
  </si>
  <si>
    <t>STCK-4215</t>
  </si>
  <si>
    <t>STCK-4216</t>
  </si>
  <si>
    <t>STCK-4217</t>
  </si>
  <si>
    <t>STCK-4218</t>
  </si>
  <si>
    <t>STCK-4219</t>
  </si>
  <si>
    <t>STCK-4220</t>
  </si>
  <si>
    <t>STCK-4221</t>
  </si>
  <si>
    <t>STCK-4222</t>
  </si>
  <si>
    <t>STCK-4223</t>
  </si>
  <si>
    <t>STCK-4224</t>
  </si>
  <si>
    <t>STCK-4225</t>
  </si>
  <si>
    <t>STCK-4226</t>
  </si>
  <si>
    <t>STCK-4227</t>
  </si>
  <si>
    <t>STCK-4228</t>
  </si>
  <si>
    <t>STCK-4229</t>
  </si>
  <si>
    <t>STCK-4230</t>
  </si>
  <si>
    <t>STCK-4231</t>
  </si>
  <si>
    <t>STCK-4232</t>
  </si>
  <si>
    <t>STCK-4233</t>
  </si>
  <si>
    <t>STCK-4234</t>
  </si>
  <si>
    <t>STCK-4235</t>
  </si>
  <si>
    <t>STCK-4236</t>
  </si>
  <si>
    <t>STCK-4237</t>
  </si>
  <si>
    <t>STCK-4238</t>
  </si>
  <si>
    <t>STCK-4239</t>
  </si>
  <si>
    <t>STCK-4240</t>
  </si>
  <si>
    <t>STCK-4241</t>
  </si>
  <si>
    <t>STCK-4242</t>
  </si>
  <si>
    <t>STCK-4243</t>
  </si>
  <si>
    <t>STCK-4244</t>
  </si>
  <si>
    <t>STCK-4245</t>
  </si>
  <si>
    <t>STCK-4246</t>
  </si>
  <si>
    <t>STCK-4247</t>
  </si>
  <si>
    <t>STCK-4248</t>
  </si>
  <si>
    <t>STCK-4249</t>
  </si>
  <si>
    <t>STCK-4250</t>
  </si>
  <si>
    <t>STCK-4251</t>
  </si>
  <si>
    <t>STCK-4252</t>
  </si>
  <si>
    <t>STCK-4253</t>
  </si>
  <si>
    <t>STCK-4254</t>
  </si>
  <si>
    <t>STCK-4255</t>
  </si>
  <si>
    <t>STCK-4256</t>
  </si>
  <si>
    <t>STCK-4257</t>
  </si>
  <si>
    <t>STCK-4258</t>
  </si>
  <si>
    <t>STCK-4259</t>
  </si>
  <si>
    <t>STCK-4260</t>
  </si>
  <si>
    <t>STCK-4261</t>
  </si>
  <si>
    <t>STCK-4262</t>
  </si>
  <si>
    <t>STCK-4263</t>
  </si>
  <si>
    <t>STCK-4264</t>
  </si>
  <si>
    <t>STCK-4265</t>
  </si>
  <si>
    <t>STCK-4266</t>
  </si>
  <si>
    <t>STCK-4267</t>
  </si>
  <si>
    <t>STCK-4268</t>
  </si>
  <si>
    <t>STCK-4269</t>
  </si>
  <si>
    <t>STCK-4270</t>
  </si>
  <si>
    <t>STCK-4271</t>
  </si>
  <si>
    <t>STCK-4272</t>
  </si>
  <si>
    <t>STCK-4273</t>
  </si>
  <si>
    <t>STCK-4274</t>
  </si>
  <si>
    <t>STCK-4275</t>
  </si>
  <si>
    <t>STCK-4276</t>
  </si>
  <si>
    <t>STCK-4277</t>
  </si>
  <si>
    <t>STCK-4278</t>
  </si>
  <si>
    <t>STCK-4279</t>
  </si>
  <si>
    <t>STCK-4280</t>
  </si>
  <si>
    <t>STCK-4281</t>
  </si>
  <si>
    <t>STCK-4282</t>
  </si>
  <si>
    <t>STCK-4283</t>
  </si>
  <si>
    <t>STCK-4284</t>
  </si>
  <si>
    <t>STCK-4285</t>
  </si>
  <si>
    <t>STCK-4286</t>
  </si>
  <si>
    <t>STCK-4287</t>
  </si>
  <si>
    <t>STCK-4288</t>
  </si>
  <si>
    <t>STCK-4289</t>
  </si>
  <si>
    <t>STCK-4290</t>
  </si>
  <si>
    <t>STCK-4291</t>
  </si>
  <si>
    <t>STCK-4292</t>
  </si>
  <si>
    <t>STCK-4293</t>
  </si>
  <si>
    <t>STCK-4294</t>
  </si>
  <si>
    <t>STCK-4295</t>
  </si>
  <si>
    <t>STCK-4296</t>
  </si>
  <si>
    <t>STCK-4297</t>
  </si>
  <si>
    <t>STCK-4298</t>
  </si>
  <si>
    <t>STCK-4299</t>
  </si>
  <si>
    <t>STCK-4300</t>
  </si>
  <si>
    <t>STCK-4301</t>
  </si>
  <si>
    <t>STCK-4302</t>
  </si>
  <si>
    <t>STCK-4303</t>
  </si>
  <si>
    <t>STCK-4304</t>
  </si>
  <si>
    <t>STCK-4305</t>
  </si>
  <si>
    <t>STCK-4306</t>
  </si>
  <si>
    <t>STCK-4307</t>
  </si>
  <si>
    <t>STCK-4308</t>
  </si>
  <si>
    <t>STCK-4309</t>
  </si>
  <si>
    <t>STCK-4310</t>
  </si>
  <si>
    <t>STCK-4311</t>
  </si>
  <si>
    <t>STCK-4312</t>
  </si>
  <si>
    <t>STCK-4313</t>
  </si>
  <si>
    <t>STCK-4314</t>
  </si>
  <si>
    <t>STCK-4315</t>
  </si>
  <si>
    <t>STCK-4316</t>
  </si>
  <si>
    <t>STCK-4317</t>
  </si>
  <si>
    <t>STCK-4318</t>
  </si>
  <si>
    <t>STCK-4319</t>
  </si>
  <si>
    <t>STCK-4320</t>
  </si>
  <si>
    <t>STCK-4321</t>
  </si>
  <si>
    <t>STCK-4322</t>
  </si>
  <si>
    <t>STCK-4323</t>
  </si>
  <si>
    <t>STCK-4324</t>
  </si>
  <si>
    <t>STCK-4325</t>
  </si>
  <si>
    <t>STCK-4326</t>
  </si>
  <si>
    <t>STCK-4327</t>
  </si>
  <si>
    <t>STCK-4328</t>
  </si>
  <si>
    <t>STCK-4329</t>
  </si>
  <si>
    <t>STCK-4330</t>
  </si>
  <si>
    <t>STCK-4331</t>
  </si>
  <si>
    <t>STCK-4332</t>
  </si>
  <si>
    <t>STCK-4333</t>
  </si>
  <si>
    <t>STCK-4334</t>
  </si>
  <si>
    <t>STCK-4335</t>
  </si>
  <si>
    <t>STCK-4336</t>
  </si>
  <si>
    <t>STCK-4337</t>
  </si>
  <si>
    <t>STCK-4338</t>
  </si>
  <si>
    <t>STCK-4339</t>
  </si>
  <si>
    <t>STCK-4340</t>
  </si>
  <si>
    <t>STCK-4341</t>
  </si>
  <si>
    <t>STCK-4342</t>
  </si>
  <si>
    <t>STCK-4343</t>
  </si>
  <si>
    <t>STCK-4344</t>
  </si>
  <si>
    <t>STCK-4345</t>
  </si>
  <si>
    <t>STCK-4346</t>
  </si>
  <si>
    <t>STCK-4347</t>
  </si>
  <si>
    <t>STCK-4348</t>
  </si>
  <si>
    <t>STCK-4349</t>
  </si>
  <si>
    <t>STCK-4350</t>
  </si>
  <si>
    <t>STCK-4351</t>
  </si>
  <si>
    <t>STCK-4352</t>
  </si>
  <si>
    <t>STCK-4353</t>
  </si>
  <si>
    <t>STCK-4354</t>
  </si>
  <si>
    <t>STCK-4355</t>
  </si>
  <si>
    <t>STCK-4356</t>
  </si>
  <si>
    <t>STCK-4357</t>
  </si>
  <si>
    <t>STCK-4358</t>
  </si>
  <si>
    <t>STCK-4359</t>
  </si>
  <si>
    <t>STCK-4360</t>
  </si>
  <si>
    <t>STCK-4361</t>
  </si>
  <si>
    <t>STCK-4362</t>
  </si>
  <si>
    <t>STCK-4363</t>
  </si>
  <si>
    <t>STCK-4364</t>
  </si>
  <si>
    <t>STCK-4365</t>
  </si>
  <si>
    <t>STCK-4366</t>
  </si>
  <si>
    <t>STCK-4367</t>
  </si>
  <si>
    <t>STCK-4368</t>
  </si>
  <si>
    <t>STCK-4369</t>
  </si>
  <si>
    <t>STCK-4370</t>
  </si>
  <si>
    <t>STCK-4371</t>
  </si>
  <si>
    <t>STCK-4372</t>
  </si>
  <si>
    <t>STCK-4373</t>
  </si>
  <si>
    <t>STCK-4374</t>
  </si>
  <si>
    <t>STCK-4375</t>
  </si>
  <si>
    <t>STCK-4376</t>
  </si>
  <si>
    <t>STCK-4377</t>
  </si>
  <si>
    <t>STCK-4378</t>
  </si>
  <si>
    <t>STCK-4379</t>
  </si>
  <si>
    <t>STCK-4380</t>
  </si>
  <si>
    <t>STCK-4381</t>
  </si>
  <si>
    <t>STCK-4382</t>
  </si>
  <si>
    <t>STCK-4383</t>
  </si>
  <si>
    <t>STCK-4384</t>
  </si>
  <si>
    <t>STCK-4385</t>
  </si>
  <si>
    <t>STCK-4386</t>
  </si>
  <si>
    <t>STCK-4387</t>
  </si>
  <si>
    <t>STCK-4388</t>
  </si>
  <si>
    <t>STCK-4389</t>
  </si>
  <si>
    <t>STCK-4390</t>
  </si>
  <si>
    <t>STCK-4391</t>
  </si>
  <si>
    <t>STCK-4392</t>
  </si>
  <si>
    <t>STCK-4393</t>
  </si>
  <si>
    <t>STCK-4394</t>
  </si>
  <si>
    <t>STCK-4395</t>
  </si>
  <si>
    <t>STCK-4396</t>
  </si>
  <si>
    <t>STCK-4397</t>
  </si>
  <si>
    <t>STCK-4398</t>
  </si>
  <si>
    <t>STCK-4399</t>
  </si>
  <si>
    <t>STCK-4400</t>
  </si>
  <si>
    <t>STCK-4401</t>
  </si>
  <si>
    <t>STCK-4402</t>
  </si>
  <si>
    <t>STCK-4403</t>
  </si>
  <si>
    <t>STCK-4404</t>
  </si>
  <si>
    <t>STCK-4405</t>
  </si>
  <si>
    <t>STCK-4406</t>
  </si>
  <si>
    <t>STCK-4407</t>
  </si>
  <si>
    <t>STCK-4408</t>
  </si>
  <si>
    <t>STCK-4409</t>
  </si>
  <si>
    <t>STCK-4410</t>
  </si>
  <si>
    <t>STCK-4411</t>
  </si>
  <si>
    <t>STCK-4412</t>
  </si>
  <si>
    <t>STCK-4413</t>
  </si>
  <si>
    <t>STCK-4414</t>
  </si>
  <si>
    <t>STCK-4415</t>
  </si>
  <si>
    <t>STCK-4416</t>
  </si>
  <si>
    <t>STCK-4417</t>
  </si>
  <si>
    <t>STCK-4418</t>
  </si>
  <si>
    <t>STCK-4419</t>
  </si>
  <si>
    <t>STCK-4420</t>
  </si>
  <si>
    <t>STCK-4421</t>
  </si>
  <si>
    <t>STCK-4422</t>
  </si>
  <si>
    <t>STCK-4423</t>
  </si>
  <si>
    <t>STCK-4424</t>
  </si>
  <si>
    <t>STCK-4425</t>
  </si>
  <si>
    <t>STCK-4426</t>
  </si>
  <si>
    <t>STCK-4427</t>
  </si>
  <si>
    <t>STCK-4428</t>
  </si>
  <si>
    <t>STCK-4429</t>
  </si>
  <si>
    <t>STCK-4430</t>
  </si>
  <si>
    <t>STCK-4431</t>
  </si>
  <si>
    <t>STCK-4432</t>
  </si>
  <si>
    <t>STCK-4433</t>
  </si>
  <si>
    <t>STCK-4434</t>
  </si>
  <si>
    <t>STCK-4435</t>
  </si>
  <si>
    <t>STCK-4436</t>
  </si>
  <si>
    <t>STCK-4437</t>
  </si>
  <si>
    <t>STCK-4438</t>
  </si>
  <si>
    <t>STCK-4439</t>
  </si>
  <si>
    <t>STCK-4440</t>
  </si>
  <si>
    <t>STCK-4441</t>
  </si>
  <si>
    <t>STCK-4442</t>
  </si>
  <si>
    <t>STCK-4443</t>
  </si>
  <si>
    <t>STCK-4444</t>
  </si>
  <si>
    <t>STCK-4445</t>
  </si>
  <si>
    <t>STCK-4446</t>
  </si>
  <si>
    <t>STCK-4447</t>
  </si>
  <si>
    <t>STCK-4448</t>
  </si>
  <si>
    <t>STCK-4449</t>
  </si>
  <si>
    <t>STCK-4450</t>
  </si>
  <si>
    <t>STCK-4451</t>
  </si>
  <si>
    <t>STCK-4452</t>
  </si>
  <si>
    <t>STCK-4453</t>
  </si>
  <si>
    <t>STCK-4454</t>
  </si>
  <si>
    <t>STCK-4455</t>
  </si>
  <si>
    <t>STCK-4456</t>
  </si>
  <si>
    <t>STCK-4457</t>
  </si>
  <si>
    <t>STCK-4458</t>
  </si>
  <si>
    <t>STCK-4459</t>
  </si>
  <si>
    <t>STCK-4460</t>
  </si>
  <si>
    <t>STCK-4461</t>
  </si>
  <si>
    <t>STCK-4462</t>
  </si>
  <si>
    <t>STCK-4463</t>
  </si>
  <si>
    <t>STCK-4464</t>
  </si>
  <si>
    <t>STCK-4465</t>
  </si>
  <si>
    <t>STCK-4466</t>
  </si>
  <si>
    <t>STCK-4467</t>
  </si>
  <si>
    <t>STCK-4468</t>
  </si>
  <si>
    <t>STCK-4469</t>
  </si>
  <si>
    <t>STCK-4470</t>
  </si>
  <si>
    <t>STCK-4471</t>
  </si>
  <si>
    <t>STCK-4472</t>
  </si>
  <si>
    <t>STCK-4473</t>
  </si>
  <si>
    <t>STCK-4474</t>
  </si>
  <si>
    <t>STCK-4475</t>
  </si>
  <si>
    <t>STCK-4476</t>
  </si>
  <si>
    <t>STCK-4477</t>
  </si>
  <si>
    <t>STCK-4478</t>
  </si>
  <si>
    <t>STCK-4479</t>
  </si>
  <si>
    <t>STCK-4480</t>
  </si>
  <si>
    <t>STCK-4481</t>
  </si>
  <si>
    <t>STCK-4482</t>
  </si>
  <si>
    <t>STCK-4483</t>
  </si>
  <si>
    <t>STCK-4484</t>
  </si>
  <si>
    <t>STCK-4485</t>
  </si>
  <si>
    <t>STCK-4486</t>
  </si>
  <si>
    <t>STCK-4487</t>
  </si>
  <si>
    <t>STCK-4488</t>
  </si>
  <si>
    <t>STCK-4489</t>
  </si>
  <si>
    <t>STCK-4490</t>
  </si>
  <si>
    <t>STCK-4491</t>
  </si>
  <si>
    <t>STCK-4492</t>
  </si>
  <si>
    <t>STCK-4493</t>
  </si>
  <si>
    <t>STCK-4494</t>
  </si>
  <si>
    <t>STCK-4495</t>
  </si>
  <si>
    <t>STCK-4496</t>
  </si>
  <si>
    <t>STCK-4497</t>
  </si>
  <si>
    <t>STCK-4498</t>
  </si>
  <si>
    <t>STCK-4499</t>
  </si>
  <si>
    <t>STCK-4500</t>
  </si>
  <si>
    <t>STCK-4501</t>
  </si>
  <si>
    <t>STCK-4502</t>
  </si>
  <si>
    <t>STCK-4503</t>
  </si>
  <si>
    <t>STCK-4504</t>
  </si>
  <si>
    <t>STCK-4505</t>
  </si>
  <si>
    <t>STCK-4506</t>
  </si>
  <si>
    <t>STCK-4507</t>
  </si>
  <si>
    <t>STCK-4508</t>
  </si>
  <si>
    <t>STCK-4509</t>
  </si>
  <si>
    <t>STCK-4510</t>
  </si>
  <si>
    <t>STCK-4511</t>
  </si>
  <si>
    <t>STCK-4512</t>
  </si>
  <si>
    <t>STCK-4513</t>
  </si>
  <si>
    <t>STCK-4514</t>
  </si>
  <si>
    <t>STCK-4515</t>
  </si>
  <si>
    <t>STCK-4516</t>
  </si>
  <si>
    <t>STCK-4517</t>
  </si>
  <si>
    <t>STCK-4518</t>
  </si>
  <si>
    <t>STCK-4519</t>
  </si>
  <si>
    <t>STCK-4520</t>
  </si>
  <si>
    <t>STCK-4521</t>
  </si>
  <si>
    <t>STCK-4522</t>
  </si>
  <si>
    <t>STCK-4523</t>
  </si>
  <si>
    <t>STCK-4524</t>
  </si>
  <si>
    <t>STCK-4525</t>
  </si>
  <si>
    <t>STCK-4526</t>
  </si>
  <si>
    <t>STCK-4527</t>
  </si>
  <si>
    <t>STCK-4528</t>
  </si>
  <si>
    <t>STCK-4529</t>
  </si>
  <si>
    <t>STCK-4530</t>
  </si>
  <si>
    <t>STCK-4531</t>
  </si>
  <si>
    <t>STCK-4532</t>
  </si>
  <si>
    <t>STCK-4533</t>
  </si>
  <si>
    <t>STCK-4534</t>
  </si>
  <si>
    <t>STCK-4535</t>
  </si>
  <si>
    <t>STCK-4536</t>
  </si>
  <si>
    <t>STCK-4537</t>
  </si>
  <si>
    <t>STCK-4538</t>
  </si>
  <si>
    <t>STCK-4539</t>
  </si>
  <si>
    <t>STCK-4540</t>
  </si>
  <si>
    <t>STCK-4541</t>
  </si>
  <si>
    <t>STCK-4542</t>
  </si>
  <si>
    <t>STCK-4543</t>
  </si>
  <si>
    <t>STCK-4544</t>
  </si>
  <si>
    <t>STCK-4545</t>
  </si>
  <si>
    <t>STCK-4546</t>
  </si>
  <si>
    <t>STCK-4547</t>
  </si>
  <si>
    <t>STCK-4548</t>
  </si>
  <si>
    <t>STCK-4549</t>
  </si>
  <si>
    <t>STCK-4550</t>
  </si>
  <si>
    <t>STCK-4551</t>
  </si>
  <si>
    <t>STCK-4552</t>
  </si>
  <si>
    <t>STCK-4553</t>
  </si>
  <si>
    <t>STCK-4554</t>
  </si>
  <si>
    <t>STCK-4555</t>
  </si>
  <si>
    <t>STCK-4556</t>
  </si>
  <si>
    <t>STCK-4557</t>
  </si>
  <si>
    <t>STCK-4558</t>
  </si>
  <si>
    <t>STCK-4559</t>
  </si>
  <si>
    <t>STCK-4560</t>
  </si>
  <si>
    <t>STCK-4561</t>
  </si>
  <si>
    <t>STCK-4562</t>
  </si>
  <si>
    <t>STCK-4563</t>
  </si>
  <si>
    <t>STCK-4564</t>
  </si>
  <si>
    <t>STCK-4565</t>
  </si>
  <si>
    <t>STCK-4566</t>
  </si>
  <si>
    <t>STCK-4567</t>
  </si>
  <si>
    <t>STCK-4568</t>
  </si>
  <si>
    <t>STCK-4569</t>
  </si>
  <si>
    <t>STCK-4570</t>
  </si>
  <si>
    <t>STCK-4571</t>
  </si>
  <si>
    <t>STCK-4572</t>
  </si>
  <si>
    <t>STCK-4573</t>
  </si>
  <si>
    <t>STCK-4574</t>
  </si>
  <si>
    <t>STCK-4575</t>
  </si>
  <si>
    <t>STCK-4576</t>
  </si>
  <si>
    <t>STCK-4577</t>
  </si>
  <si>
    <t>STCK-4578</t>
  </si>
  <si>
    <t>STCK-4579</t>
  </si>
  <si>
    <t>STCK-4580</t>
  </si>
  <si>
    <t>STCK-4581</t>
  </si>
  <si>
    <t>STCK-4582</t>
  </si>
  <si>
    <t>STCK-4583</t>
  </si>
  <si>
    <t>STCK-4584</t>
  </si>
  <si>
    <t>STCK-4585</t>
  </si>
  <si>
    <t>STCK-4586</t>
  </si>
  <si>
    <t>STCK-4587</t>
  </si>
  <si>
    <t>STCK-4588</t>
  </si>
  <si>
    <t>STCK-4589</t>
  </si>
  <si>
    <t>STCK-4590</t>
  </si>
  <si>
    <t>STCK-4591</t>
  </si>
  <si>
    <t>STCK-4592</t>
  </si>
  <si>
    <t>STCK-4593</t>
  </si>
  <si>
    <t>STCK-4594</t>
  </si>
  <si>
    <t>STCK-4595</t>
  </si>
  <si>
    <t>STCK-4596</t>
  </si>
  <si>
    <t>STCK-4597</t>
  </si>
  <si>
    <t>STCK-4598</t>
  </si>
  <si>
    <t>STCK-4599</t>
  </si>
  <si>
    <t>STCK-4600</t>
  </si>
  <si>
    <t>STCK-4601</t>
  </si>
  <si>
    <t>STCK-4602</t>
  </si>
  <si>
    <t>STCK-4603</t>
  </si>
  <si>
    <t>STCK-4604</t>
  </si>
  <si>
    <t>STCK-4605</t>
  </si>
  <si>
    <t>STCK-4606</t>
  </si>
  <si>
    <t>STCK-4607</t>
  </si>
  <si>
    <t>STCK-4608</t>
  </si>
  <si>
    <t>STCK-4609</t>
  </si>
  <si>
    <t>STCK-4610</t>
  </si>
  <si>
    <t>STCK-4611</t>
  </si>
  <si>
    <t>STCK-4612</t>
  </si>
  <si>
    <t>STCK-4613</t>
  </si>
  <si>
    <t>STCK-4614</t>
  </si>
  <si>
    <t>STCK-4615</t>
  </si>
  <si>
    <t>STCK-4616</t>
  </si>
  <si>
    <t>STCK-4617</t>
  </si>
  <si>
    <t>STCK-4618</t>
  </si>
  <si>
    <t>STCK-4619</t>
  </si>
  <si>
    <t>STCK-4620</t>
  </si>
  <si>
    <t>STCK-4621</t>
  </si>
  <si>
    <t>STCK-4622</t>
  </si>
  <si>
    <t>STCK-4623</t>
  </si>
  <si>
    <t>STCK-4624</t>
  </si>
  <si>
    <t>STCK-4625</t>
  </si>
  <si>
    <t>STCK-4626</t>
  </si>
  <si>
    <t>STCK-4627</t>
  </si>
  <si>
    <t>STCK-4628</t>
  </si>
  <si>
    <t>STCK-4629</t>
  </si>
  <si>
    <t>STCK-4630</t>
  </si>
  <si>
    <t>STCK-4631</t>
  </si>
  <si>
    <t>STCK-4632</t>
  </si>
  <si>
    <t>STCK-4633</t>
  </si>
  <si>
    <t>STCK-4634</t>
  </si>
  <si>
    <t>STCK-4635</t>
  </si>
  <si>
    <t>HCL</t>
  </si>
  <si>
    <t>STCK-4636</t>
  </si>
  <si>
    <t>STCK-4637</t>
  </si>
  <si>
    <t>STCK-4638</t>
  </si>
  <si>
    <t>STCK-4639</t>
  </si>
  <si>
    <t>STCK-4640</t>
  </si>
  <si>
    <t>STCK-4641</t>
  </si>
  <si>
    <t>STCK-4642</t>
  </si>
  <si>
    <t>STCK-4643</t>
  </si>
  <si>
    <t>STCK-4644</t>
  </si>
  <si>
    <t>STCK-4645</t>
  </si>
  <si>
    <t>STCK-4646</t>
  </si>
  <si>
    <t>STCK-4647</t>
  </si>
  <si>
    <t>STCK-4648</t>
  </si>
  <si>
    <t>STCK-4649</t>
  </si>
  <si>
    <t>STCK-4650</t>
  </si>
  <si>
    <t>STCK-4651</t>
  </si>
  <si>
    <t>STCK-4652</t>
  </si>
  <si>
    <t>STCK-4653</t>
  </si>
  <si>
    <t>STCK-4654</t>
  </si>
  <si>
    <t>STCK-4655</t>
  </si>
  <si>
    <t>STCK-4656</t>
  </si>
  <si>
    <t>STCK-4657</t>
  </si>
  <si>
    <t>STCK-4658</t>
  </si>
  <si>
    <t>STCK-4659</t>
  </si>
  <si>
    <t>STCK-4660</t>
  </si>
  <si>
    <t>STCK-4661</t>
  </si>
  <si>
    <t>STCK-4662</t>
  </si>
  <si>
    <t>STCK-4663</t>
  </si>
  <si>
    <t>STCK-4664</t>
  </si>
  <si>
    <t>STCK-4665</t>
  </si>
  <si>
    <t>STCK-4666</t>
  </si>
  <si>
    <t>STCK-4667</t>
  </si>
  <si>
    <t>STCK-4668</t>
  </si>
  <si>
    <t>STCK-4669</t>
  </si>
  <si>
    <t>STCK-4670</t>
  </si>
  <si>
    <t>STCK-4671</t>
  </si>
  <si>
    <t>STCK-4672</t>
  </si>
  <si>
    <t>STCK-4673</t>
  </si>
  <si>
    <t>STCK-4674</t>
  </si>
  <si>
    <t>STCK-4675</t>
  </si>
  <si>
    <t>STCK-4676</t>
  </si>
  <si>
    <t>STCK-4677</t>
  </si>
  <si>
    <t>STCK-4678</t>
  </si>
  <si>
    <t>STCK-4679</t>
  </si>
  <si>
    <t>STCK-4680</t>
  </si>
  <si>
    <t>STCK-4681</t>
  </si>
  <si>
    <t>STCK-4682</t>
  </si>
  <si>
    <t>STCK-4683</t>
  </si>
  <si>
    <t>STCK-4684</t>
  </si>
  <si>
    <t>STCK-4685</t>
  </si>
  <si>
    <t>STCK-4686</t>
  </si>
  <si>
    <t>STCK-4687</t>
  </si>
  <si>
    <t>STCK-4688</t>
  </si>
  <si>
    <t>STCK-4689</t>
  </si>
  <si>
    <t>STCK-4690</t>
  </si>
  <si>
    <t>STCK-4691</t>
  </si>
  <si>
    <t>STCK-4692</t>
  </si>
  <si>
    <t>STCK-4693</t>
  </si>
  <si>
    <t>STCK-4694</t>
  </si>
  <si>
    <t>STCK-4695</t>
  </si>
  <si>
    <t>STCK-4696</t>
  </si>
  <si>
    <t>STCK-4697</t>
  </si>
  <si>
    <t>STCK-4698</t>
  </si>
  <si>
    <t>STCK-4699</t>
  </si>
  <si>
    <t>STCK-4700</t>
  </si>
  <si>
    <t>STCK-4701</t>
  </si>
  <si>
    <t>STCK-4702</t>
  </si>
  <si>
    <t>STCK-4703</t>
  </si>
  <si>
    <t>STCK-4704</t>
  </si>
  <si>
    <t>STCK-4705</t>
  </si>
  <si>
    <t>STCK-4706</t>
  </si>
  <si>
    <t>STCK-4707</t>
  </si>
  <si>
    <t>STCK-4708</t>
  </si>
  <si>
    <t>STCK-4709</t>
  </si>
  <si>
    <t>STCK-4710</t>
  </si>
  <si>
    <t>STCK-4711</t>
  </si>
  <si>
    <t>STCK-4712</t>
  </si>
  <si>
    <t>STCK-4713</t>
  </si>
  <si>
    <t>STCK-4714</t>
  </si>
  <si>
    <t>STCK-4715</t>
  </si>
  <si>
    <t>STCK-4716</t>
  </si>
  <si>
    <t>STCK-4717</t>
  </si>
  <si>
    <t>STCK-4718</t>
  </si>
  <si>
    <t>STCK-4719</t>
  </si>
  <si>
    <t>STCK-4720</t>
  </si>
  <si>
    <t>STCK-4721</t>
  </si>
  <si>
    <t>STCK-4722</t>
  </si>
  <si>
    <t>STCK-4723</t>
  </si>
  <si>
    <t>STCK-4724</t>
  </si>
  <si>
    <t>STCK-4725</t>
  </si>
  <si>
    <t>STCK-4726</t>
  </si>
  <si>
    <t>STCK-4727</t>
  </si>
  <si>
    <t>STCK-4728</t>
  </si>
  <si>
    <t>STCK-4729</t>
  </si>
  <si>
    <t>STCK-4730</t>
  </si>
  <si>
    <t>STCK-4731</t>
  </si>
  <si>
    <t>STCK-4732</t>
  </si>
  <si>
    <t>STCK-4733</t>
  </si>
  <si>
    <t>STCK-4734</t>
  </si>
  <si>
    <t>STCK-4735</t>
  </si>
  <si>
    <t>STCK-4736</t>
  </si>
  <si>
    <t>STCK-4737</t>
  </si>
  <si>
    <t>STCK-4738</t>
  </si>
  <si>
    <t>STCK-4739</t>
  </si>
  <si>
    <t>STCK-4740</t>
  </si>
  <si>
    <t>STCK-4741</t>
  </si>
  <si>
    <t>STCK-4742</t>
  </si>
  <si>
    <t>STCK-4743</t>
  </si>
  <si>
    <t>STCK-4744</t>
  </si>
  <si>
    <t>STCK-4745</t>
  </si>
  <si>
    <t>STCK-4746</t>
  </si>
  <si>
    <t>STCK-4747</t>
  </si>
  <si>
    <t>STCK-4748</t>
  </si>
  <si>
    <t>STCK-4749</t>
  </si>
  <si>
    <t>STCK-4750</t>
  </si>
  <si>
    <t>STCK-4751</t>
  </si>
  <si>
    <t>STCK-4752</t>
  </si>
  <si>
    <t>STCK-4753</t>
  </si>
  <si>
    <t>STCK-4754</t>
  </si>
  <si>
    <t>STCK-4755</t>
  </si>
  <si>
    <t>STCK-4756</t>
  </si>
  <si>
    <t>STCK-4757</t>
  </si>
  <si>
    <t>STCK-4758</t>
  </si>
  <si>
    <t>STCK-4759</t>
  </si>
  <si>
    <t>STCK-4760</t>
  </si>
  <si>
    <t>STCK-4761</t>
  </si>
  <si>
    <t>STCK-4762</t>
  </si>
  <si>
    <t>STCK-4763</t>
  </si>
  <si>
    <t>STCK-4764</t>
  </si>
  <si>
    <t>STCK-4765</t>
  </si>
  <si>
    <t>STCK-4766</t>
  </si>
  <si>
    <t>STCK-4767</t>
  </si>
  <si>
    <t>STCK-4768</t>
  </si>
  <si>
    <t>STCK-4769</t>
  </si>
  <si>
    <t>STCK-4770</t>
  </si>
  <si>
    <t>STCK-4771</t>
  </si>
  <si>
    <t>STCK-4772</t>
  </si>
  <si>
    <t>STCK-4773</t>
  </si>
  <si>
    <t>STCK-4774</t>
  </si>
  <si>
    <t>STCK-4775</t>
  </si>
  <si>
    <t>STCK-4776</t>
  </si>
  <si>
    <t>STCK-4777</t>
  </si>
  <si>
    <t>STCK-4778</t>
  </si>
  <si>
    <t>STCK-4779</t>
  </si>
  <si>
    <t>STCK-4780</t>
  </si>
  <si>
    <t>STCK-4781</t>
  </si>
  <si>
    <t>STCK-4782</t>
  </si>
  <si>
    <t>STCK-4783</t>
  </si>
  <si>
    <t>STCK-4784</t>
  </si>
  <si>
    <t>STCK-4785</t>
  </si>
  <si>
    <t>STCK-4786</t>
  </si>
  <si>
    <t>STCK-4787</t>
  </si>
  <si>
    <t>STCK-4788</t>
  </si>
  <si>
    <t>STCK-4789</t>
  </si>
  <si>
    <t>STCK-4790</t>
  </si>
  <si>
    <t>STCK-4791</t>
  </si>
  <si>
    <t>STCK-4792</t>
  </si>
  <si>
    <t>STCK-4793</t>
  </si>
  <si>
    <t>STCK-4794</t>
  </si>
  <si>
    <t>STCK-4795</t>
  </si>
  <si>
    <t>STCK-4796</t>
  </si>
  <si>
    <t>STCK-4797</t>
  </si>
  <si>
    <t>STCK-4798</t>
  </si>
  <si>
    <t>STCK-4799</t>
  </si>
  <si>
    <t>STCK-4800</t>
  </si>
  <si>
    <t>STCK-4801</t>
  </si>
  <si>
    <t>STCK-4802</t>
  </si>
  <si>
    <t>STCK-4803</t>
  </si>
  <si>
    <t>STCK-4804</t>
  </si>
  <si>
    <t>STCK-4805</t>
  </si>
  <si>
    <t>STCK-4806</t>
  </si>
  <si>
    <t>STCK-4807</t>
  </si>
  <si>
    <t>STCK-4808</t>
  </si>
  <si>
    <t>STCK-4809</t>
  </si>
  <si>
    <t>STCK-4810</t>
  </si>
  <si>
    <t>STCK-4811</t>
  </si>
  <si>
    <t>STCK-4812</t>
  </si>
  <si>
    <t>STCK-4813</t>
  </si>
  <si>
    <t>STCK-4814</t>
  </si>
  <si>
    <t>STCK-4815</t>
  </si>
  <si>
    <t>STCK-4816</t>
  </si>
  <si>
    <t>STCK-4817</t>
  </si>
  <si>
    <t>STCK-4818</t>
  </si>
  <si>
    <t>STCK-4819</t>
  </si>
  <si>
    <t>STCK-4820</t>
  </si>
  <si>
    <t>STCK-4821</t>
  </si>
  <si>
    <t>STCK-4822</t>
  </si>
  <si>
    <t>STCK-4823</t>
  </si>
  <si>
    <t>STCK-4824</t>
  </si>
  <si>
    <t>STCK-4825</t>
  </si>
  <si>
    <t>STCK-4826</t>
  </si>
  <si>
    <t>STCK-4827</t>
  </si>
  <si>
    <t>STCK-4828</t>
  </si>
  <si>
    <t>STCK-4829</t>
  </si>
  <si>
    <t>STCK-4830</t>
  </si>
  <si>
    <t>STCK-4831</t>
  </si>
  <si>
    <t>STCK-4832</t>
  </si>
  <si>
    <t>STCK-4833</t>
  </si>
  <si>
    <t>STCK-4834</t>
  </si>
  <si>
    <t>STCK-4835</t>
  </si>
  <si>
    <t>STCK-4836</t>
  </si>
  <si>
    <t>STCK-4837</t>
  </si>
  <si>
    <t>STCK-4838</t>
  </si>
  <si>
    <t>STCK-4839</t>
  </si>
  <si>
    <t>STCK-4840</t>
  </si>
  <si>
    <t>STCK-4841</t>
  </si>
  <si>
    <t>STCK-4842</t>
  </si>
  <si>
    <t>STCK-4843</t>
  </si>
  <si>
    <t>STCK-4844</t>
  </si>
  <si>
    <t>STCK-4845</t>
  </si>
  <si>
    <t>STCK-4846</t>
  </si>
  <si>
    <t>STCK-4847</t>
  </si>
  <si>
    <t>STCK-4848</t>
  </si>
  <si>
    <t>STCK-4849</t>
  </si>
  <si>
    <t>STCK-4850</t>
  </si>
  <si>
    <t>STCK-4851</t>
  </si>
  <si>
    <t>STCK-4852</t>
  </si>
  <si>
    <t>STCK-4853</t>
  </si>
  <si>
    <t>STCK-4854</t>
  </si>
  <si>
    <t>STCK-4855</t>
  </si>
  <si>
    <t>STCK-4856</t>
  </si>
  <si>
    <t>STCK-4857</t>
  </si>
  <si>
    <t>STCK-4858</t>
  </si>
  <si>
    <t>STCK-4859</t>
  </si>
  <si>
    <t>STCK-4860</t>
  </si>
  <si>
    <t>STCK-4861</t>
  </si>
  <si>
    <t>STCK-4862</t>
  </si>
  <si>
    <t>STCK-4863</t>
  </si>
  <si>
    <t>STCK-4864</t>
  </si>
  <si>
    <t>STCK-4865</t>
  </si>
  <si>
    <t>STCK-4866</t>
  </si>
  <si>
    <t>STCK-4867</t>
  </si>
  <si>
    <t>STCK-4868</t>
  </si>
  <si>
    <t>STCK-4869</t>
  </si>
  <si>
    <t>STCK-4870</t>
  </si>
  <si>
    <t>STCK-4871</t>
  </si>
  <si>
    <t>STCK-4872</t>
  </si>
  <si>
    <t>STCK-4873</t>
  </si>
  <si>
    <t>STCK-4874</t>
  </si>
  <si>
    <t>STCK-4875</t>
  </si>
  <si>
    <t>STCK-4876</t>
  </si>
  <si>
    <t>STCK-4877</t>
  </si>
  <si>
    <t>STCK-4878</t>
  </si>
  <si>
    <t>STCK-4879</t>
  </si>
  <si>
    <t>STCK-4880</t>
  </si>
  <si>
    <t>STCK-4881</t>
  </si>
  <si>
    <t>STCK-4882</t>
  </si>
  <si>
    <t>STCK-4883</t>
  </si>
  <si>
    <t>STCK-4884</t>
  </si>
  <si>
    <t>STCK-4885</t>
  </si>
  <si>
    <t>STCK-4886</t>
  </si>
  <si>
    <t>STCK-4887</t>
  </si>
  <si>
    <t>STCK-4888</t>
  </si>
  <si>
    <t>STCK-4889</t>
  </si>
  <si>
    <t>STCK-4890</t>
  </si>
  <si>
    <t>STCK-4891</t>
  </si>
  <si>
    <t>STCK-4892</t>
  </si>
  <si>
    <t>STCK-4893</t>
  </si>
  <si>
    <t>STCK-4894</t>
  </si>
  <si>
    <t>STCK-4895</t>
  </si>
  <si>
    <t>STCK-4896</t>
  </si>
  <si>
    <t>STCK-4897</t>
  </si>
  <si>
    <t>STCK-4898</t>
  </si>
  <si>
    <t>STCK-4899</t>
  </si>
  <si>
    <t>STCK-4900</t>
  </si>
  <si>
    <t>STCK-4901</t>
  </si>
  <si>
    <t>STCK-4902</t>
  </si>
  <si>
    <t>STCK-4903</t>
  </si>
  <si>
    <t>STCK-4904</t>
  </si>
  <si>
    <t>STCK-4905</t>
  </si>
  <si>
    <t>STCK-4906</t>
  </si>
  <si>
    <t>STCK-4907</t>
  </si>
  <si>
    <t>STCK-4908</t>
  </si>
  <si>
    <t>STCK-4909</t>
  </si>
  <si>
    <t>STCK-4910</t>
  </si>
  <si>
    <t>STCK-4911</t>
  </si>
  <si>
    <t>STCK-4912</t>
  </si>
  <si>
    <t>STCK-4913</t>
  </si>
  <si>
    <t>STCK-4914</t>
  </si>
  <si>
    <t>STCK-4915</t>
  </si>
  <si>
    <t>STCK-4916</t>
  </si>
  <si>
    <t>STCK-4917</t>
  </si>
  <si>
    <t>STCK-4918</t>
  </si>
  <si>
    <t>STCK-4919</t>
  </si>
  <si>
    <t>STCK-4920</t>
  </si>
  <si>
    <t>STCK-4921</t>
  </si>
  <si>
    <t>STCK-4922</t>
  </si>
  <si>
    <t>STCK-4923</t>
  </si>
  <si>
    <t>STCK-4924</t>
  </si>
  <si>
    <t>STCK-4925</t>
  </si>
  <si>
    <t>STCK-4926</t>
  </si>
  <si>
    <t>STCK-4927</t>
  </si>
  <si>
    <t>STCK-4928</t>
  </si>
  <si>
    <t>STCK-4929</t>
  </si>
  <si>
    <t>STCK-4930</t>
  </si>
  <si>
    <t>STCK-4931</t>
  </si>
  <si>
    <t>STCK-4932</t>
  </si>
  <si>
    <t>STCK-4933</t>
  </si>
  <si>
    <t>STCK-4934</t>
  </si>
  <si>
    <t>STCK-4935</t>
  </si>
  <si>
    <t>STCK-4936</t>
  </si>
  <si>
    <t>STCK-4937</t>
  </si>
  <si>
    <t>STCK-4938</t>
  </si>
  <si>
    <t>STCK-4939</t>
  </si>
  <si>
    <t>STCK-4940</t>
  </si>
  <si>
    <t>STCK-4941</t>
  </si>
  <si>
    <t>STCK-4942</t>
  </si>
  <si>
    <t>STCK-4943</t>
  </si>
  <si>
    <t>STCK-4944</t>
  </si>
  <si>
    <t>STCK-4945</t>
  </si>
  <si>
    <t>STCK-4946</t>
  </si>
  <si>
    <t>STCK-4947</t>
  </si>
  <si>
    <t>STCK-4948</t>
  </si>
  <si>
    <t>STCK-4949</t>
  </si>
  <si>
    <t>STCK-4950</t>
  </si>
  <si>
    <t>STCK-4951</t>
  </si>
  <si>
    <t>STCK-4952</t>
  </si>
  <si>
    <t>STCK-4953</t>
  </si>
  <si>
    <t>STCK-4954</t>
  </si>
  <si>
    <t>STCK-4955</t>
  </si>
  <si>
    <t>STCK-4956</t>
  </si>
  <si>
    <t>STCK-4957</t>
  </si>
  <si>
    <t>STCK-4958</t>
  </si>
  <si>
    <t>STCK-4959</t>
  </si>
  <si>
    <t>STCK-4960</t>
  </si>
  <si>
    <t>STCK-4961</t>
  </si>
  <si>
    <t>STCK-4962</t>
  </si>
  <si>
    <t>STCK-4963</t>
  </si>
  <si>
    <t>STCK-4964</t>
  </si>
  <si>
    <t>STCK-4965</t>
  </si>
  <si>
    <t>STCK-4966</t>
  </si>
  <si>
    <t>STCK-4967</t>
  </si>
  <si>
    <t>STCK-4968</t>
  </si>
  <si>
    <t>STCK-4969</t>
  </si>
  <si>
    <t>STCK-4970</t>
  </si>
  <si>
    <t>STCK-4971</t>
  </si>
  <si>
    <t>STCK-4972</t>
  </si>
  <si>
    <t>STCK-4973</t>
  </si>
  <si>
    <t>STCK-4974</t>
  </si>
  <si>
    <t>STCK-4975</t>
  </si>
  <si>
    <t>STCK-4976</t>
  </si>
  <si>
    <t>STCK-4977</t>
  </si>
  <si>
    <t>STCK-4978</t>
  </si>
  <si>
    <t>STCK-4979</t>
  </si>
  <si>
    <t>STCK-4980</t>
  </si>
  <si>
    <t>STCK-4981</t>
  </si>
  <si>
    <t>STCK-4982</t>
  </si>
  <si>
    <t>STCK-4983</t>
  </si>
  <si>
    <t>STCK-4984</t>
  </si>
  <si>
    <t>STCK-4985</t>
  </si>
  <si>
    <t>STCK-4986</t>
  </si>
  <si>
    <t>STCK-4987</t>
  </si>
  <si>
    <t>STCK-4988</t>
  </si>
  <si>
    <t>STCK-4989</t>
  </si>
  <si>
    <t>STCK-4990</t>
  </si>
  <si>
    <t>STCK-4991</t>
  </si>
  <si>
    <t>STCK-4992</t>
  </si>
  <si>
    <t>STCK-4993</t>
  </si>
  <si>
    <t>STCK-4994</t>
  </si>
  <si>
    <t>STCK-4995</t>
  </si>
  <si>
    <t>STCK-4996</t>
  </si>
  <si>
    <t>STCK-4997</t>
  </si>
  <si>
    <t>STCK-4998</t>
  </si>
  <si>
    <t>STCK-4999</t>
  </si>
  <si>
    <t>STCK-5000</t>
  </si>
  <si>
    <t>STCK-5001</t>
  </si>
  <si>
    <t>STCK-5002</t>
  </si>
  <si>
    <t>STCK-5003</t>
  </si>
  <si>
    <t>STCK-5004</t>
  </si>
  <si>
    <t>STCK-5005</t>
  </si>
  <si>
    <t>STCK-5006</t>
  </si>
  <si>
    <t>STCK-5007</t>
  </si>
  <si>
    <t>STCK-5008</t>
  </si>
  <si>
    <t>STCK-5009</t>
  </si>
  <si>
    <t>STCK-5010</t>
  </si>
  <si>
    <t>STCK-5011</t>
  </si>
  <si>
    <t>STCK-5012</t>
  </si>
  <si>
    <t>STCK-5013</t>
  </si>
  <si>
    <t>STCK-5014</t>
  </si>
  <si>
    <t>STCK-5015</t>
  </si>
  <si>
    <t>STCK-5016</t>
  </si>
  <si>
    <t>STCK-5017</t>
  </si>
  <si>
    <t>STCK-5018</t>
  </si>
  <si>
    <t>STCK-5019</t>
  </si>
  <si>
    <t>STCK-5020</t>
  </si>
  <si>
    <t>STCK-5021</t>
  </si>
  <si>
    <t>STCK-5022</t>
  </si>
  <si>
    <t>STCK-5023</t>
  </si>
  <si>
    <t>STCK-5024</t>
  </si>
  <si>
    <t>STCK-5025</t>
  </si>
  <si>
    <t>STCK-5026</t>
  </si>
  <si>
    <t>STCK-5027</t>
  </si>
  <si>
    <t>STCK-5028</t>
  </si>
  <si>
    <t>STCK-5029</t>
  </si>
  <si>
    <t>STCK-5030</t>
  </si>
  <si>
    <t>STCK-5031</t>
  </si>
  <si>
    <t>STCK-5032</t>
  </si>
  <si>
    <t>STCK-5033</t>
  </si>
  <si>
    <t>STCK-5034</t>
  </si>
  <si>
    <t>STCK-5035</t>
  </si>
  <si>
    <t>STCK-5036</t>
  </si>
  <si>
    <t>STCK-5037</t>
  </si>
  <si>
    <t>STCK-5038</t>
  </si>
  <si>
    <t>STCK-5039</t>
  </si>
  <si>
    <t>STCK-5040</t>
  </si>
  <si>
    <t>STCK-5041</t>
  </si>
  <si>
    <t>STCK-5042</t>
  </si>
  <si>
    <t>STCK-5043</t>
  </si>
  <si>
    <t>STCK-5044</t>
  </si>
  <si>
    <t>STCK-5045</t>
  </si>
  <si>
    <t>STCK-5046</t>
  </si>
  <si>
    <t>STCK-5047</t>
  </si>
  <si>
    <t>STCK-5048</t>
  </si>
  <si>
    <t>STCK-5049</t>
  </si>
  <si>
    <t>STCK-5050</t>
  </si>
  <si>
    <t>STCK-5051</t>
  </si>
  <si>
    <t>STCK-5052</t>
  </si>
  <si>
    <t>STCK-5053</t>
  </si>
  <si>
    <t>STCK-5054</t>
  </si>
  <si>
    <t>STCK-5055</t>
  </si>
  <si>
    <t>STCK-5056</t>
  </si>
  <si>
    <t>STCK-5057</t>
  </si>
  <si>
    <t>STCK-5058</t>
  </si>
  <si>
    <t>STCK-5059</t>
  </si>
  <si>
    <t>STCK-5060</t>
  </si>
  <si>
    <t>STCK-5061</t>
  </si>
  <si>
    <t>STCK-5062</t>
  </si>
  <si>
    <t>STCK-5063</t>
  </si>
  <si>
    <t>STCK-5064</t>
  </si>
  <si>
    <t>STCK-5065</t>
  </si>
  <si>
    <t>STCK-5066</t>
  </si>
  <si>
    <t>STCK-5067</t>
  </si>
  <si>
    <t>STCK-5068</t>
  </si>
  <si>
    <t>STCK-5069</t>
  </si>
  <si>
    <t>STCK-5070</t>
  </si>
  <si>
    <t>STCK-5071</t>
  </si>
  <si>
    <t>STCK-5072</t>
  </si>
  <si>
    <t>STCK-5073</t>
  </si>
  <si>
    <t>STCK-5074</t>
  </si>
  <si>
    <t>STCK-5075</t>
  </si>
  <si>
    <t>STCK-5076</t>
  </si>
  <si>
    <t>STCK-5077</t>
  </si>
  <si>
    <t>STCK-5078</t>
  </si>
  <si>
    <t>STCK-5079</t>
  </si>
  <si>
    <t>STCK-5080</t>
  </si>
  <si>
    <t>STCK-5081</t>
  </si>
  <si>
    <t>STCK-5082</t>
  </si>
  <si>
    <t>STCK-5083</t>
  </si>
  <si>
    <t>STCK-5084</t>
  </si>
  <si>
    <t>STCK-5085</t>
  </si>
  <si>
    <t>STCK-5086</t>
  </si>
  <si>
    <t>STCK-5087</t>
  </si>
  <si>
    <t>STCK-5088</t>
  </si>
  <si>
    <t>STCK-5089</t>
  </si>
  <si>
    <t>STCK-5090</t>
  </si>
  <si>
    <t>STCK-5091</t>
  </si>
  <si>
    <t>STCK-5092</t>
  </si>
  <si>
    <t>STCK-5093</t>
  </si>
  <si>
    <t>STCK-5094</t>
  </si>
  <si>
    <t>STCK-5095</t>
  </si>
  <si>
    <t>STCK-5096</t>
  </si>
  <si>
    <t>STCK-5097</t>
  </si>
  <si>
    <t>STCK-5098</t>
  </si>
  <si>
    <t>STCK-5099</t>
  </si>
  <si>
    <t>STCK-5100</t>
  </si>
  <si>
    <t>STCK-5101</t>
  </si>
  <si>
    <t>STCK-5102</t>
  </si>
  <si>
    <t>STCK-5103</t>
  </si>
  <si>
    <t>STCK-5104</t>
  </si>
  <si>
    <t>STCK-5105</t>
  </si>
  <si>
    <t>STCK-5106</t>
  </si>
  <si>
    <t>STCK-5107</t>
  </si>
  <si>
    <t>STCK-5108</t>
  </si>
  <si>
    <t>STCK-5109</t>
  </si>
  <si>
    <t>STCK-5110</t>
  </si>
  <si>
    <t>STCK-5111</t>
  </si>
  <si>
    <t>STCK-5112</t>
  </si>
  <si>
    <t>STCK-5113</t>
  </si>
  <si>
    <t>STCK-5114</t>
  </si>
  <si>
    <t>STCK-5115</t>
  </si>
  <si>
    <t>STCK-5116</t>
  </si>
  <si>
    <t>STCK-5117</t>
  </si>
  <si>
    <t>STCK-5118</t>
  </si>
  <si>
    <t>STCK-5119</t>
  </si>
  <si>
    <t>STCK-5120</t>
  </si>
  <si>
    <t>STCK-5121</t>
  </si>
  <si>
    <t>STCK-5122</t>
  </si>
  <si>
    <t>STCK-5123</t>
  </si>
  <si>
    <t>STCK-5124</t>
  </si>
  <si>
    <t>STCK-5125</t>
  </si>
  <si>
    <t>STCK-5126</t>
  </si>
  <si>
    <t>STCK-5127</t>
  </si>
  <si>
    <t>STCK-5128</t>
  </si>
  <si>
    <t>STCK-5129</t>
  </si>
  <si>
    <t>STCK-5130</t>
  </si>
  <si>
    <t>STCK-5131</t>
  </si>
  <si>
    <t>STCK-5132</t>
  </si>
  <si>
    <t>STCK-5133</t>
  </si>
  <si>
    <t>STCK-5134</t>
  </si>
  <si>
    <t>STCK-5135</t>
  </si>
  <si>
    <t>STCK-5136</t>
  </si>
  <si>
    <t>STCK-5137</t>
  </si>
  <si>
    <t>STCK-5138</t>
  </si>
  <si>
    <t>STCK-5139</t>
  </si>
  <si>
    <t>STCK-5140</t>
  </si>
  <si>
    <t>STCK-5141</t>
  </si>
  <si>
    <t>ITC</t>
  </si>
  <si>
    <t>FMCG</t>
  </si>
  <si>
    <t>STCK-5142</t>
  </si>
  <si>
    <t>STCK-5143</t>
  </si>
  <si>
    <t>STCK-5144</t>
  </si>
  <si>
    <t>STCK-5145</t>
  </si>
  <si>
    <t>STCK-5146</t>
  </si>
  <si>
    <t>STCK-5147</t>
  </si>
  <si>
    <t>STCK-5148</t>
  </si>
  <si>
    <t>STCK-5149</t>
  </si>
  <si>
    <t>STCK-5150</t>
  </si>
  <si>
    <t>STCK-5151</t>
  </si>
  <si>
    <t>STCK-5152</t>
  </si>
  <si>
    <t>STCK-5153</t>
  </si>
  <si>
    <t>STCK-5154</t>
  </si>
  <si>
    <t>STCK-5155</t>
  </si>
  <si>
    <t>STCK-5156</t>
  </si>
  <si>
    <t>STCK-5157</t>
  </si>
  <si>
    <t>STCK-5158</t>
  </si>
  <si>
    <t>STCK-5159</t>
  </si>
  <si>
    <t>STCK-5160</t>
  </si>
  <si>
    <t>STCK-5161</t>
  </si>
  <si>
    <t>STCK-5162</t>
  </si>
  <si>
    <t>STCK-5163</t>
  </si>
  <si>
    <t>STCK-5164</t>
  </si>
  <si>
    <t>STCK-5165</t>
  </si>
  <si>
    <t>STCK-5166</t>
  </si>
  <si>
    <t>STCK-5167</t>
  </si>
  <si>
    <t>STCK-5168</t>
  </si>
  <si>
    <t>STCK-5169</t>
  </si>
  <si>
    <t>STCK-5170</t>
  </si>
  <si>
    <t>STCK-5171</t>
  </si>
  <si>
    <t>STCK-5172</t>
  </si>
  <si>
    <t>STCK-5173</t>
  </si>
  <si>
    <t>STCK-5174</t>
  </si>
  <si>
    <t>STCK-5175</t>
  </si>
  <si>
    <t>STCK-5176</t>
  </si>
  <si>
    <t>STCK-5177</t>
  </si>
  <si>
    <t>STCK-5178</t>
  </si>
  <si>
    <t>STCK-5179</t>
  </si>
  <si>
    <t>STCK-5180</t>
  </si>
  <si>
    <t>STCK-5181</t>
  </si>
  <si>
    <t>STCK-5182</t>
  </si>
  <si>
    <t>STCK-5183</t>
  </si>
  <si>
    <t>STCK-5184</t>
  </si>
  <si>
    <t>STCK-5185</t>
  </si>
  <si>
    <t>STCK-5186</t>
  </si>
  <si>
    <t>STCK-5187</t>
  </si>
  <si>
    <t>STCK-5188</t>
  </si>
  <si>
    <t>STCK-5189</t>
  </si>
  <si>
    <t>STCK-5190</t>
  </si>
  <si>
    <t>STCK-5191</t>
  </si>
  <si>
    <t>STCK-5192</t>
  </si>
  <si>
    <t>STCK-5193</t>
  </si>
  <si>
    <t>STCK-5194</t>
  </si>
  <si>
    <t>STCK-5195</t>
  </si>
  <si>
    <t>STCK-5196</t>
  </si>
  <si>
    <t>STCK-5197</t>
  </si>
  <si>
    <t>STCK-5198</t>
  </si>
  <si>
    <t>STCK-5199</t>
  </si>
  <si>
    <t>STCK-5200</t>
  </si>
  <si>
    <t>STCK-5201</t>
  </si>
  <si>
    <t>STCK-5202</t>
  </si>
  <si>
    <t>STCK-5203</t>
  </si>
  <si>
    <t>STCK-5204</t>
  </si>
  <si>
    <t>STCK-5205</t>
  </si>
  <si>
    <t>STCK-5206</t>
  </si>
  <si>
    <t>STCK-5207</t>
  </si>
  <si>
    <t>STCK-5208</t>
  </si>
  <si>
    <t>STCK-5209</t>
  </si>
  <si>
    <t>STCK-5210</t>
  </si>
  <si>
    <t>STCK-5211</t>
  </si>
  <si>
    <t>STCK-5212</t>
  </si>
  <si>
    <t>STCK-5213</t>
  </si>
  <si>
    <t>STCK-5214</t>
  </si>
  <si>
    <t>STCK-5215</t>
  </si>
  <si>
    <t>STCK-5216</t>
  </si>
  <si>
    <t>STCK-5217</t>
  </si>
  <si>
    <t>STCK-5218</t>
  </si>
  <si>
    <t>STCK-5219</t>
  </si>
  <si>
    <t>STCK-5220</t>
  </si>
  <si>
    <t>STCK-5221</t>
  </si>
  <si>
    <t>STCK-5222</t>
  </si>
  <si>
    <t>STCK-5223</t>
  </si>
  <si>
    <t>STCK-5224</t>
  </si>
  <si>
    <t>STCK-5225</t>
  </si>
  <si>
    <t>STCK-5226</t>
  </si>
  <si>
    <t>STCK-5227</t>
  </si>
  <si>
    <t>STCK-5228</t>
  </si>
  <si>
    <t>STCK-5229</t>
  </si>
  <si>
    <t>STCK-5230</t>
  </si>
  <si>
    <t>STCK-5231</t>
  </si>
  <si>
    <t>STCK-5232</t>
  </si>
  <si>
    <t>STCK-5233</t>
  </si>
  <si>
    <t>STCK-5234</t>
  </si>
  <si>
    <t>STCK-5235</t>
  </si>
  <si>
    <t>STCK-5236</t>
  </si>
  <si>
    <t>STCK-5237</t>
  </si>
  <si>
    <t>STCK-5238</t>
  </si>
  <si>
    <t>STCK-5239</t>
  </si>
  <si>
    <t>STCK-5240</t>
  </si>
  <si>
    <t>STCK-5241</t>
  </si>
  <si>
    <t>STCK-5242</t>
  </si>
  <si>
    <t>STCK-5243</t>
  </si>
  <si>
    <t>STCK-5244</t>
  </si>
  <si>
    <t>STCK-5245</t>
  </si>
  <si>
    <t>STCK-5246</t>
  </si>
  <si>
    <t>STCK-5247</t>
  </si>
  <si>
    <t>STCK-5248</t>
  </si>
  <si>
    <t>STCK-5249</t>
  </si>
  <si>
    <t>STCK-5250</t>
  </si>
  <si>
    <t>STCK-5251</t>
  </si>
  <si>
    <t>STCK-5252</t>
  </si>
  <si>
    <t>STCK-5253</t>
  </si>
  <si>
    <t>STCK-5254</t>
  </si>
  <si>
    <t>STCK-5255</t>
  </si>
  <si>
    <t>STCK-5256</t>
  </si>
  <si>
    <t>STCK-5257</t>
  </si>
  <si>
    <t>STCK-5258</t>
  </si>
  <si>
    <t>STCK-5259</t>
  </si>
  <si>
    <t>STCK-5260</t>
  </si>
  <si>
    <t>STCK-5261</t>
  </si>
  <si>
    <t>STCK-5262</t>
  </si>
  <si>
    <t>STCK-5263</t>
  </si>
  <si>
    <t>STCK-5264</t>
  </si>
  <si>
    <t>STCK-5265</t>
  </si>
  <si>
    <t>STCK-5266</t>
  </si>
  <si>
    <t>STCK-5267</t>
  </si>
  <si>
    <t>STCK-5268</t>
  </si>
  <si>
    <t>STCK-5269</t>
  </si>
  <si>
    <t>STCK-5270</t>
  </si>
  <si>
    <t>STCK-5271</t>
  </si>
  <si>
    <t>STCK-5272</t>
  </si>
  <si>
    <t>STCK-5273</t>
  </si>
  <si>
    <t>STCK-5274</t>
  </si>
  <si>
    <t>STCK-5275</t>
  </si>
  <si>
    <t>STCK-5276</t>
  </si>
  <si>
    <t>STCK-5277</t>
  </si>
  <si>
    <t>STCK-5278</t>
  </si>
  <si>
    <t>STCK-5279</t>
  </si>
  <si>
    <t>STCK-5280</t>
  </si>
  <si>
    <t>STCK-5281</t>
  </si>
  <si>
    <t>STCK-5282</t>
  </si>
  <si>
    <t>STCK-5283</t>
  </si>
  <si>
    <t>STCK-5284</t>
  </si>
  <si>
    <t>STCK-5285</t>
  </si>
  <si>
    <t>STCK-5286</t>
  </si>
  <si>
    <t>STCK-5287</t>
  </si>
  <si>
    <t>STCK-5288</t>
  </si>
  <si>
    <t>STCK-5289</t>
  </si>
  <si>
    <t>STCK-5290</t>
  </si>
  <si>
    <t>STCK-5291</t>
  </si>
  <si>
    <t>STCK-5292</t>
  </si>
  <si>
    <t>STCK-5293</t>
  </si>
  <si>
    <t>STCK-5294</t>
  </si>
  <si>
    <t>STCK-5295</t>
  </si>
  <si>
    <t>STCK-5296</t>
  </si>
  <si>
    <t>STCK-5297</t>
  </si>
  <si>
    <t>STCK-5298</t>
  </si>
  <si>
    <t>STCK-5299</t>
  </si>
  <si>
    <t>STCK-5300</t>
  </si>
  <si>
    <t>STCK-5301</t>
  </si>
  <si>
    <t>STCK-5302</t>
  </si>
  <si>
    <t>STCK-5303</t>
  </si>
  <si>
    <t>STCK-5304</t>
  </si>
  <si>
    <t>STCK-5305</t>
  </si>
  <si>
    <t>STCK-5306</t>
  </si>
  <si>
    <t>STCK-5307</t>
  </si>
  <si>
    <t>STCK-5308</t>
  </si>
  <si>
    <t>STCK-5309</t>
  </si>
  <si>
    <t>STCK-5310</t>
  </si>
  <si>
    <t>STCK-5311</t>
  </si>
  <si>
    <t>STCK-5312</t>
  </si>
  <si>
    <t>STCK-5313</t>
  </si>
  <si>
    <t>STCK-5314</t>
  </si>
  <si>
    <t>STCK-5315</t>
  </si>
  <si>
    <t>STCK-5316</t>
  </si>
  <si>
    <t>STCK-5317</t>
  </si>
  <si>
    <t>STCK-5318</t>
  </si>
  <si>
    <t>STCK-5319</t>
  </si>
  <si>
    <t>STCK-5320</t>
  </si>
  <si>
    <t>STCK-5321</t>
  </si>
  <si>
    <t>STCK-5322</t>
  </si>
  <si>
    <t>STCK-5323</t>
  </si>
  <si>
    <t>STCK-5324</t>
  </si>
  <si>
    <t>STCK-5325</t>
  </si>
  <si>
    <t>STCK-5326</t>
  </si>
  <si>
    <t>STCK-5327</t>
  </si>
  <si>
    <t>STCK-5328</t>
  </si>
  <si>
    <t>STCK-5329</t>
  </si>
  <si>
    <t>STCK-5330</t>
  </si>
  <si>
    <t>STCK-5331</t>
  </si>
  <si>
    <t>STCK-5332</t>
  </si>
  <si>
    <t>STCK-5333</t>
  </si>
  <si>
    <t>STCK-5334</t>
  </si>
  <si>
    <t>STCK-5335</t>
  </si>
  <si>
    <t>STCK-5336</t>
  </si>
  <si>
    <t>STCK-5337</t>
  </si>
  <si>
    <t>STCK-5338</t>
  </si>
  <si>
    <t>STCK-5339</t>
  </si>
  <si>
    <t>STCK-5340</t>
  </si>
  <si>
    <t>STCK-5341</t>
  </si>
  <si>
    <t>STCK-5342</t>
  </si>
  <si>
    <t>STCK-5343</t>
  </si>
  <si>
    <t>STCK-5344</t>
  </si>
  <si>
    <t>STCK-5345</t>
  </si>
  <si>
    <t>STCK-5346</t>
  </si>
  <si>
    <t>STCK-5347</t>
  </si>
  <si>
    <t>STCK-5348</t>
  </si>
  <si>
    <t>STCK-5349</t>
  </si>
  <si>
    <t>STCK-5350</t>
  </si>
  <si>
    <t>STCK-5351</t>
  </si>
  <si>
    <t>STCK-5352</t>
  </si>
  <si>
    <t>STCK-5353</t>
  </si>
  <si>
    <t>STCK-5354</t>
  </si>
  <si>
    <t>STCK-5355</t>
  </si>
  <si>
    <t>STCK-5356</t>
  </si>
  <si>
    <t>STCK-5357</t>
  </si>
  <si>
    <t>STCK-5358</t>
  </si>
  <si>
    <t>STCK-5359</t>
  </si>
  <si>
    <t>STCK-5360</t>
  </si>
  <si>
    <t>STCK-5361</t>
  </si>
  <si>
    <t>STCK-5362</t>
  </si>
  <si>
    <t>STCK-5363</t>
  </si>
  <si>
    <t>STCK-5364</t>
  </si>
  <si>
    <t>STCK-5365</t>
  </si>
  <si>
    <t>STCK-5366</t>
  </si>
  <si>
    <t>STCK-5367</t>
  </si>
  <si>
    <t>STCK-5368</t>
  </si>
  <si>
    <t>STCK-5369</t>
  </si>
  <si>
    <t>STCK-5370</t>
  </si>
  <si>
    <t>STCK-5371</t>
  </si>
  <si>
    <t>STCK-5372</t>
  </si>
  <si>
    <t>STCK-5373</t>
  </si>
  <si>
    <t>STCK-5374</t>
  </si>
  <si>
    <t>STCK-5375</t>
  </si>
  <si>
    <t>STCK-5376</t>
  </si>
  <si>
    <t>STCK-5377</t>
  </si>
  <si>
    <t>STCK-5378</t>
  </si>
  <si>
    <t>STCK-5379</t>
  </si>
  <si>
    <t>STCK-5380</t>
  </si>
  <si>
    <t>STCK-5381</t>
  </si>
  <si>
    <t>STCK-5382</t>
  </si>
  <si>
    <t>STCK-5383</t>
  </si>
  <si>
    <t>STCK-5384</t>
  </si>
  <si>
    <t>STCK-5385</t>
  </si>
  <si>
    <t>STCK-5386</t>
  </si>
  <si>
    <t>STCK-5387</t>
  </si>
  <si>
    <t>STCK-5388</t>
  </si>
  <si>
    <t>STCK-5389</t>
  </si>
  <si>
    <t>STCK-5390</t>
  </si>
  <si>
    <t>STCK-5391</t>
  </si>
  <si>
    <t>STCK-5392</t>
  </si>
  <si>
    <t>STCK-5393</t>
  </si>
  <si>
    <t>STCK-5394</t>
  </si>
  <si>
    <t>STCK-5395</t>
  </si>
  <si>
    <t>STCK-5396</t>
  </si>
  <si>
    <t>STCK-5397</t>
  </si>
  <si>
    <t>STCK-5398</t>
  </si>
  <si>
    <t>STCK-5399</t>
  </si>
  <si>
    <t>STCK-5400</t>
  </si>
  <si>
    <t>STCK-5401</t>
  </si>
  <si>
    <t>STCK-5402</t>
  </si>
  <si>
    <t>STCK-5403</t>
  </si>
  <si>
    <t>STCK-5404</t>
  </si>
  <si>
    <t>STCK-5405</t>
  </si>
  <si>
    <t>STCK-5406</t>
  </si>
  <si>
    <t>STCK-5407</t>
  </si>
  <si>
    <t>STCK-5408</t>
  </si>
  <si>
    <t>STCK-5409</t>
  </si>
  <si>
    <t>STCK-5410</t>
  </si>
  <si>
    <t>STCK-5411</t>
  </si>
  <si>
    <t>STCK-5412</t>
  </si>
  <si>
    <t>STCK-5413</t>
  </si>
  <si>
    <t>STCK-5414</t>
  </si>
  <si>
    <t>STCK-5415</t>
  </si>
  <si>
    <t>STCK-5416</t>
  </si>
  <si>
    <t>STCK-5417</t>
  </si>
  <si>
    <t>STCK-5418</t>
  </si>
  <si>
    <t>STCK-5419</t>
  </si>
  <si>
    <t>STCK-5420</t>
  </si>
  <si>
    <t>STCK-5421</t>
  </si>
  <si>
    <t>STCK-5422</t>
  </si>
  <si>
    <t>STCK-5423</t>
  </si>
  <si>
    <t>STCK-5424</t>
  </si>
  <si>
    <t>STCK-5425</t>
  </si>
  <si>
    <t>STCK-5426</t>
  </si>
  <si>
    <t>STCK-5427</t>
  </si>
  <si>
    <t>STCK-5428</t>
  </si>
  <si>
    <t>STCK-5429</t>
  </si>
  <si>
    <t>STCK-5430</t>
  </si>
  <si>
    <t>STCK-5431</t>
  </si>
  <si>
    <t>STCK-5432</t>
  </si>
  <si>
    <t>STCK-5433</t>
  </si>
  <si>
    <t>STCK-5434</t>
  </si>
  <si>
    <t>STCK-5435</t>
  </si>
  <si>
    <t>STCK-5436</t>
  </si>
  <si>
    <t>STCK-5437</t>
  </si>
  <si>
    <t>STCK-5438</t>
  </si>
  <si>
    <t>STCK-5439</t>
  </si>
  <si>
    <t>STCK-5440</t>
  </si>
  <si>
    <t>STCK-5441</t>
  </si>
  <si>
    <t>STCK-5442</t>
  </si>
  <si>
    <t>STCK-5443</t>
  </si>
  <si>
    <t>STCK-5444</t>
  </si>
  <si>
    <t>STCK-5445</t>
  </si>
  <si>
    <t>STCK-5446</t>
  </si>
  <si>
    <t>STCK-5447</t>
  </si>
  <si>
    <t>STCK-5448</t>
  </si>
  <si>
    <t>STCK-5449</t>
  </si>
  <si>
    <t>STCK-5450</t>
  </si>
  <si>
    <t>STCK-5451</t>
  </si>
  <si>
    <t>STCK-5452</t>
  </si>
  <si>
    <t>STCK-5453</t>
  </si>
  <si>
    <t>STCK-5454</t>
  </si>
  <si>
    <t>STCK-5455</t>
  </si>
  <si>
    <t>STCK-5456</t>
  </si>
  <si>
    <t>STCK-5457</t>
  </si>
  <si>
    <t>STCK-5458</t>
  </si>
  <si>
    <t>STCK-5459</t>
  </si>
  <si>
    <t>STCK-5460</t>
  </si>
  <si>
    <t>STCK-5461</t>
  </si>
  <si>
    <t>STCK-5462</t>
  </si>
  <si>
    <t>STCK-5463</t>
  </si>
  <si>
    <t>STCK-5464</t>
  </si>
  <si>
    <t>STCK-5465</t>
  </si>
  <si>
    <t>STCK-5466</t>
  </si>
  <si>
    <t>STCK-5467</t>
  </si>
  <si>
    <t>STCK-5468</t>
  </si>
  <si>
    <t>STCK-5469</t>
  </si>
  <si>
    <t>STCK-5470</t>
  </si>
  <si>
    <t>STCK-5471</t>
  </si>
  <si>
    <t>STCK-5472</t>
  </si>
  <si>
    <t>STCK-5473</t>
  </si>
  <si>
    <t>STCK-5474</t>
  </si>
  <si>
    <t>STCK-5475</t>
  </si>
  <si>
    <t>STCK-5476</t>
  </si>
  <si>
    <t>STCK-5477</t>
  </si>
  <si>
    <t>STCK-5478</t>
  </si>
  <si>
    <t>STCK-5479</t>
  </si>
  <si>
    <t>STCK-5480</t>
  </si>
  <si>
    <t>STCK-5481</t>
  </si>
  <si>
    <t>STCK-5482</t>
  </si>
  <si>
    <t>STCK-5483</t>
  </si>
  <si>
    <t>STCK-5484</t>
  </si>
  <si>
    <t>STCK-5485</t>
  </si>
  <si>
    <t>STCK-5486</t>
  </si>
  <si>
    <t>STCK-5487</t>
  </si>
  <si>
    <t>STCK-5488</t>
  </si>
  <si>
    <t>STCK-5489</t>
  </si>
  <si>
    <t>STCK-5490</t>
  </si>
  <si>
    <t>STCK-5491</t>
  </si>
  <si>
    <t>STCK-5492</t>
  </si>
  <si>
    <t>STCK-5493</t>
  </si>
  <si>
    <t>STCK-5494</t>
  </si>
  <si>
    <t>STCK-5495</t>
  </si>
  <si>
    <t>STCK-5496</t>
  </si>
  <si>
    <t>STCK-5497</t>
  </si>
  <si>
    <t>STCK-5498</t>
  </si>
  <si>
    <t>STCK-5499</t>
  </si>
  <si>
    <t>STCK-5500</t>
  </si>
  <si>
    <t>STCK-5501</t>
  </si>
  <si>
    <t>STCK-5502</t>
  </si>
  <si>
    <t>STCK-5503</t>
  </si>
  <si>
    <t>STCK-5504</t>
  </si>
  <si>
    <t>STCK-5505</t>
  </si>
  <si>
    <t>STCK-5506</t>
  </si>
  <si>
    <t>STCK-5507</t>
  </si>
  <si>
    <t>STCK-5508</t>
  </si>
  <si>
    <t>STCK-5509</t>
  </si>
  <si>
    <t>STCK-5510</t>
  </si>
  <si>
    <t>STCK-5511</t>
  </si>
  <si>
    <t>STCK-5512</t>
  </si>
  <si>
    <t>STCK-5513</t>
  </si>
  <si>
    <t>STCK-5514</t>
  </si>
  <si>
    <t>STCK-5515</t>
  </si>
  <si>
    <t>STCK-5516</t>
  </si>
  <si>
    <t>STCK-5517</t>
  </si>
  <si>
    <t>STCK-5518</t>
  </si>
  <si>
    <t>STCK-5519</t>
  </si>
  <si>
    <t>STCK-5520</t>
  </si>
  <si>
    <t>STCK-5521</t>
  </si>
  <si>
    <t>STCK-5522</t>
  </si>
  <si>
    <t>STCK-5523</t>
  </si>
  <si>
    <t>STCK-5524</t>
  </si>
  <si>
    <t>STCK-5525</t>
  </si>
  <si>
    <t>STCK-5526</t>
  </si>
  <si>
    <t>STCK-5527</t>
  </si>
  <si>
    <t>STCK-5528</t>
  </si>
  <si>
    <t>STCK-5529</t>
  </si>
  <si>
    <t>STCK-5530</t>
  </si>
  <si>
    <t>STCK-5531</t>
  </si>
  <si>
    <t>STCK-5532</t>
  </si>
  <si>
    <t>STCK-5533</t>
  </si>
  <si>
    <t>STCK-5534</t>
  </si>
  <si>
    <t>STCK-5535</t>
  </si>
  <si>
    <t>STCK-5536</t>
  </si>
  <si>
    <t>STCK-5537</t>
  </si>
  <si>
    <t>STCK-5538</t>
  </si>
  <si>
    <t>STCK-5539</t>
  </si>
  <si>
    <t>STCK-5540</t>
  </si>
  <si>
    <t>STCK-5541</t>
  </si>
  <si>
    <t>STCK-5542</t>
  </si>
  <si>
    <t>STCK-5543</t>
  </si>
  <si>
    <t>STCK-5544</t>
  </si>
  <si>
    <t>STCK-5545</t>
  </si>
  <si>
    <t>STCK-5546</t>
  </si>
  <si>
    <t>STCK-5547</t>
  </si>
  <si>
    <t>STCK-5548</t>
  </si>
  <si>
    <t>STCK-5549</t>
  </si>
  <si>
    <t>STCK-5550</t>
  </si>
  <si>
    <t>STCK-5551</t>
  </si>
  <si>
    <t>STCK-5552</t>
  </si>
  <si>
    <t>STCK-5553</t>
  </si>
  <si>
    <t>STCK-5554</t>
  </si>
  <si>
    <t>STCK-5555</t>
  </si>
  <si>
    <t>STCK-5556</t>
  </si>
  <si>
    <t>STCK-5557</t>
  </si>
  <si>
    <t>STCK-5558</t>
  </si>
  <si>
    <t>STCK-5559</t>
  </si>
  <si>
    <t>STCK-5560</t>
  </si>
  <si>
    <t>STCK-5561</t>
  </si>
  <si>
    <t>STCK-5562</t>
  </si>
  <si>
    <t>STCK-5563</t>
  </si>
  <si>
    <t>STCK-5564</t>
  </si>
  <si>
    <t>STCK-5565</t>
  </si>
  <si>
    <t>STCK-5566</t>
  </si>
  <si>
    <t>STCK-5567</t>
  </si>
  <si>
    <t>STCK-5568</t>
  </si>
  <si>
    <t>STCK-5569</t>
  </si>
  <si>
    <t>STCK-5570</t>
  </si>
  <si>
    <t>STCK-5571</t>
  </si>
  <si>
    <t>STCK-5572</t>
  </si>
  <si>
    <t>STCK-5573</t>
  </si>
  <si>
    <t>STCK-5574</t>
  </si>
  <si>
    <t>STCK-5575</t>
  </si>
  <si>
    <t>STCK-5576</t>
  </si>
  <si>
    <t>STCK-5577</t>
  </si>
  <si>
    <t>STCK-5578</t>
  </si>
  <si>
    <t>STCK-5579</t>
  </si>
  <si>
    <t>STCK-5580</t>
  </si>
  <si>
    <t>STCK-5581</t>
  </si>
  <si>
    <t>STCK-5582</t>
  </si>
  <si>
    <t>STCK-5583</t>
  </si>
  <si>
    <t>STCK-5584</t>
  </si>
  <si>
    <t>STCK-5585</t>
  </si>
  <si>
    <t>STCK-5586</t>
  </si>
  <si>
    <t>STCK-5587</t>
  </si>
  <si>
    <t>STCK-5588</t>
  </si>
  <si>
    <t>STCK-5589</t>
  </si>
  <si>
    <t>STCK-5590</t>
  </si>
  <si>
    <t>STCK-5591</t>
  </si>
  <si>
    <t>STCK-5592</t>
  </si>
  <si>
    <t>STCK-5593</t>
  </si>
  <si>
    <t>STCK-5594</t>
  </si>
  <si>
    <t>STCK-5595</t>
  </si>
  <si>
    <t>STCK-5596</t>
  </si>
  <si>
    <t>STCK-5597</t>
  </si>
  <si>
    <t>STCK-5598</t>
  </si>
  <si>
    <t>STCK-5599</t>
  </si>
  <si>
    <t>STCK-5600</t>
  </si>
  <si>
    <t>STCK-5601</t>
  </si>
  <si>
    <t>STCK-5602</t>
  </si>
  <si>
    <t>STCK-5603</t>
  </si>
  <si>
    <t>STCK-5604</t>
  </si>
  <si>
    <t>STCK-5605</t>
  </si>
  <si>
    <t>STCK-5606</t>
  </si>
  <si>
    <t>STCK-5607</t>
  </si>
  <si>
    <t>STCK-5608</t>
  </si>
  <si>
    <t>STCK-5609</t>
  </si>
  <si>
    <t>STCK-5610</t>
  </si>
  <si>
    <t>STCK-5611</t>
  </si>
  <si>
    <t>STCK-5612</t>
  </si>
  <si>
    <t>STCK-5613</t>
  </si>
  <si>
    <t>STCK-5614</t>
  </si>
  <si>
    <t>STCK-5615</t>
  </si>
  <si>
    <t>STCK-5616</t>
  </si>
  <si>
    <t>STCK-5617</t>
  </si>
  <si>
    <t>STCK-5618</t>
  </si>
  <si>
    <t>STCK-5619</t>
  </si>
  <si>
    <t>STCK-5620</t>
  </si>
  <si>
    <t>STCK-5621</t>
  </si>
  <si>
    <t>STCK-5622</t>
  </si>
  <si>
    <t>STCK-5623</t>
  </si>
  <si>
    <t>STCK-5624</t>
  </si>
  <si>
    <t>STCK-5625</t>
  </si>
  <si>
    <t>STCK-5626</t>
  </si>
  <si>
    <t>STCK-5627</t>
  </si>
  <si>
    <t>STCK-5628</t>
  </si>
  <si>
    <t>STCK-5629</t>
  </si>
  <si>
    <t>STCK-5630</t>
  </si>
  <si>
    <t>STCK-5631</t>
  </si>
  <si>
    <t>STCK-5632</t>
  </si>
  <si>
    <t>STCK-5633</t>
  </si>
  <si>
    <t>STCK-5634</t>
  </si>
  <si>
    <t>STCK-5635</t>
  </si>
  <si>
    <t>STCK-5636</t>
  </si>
  <si>
    <t>STCK-5637</t>
  </si>
  <si>
    <t>STCK-5638</t>
  </si>
  <si>
    <t>STCK-5639</t>
  </si>
  <si>
    <t>STCK-5640</t>
  </si>
  <si>
    <t>STCK-5641</t>
  </si>
  <si>
    <t>STCK-5642</t>
  </si>
  <si>
    <t>STCK-5643</t>
  </si>
  <si>
    <t>NESTLE</t>
  </si>
  <si>
    <t>STCK-5644</t>
  </si>
  <si>
    <t>STCK-5645</t>
  </si>
  <si>
    <t>STCK-5646</t>
  </si>
  <si>
    <t>STCK-5647</t>
  </si>
  <si>
    <t>STCK-5648</t>
  </si>
  <si>
    <t>STCK-5649</t>
  </si>
  <si>
    <t>STCK-5650</t>
  </si>
  <si>
    <t>STCK-5651</t>
  </si>
  <si>
    <t>STCK-5652</t>
  </si>
  <si>
    <t>STCK-5653</t>
  </si>
  <si>
    <t>STCK-5654</t>
  </si>
  <si>
    <t>STCK-5655</t>
  </si>
  <si>
    <t>STCK-5656</t>
  </si>
  <si>
    <t>STCK-5657</t>
  </si>
  <si>
    <t>STCK-5658</t>
  </si>
  <si>
    <t>STCK-5659</t>
  </si>
  <si>
    <t>STCK-5660</t>
  </si>
  <si>
    <t>STCK-5661</t>
  </si>
  <si>
    <t>STCK-5662</t>
  </si>
  <si>
    <t>STCK-5663</t>
  </si>
  <si>
    <t>STCK-5664</t>
  </si>
  <si>
    <t>STCK-5665</t>
  </si>
  <si>
    <t>STCK-5666</t>
  </si>
  <si>
    <t>STCK-5667</t>
  </si>
  <si>
    <t>STCK-5668</t>
  </si>
  <si>
    <t>STCK-5669</t>
  </si>
  <si>
    <t>STCK-5670</t>
  </si>
  <si>
    <t>STCK-5671</t>
  </si>
  <si>
    <t>STCK-5672</t>
  </si>
  <si>
    <t>STCK-5673</t>
  </si>
  <si>
    <t>STCK-5674</t>
  </si>
  <si>
    <t>STCK-5675</t>
  </si>
  <si>
    <t>STCK-5676</t>
  </si>
  <si>
    <t>STCK-5677</t>
  </si>
  <si>
    <t>STCK-5678</t>
  </si>
  <si>
    <t>STCK-5679</t>
  </si>
  <si>
    <t>STCK-5680</t>
  </si>
  <si>
    <t>STCK-5681</t>
  </si>
  <si>
    <t>STCK-5682</t>
  </si>
  <si>
    <t>STCK-5683</t>
  </si>
  <si>
    <t>STCK-5684</t>
  </si>
  <si>
    <t>STCK-5685</t>
  </si>
  <si>
    <t>STCK-5686</t>
  </si>
  <si>
    <t>STCK-5687</t>
  </si>
  <si>
    <t>STCK-5688</t>
  </si>
  <si>
    <t>STCK-5689</t>
  </si>
  <si>
    <t>STCK-5690</t>
  </si>
  <si>
    <t>STCK-5691</t>
  </si>
  <si>
    <t>STCK-5692</t>
  </si>
  <si>
    <t>STCK-5693</t>
  </si>
  <si>
    <t>STCK-5694</t>
  </si>
  <si>
    <t>STCK-5695</t>
  </si>
  <si>
    <t>STCK-5696</t>
  </si>
  <si>
    <t>STCK-5697</t>
  </si>
  <si>
    <t>STCK-5698</t>
  </si>
  <si>
    <t>STCK-5699</t>
  </si>
  <si>
    <t>STCK-5700</t>
  </si>
  <si>
    <t>STCK-5701</t>
  </si>
  <si>
    <t>STCK-5702</t>
  </si>
  <si>
    <t>STCK-5703</t>
  </si>
  <si>
    <t>STCK-5704</t>
  </si>
  <si>
    <t>STCK-5705</t>
  </si>
  <si>
    <t>STCK-5706</t>
  </si>
  <si>
    <t>STCK-5707</t>
  </si>
  <si>
    <t>STCK-5708</t>
  </si>
  <si>
    <t>STCK-5709</t>
  </si>
  <si>
    <t>STCK-5710</t>
  </si>
  <si>
    <t>STCK-5711</t>
  </si>
  <si>
    <t>STCK-5712</t>
  </si>
  <si>
    <t>STCK-5713</t>
  </si>
  <si>
    <t>STCK-5714</t>
  </si>
  <si>
    <t>STCK-5715</t>
  </si>
  <si>
    <t>STCK-5716</t>
  </si>
  <si>
    <t>STCK-5717</t>
  </si>
  <si>
    <t>STCK-5718</t>
  </si>
  <si>
    <t>STCK-5719</t>
  </si>
  <si>
    <t>STCK-5720</t>
  </si>
  <si>
    <t>STCK-5721</t>
  </si>
  <si>
    <t>STCK-5722</t>
  </si>
  <si>
    <t>STCK-5723</t>
  </si>
  <si>
    <t>STCK-5724</t>
  </si>
  <si>
    <t>STCK-5725</t>
  </si>
  <si>
    <t>STCK-5726</t>
  </si>
  <si>
    <t>STCK-5727</t>
  </si>
  <si>
    <t>STCK-5728</t>
  </si>
  <si>
    <t>STCK-5729</t>
  </si>
  <si>
    <t>STCK-5730</t>
  </si>
  <si>
    <t>STCK-5731</t>
  </si>
  <si>
    <t>STCK-5732</t>
  </si>
  <si>
    <t>STCK-5733</t>
  </si>
  <si>
    <t>STCK-5734</t>
  </si>
  <si>
    <t>STCK-5735</t>
  </si>
  <si>
    <t>STCK-5736</t>
  </si>
  <si>
    <t>STCK-5737</t>
  </si>
  <si>
    <t>STCK-5738</t>
  </si>
  <si>
    <t>STCK-5739</t>
  </si>
  <si>
    <t>STCK-5740</t>
  </si>
  <si>
    <t>STCK-5741</t>
  </si>
  <si>
    <t>STCK-5742</t>
  </si>
  <si>
    <t>STCK-5743</t>
  </si>
  <si>
    <t>STCK-5744</t>
  </si>
  <si>
    <t>STCK-5745</t>
  </si>
  <si>
    <t>STCK-5746</t>
  </si>
  <si>
    <t>STCK-5747</t>
  </si>
  <si>
    <t>STCK-5748</t>
  </si>
  <si>
    <t>STCK-5749</t>
  </si>
  <si>
    <t>STCK-5750</t>
  </si>
  <si>
    <t>STCK-5751</t>
  </si>
  <si>
    <t>STCK-5752</t>
  </si>
  <si>
    <t>STCK-5753</t>
  </si>
  <si>
    <t>STCK-5754</t>
  </si>
  <si>
    <t>STCK-5755</t>
  </si>
  <si>
    <t>STCK-5756</t>
  </si>
  <si>
    <t>STCK-5757</t>
  </si>
  <si>
    <t>STCK-5758</t>
  </si>
  <si>
    <t>STCK-5759</t>
  </si>
  <si>
    <t>STCK-5760</t>
  </si>
  <si>
    <t>STCK-5761</t>
  </si>
  <si>
    <t>STCK-5762</t>
  </si>
  <si>
    <t>STCK-5763</t>
  </si>
  <si>
    <t>STCK-5764</t>
  </si>
  <si>
    <t>STCK-5765</t>
  </si>
  <si>
    <t>STCK-5766</t>
  </si>
  <si>
    <t>STCK-5767</t>
  </si>
  <si>
    <t>STCK-5768</t>
  </si>
  <si>
    <t>STCK-5769</t>
  </si>
  <si>
    <t>STCK-5770</t>
  </si>
  <si>
    <t>STCK-5771</t>
  </si>
  <si>
    <t>STCK-5772</t>
  </si>
  <si>
    <t>STCK-5773</t>
  </si>
  <si>
    <t>STCK-5774</t>
  </si>
  <si>
    <t>STCK-5775</t>
  </si>
  <si>
    <t>STCK-5776</t>
  </si>
  <si>
    <t>STCK-5777</t>
  </si>
  <si>
    <t>STCK-5778</t>
  </si>
  <si>
    <t>STCK-5779</t>
  </si>
  <si>
    <t>STCK-5780</t>
  </si>
  <si>
    <t>STCK-5781</t>
  </si>
  <si>
    <t>STCK-5782</t>
  </si>
  <si>
    <t>STCK-5783</t>
  </si>
  <si>
    <t>STCK-5784</t>
  </si>
  <si>
    <t>STCK-5785</t>
  </si>
  <si>
    <t>STCK-5786</t>
  </si>
  <si>
    <t>STCK-5787</t>
  </si>
  <si>
    <t>STCK-5788</t>
  </si>
  <si>
    <t>STCK-5789</t>
  </si>
  <si>
    <t>STCK-5790</t>
  </si>
  <si>
    <t>STCK-5791</t>
  </si>
  <si>
    <t>STCK-5792</t>
  </si>
  <si>
    <t>STCK-5793</t>
  </si>
  <si>
    <t>STCK-5794</t>
  </si>
  <si>
    <t>STCK-5795</t>
  </si>
  <si>
    <t>STCK-5796</t>
  </si>
  <si>
    <t>STCK-5797</t>
  </si>
  <si>
    <t>STCK-5798</t>
  </si>
  <si>
    <t>STCK-5799</t>
  </si>
  <si>
    <t>STCK-5800</t>
  </si>
  <si>
    <t>STCK-5801</t>
  </si>
  <si>
    <t>STCK-5802</t>
  </si>
  <si>
    <t>STCK-5803</t>
  </si>
  <si>
    <t>STCK-5804</t>
  </si>
  <si>
    <t>STCK-5805</t>
  </si>
  <si>
    <t>STCK-5806</t>
  </si>
  <si>
    <t>STCK-5807</t>
  </si>
  <si>
    <t>STCK-5808</t>
  </si>
  <si>
    <t>STCK-5809</t>
  </si>
  <si>
    <t>STCK-5810</t>
  </si>
  <si>
    <t>STCK-5811</t>
  </si>
  <si>
    <t>STCK-5812</t>
  </si>
  <si>
    <t>STCK-5813</t>
  </si>
  <si>
    <t>STCK-5814</t>
  </si>
  <si>
    <t>STCK-5815</t>
  </si>
  <si>
    <t>STCK-5816</t>
  </si>
  <si>
    <t>STCK-5817</t>
  </si>
  <si>
    <t>STCK-5818</t>
  </si>
  <si>
    <t>STCK-5819</t>
  </si>
  <si>
    <t>STCK-5820</t>
  </si>
  <si>
    <t>STCK-5821</t>
  </si>
  <si>
    <t>STCK-5822</t>
  </si>
  <si>
    <t>STCK-5823</t>
  </si>
  <si>
    <t>STCK-5824</t>
  </si>
  <si>
    <t>STCK-5825</t>
  </si>
  <si>
    <t>STCK-5826</t>
  </si>
  <si>
    <t>STCK-5827</t>
  </si>
  <si>
    <t>STCK-5828</t>
  </si>
  <si>
    <t>STCK-5829</t>
  </si>
  <si>
    <t>STCK-5830</t>
  </si>
  <si>
    <t>STCK-5831</t>
  </si>
  <si>
    <t>STCK-5832</t>
  </si>
  <si>
    <t>STCK-5833</t>
  </si>
  <si>
    <t>STCK-5834</t>
  </si>
  <si>
    <t>STCK-5835</t>
  </si>
  <si>
    <t>STCK-5836</t>
  </si>
  <si>
    <t>STCK-5837</t>
  </si>
  <si>
    <t>STCK-5838</t>
  </si>
  <si>
    <t>STCK-5839</t>
  </si>
  <si>
    <t>STCK-5840</t>
  </si>
  <si>
    <t>STCK-5841</t>
  </si>
  <si>
    <t>STCK-5842</t>
  </si>
  <si>
    <t>STCK-5843</t>
  </si>
  <si>
    <t>STCK-5844</t>
  </si>
  <si>
    <t>STCK-5845</t>
  </si>
  <si>
    <t>STCK-5846</t>
  </si>
  <si>
    <t>STCK-5847</t>
  </si>
  <si>
    <t>STCK-5848</t>
  </si>
  <si>
    <t>STCK-5849</t>
  </si>
  <si>
    <t>STCK-5850</t>
  </si>
  <si>
    <t>STCK-5851</t>
  </si>
  <si>
    <t>STCK-5852</t>
  </si>
  <si>
    <t>STCK-5853</t>
  </si>
  <si>
    <t>STCK-5854</t>
  </si>
  <si>
    <t>STCK-5855</t>
  </si>
  <si>
    <t>STCK-5856</t>
  </si>
  <si>
    <t>STCK-5857</t>
  </si>
  <si>
    <t>STCK-5858</t>
  </si>
  <si>
    <t>STCK-5859</t>
  </si>
  <si>
    <t>STCK-5860</t>
  </si>
  <si>
    <t>STCK-5861</t>
  </si>
  <si>
    <t>STCK-5862</t>
  </si>
  <si>
    <t>STCK-5863</t>
  </si>
  <si>
    <t>STCK-5864</t>
  </si>
  <si>
    <t>STCK-5865</t>
  </si>
  <si>
    <t>STCK-5866</t>
  </si>
  <si>
    <t>STCK-5867</t>
  </si>
  <si>
    <t>STCK-5868</t>
  </si>
  <si>
    <t>STCK-5869</t>
  </si>
  <si>
    <t>STCK-5870</t>
  </si>
  <si>
    <t>STCK-5871</t>
  </si>
  <si>
    <t>STCK-5872</t>
  </si>
  <si>
    <t>STCK-5873</t>
  </si>
  <si>
    <t>STCK-5874</t>
  </si>
  <si>
    <t>STCK-5875</t>
  </si>
  <si>
    <t>STCK-5876</t>
  </si>
  <si>
    <t>STCK-5877</t>
  </si>
  <si>
    <t>STCK-5878</t>
  </si>
  <si>
    <t>STCK-5879</t>
  </si>
  <si>
    <t>STCK-5880</t>
  </si>
  <si>
    <t>STCK-5881</t>
  </si>
  <si>
    <t>STCK-5882</t>
  </si>
  <si>
    <t>STCK-5883</t>
  </si>
  <si>
    <t>STCK-5884</t>
  </si>
  <si>
    <t>STCK-5885</t>
  </si>
  <si>
    <t>STCK-5886</t>
  </si>
  <si>
    <t>STCK-5887</t>
  </si>
  <si>
    <t>STCK-5888</t>
  </si>
  <si>
    <t>STCK-5889</t>
  </si>
  <si>
    <t>STCK-5890</t>
  </si>
  <si>
    <t>STCK-5891</t>
  </si>
  <si>
    <t>STCK-5892</t>
  </si>
  <si>
    <t>STCK-5893</t>
  </si>
  <si>
    <t>STCK-5894</t>
  </si>
  <si>
    <t>STCK-5895</t>
  </si>
  <si>
    <t>STCK-5896</t>
  </si>
  <si>
    <t>STCK-5897</t>
  </si>
  <si>
    <t>STCK-5898</t>
  </si>
  <si>
    <t>STCK-5899</t>
  </si>
  <si>
    <t>STCK-5900</t>
  </si>
  <si>
    <t>STCK-5901</t>
  </si>
  <si>
    <t>STCK-5902</t>
  </si>
  <si>
    <t>STCK-5903</t>
  </si>
  <si>
    <t>STCK-5904</t>
  </si>
  <si>
    <t>STCK-5905</t>
  </si>
  <si>
    <t>STCK-5906</t>
  </si>
  <si>
    <t>STCK-5907</t>
  </si>
  <si>
    <t>STCK-5908</t>
  </si>
  <si>
    <t>STCK-5909</t>
  </si>
  <si>
    <t>STCK-5910</t>
  </si>
  <si>
    <t>STCK-5911</t>
  </si>
  <si>
    <t>STCK-5912</t>
  </si>
  <si>
    <t>STCK-5913</t>
  </si>
  <si>
    <t>STCK-5914</t>
  </si>
  <si>
    <t>STCK-5915</t>
  </si>
  <si>
    <t>STCK-5916</t>
  </si>
  <si>
    <t>STCK-5917</t>
  </si>
  <si>
    <t>STCK-5918</t>
  </si>
  <si>
    <t>STCK-5919</t>
  </si>
  <si>
    <t>STCK-5920</t>
  </si>
  <si>
    <t>STCK-5921</t>
  </si>
  <si>
    <t>STCK-5922</t>
  </si>
  <si>
    <t>STCK-5923</t>
  </si>
  <si>
    <t>STCK-5924</t>
  </si>
  <si>
    <t>STCK-5925</t>
  </si>
  <si>
    <t>STCK-5926</t>
  </si>
  <si>
    <t>STCK-5927</t>
  </si>
  <si>
    <t>STCK-5928</t>
  </si>
  <si>
    <t>STCK-5929</t>
  </si>
  <si>
    <t>STCK-5930</t>
  </si>
  <si>
    <t>STCK-5931</t>
  </si>
  <si>
    <t>STCK-5932</t>
  </si>
  <si>
    <t>STCK-5933</t>
  </si>
  <si>
    <t>STCK-5934</t>
  </si>
  <si>
    <t>STCK-5935</t>
  </si>
  <si>
    <t>STCK-5936</t>
  </si>
  <si>
    <t>STCK-5937</t>
  </si>
  <si>
    <t>STCK-5938</t>
  </si>
  <si>
    <t>STCK-5939</t>
  </si>
  <si>
    <t>STCK-5940</t>
  </si>
  <si>
    <t>STCK-5941</t>
  </si>
  <si>
    <t>STCK-5942</t>
  </si>
  <si>
    <t>STCK-5943</t>
  </si>
  <si>
    <t>STCK-5944</t>
  </si>
  <si>
    <t>STCK-5945</t>
  </si>
  <si>
    <t>STCK-5946</t>
  </si>
  <si>
    <t>STCK-5947</t>
  </si>
  <si>
    <t>STCK-5948</t>
  </si>
  <si>
    <t>STCK-5949</t>
  </si>
  <si>
    <t>STCK-5950</t>
  </si>
  <si>
    <t>STCK-5951</t>
  </si>
  <si>
    <t>STCK-5952</t>
  </si>
  <si>
    <t>STCK-5953</t>
  </si>
  <si>
    <t>STCK-5954</t>
  </si>
  <si>
    <t>STCK-5955</t>
  </si>
  <si>
    <t>STCK-5956</t>
  </si>
  <si>
    <t>STCK-5957</t>
  </si>
  <si>
    <t>STCK-5958</t>
  </si>
  <si>
    <t>STCK-5959</t>
  </si>
  <si>
    <t>STCK-5960</t>
  </si>
  <si>
    <t>STCK-5961</t>
  </si>
  <si>
    <t>STCK-5962</t>
  </si>
  <si>
    <t>STCK-5963</t>
  </si>
  <si>
    <t>STCK-5964</t>
  </si>
  <si>
    <t>STCK-5965</t>
  </si>
  <si>
    <t>STCK-5966</t>
  </si>
  <si>
    <t>STCK-5967</t>
  </si>
  <si>
    <t>STCK-5968</t>
  </si>
  <si>
    <t>STCK-5969</t>
  </si>
  <si>
    <t>STCK-5970</t>
  </si>
  <si>
    <t>STCK-5971</t>
  </si>
  <si>
    <t>STCK-5972</t>
  </si>
  <si>
    <t>STCK-5973</t>
  </si>
  <si>
    <t>STCK-5974</t>
  </si>
  <si>
    <t>STCK-5975</t>
  </si>
  <si>
    <t>STCK-5976</t>
  </si>
  <si>
    <t>STCK-5977</t>
  </si>
  <si>
    <t>STCK-5978</t>
  </si>
  <si>
    <t>STCK-5979</t>
  </si>
  <si>
    <t>STCK-5980</t>
  </si>
  <si>
    <t>STCK-5981</t>
  </si>
  <si>
    <t>STCK-5982</t>
  </si>
  <si>
    <t>STCK-5983</t>
  </si>
  <si>
    <t>STCK-5984</t>
  </si>
  <si>
    <t>STCK-5985</t>
  </si>
  <si>
    <t>STCK-5986</t>
  </si>
  <si>
    <t>STCK-5987</t>
  </si>
  <si>
    <t>STCK-5988</t>
  </si>
  <si>
    <t>STCK-5989</t>
  </si>
  <si>
    <t>STCK-5990</t>
  </si>
  <si>
    <t>STCK-5991</t>
  </si>
  <si>
    <t>STCK-5992</t>
  </si>
  <si>
    <t>STCK-5993</t>
  </si>
  <si>
    <t>STCK-5994</t>
  </si>
  <si>
    <t>STCK-5995</t>
  </si>
  <si>
    <t>STCK-5996</t>
  </si>
  <si>
    <t>STCK-5997</t>
  </si>
  <si>
    <t>STCK-5998</t>
  </si>
  <si>
    <t>STCK-5999</t>
  </si>
  <si>
    <t>STCK-6000</t>
  </si>
  <si>
    <t>STCK-6001</t>
  </si>
  <si>
    <t>STCK-6002</t>
  </si>
  <si>
    <t>STCK-6003</t>
  </si>
  <si>
    <t>STCK-6004</t>
  </si>
  <si>
    <t>STCK-6005</t>
  </si>
  <si>
    <t>STCK-6006</t>
  </si>
  <si>
    <t>STCK-6007</t>
  </si>
  <si>
    <t>STCK-6008</t>
  </si>
  <si>
    <t>STCK-6009</t>
  </si>
  <si>
    <t>STCK-6010</t>
  </si>
  <si>
    <t>STCK-6011</t>
  </si>
  <si>
    <t>STCK-6012</t>
  </si>
  <si>
    <t>STCK-6013</t>
  </si>
  <si>
    <t>STCK-6014</t>
  </si>
  <si>
    <t>STCK-6015</t>
  </si>
  <si>
    <t>STCK-6016</t>
  </si>
  <si>
    <t>STCK-6017</t>
  </si>
  <si>
    <t>STCK-6018</t>
  </si>
  <si>
    <t>STCK-6019</t>
  </si>
  <si>
    <t>STCK-6020</t>
  </si>
  <si>
    <t>STCK-6021</t>
  </si>
  <si>
    <t>STCK-6022</t>
  </si>
  <si>
    <t>STCK-6023</t>
  </si>
  <si>
    <t>STCK-6024</t>
  </si>
  <si>
    <t>STCK-6025</t>
  </si>
  <si>
    <t>STCK-6026</t>
  </si>
  <si>
    <t>STCK-6027</t>
  </si>
  <si>
    <t>STCK-6028</t>
  </si>
  <si>
    <t>STCK-6029</t>
  </si>
  <si>
    <t>STCK-6030</t>
  </si>
  <si>
    <t>STCK-6031</t>
  </si>
  <si>
    <t>STCK-6032</t>
  </si>
  <si>
    <t>STCK-6033</t>
  </si>
  <si>
    <t>STCK-6034</t>
  </si>
  <si>
    <t>STCK-6035</t>
  </si>
  <si>
    <t>STCK-6036</t>
  </si>
  <si>
    <t>STCK-6037</t>
  </si>
  <si>
    <t>STCK-6038</t>
  </si>
  <si>
    <t>STCK-6039</t>
  </si>
  <si>
    <t>STCK-6040</t>
  </si>
  <si>
    <t>STCK-6041</t>
  </si>
  <si>
    <t>STCK-6042</t>
  </si>
  <si>
    <t>STCK-6043</t>
  </si>
  <si>
    <t>STCK-6044</t>
  </si>
  <si>
    <t>STCK-6045</t>
  </si>
  <si>
    <t>STCK-6046</t>
  </si>
  <si>
    <t>STCK-6047</t>
  </si>
  <si>
    <t>STCK-6048</t>
  </si>
  <si>
    <t>STCK-6049</t>
  </si>
  <si>
    <t>STCK-6050</t>
  </si>
  <si>
    <t>STCK-6051</t>
  </si>
  <si>
    <t>STCK-6052</t>
  </si>
  <si>
    <t>STCK-6053</t>
  </si>
  <si>
    <t>STCK-6054</t>
  </si>
  <si>
    <t>STCK-6055</t>
  </si>
  <si>
    <t>STCK-6056</t>
  </si>
  <si>
    <t>STCK-6057</t>
  </si>
  <si>
    <t>STCK-6058</t>
  </si>
  <si>
    <t>STCK-6059</t>
  </si>
  <si>
    <t>STCK-6060</t>
  </si>
  <si>
    <t>STCK-6061</t>
  </si>
  <si>
    <t>STCK-6062</t>
  </si>
  <si>
    <t>STCK-6063</t>
  </si>
  <si>
    <t>STCK-6064</t>
  </si>
  <si>
    <t>STCK-6065</t>
  </si>
  <si>
    <t>STCK-6066</t>
  </si>
  <si>
    <t>STCK-6067</t>
  </si>
  <si>
    <t>STCK-6068</t>
  </si>
  <si>
    <t>STCK-6069</t>
  </si>
  <si>
    <t>STCK-6070</t>
  </si>
  <si>
    <t>STCK-6071</t>
  </si>
  <si>
    <t>STCK-6072</t>
  </si>
  <si>
    <t>STCK-6073</t>
  </si>
  <si>
    <t>STCK-6074</t>
  </si>
  <si>
    <t>STCK-6075</t>
  </si>
  <si>
    <t>STCK-6076</t>
  </si>
  <si>
    <t>STCK-6077</t>
  </si>
  <si>
    <t>STCK-6078</t>
  </si>
  <si>
    <t>STCK-6079</t>
  </si>
  <si>
    <t>STCK-6080</t>
  </si>
  <si>
    <t>STCK-6081</t>
  </si>
  <si>
    <t>STCK-6082</t>
  </si>
  <si>
    <t>STCK-6083</t>
  </si>
  <si>
    <t>STCK-6084</t>
  </si>
  <si>
    <t>STCK-6085</t>
  </si>
  <si>
    <t>STCK-6086</t>
  </si>
  <si>
    <t>STCK-6087</t>
  </si>
  <si>
    <t>STCK-6088</t>
  </si>
  <si>
    <t>STCK-6089</t>
  </si>
  <si>
    <t>STCK-6090</t>
  </si>
  <si>
    <t>STCK-6091</t>
  </si>
  <si>
    <t>STCK-6092</t>
  </si>
  <si>
    <t>STCK-6093</t>
  </si>
  <si>
    <t>STCK-6094</t>
  </si>
  <si>
    <t>STCK-6095</t>
  </si>
  <si>
    <t>STCK-6096</t>
  </si>
  <si>
    <t>STCK-6097</t>
  </si>
  <si>
    <t>STCK-6098</t>
  </si>
  <si>
    <t>STCK-6099</t>
  </si>
  <si>
    <t>STCK-6100</t>
  </si>
  <si>
    <t>STCK-6101</t>
  </si>
  <si>
    <t>STCK-6102</t>
  </si>
  <si>
    <t>STCK-6103</t>
  </si>
  <si>
    <t>STCK-6104</t>
  </si>
  <si>
    <t>STCK-6105</t>
  </si>
  <si>
    <t>STCK-6106</t>
  </si>
  <si>
    <t>STCK-6107</t>
  </si>
  <si>
    <t>STCK-6108</t>
  </si>
  <si>
    <t>STCK-6109</t>
  </si>
  <si>
    <t>STCK-6110</t>
  </si>
  <si>
    <t>STCK-6111</t>
  </si>
  <si>
    <t>STCK-6112</t>
  </si>
  <si>
    <t>STCK-6113</t>
  </si>
  <si>
    <t>STCK-6114</t>
  </si>
  <si>
    <t>STCK-6115</t>
  </si>
  <si>
    <t>STCK-6116</t>
  </si>
  <si>
    <t>STCK-6117</t>
  </si>
  <si>
    <t>STCK-6118</t>
  </si>
  <si>
    <t>STCK-6119</t>
  </si>
  <si>
    <t>STCK-6120</t>
  </si>
  <si>
    <t>STCK-6121</t>
  </si>
  <si>
    <t>STCK-6122</t>
  </si>
  <si>
    <t>STCK-6123</t>
  </si>
  <si>
    <t>STCK-6124</t>
  </si>
  <si>
    <t>STCK-6125</t>
  </si>
  <si>
    <t>STCK-6126</t>
  </si>
  <si>
    <t>STCK-6127</t>
  </si>
  <si>
    <t>STCK-6128</t>
  </si>
  <si>
    <t>STCK-6129</t>
  </si>
  <si>
    <t>STCK-6130</t>
  </si>
  <si>
    <t>STCK-6131</t>
  </si>
  <si>
    <t>STCK-6132</t>
  </si>
  <si>
    <t>STCK-6133</t>
  </si>
  <si>
    <t>STCK-6134</t>
  </si>
  <si>
    <t>STCK-6135</t>
  </si>
  <si>
    <t>STCK-6136</t>
  </si>
  <si>
    <t>STCK-6137</t>
  </si>
  <si>
    <t>STCK-6138</t>
  </si>
  <si>
    <t>STCK-6139</t>
  </si>
  <si>
    <t>STCK-6140</t>
  </si>
  <si>
    <t>STCK-6141</t>
  </si>
  <si>
    <t>STCK-6142</t>
  </si>
  <si>
    <t>STCK-6143</t>
  </si>
  <si>
    <t>MARICO</t>
  </si>
  <si>
    <t>STCK-6144</t>
  </si>
  <si>
    <t>STCK-6145</t>
  </si>
  <si>
    <t>STCK-6146</t>
  </si>
  <si>
    <t>STCK-6147</t>
  </si>
  <si>
    <t>STCK-6148</t>
  </si>
  <si>
    <t>STCK-6149</t>
  </si>
  <si>
    <t>STCK-6150</t>
  </si>
  <si>
    <t>STCK-6151</t>
  </si>
  <si>
    <t>STCK-6152</t>
  </si>
  <si>
    <t>STCK-6153</t>
  </si>
  <si>
    <t>STCK-6154</t>
  </si>
  <si>
    <t>STCK-6155</t>
  </si>
  <si>
    <t>STCK-6156</t>
  </si>
  <si>
    <t>STCK-6157</t>
  </si>
  <si>
    <t>STCK-6158</t>
  </si>
  <si>
    <t>STCK-6159</t>
  </si>
  <si>
    <t>STCK-6160</t>
  </si>
  <si>
    <t>STCK-6161</t>
  </si>
  <si>
    <t>STCK-6162</t>
  </si>
  <si>
    <t>STCK-6163</t>
  </si>
  <si>
    <t>STCK-6164</t>
  </si>
  <si>
    <t>STCK-6165</t>
  </si>
  <si>
    <t>STCK-6166</t>
  </si>
  <si>
    <t>STCK-6167</t>
  </si>
  <si>
    <t>STCK-6168</t>
  </si>
  <si>
    <t>STCK-6169</t>
  </si>
  <si>
    <t>STCK-6170</t>
  </si>
  <si>
    <t>STCK-6171</t>
  </si>
  <si>
    <t>STCK-6172</t>
  </si>
  <si>
    <t>STCK-6173</t>
  </si>
  <si>
    <t>STCK-6174</t>
  </si>
  <si>
    <t>STCK-6175</t>
  </si>
  <si>
    <t>STCK-6176</t>
  </si>
  <si>
    <t>STCK-6177</t>
  </si>
  <si>
    <t>STCK-6178</t>
  </si>
  <si>
    <t>STCK-6179</t>
  </si>
  <si>
    <t>STCK-6180</t>
  </si>
  <si>
    <t>STCK-6181</t>
  </si>
  <si>
    <t>STCK-6182</t>
  </si>
  <si>
    <t>STCK-6183</t>
  </si>
  <si>
    <t>STCK-6184</t>
  </si>
  <si>
    <t>STCK-6185</t>
  </si>
  <si>
    <t>STCK-6186</t>
  </si>
  <si>
    <t>STCK-6187</t>
  </si>
  <si>
    <t>STCK-6188</t>
  </si>
  <si>
    <t>STCK-6189</t>
  </si>
  <si>
    <t>STCK-6190</t>
  </si>
  <si>
    <t>STCK-6191</t>
  </si>
  <si>
    <t>STCK-6192</t>
  </si>
  <si>
    <t>STCK-6193</t>
  </si>
  <si>
    <t>STCK-6194</t>
  </si>
  <si>
    <t>STCK-6195</t>
  </si>
  <si>
    <t>STCK-6196</t>
  </si>
  <si>
    <t>STCK-6197</t>
  </si>
  <si>
    <t>STCK-6198</t>
  </si>
  <si>
    <t>STCK-6199</t>
  </si>
  <si>
    <t>STCK-6200</t>
  </si>
  <si>
    <t>STCK-6201</t>
  </si>
  <si>
    <t>STCK-6202</t>
  </si>
  <si>
    <t>STCK-6203</t>
  </si>
  <si>
    <t>STCK-6204</t>
  </si>
  <si>
    <t>STCK-6205</t>
  </si>
  <si>
    <t>STCK-6206</t>
  </si>
  <si>
    <t>STCK-6207</t>
  </si>
  <si>
    <t>STCK-6208</t>
  </si>
  <si>
    <t>STCK-6209</t>
  </si>
  <si>
    <t>STCK-6210</t>
  </si>
  <si>
    <t>STCK-6211</t>
  </si>
  <si>
    <t>STCK-6212</t>
  </si>
  <si>
    <t>STCK-6213</t>
  </si>
  <si>
    <t>STCK-6214</t>
  </si>
  <si>
    <t>STCK-6215</t>
  </si>
  <si>
    <t>STCK-6216</t>
  </si>
  <si>
    <t>STCK-6217</t>
  </si>
  <si>
    <t>STCK-6218</t>
  </si>
  <si>
    <t>STCK-6219</t>
  </si>
  <si>
    <t>STCK-6220</t>
  </si>
  <si>
    <t>STCK-6221</t>
  </si>
  <si>
    <t>STCK-6222</t>
  </si>
  <si>
    <t>STCK-6223</t>
  </si>
  <si>
    <t>STCK-6224</t>
  </si>
  <si>
    <t>STCK-6225</t>
  </si>
  <si>
    <t>STCK-6226</t>
  </si>
  <si>
    <t>STCK-6227</t>
  </si>
  <si>
    <t>STCK-6228</t>
  </si>
  <si>
    <t>STCK-6229</t>
  </si>
  <si>
    <t>STCK-6230</t>
  </si>
  <si>
    <t>STCK-6231</t>
  </si>
  <si>
    <t>STCK-6232</t>
  </si>
  <si>
    <t>STCK-6233</t>
  </si>
  <si>
    <t>STCK-6234</t>
  </si>
  <si>
    <t>STCK-6235</t>
  </si>
  <si>
    <t>STCK-6236</t>
  </si>
  <si>
    <t>STCK-6237</t>
  </si>
  <si>
    <t>STCK-6238</t>
  </si>
  <si>
    <t>STCK-6239</t>
  </si>
  <si>
    <t>STCK-6240</t>
  </si>
  <si>
    <t>STCK-6241</t>
  </si>
  <si>
    <t>STCK-6242</t>
  </si>
  <si>
    <t>STCK-6243</t>
  </si>
  <si>
    <t>STCK-6244</t>
  </si>
  <si>
    <t>STCK-6245</t>
  </si>
  <si>
    <t>STCK-6246</t>
  </si>
  <si>
    <t>STCK-6247</t>
  </si>
  <si>
    <t>STCK-6248</t>
  </si>
  <si>
    <t>STCK-6249</t>
  </si>
  <si>
    <t>STCK-6250</t>
  </si>
  <si>
    <t>STCK-6251</t>
  </si>
  <si>
    <t>STCK-6252</t>
  </si>
  <si>
    <t>STCK-6253</t>
  </si>
  <si>
    <t>STCK-6254</t>
  </si>
  <si>
    <t>STCK-6255</t>
  </si>
  <si>
    <t>STCK-6256</t>
  </si>
  <si>
    <t>STCK-6257</t>
  </si>
  <si>
    <t>STCK-6258</t>
  </si>
  <si>
    <t>STCK-6259</t>
  </si>
  <si>
    <t>STCK-6260</t>
  </si>
  <si>
    <t>STCK-6261</t>
  </si>
  <si>
    <t>STCK-6262</t>
  </si>
  <si>
    <t>STCK-6263</t>
  </si>
  <si>
    <t>STCK-6264</t>
  </si>
  <si>
    <t>STCK-6265</t>
  </si>
  <si>
    <t>STCK-6266</t>
  </si>
  <si>
    <t>STCK-6267</t>
  </si>
  <si>
    <t>STCK-6268</t>
  </si>
  <si>
    <t>STCK-6269</t>
  </si>
  <si>
    <t>STCK-6270</t>
  </si>
  <si>
    <t>STCK-6271</t>
  </si>
  <si>
    <t>STCK-6272</t>
  </si>
  <si>
    <t>STCK-6273</t>
  </si>
  <si>
    <t>STCK-6274</t>
  </si>
  <si>
    <t>STCK-6275</t>
  </si>
  <si>
    <t>STCK-6276</t>
  </si>
  <si>
    <t>STCK-6277</t>
  </si>
  <si>
    <t>STCK-6278</t>
  </si>
  <si>
    <t>STCK-6279</t>
  </si>
  <si>
    <t>STCK-6280</t>
  </si>
  <si>
    <t>STCK-6281</t>
  </si>
  <si>
    <t>STCK-6282</t>
  </si>
  <si>
    <t>STCK-6283</t>
  </si>
  <si>
    <t>STCK-6284</t>
  </si>
  <si>
    <t>STCK-6285</t>
  </si>
  <si>
    <t>STCK-6286</t>
  </si>
  <si>
    <t>STCK-6287</t>
  </si>
  <si>
    <t>STCK-6288</t>
  </si>
  <si>
    <t>STCK-6289</t>
  </si>
  <si>
    <t>STCK-6290</t>
  </si>
  <si>
    <t>STCK-6291</t>
  </si>
  <si>
    <t>STCK-6292</t>
  </si>
  <si>
    <t>STCK-6293</t>
  </si>
  <si>
    <t>STCK-6294</t>
  </si>
  <si>
    <t>STCK-6295</t>
  </si>
  <si>
    <t>STCK-6296</t>
  </si>
  <si>
    <t>STCK-6297</t>
  </si>
  <si>
    <t>STCK-6298</t>
  </si>
  <si>
    <t>STCK-6299</t>
  </si>
  <si>
    <t>STCK-6300</t>
  </si>
  <si>
    <t>STCK-6301</t>
  </si>
  <si>
    <t>STCK-6302</t>
  </si>
  <si>
    <t>STCK-6303</t>
  </si>
  <si>
    <t>STCK-6304</t>
  </si>
  <si>
    <t>STCK-6305</t>
  </si>
  <si>
    <t>STCK-6306</t>
  </si>
  <si>
    <t>STCK-6307</t>
  </si>
  <si>
    <t>STCK-6308</t>
  </si>
  <si>
    <t>STCK-6309</t>
  </si>
  <si>
    <t>STCK-6310</t>
  </si>
  <si>
    <t>STCK-6311</t>
  </si>
  <si>
    <t>STCK-6312</t>
  </si>
  <si>
    <t>STCK-6313</t>
  </si>
  <si>
    <t>STCK-6314</t>
  </si>
  <si>
    <t>STCK-6315</t>
  </si>
  <si>
    <t>STCK-6316</t>
  </si>
  <si>
    <t>STCK-6317</t>
  </si>
  <si>
    <t>STCK-6318</t>
  </si>
  <si>
    <t>STCK-6319</t>
  </si>
  <si>
    <t>STCK-6320</t>
  </si>
  <si>
    <t>STCK-6321</t>
  </si>
  <si>
    <t>STCK-6322</t>
  </si>
  <si>
    <t>STCK-6323</t>
  </si>
  <si>
    <t>STCK-6324</t>
  </si>
  <si>
    <t>STCK-6325</t>
  </si>
  <si>
    <t>STCK-6326</t>
  </si>
  <si>
    <t>STCK-6327</t>
  </si>
  <si>
    <t>STCK-6328</t>
  </si>
  <si>
    <t>STCK-6329</t>
  </si>
  <si>
    <t>STCK-6330</t>
  </si>
  <si>
    <t>STCK-6331</t>
  </si>
  <si>
    <t>STCK-6332</t>
  </si>
  <si>
    <t>STCK-6333</t>
  </si>
  <si>
    <t>STCK-6334</t>
  </si>
  <si>
    <t>STCK-6335</t>
  </si>
  <si>
    <t>STCK-6336</t>
  </si>
  <si>
    <t>STCK-6337</t>
  </si>
  <si>
    <t>STCK-6338</t>
  </si>
  <si>
    <t>STCK-6339</t>
  </si>
  <si>
    <t>STCK-6340</t>
  </si>
  <si>
    <t>STCK-6341</t>
  </si>
  <si>
    <t>STCK-6342</t>
  </si>
  <si>
    <t>STCK-6343</t>
  </si>
  <si>
    <t>STCK-6344</t>
  </si>
  <si>
    <t>STCK-6345</t>
  </si>
  <si>
    <t>STCK-6346</t>
  </si>
  <si>
    <t>STCK-6347</t>
  </si>
  <si>
    <t>STCK-6348</t>
  </si>
  <si>
    <t>STCK-6349</t>
  </si>
  <si>
    <t>STCK-6350</t>
  </si>
  <si>
    <t>STCK-6351</t>
  </si>
  <si>
    <t>STCK-6352</t>
  </si>
  <si>
    <t>STCK-6353</t>
  </si>
  <si>
    <t>STCK-6354</t>
  </si>
  <si>
    <t>STCK-6355</t>
  </si>
  <si>
    <t>STCK-6356</t>
  </si>
  <si>
    <t>STCK-6357</t>
  </si>
  <si>
    <t>STCK-6358</t>
  </si>
  <si>
    <t>STCK-6359</t>
  </si>
  <si>
    <t>STCK-6360</t>
  </si>
  <si>
    <t>STCK-6361</t>
  </si>
  <si>
    <t>STCK-6362</t>
  </si>
  <si>
    <t>STCK-6363</t>
  </si>
  <si>
    <t>STCK-6364</t>
  </si>
  <si>
    <t>STCK-6365</t>
  </si>
  <si>
    <t>STCK-6366</t>
  </si>
  <si>
    <t>STCK-6367</t>
  </si>
  <si>
    <t>STCK-6368</t>
  </si>
  <si>
    <t>STCK-6369</t>
  </si>
  <si>
    <t>STCK-6370</t>
  </si>
  <si>
    <t>STCK-6371</t>
  </si>
  <si>
    <t>STCK-6372</t>
  </si>
  <si>
    <t>STCK-6373</t>
  </si>
  <si>
    <t>STCK-6374</t>
  </si>
  <si>
    <t>STCK-6375</t>
  </si>
  <si>
    <t>STCK-6376</t>
  </si>
  <si>
    <t>STCK-6377</t>
  </si>
  <si>
    <t>STCK-6378</t>
  </si>
  <si>
    <t>STCK-6379</t>
  </si>
  <si>
    <t>STCK-6380</t>
  </si>
  <si>
    <t>STCK-6381</t>
  </si>
  <si>
    <t>STCK-6382</t>
  </si>
  <si>
    <t>STCK-6383</t>
  </si>
  <si>
    <t>STCK-6384</t>
  </si>
  <si>
    <t>STCK-6385</t>
  </si>
  <si>
    <t>STCK-6386</t>
  </si>
  <si>
    <t>STCK-6387</t>
  </si>
  <si>
    <t>STCK-6388</t>
  </si>
  <si>
    <t>STCK-6389</t>
  </si>
  <si>
    <t>STCK-6390</t>
  </si>
  <si>
    <t>STCK-6391</t>
  </si>
  <si>
    <t>STCK-6392</t>
  </si>
  <si>
    <t>STCK-6393</t>
  </si>
  <si>
    <t>STCK-6394</t>
  </si>
  <si>
    <t>STCK-6395</t>
  </si>
  <si>
    <t>STCK-6396</t>
  </si>
  <si>
    <t>STCK-6397</t>
  </si>
  <si>
    <t>STCK-6398</t>
  </si>
  <si>
    <t>STCK-6399</t>
  </si>
  <si>
    <t>STCK-6400</t>
  </si>
  <si>
    <t>STCK-6401</t>
  </si>
  <si>
    <t>STCK-6402</t>
  </si>
  <si>
    <t>STCK-6403</t>
  </si>
  <si>
    <t>STCK-6404</t>
  </si>
  <si>
    <t>STCK-6405</t>
  </si>
  <si>
    <t>STCK-6406</t>
  </si>
  <si>
    <t>STCK-6407</t>
  </si>
  <si>
    <t>STCK-6408</t>
  </si>
  <si>
    <t>STCK-6409</t>
  </si>
  <si>
    <t>STCK-6410</t>
  </si>
  <si>
    <t>STCK-6411</t>
  </si>
  <si>
    <t>STCK-6412</t>
  </si>
  <si>
    <t>STCK-6413</t>
  </si>
  <si>
    <t>STCK-6414</t>
  </si>
  <si>
    <t>STCK-6415</t>
  </si>
  <si>
    <t>STCK-6416</t>
  </si>
  <si>
    <t>STCK-6417</t>
  </si>
  <si>
    <t>STCK-6418</t>
  </si>
  <si>
    <t>STCK-6419</t>
  </si>
  <si>
    <t>STCK-6420</t>
  </si>
  <si>
    <t>STCK-6421</t>
  </si>
  <si>
    <t>STCK-6422</t>
  </si>
  <si>
    <t>STCK-6423</t>
  </si>
  <si>
    <t>STCK-6424</t>
  </si>
  <si>
    <t>STCK-6425</t>
  </si>
  <si>
    <t>STCK-6426</t>
  </si>
  <si>
    <t>STCK-6427</t>
  </si>
  <si>
    <t>STCK-6428</t>
  </si>
  <si>
    <t>STCK-6429</t>
  </si>
  <si>
    <t>STCK-6430</t>
  </si>
  <si>
    <t>STCK-6431</t>
  </si>
  <si>
    <t>STCK-6432</t>
  </si>
  <si>
    <t>STCK-6433</t>
  </si>
  <si>
    <t>STCK-6434</t>
  </si>
  <si>
    <t>STCK-6435</t>
  </si>
  <si>
    <t>STCK-6436</t>
  </si>
  <si>
    <t>STCK-6437</t>
  </si>
  <si>
    <t>STCK-6438</t>
  </si>
  <si>
    <t>STCK-6439</t>
  </si>
  <si>
    <t>STCK-6440</t>
  </si>
  <si>
    <t>STCK-6441</t>
  </si>
  <si>
    <t>STCK-6442</t>
  </si>
  <si>
    <t>STCK-6443</t>
  </si>
  <si>
    <t>STCK-6444</t>
  </si>
  <si>
    <t>STCK-6445</t>
  </si>
  <si>
    <t>STCK-6446</t>
  </si>
  <si>
    <t>STCK-6447</t>
  </si>
  <si>
    <t>STCK-6448</t>
  </si>
  <si>
    <t>STCK-6449</t>
  </si>
  <si>
    <t>STCK-6450</t>
  </si>
  <si>
    <t>STCK-6451</t>
  </si>
  <si>
    <t>STCK-6452</t>
  </si>
  <si>
    <t>STCK-6453</t>
  </si>
  <si>
    <t>STCK-6454</t>
  </si>
  <si>
    <t>STCK-6455</t>
  </si>
  <si>
    <t>STCK-6456</t>
  </si>
  <si>
    <t>STCK-6457</t>
  </si>
  <si>
    <t>STCK-6458</t>
  </si>
  <si>
    <t>STCK-6459</t>
  </si>
  <si>
    <t>STCK-6460</t>
  </si>
  <si>
    <t>STCK-6461</t>
  </si>
  <si>
    <t>STCK-6462</t>
  </si>
  <si>
    <t>STCK-6463</t>
  </si>
  <si>
    <t>STCK-6464</t>
  </si>
  <si>
    <t>STCK-6465</t>
  </si>
  <si>
    <t>STCK-6466</t>
  </si>
  <si>
    <t>STCK-6467</t>
  </si>
  <si>
    <t>STCK-6468</t>
  </si>
  <si>
    <t>STCK-6469</t>
  </si>
  <si>
    <t>STCK-6470</t>
  </si>
  <si>
    <t>STCK-6471</t>
  </si>
  <si>
    <t>STCK-6472</t>
  </si>
  <si>
    <t>STCK-6473</t>
  </si>
  <si>
    <t>STCK-6474</t>
  </si>
  <si>
    <t>STCK-6475</t>
  </si>
  <si>
    <t>STCK-6476</t>
  </si>
  <si>
    <t>STCK-6477</t>
  </si>
  <si>
    <t>STCK-6478</t>
  </si>
  <si>
    <t>STCK-6479</t>
  </si>
  <si>
    <t>STCK-6480</t>
  </si>
  <si>
    <t>STCK-6481</t>
  </si>
  <si>
    <t>STCK-6482</t>
  </si>
  <si>
    <t>STCK-6483</t>
  </si>
  <si>
    <t>STCK-6484</t>
  </si>
  <si>
    <t>STCK-6485</t>
  </si>
  <si>
    <t>STCK-6486</t>
  </si>
  <si>
    <t>STCK-6487</t>
  </si>
  <si>
    <t>STCK-6488</t>
  </si>
  <si>
    <t>STCK-6489</t>
  </si>
  <si>
    <t>STCK-6490</t>
  </si>
  <si>
    <t>STCK-6491</t>
  </si>
  <si>
    <t>STCK-6492</t>
  </si>
  <si>
    <t>STCK-6493</t>
  </si>
  <si>
    <t>STCK-6494</t>
  </si>
  <si>
    <t>STCK-6495</t>
  </si>
  <si>
    <t>STCK-6496</t>
  </si>
  <si>
    <t>STCK-6497</t>
  </si>
  <si>
    <t>STCK-6498</t>
  </si>
  <si>
    <t>STCK-6499</t>
  </si>
  <si>
    <t>STCK-6500</t>
  </si>
  <si>
    <t>STCK-6501</t>
  </si>
  <si>
    <t>STCK-6502</t>
  </si>
  <si>
    <t>STCK-6503</t>
  </si>
  <si>
    <t>STCK-6504</t>
  </si>
  <si>
    <t>STCK-6505</t>
  </si>
  <si>
    <t>STCK-6506</t>
  </si>
  <si>
    <t>STCK-6507</t>
  </si>
  <si>
    <t>STCK-6508</t>
  </si>
  <si>
    <t>STCK-6509</t>
  </si>
  <si>
    <t>STCK-6510</t>
  </si>
  <si>
    <t>STCK-6511</t>
  </si>
  <si>
    <t>STCK-6512</t>
  </si>
  <si>
    <t>STCK-6513</t>
  </si>
  <si>
    <t>STCK-6514</t>
  </si>
  <si>
    <t>STCK-6515</t>
  </si>
  <si>
    <t>STCK-6516</t>
  </si>
  <si>
    <t>STCK-6517</t>
  </si>
  <si>
    <t>STCK-6518</t>
  </si>
  <si>
    <t>STCK-6519</t>
  </si>
  <si>
    <t>STCK-6520</t>
  </si>
  <si>
    <t>STCK-6521</t>
  </si>
  <si>
    <t>STCK-6522</t>
  </si>
  <si>
    <t>STCK-6523</t>
  </si>
  <si>
    <t>STCK-6524</t>
  </si>
  <si>
    <t>STCK-6525</t>
  </si>
  <si>
    <t>STCK-6526</t>
  </si>
  <si>
    <t>STCK-6527</t>
  </si>
  <si>
    <t>STCK-6528</t>
  </si>
  <si>
    <t>STCK-6529</t>
  </si>
  <si>
    <t>STCK-6530</t>
  </si>
  <si>
    <t>STCK-6531</t>
  </si>
  <si>
    <t>STCK-6532</t>
  </si>
  <si>
    <t>STCK-6533</t>
  </si>
  <si>
    <t>STCK-6534</t>
  </si>
  <si>
    <t>STCK-6535</t>
  </si>
  <si>
    <t>STCK-6536</t>
  </si>
  <si>
    <t>STCK-6537</t>
  </si>
  <si>
    <t>STCK-6538</t>
  </si>
  <si>
    <t>STCK-6539</t>
  </si>
  <si>
    <t>STCK-6540</t>
  </si>
  <si>
    <t>STCK-6541</t>
  </si>
  <si>
    <t>STCK-6542</t>
  </si>
  <si>
    <t>STCK-6543</t>
  </si>
  <si>
    <t>STCK-6544</t>
  </si>
  <si>
    <t>STCK-6545</t>
  </si>
  <si>
    <t>STCK-6546</t>
  </si>
  <si>
    <t>STCK-6547</t>
  </si>
  <si>
    <t>STCK-6548</t>
  </si>
  <si>
    <t>STCK-6549</t>
  </si>
  <si>
    <t>STCK-6550</t>
  </si>
  <si>
    <t>STCK-6551</t>
  </si>
  <si>
    <t>STCK-6552</t>
  </si>
  <si>
    <t>STCK-6553</t>
  </si>
  <si>
    <t>STCK-6554</t>
  </si>
  <si>
    <t>STCK-6555</t>
  </si>
  <si>
    <t>STCK-6556</t>
  </si>
  <si>
    <t>STCK-6557</t>
  </si>
  <si>
    <t>STCK-6558</t>
  </si>
  <si>
    <t>STCK-6559</t>
  </si>
  <si>
    <t>STCK-6560</t>
  </si>
  <si>
    <t>STCK-6561</t>
  </si>
  <si>
    <t>STCK-6562</t>
  </si>
  <si>
    <t>STCK-6563</t>
  </si>
  <si>
    <t>STCK-6564</t>
  </si>
  <si>
    <t>STCK-6565</t>
  </si>
  <si>
    <t>STCK-6566</t>
  </si>
  <si>
    <t>STCK-6567</t>
  </si>
  <si>
    <t>STCK-6568</t>
  </si>
  <si>
    <t>STCK-6569</t>
  </si>
  <si>
    <t>STCK-6570</t>
  </si>
  <si>
    <t>STCK-6571</t>
  </si>
  <si>
    <t>STCK-6572</t>
  </si>
  <si>
    <t>STCK-6573</t>
  </si>
  <si>
    <t>STCK-6574</t>
  </si>
  <si>
    <t>STCK-6575</t>
  </si>
  <si>
    <t>STCK-6576</t>
  </si>
  <si>
    <t>STCK-6577</t>
  </si>
  <si>
    <t>STCK-6578</t>
  </si>
  <si>
    <t>STCK-6579</t>
  </si>
  <si>
    <t>STCK-6580</t>
  </si>
  <si>
    <t>STCK-6581</t>
  </si>
  <si>
    <t>STCK-6582</t>
  </si>
  <si>
    <t>STCK-6583</t>
  </si>
  <si>
    <t>STCK-6584</t>
  </si>
  <si>
    <t>STCK-6585</t>
  </si>
  <si>
    <t>STCK-6586</t>
  </si>
  <si>
    <t>STCK-6587</t>
  </si>
  <si>
    <t>STCK-6588</t>
  </si>
  <si>
    <t>STCK-6589</t>
  </si>
  <si>
    <t>STCK-6590</t>
  </si>
  <si>
    <t>STCK-6591</t>
  </si>
  <si>
    <t>STCK-6592</t>
  </si>
  <si>
    <t>STCK-6593</t>
  </si>
  <si>
    <t>STCK-6594</t>
  </si>
  <si>
    <t>STCK-6595</t>
  </si>
  <si>
    <t>STCK-6596</t>
  </si>
  <si>
    <t>STCK-6597</t>
  </si>
  <si>
    <t>STCK-6598</t>
  </si>
  <si>
    <t>STCK-6599</t>
  </si>
  <si>
    <t>STCK-6600</t>
  </si>
  <si>
    <t>STCK-6601</t>
  </si>
  <si>
    <t>STCK-6602</t>
  </si>
  <si>
    <t>STCK-6603</t>
  </si>
  <si>
    <t>STCK-6604</t>
  </si>
  <si>
    <t>STCK-6605</t>
  </si>
  <si>
    <t>STCK-6606</t>
  </si>
  <si>
    <t>STCK-6607</t>
  </si>
  <si>
    <t>STCK-6608</t>
  </si>
  <si>
    <t>STCK-6609</t>
  </si>
  <si>
    <t>STCK-6610</t>
  </si>
  <si>
    <t>STCK-6611</t>
  </si>
  <si>
    <t>STCK-6612</t>
  </si>
  <si>
    <t>STCK-6613</t>
  </si>
  <si>
    <t>STCK-6614</t>
  </si>
  <si>
    <t>STCK-6615</t>
  </si>
  <si>
    <t>STCK-6616</t>
  </si>
  <si>
    <t>STCK-6617</t>
  </si>
  <si>
    <t>STCK-6618</t>
  </si>
  <si>
    <t>STCK-6619</t>
  </si>
  <si>
    <t>STCK-6620</t>
  </si>
  <si>
    <t>STCK-6621</t>
  </si>
  <si>
    <t>STCK-6622</t>
  </si>
  <si>
    <t>STCK-6623</t>
  </si>
  <si>
    <t>STCK-6624</t>
  </si>
  <si>
    <t>STCK-6625</t>
  </si>
  <si>
    <t>STCK-6626</t>
  </si>
  <si>
    <t>STCK-6627</t>
  </si>
  <si>
    <t>STCK-6628</t>
  </si>
  <si>
    <t>STCK-6629</t>
  </si>
  <si>
    <t>STCK-6630</t>
  </si>
  <si>
    <t>STCK-6631</t>
  </si>
  <si>
    <t>STCK-6632</t>
  </si>
  <si>
    <t>STCK-6633</t>
  </si>
  <si>
    <t>STCK-6634</t>
  </si>
  <si>
    <t>STCK-6635</t>
  </si>
  <si>
    <t>STCK-6636</t>
  </si>
  <si>
    <t>STCK-6637</t>
  </si>
  <si>
    <t>STCK-6638</t>
  </si>
  <si>
    <t>STCK-6639</t>
  </si>
  <si>
    <t>STCK-6640</t>
  </si>
  <si>
    <t>STCK-6641</t>
  </si>
  <si>
    <t>MAHINDRA &amp; MAHINDRA</t>
  </si>
  <si>
    <t>Automobile</t>
  </si>
  <si>
    <t>STCK-6642</t>
  </si>
  <si>
    <t>STCK-6643</t>
  </si>
  <si>
    <t>STCK-6644</t>
  </si>
  <si>
    <t>STCK-6645</t>
  </si>
  <si>
    <t>STCK-6646</t>
  </si>
  <si>
    <t>STCK-6647</t>
  </si>
  <si>
    <t>STCK-6648</t>
  </si>
  <si>
    <t>STCK-6649</t>
  </si>
  <si>
    <t>STCK-6650</t>
  </si>
  <si>
    <t>STCK-6651</t>
  </si>
  <si>
    <t>STCK-6652</t>
  </si>
  <si>
    <t>STCK-6653</t>
  </si>
  <si>
    <t>STCK-6654</t>
  </si>
  <si>
    <t>STCK-6655</t>
  </si>
  <si>
    <t>STCK-6656</t>
  </si>
  <si>
    <t>STCK-6657</t>
  </si>
  <si>
    <t>STCK-6658</t>
  </si>
  <si>
    <t>STCK-6659</t>
  </si>
  <si>
    <t>STCK-6660</t>
  </si>
  <si>
    <t>STCK-6661</t>
  </si>
  <si>
    <t>STCK-6662</t>
  </si>
  <si>
    <t>STCK-6663</t>
  </si>
  <si>
    <t>STCK-6664</t>
  </si>
  <si>
    <t>STCK-6665</t>
  </si>
  <si>
    <t>STCK-6666</t>
  </si>
  <si>
    <t>STCK-6667</t>
  </si>
  <si>
    <t>STCK-6668</t>
  </si>
  <si>
    <t>STCK-6669</t>
  </si>
  <si>
    <t>STCK-6670</t>
  </si>
  <si>
    <t>STCK-6671</t>
  </si>
  <si>
    <t>STCK-6672</t>
  </si>
  <si>
    <t>STCK-6673</t>
  </si>
  <si>
    <t>STCK-6674</t>
  </si>
  <si>
    <t>STCK-6675</t>
  </si>
  <si>
    <t>STCK-6676</t>
  </si>
  <si>
    <t>STCK-6677</t>
  </si>
  <si>
    <t>STCK-6678</t>
  </si>
  <si>
    <t>STCK-6679</t>
  </si>
  <si>
    <t>STCK-6680</t>
  </si>
  <si>
    <t>STCK-6681</t>
  </si>
  <si>
    <t>STCK-6682</t>
  </si>
  <si>
    <t>STCK-6683</t>
  </si>
  <si>
    <t>STCK-6684</t>
  </si>
  <si>
    <t>STCK-6685</t>
  </si>
  <si>
    <t>STCK-6686</t>
  </si>
  <si>
    <t>STCK-6687</t>
  </si>
  <si>
    <t>STCK-6688</t>
  </si>
  <si>
    <t>STCK-6689</t>
  </si>
  <si>
    <t>STCK-6690</t>
  </si>
  <si>
    <t>STCK-6691</t>
  </si>
  <si>
    <t>STCK-6692</t>
  </si>
  <si>
    <t>STCK-6693</t>
  </si>
  <si>
    <t>STCK-6694</t>
  </si>
  <si>
    <t>STCK-6695</t>
  </si>
  <si>
    <t>STCK-6696</t>
  </si>
  <si>
    <t>STCK-6697</t>
  </si>
  <si>
    <t>STCK-6698</t>
  </si>
  <si>
    <t>STCK-6699</t>
  </si>
  <si>
    <t>STCK-6700</t>
  </si>
  <si>
    <t>STCK-6701</t>
  </si>
  <si>
    <t>STCK-6702</t>
  </si>
  <si>
    <t>STCK-6703</t>
  </si>
  <si>
    <t>STCK-6704</t>
  </si>
  <si>
    <t>STCK-6705</t>
  </si>
  <si>
    <t>STCK-6706</t>
  </si>
  <si>
    <t>STCK-6707</t>
  </si>
  <si>
    <t>STCK-6708</t>
  </si>
  <si>
    <t>STCK-6709</t>
  </si>
  <si>
    <t>STCK-6710</t>
  </si>
  <si>
    <t>STCK-6711</t>
  </si>
  <si>
    <t>STCK-6712</t>
  </si>
  <si>
    <t>STCK-6713</t>
  </si>
  <si>
    <t>STCK-6714</t>
  </si>
  <si>
    <t>STCK-6715</t>
  </si>
  <si>
    <t>STCK-6716</t>
  </si>
  <si>
    <t>STCK-6717</t>
  </si>
  <si>
    <t>STCK-6718</t>
  </si>
  <si>
    <t>STCK-6719</t>
  </si>
  <si>
    <t>STCK-6720</t>
  </si>
  <si>
    <t>STCK-6721</t>
  </si>
  <si>
    <t>STCK-6722</t>
  </si>
  <si>
    <t>STCK-6723</t>
  </si>
  <si>
    <t>STCK-6724</t>
  </si>
  <si>
    <t>STCK-6725</t>
  </si>
  <si>
    <t>STCK-6726</t>
  </si>
  <si>
    <t>STCK-6727</t>
  </si>
  <si>
    <t>STCK-6728</t>
  </si>
  <si>
    <t>STCK-6729</t>
  </si>
  <si>
    <t>STCK-6730</t>
  </si>
  <si>
    <t>STCK-6731</t>
  </si>
  <si>
    <t>STCK-6732</t>
  </si>
  <si>
    <t>STCK-6733</t>
  </si>
  <si>
    <t>STCK-6734</t>
  </si>
  <si>
    <t>STCK-6735</t>
  </si>
  <si>
    <t>STCK-6736</t>
  </si>
  <si>
    <t>STCK-6737</t>
  </si>
  <si>
    <t>STCK-6738</t>
  </si>
  <si>
    <t>STCK-6739</t>
  </si>
  <si>
    <t>STCK-6740</t>
  </si>
  <si>
    <t>STCK-6741</t>
  </si>
  <si>
    <t>STCK-6742</t>
  </si>
  <si>
    <t>STCK-6743</t>
  </si>
  <si>
    <t>STCK-6744</t>
  </si>
  <si>
    <t>STCK-6745</t>
  </si>
  <si>
    <t>STCK-6746</t>
  </si>
  <si>
    <t>STCK-6747</t>
  </si>
  <si>
    <t>STCK-6748</t>
  </si>
  <si>
    <t>STCK-6749</t>
  </si>
  <si>
    <t>STCK-6750</t>
  </si>
  <si>
    <t>STCK-6751</t>
  </si>
  <si>
    <t>STCK-6752</t>
  </si>
  <si>
    <t>STCK-6753</t>
  </si>
  <si>
    <t>STCK-6754</t>
  </si>
  <si>
    <t>STCK-6755</t>
  </si>
  <si>
    <t>STCK-6756</t>
  </si>
  <si>
    <t>STCK-6757</t>
  </si>
  <si>
    <t>STCK-6758</t>
  </si>
  <si>
    <t>STCK-6759</t>
  </si>
  <si>
    <t>STCK-6760</t>
  </si>
  <si>
    <t>STCK-6761</t>
  </si>
  <si>
    <t>STCK-6762</t>
  </si>
  <si>
    <t>STCK-6763</t>
  </si>
  <si>
    <t>STCK-6764</t>
  </si>
  <si>
    <t>STCK-6765</t>
  </si>
  <si>
    <t>STCK-6766</t>
  </si>
  <si>
    <t>STCK-6767</t>
  </si>
  <si>
    <t>STCK-6768</t>
  </si>
  <si>
    <t>STCK-6769</t>
  </si>
  <si>
    <t>STCK-6770</t>
  </si>
  <si>
    <t>STCK-6771</t>
  </si>
  <si>
    <t>STCK-6772</t>
  </si>
  <si>
    <t>STCK-6773</t>
  </si>
  <si>
    <t>STCK-6774</t>
  </si>
  <si>
    <t>STCK-6775</t>
  </si>
  <si>
    <t>STCK-6776</t>
  </si>
  <si>
    <t>STCK-6777</t>
  </si>
  <si>
    <t>STCK-6778</t>
  </si>
  <si>
    <t>STCK-6779</t>
  </si>
  <si>
    <t>STCK-6780</t>
  </si>
  <si>
    <t>STCK-6781</t>
  </si>
  <si>
    <t>STCK-6782</t>
  </si>
  <si>
    <t>STCK-6783</t>
  </si>
  <si>
    <t>STCK-6784</t>
  </si>
  <si>
    <t>STCK-6785</t>
  </si>
  <si>
    <t>STCK-6786</t>
  </si>
  <si>
    <t>STCK-6787</t>
  </si>
  <si>
    <t>STCK-6788</t>
  </si>
  <si>
    <t>STCK-6789</t>
  </si>
  <si>
    <t>STCK-6790</t>
  </si>
  <si>
    <t>STCK-6791</t>
  </si>
  <si>
    <t>STCK-6792</t>
  </si>
  <si>
    <t>STCK-6793</t>
  </si>
  <si>
    <t>STCK-6794</t>
  </si>
  <si>
    <t>STCK-6795</t>
  </si>
  <si>
    <t>STCK-6796</t>
  </si>
  <si>
    <t>STCK-6797</t>
  </si>
  <si>
    <t>STCK-6798</t>
  </si>
  <si>
    <t>STCK-6799</t>
  </si>
  <si>
    <t>STCK-6800</t>
  </si>
  <si>
    <t>STCK-6801</t>
  </si>
  <si>
    <t>STCK-6802</t>
  </si>
  <si>
    <t>STCK-6803</t>
  </si>
  <si>
    <t>STCK-6804</t>
  </si>
  <si>
    <t>STCK-6805</t>
  </si>
  <si>
    <t>STCK-6806</t>
  </si>
  <si>
    <t>STCK-6807</t>
  </si>
  <si>
    <t>STCK-6808</t>
  </si>
  <si>
    <t>STCK-6809</t>
  </si>
  <si>
    <t>STCK-6810</t>
  </si>
  <si>
    <t>STCK-6811</t>
  </si>
  <si>
    <t>STCK-6812</t>
  </si>
  <si>
    <t>STCK-6813</t>
  </si>
  <si>
    <t>STCK-6814</t>
  </si>
  <si>
    <t>STCK-6815</t>
  </si>
  <si>
    <t>STCK-6816</t>
  </si>
  <si>
    <t>STCK-6817</t>
  </si>
  <si>
    <t>STCK-6818</t>
  </si>
  <si>
    <t>STCK-6819</t>
  </si>
  <si>
    <t>STCK-6820</t>
  </si>
  <si>
    <t>STCK-6821</t>
  </si>
  <si>
    <t>STCK-6822</t>
  </si>
  <si>
    <t>STCK-6823</t>
  </si>
  <si>
    <t>STCK-6824</t>
  </si>
  <si>
    <t>STCK-6825</t>
  </si>
  <si>
    <t>STCK-6826</t>
  </si>
  <si>
    <t>STCK-6827</t>
  </si>
  <si>
    <t>STCK-6828</t>
  </si>
  <si>
    <t>STCK-6829</t>
  </si>
  <si>
    <t>STCK-6830</t>
  </si>
  <si>
    <t>STCK-6831</t>
  </si>
  <si>
    <t>STCK-6832</t>
  </si>
  <si>
    <t>STCK-6833</t>
  </si>
  <si>
    <t>STCK-6834</t>
  </si>
  <si>
    <t>STCK-6835</t>
  </si>
  <si>
    <t>STCK-6836</t>
  </si>
  <si>
    <t>STCK-6837</t>
  </si>
  <si>
    <t>STCK-6838</t>
  </si>
  <si>
    <t>STCK-6839</t>
  </si>
  <si>
    <t>STCK-6840</t>
  </si>
  <si>
    <t>STCK-6841</t>
  </si>
  <si>
    <t>STCK-6842</t>
  </si>
  <si>
    <t>STCK-6843</t>
  </si>
  <si>
    <t>STCK-6844</t>
  </si>
  <si>
    <t>STCK-6845</t>
  </si>
  <si>
    <t>STCK-6846</t>
  </si>
  <si>
    <t>STCK-6847</t>
  </si>
  <si>
    <t>STCK-6848</t>
  </si>
  <si>
    <t>STCK-6849</t>
  </si>
  <si>
    <t>STCK-6850</t>
  </si>
  <si>
    <t>STCK-6851</t>
  </si>
  <si>
    <t>STCK-6852</t>
  </si>
  <si>
    <t>STCK-6853</t>
  </si>
  <si>
    <t>STCK-6854</t>
  </si>
  <si>
    <t>STCK-6855</t>
  </si>
  <si>
    <t>STCK-6856</t>
  </si>
  <si>
    <t>STCK-6857</t>
  </si>
  <si>
    <t>STCK-6858</t>
  </si>
  <si>
    <t>STCK-6859</t>
  </si>
  <si>
    <t>STCK-6860</t>
  </si>
  <si>
    <t>STCK-6861</t>
  </si>
  <si>
    <t>STCK-6862</t>
  </si>
  <si>
    <t>STCK-6863</t>
  </si>
  <si>
    <t>STCK-6864</t>
  </si>
  <si>
    <t>STCK-6865</t>
  </si>
  <si>
    <t>STCK-6866</t>
  </si>
  <si>
    <t>STCK-6867</t>
  </si>
  <si>
    <t>STCK-6868</t>
  </si>
  <si>
    <t>STCK-6869</t>
  </si>
  <si>
    <t>STCK-6870</t>
  </si>
  <si>
    <t>STCK-6871</t>
  </si>
  <si>
    <t>STCK-6872</t>
  </si>
  <si>
    <t>STCK-6873</t>
  </si>
  <si>
    <t>STCK-6874</t>
  </si>
  <si>
    <t>STCK-6875</t>
  </si>
  <si>
    <t>STCK-6876</t>
  </si>
  <si>
    <t>STCK-6877</t>
  </si>
  <si>
    <t>STCK-6878</t>
  </si>
  <si>
    <t>STCK-6879</t>
  </si>
  <si>
    <t>STCK-6880</t>
  </si>
  <si>
    <t>STCK-6881</t>
  </si>
  <si>
    <t>STCK-6882</t>
  </si>
  <si>
    <t>STCK-6883</t>
  </si>
  <si>
    <t>STCK-6884</t>
  </si>
  <si>
    <t>STCK-6885</t>
  </si>
  <si>
    <t>STCK-6886</t>
  </si>
  <si>
    <t>STCK-6887</t>
  </si>
  <si>
    <t>STCK-6888</t>
  </si>
  <si>
    <t>STCK-6889</t>
  </si>
  <si>
    <t>STCK-6890</t>
  </si>
  <si>
    <t>STCK-6891</t>
  </si>
  <si>
    <t>STCK-6892</t>
  </si>
  <si>
    <t>STCK-6893</t>
  </si>
  <si>
    <t>STCK-6894</t>
  </si>
  <si>
    <t>STCK-6895</t>
  </si>
  <si>
    <t>STCK-6896</t>
  </si>
  <si>
    <t>STCK-6897</t>
  </si>
  <si>
    <t>STCK-6898</t>
  </si>
  <si>
    <t>STCK-6899</t>
  </si>
  <si>
    <t>STCK-6900</t>
  </si>
  <si>
    <t>STCK-6901</t>
  </si>
  <si>
    <t>STCK-6902</t>
  </si>
  <si>
    <t>STCK-6903</t>
  </si>
  <si>
    <t>STCK-6904</t>
  </si>
  <si>
    <t>STCK-6905</t>
  </si>
  <si>
    <t>STCK-6906</t>
  </si>
  <si>
    <t>STCK-6907</t>
  </si>
  <si>
    <t>STCK-6908</t>
  </si>
  <si>
    <t>STCK-6909</t>
  </si>
  <si>
    <t>STCK-6910</t>
  </si>
  <si>
    <t>STCK-6911</t>
  </si>
  <si>
    <t>STCK-6912</t>
  </si>
  <si>
    <t>STCK-6913</t>
  </si>
  <si>
    <t>STCK-6914</t>
  </si>
  <si>
    <t>STCK-6915</t>
  </si>
  <si>
    <t>STCK-6916</t>
  </si>
  <si>
    <t>STCK-6917</t>
  </si>
  <si>
    <t>STCK-6918</t>
  </si>
  <si>
    <t>STCK-6919</t>
  </si>
  <si>
    <t>STCK-6920</t>
  </si>
  <si>
    <t>STCK-6921</t>
  </si>
  <si>
    <t>STCK-6922</t>
  </si>
  <si>
    <t>STCK-6923</t>
  </si>
  <si>
    <t>STCK-6924</t>
  </si>
  <si>
    <t>STCK-6925</t>
  </si>
  <si>
    <t>STCK-6926</t>
  </si>
  <si>
    <t>STCK-6927</t>
  </si>
  <si>
    <t>STCK-6928</t>
  </si>
  <si>
    <t>STCK-6929</t>
  </si>
  <si>
    <t>STCK-6930</t>
  </si>
  <si>
    <t>STCK-6931</t>
  </si>
  <si>
    <t>STCK-6932</t>
  </si>
  <si>
    <t>STCK-6933</t>
  </si>
  <si>
    <t>STCK-6934</t>
  </si>
  <si>
    <t>STCK-6935</t>
  </si>
  <si>
    <t>STCK-6936</t>
  </si>
  <si>
    <t>STCK-6937</t>
  </si>
  <si>
    <t>STCK-6938</t>
  </si>
  <si>
    <t>STCK-6939</t>
  </si>
  <si>
    <t>STCK-6940</t>
  </si>
  <si>
    <t>STCK-6941</t>
  </si>
  <si>
    <t>STCK-6942</t>
  </si>
  <si>
    <t>STCK-6943</t>
  </si>
  <si>
    <t>STCK-6944</t>
  </si>
  <si>
    <t>STCK-6945</t>
  </si>
  <si>
    <t>STCK-6946</t>
  </si>
  <si>
    <t>STCK-6947</t>
  </si>
  <si>
    <t>STCK-6948</t>
  </si>
  <si>
    <t>STCK-6949</t>
  </si>
  <si>
    <t>STCK-6950</t>
  </si>
  <si>
    <t>STCK-6951</t>
  </si>
  <si>
    <t>STCK-6952</t>
  </si>
  <si>
    <t>STCK-6953</t>
  </si>
  <si>
    <t>STCK-6954</t>
  </si>
  <si>
    <t>STCK-6955</t>
  </si>
  <si>
    <t>STCK-6956</t>
  </si>
  <si>
    <t>STCK-6957</t>
  </si>
  <si>
    <t>STCK-6958</t>
  </si>
  <si>
    <t>STCK-6959</t>
  </si>
  <si>
    <t>STCK-6960</t>
  </si>
  <si>
    <t>STCK-6961</t>
  </si>
  <si>
    <t>STCK-6962</t>
  </si>
  <si>
    <t>STCK-6963</t>
  </si>
  <si>
    <t>STCK-6964</t>
  </si>
  <si>
    <t>STCK-6965</t>
  </si>
  <si>
    <t>STCK-6966</t>
  </si>
  <si>
    <t>STCK-6967</t>
  </si>
  <si>
    <t>STCK-6968</t>
  </si>
  <si>
    <t>STCK-6969</t>
  </si>
  <si>
    <t>STCK-6970</t>
  </si>
  <si>
    <t>STCK-6971</t>
  </si>
  <si>
    <t>STCK-6972</t>
  </si>
  <si>
    <t>STCK-6973</t>
  </si>
  <si>
    <t>STCK-6974</t>
  </si>
  <si>
    <t>STCK-6975</t>
  </si>
  <si>
    <t>STCK-6976</t>
  </si>
  <si>
    <t>STCK-6977</t>
  </si>
  <si>
    <t>STCK-6978</t>
  </si>
  <si>
    <t>STCK-6979</t>
  </si>
  <si>
    <t>STCK-6980</t>
  </si>
  <si>
    <t>STCK-6981</t>
  </si>
  <si>
    <t>STCK-6982</t>
  </si>
  <si>
    <t>STCK-6983</t>
  </si>
  <si>
    <t>STCK-6984</t>
  </si>
  <si>
    <t>STCK-6985</t>
  </si>
  <si>
    <t>STCK-6986</t>
  </si>
  <si>
    <t>STCK-6987</t>
  </si>
  <si>
    <t>STCK-6988</t>
  </si>
  <si>
    <t>STCK-6989</t>
  </si>
  <si>
    <t>STCK-6990</t>
  </si>
  <si>
    <t>STCK-6991</t>
  </si>
  <si>
    <t>STCK-6992</t>
  </si>
  <si>
    <t>STCK-6993</t>
  </si>
  <si>
    <t>STCK-6994</t>
  </si>
  <si>
    <t>STCK-6995</t>
  </si>
  <si>
    <t>STCK-6996</t>
  </si>
  <si>
    <t>STCK-6997</t>
  </si>
  <si>
    <t>STCK-6998</t>
  </si>
  <si>
    <t>STCK-6999</t>
  </si>
  <si>
    <t>STCK-7000</t>
  </si>
  <si>
    <t>STCK-7001</t>
  </si>
  <si>
    <t>STCK-7002</t>
  </si>
  <si>
    <t>STCK-7003</t>
  </si>
  <si>
    <t>STCK-7004</t>
  </si>
  <si>
    <t>STCK-7005</t>
  </si>
  <si>
    <t>STCK-7006</t>
  </si>
  <si>
    <t>STCK-7007</t>
  </si>
  <si>
    <t>STCK-7008</t>
  </si>
  <si>
    <t>STCK-7009</t>
  </si>
  <si>
    <t>STCK-7010</t>
  </si>
  <si>
    <t>STCK-7011</t>
  </si>
  <si>
    <t>STCK-7012</t>
  </si>
  <si>
    <t>STCK-7013</t>
  </si>
  <si>
    <t>STCK-7014</t>
  </si>
  <si>
    <t>STCK-7015</t>
  </si>
  <si>
    <t>STCK-7016</t>
  </si>
  <si>
    <t>STCK-7017</t>
  </si>
  <si>
    <t>STCK-7018</t>
  </si>
  <si>
    <t>STCK-7019</t>
  </si>
  <si>
    <t>STCK-7020</t>
  </si>
  <si>
    <t>STCK-7021</t>
  </si>
  <si>
    <t>STCK-7022</t>
  </si>
  <si>
    <t>STCK-7023</t>
  </si>
  <si>
    <t>STCK-7024</t>
  </si>
  <si>
    <t>STCK-7025</t>
  </si>
  <si>
    <t>STCK-7026</t>
  </si>
  <si>
    <t>STCK-7027</t>
  </si>
  <si>
    <t>STCK-7028</t>
  </si>
  <si>
    <t>STCK-7029</t>
  </si>
  <si>
    <t>STCK-7030</t>
  </si>
  <si>
    <t>STCK-7031</t>
  </si>
  <si>
    <t>STCK-7032</t>
  </si>
  <si>
    <t>STCK-7033</t>
  </si>
  <si>
    <t>STCK-7034</t>
  </si>
  <si>
    <t>STCK-7035</t>
  </si>
  <si>
    <t>STCK-7036</t>
  </si>
  <si>
    <t>STCK-7037</t>
  </si>
  <si>
    <t>STCK-7038</t>
  </si>
  <si>
    <t>STCK-7039</t>
  </si>
  <si>
    <t>STCK-7040</t>
  </si>
  <si>
    <t>STCK-7041</t>
  </si>
  <si>
    <t>STCK-7042</t>
  </si>
  <si>
    <t>STCK-7043</t>
  </si>
  <si>
    <t>STCK-7044</t>
  </si>
  <si>
    <t>STCK-7045</t>
  </si>
  <si>
    <t>STCK-7046</t>
  </si>
  <si>
    <t>STCK-7047</t>
  </si>
  <si>
    <t>STCK-7048</t>
  </si>
  <si>
    <t>STCK-7049</t>
  </si>
  <si>
    <t>STCK-7050</t>
  </si>
  <si>
    <t>STCK-7051</t>
  </si>
  <si>
    <t>STCK-7052</t>
  </si>
  <si>
    <t>STCK-7053</t>
  </si>
  <si>
    <t>STCK-7054</t>
  </si>
  <si>
    <t>STCK-7055</t>
  </si>
  <si>
    <t>STCK-7056</t>
  </si>
  <si>
    <t>STCK-7057</t>
  </si>
  <si>
    <t>STCK-7058</t>
  </si>
  <si>
    <t>STCK-7059</t>
  </si>
  <si>
    <t>STCK-7060</t>
  </si>
  <si>
    <t>STCK-7061</t>
  </si>
  <si>
    <t>STCK-7062</t>
  </si>
  <si>
    <t>STCK-7063</t>
  </si>
  <si>
    <t>STCK-7064</t>
  </si>
  <si>
    <t>STCK-7065</t>
  </si>
  <si>
    <t>STCK-7066</t>
  </si>
  <si>
    <t>STCK-7067</t>
  </si>
  <si>
    <t>STCK-7068</t>
  </si>
  <si>
    <t>STCK-7069</t>
  </si>
  <si>
    <t>STCK-7070</t>
  </si>
  <si>
    <t>STCK-7071</t>
  </si>
  <si>
    <t>STCK-7072</t>
  </si>
  <si>
    <t>STCK-7073</t>
  </si>
  <si>
    <t>STCK-7074</t>
  </si>
  <si>
    <t>STCK-7075</t>
  </si>
  <si>
    <t>STCK-7076</t>
  </si>
  <si>
    <t>STCK-7077</t>
  </si>
  <si>
    <t>STCK-7078</t>
  </si>
  <si>
    <t>STCK-7079</t>
  </si>
  <si>
    <t>STCK-7080</t>
  </si>
  <si>
    <t>STCK-7081</t>
  </si>
  <si>
    <t>STCK-7082</t>
  </si>
  <si>
    <t>STCK-7083</t>
  </si>
  <si>
    <t>STCK-7084</t>
  </si>
  <si>
    <t>STCK-7085</t>
  </si>
  <si>
    <t>STCK-7086</t>
  </si>
  <si>
    <t>STCK-7087</t>
  </si>
  <si>
    <t>STCK-7088</t>
  </si>
  <si>
    <t>STCK-7089</t>
  </si>
  <si>
    <t>STCK-7090</t>
  </si>
  <si>
    <t>STCK-7091</t>
  </si>
  <si>
    <t>STCK-7092</t>
  </si>
  <si>
    <t>STCK-7093</t>
  </si>
  <si>
    <t>STCK-7094</t>
  </si>
  <si>
    <t>STCK-7095</t>
  </si>
  <si>
    <t>STCK-7096</t>
  </si>
  <si>
    <t>STCK-7097</t>
  </si>
  <si>
    <t>STCK-7098</t>
  </si>
  <si>
    <t>STCK-7099</t>
  </si>
  <si>
    <t>STCK-7100</t>
  </si>
  <si>
    <t>STCK-7101</t>
  </si>
  <si>
    <t>STCK-7102</t>
  </si>
  <si>
    <t>STCK-7103</t>
  </si>
  <si>
    <t>STCK-7104</t>
  </si>
  <si>
    <t>STCK-7105</t>
  </si>
  <si>
    <t>STCK-7106</t>
  </si>
  <si>
    <t>STCK-7107</t>
  </si>
  <si>
    <t>STCK-7108</t>
  </si>
  <si>
    <t>STCK-7109</t>
  </si>
  <si>
    <t>STCK-7110</t>
  </si>
  <si>
    <t>STCK-7111</t>
  </si>
  <si>
    <t>STCK-7112</t>
  </si>
  <si>
    <t>STCK-7113</t>
  </si>
  <si>
    <t>STCK-7114</t>
  </si>
  <si>
    <t>STCK-7115</t>
  </si>
  <si>
    <t>STCK-7116</t>
  </si>
  <si>
    <t>STCK-7117</t>
  </si>
  <si>
    <t>STCK-7118</t>
  </si>
  <si>
    <t>STCK-7119</t>
  </si>
  <si>
    <t>STCK-7120</t>
  </si>
  <si>
    <t>STCK-7121</t>
  </si>
  <si>
    <t>STCK-7122</t>
  </si>
  <si>
    <t>STCK-7123</t>
  </si>
  <si>
    <t>STCK-7124</t>
  </si>
  <si>
    <t>STCK-7125</t>
  </si>
  <si>
    <t>STCK-7126</t>
  </si>
  <si>
    <t>STCK-7127</t>
  </si>
  <si>
    <t>STCK-7128</t>
  </si>
  <si>
    <t>STCK-7129</t>
  </si>
  <si>
    <t>STCK-7130</t>
  </si>
  <si>
    <t>STCK-7131</t>
  </si>
  <si>
    <t>STCK-7132</t>
  </si>
  <si>
    <t>STCK-7133</t>
  </si>
  <si>
    <t>STCK-7134</t>
  </si>
  <si>
    <t>STCK-7135</t>
  </si>
  <si>
    <t>STCK-7136</t>
  </si>
  <si>
    <t>STCK-7137</t>
  </si>
  <si>
    <t>STCK-7138</t>
  </si>
  <si>
    <t>STCK-7139</t>
  </si>
  <si>
    <t>STCK-7140</t>
  </si>
  <si>
    <t>STCK-7141</t>
  </si>
  <si>
    <t>STCK-7142</t>
  </si>
  <si>
    <t>STCK-7143</t>
  </si>
  <si>
    <t>STCK-7144</t>
  </si>
  <si>
    <t>BAJAJ AUTO</t>
  </si>
  <si>
    <t>STCK-7145</t>
  </si>
  <si>
    <t>STCK-7146</t>
  </si>
  <si>
    <t>STCK-7147</t>
  </si>
  <si>
    <t>STCK-7148</t>
  </si>
  <si>
    <t>STCK-7149</t>
  </si>
  <si>
    <t>STCK-7150</t>
  </si>
  <si>
    <t>STCK-7151</t>
  </si>
  <si>
    <t>STCK-7152</t>
  </si>
  <si>
    <t>STCK-7153</t>
  </si>
  <si>
    <t>STCK-7154</t>
  </si>
  <si>
    <t>STCK-7155</t>
  </si>
  <si>
    <t>STCK-7156</t>
  </si>
  <si>
    <t>STCK-7157</t>
  </si>
  <si>
    <t>STCK-7158</t>
  </si>
  <si>
    <t>STCK-7159</t>
  </si>
  <si>
    <t>STCK-7160</t>
  </si>
  <si>
    <t>STCK-7161</t>
  </si>
  <si>
    <t>STCK-7162</t>
  </si>
  <si>
    <t>STCK-7163</t>
  </si>
  <si>
    <t>STCK-7164</t>
  </si>
  <si>
    <t>STCK-7165</t>
  </si>
  <si>
    <t>STCK-7166</t>
  </si>
  <si>
    <t>STCK-7167</t>
  </si>
  <si>
    <t>STCK-7168</t>
  </si>
  <si>
    <t>STCK-7169</t>
  </si>
  <si>
    <t>STCK-7170</t>
  </si>
  <si>
    <t>STCK-7171</t>
  </si>
  <si>
    <t>STCK-7172</t>
  </si>
  <si>
    <t>STCK-7173</t>
  </si>
  <si>
    <t>STCK-7174</t>
  </si>
  <si>
    <t>STCK-7175</t>
  </si>
  <si>
    <t>STCK-7176</t>
  </si>
  <si>
    <t>STCK-7177</t>
  </si>
  <si>
    <t>STCK-7178</t>
  </si>
  <si>
    <t>STCK-7179</t>
  </si>
  <si>
    <t>STCK-7180</t>
  </si>
  <si>
    <t>STCK-7181</t>
  </si>
  <si>
    <t>STCK-7182</t>
  </si>
  <si>
    <t>STCK-7183</t>
  </si>
  <si>
    <t>STCK-7184</t>
  </si>
  <si>
    <t>STCK-7185</t>
  </si>
  <si>
    <t>STCK-7186</t>
  </si>
  <si>
    <t>STCK-7187</t>
  </si>
  <si>
    <t>STCK-7188</t>
  </si>
  <si>
    <t>STCK-7189</t>
  </si>
  <si>
    <t>STCK-7190</t>
  </si>
  <si>
    <t>STCK-7191</t>
  </si>
  <si>
    <t>STCK-7192</t>
  </si>
  <si>
    <t>STCK-7193</t>
  </si>
  <si>
    <t>STCK-7194</t>
  </si>
  <si>
    <t>STCK-7195</t>
  </si>
  <si>
    <t>STCK-7196</t>
  </si>
  <si>
    <t>STCK-7197</t>
  </si>
  <si>
    <t>STCK-7198</t>
  </si>
  <si>
    <t>STCK-7199</t>
  </si>
  <si>
    <t>STCK-7200</t>
  </si>
  <si>
    <t>STCK-7201</t>
  </si>
  <si>
    <t>STCK-7202</t>
  </si>
  <si>
    <t>STCK-7203</t>
  </si>
  <si>
    <t>STCK-7204</t>
  </si>
  <si>
    <t>STCK-7205</t>
  </si>
  <si>
    <t>STCK-7206</t>
  </si>
  <si>
    <t>STCK-7207</t>
  </si>
  <si>
    <t>STCK-7208</t>
  </si>
  <si>
    <t>STCK-7209</t>
  </si>
  <si>
    <t>STCK-7210</t>
  </si>
  <si>
    <t>STCK-7211</t>
  </si>
  <si>
    <t>STCK-7212</t>
  </si>
  <si>
    <t>STCK-7213</t>
  </si>
  <si>
    <t>STCK-7214</t>
  </si>
  <si>
    <t>STCK-7215</t>
  </si>
  <si>
    <t>STCK-7216</t>
  </si>
  <si>
    <t>STCK-7217</t>
  </si>
  <si>
    <t>STCK-7218</t>
  </si>
  <si>
    <t>STCK-7219</t>
  </si>
  <si>
    <t>STCK-7220</t>
  </si>
  <si>
    <t>STCK-7221</t>
  </si>
  <si>
    <t>STCK-7222</t>
  </si>
  <si>
    <t>STCK-7223</t>
  </si>
  <si>
    <t>STCK-7224</t>
  </si>
  <si>
    <t>STCK-7225</t>
  </si>
  <si>
    <t>STCK-7226</t>
  </si>
  <si>
    <t>STCK-7227</t>
  </si>
  <si>
    <t>STCK-7228</t>
  </si>
  <si>
    <t>STCK-7229</t>
  </si>
  <si>
    <t>STCK-7230</t>
  </si>
  <si>
    <t>STCK-7231</t>
  </si>
  <si>
    <t>STCK-7232</t>
  </si>
  <si>
    <t>STCK-7233</t>
  </si>
  <si>
    <t>STCK-7234</t>
  </si>
  <si>
    <t>STCK-7235</t>
  </si>
  <si>
    <t>STCK-7236</t>
  </si>
  <si>
    <t>STCK-7237</t>
  </si>
  <si>
    <t>STCK-7238</t>
  </si>
  <si>
    <t>STCK-7239</t>
  </si>
  <si>
    <t>STCK-7240</t>
  </si>
  <si>
    <t>STCK-7241</t>
  </si>
  <si>
    <t>STCK-7242</t>
  </si>
  <si>
    <t>STCK-7243</t>
  </si>
  <si>
    <t>STCK-7244</t>
  </si>
  <si>
    <t>STCK-7245</t>
  </si>
  <si>
    <t>STCK-7246</t>
  </si>
  <si>
    <t>STCK-7247</t>
  </si>
  <si>
    <t>STCK-7248</t>
  </si>
  <si>
    <t>STCK-7249</t>
  </si>
  <si>
    <t>STCK-7250</t>
  </si>
  <si>
    <t>STCK-7251</t>
  </si>
  <si>
    <t>STCK-7252</t>
  </si>
  <si>
    <t>STCK-7253</t>
  </si>
  <si>
    <t>STCK-7254</t>
  </si>
  <si>
    <t>STCK-7255</t>
  </si>
  <si>
    <t>STCK-7256</t>
  </si>
  <si>
    <t>STCK-7257</t>
  </si>
  <si>
    <t>STCK-7258</t>
  </si>
  <si>
    <t>STCK-7259</t>
  </si>
  <si>
    <t>STCK-7260</t>
  </si>
  <si>
    <t>STCK-7261</t>
  </si>
  <si>
    <t>STCK-7262</t>
  </si>
  <si>
    <t>STCK-7263</t>
  </si>
  <si>
    <t>STCK-7264</t>
  </si>
  <si>
    <t>STCK-7265</t>
  </si>
  <si>
    <t>STCK-7266</t>
  </si>
  <si>
    <t>STCK-7267</t>
  </si>
  <si>
    <t>STCK-7268</t>
  </si>
  <si>
    <t>STCK-7269</t>
  </si>
  <si>
    <t>STCK-7270</t>
  </si>
  <si>
    <t>STCK-7271</t>
  </si>
  <si>
    <t>STCK-7272</t>
  </si>
  <si>
    <t>STCK-7273</t>
  </si>
  <si>
    <t>STCK-7274</t>
  </si>
  <si>
    <t>STCK-7275</t>
  </si>
  <si>
    <t>STCK-7276</t>
  </si>
  <si>
    <t>STCK-7277</t>
  </si>
  <si>
    <t>STCK-7278</t>
  </si>
  <si>
    <t>STCK-7279</t>
  </si>
  <si>
    <t>STCK-7280</t>
  </si>
  <si>
    <t>STCK-7281</t>
  </si>
  <si>
    <t>STCK-7282</t>
  </si>
  <si>
    <t>STCK-7283</t>
  </si>
  <si>
    <t>STCK-7284</t>
  </si>
  <si>
    <t>STCK-7285</t>
  </si>
  <si>
    <t>STCK-7286</t>
  </si>
  <si>
    <t>STCK-7287</t>
  </si>
  <si>
    <t>STCK-7288</t>
  </si>
  <si>
    <t>STCK-7289</t>
  </si>
  <si>
    <t>STCK-7290</t>
  </si>
  <si>
    <t>STCK-7291</t>
  </si>
  <si>
    <t>STCK-7292</t>
  </si>
  <si>
    <t>STCK-7293</t>
  </si>
  <si>
    <t>STCK-7294</t>
  </si>
  <si>
    <t>STCK-7295</t>
  </si>
  <si>
    <t>STCK-7296</t>
  </si>
  <si>
    <t>STCK-7297</t>
  </si>
  <si>
    <t>STCK-7298</t>
  </si>
  <si>
    <t>STCK-7299</t>
  </si>
  <si>
    <t>STCK-7300</t>
  </si>
  <si>
    <t>STCK-7301</t>
  </si>
  <si>
    <t>STCK-7302</t>
  </si>
  <si>
    <t>STCK-7303</t>
  </si>
  <si>
    <t>STCK-7304</t>
  </si>
  <si>
    <t>STCK-7305</t>
  </si>
  <si>
    <t>STCK-7306</t>
  </si>
  <si>
    <t>STCK-7307</t>
  </si>
  <si>
    <t>STCK-7308</t>
  </si>
  <si>
    <t>STCK-7309</t>
  </si>
  <si>
    <t>STCK-7310</t>
  </si>
  <si>
    <t>STCK-7311</t>
  </si>
  <si>
    <t>STCK-7312</t>
  </si>
  <si>
    <t>STCK-7313</t>
  </si>
  <si>
    <t>STCK-7314</t>
  </si>
  <si>
    <t>STCK-7315</t>
  </si>
  <si>
    <t>STCK-7316</t>
  </si>
  <si>
    <t>STCK-7317</t>
  </si>
  <si>
    <t>STCK-7318</t>
  </si>
  <si>
    <t>STCK-7319</t>
  </si>
  <si>
    <t>STCK-7320</t>
  </si>
  <si>
    <t>STCK-7321</t>
  </si>
  <si>
    <t>STCK-7322</t>
  </si>
  <si>
    <t>STCK-7323</t>
  </si>
  <si>
    <t>STCK-7324</t>
  </si>
  <si>
    <t>STCK-7325</t>
  </si>
  <si>
    <t>STCK-7326</t>
  </si>
  <si>
    <t>STCK-7327</t>
  </si>
  <si>
    <t>STCK-7328</t>
  </si>
  <si>
    <t>STCK-7329</t>
  </si>
  <si>
    <t>STCK-7330</t>
  </si>
  <si>
    <t>STCK-7331</t>
  </si>
  <si>
    <t>STCK-7332</t>
  </si>
  <si>
    <t>STCK-7333</t>
  </si>
  <si>
    <t>STCK-7334</t>
  </si>
  <si>
    <t>STCK-7335</t>
  </si>
  <si>
    <t>STCK-7336</t>
  </si>
  <si>
    <t>STCK-7337</t>
  </si>
  <si>
    <t>STCK-7338</t>
  </si>
  <si>
    <t>STCK-7339</t>
  </si>
  <si>
    <t>STCK-7340</t>
  </si>
  <si>
    <t>STCK-7341</t>
  </si>
  <si>
    <t>STCK-7342</t>
  </si>
  <si>
    <t>STCK-7343</t>
  </si>
  <si>
    <t>STCK-7344</t>
  </si>
  <si>
    <t>STCK-7345</t>
  </si>
  <si>
    <t>STCK-7346</t>
  </si>
  <si>
    <t>STCK-7347</t>
  </si>
  <si>
    <t>STCK-7348</t>
  </si>
  <si>
    <t>STCK-7349</t>
  </si>
  <si>
    <t>STCK-7350</t>
  </si>
  <si>
    <t>STCK-7351</t>
  </si>
  <si>
    <t>STCK-7352</t>
  </si>
  <si>
    <t>STCK-7353</t>
  </si>
  <si>
    <t>STCK-7354</t>
  </si>
  <si>
    <t>STCK-7355</t>
  </si>
  <si>
    <t>STCK-7356</t>
  </si>
  <si>
    <t>STCK-7357</t>
  </si>
  <si>
    <t>STCK-7358</t>
  </si>
  <si>
    <t>STCK-7359</t>
  </si>
  <si>
    <t>STCK-7360</t>
  </si>
  <si>
    <t>STCK-7361</t>
  </si>
  <si>
    <t>STCK-7362</t>
  </si>
  <si>
    <t>STCK-7363</t>
  </si>
  <si>
    <t>STCK-7364</t>
  </si>
  <si>
    <t>STCK-7365</t>
  </si>
  <si>
    <t>STCK-7366</t>
  </si>
  <si>
    <t>STCK-7367</t>
  </si>
  <si>
    <t>STCK-7368</t>
  </si>
  <si>
    <t>STCK-7369</t>
  </si>
  <si>
    <t>STCK-7370</t>
  </si>
  <si>
    <t>STCK-7371</t>
  </si>
  <si>
    <t>STCK-7372</t>
  </si>
  <si>
    <t>STCK-7373</t>
  </si>
  <si>
    <t>STCK-7374</t>
  </si>
  <si>
    <t>STCK-7375</t>
  </si>
  <si>
    <t>STCK-7376</t>
  </si>
  <si>
    <t>STCK-7377</t>
  </si>
  <si>
    <t>STCK-7378</t>
  </si>
  <si>
    <t>STCK-7379</t>
  </si>
  <si>
    <t>STCK-7380</t>
  </si>
  <si>
    <t>STCK-7381</t>
  </si>
  <si>
    <t>STCK-7382</t>
  </si>
  <si>
    <t>STCK-7383</t>
  </si>
  <si>
    <t>STCK-7384</t>
  </si>
  <si>
    <t>STCK-7385</t>
  </si>
  <si>
    <t>STCK-7386</t>
  </si>
  <si>
    <t>STCK-7387</t>
  </si>
  <si>
    <t>STCK-7388</t>
  </si>
  <si>
    <t>STCK-7389</t>
  </si>
  <si>
    <t>STCK-7390</t>
  </si>
  <si>
    <t>STCK-7391</t>
  </si>
  <si>
    <t>STCK-7392</t>
  </si>
  <si>
    <t>STCK-7393</t>
  </si>
  <si>
    <t>STCK-7394</t>
  </si>
  <si>
    <t>STCK-7395</t>
  </si>
  <si>
    <t>STCK-7396</t>
  </si>
  <si>
    <t>STCK-7397</t>
  </si>
  <si>
    <t>STCK-7398</t>
  </si>
  <si>
    <t>STCK-7399</t>
  </si>
  <si>
    <t>STCK-7400</t>
  </si>
  <si>
    <t>STCK-7401</t>
  </si>
  <si>
    <t>STCK-7402</t>
  </si>
  <si>
    <t>STCK-7403</t>
  </si>
  <si>
    <t>STCK-7404</t>
  </si>
  <si>
    <t>STCK-7405</t>
  </si>
  <si>
    <t>STCK-7406</t>
  </si>
  <si>
    <t>STCK-7407</t>
  </si>
  <si>
    <t>STCK-7408</t>
  </si>
  <si>
    <t>STCK-7409</t>
  </si>
  <si>
    <t>STCK-7410</t>
  </si>
  <si>
    <t>STCK-7411</t>
  </si>
  <si>
    <t>STCK-7412</t>
  </si>
  <si>
    <t>STCK-7413</t>
  </si>
  <si>
    <t>STCK-7414</t>
  </si>
  <si>
    <t>STCK-7415</t>
  </si>
  <si>
    <t>STCK-7416</t>
  </si>
  <si>
    <t>STCK-7417</t>
  </si>
  <si>
    <t>STCK-7418</t>
  </si>
  <si>
    <t>STCK-7419</t>
  </si>
  <si>
    <t>STCK-7420</t>
  </si>
  <si>
    <t>STCK-7421</t>
  </si>
  <si>
    <t>STCK-7422</t>
  </si>
  <si>
    <t>STCK-7423</t>
  </si>
  <si>
    <t>STCK-7424</t>
  </si>
  <si>
    <t>STCK-7425</t>
  </si>
  <si>
    <t>STCK-7426</t>
  </si>
  <si>
    <t>STCK-7427</t>
  </si>
  <si>
    <t>STCK-7428</t>
  </si>
  <si>
    <t>STCK-7429</t>
  </si>
  <si>
    <t>STCK-7430</t>
  </si>
  <si>
    <t>STCK-7431</t>
  </si>
  <si>
    <t>STCK-7432</t>
  </si>
  <si>
    <t>STCK-7433</t>
  </si>
  <si>
    <t>STCK-7434</t>
  </si>
  <si>
    <t>STCK-7435</t>
  </si>
  <si>
    <t>STCK-7436</t>
  </si>
  <si>
    <t>STCK-7437</t>
  </si>
  <si>
    <t>STCK-7438</t>
  </si>
  <si>
    <t>STCK-7439</t>
  </si>
  <si>
    <t>STCK-7440</t>
  </si>
  <si>
    <t>STCK-7441</t>
  </si>
  <si>
    <t>STCK-7442</t>
  </si>
  <si>
    <t>STCK-7443</t>
  </si>
  <si>
    <t>STCK-7444</t>
  </si>
  <si>
    <t>STCK-7445</t>
  </si>
  <si>
    <t>STCK-7446</t>
  </si>
  <si>
    <t>STCK-7447</t>
  </si>
  <si>
    <t>STCK-7448</t>
  </si>
  <si>
    <t>STCK-7449</t>
  </si>
  <si>
    <t>STCK-7450</t>
  </si>
  <si>
    <t>STCK-7451</t>
  </si>
  <si>
    <t>STCK-7452</t>
  </si>
  <si>
    <t>STCK-7453</t>
  </si>
  <si>
    <t>STCK-7454</t>
  </si>
  <si>
    <t>STCK-7455</t>
  </si>
  <si>
    <t>STCK-7456</t>
  </si>
  <si>
    <t>STCK-7457</t>
  </si>
  <si>
    <t>STCK-7458</t>
  </si>
  <si>
    <t>STCK-7459</t>
  </si>
  <si>
    <t>STCK-7460</t>
  </si>
  <si>
    <t>STCK-7461</t>
  </si>
  <si>
    <t>STCK-7462</t>
  </si>
  <si>
    <t>STCK-7463</t>
  </si>
  <si>
    <t>STCK-7464</t>
  </si>
  <si>
    <t>STCK-7465</t>
  </si>
  <si>
    <t>STCK-7466</t>
  </si>
  <si>
    <t>STCK-7467</t>
  </si>
  <si>
    <t>STCK-7468</t>
  </si>
  <si>
    <t>STCK-7469</t>
  </si>
  <si>
    <t>STCK-7470</t>
  </si>
  <si>
    <t>STCK-7471</t>
  </si>
  <si>
    <t>STCK-7472</t>
  </si>
  <si>
    <t>STCK-7473</t>
  </si>
  <si>
    <t>STCK-7474</t>
  </si>
  <si>
    <t>STCK-7475</t>
  </si>
  <si>
    <t>STCK-7476</t>
  </si>
  <si>
    <t>STCK-7477</t>
  </si>
  <si>
    <t>STCK-7478</t>
  </si>
  <si>
    <t>STCK-7479</t>
  </si>
  <si>
    <t>STCK-7480</t>
  </si>
  <si>
    <t>STCK-7481</t>
  </si>
  <si>
    <t>STCK-7482</t>
  </si>
  <si>
    <t>STCK-7483</t>
  </si>
  <si>
    <t>STCK-7484</t>
  </si>
  <si>
    <t>STCK-7485</t>
  </si>
  <si>
    <t>STCK-7486</t>
  </si>
  <si>
    <t>STCK-7487</t>
  </si>
  <si>
    <t>STCK-7488</t>
  </si>
  <si>
    <t>STCK-7489</t>
  </si>
  <si>
    <t>STCK-7490</t>
  </si>
  <si>
    <t>STCK-7491</t>
  </si>
  <si>
    <t>STCK-7492</t>
  </si>
  <si>
    <t>STCK-7493</t>
  </si>
  <si>
    <t>STCK-7494</t>
  </si>
  <si>
    <t>STCK-7495</t>
  </si>
  <si>
    <t>STCK-7496</t>
  </si>
  <si>
    <t>STCK-7497</t>
  </si>
  <si>
    <t>STCK-7498</t>
  </si>
  <si>
    <t>STCK-7499</t>
  </si>
  <si>
    <t>STCK-7500</t>
  </si>
  <si>
    <t>STCK-7501</t>
  </si>
  <si>
    <t>STCK-7502</t>
  </si>
  <si>
    <t>STCK-7503</t>
  </si>
  <si>
    <t>STCK-7504</t>
  </si>
  <si>
    <t>STCK-7505</t>
  </si>
  <si>
    <t>STCK-7506</t>
  </si>
  <si>
    <t>STCK-7507</t>
  </si>
  <si>
    <t>STCK-7508</t>
  </si>
  <si>
    <t>STCK-7509</t>
  </si>
  <si>
    <t>STCK-7510</t>
  </si>
  <si>
    <t>STCK-7511</t>
  </si>
  <si>
    <t>STCK-7512</t>
  </si>
  <si>
    <t>STCK-7513</t>
  </si>
  <si>
    <t>STCK-7514</t>
  </si>
  <si>
    <t>STCK-7515</t>
  </si>
  <si>
    <t>STCK-7516</t>
  </si>
  <si>
    <t>STCK-7517</t>
  </si>
  <si>
    <t>STCK-7518</t>
  </si>
  <si>
    <t>STCK-7519</t>
  </si>
  <si>
    <t>STCK-7520</t>
  </si>
  <si>
    <t>STCK-7521</t>
  </si>
  <si>
    <t>STCK-7522</t>
  </si>
  <si>
    <t>STCK-7523</t>
  </si>
  <si>
    <t>STCK-7524</t>
  </si>
  <si>
    <t>STCK-7525</t>
  </si>
  <si>
    <t>STCK-7526</t>
  </si>
  <si>
    <t>STCK-7527</t>
  </si>
  <si>
    <t>STCK-7528</t>
  </si>
  <si>
    <t>STCK-7529</t>
  </si>
  <si>
    <t>STCK-7530</t>
  </si>
  <si>
    <t>STCK-7531</t>
  </si>
  <si>
    <t>STCK-7532</t>
  </si>
  <si>
    <t>STCK-7533</t>
  </si>
  <si>
    <t>STCK-7534</t>
  </si>
  <si>
    <t>STCK-7535</t>
  </si>
  <si>
    <t>STCK-7536</t>
  </si>
  <si>
    <t>STCK-7537</t>
  </si>
  <si>
    <t>STCK-7538</t>
  </si>
  <si>
    <t>STCK-7539</t>
  </si>
  <si>
    <t>STCK-7540</t>
  </si>
  <si>
    <t>STCK-7541</t>
  </si>
  <si>
    <t>STCK-7542</t>
  </si>
  <si>
    <t>STCK-7543</t>
  </si>
  <si>
    <t>STCK-7544</t>
  </si>
  <si>
    <t>STCK-7545</t>
  </si>
  <si>
    <t>STCK-7546</t>
  </si>
  <si>
    <t>STCK-7547</t>
  </si>
  <si>
    <t>STCK-7548</t>
  </si>
  <si>
    <t>STCK-7549</t>
  </si>
  <si>
    <t>STCK-7550</t>
  </si>
  <si>
    <t>STCK-7551</t>
  </si>
  <si>
    <t>STCK-7552</t>
  </si>
  <si>
    <t>STCK-7553</t>
  </si>
  <si>
    <t>STCK-7554</t>
  </si>
  <si>
    <t>STCK-7555</t>
  </si>
  <si>
    <t>STCK-7556</t>
  </si>
  <si>
    <t>STCK-7557</t>
  </si>
  <si>
    <t>STCK-7558</t>
  </si>
  <si>
    <t>STCK-7559</t>
  </si>
  <si>
    <t>STCK-7560</t>
  </si>
  <si>
    <t>STCK-7561</t>
  </si>
  <si>
    <t>STCK-7562</t>
  </si>
  <si>
    <t>STCK-7563</t>
  </si>
  <si>
    <t>STCK-7564</t>
  </si>
  <si>
    <t>STCK-7565</t>
  </si>
  <si>
    <t>STCK-7566</t>
  </si>
  <si>
    <t>STCK-7567</t>
  </si>
  <si>
    <t>STCK-7568</t>
  </si>
  <si>
    <t>STCK-7569</t>
  </si>
  <si>
    <t>STCK-7570</t>
  </si>
  <si>
    <t>STCK-7571</t>
  </si>
  <si>
    <t>STCK-7572</t>
  </si>
  <si>
    <t>STCK-7573</t>
  </si>
  <si>
    <t>STCK-7574</t>
  </si>
  <si>
    <t>STCK-7575</t>
  </si>
  <si>
    <t>STCK-7576</t>
  </si>
  <si>
    <t>STCK-7577</t>
  </si>
  <si>
    <t>STCK-7578</t>
  </si>
  <si>
    <t>STCK-7579</t>
  </si>
  <si>
    <t>STCK-7580</t>
  </si>
  <si>
    <t>STCK-7581</t>
  </si>
  <si>
    <t>STCK-7582</t>
  </si>
  <si>
    <t>STCK-7583</t>
  </si>
  <si>
    <t>STCK-7584</t>
  </si>
  <si>
    <t>STCK-7585</t>
  </si>
  <si>
    <t>STCK-7586</t>
  </si>
  <si>
    <t>STCK-7587</t>
  </si>
  <si>
    <t>STCK-7588</t>
  </si>
  <si>
    <t>STCK-7589</t>
  </si>
  <si>
    <t>STCK-7590</t>
  </si>
  <si>
    <t>STCK-7591</t>
  </si>
  <si>
    <t>STCK-7592</t>
  </si>
  <si>
    <t>STCK-7593</t>
  </si>
  <si>
    <t>STCK-7594</t>
  </si>
  <si>
    <t>STCK-7595</t>
  </si>
  <si>
    <t>STCK-7596</t>
  </si>
  <si>
    <t>STCK-7597</t>
  </si>
  <si>
    <t>STCK-7598</t>
  </si>
  <si>
    <t>STCK-7599</t>
  </si>
  <si>
    <t>STCK-7600</t>
  </si>
  <si>
    <t>STCK-7601</t>
  </si>
  <si>
    <t>STCK-7602</t>
  </si>
  <si>
    <t>STCK-7603</t>
  </si>
  <si>
    <t>STCK-7604</t>
  </si>
  <si>
    <t>STCK-7605</t>
  </si>
  <si>
    <t>STCK-7606</t>
  </si>
  <si>
    <t>STCK-7607</t>
  </si>
  <si>
    <t>STCK-7608</t>
  </si>
  <si>
    <t>STCK-7609</t>
  </si>
  <si>
    <t>STCK-7610</t>
  </si>
  <si>
    <t>STCK-7611</t>
  </si>
  <si>
    <t>STCK-7612</t>
  </si>
  <si>
    <t>STCK-7613</t>
  </si>
  <si>
    <t>STCK-7614</t>
  </si>
  <si>
    <t>STCK-7615</t>
  </si>
  <si>
    <t>STCK-7616</t>
  </si>
  <si>
    <t>STCK-7617</t>
  </si>
  <si>
    <t>STCK-7618</t>
  </si>
  <si>
    <t>STCK-7619</t>
  </si>
  <si>
    <t>STCK-7620</t>
  </si>
  <si>
    <t>STCK-7621</t>
  </si>
  <si>
    <t>STCK-7622</t>
  </si>
  <si>
    <t>STCK-7623</t>
  </si>
  <si>
    <t>STCK-7624</t>
  </si>
  <si>
    <t>STCK-7625</t>
  </si>
  <si>
    <t>STCK-7626</t>
  </si>
  <si>
    <t>STCK-7627</t>
  </si>
  <si>
    <t>STCK-7628</t>
  </si>
  <si>
    <t>STCK-7629</t>
  </si>
  <si>
    <t>STCK-7630</t>
  </si>
  <si>
    <t>STCK-7631</t>
  </si>
  <si>
    <t>STCK-7632</t>
  </si>
  <si>
    <t>STCK-7633</t>
  </si>
  <si>
    <t>STCK-7634</t>
  </si>
  <si>
    <t>STCK-7635</t>
  </si>
  <si>
    <t>STCK-7636</t>
  </si>
  <si>
    <t>STCK-7637</t>
  </si>
  <si>
    <t>STCK-7638</t>
  </si>
  <si>
    <t>STCK-7639</t>
  </si>
  <si>
    <t>STCK-7640</t>
  </si>
  <si>
    <t>STCK-7641</t>
  </si>
  <si>
    <t>STCK-7642</t>
  </si>
  <si>
    <t>STCK-7643</t>
  </si>
  <si>
    <t>STCK-7644</t>
  </si>
  <si>
    <t>STCK-7645</t>
  </si>
  <si>
    <t>STCK-7646</t>
  </si>
  <si>
    <t>MARUTI SUZUKI</t>
  </si>
  <si>
    <t>STCK-7647</t>
  </si>
  <si>
    <t>STCK-7648</t>
  </si>
  <si>
    <t>STCK-7649</t>
  </si>
  <si>
    <t>STCK-7650</t>
  </si>
  <si>
    <t>STCK-7651</t>
  </si>
  <si>
    <t>STCK-7652</t>
  </si>
  <si>
    <t>STCK-7653</t>
  </si>
  <si>
    <t>STCK-7654</t>
  </si>
  <si>
    <t>STCK-7655</t>
  </si>
  <si>
    <t>STCK-7656</t>
  </si>
  <si>
    <t>STCK-7657</t>
  </si>
  <si>
    <t>STCK-7658</t>
  </si>
  <si>
    <t>STCK-7659</t>
  </si>
  <si>
    <t>STCK-7660</t>
  </si>
  <si>
    <t>STCK-7661</t>
  </si>
  <si>
    <t>STCK-7662</t>
  </si>
  <si>
    <t>STCK-7663</t>
  </si>
  <si>
    <t>STCK-7664</t>
  </si>
  <si>
    <t>STCK-7665</t>
  </si>
  <si>
    <t>STCK-7666</t>
  </si>
  <si>
    <t>STCK-7667</t>
  </si>
  <si>
    <t>STCK-7668</t>
  </si>
  <si>
    <t>STCK-7669</t>
  </si>
  <si>
    <t>STCK-7670</t>
  </si>
  <si>
    <t>STCK-7671</t>
  </si>
  <si>
    <t>STCK-7672</t>
  </si>
  <si>
    <t>STCK-7673</t>
  </si>
  <si>
    <t>STCK-7674</t>
  </si>
  <si>
    <t>STCK-7675</t>
  </si>
  <si>
    <t>STCK-7676</t>
  </si>
  <si>
    <t>STCK-7677</t>
  </si>
  <si>
    <t>STCK-7678</t>
  </si>
  <si>
    <t>STCK-7679</t>
  </si>
  <si>
    <t>STCK-7680</t>
  </si>
  <si>
    <t>STCK-7681</t>
  </si>
  <si>
    <t>STCK-7682</t>
  </si>
  <si>
    <t>STCK-7683</t>
  </si>
  <si>
    <t>STCK-7684</t>
  </si>
  <si>
    <t>STCK-7685</t>
  </si>
  <si>
    <t>STCK-7686</t>
  </si>
  <si>
    <t>STCK-7687</t>
  </si>
  <si>
    <t>STCK-7688</t>
  </si>
  <si>
    <t>STCK-7689</t>
  </si>
  <si>
    <t>STCK-7690</t>
  </si>
  <si>
    <t>STCK-7691</t>
  </si>
  <si>
    <t>STCK-7692</t>
  </si>
  <si>
    <t>STCK-7693</t>
  </si>
  <si>
    <t>STCK-7694</t>
  </si>
  <si>
    <t>STCK-7695</t>
  </si>
  <si>
    <t>STCK-7696</t>
  </si>
  <si>
    <t>STCK-7697</t>
  </si>
  <si>
    <t>STCK-7698</t>
  </si>
  <si>
    <t>STCK-7699</t>
  </si>
  <si>
    <t>STCK-7700</t>
  </si>
  <si>
    <t>STCK-7701</t>
  </si>
  <si>
    <t>STCK-7702</t>
  </si>
  <si>
    <t>STCK-7703</t>
  </si>
  <si>
    <t>STCK-7704</t>
  </si>
  <si>
    <t>STCK-7705</t>
  </si>
  <si>
    <t>STCK-7706</t>
  </si>
  <si>
    <t>STCK-7707</t>
  </si>
  <si>
    <t>STCK-7708</t>
  </si>
  <si>
    <t>STCK-7709</t>
  </si>
  <si>
    <t>STCK-7710</t>
  </si>
  <si>
    <t>STCK-7711</t>
  </si>
  <si>
    <t>STCK-7712</t>
  </si>
  <si>
    <t>STCK-7713</t>
  </si>
  <si>
    <t>STCK-7714</t>
  </si>
  <si>
    <t>STCK-7715</t>
  </si>
  <si>
    <t>STCK-7716</t>
  </si>
  <si>
    <t>STCK-7717</t>
  </si>
  <si>
    <t>STCK-7718</t>
  </si>
  <si>
    <t>STCK-7719</t>
  </si>
  <si>
    <t>STCK-7720</t>
  </si>
  <si>
    <t>STCK-7721</t>
  </si>
  <si>
    <t>STCK-7722</t>
  </si>
  <si>
    <t>STCK-7723</t>
  </si>
  <si>
    <t>STCK-7724</t>
  </si>
  <si>
    <t>STCK-7725</t>
  </si>
  <si>
    <t>STCK-7726</t>
  </si>
  <si>
    <t>STCK-7727</t>
  </si>
  <si>
    <t>STCK-7728</t>
  </si>
  <si>
    <t>STCK-7729</t>
  </si>
  <si>
    <t>STCK-7730</t>
  </si>
  <si>
    <t>STCK-7731</t>
  </si>
  <si>
    <t>STCK-7732</t>
  </si>
  <si>
    <t>STCK-7733</t>
  </si>
  <si>
    <t>STCK-7734</t>
  </si>
  <si>
    <t>STCK-7735</t>
  </si>
  <si>
    <t>STCK-7736</t>
  </si>
  <si>
    <t>STCK-7737</t>
  </si>
  <si>
    <t>STCK-7738</t>
  </si>
  <si>
    <t>STCK-7739</t>
  </si>
  <si>
    <t>STCK-7740</t>
  </si>
  <si>
    <t>STCK-7741</t>
  </si>
  <si>
    <t>STCK-7742</t>
  </si>
  <si>
    <t>STCK-7743</t>
  </si>
  <si>
    <t>STCK-7744</t>
  </si>
  <si>
    <t>STCK-7745</t>
  </si>
  <si>
    <t>STCK-7746</t>
  </si>
  <si>
    <t>STCK-7747</t>
  </si>
  <si>
    <t>STCK-7748</t>
  </si>
  <si>
    <t>STCK-7749</t>
  </si>
  <si>
    <t>STCK-7750</t>
  </si>
  <si>
    <t>STCK-7751</t>
  </si>
  <si>
    <t>STCK-7752</t>
  </si>
  <si>
    <t>STCK-7753</t>
  </si>
  <si>
    <t>STCK-7754</t>
  </si>
  <si>
    <t>STCK-7755</t>
  </si>
  <si>
    <t>STCK-7756</t>
  </si>
  <si>
    <t>STCK-7757</t>
  </si>
  <si>
    <t>STCK-7758</t>
  </si>
  <si>
    <t>STCK-7759</t>
  </si>
  <si>
    <t>STCK-7760</t>
  </si>
  <si>
    <t>STCK-7761</t>
  </si>
  <si>
    <t>STCK-7762</t>
  </si>
  <si>
    <t>STCK-7763</t>
  </si>
  <si>
    <t>STCK-7764</t>
  </si>
  <si>
    <t>STCK-7765</t>
  </si>
  <si>
    <t>STCK-7766</t>
  </si>
  <si>
    <t>STCK-7767</t>
  </si>
  <si>
    <t>STCK-7768</t>
  </si>
  <si>
    <t>STCK-7769</t>
  </si>
  <si>
    <t>STCK-7770</t>
  </si>
  <si>
    <t>STCK-7771</t>
  </si>
  <si>
    <t>STCK-7772</t>
  </si>
  <si>
    <t>STCK-7773</t>
  </si>
  <si>
    <t>STCK-7774</t>
  </si>
  <si>
    <t>STCK-7775</t>
  </si>
  <si>
    <t>STCK-7776</t>
  </si>
  <si>
    <t>STCK-7777</t>
  </si>
  <si>
    <t>STCK-7778</t>
  </si>
  <si>
    <t>STCK-7779</t>
  </si>
  <si>
    <t>STCK-7780</t>
  </si>
  <si>
    <t>STCK-7781</t>
  </si>
  <si>
    <t>STCK-7782</t>
  </si>
  <si>
    <t>STCK-7783</t>
  </si>
  <si>
    <t>STCK-7784</t>
  </si>
  <si>
    <t>STCK-7785</t>
  </si>
  <si>
    <t>STCK-7786</t>
  </si>
  <si>
    <t>STCK-7787</t>
  </si>
  <si>
    <t>STCK-7788</t>
  </si>
  <si>
    <t>STCK-7789</t>
  </si>
  <si>
    <t>STCK-7790</t>
  </si>
  <si>
    <t>STCK-7791</t>
  </si>
  <si>
    <t>STCK-7792</t>
  </si>
  <si>
    <t>STCK-7793</t>
  </si>
  <si>
    <t>STCK-7794</t>
  </si>
  <si>
    <t>STCK-7795</t>
  </si>
  <si>
    <t>STCK-7796</t>
  </si>
  <si>
    <t>STCK-7797</t>
  </si>
  <si>
    <t>STCK-7798</t>
  </si>
  <si>
    <t>STCK-7799</t>
  </si>
  <si>
    <t>STCK-7800</t>
  </si>
  <si>
    <t>STCK-7801</t>
  </si>
  <si>
    <t>STCK-7802</t>
  </si>
  <si>
    <t>STCK-7803</t>
  </si>
  <si>
    <t>STCK-7804</t>
  </si>
  <si>
    <t>STCK-7805</t>
  </si>
  <si>
    <t>STCK-7806</t>
  </si>
  <si>
    <t>STCK-7807</t>
  </si>
  <si>
    <t>STCK-7808</t>
  </si>
  <si>
    <t>STCK-7809</t>
  </si>
  <si>
    <t>STCK-7810</t>
  </si>
  <si>
    <t>STCK-7811</t>
  </si>
  <si>
    <t>STCK-7812</t>
  </si>
  <si>
    <t>STCK-7813</t>
  </si>
  <si>
    <t>STCK-7814</t>
  </si>
  <si>
    <t>STCK-7815</t>
  </si>
  <si>
    <t>STCK-7816</t>
  </si>
  <si>
    <t>STCK-7817</t>
  </si>
  <si>
    <t>STCK-7818</t>
  </si>
  <si>
    <t>STCK-7819</t>
  </si>
  <si>
    <t>STCK-7820</t>
  </si>
  <si>
    <t>STCK-7821</t>
  </si>
  <si>
    <t>STCK-7822</t>
  </si>
  <si>
    <t>STCK-7823</t>
  </si>
  <si>
    <t>STCK-7824</t>
  </si>
  <si>
    <t>STCK-7825</t>
  </si>
  <si>
    <t>STCK-7826</t>
  </si>
  <si>
    <t>STCK-7827</t>
  </si>
  <si>
    <t>STCK-7828</t>
  </si>
  <si>
    <t>STCK-7829</t>
  </si>
  <si>
    <t>STCK-7830</t>
  </si>
  <si>
    <t>STCK-7831</t>
  </si>
  <si>
    <t>STCK-7832</t>
  </si>
  <si>
    <t>STCK-7833</t>
  </si>
  <si>
    <t>STCK-7834</t>
  </si>
  <si>
    <t>STCK-7835</t>
  </si>
  <si>
    <t>STCK-7836</t>
  </si>
  <si>
    <t>STCK-7837</t>
  </si>
  <si>
    <t>STCK-7838</t>
  </si>
  <si>
    <t>STCK-7839</t>
  </si>
  <si>
    <t>STCK-7840</t>
  </si>
  <si>
    <t>STCK-7841</t>
  </si>
  <si>
    <t>STCK-7842</t>
  </si>
  <si>
    <t>STCK-7843</t>
  </si>
  <si>
    <t>STCK-7844</t>
  </si>
  <si>
    <t>STCK-7845</t>
  </si>
  <si>
    <t>STCK-7846</t>
  </si>
  <si>
    <t>STCK-7847</t>
  </si>
  <si>
    <t>STCK-7848</t>
  </si>
  <si>
    <t>STCK-7849</t>
  </si>
  <si>
    <t>STCK-7850</t>
  </si>
  <si>
    <t>STCK-7851</t>
  </si>
  <si>
    <t>STCK-7852</t>
  </si>
  <si>
    <t>STCK-7853</t>
  </si>
  <si>
    <t>STCK-7854</t>
  </si>
  <si>
    <t>STCK-7855</t>
  </si>
  <si>
    <t>STCK-7856</t>
  </si>
  <si>
    <t>STCK-7857</t>
  </si>
  <si>
    <t>STCK-7858</t>
  </si>
  <si>
    <t>STCK-7859</t>
  </si>
  <si>
    <t>STCK-7860</t>
  </si>
  <si>
    <t>STCK-7861</t>
  </si>
  <si>
    <t>STCK-7862</t>
  </si>
  <si>
    <t>STCK-7863</t>
  </si>
  <si>
    <t>STCK-7864</t>
  </si>
  <si>
    <t>STCK-7865</t>
  </si>
  <si>
    <t>STCK-7866</t>
  </si>
  <si>
    <t>STCK-7867</t>
  </si>
  <si>
    <t>STCK-7868</t>
  </si>
  <si>
    <t>STCK-7869</t>
  </si>
  <si>
    <t>STCK-7870</t>
  </si>
  <si>
    <t>STCK-7871</t>
  </si>
  <si>
    <t>STCK-7872</t>
  </si>
  <si>
    <t>STCK-7873</t>
  </si>
  <si>
    <t>STCK-7874</t>
  </si>
  <si>
    <t>STCK-7875</t>
  </si>
  <si>
    <t>STCK-7876</t>
  </si>
  <si>
    <t>STCK-7877</t>
  </si>
  <si>
    <t>STCK-7878</t>
  </si>
  <si>
    <t>STCK-7879</t>
  </si>
  <si>
    <t>STCK-7880</t>
  </si>
  <si>
    <t>STCK-7881</t>
  </si>
  <si>
    <t>STCK-7882</t>
  </si>
  <si>
    <t>STCK-7883</t>
  </si>
  <si>
    <t>STCK-7884</t>
  </si>
  <si>
    <t>STCK-7885</t>
  </si>
  <si>
    <t>STCK-7886</t>
  </si>
  <si>
    <t>STCK-7887</t>
  </si>
  <si>
    <t>STCK-7888</t>
  </si>
  <si>
    <t>STCK-7889</t>
  </si>
  <si>
    <t>STCK-7890</t>
  </si>
  <si>
    <t>STCK-7891</t>
  </si>
  <si>
    <t>STCK-7892</t>
  </si>
  <si>
    <t>STCK-7893</t>
  </si>
  <si>
    <t>STCK-7894</t>
  </si>
  <si>
    <t>STCK-7895</t>
  </si>
  <si>
    <t>STCK-7896</t>
  </si>
  <si>
    <t>STCK-7897</t>
  </si>
  <si>
    <t>STCK-7898</t>
  </si>
  <si>
    <t>STCK-7899</t>
  </si>
  <si>
    <t>STCK-7900</t>
  </si>
  <si>
    <t>STCK-7901</t>
  </si>
  <si>
    <t>STCK-7902</t>
  </si>
  <si>
    <t>STCK-7903</t>
  </si>
  <si>
    <t>STCK-7904</t>
  </si>
  <si>
    <t>STCK-7905</t>
  </si>
  <si>
    <t>STCK-7906</t>
  </si>
  <si>
    <t>STCK-7907</t>
  </si>
  <si>
    <t>STCK-7908</t>
  </si>
  <si>
    <t>STCK-7909</t>
  </si>
  <si>
    <t>STCK-7910</t>
  </si>
  <si>
    <t>STCK-7911</t>
  </si>
  <si>
    <t>STCK-7912</t>
  </si>
  <si>
    <t>STCK-7913</t>
  </si>
  <si>
    <t>STCK-7914</t>
  </si>
  <si>
    <t>STCK-7915</t>
  </si>
  <si>
    <t>STCK-7916</t>
  </si>
  <si>
    <t>STCK-7917</t>
  </si>
  <si>
    <t>STCK-7918</t>
  </si>
  <si>
    <t>STCK-7919</t>
  </si>
  <si>
    <t>STCK-7920</t>
  </si>
  <si>
    <t>STCK-7921</t>
  </si>
  <si>
    <t>STCK-7922</t>
  </si>
  <si>
    <t>STCK-7923</t>
  </si>
  <si>
    <t>STCK-7924</t>
  </si>
  <si>
    <t>STCK-7925</t>
  </si>
  <si>
    <t>STCK-7926</t>
  </si>
  <si>
    <t>STCK-7927</t>
  </si>
  <si>
    <t>STCK-7928</t>
  </si>
  <si>
    <t>STCK-7929</t>
  </si>
  <si>
    <t>STCK-7930</t>
  </si>
  <si>
    <t>STCK-7931</t>
  </si>
  <si>
    <t>STCK-7932</t>
  </si>
  <si>
    <t>STCK-7933</t>
  </si>
  <si>
    <t>STCK-7934</t>
  </si>
  <si>
    <t>STCK-7935</t>
  </si>
  <si>
    <t>STCK-7936</t>
  </si>
  <si>
    <t>STCK-7937</t>
  </si>
  <si>
    <t>STCK-7938</t>
  </si>
  <si>
    <t>STCK-7939</t>
  </si>
  <si>
    <t>STCK-7940</t>
  </si>
  <si>
    <t>STCK-7941</t>
  </si>
  <si>
    <t>STCK-7942</t>
  </si>
  <si>
    <t>STCK-7943</t>
  </si>
  <si>
    <t>STCK-7944</t>
  </si>
  <si>
    <t>STCK-7945</t>
  </si>
  <si>
    <t>STCK-7946</t>
  </si>
  <si>
    <t>STCK-7947</t>
  </si>
  <si>
    <t>STCK-7948</t>
  </si>
  <si>
    <t>STCK-7949</t>
  </si>
  <si>
    <t>STCK-7950</t>
  </si>
  <si>
    <t>STCK-7951</t>
  </si>
  <si>
    <t>STCK-7952</t>
  </si>
  <si>
    <t>STCK-7953</t>
  </si>
  <si>
    <t>STCK-7954</t>
  </si>
  <si>
    <t>STCK-7955</t>
  </si>
  <si>
    <t>STCK-7956</t>
  </si>
  <si>
    <t>STCK-7957</t>
  </si>
  <si>
    <t>STCK-7958</t>
  </si>
  <si>
    <t>STCK-7959</t>
  </si>
  <si>
    <t>STCK-7960</t>
  </si>
  <si>
    <t>STCK-7961</t>
  </si>
  <si>
    <t>STCK-7962</t>
  </si>
  <si>
    <t>STCK-7963</t>
  </si>
  <si>
    <t>STCK-7964</t>
  </si>
  <si>
    <t>STCK-7965</t>
  </si>
  <si>
    <t>STCK-7966</t>
  </si>
  <si>
    <t>STCK-7967</t>
  </si>
  <si>
    <t>STCK-7968</t>
  </si>
  <si>
    <t>STCK-7969</t>
  </si>
  <si>
    <t>STCK-7970</t>
  </si>
  <si>
    <t>STCK-7971</t>
  </si>
  <si>
    <t>STCK-7972</t>
  </si>
  <si>
    <t>STCK-7973</t>
  </si>
  <si>
    <t>STCK-7974</t>
  </si>
  <si>
    <t>STCK-7975</t>
  </si>
  <si>
    <t>STCK-7976</t>
  </si>
  <si>
    <t>STCK-7977</t>
  </si>
  <si>
    <t>STCK-7978</t>
  </si>
  <si>
    <t>STCK-7979</t>
  </si>
  <si>
    <t>STCK-7980</t>
  </si>
  <si>
    <t>STCK-7981</t>
  </si>
  <si>
    <t>STCK-7982</t>
  </si>
  <si>
    <t>STCK-7983</t>
  </si>
  <si>
    <t>STCK-7984</t>
  </si>
  <si>
    <t>STCK-7985</t>
  </si>
  <si>
    <t>STCK-7986</t>
  </si>
  <si>
    <t>STCK-7987</t>
  </si>
  <si>
    <t>STCK-7988</t>
  </si>
  <si>
    <t>STCK-7989</t>
  </si>
  <si>
    <t>STCK-7990</t>
  </si>
  <si>
    <t>STCK-7991</t>
  </si>
  <si>
    <t>STCK-7992</t>
  </si>
  <si>
    <t>STCK-7993</t>
  </si>
  <si>
    <t>STCK-7994</t>
  </si>
  <si>
    <t>STCK-7995</t>
  </si>
  <si>
    <t>STCK-7996</t>
  </si>
  <si>
    <t>STCK-7997</t>
  </si>
  <si>
    <t>STCK-7998</t>
  </si>
  <si>
    <t>STCK-7999</t>
  </si>
  <si>
    <t>STCK-8000</t>
  </si>
  <si>
    <t>STCK-8001</t>
  </si>
  <si>
    <t>STCK-8002</t>
  </si>
  <si>
    <t>STCK-8003</t>
  </si>
  <si>
    <t>STCK-8004</t>
  </si>
  <si>
    <t>STCK-8005</t>
  </si>
  <si>
    <t>STCK-8006</t>
  </si>
  <si>
    <t>STCK-8007</t>
  </si>
  <si>
    <t>STCK-8008</t>
  </si>
  <si>
    <t>STCK-8009</t>
  </si>
  <si>
    <t>STCK-8010</t>
  </si>
  <si>
    <t>STCK-8011</t>
  </si>
  <si>
    <t>STCK-8012</t>
  </si>
  <si>
    <t>STCK-8013</t>
  </si>
  <si>
    <t>STCK-8014</t>
  </si>
  <si>
    <t>STCK-8015</t>
  </si>
  <si>
    <t>STCK-8016</t>
  </si>
  <si>
    <t>STCK-8017</t>
  </si>
  <si>
    <t>STCK-8018</t>
  </si>
  <si>
    <t>STCK-8019</t>
  </si>
  <si>
    <t>STCK-8020</t>
  </si>
  <si>
    <t>STCK-8021</t>
  </si>
  <si>
    <t>STCK-8022</t>
  </si>
  <si>
    <t>STCK-8023</t>
  </si>
  <si>
    <t>STCK-8024</t>
  </si>
  <si>
    <t>STCK-8025</t>
  </si>
  <si>
    <t>STCK-8026</t>
  </si>
  <si>
    <t>STCK-8027</t>
  </si>
  <si>
    <t>STCK-8028</t>
  </si>
  <si>
    <t>STCK-8029</t>
  </si>
  <si>
    <t>STCK-8030</t>
  </si>
  <si>
    <t>STCK-8031</t>
  </si>
  <si>
    <t>STCK-8032</t>
  </si>
  <si>
    <t>STCK-8033</t>
  </si>
  <si>
    <t>STCK-8034</t>
  </si>
  <si>
    <t>STCK-8035</t>
  </si>
  <si>
    <t>STCK-8036</t>
  </si>
  <si>
    <t>STCK-8037</t>
  </si>
  <si>
    <t>STCK-8038</t>
  </si>
  <si>
    <t>STCK-8039</t>
  </si>
  <si>
    <t>STCK-8040</t>
  </si>
  <si>
    <t>STCK-8041</t>
  </si>
  <si>
    <t>STCK-8042</t>
  </si>
  <si>
    <t>STCK-8043</t>
  </si>
  <si>
    <t>STCK-8044</t>
  </si>
  <si>
    <t>STCK-8045</t>
  </si>
  <si>
    <t>STCK-8046</t>
  </si>
  <si>
    <t>STCK-8047</t>
  </si>
  <si>
    <t>STCK-8048</t>
  </si>
  <si>
    <t>STCK-8049</t>
  </si>
  <si>
    <t>STCK-8050</t>
  </si>
  <si>
    <t>STCK-8051</t>
  </si>
  <si>
    <t>STCK-8052</t>
  </si>
  <si>
    <t>STCK-8053</t>
  </si>
  <si>
    <t>STCK-8054</t>
  </si>
  <si>
    <t>STCK-8055</t>
  </si>
  <si>
    <t>STCK-8056</t>
  </si>
  <si>
    <t>STCK-8057</t>
  </si>
  <si>
    <t>STCK-8058</t>
  </si>
  <si>
    <t>STCK-8059</t>
  </si>
  <si>
    <t>STCK-8060</t>
  </si>
  <si>
    <t>STCK-8061</t>
  </si>
  <si>
    <t>STCK-8062</t>
  </si>
  <si>
    <t>STCK-8063</t>
  </si>
  <si>
    <t>STCK-8064</t>
  </si>
  <si>
    <t>STCK-8065</t>
  </si>
  <si>
    <t>STCK-8066</t>
  </si>
  <si>
    <t>STCK-8067</t>
  </si>
  <si>
    <t>STCK-8068</t>
  </si>
  <si>
    <t>STCK-8069</t>
  </si>
  <si>
    <t>STCK-8070</t>
  </si>
  <si>
    <t>STCK-8071</t>
  </si>
  <si>
    <t>STCK-8072</t>
  </si>
  <si>
    <t>STCK-8073</t>
  </si>
  <si>
    <t>STCK-8074</t>
  </si>
  <si>
    <t>STCK-8075</t>
  </si>
  <si>
    <t>STCK-8076</t>
  </si>
  <si>
    <t>STCK-8077</t>
  </si>
  <si>
    <t>STCK-8078</t>
  </si>
  <si>
    <t>STCK-8079</t>
  </si>
  <si>
    <t>STCK-8080</t>
  </si>
  <si>
    <t>STCK-8081</t>
  </si>
  <si>
    <t>STCK-8082</t>
  </si>
  <si>
    <t>STCK-8083</t>
  </si>
  <si>
    <t>STCK-8084</t>
  </si>
  <si>
    <t>STCK-8085</t>
  </si>
  <si>
    <t>STCK-8086</t>
  </si>
  <si>
    <t>STCK-8087</t>
  </si>
  <si>
    <t>STCK-8088</t>
  </si>
  <si>
    <t>STCK-8089</t>
  </si>
  <si>
    <t>STCK-8090</t>
  </si>
  <si>
    <t>STCK-8091</t>
  </si>
  <si>
    <t>STCK-8092</t>
  </si>
  <si>
    <t>STCK-8093</t>
  </si>
  <si>
    <t>STCK-8094</t>
  </si>
  <si>
    <t>STCK-8095</t>
  </si>
  <si>
    <t>STCK-8096</t>
  </si>
  <si>
    <t>STCK-8097</t>
  </si>
  <si>
    <t>STCK-8098</t>
  </si>
  <si>
    <t>STCK-8099</t>
  </si>
  <si>
    <t>STCK-8100</t>
  </si>
  <si>
    <t>STCK-8101</t>
  </si>
  <si>
    <t>STCK-8102</t>
  </si>
  <si>
    <t>STCK-8103</t>
  </si>
  <si>
    <t>STCK-8104</t>
  </si>
  <si>
    <t>STCK-8105</t>
  </si>
  <si>
    <t>STCK-8106</t>
  </si>
  <si>
    <t>STCK-8107</t>
  </si>
  <si>
    <t>STCK-8108</t>
  </si>
  <si>
    <t>STCK-8109</t>
  </si>
  <si>
    <t>STCK-8110</t>
  </si>
  <si>
    <t>STCK-8111</t>
  </si>
  <si>
    <t>STCK-8112</t>
  </si>
  <si>
    <t>STCK-8113</t>
  </si>
  <si>
    <t>STCK-8114</t>
  </si>
  <si>
    <t>STCK-8115</t>
  </si>
  <si>
    <t>STCK-8116</t>
  </si>
  <si>
    <t>STCK-8117</t>
  </si>
  <si>
    <t>STCK-8118</t>
  </si>
  <si>
    <t>STCK-8119</t>
  </si>
  <si>
    <t>STCK-8120</t>
  </si>
  <si>
    <t>STCK-8121</t>
  </si>
  <si>
    <t>STCK-8122</t>
  </si>
  <si>
    <t>STCK-8123</t>
  </si>
  <si>
    <t>STCK-8124</t>
  </si>
  <si>
    <t>STCK-8125</t>
  </si>
  <si>
    <t>STCK-8126</t>
  </si>
  <si>
    <t>STCK-8127</t>
  </si>
  <si>
    <t>STCK-8128</t>
  </si>
  <si>
    <t>STCK-8129</t>
  </si>
  <si>
    <t>STCK-8130</t>
  </si>
  <si>
    <t>STCK-8131</t>
  </si>
  <si>
    <t>STCK-8132</t>
  </si>
  <si>
    <t>STCK-8133</t>
  </si>
  <si>
    <t>STCK-8134</t>
  </si>
  <si>
    <t>STCK-8135</t>
  </si>
  <si>
    <t>STCK-8136</t>
  </si>
  <si>
    <t>STCK-8137</t>
  </si>
  <si>
    <t>STCK-8138</t>
  </si>
  <si>
    <t>STCK-8139</t>
  </si>
  <si>
    <t>STCK-8140</t>
  </si>
  <si>
    <t>STCK-8141</t>
  </si>
  <si>
    <t>STCK-8142</t>
  </si>
  <si>
    <t>STCK-8143</t>
  </si>
  <si>
    <t>STCK-8144</t>
  </si>
  <si>
    <t>Company</t>
  </si>
  <si>
    <t>Avg Return%</t>
  </si>
  <si>
    <t>Avg Closing Price</t>
  </si>
  <si>
    <t>Avg Daily Change</t>
  </si>
  <si>
    <t>Trading Activity</t>
  </si>
  <si>
    <t>Total Volume</t>
  </si>
  <si>
    <t>Total Trading Value</t>
  </si>
  <si>
    <t>Positive Trading Days</t>
  </si>
  <si>
    <t>Total Trading Days</t>
  </si>
  <si>
    <t>Positive Day%</t>
  </si>
  <si>
    <t>Gain</t>
  </si>
  <si>
    <t>Loss</t>
  </si>
  <si>
    <t>No Change</t>
  </si>
  <si>
    <t>Highest return / Best Performance</t>
  </si>
  <si>
    <t>Worst Performance</t>
  </si>
  <si>
    <t>Best Performing Sector</t>
  </si>
  <si>
    <t>Most Active Company</t>
  </si>
  <si>
    <t>Average Daily Return</t>
  </si>
  <si>
    <t>TOTAL TRADING VOLUME</t>
  </si>
  <si>
    <t>company performance</t>
  </si>
  <si>
    <t>Row Labels</t>
  </si>
  <si>
    <t>Average of Daily Return %</t>
  </si>
  <si>
    <t>Grand Total</t>
  </si>
  <si>
    <t>Sector Performance</t>
  </si>
  <si>
    <t>Sum of VOLUME</t>
  </si>
  <si>
    <t>Gains vs Loss</t>
  </si>
  <si>
    <t>Count of Gain or Loss</t>
  </si>
  <si>
    <t>Column Labels</t>
  </si>
  <si>
    <t>Sector × Year</t>
  </si>
  <si>
    <t>Stock Market Performance &amp; Analysis</t>
  </si>
  <si>
    <t>Top Performing Stock</t>
  </si>
  <si>
    <t>Top Performing Sector</t>
  </si>
  <si>
    <t>Total Trading Volume</t>
  </si>
  <si>
    <t>Most Active Stock</t>
  </si>
  <si>
    <t>🏆</t>
  </si>
  <si>
    <t>🏅</t>
  </si>
  <si>
    <t>📈</t>
  </si>
  <si>
    <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</si>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</sst>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0%"/>
    <numFmt numFmtId="166" formatCode="0.0000%"/>
    <numFmt numFmtId="167" formatCode="&quot;₹&quot;\ #,##0.00"/>
  </numFmts>
  <fonts count="17" x14ac:knownFonts="1">
    <font>
      <sz val="12"/>
      <color theme="1"/>
      <name val="Times New Roman"/>
      <family val="2"/>
    </font>
    <font>
      <sz val="12"/>
      <color theme="1"/>
      <name val="Times New Roman"/>
      <family val="2"/>
    </font>
    <font>
      <sz val="8"/>
      <name val="Times New Roman"/>
      <family val="2"/>
    </font>
    <font>
      <b/>
      <sz val="16"/>
      <color theme="1"/>
      <name val="Times New Roman"/>
      <family val="1"/>
    </font>
    <font>
      <b/>
      <sz val="20"/>
      <color theme="1"/>
      <name val="Times New Roman"/>
      <family val="1"/>
    </font>
    <font>
      <b/>
      <sz val="18"/>
      <color theme="1"/>
      <name val="Times New Roman"/>
      <family val="1"/>
    </font>
    <font>
      <sz val="48"/>
      <color theme="1"/>
      <name val="Times New Roman"/>
      <family val="1"/>
    </font>
    <font>
      <b/>
      <sz val="22"/>
      <color theme="1"/>
      <name val="Times New Roman"/>
      <family val="1"/>
    </font>
    <font>
      <b/>
      <sz val="9"/>
      <color theme="1"/>
      <name val="Times New Roman"/>
      <family val="1"/>
    </font>
    <font>
      <sz val="12"/>
      <color theme="1"/>
      <name val="Times New Roman"/>
      <family val="1"/>
    </font>
    <font>
      <sz val="17"/>
      <color theme="1"/>
      <name val="Times New Roman"/>
      <family val="1"/>
    </font>
    <font>
      <sz val="14"/>
      <color theme="1"/>
      <name val="Times New Roman"/>
      <family val="1"/>
    </font>
    <font>
      <sz val="20"/>
      <color theme="1"/>
      <name val="Times New Roman"/>
      <family val="1"/>
    </font>
    <font>
      <sz val="18"/>
      <color theme="1"/>
      <name val="Times New Roman"/>
      <family val="1"/>
    </font>
    <font>
      <b/>
      <sz val="15"/>
      <color theme="1"/>
      <name val="Times New Roman"/>
      <family val="1"/>
    </font>
    <font>
      <b/>
      <sz val="28"/>
      <color theme="0"/>
      <name val="Calibri"/>
      <family val="2"/>
      <scheme val="minor"/>
    </font>
    <font>
      <b/>
      <sz val="18"/>
      <color theme="0"/>
      <name val="Times New Roman"/>
      <family val="1"/>
    </font>
  </fonts>
  <fills count="5">
    <fill>
      <patternFill patternType="none"/>
    </fill>
    <fill>
      <patternFill patternType="gray125"/>
    </fill>
    <fill>
      <patternFill patternType="solid">
        <fgColor rgb="FF002060"/>
        <bgColor indexed="64"/>
      </patternFill>
    </fill>
    <fill>
      <patternFill patternType="solid">
        <fgColor theme="0" tint="-0.14999847407452621"/>
        <bgColor indexed="64"/>
      </patternFill>
    </fill>
    <fill>
      <patternFill patternType="solid">
        <fgColor theme="4" tint="0.7999816888943144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164" fontId="0" fillId="0" borderId="0" xfId="0" applyNumberFormat="1"/>
    <xf numFmtId="9" fontId="0" fillId="0" borderId="0" xfId="1" applyFon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0" xfId="1" applyNumberFormat="1" applyFont="1"/>
    <xf numFmtId="165" fontId="0" fillId="0" borderId="0" xfId="0" applyNumberFormat="1"/>
    <xf numFmtId="166" fontId="0" fillId="0" borderId="0" xfId="0" applyNumberFormat="1"/>
    <xf numFmtId="0" fontId="0" fillId="0" borderId="7" xfId="0" applyBorder="1"/>
    <xf numFmtId="0" fontId="0" fillId="0" borderId="0" xfId="0" applyAlignment="1">
      <alignment horizontal="left" vertical="center" indent="1"/>
    </xf>
    <xf numFmtId="0" fontId="0" fillId="2" borderId="1" xfId="0" applyFill="1" applyBorder="1"/>
    <xf numFmtId="0" fontId="0" fillId="2" borderId="2" xfId="0" applyFill="1" applyBorder="1"/>
    <xf numFmtId="0" fontId="7" fillId="2" borderId="2" xfId="0" applyFont="1" applyFill="1" applyBorder="1" applyAlignment="1">
      <alignment vertical="center"/>
    </xf>
    <xf numFmtId="0" fontId="0" fillId="2" borderId="3" xfId="0" applyFill="1" applyBorder="1"/>
    <xf numFmtId="0" fontId="0" fillId="2" borderId="6" xfId="0" applyFill="1" applyBorder="1"/>
    <xf numFmtId="0" fontId="0" fillId="2" borderId="7" xfId="0" applyFill="1" applyBorder="1"/>
    <xf numFmtId="0" fontId="8" fillId="2" borderId="7" xfId="0" applyFont="1" applyFill="1" applyBorder="1"/>
    <xf numFmtId="0" fontId="7" fillId="2" borderId="7" xfId="0" applyFont="1" applyFill="1" applyBorder="1" applyAlignment="1">
      <alignment vertical="center"/>
    </xf>
    <xf numFmtId="0" fontId="0" fillId="2" borderId="8" xfId="0" applyFill="1" applyBorder="1"/>
    <xf numFmtId="0" fontId="9" fillId="3" borderId="4" xfId="0" applyFont="1" applyFill="1" applyBorder="1"/>
    <xf numFmtId="0" fontId="9" fillId="3" borderId="0" xfId="0" applyFont="1" applyFill="1"/>
    <xf numFmtId="0" fontId="9" fillId="3" borderId="5" xfId="0" applyFont="1" applyFill="1" applyBorder="1"/>
    <xf numFmtId="0" fontId="10" fillId="3" borderId="0" xfId="0" applyFont="1" applyFill="1" applyAlignment="1">
      <alignment horizontal="center" vertical="center"/>
    </xf>
    <xf numFmtId="0" fontId="11" fillId="3" borderId="0" xfId="0" applyFont="1" applyFill="1" applyAlignment="1">
      <alignment horizontal="center" vertical="center" wrapText="1"/>
    </xf>
    <xf numFmtId="0" fontId="12" fillId="3" borderId="0" xfId="0" applyFont="1" applyFill="1" applyAlignment="1">
      <alignment horizontal="center" vertical="center"/>
    </xf>
    <xf numFmtId="165" fontId="13" fillId="3" borderId="0" xfId="0" applyNumberFormat="1" applyFont="1" applyFill="1" applyAlignment="1">
      <alignment horizontal="center" vertical="center"/>
    </xf>
    <xf numFmtId="0" fontId="13" fillId="3" borderId="0" xfId="0" applyFont="1" applyFill="1" applyAlignment="1">
      <alignment horizontal="center" vertical="center"/>
    </xf>
    <xf numFmtId="0" fontId="9" fillId="3" borderId="0" xfId="0" applyFont="1" applyFill="1" applyAlignment="1">
      <alignment horizontal="center"/>
    </xf>
    <xf numFmtId="0" fontId="9" fillId="3" borderId="6" xfId="0" applyFont="1" applyFill="1" applyBorder="1"/>
    <xf numFmtId="0" fontId="9" fillId="3" borderId="7" xfId="0" applyFont="1" applyFill="1" applyBorder="1"/>
    <xf numFmtId="0" fontId="9" fillId="3" borderId="8" xfId="0" applyFont="1" applyFill="1" applyBorder="1"/>
    <xf numFmtId="0" fontId="15" fillId="2" borderId="2" xfId="0" applyFont="1" applyFill="1" applyBorder="1" applyAlignment="1">
      <alignment horizontal="center" vertical="center"/>
    </xf>
    <xf numFmtId="0" fontId="15" fillId="2" borderId="7"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0" xfId="0" applyFont="1" applyFill="1" applyAlignment="1">
      <alignment horizontal="center" vertical="center"/>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4" xfId="0" applyFont="1" applyFill="1" applyBorder="1" applyAlignment="1">
      <alignment horizontal="center"/>
    </xf>
    <xf numFmtId="0" fontId="9" fillId="4" borderId="0" xfId="0" applyFont="1" applyFill="1" applyAlignment="1">
      <alignment horizontal="center"/>
    </xf>
    <xf numFmtId="0" fontId="9" fillId="4" borderId="4" xfId="0" applyFont="1" applyFill="1" applyBorder="1" applyAlignment="1">
      <alignment horizontal="center"/>
    </xf>
    <xf numFmtId="0" fontId="9" fillId="4" borderId="6" xfId="0" applyFont="1" applyFill="1" applyBorder="1" applyAlignment="1">
      <alignment horizontal="center"/>
    </xf>
    <xf numFmtId="0" fontId="9" fillId="4" borderId="7" xfId="0" applyFont="1" applyFill="1" applyBorder="1" applyAlignment="1">
      <alignment horizontal="center"/>
    </xf>
    <xf numFmtId="0" fontId="16" fillId="2" borderId="1" xfId="0" applyFont="1" applyFill="1" applyBorder="1" applyAlignment="1">
      <alignment horizontal="center" vertical="center"/>
    </xf>
    <xf numFmtId="0" fontId="16" fillId="2" borderId="2" xfId="0" applyFont="1" applyFill="1" applyBorder="1" applyAlignment="1">
      <alignment horizontal="center" vertical="center"/>
    </xf>
    <xf numFmtId="0" fontId="16" fillId="2" borderId="3" xfId="0" applyFont="1" applyFill="1" applyBorder="1" applyAlignment="1">
      <alignment horizontal="center" vertical="center"/>
    </xf>
    <xf numFmtId="0" fontId="14" fillId="4" borderId="0" xfId="0" applyFont="1" applyFill="1" applyAlignment="1">
      <alignment horizontal="center" vertical="center" wrapText="1"/>
    </xf>
    <xf numFmtId="0" fontId="14" fillId="4" borderId="5"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3" fillId="4" borderId="0" xfId="0" applyFont="1" applyFill="1" applyAlignment="1">
      <alignment horizontal="center" vertical="center"/>
    </xf>
    <xf numFmtId="0" fontId="3" fillId="4" borderId="5"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165" fontId="5" fillId="4" borderId="0" xfId="0" applyNumberFormat="1" applyFont="1" applyFill="1" applyAlignment="1">
      <alignment horizontal="center" vertical="center"/>
    </xf>
    <xf numFmtId="165" fontId="5" fillId="4" borderId="5" xfId="0" applyNumberFormat="1" applyFont="1" applyFill="1" applyBorder="1" applyAlignment="1">
      <alignment horizontal="center" vertical="center"/>
    </xf>
    <xf numFmtId="165" fontId="5" fillId="4" borderId="7" xfId="0" applyNumberFormat="1" applyFont="1" applyFill="1" applyBorder="1" applyAlignment="1">
      <alignment horizontal="center" vertical="center"/>
    </xf>
    <xf numFmtId="165" fontId="5" fillId="4" borderId="8" xfId="0" applyNumberFormat="1" applyFont="1" applyFill="1" applyBorder="1" applyAlignment="1">
      <alignment horizontal="center" vertical="center"/>
    </xf>
    <xf numFmtId="167" fontId="4" fillId="4" borderId="0" xfId="0" applyNumberFormat="1" applyFont="1" applyFill="1" applyAlignment="1">
      <alignment horizontal="center" vertical="center"/>
    </xf>
    <xf numFmtId="167" fontId="4" fillId="4" borderId="5" xfId="0" applyNumberFormat="1" applyFont="1" applyFill="1" applyBorder="1" applyAlignment="1">
      <alignment horizontal="center" vertical="center"/>
    </xf>
    <xf numFmtId="167" fontId="4" fillId="4" borderId="7" xfId="0" applyNumberFormat="1" applyFont="1" applyFill="1" applyBorder="1" applyAlignment="1">
      <alignment horizontal="center" vertical="center"/>
    </xf>
    <xf numFmtId="167" fontId="4" fillId="4" borderId="8" xfId="0" applyNumberFormat="1" applyFont="1" applyFill="1" applyBorder="1" applyAlignment="1">
      <alignment horizontal="center" vertical="center"/>
    </xf>
    <xf numFmtId="0" fontId="3" fillId="4" borderId="0" xfId="0" applyFont="1" applyFill="1" applyAlignment="1">
      <alignment horizontal="center" vertical="center" wrapText="1"/>
    </xf>
    <xf numFmtId="0" fontId="3" fillId="4" borderId="5" xfId="0"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0" fillId="0" borderId="0" xfId="0" applyNumberFormat="1"/>
  </cellXfs>
  <cellStyles count="2">
    <cellStyle name="Normal" xfId="0" builtinId="0"/>
    <cellStyle name="Percent" xfId="1" builtinId="5"/>
  </cellStyles>
  <dxfs count="45">
    <dxf>
      <numFmt numFmtId="165" formatCode="0.000%"/>
    </dxf>
    <dxf>
      <numFmt numFmtId="166" formatCode="0.0000%"/>
    </dxf>
    <dxf>
      <numFmt numFmtId="165" formatCode="0.000%"/>
    </dxf>
    <dxf>
      <numFmt numFmtId="166" formatCode="0.0000%"/>
    </dxf>
    <dxf>
      <numFmt numFmtId="14" formatCode="0.00%"/>
    </dxf>
    <dxf>
      <numFmt numFmtId="14" formatCode="0.00%"/>
    </dxf>
    <dxf>
      <numFmt numFmtId="165" formatCode="0.000%"/>
    </dxf>
    <dxf>
      <numFmt numFmtId="166" formatCode="0.0000%"/>
    </dxf>
    <dxf>
      <numFmt numFmtId="165" formatCode="0.000%"/>
    </dxf>
    <dxf>
      <numFmt numFmtId="166" formatCode="0.0000%"/>
    </dxf>
    <dxf>
      <numFmt numFmtId="14" formatCode="0.00%"/>
    </dxf>
    <dxf>
      <numFmt numFmtId="14" formatCode="0.00%"/>
    </dxf>
    <dxf>
      <numFmt numFmtId="165" formatCode="0.000%"/>
    </dxf>
    <dxf>
      <numFmt numFmtId="166" formatCode="0.0000%"/>
    </dxf>
    <dxf>
      <numFmt numFmtId="165" formatCode="0.000%"/>
    </dxf>
    <dxf>
      <numFmt numFmtId="166" formatCode="0.0000%"/>
    </dxf>
    <dxf>
      <numFmt numFmtId="14" formatCode="0.00%"/>
    </dxf>
    <dxf>
      <numFmt numFmtId="14" formatCode="0.00%"/>
    </dxf>
    <dxf>
      <numFmt numFmtId="165" formatCode="0.000%"/>
    </dxf>
    <dxf>
      <numFmt numFmtId="166" formatCode="0.0000%"/>
    </dxf>
    <dxf>
      <numFmt numFmtId="165" formatCode="0.000%"/>
    </dxf>
    <dxf>
      <numFmt numFmtId="166" formatCode="0.0000%"/>
    </dxf>
    <dxf>
      <numFmt numFmtId="14" formatCode="0.00%"/>
    </dxf>
    <dxf>
      <numFmt numFmtId="14" formatCode="0.00%"/>
    </dxf>
    <dxf>
      <numFmt numFmtId="14" formatCode="0.00%"/>
    </dxf>
    <dxf>
      <numFmt numFmtId="165" formatCode="0.000%"/>
    </dxf>
    <dxf>
      <numFmt numFmtId="166" formatCode="0.0000%"/>
    </dxf>
    <dxf>
      <numFmt numFmtId="165" formatCode="0.000%"/>
    </dxf>
    <dxf>
      <numFmt numFmtId="166" formatCode="0.0000%"/>
    </dxf>
    <dxf>
      <numFmt numFmtId="14" formatCode="0.00%"/>
    </dxf>
    <dxf>
      <numFmt numFmtId="0" formatCode="General"/>
    </dxf>
    <dxf>
      <numFmt numFmtId="2" formatCode="0.00"/>
    </dxf>
    <dxf>
      <numFmt numFmtId="164" formatCode="dd\-mmm\-yyyy"/>
    </dxf>
    <dxf>
      <numFmt numFmtId="164" formatCode="dd\-mmm\-yyyy"/>
    </dxf>
    <dxf>
      <numFmt numFmtId="0" formatCode="General"/>
    </dxf>
    <dxf>
      <numFmt numFmtId="0" formatCode="General"/>
    </dxf>
    <dxf>
      <numFmt numFmtId="0" formatCode="General"/>
    </dxf>
    <dxf>
      <numFmt numFmtId="0" formatCode="General"/>
    </dxf>
    <dxf>
      <numFmt numFmtId="164" formatCode="dd\-mmm\-yyyy"/>
    </dxf>
    <dxf>
      <numFmt numFmtId="164" formatCode="dd\-mmm\-yyyy"/>
    </dxf>
    <dxf>
      <numFmt numFmtId="164" formatCode="dd\-mmm\-yyyy"/>
    </dxf>
    <dxf>
      <font>
        <b/>
        <i val="0"/>
        <sz val="16"/>
        <color theme="0"/>
        <name val="Aptos"/>
        <family val="2"/>
        <scheme val="none"/>
      </font>
      <fill>
        <patternFill>
          <bgColor theme="4" tint="-0.499984740745262"/>
        </patternFill>
      </fill>
      <border>
        <left style="medium">
          <color theme="1" tint="4.9989318521683403E-2"/>
        </left>
        <right style="medium">
          <color theme="1" tint="4.9989318521683403E-2"/>
        </right>
        <top style="medium">
          <color theme="1" tint="4.9989318521683403E-2"/>
        </top>
        <bottom style="medium">
          <color theme="1" tint="4.9989318521683403E-2"/>
        </bottom>
      </border>
    </dxf>
    <dxf>
      <border>
        <left style="medium">
          <color auto="1"/>
        </left>
        <right style="medium">
          <color auto="1"/>
        </right>
        <top style="medium">
          <color auto="1"/>
        </top>
        <bottom style="medium">
          <color auto="1"/>
        </bottom>
      </border>
    </dxf>
    <dxf>
      <fill>
        <patternFill>
          <bgColor theme="4" tint="-0.499984740745262"/>
        </patternFill>
      </fill>
    </dxf>
    <dxf>
      <fill>
        <patternFill>
          <bgColor rgb="FFFF0000"/>
        </patternFill>
      </fill>
    </dxf>
  </dxfs>
  <tableStyles count="4" defaultTableStyle="TableStyleMedium2" defaultPivotStyle="PivotStyleLight16">
    <tableStyle name="Slicer Style 1" pivot="0" table="0" count="1" xr9:uid="{6F39BE19-C3DF-46F8-BD12-CFEDD6D6E63F}">
      <tableStyleElement type="wholeTable" dxfId="44"/>
    </tableStyle>
    <tableStyle name="Slicer Style 2" pivot="0" table="0" count="1" xr9:uid="{40CAAEB9-D545-4984-BD4C-043FD334A5C8}"/>
    <tableStyle name="Slicer Style 3" pivot="0" table="0" count="1" xr9:uid="{0FC57CD7-CFAF-4DBA-ABFC-1C37B165DB2E}">
      <tableStyleElement type="headerRow" dxfId="43"/>
    </tableStyle>
    <tableStyle name="Slicer Style 4" pivot="0" table="0" count="6" xr9:uid="{47FCD46F-DA8A-4A6A-9E23-5A81FD7FBA1A}">
      <tableStyleElement type="wholeTable" dxfId="42"/>
      <tableStyleElement type="headerRow" dxfId="41"/>
    </tableStyle>
  </tableStyles>
  <colors>
    <mruColors>
      <color rgb="FF00CC00"/>
    </mruColors>
  </colors>
  <extLst>
    <ext xmlns:x14="http://schemas.microsoft.com/office/spreadsheetml/2009/9/main" uri="{46F421CA-312F-682f-3DD2-61675219B42D}">
      <x14:dxfs count="5">
        <dxf>
          <fill>
            <patternFill>
              <bgColor theme="0" tint="-4.9989318521683403E-2"/>
            </patternFill>
          </fill>
        </dxf>
        <dxf>
          <font>
            <b/>
            <i val="0"/>
            <sz val="12"/>
            <color theme="1"/>
            <name val="Aptos"/>
            <family val="2"/>
            <scheme val="none"/>
          </font>
          <fill>
            <patternFill>
              <bgColor theme="4" tint="0.79998168889431442"/>
            </patternFill>
          </fill>
          <border diagonalUp="0" diagonalDown="0">
            <left/>
            <right/>
            <top/>
            <bottom/>
            <vertical style="thin">
              <color auto="1"/>
            </vertical>
            <horizontal/>
          </border>
        </dxf>
        <dxf>
          <fill>
            <patternFill patternType="solid">
              <fgColor auto="1"/>
              <bgColor theme="0"/>
            </patternFill>
          </fill>
        </dxf>
        <dxf>
          <font>
            <sz val="12"/>
          </font>
          <fill>
            <patternFill>
              <bgColor theme="0" tint="-0.14996795556505021"/>
            </patternFill>
          </fill>
        </dxf>
        <dxf>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NoData" dxfId="4"/>
          </x14:slicerStyleElements>
        </x14:slicerStyle>
        <x14:slicerStyle name="Slicer Style 3"/>
        <x14:slicerStyle name="Slicer Style 4">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Pivot!$B$22</c:f>
              <c:strCache>
                <c:ptCount val="1"/>
                <c:pt idx="0">
                  <c:v>Total</c:v>
                </c:pt>
              </c:strCache>
            </c:strRef>
          </c:tx>
          <c:spPr>
            <a:solidFill>
              <a:schemeClr val="accent1"/>
            </a:solidFill>
            <a:ln>
              <a:noFill/>
            </a:ln>
            <a:effectLst/>
          </c:spPr>
          <c:invertIfNegative val="0"/>
          <c:cat>
            <c:strRef>
              <c:f>Pivot!$A$23:$A$27</c:f>
              <c:strCache>
                <c:ptCount val="4"/>
                <c:pt idx="0">
                  <c:v>Automobile</c:v>
                </c:pt>
                <c:pt idx="1">
                  <c:v>Banking</c:v>
                </c:pt>
                <c:pt idx="2">
                  <c:v>FMCG</c:v>
                </c:pt>
                <c:pt idx="3">
                  <c:v>IT</c:v>
                </c:pt>
              </c:strCache>
            </c:strRef>
          </c:cat>
          <c:val>
            <c:numRef>
              <c:f>Pivot!$B$23:$B$27</c:f>
              <c:numCache>
                <c:formatCode>0.00%</c:formatCode>
                <c:ptCount val="4"/>
                <c:pt idx="0">
                  <c:v>1.1428837318277381E-3</c:v>
                </c:pt>
                <c:pt idx="1">
                  <c:v>1.6996867393573491E-4</c:v>
                </c:pt>
                <c:pt idx="2">
                  <c:v>-7.389525639614668E-4</c:v>
                </c:pt>
                <c:pt idx="3">
                  <c:v>-1.098290406093199E-4</c:v>
                </c:pt>
              </c:numCache>
            </c:numRef>
          </c:val>
          <c:extLst>
            <c:ext xmlns:c16="http://schemas.microsoft.com/office/drawing/2014/chart" uri="{C3380CC4-5D6E-409C-BE32-E72D297353CC}">
              <c16:uniqueId val="{00000000-CE9A-4C36-9277-5B3043893A3E}"/>
            </c:ext>
          </c:extLst>
        </c:ser>
        <c:dLbls>
          <c:showLegendKey val="0"/>
          <c:showVal val="0"/>
          <c:showCatName val="0"/>
          <c:showSerName val="0"/>
          <c:showPercent val="0"/>
          <c:showBubbleSize val="0"/>
        </c:dLbls>
        <c:gapWidth val="150"/>
        <c:axId val="219739792"/>
        <c:axId val="1887949968"/>
      </c:barChart>
      <c:catAx>
        <c:axId val="2197397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49968"/>
        <c:crosses val="autoZero"/>
        <c:auto val="1"/>
        <c:lblAlgn val="ctr"/>
        <c:lblOffset val="100"/>
        <c:noMultiLvlLbl val="0"/>
      </c:catAx>
      <c:valAx>
        <c:axId val="1887949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3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Pivot!$B$72:$B$73</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Pivot!$A$74:$A$86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Pivot!$B$74:$B$86</c:f>
              <c:numCache>
                <c:formatCode>0.0000%</c:formatCode>
                <c:ptCount val="12"/>
                <c:pt idx="0">
                  <c:v>-3.5788906338212662E-3</c:v>
                </c:pt>
                <c:pt idx="1">
                  <c:v>1.8134076790440952E-3</c:v>
                </c:pt>
                <c:pt idx="2">
                  <c:v>6.2507314310478418E-4</c:v>
                </c:pt>
                <c:pt idx="3">
                  <c:v>8.999280761443876E-4</c:v>
                </c:pt>
                <c:pt idx="4">
                  <c:v>2.7069790886189511E-4</c:v>
                </c:pt>
                <c:pt idx="5">
                  <c:v>3.8058541995829877E-3</c:v>
                </c:pt>
                <c:pt idx="6">
                  <c:v>1.8944729892354341E-3</c:v>
                </c:pt>
                <c:pt idx="7">
                  <c:v>8.2988388987258849E-4</c:v>
                </c:pt>
                <c:pt idx="8">
                  <c:v>2.3551332007709139E-3</c:v>
                </c:pt>
                <c:pt idx="9">
                  <c:v>-3.4752589633916717E-3</c:v>
                </c:pt>
                <c:pt idx="10">
                  <c:v>9.3490794483942459E-4</c:v>
                </c:pt>
                <c:pt idx="11">
                  <c:v>-2.357369586715456E-3</c:v>
                </c:pt>
              </c:numCache>
            </c:numRef>
          </c:val>
          <c:smooth val="0"/>
          <c:extLst>
            <c:ext xmlns:c16="http://schemas.microsoft.com/office/drawing/2014/chart" uri="{C3380CC4-5D6E-409C-BE32-E72D297353CC}">
              <c16:uniqueId val="{00000000-E66E-413A-A8CD-F338EBAA518D}"/>
            </c:ext>
          </c:extLst>
        </c:ser>
        <c:ser>
          <c:idx val="1"/>
          <c:order val="1"/>
          <c:tx>
            <c:strRef>
              <c:f>Pivot!$C$72:$C$73</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Pivot!$A$74:$A$86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Pivot!$C$74:$C$86</c:f>
              <c:numCache>
                <c:formatCode>0.0000%</c:formatCode>
                <c:ptCount val="12"/>
                <c:pt idx="0">
                  <c:v>7.6357105794732838E-5</c:v>
                </c:pt>
                <c:pt idx="1">
                  <c:v>-3.820939630100969E-3</c:v>
                </c:pt>
                <c:pt idx="2">
                  <c:v>1.8276134799426289E-3</c:v>
                </c:pt>
                <c:pt idx="3">
                  <c:v>1.9123529912511504E-3</c:v>
                </c:pt>
                <c:pt idx="4">
                  <c:v>8.8665170569988071E-4</c:v>
                </c:pt>
                <c:pt idx="5">
                  <c:v>9.3941276072841379E-4</c:v>
                </c:pt>
                <c:pt idx="6">
                  <c:v>-2.3052870849121451E-3</c:v>
                </c:pt>
                <c:pt idx="7">
                  <c:v>-3.5753254056450703E-3</c:v>
                </c:pt>
                <c:pt idx="8">
                  <c:v>-9.3500198707406035E-5</c:v>
                </c:pt>
                <c:pt idx="9">
                  <c:v>2.2259644802529446E-3</c:v>
                </c:pt>
                <c:pt idx="10">
                  <c:v>1.0941202702159586E-3</c:v>
                </c:pt>
                <c:pt idx="11">
                  <c:v>4.7932150171514664E-4</c:v>
                </c:pt>
              </c:numCache>
            </c:numRef>
          </c:val>
          <c:smooth val="0"/>
          <c:extLst>
            <c:ext xmlns:c16="http://schemas.microsoft.com/office/drawing/2014/chart" uri="{C3380CC4-5D6E-409C-BE32-E72D297353CC}">
              <c16:uniqueId val="{00000000-E1F6-4277-980D-12ACC326E55A}"/>
            </c:ext>
          </c:extLst>
        </c:ser>
        <c:dLbls>
          <c:showLegendKey val="0"/>
          <c:showVal val="0"/>
          <c:showCatName val="0"/>
          <c:showSerName val="0"/>
          <c:showPercent val="0"/>
          <c:showBubbleSize val="0"/>
        </c:dLbls>
        <c:marker val="1"/>
        <c:smooth val="0"/>
        <c:axId val="219821456"/>
        <c:axId val="1888172208"/>
      </c:lineChart>
      <c:catAx>
        <c:axId val="219821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8172208"/>
        <c:crosses val="autoZero"/>
        <c:auto val="1"/>
        <c:lblAlgn val="ctr"/>
        <c:lblOffset val="100"/>
        <c:noMultiLvlLbl val="0"/>
      </c:catAx>
      <c:valAx>
        <c:axId val="1888172208"/>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82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Pivot!$B$53:$B$54</c:f>
              <c:strCache>
                <c:ptCount val="1"/>
                <c:pt idx="0">
                  <c:v>Gain</c:v>
                </c:pt>
              </c:strCache>
            </c:strRef>
          </c:tx>
          <c:spPr>
            <a:solidFill>
              <a:schemeClr val="accent1"/>
            </a:solidFill>
            <a:ln>
              <a:noFill/>
            </a:ln>
            <a:effectLst/>
          </c:spPr>
          <c:invertIfNegative val="0"/>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Pivot!$B$55:$B$67</c:f>
              <c:numCache>
                <c:formatCode>General</c:formatCode>
                <c:ptCount val="12"/>
                <c:pt idx="0">
                  <c:v>268</c:v>
                </c:pt>
                <c:pt idx="1">
                  <c:v>266</c:v>
                </c:pt>
                <c:pt idx="2">
                  <c:v>264</c:v>
                </c:pt>
                <c:pt idx="3">
                  <c:v>261</c:v>
                </c:pt>
                <c:pt idx="4">
                  <c:v>260</c:v>
                </c:pt>
                <c:pt idx="5">
                  <c:v>252</c:v>
                </c:pt>
                <c:pt idx="6">
                  <c:v>252</c:v>
                </c:pt>
                <c:pt idx="7">
                  <c:v>250</c:v>
                </c:pt>
                <c:pt idx="8">
                  <c:v>246</c:v>
                </c:pt>
                <c:pt idx="9">
                  <c:v>244</c:v>
                </c:pt>
                <c:pt idx="10">
                  <c:v>234</c:v>
                </c:pt>
                <c:pt idx="11">
                  <c:v>229</c:v>
                </c:pt>
              </c:numCache>
            </c:numRef>
          </c:val>
          <c:extLst>
            <c:ext xmlns:c16="http://schemas.microsoft.com/office/drawing/2014/chart" uri="{C3380CC4-5D6E-409C-BE32-E72D297353CC}">
              <c16:uniqueId val="{00000000-792D-4E44-BEA0-03AE5C91B22B}"/>
            </c:ext>
          </c:extLst>
        </c:ser>
        <c:ser>
          <c:idx val="1"/>
          <c:order val="1"/>
          <c:tx>
            <c:strRef>
              <c:f>Pivot!$C$53:$C$54</c:f>
              <c:strCache>
                <c:ptCount val="1"/>
                <c:pt idx="0">
                  <c:v>Loss</c:v>
                </c:pt>
              </c:strCache>
            </c:strRef>
          </c:tx>
          <c:spPr>
            <a:solidFill>
              <a:schemeClr val="accent2"/>
            </a:solidFill>
            <a:ln>
              <a:noFill/>
            </a:ln>
            <a:effectLst/>
          </c:spPr>
          <c:invertIfNegative val="0"/>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Pivot!$C$55:$C$67</c:f>
              <c:numCache>
                <c:formatCode>General</c:formatCode>
                <c:ptCount val="12"/>
                <c:pt idx="0">
                  <c:v>234</c:v>
                </c:pt>
                <c:pt idx="1">
                  <c:v>237</c:v>
                </c:pt>
                <c:pt idx="2">
                  <c:v>241</c:v>
                </c:pt>
                <c:pt idx="3">
                  <c:v>244</c:v>
                </c:pt>
                <c:pt idx="4">
                  <c:v>252</c:v>
                </c:pt>
                <c:pt idx="5">
                  <c:v>254</c:v>
                </c:pt>
                <c:pt idx="6">
                  <c:v>252</c:v>
                </c:pt>
                <c:pt idx="7">
                  <c:v>250</c:v>
                </c:pt>
                <c:pt idx="8">
                  <c:v>251</c:v>
                </c:pt>
                <c:pt idx="9">
                  <c:v>255</c:v>
                </c:pt>
                <c:pt idx="10">
                  <c:v>265</c:v>
                </c:pt>
                <c:pt idx="11">
                  <c:v>273</c:v>
                </c:pt>
              </c:numCache>
            </c:numRef>
          </c:val>
          <c:extLst>
            <c:ext xmlns:c16="http://schemas.microsoft.com/office/drawing/2014/chart" uri="{C3380CC4-5D6E-409C-BE32-E72D297353CC}">
              <c16:uniqueId val="{00000001-792D-4E44-BEA0-03AE5C91B22B}"/>
            </c:ext>
          </c:extLst>
        </c:ser>
        <c:ser>
          <c:idx val="2"/>
          <c:order val="2"/>
          <c:tx>
            <c:strRef>
              <c:f>Pivot!$D$53:$D$54</c:f>
              <c:strCache>
                <c:ptCount val="1"/>
                <c:pt idx="0">
                  <c:v>No Change</c:v>
                </c:pt>
              </c:strCache>
            </c:strRef>
          </c:tx>
          <c:spPr>
            <a:solidFill>
              <a:schemeClr val="accent3"/>
            </a:solidFill>
            <a:ln>
              <a:noFill/>
            </a:ln>
            <a:effectLst/>
          </c:spPr>
          <c:invertIfNegative val="0"/>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Pivot!$D$55:$D$67</c:f>
              <c:numCache>
                <c:formatCode>General</c:formatCode>
                <c:ptCount val="12"/>
                <c:pt idx="3">
                  <c:v>2</c:v>
                </c:pt>
                <c:pt idx="4">
                  <c:v>3</c:v>
                </c:pt>
                <c:pt idx="6">
                  <c:v>2</c:v>
                </c:pt>
                <c:pt idx="8">
                  <c:v>1</c:v>
                </c:pt>
                <c:pt idx="10">
                  <c:v>3</c:v>
                </c:pt>
              </c:numCache>
            </c:numRef>
          </c:val>
          <c:extLst>
            <c:ext xmlns:c16="http://schemas.microsoft.com/office/drawing/2014/chart" uri="{C3380CC4-5D6E-409C-BE32-E72D297353CC}">
              <c16:uniqueId val="{00000000-68EE-45E8-B37C-CC114D207C39}"/>
            </c:ext>
          </c:extLst>
        </c:ser>
        <c:dLbls>
          <c:showLegendKey val="0"/>
          <c:showVal val="0"/>
          <c:showCatName val="0"/>
          <c:showSerName val="0"/>
          <c:showPercent val="0"/>
          <c:showBubbleSize val="0"/>
        </c:dLbls>
        <c:gapWidth val="150"/>
        <c:overlap val="100"/>
        <c:axId val="219262992"/>
        <c:axId val="1887973488"/>
      </c:barChart>
      <c:catAx>
        <c:axId val="2192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73488"/>
        <c:crosses val="autoZero"/>
        <c:auto val="1"/>
        <c:lblAlgn val="ctr"/>
        <c:lblOffset val="100"/>
        <c:noMultiLvlLbl val="0"/>
      </c:catAx>
      <c:valAx>
        <c:axId val="188797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2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[Stock_Market_Analysis_Dashboard.xlsx]Pivot!PivotTable2</c:name>
    <c:fmtId val="25"/>
  </c:pivotSource>
  <c:chart>
    <c:title>
      <c:layout>
        <c:manualLayout>
          <c:xMode val="edge"/>
          <c:yMode val="edge"/>
          <c:x val="8.3333333333336483E-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Pivot!$A$4:$A$16</c:f>
              <c:strCache>
                <c:ptCount val="12"/>
                <c:pt idx="0">
                  <c:v>AXIS BANK</c:v>
                </c:pt>
                <c:pt idx="1">
                  <c:v>BAJAJ AUTO</c:v>
                </c:pt>
                <c:pt idx="2">
                  <c:v>HCL</c:v>
                </c:pt>
                <c:pt idx="3">
                  <c:v>HDFC BANK</c:v>
                </c:pt>
                <c:pt idx="4">
                  <c:v>ICICI BANK</c:v>
                </c:pt>
                <c:pt idx="5">
                  <c:v>ITC</c:v>
                </c:pt>
                <c:pt idx="6">
                  <c:v>MAHINDRA &amp; MAHINDRA</c:v>
                </c:pt>
                <c:pt idx="7">
                  <c:v>MARICO</c:v>
                </c:pt>
                <c:pt idx="8">
                  <c:v>MARUTI SUZUKI</c:v>
                </c:pt>
                <c:pt idx="9">
                  <c:v>NESTLE</c:v>
                </c:pt>
                <c:pt idx="10">
                  <c:v>TCS</c:v>
                </c:pt>
                <c:pt idx="11">
                  <c:v>WIPRO</c:v>
                </c:pt>
              </c:strCache>
            </c:strRef>
          </c:cat>
          <c:val>
            <c:numRef>
              <c:f>Pivot!$B$4:$B$16</c:f>
              <c:numCache>
                <c:formatCode>0.00%</c:formatCode>
                <c:ptCount val="12"/>
                <c:pt idx="0">
                  <c:v>4.408122110008913E-4</c:v>
                </c:pt>
                <c:pt idx="1">
                  <c:v>6.8884800911586631E-4</c:v>
                </c:pt>
                <c:pt idx="2">
                  <c:v>4.204214107056092E-4</c:v>
                </c:pt>
                <c:pt idx="3">
                  <c:v>-6.2033319762141591E-4</c:v>
                </c:pt>
                <c:pt idx="4">
                  <c:v>6.9202059299416333E-4</c:v>
                </c:pt>
                <c:pt idx="5">
                  <c:v>-2.5251946472719985E-4</c:v>
                </c:pt>
                <c:pt idx="6">
                  <c:v>1.6892656703508756E-3</c:v>
                </c:pt>
                <c:pt idx="7">
                  <c:v>7.3446663302500961E-4</c:v>
                </c:pt>
                <c:pt idx="8">
                  <c:v>1.0488873745616418E-3</c:v>
                </c:pt>
                <c:pt idx="9">
                  <c:v>-2.6948569157912014E-3</c:v>
                </c:pt>
                <c:pt idx="10">
                  <c:v>-2.8914721079035264E-4</c:v>
                </c:pt>
                <c:pt idx="11">
                  <c:v>-4.5602128708402824E-4</c:v>
                </c:pt>
              </c:numCache>
            </c:numRef>
          </c:val>
          <c:extLst>
            <c:ext xmlns:c16="http://schemas.microsoft.com/office/drawing/2014/chart" uri="{C3380CC4-5D6E-409C-BE32-E72D297353CC}">
              <c16:uniqueId val="{00000000-E611-47B7-AA3C-91D1FC89413C}"/>
            </c:ext>
          </c:extLst>
        </c:ser>
        <c:dLbls>
          <c:showLegendKey val="0"/>
          <c:showVal val="0"/>
          <c:showCatName val="0"/>
          <c:showSerName val="0"/>
          <c:showPercent val="0"/>
          <c:showBubbleSize val="0"/>
        </c:dLbls>
        <c:gapWidth val="219"/>
        <c:overlap val="-27"/>
        <c:axId val="480713200"/>
        <c:axId val="478715056"/>
      </c:barChart>
      <c:catAx>
        <c:axId val="48071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15056"/>
        <c:crosses val="autoZero"/>
        <c:auto val="1"/>
        <c:lblAlgn val="ctr"/>
        <c:lblOffset val="100"/>
        <c:noMultiLvlLbl val="0"/>
      </c:catAx>
      <c:valAx>
        <c:axId val="478715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1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Pivot!$B$31</c:f>
              <c:strCache>
                <c:ptCount val="1"/>
                <c:pt idx="0">
                  <c:v>Total</c:v>
                </c:pt>
              </c:strCache>
            </c:strRef>
          </c:tx>
          <c:spPr>
            <a:solidFill>
              <a:schemeClr val="accent1"/>
            </a:solidFill>
            <a:ln>
              <a:noFill/>
            </a:ln>
            <a:effectLst/>
          </c:spPr>
          <c:invertIfNegative val="0"/>
          <c:cat>
            <c:strRef>
              <c:f>Pivot!$A$32:$A$44</c:f>
              <c:strCache>
                <c:ptCount val="12"/>
                <c:pt idx="0">
                  <c:v>HDFC BANK</c:v>
                </c:pt>
                <c:pt idx="1">
                  <c:v>ITC</c:v>
                </c:pt>
                <c:pt idx="2">
                  <c:v>ICICI BANK</c:v>
                </c:pt>
                <c:pt idx="3">
                  <c:v>WIPRO</c:v>
                </c:pt>
                <c:pt idx="4">
                  <c:v>AXIS BANK</c:v>
                </c:pt>
                <c:pt idx="5">
                  <c:v>HCL</c:v>
                </c:pt>
                <c:pt idx="6">
                  <c:v>MAHINDRA &amp; MAHINDRA</c:v>
                </c:pt>
                <c:pt idx="7">
                  <c:v>TCS</c:v>
                </c:pt>
                <c:pt idx="8">
                  <c:v>MARICO</c:v>
                </c:pt>
                <c:pt idx="9">
                  <c:v>NESTLE</c:v>
                </c:pt>
                <c:pt idx="10">
                  <c:v>MARUTI SUZUKI</c:v>
                </c:pt>
                <c:pt idx="11">
                  <c:v>BAJAJ AUTO</c:v>
                </c:pt>
              </c:strCache>
            </c:strRef>
          </c:cat>
          <c:val>
            <c:numRef>
              <c:f>Pivot!$B$32:$B$44</c:f>
              <c:numCache>
                <c:formatCode>General</c:formatCode>
                <c:ptCount val="12"/>
                <c:pt idx="0">
                  <c:v>8869862987</c:v>
                </c:pt>
                <c:pt idx="1">
                  <c:v>7599517229</c:v>
                </c:pt>
                <c:pt idx="2">
                  <c:v>6460496414</c:v>
                </c:pt>
                <c:pt idx="3">
                  <c:v>4829675815</c:v>
                </c:pt>
                <c:pt idx="4">
                  <c:v>4263411107</c:v>
                </c:pt>
                <c:pt idx="5">
                  <c:v>1511148333</c:v>
                </c:pt>
                <c:pt idx="6">
                  <c:v>1481547632</c:v>
                </c:pt>
                <c:pt idx="7">
                  <c:v>1281051981</c:v>
                </c:pt>
                <c:pt idx="8">
                  <c:v>1100036803</c:v>
                </c:pt>
                <c:pt idx="9">
                  <c:v>479775682</c:v>
                </c:pt>
                <c:pt idx="10">
                  <c:v>237168796</c:v>
                </c:pt>
                <c:pt idx="11">
                  <c:v>225615685</c:v>
                </c:pt>
              </c:numCache>
            </c:numRef>
          </c:val>
          <c:extLst>
            <c:ext xmlns:c16="http://schemas.microsoft.com/office/drawing/2014/chart" uri="{C3380CC4-5D6E-409C-BE32-E72D297353CC}">
              <c16:uniqueId val="{00000000-0FA3-49B0-A93E-0052EC26B121}"/>
            </c:ext>
          </c:extLst>
        </c:ser>
        <c:dLbls>
          <c:showLegendKey val="0"/>
          <c:showVal val="0"/>
          <c:showCatName val="0"/>
          <c:showSerName val="0"/>
          <c:showPercent val="0"/>
          <c:showBubbleSize val="0"/>
        </c:dLbls>
        <c:gapWidth val="219"/>
        <c:overlap val="-27"/>
        <c:axId val="496346528"/>
        <c:axId val="478717456"/>
      </c:barChart>
      <c:catAx>
        <c:axId val="49634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8717456"/>
        <c:crosses val="autoZero"/>
        <c:auto val="1"/>
        <c:lblAlgn val="ctr"/>
        <c:lblOffset val="100"/>
        <c:noMultiLvlLbl val="0"/>
      </c:catAx>
      <c:valAx>
        <c:axId val="47871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34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[Stock_Market_Analysis_Dashboard.xlsx]Pivot!PivotTable3</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a:solidFill>
                  <a:schemeClr val="tx1">
                    <a:lumMod val="95000"/>
                    <a:lumOff val="5000"/>
                  </a:schemeClr>
                </a:solidFill>
              </a:rPr>
              <a:t>Average</a:t>
            </a:r>
            <a:r>
              <a:rPr lang="en-IN" sz="1400" b="1" baseline="0">
                <a:solidFill>
                  <a:schemeClr val="tx1">
                    <a:lumMod val="95000"/>
                    <a:lumOff val="5000"/>
                  </a:schemeClr>
                </a:solidFill>
              </a:rPr>
              <a:t> Daily Return by Sector</a:t>
            </a:r>
            <a:endParaRPr lang="en-IN" sz="1400" b="1">
              <a:solidFill>
                <a:schemeClr val="tx1">
                  <a:lumMod val="95000"/>
                  <a:lumOff val="5000"/>
                </a:schemeClr>
              </a:solidFill>
            </a:endParaRPr>
          </a:p>
        </c:rich>
      </c:tx>
      <c:layout>
        <c:manualLayout>
          <c:xMode val="edge"/>
          <c:yMode val="edge"/>
          <c:x val="0.29748574233695729"/>
          <c:y val="2.3180327077174613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glow rad="228600">
              <a:schemeClr val="accent6">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glow rad="228600">
              <a:schemeClr val="accent2">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pivotFmt>
      <c:pivotFmt>
        <c:idx val="4"/>
        <c:spPr>
          <a:solidFill>
            <a:srgbClr val="00B050"/>
          </a:solidFill>
          <a:ln>
            <a:noFill/>
          </a:ln>
          <a:effectLst>
            <a:glow rad="228600">
              <a:schemeClr val="accent6">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pivotFmt>
      <c:pivotFmt>
        <c:idx val="5"/>
        <c:spPr>
          <a:solidFill>
            <a:srgbClr val="FF0000"/>
          </a:solidFill>
          <a:ln>
            <a:noFill/>
          </a:ln>
          <a:effectLst>
            <a:glow rad="228600">
              <a:schemeClr val="accent2">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pivotFmt>
      <c:pivotFmt>
        <c:idx val="6"/>
        <c:spPr>
          <a:solidFill>
            <a:srgbClr val="00B050"/>
          </a:solidFill>
          <a:ln>
            <a:noFill/>
          </a:ln>
          <a:effectLst>
            <a:glow rad="228600">
              <a:schemeClr val="accent6">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pivotFmt>
    </c:pivotFmts>
    <c:plotArea>
      <c:layout/>
      <c:barChart>
        <c:barDir val="col"/>
        <c:grouping val="clustered"/>
        <c:varyColors val="0"/>
        <c:ser>
          <c:idx val="0"/>
          <c:order val="0"/>
          <c:tx>
            <c:strRef>
              <c:f>Pivot!$B$22</c:f>
              <c:strCache>
                <c:ptCount val="1"/>
                <c:pt idx="0">
                  <c:v>Total</c:v>
                </c:pt>
              </c:strCache>
            </c:strRef>
          </c:tx>
          <c:spPr>
            <a:solidFill>
              <a:srgbClr val="00B050"/>
            </a:solidFill>
            <a:ln>
              <a:noFill/>
            </a:ln>
            <a:effectLst>
              <a:glow rad="228600">
                <a:schemeClr val="accent6">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invertIfNegative val="0"/>
          <c:dPt>
            <c:idx val="0"/>
            <c:invertIfNegative val="0"/>
            <c:bubble3D val="0"/>
            <c:spPr>
              <a:solidFill>
                <a:srgbClr val="00B050"/>
              </a:solidFill>
              <a:ln>
                <a:noFill/>
              </a:ln>
              <a:effectLst>
                <a:glow rad="228600">
                  <a:schemeClr val="accent6">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3-57D3-47C2-B2F0-3A862ADBEB4B}"/>
              </c:ext>
            </c:extLst>
          </c:dPt>
          <c:dPt>
            <c:idx val="2"/>
            <c:invertIfNegative val="0"/>
            <c:bubble3D val="0"/>
            <c:spPr>
              <a:solidFill>
                <a:srgbClr val="FF0000"/>
              </a:solidFill>
              <a:ln>
                <a:noFill/>
              </a:ln>
              <a:effectLst>
                <a:glow rad="228600">
                  <a:schemeClr val="accent2">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0-C675-497A-A24A-C05BBF101F1C}"/>
              </c:ext>
            </c:extLst>
          </c:dPt>
          <c:dPt>
            <c:idx val="3"/>
            <c:invertIfNegative val="0"/>
            <c:bubble3D val="0"/>
            <c:spPr>
              <a:solidFill>
                <a:srgbClr val="FF0000"/>
              </a:solidFill>
              <a:ln>
                <a:noFill/>
              </a:ln>
              <a:effectLst>
                <a:glow rad="228600">
                  <a:schemeClr val="accent2">
                    <a:satMod val="175000"/>
                    <a:alpha val="40000"/>
                  </a:schemeClr>
                </a:glow>
                <a:outerShdw blurRad="50800" dist="38100" dir="18900000" algn="bl" rotWithShape="0">
                  <a:prstClr val="black">
                    <a:alpha val="40000"/>
                  </a:prstClr>
                </a:outerShdw>
              </a:effectLst>
              <a:scene3d>
                <a:camera prst="orthographicFront"/>
                <a:lightRig rig="threePt" dir="t"/>
              </a:scene3d>
              <a:sp3d>
                <a:bevelT/>
              </a:sp3d>
            </c:spPr>
            <c:extLst>
              <c:ext xmlns:c16="http://schemas.microsoft.com/office/drawing/2014/chart" uri="{C3380CC4-5D6E-409C-BE32-E72D297353CC}">
                <c16:uniqueId val="{00000006-0B73-41D3-8880-F92FAAA979A8}"/>
              </c:ext>
            </c:extLst>
          </c:dPt>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Pivot!$A$23:$A$27</c:f>
              <c:strCache>
                <c:ptCount val="4"/>
                <c:pt idx="0">
                  <c:v>Automobile</c:v>
                </c:pt>
                <c:pt idx="1">
                  <c:v>Banking</c:v>
                </c:pt>
                <c:pt idx="2">
                  <c:v>FMCG</c:v>
                </c:pt>
                <c:pt idx="3">
                  <c:v>IT</c:v>
                </c:pt>
              </c:strCache>
            </c:strRef>
          </c:cat>
          <c:val>
            <c:numRef>
              <c:f>Pivot!$B$23:$B$27</c:f>
              <c:numCache>
                <c:formatCode>0.00%</c:formatCode>
                <c:ptCount val="4"/>
                <c:pt idx="0">
                  <c:v>1.1428837318277381E-3</c:v>
                </c:pt>
                <c:pt idx="1">
                  <c:v>1.6996867393573491E-4</c:v>
                </c:pt>
                <c:pt idx="2">
                  <c:v>-7.389525639614668E-4</c:v>
                </c:pt>
                <c:pt idx="3">
                  <c:v>-1.098290406093199E-4</c:v>
                </c:pt>
              </c:numCache>
            </c:numRef>
          </c:val>
          <c:extLst>
            <c:ext xmlns:c16="http://schemas.microsoft.com/office/drawing/2014/chart" uri="{C3380CC4-5D6E-409C-BE32-E72D297353CC}">
              <c16:uniqueId val="{00000000-D7E5-4CF9-8FE2-0D55552D184F}"/>
            </c:ext>
          </c:extLst>
        </c:ser>
        <c:dLbls>
          <c:showLegendKey val="0"/>
          <c:showVal val="0"/>
          <c:showCatName val="0"/>
          <c:showSerName val="0"/>
          <c:showPercent val="0"/>
          <c:showBubbleSize val="0"/>
        </c:dLbls>
        <c:gapWidth val="70"/>
        <c:axId val="219739792"/>
        <c:axId val="1887949968"/>
      </c:barChart>
      <c:catAx>
        <c:axId val="219739792"/>
        <c:scaling>
          <c:orientation val="minMax"/>
        </c:scaling>
        <c:delete val="0"/>
        <c:axPos val="b"/>
        <c:numFmt formatCode="General" sourceLinked="1"/>
        <c:majorTickMark val="none"/>
        <c:minorTickMark val="none"/>
        <c:tickLblPos val="low"/>
        <c:spPr>
          <a:noFill/>
          <a:ln>
            <a:noFill/>
          </a:ln>
          <a:effectLst/>
        </c:spPr>
        <c:txPr>
          <a:bodyPr rot="0" spcFirstLastPara="1" vertOverflow="ellipsis" wrap="square" anchor="ctr" anchorCtr="1"/>
          <a:lstStyle/>
          <a:p>
            <a:pPr>
              <a:defRPr sz="1400" b="1" i="0" u="none" strike="noStrike" kern="1200" baseline="0">
                <a:solidFill>
                  <a:schemeClr val="tx1"/>
                </a:solidFill>
                <a:latin typeface="+mn-lt"/>
                <a:ea typeface="+mn-ea"/>
                <a:cs typeface="+mn-cs"/>
              </a:defRPr>
            </a:pPr>
            <a:endParaRPr lang="en-US"/>
          </a:p>
        </c:txPr>
        <c:crossAx val="1887949968"/>
        <c:crosses val="autoZero"/>
        <c:auto val="1"/>
        <c:lblAlgn val="ctr"/>
        <c:lblOffset val="100"/>
        <c:noMultiLvlLbl val="0"/>
      </c:catAx>
      <c:valAx>
        <c:axId val="1887949968"/>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1973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noFill/>
      <a:round/>
    </a:ln>
    <a:effectLst>
      <a:glow rad="63500">
        <a:schemeClr val="accent3">
          <a:satMod val="175000"/>
          <a:alpha val="40000"/>
        </a:schemeClr>
      </a:glow>
      <a:outerShdw blurRad="63500" sx="102000" sy="102000" algn="ctr"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Gain vs Loss Days by Company</a:t>
            </a:r>
            <a:endParaRPr lang="en-IN" b="1">
              <a:solidFill>
                <a:schemeClr val="tx1"/>
              </a:solidFill>
            </a:endParaRPr>
          </a:p>
        </c:rich>
      </c:tx>
      <c:layout>
        <c:manualLayout>
          <c:xMode val="edge"/>
          <c:yMode val="edge"/>
          <c:x val="0.27977867377344995"/>
          <c:y val="5.4277315860770388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a:glow rad="38100">
              <a:schemeClr val="accent6">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00"/>
          </a:solidFill>
          <a:ln>
            <a:noFill/>
          </a:ln>
          <a:effectLst>
            <a:glow rad="139700">
              <a:schemeClr val="accent2">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dLbl>
          <c:idx val="0"/>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r>
                  <a:rPr lang="en-US"/>
                  <a:t>    </a:t>
                </a:r>
                <a:fld id="{AE955354-464D-4F2F-B54C-5B35E10702D8}" type="VALUE">
                  <a:rPr lang="en-US"/>
                  <a:pPr>
                    <a:defRPr sz="1400"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528653842212272E-2"/>
                  <c:h val="6.6251647116241721E-2"/>
                </c:manualLayout>
              </c15:layout>
              <c15:dlblFieldTable/>
              <c15:showDataLabelsRange val="0"/>
            </c:ext>
          </c:extLst>
        </c:dLbl>
      </c:pivotFmt>
      <c:pivotFmt>
        <c:idx val="10"/>
        <c:spPr>
          <a:solidFill>
            <a:schemeClr val="accent3"/>
          </a:solidFill>
          <a:ln>
            <a:noFill/>
          </a:ln>
          <a:effectLst/>
        </c:spPr>
        <c:dLbl>
          <c:idx val="0"/>
          <c:layout>
            <c:manualLayout>
              <c:x val="2.0217509358060243E-2"/>
              <c:y val="-1.7352448170833345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311144484152029E-2"/>
                  <c:h val="7.3192626384575063E-2"/>
                </c:manualLayout>
              </c15:layout>
            </c:ext>
          </c:extLst>
        </c:dLbl>
      </c:pivotFmt>
      <c:pivotFmt>
        <c:idx val="11"/>
        <c:spPr>
          <a:solidFill>
            <a:schemeClr val="accent3"/>
          </a:solidFill>
          <a:ln>
            <a:noFill/>
          </a:ln>
          <a:effectLst/>
        </c:spPr>
        <c:dLbl>
          <c:idx val="0"/>
          <c:layout>
            <c:manualLayout>
              <c:x val="2.7799075367332844E-2"/>
              <c:y val="-6.3624908292685688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dLbl>
          <c:idx val="0"/>
          <c:layout>
            <c:manualLayout>
              <c:x val="1.51769032384733E-2"/>
              <c:y val="-3.4374539022546356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solidFill>
          <a:ln>
            <a:noFill/>
          </a:ln>
          <a:effectLst/>
        </c:spPr>
        <c:dLbl>
          <c:idx val="0"/>
          <c:layout>
            <c:manualLayout>
              <c:x val="1.7690320688302719E-2"/>
              <c:y val="-3.470489634166542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00792881475297"/>
          <c:y val="0.17702214779474884"/>
          <c:w val="0.65800504693590411"/>
          <c:h val="0.7070110055885076"/>
        </c:manualLayout>
      </c:layout>
      <c:barChart>
        <c:barDir val="bar"/>
        <c:grouping val="stacked"/>
        <c:varyColors val="0"/>
        <c:ser>
          <c:idx val="0"/>
          <c:order val="0"/>
          <c:tx>
            <c:strRef>
              <c:f>Pivot!$B$53:$B$54</c:f>
              <c:strCache>
                <c:ptCount val="1"/>
                <c:pt idx="0">
                  <c:v>Gain</c:v>
                </c:pt>
              </c:strCache>
            </c:strRef>
          </c:tx>
          <c:spPr>
            <a:solidFill>
              <a:srgbClr val="00B050"/>
            </a:solidFill>
            <a:ln>
              <a:noFill/>
            </a:ln>
            <a:effectLst>
              <a:glow rad="38100">
                <a:schemeClr val="accent6">
                  <a:satMod val="175000"/>
                  <a:alpha val="40000"/>
                </a:schemeClr>
              </a:glo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Pivot!$B$55:$B$67</c:f>
              <c:numCache>
                <c:formatCode>General</c:formatCode>
                <c:ptCount val="12"/>
                <c:pt idx="0">
                  <c:v>268</c:v>
                </c:pt>
                <c:pt idx="1">
                  <c:v>266</c:v>
                </c:pt>
                <c:pt idx="2">
                  <c:v>264</c:v>
                </c:pt>
                <c:pt idx="3">
                  <c:v>261</c:v>
                </c:pt>
                <c:pt idx="4">
                  <c:v>260</c:v>
                </c:pt>
                <c:pt idx="5">
                  <c:v>252</c:v>
                </c:pt>
                <c:pt idx="6">
                  <c:v>252</c:v>
                </c:pt>
                <c:pt idx="7">
                  <c:v>250</c:v>
                </c:pt>
                <c:pt idx="8">
                  <c:v>246</c:v>
                </c:pt>
                <c:pt idx="9">
                  <c:v>244</c:v>
                </c:pt>
                <c:pt idx="10">
                  <c:v>234</c:v>
                </c:pt>
                <c:pt idx="11">
                  <c:v>229</c:v>
                </c:pt>
              </c:numCache>
            </c:numRef>
          </c:val>
          <c:extLst>
            <c:ext xmlns:c16="http://schemas.microsoft.com/office/drawing/2014/chart" uri="{C3380CC4-5D6E-409C-BE32-E72D297353CC}">
              <c16:uniqueId val="{00000000-84BE-4B96-8F17-6429D6F1A230}"/>
            </c:ext>
          </c:extLst>
        </c:ser>
        <c:ser>
          <c:idx val="1"/>
          <c:order val="1"/>
          <c:tx>
            <c:strRef>
              <c:f>Pivot!$C$53:$C$54</c:f>
              <c:strCache>
                <c:ptCount val="1"/>
                <c:pt idx="0">
                  <c:v>Loss</c:v>
                </c:pt>
              </c:strCache>
            </c:strRef>
          </c:tx>
          <c:spPr>
            <a:solidFill>
              <a:srgbClr val="FF0000"/>
            </a:solidFill>
            <a:ln>
              <a:noFill/>
            </a:ln>
            <a:effectLst>
              <a:glow rad="139700">
                <a:schemeClr val="accent2">
                  <a:satMod val="175000"/>
                  <a:alpha val="40000"/>
                </a:schemeClr>
              </a:glow>
            </a:effectLst>
            <a:scene3d>
              <a:camera prst="orthographicFront"/>
              <a:lightRig rig="threePt" dir="t"/>
            </a:scene3d>
            <a:sp3d/>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Pivot!$C$55:$C$67</c:f>
              <c:numCache>
                <c:formatCode>General</c:formatCode>
                <c:ptCount val="12"/>
                <c:pt idx="0">
                  <c:v>234</c:v>
                </c:pt>
                <c:pt idx="1">
                  <c:v>237</c:v>
                </c:pt>
                <c:pt idx="2">
                  <c:v>241</c:v>
                </c:pt>
                <c:pt idx="3">
                  <c:v>244</c:v>
                </c:pt>
                <c:pt idx="4">
                  <c:v>252</c:v>
                </c:pt>
                <c:pt idx="5">
                  <c:v>254</c:v>
                </c:pt>
                <c:pt idx="6">
                  <c:v>252</c:v>
                </c:pt>
                <c:pt idx="7">
                  <c:v>250</c:v>
                </c:pt>
                <c:pt idx="8">
                  <c:v>251</c:v>
                </c:pt>
                <c:pt idx="9">
                  <c:v>255</c:v>
                </c:pt>
                <c:pt idx="10">
                  <c:v>265</c:v>
                </c:pt>
                <c:pt idx="11">
                  <c:v>273</c:v>
                </c:pt>
              </c:numCache>
            </c:numRef>
          </c:val>
          <c:extLst>
            <c:ext xmlns:c16="http://schemas.microsoft.com/office/drawing/2014/chart" uri="{C3380CC4-5D6E-409C-BE32-E72D297353CC}">
              <c16:uniqueId val="{00000001-84BE-4B96-8F17-6429D6F1A230}"/>
            </c:ext>
          </c:extLst>
        </c:ser>
        <c:ser>
          <c:idx val="2"/>
          <c:order val="2"/>
          <c:tx>
            <c:strRef>
              <c:f>Pivot!$D$53:$D$54</c:f>
              <c:strCache>
                <c:ptCount val="1"/>
                <c:pt idx="0">
                  <c:v>No Change</c:v>
                </c:pt>
              </c:strCache>
            </c:strRef>
          </c:tx>
          <c:spPr>
            <a:solidFill>
              <a:schemeClr val="accent3"/>
            </a:solidFill>
            <a:ln>
              <a:noFill/>
            </a:ln>
            <a:effectLst/>
          </c:spPr>
          <c:invertIfNegative val="0"/>
          <c:dPt>
            <c:idx val="3"/>
            <c:invertIfNegative val="0"/>
            <c:bubble3D val="0"/>
            <c:spPr>
              <a:solidFill>
                <a:schemeClr val="accent3"/>
              </a:solidFill>
              <a:ln>
                <a:noFill/>
              </a:ln>
              <a:effectLst/>
            </c:spPr>
          </c:dPt>
          <c:dPt>
            <c:idx val="4"/>
            <c:invertIfNegative val="0"/>
            <c:bubble3D val="0"/>
            <c:spPr>
              <a:solidFill>
                <a:schemeClr val="accent3"/>
              </a:solidFill>
              <a:ln>
                <a:noFill/>
              </a:ln>
              <a:effectLst/>
            </c:spPr>
          </c:dPt>
          <c:dPt>
            <c:idx val="6"/>
            <c:invertIfNegative val="0"/>
            <c:bubble3D val="0"/>
            <c:spPr>
              <a:solidFill>
                <a:schemeClr val="accent3"/>
              </a:solidFill>
              <a:ln>
                <a:noFill/>
              </a:ln>
              <a:effectLst/>
            </c:spPr>
          </c:dPt>
          <c:dPt>
            <c:idx val="8"/>
            <c:invertIfNegative val="0"/>
            <c:bubble3D val="0"/>
            <c:spPr>
              <a:solidFill>
                <a:schemeClr val="accent3"/>
              </a:solidFill>
              <a:ln>
                <a:noFill/>
              </a:ln>
              <a:effectLst/>
            </c:spPr>
          </c:dPt>
          <c:dPt>
            <c:idx val="10"/>
            <c:invertIfNegative val="0"/>
            <c:bubble3D val="0"/>
            <c:spPr>
              <a:solidFill>
                <a:schemeClr val="accent3"/>
              </a:solidFill>
              <a:ln>
                <a:noFill/>
              </a:ln>
              <a:effectLst/>
            </c:spPr>
          </c:dPt>
          <c:dLbls>
            <c:dLbl>
              <c:idx val="3"/>
              <c:layout>
                <c:manualLayout>
                  <c:x val="1.7690320688302719E-2"/>
                  <c:y val="-3.4704896341665424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4"/>
              <c:layout>
                <c:manualLayout>
                  <c:x val="1.51769032384733E-2"/>
                  <c:y val="-3.4374539022546356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6"/>
              <c:layout>
                <c:manualLayout>
                  <c:x val="2.7799075367332844E-2"/>
                  <c:y val="-6.3624908292685688E-17"/>
                </c:manualLayout>
              </c:layout>
              <c:dLblPos val="ctr"/>
              <c:showLegendKey val="0"/>
              <c:showVal val="1"/>
              <c:showCatName val="0"/>
              <c:showSerName val="0"/>
              <c:showPercent val="0"/>
              <c:showBubbleSize val="0"/>
              <c:extLst>
                <c:ext xmlns:c15="http://schemas.microsoft.com/office/drawing/2012/chart" uri="{CE6537A1-D6FC-4f65-9D91-7224C49458BB}"/>
              </c:extLst>
            </c:dLbl>
            <c:dLbl>
              <c:idx val="8"/>
              <c:layout>
                <c:manualLayout>
                  <c:x val="2.0217509358060243E-2"/>
                  <c:y val="-1.7352448170833345E-3"/>
                </c:manualLayout>
              </c:layout>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5.3311144484152029E-2"/>
                      <c:h val="7.3192626384575063E-2"/>
                    </c:manualLayout>
                  </c15:layout>
                </c:ext>
              </c:extLst>
            </c:dLbl>
            <c:dLbl>
              <c:idx val="10"/>
              <c:tx>
                <c:rich>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r>
                      <a:rPr lang="en-US"/>
                      <a:t>    </a:t>
                    </a:r>
                    <a:fld id="{AE955354-464D-4F2F-B54C-5B35E10702D8}" type="VALUE">
                      <a:rPr lang="en-US"/>
                      <a:pPr>
                        <a:defRPr sz="1400"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528653842212272E-2"/>
                      <c:h val="6.6251647116241721E-2"/>
                    </c:manualLayout>
                  </c15:layout>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Pivot!$A$55:$A$67</c:f>
              <c:strCache>
                <c:ptCount val="12"/>
                <c:pt idx="0">
                  <c:v>BAJAJ AUTO</c:v>
                </c:pt>
                <c:pt idx="1">
                  <c:v>MAHINDRA &amp; MAHINDRA</c:v>
                </c:pt>
                <c:pt idx="2">
                  <c:v>ICICI BANK</c:v>
                </c:pt>
                <c:pt idx="3">
                  <c:v>HDFC BANK</c:v>
                </c:pt>
                <c:pt idx="4">
                  <c:v>WIPRO</c:v>
                </c:pt>
                <c:pt idx="5">
                  <c:v>AXIS BANK</c:v>
                </c:pt>
                <c:pt idx="6">
                  <c:v>HCL</c:v>
                </c:pt>
                <c:pt idx="7">
                  <c:v>NESTLE</c:v>
                </c:pt>
                <c:pt idx="8">
                  <c:v>MARICO</c:v>
                </c:pt>
                <c:pt idx="9">
                  <c:v>MARUTI SUZUKI</c:v>
                </c:pt>
                <c:pt idx="10">
                  <c:v>ITC</c:v>
                </c:pt>
                <c:pt idx="11">
                  <c:v>TCS</c:v>
                </c:pt>
              </c:strCache>
            </c:strRef>
          </c:cat>
          <c:val>
            <c:numRef>
              <c:f>Pivot!$D$55:$D$67</c:f>
              <c:numCache>
                <c:formatCode>General</c:formatCode>
                <c:ptCount val="12"/>
                <c:pt idx="3">
                  <c:v>2</c:v>
                </c:pt>
                <c:pt idx="4">
                  <c:v>3</c:v>
                </c:pt>
                <c:pt idx="6">
                  <c:v>2</c:v>
                </c:pt>
                <c:pt idx="8">
                  <c:v>1</c:v>
                </c:pt>
                <c:pt idx="10">
                  <c:v>3</c:v>
                </c:pt>
              </c:numCache>
            </c:numRef>
          </c:val>
          <c:extLst>
            <c:ext xmlns:c16="http://schemas.microsoft.com/office/drawing/2014/chart" uri="{C3380CC4-5D6E-409C-BE32-E72D297353CC}">
              <c16:uniqueId val="{0000000D-D6D2-4A40-9D44-1725F599CE1B}"/>
            </c:ext>
          </c:extLst>
        </c:ser>
        <c:dLbls>
          <c:dLblPos val="ctr"/>
          <c:showLegendKey val="0"/>
          <c:showVal val="1"/>
          <c:showCatName val="0"/>
          <c:showSerName val="0"/>
          <c:showPercent val="0"/>
          <c:showBubbleSize val="0"/>
        </c:dLbls>
        <c:gapWidth val="50"/>
        <c:overlap val="100"/>
        <c:axId val="219262992"/>
        <c:axId val="1887973488"/>
      </c:barChart>
      <c:catAx>
        <c:axId val="21926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100" b="1" i="0" u="none" strike="noStrike" kern="1200" baseline="0">
                <a:solidFill>
                  <a:schemeClr val="tx1"/>
                </a:solidFill>
                <a:latin typeface="+mn-lt"/>
                <a:ea typeface="+mn-ea"/>
                <a:cs typeface="+mn-cs"/>
              </a:defRPr>
            </a:pPr>
            <a:endParaRPr lang="en-US"/>
          </a:p>
        </c:txPr>
        <c:crossAx val="1887973488"/>
        <c:crosses val="autoZero"/>
        <c:auto val="1"/>
        <c:lblAlgn val="r"/>
        <c:lblOffset val="100"/>
        <c:noMultiLvlLbl val="0"/>
      </c:catAx>
      <c:valAx>
        <c:axId val="188797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19262992"/>
        <c:crosses val="autoZero"/>
        <c:crossBetween val="between"/>
      </c:valAx>
      <c:spPr>
        <a:noFill/>
        <a:ln>
          <a:noFill/>
        </a:ln>
        <a:effectLst/>
      </c:spPr>
    </c:plotArea>
    <c:legend>
      <c:legendPos val="r"/>
      <c:layout>
        <c:manualLayout>
          <c:xMode val="edge"/>
          <c:yMode val="edge"/>
          <c:x val="0.78803687544803214"/>
          <c:y val="3.012356102475972E-3"/>
          <c:w val="0.1425838950565072"/>
          <c:h val="0.18349932530087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63500" sx="102000" sy="102000" algn="ctr"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[Stock_Market_Analysis_Dashboard.xlsx]Pivot!PivotTable11</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Total</a:t>
            </a:r>
            <a:r>
              <a:rPr lang="en-US" sz="1400" b="1" baseline="0">
                <a:solidFill>
                  <a:schemeClr val="tx1"/>
                </a:solidFill>
              </a:rPr>
              <a:t> Volume of Stocks</a:t>
            </a:r>
            <a:endParaRPr lang="en-US" sz="1400" b="1">
              <a:solidFill>
                <a:schemeClr val="tx1"/>
              </a:solidFill>
            </a:endParaRPr>
          </a:p>
        </c:rich>
      </c:tx>
      <c:layout>
        <c:manualLayout>
          <c:xMode val="edge"/>
          <c:yMode val="edge"/>
          <c:x val="0.38998512963671339"/>
          <c:y val="5.2789062106331605E-4"/>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002060"/>
          </a:solidFill>
          <a:ln>
            <a:solidFill>
              <a:schemeClr val="accent1">
                <a:lumMod val="60000"/>
                <a:lumOff val="40000"/>
              </a:schemeClr>
            </a:solidFill>
          </a:ln>
        </c:spPr>
        <c:marker>
          <c:symbol val="none"/>
        </c:marker>
        <c:dLbl>
          <c:idx val="0"/>
          <c:numFmt formatCode="0.0,,,&quot;B&quot;" sourceLinked="0"/>
          <c:spPr>
            <a:noFill/>
            <a:ln>
              <a:noFill/>
            </a:ln>
            <a:effectLst/>
          </c:spPr>
          <c:txPr>
            <a:bodyPr wrap="square" lIns="38100" tIns="19050" rIns="38100" bIns="19050" anchor="ctr">
              <a:spAutoFit/>
            </a:bodyPr>
            <a:lstStyle/>
            <a:p>
              <a:pPr>
                <a:defRPr sz="1100"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2060"/>
          </a:solidFill>
          <a:effectLst>
            <a:glow rad="139700">
              <a:schemeClr val="accent1">
                <a:satMod val="175000"/>
                <a:alpha val="40000"/>
              </a:schemeClr>
            </a:glow>
            <a:outerShdw blurRad="50800" dist="38100" dir="10800000" algn="r" rotWithShape="0">
              <a:prstClr val="black">
                <a:alpha val="40000"/>
              </a:prstClr>
            </a:outerShdw>
          </a:effectLst>
          <a:scene3d>
            <a:camera prst="orthographicFront"/>
            <a:lightRig rig="threePt" dir="t"/>
          </a:scene3d>
          <a:sp3d prstMaterial="softEdge">
            <a:bevelT w="152400" h="50800" prst="softRound"/>
          </a:sp3d>
        </c:spPr>
        <c:marker>
          <c:symbol val="none"/>
        </c:marker>
        <c:dLbl>
          <c:idx val="0"/>
          <c:numFmt formatCode="0.0,,,&quot;B&quot;" sourceLinked="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228335781384849E-2"/>
          <c:y val="0.12544375188223805"/>
          <c:w val="0.89565763895804285"/>
          <c:h val="0.71458369457094095"/>
        </c:manualLayout>
      </c:layout>
      <c:barChart>
        <c:barDir val="col"/>
        <c:grouping val="clustered"/>
        <c:varyColors val="0"/>
        <c:ser>
          <c:idx val="1"/>
          <c:order val="0"/>
          <c:tx>
            <c:strRef>
              <c:f>Pivot!$B$31</c:f>
              <c:strCache>
                <c:ptCount val="1"/>
                <c:pt idx="0">
                  <c:v>Total</c:v>
                </c:pt>
              </c:strCache>
            </c:strRef>
          </c:tx>
          <c:spPr>
            <a:solidFill>
              <a:srgbClr val="002060"/>
            </a:solidFill>
            <a:effectLst>
              <a:glow rad="139700">
                <a:schemeClr val="accent1">
                  <a:satMod val="175000"/>
                  <a:alpha val="40000"/>
                </a:schemeClr>
              </a:glow>
              <a:outerShdw blurRad="50800" dist="38100" dir="10800000" algn="r" rotWithShape="0">
                <a:prstClr val="black">
                  <a:alpha val="40000"/>
                </a:prstClr>
              </a:outerShdw>
            </a:effectLst>
            <a:scene3d>
              <a:camera prst="orthographicFront"/>
              <a:lightRig rig="threePt" dir="t"/>
            </a:scene3d>
            <a:sp3d prstMaterial="softEdge">
              <a:bevelT w="152400" h="50800" prst="softRound"/>
            </a:sp3d>
          </c:spPr>
          <c:invertIfNegative val="0"/>
          <c:dLbls>
            <c:numFmt formatCode="0.0,,,&quot;B&quot;" sourceLinked="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Pivot!$A$32:$A$44</c:f>
              <c:strCache>
                <c:ptCount val="12"/>
                <c:pt idx="0">
                  <c:v>HDFC BANK</c:v>
                </c:pt>
                <c:pt idx="1">
                  <c:v>ITC</c:v>
                </c:pt>
                <c:pt idx="2">
                  <c:v>ICICI BANK</c:v>
                </c:pt>
                <c:pt idx="3">
                  <c:v>WIPRO</c:v>
                </c:pt>
                <c:pt idx="4">
                  <c:v>AXIS BANK</c:v>
                </c:pt>
                <c:pt idx="5">
                  <c:v>HCL</c:v>
                </c:pt>
                <c:pt idx="6">
                  <c:v>MAHINDRA &amp; MAHINDRA</c:v>
                </c:pt>
                <c:pt idx="7">
                  <c:v>TCS</c:v>
                </c:pt>
                <c:pt idx="8">
                  <c:v>MARICO</c:v>
                </c:pt>
                <c:pt idx="9">
                  <c:v>NESTLE</c:v>
                </c:pt>
                <c:pt idx="10">
                  <c:v>MARUTI SUZUKI</c:v>
                </c:pt>
                <c:pt idx="11">
                  <c:v>BAJAJ AUTO</c:v>
                </c:pt>
              </c:strCache>
            </c:strRef>
          </c:cat>
          <c:val>
            <c:numRef>
              <c:f>Pivot!$B$32:$B$44</c:f>
              <c:numCache>
                <c:formatCode>General</c:formatCode>
                <c:ptCount val="12"/>
                <c:pt idx="0">
                  <c:v>8869862987</c:v>
                </c:pt>
                <c:pt idx="1">
                  <c:v>7599517229</c:v>
                </c:pt>
                <c:pt idx="2">
                  <c:v>6460496414</c:v>
                </c:pt>
                <c:pt idx="3">
                  <c:v>4829675815</c:v>
                </c:pt>
                <c:pt idx="4">
                  <c:v>4263411107</c:v>
                </c:pt>
                <c:pt idx="5">
                  <c:v>1511148333</c:v>
                </c:pt>
                <c:pt idx="6">
                  <c:v>1481547632</c:v>
                </c:pt>
                <c:pt idx="7">
                  <c:v>1281051981</c:v>
                </c:pt>
                <c:pt idx="8">
                  <c:v>1100036803</c:v>
                </c:pt>
                <c:pt idx="9">
                  <c:v>479775682</c:v>
                </c:pt>
                <c:pt idx="10">
                  <c:v>237168796</c:v>
                </c:pt>
                <c:pt idx="11">
                  <c:v>225615685</c:v>
                </c:pt>
              </c:numCache>
            </c:numRef>
          </c:val>
          <c:extLst>
            <c:ext xmlns:c16="http://schemas.microsoft.com/office/drawing/2014/chart" uri="{C3380CC4-5D6E-409C-BE32-E72D297353CC}">
              <c16:uniqueId val="{00000003-3DFD-4FAA-9FC1-7EB0523A61E1}"/>
            </c:ext>
          </c:extLst>
        </c:ser>
        <c:dLbls>
          <c:showLegendKey val="0"/>
          <c:showVal val="0"/>
          <c:showCatName val="0"/>
          <c:showSerName val="0"/>
          <c:showPercent val="0"/>
          <c:showBubbleSize val="0"/>
        </c:dLbls>
        <c:gapWidth val="40"/>
        <c:overlap val="-27"/>
        <c:axId val="496346528"/>
        <c:axId val="478717456"/>
      </c:barChart>
      <c:catAx>
        <c:axId val="49634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478717456"/>
        <c:crosses val="autoZero"/>
        <c:auto val="1"/>
        <c:lblAlgn val="ctr"/>
        <c:lblOffset val="100"/>
        <c:noMultiLvlLbl val="0"/>
      </c:catAx>
      <c:valAx>
        <c:axId val="478717456"/>
        <c:scaling>
          <c:orientation val="minMax"/>
        </c:scaling>
        <c:delete val="0"/>
        <c:axPos val="l"/>
        <c:majorGridlines>
          <c:spPr>
            <a:ln w="9525" cap="flat" cmpd="sng" algn="ctr">
              <a:noFill/>
              <a:round/>
            </a:ln>
            <a:effectLst/>
          </c:spPr>
        </c:majorGridlines>
        <c:numFmt formatCode="0.0,,,&quot;B&quot;" sourceLinked="0"/>
        <c:majorTickMark val="none"/>
        <c:minorTickMark val="none"/>
        <c:tickLblPos val="low"/>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96346528"/>
        <c:crosses val="autoZero"/>
        <c:crossBetween val="between"/>
      </c:valAx>
      <c:spPr>
        <a:solidFill>
          <a:sysClr val="window" lastClr="FFFFFF"/>
        </a:solidFill>
      </c:spPr>
    </c:plotArea>
    <c:plotVisOnly val="1"/>
    <c:dispBlanksAs val="gap"/>
    <c:showDLblsOverMax val="0"/>
    <c:extLst/>
  </c:chart>
  <c:spPr>
    <a:solidFill>
      <a:sysClr val="window" lastClr="FFFFFF"/>
    </a:solidFill>
    <a:effectLst>
      <a:glow rad="139700">
        <a:schemeClr val="accent3">
          <a:satMod val="175000"/>
          <a:alpha val="40000"/>
        </a:schemeClr>
      </a:glow>
      <a:outerShdw blurRad="50800" dist="38100" dir="5400000" algn="t" rotWithShape="0">
        <a:prstClr val="black">
          <a:alpha val="6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[Stock_Market_Analysis_Dashboard.xlsx]Pivot!PivotTable2</c:name>
    <c:fmtId val="32"/>
  </c:pivotSource>
  <c:chart>
    <c:title>
      <c:tx>
        <c:rich>
          <a:bodyPr/>
          <a:lstStyle/>
          <a:p>
            <a:pPr>
              <a:defRPr/>
            </a:pPr>
            <a:r>
              <a:rPr lang="en-US" sz="1400"/>
              <a:t>Total Retrun by Stocks</a:t>
            </a:r>
          </a:p>
        </c:rich>
      </c:tx>
      <c:layout>
        <c:manualLayout>
          <c:xMode val="edge"/>
          <c:yMode val="edge"/>
          <c:x val="0.35517494998061289"/>
          <c:y val="3.6103443472525849E-3"/>
        </c:manualLayout>
      </c:layout>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203864"/>
          </a:solidFill>
        </c:spPr>
        <c:marker>
          <c:symbol val="none"/>
        </c:marker>
        <c:dLbl>
          <c:idx val="0"/>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5703915642886732"/>
              <c:y val="3.6318473548855022E-3"/>
            </c:manualLayout>
          </c:layout>
          <c:spPr>
            <a:noFill/>
            <a:ln>
              <a:noFill/>
            </a:ln>
            <a:effectLst/>
          </c:spPr>
          <c:txPr>
            <a:bodyPr wrap="square" lIns="38100" tIns="19050" rIns="38100" bIns="19050" anchor="ctr">
              <a:spAutoFit/>
            </a:bodyPr>
            <a:lstStyle/>
            <a:p>
              <a:pPr>
                <a:defRPr sz="1400"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4338946631149763"/>
              <c:y val="3.450439061578351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a:glow rad="1397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4338946631149763"/>
              <c:y val="3.4504390615783514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dLbl>
          <c:idx val="0"/>
          <c:layout>
            <c:manualLayout>
              <c:x val="-0.11529393143820002"/>
              <c:y val="3.4159858454457376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dLbl>
          <c:idx val="0"/>
          <c:layout>
            <c:manualLayout>
              <c:x val="-8.865147445650863E-2"/>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pivotFmt>
      <c:pivotFmt>
        <c:idx val="13"/>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pivotFmt>
      <c:pivotFmt>
        <c:idx val="14"/>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pivotFmt>
      <c:pivotFmt>
        <c:idx val="15"/>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pivotFmt>
      <c:pivotFmt>
        <c:idx val="16"/>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pivotFmt>
      <c:pivotFmt>
        <c:idx val="17"/>
        <c:dLbl>
          <c:idx val="0"/>
          <c:layout>
            <c:manualLayout>
              <c:x val="-0.14690815767078563"/>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35127344003818"/>
          <c:y val="8.385935542430703E-2"/>
          <c:w val="0.66643730964613801"/>
          <c:h val="0.8318880773314673"/>
        </c:manualLayout>
      </c:layout>
      <c:barChart>
        <c:barDir val="bar"/>
        <c:grouping val="clustered"/>
        <c:varyColors val="0"/>
        <c:ser>
          <c:idx val="1"/>
          <c:order val="0"/>
          <c:tx>
            <c:strRef>
              <c:f>Pivot!$B$3</c:f>
              <c:strCache>
                <c:ptCount val="1"/>
                <c:pt idx="0">
                  <c:v>Total</c:v>
                </c:pt>
              </c:strCache>
            </c:strRef>
          </c:tx>
          <c:spPr>
            <a:solidFill>
              <a:srgbClr val="00B050"/>
            </a:solidFill>
            <a:ln>
              <a:noFill/>
            </a:ln>
            <a:effectLst>
              <a:glow rad="1397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invertIfNegative val="1"/>
          <c:dPt>
            <c:idx val="0"/>
            <c:invertIfNegative val="1"/>
            <c:bubble3D val="0"/>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5-18B2-436A-9FB4-170DF1872667}"/>
              </c:ext>
            </c:extLst>
          </c:dPt>
          <c:dPt>
            <c:idx val="1"/>
            <c:invertIfNegative val="1"/>
            <c:bubble3D val="0"/>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4-18B2-436A-9FB4-170DF1872667}"/>
              </c:ext>
            </c:extLst>
          </c:dPt>
          <c:dPt>
            <c:idx val="2"/>
            <c:invertIfNegative val="1"/>
            <c:bubble3D val="0"/>
            <c:spPr>
              <a:solidFill>
                <a:srgbClr val="00B050"/>
              </a:solidFill>
              <a:ln>
                <a:noFill/>
              </a:ln>
              <a:effectLst>
                <a:glow rad="1397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3-18B2-436A-9FB4-170DF1872667}"/>
              </c:ext>
            </c:extLst>
          </c:dPt>
          <c:dPt>
            <c:idx val="4"/>
            <c:invertIfNegative val="1"/>
            <c:bubble3D val="0"/>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2-18B2-436A-9FB4-170DF1872667}"/>
              </c:ext>
            </c:extLst>
          </c:dPt>
          <c:dPt>
            <c:idx val="6"/>
            <c:invertIfNegative val="1"/>
            <c:bubble3D val="0"/>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0-9A08-497A-975B-0B3158F541A9}"/>
              </c:ext>
            </c:extLst>
          </c:dPt>
          <c:dPt>
            <c:idx val="7"/>
            <c:invertIfNegative val="1"/>
            <c:bubble3D val="0"/>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1-18B2-436A-9FB4-170DF1872667}"/>
              </c:ext>
            </c:extLst>
          </c:dPt>
          <c:dPt>
            <c:idx val="8"/>
            <c:invertIfNegative val="1"/>
            <c:bubble3D val="0"/>
            <c:spPr>
              <a:solidFill>
                <a:srgbClr val="00B050"/>
              </a:solidFill>
              <a:ln>
                <a:noFill/>
              </a:ln>
              <a:effectLst>
                <a:glow rad="101600">
                  <a:schemeClr val="accent6">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spPr>
            <c:extLst>
              <c:ext xmlns:c16="http://schemas.microsoft.com/office/drawing/2014/chart" uri="{C3380CC4-5D6E-409C-BE32-E72D297353CC}">
                <c16:uniqueId val="{00000000-18B2-436A-9FB4-170DF1872667}"/>
              </c:ext>
            </c:extLst>
          </c:dPt>
          <c:dLbls>
            <c:dLbl>
              <c:idx val="3"/>
              <c:layout>
                <c:manualLayout>
                  <c:x val="-0.1469081576707856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292-41A5-9EE7-2988E5566C4A}"/>
                </c:ext>
              </c:extLst>
            </c:dLbl>
            <c:dLbl>
              <c:idx val="6"/>
              <c:layout>
                <c:manualLayout>
                  <c:x val="-0.11529393143820002"/>
                  <c:y val="3.415985845445737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A08-497A-975B-0B3158F541A9}"/>
                </c:ext>
              </c:extLst>
            </c:dLbl>
            <c:dLbl>
              <c:idx val="8"/>
              <c:layout>
                <c:manualLayout>
                  <c:x val="-8.86514744565086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B2-436A-9FB4-170DF1872667}"/>
                </c:ext>
              </c:extLst>
            </c:dLbl>
            <c:dLbl>
              <c:idx val="9"/>
              <c:layout>
                <c:manualLayout>
                  <c:x val="-0.14338946631149763"/>
                  <c:y val="3.450439061578351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D8A-4C0E-9746-114341118333}"/>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Pivot!$A$4:$A$16</c:f>
              <c:strCache>
                <c:ptCount val="12"/>
                <c:pt idx="0">
                  <c:v>AXIS BANK</c:v>
                </c:pt>
                <c:pt idx="1">
                  <c:v>BAJAJ AUTO</c:v>
                </c:pt>
                <c:pt idx="2">
                  <c:v>HCL</c:v>
                </c:pt>
                <c:pt idx="3">
                  <c:v>HDFC BANK</c:v>
                </c:pt>
                <c:pt idx="4">
                  <c:v>ICICI BANK</c:v>
                </c:pt>
                <c:pt idx="5">
                  <c:v>ITC</c:v>
                </c:pt>
                <c:pt idx="6">
                  <c:v>MAHINDRA &amp; MAHINDRA</c:v>
                </c:pt>
                <c:pt idx="7">
                  <c:v>MARICO</c:v>
                </c:pt>
                <c:pt idx="8">
                  <c:v>MARUTI SUZUKI</c:v>
                </c:pt>
                <c:pt idx="9">
                  <c:v>NESTLE</c:v>
                </c:pt>
                <c:pt idx="10">
                  <c:v>TCS</c:v>
                </c:pt>
                <c:pt idx="11">
                  <c:v>WIPRO</c:v>
                </c:pt>
              </c:strCache>
            </c:strRef>
          </c:cat>
          <c:val>
            <c:numRef>
              <c:f>Pivot!$B$4:$B$16</c:f>
              <c:numCache>
                <c:formatCode>0.00%</c:formatCode>
                <c:ptCount val="12"/>
                <c:pt idx="0">
                  <c:v>4.408122110008913E-4</c:v>
                </c:pt>
                <c:pt idx="1">
                  <c:v>6.8884800911586631E-4</c:v>
                </c:pt>
                <c:pt idx="2">
                  <c:v>4.204214107056092E-4</c:v>
                </c:pt>
                <c:pt idx="3">
                  <c:v>-6.2033319762141591E-4</c:v>
                </c:pt>
                <c:pt idx="4">
                  <c:v>6.9202059299416333E-4</c:v>
                </c:pt>
                <c:pt idx="5">
                  <c:v>-2.5251946472719985E-4</c:v>
                </c:pt>
                <c:pt idx="6">
                  <c:v>1.6892656703508756E-3</c:v>
                </c:pt>
                <c:pt idx="7">
                  <c:v>7.3446663302500961E-4</c:v>
                </c:pt>
                <c:pt idx="8">
                  <c:v>1.0488873745616418E-3</c:v>
                </c:pt>
                <c:pt idx="9">
                  <c:v>-2.6948569157912014E-3</c:v>
                </c:pt>
                <c:pt idx="10">
                  <c:v>-2.8914721079035264E-4</c:v>
                </c:pt>
                <c:pt idx="11">
                  <c:v>-4.5602128708402824E-4</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a:glow rad="1397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a:bevelB w="139700" h="139700" prst="divot"/>
                  </a:sp3d>
                </c14:spPr>
              </c14:invertSolidFillFmt>
            </c:ext>
            <c:ext xmlns:c16="http://schemas.microsoft.com/office/drawing/2014/chart" uri="{C3380CC4-5D6E-409C-BE32-E72D297353CC}">
              <c16:uniqueId val="{00000005-1D8A-4C0E-9746-114341118333}"/>
            </c:ext>
          </c:extLst>
        </c:ser>
        <c:dLbls>
          <c:dLblPos val="outEnd"/>
          <c:showLegendKey val="0"/>
          <c:showVal val="1"/>
          <c:showCatName val="0"/>
          <c:showSerName val="0"/>
          <c:showPercent val="0"/>
          <c:showBubbleSize val="0"/>
        </c:dLbls>
        <c:gapWidth val="23"/>
        <c:axId val="480713200"/>
        <c:axId val="478715056"/>
      </c:barChart>
      <c:catAx>
        <c:axId val="480713200"/>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478715056"/>
        <c:crosses val="autoZero"/>
        <c:auto val="1"/>
        <c:lblAlgn val="ctr"/>
        <c:lblOffset val="100"/>
        <c:noMultiLvlLbl val="0"/>
      </c:catAx>
      <c:valAx>
        <c:axId val="478715056"/>
        <c:scaling>
          <c:orientation val="minMax"/>
        </c:scaling>
        <c:delete val="0"/>
        <c:axPos val="b"/>
        <c:majorGridlines>
          <c:spPr>
            <a:ln w="9525" cap="flat" cmpd="sng" algn="ctr">
              <a:noFill/>
              <a:round/>
            </a:ln>
            <a:effectLst/>
          </c:spPr>
        </c:majorGridlines>
        <c:numFmt formatCode="0.00%" sourceLinked="1"/>
        <c:majorTickMark val="none"/>
        <c:minorTickMark val="none"/>
        <c:tickLblPos val="nextTo"/>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480713200"/>
        <c:crosses val="autoZero"/>
        <c:crossBetween val="between"/>
        <c:minorUnit val="2.0000000000000005E-3"/>
      </c:valAx>
      <c:spPr>
        <a:solidFill>
          <a:sysClr val="window" lastClr="FFFFFF"/>
        </a:solidFill>
      </c:spPr>
    </c:plotArea>
    <c:plotVisOnly val="1"/>
    <c:dispBlanksAs val="gap"/>
    <c:showDLblsOverMax val="0"/>
    <c:extLst/>
  </c:chart>
  <c:spPr>
    <a:solidFill>
      <a:sysClr val="window" lastClr="FFFFFF"/>
    </a:solidFill>
    <a:effectLst>
      <a:glow rad="101600">
        <a:schemeClr val="accent3">
          <a:satMod val="175000"/>
          <a:alpha val="40000"/>
        </a:schemeClr>
      </a:glow>
      <a:outerShdw blurRad="50800" dist="38100" dir="10800000" algn="r"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[Stock_Market_Analysis_Dashboard.xlsx]Pivot!PivotTable6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solidFill>
              </a:rPr>
              <a:t>Monthly</a:t>
            </a:r>
            <a:r>
              <a:rPr lang="en-IN" sz="1400" b="1" baseline="0">
                <a:solidFill>
                  <a:schemeClr val="tx1"/>
                </a:solidFill>
              </a:rPr>
              <a:t> Average Return </a:t>
            </a:r>
            <a:endParaRPr lang="en-IN" sz="1400" b="1">
              <a:solidFill>
                <a:schemeClr val="tx1"/>
              </a:solidFill>
            </a:endParaRPr>
          </a:p>
        </c:rich>
      </c:tx>
      <c:layout>
        <c:manualLayout>
          <c:xMode val="edge"/>
          <c:yMode val="edge"/>
          <c:x val="0.373926735686955"/>
          <c:y val="7.445347639900630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92075" cap="rnd">
            <a:solidFill>
              <a:schemeClr val="accent1">
                <a:lumMod val="50000"/>
              </a:schemeClr>
            </a:solidFill>
            <a:round/>
          </a:ln>
          <a:effectLst>
            <a:glow rad="101600">
              <a:schemeClr val="accent1">
                <a:satMod val="175000"/>
                <a:alpha val="40000"/>
              </a:schemeClr>
            </a:glow>
            <a:outerShdw blurRad="50800" dist="38100" dir="2700000" algn="tl" rotWithShape="0">
              <a:prstClr val="black">
                <a:alpha val="40000"/>
              </a:prstClr>
            </a:outerShdw>
          </a:effectLst>
        </c:spPr>
        <c:marker>
          <c:symbol val="circle"/>
          <c:size val="5"/>
          <c:spPr>
            <a:solidFill>
              <a:srgbClr val="C00000"/>
            </a:solidFill>
            <a:ln w="63500">
              <a:solidFill>
                <a:schemeClr val="accent1"/>
              </a:solidFill>
            </a:ln>
            <a:effectLst>
              <a:glow rad="1016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prstMaterial="flat">
              <a:bevelT w="152400" h="508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92075" cap="rnd">
            <a:solidFill>
              <a:srgbClr val="C00000"/>
            </a:solidFill>
            <a:round/>
          </a:ln>
          <a:effectLst>
            <a:glow rad="101600">
              <a:schemeClr val="accent2">
                <a:satMod val="175000"/>
                <a:alpha val="40000"/>
              </a:schemeClr>
            </a:glow>
            <a:outerShdw blurRad="50800" dist="38100" dir="2700000" algn="tl" rotWithShape="0">
              <a:prstClr val="black">
                <a:alpha val="40000"/>
              </a:prstClr>
            </a:outerShdw>
          </a:effectLst>
        </c:spPr>
        <c:marker>
          <c:symbol val="circle"/>
          <c:size val="5"/>
          <c:spPr>
            <a:solidFill>
              <a:srgbClr val="002060"/>
            </a:solidFill>
            <a:ln w="63500">
              <a:solidFill>
                <a:schemeClr val="accent2"/>
              </a:solidFill>
            </a:ln>
            <a:effectLst>
              <a:glow rad="101600">
                <a:schemeClr val="accent2">
                  <a:satMod val="175000"/>
                  <a:alpha val="40000"/>
                </a:schemeClr>
              </a:glow>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655646514140774E-2"/>
          <c:y val="0.11000939573846087"/>
          <c:w val="0.83593694228798432"/>
          <c:h val="0.77017769622300991"/>
        </c:manualLayout>
      </c:layout>
      <c:lineChart>
        <c:grouping val="standard"/>
        <c:varyColors val="0"/>
        <c:ser>
          <c:idx val="0"/>
          <c:order val="0"/>
          <c:tx>
            <c:strRef>
              <c:f>Pivot!$B$72:$B$73</c:f>
              <c:strCache>
                <c:ptCount val="1"/>
                <c:pt idx="0">
                  <c:v>2024</c:v>
                </c:pt>
              </c:strCache>
            </c:strRef>
          </c:tx>
          <c:spPr>
            <a:ln w="92075" cap="rnd">
              <a:solidFill>
                <a:schemeClr val="accent1">
                  <a:lumMod val="50000"/>
                </a:schemeClr>
              </a:solidFill>
              <a:round/>
            </a:ln>
            <a:effectLst>
              <a:glow rad="101600">
                <a:schemeClr val="accent1">
                  <a:satMod val="175000"/>
                  <a:alpha val="40000"/>
                </a:schemeClr>
              </a:glow>
              <a:outerShdw blurRad="50800" dist="38100" dir="2700000" algn="tl" rotWithShape="0">
                <a:prstClr val="black">
                  <a:alpha val="40000"/>
                </a:prstClr>
              </a:outerShdw>
            </a:effectLst>
          </c:spPr>
          <c:marker>
            <c:symbol val="circle"/>
            <c:size val="5"/>
            <c:spPr>
              <a:solidFill>
                <a:srgbClr val="C00000"/>
              </a:solidFill>
              <a:ln w="63500">
                <a:solidFill>
                  <a:schemeClr val="accent1"/>
                </a:solidFill>
              </a:ln>
              <a:effectLst>
                <a:glow rad="1016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prstMaterial="flat">
                <a:bevelT w="152400" h="50800" prst="softRound"/>
              </a:sp3d>
            </c:spPr>
          </c:marker>
          <c:cat>
            <c:strRef>
              <c:f>Pivot!$A$74:$A$86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Pivot!$B$74:$B$86</c:f>
              <c:numCache>
                <c:formatCode>0.0000%</c:formatCode>
                <c:ptCount val="12"/>
                <c:pt idx="0">
                  <c:v>-3.5788906338212662E-3</c:v>
                </c:pt>
                <c:pt idx="1">
                  <c:v>1.8134076790440952E-3</c:v>
                </c:pt>
                <c:pt idx="2">
                  <c:v>6.2507314310478418E-4</c:v>
                </c:pt>
                <c:pt idx="3">
                  <c:v>8.999280761443876E-4</c:v>
                </c:pt>
                <c:pt idx="4">
                  <c:v>2.7069790886189511E-4</c:v>
                </c:pt>
                <c:pt idx="5">
                  <c:v>3.8058541995829877E-3</c:v>
                </c:pt>
                <c:pt idx="6">
                  <c:v>1.8944729892354341E-3</c:v>
                </c:pt>
                <c:pt idx="7">
                  <c:v>8.2988388987258849E-4</c:v>
                </c:pt>
                <c:pt idx="8">
                  <c:v>2.3551332007709139E-3</c:v>
                </c:pt>
                <c:pt idx="9">
                  <c:v>-3.4752589633916717E-3</c:v>
                </c:pt>
                <c:pt idx="10">
                  <c:v>9.3490794483942459E-4</c:v>
                </c:pt>
                <c:pt idx="11">
                  <c:v>-2.357369586715456E-3</c:v>
                </c:pt>
              </c:numCache>
            </c:numRef>
          </c:val>
          <c:smooth val="0"/>
          <c:extLst>
            <c:ext xmlns:c16="http://schemas.microsoft.com/office/drawing/2014/chart" uri="{C3380CC4-5D6E-409C-BE32-E72D297353CC}">
              <c16:uniqueId val="{00000000-14A9-4A06-8CD8-31D98CB7F43C}"/>
            </c:ext>
          </c:extLst>
        </c:ser>
        <c:ser>
          <c:idx val="1"/>
          <c:order val="1"/>
          <c:tx>
            <c:strRef>
              <c:f>Pivot!$C$72:$C$73</c:f>
              <c:strCache>
                <c:ptCount val="1"/>
                <c:pt idx="0">
                  <c:v>2025</c:v>
                </c:pt>
              </c:strCache>
            </c:strRef>
          </c:tx>
          <c:spPr>
            <a:ln w="92075" cap="rnd">
              <a:solidFill>
                <a:srgbClr val="C00000"/>
              </a:solidFill>
              <a:round/>
            </a:ln>
            <a:effectLst>
              <a:glow rad="101600">
                <a:schemeClr val="accent2">
                  <a:satMod val="175000"/>
                  <a:alpha val="40000"/>
                </a:schemeClr>
              </a:glow>
              <a:outerShdw blurRad="50800" dist="38100" dir="2700000" algn="tl" rotWithShape="0">
                <a:prstClr val="black">
                  <a:alpha val="40000"/>
                </a:prstClr>
              </a:outerShdw>
            </a:effectLst>
          </c:spPr>
          <c:marker>
            <c:symbol val="circle"/>
            <c:size val="5"/>
            <c:spPr>
              <a:solidFill>
                <a:srgbClr val="002060"/>
              </a:solidFill>
              <a:ln w="63500">
                <a:solidFill>
                  <a:schemeClr val="accent2"/>
                </a:solidFill>
              </a:ln>
              <a:effectLst>
                <a:glow rad="101600">
                  <a:schemeClr val="accent2">
                    <a:satMod val="175000"/>
                    <a:alpha val="40000"/>
                  </a:schemeClr>
                </a:glow>
                <a:outerShdw blurRad="50800" dist="38100" dir="2700000" algn="tl" rotWithShape="0">
                  <a:prstClr val="black">
                    <a:alpha val="40000"/>
                  </a:prstClr>
                </a:outerShdw>
              </a:effectLst>
            </c:spPr>
          </c:marker>
          <c:cat>
            <c:strRef>
              <c:f>Pivot!$A$74:$A$86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Pivot!$C$74:$C$86</c:f>
              <c:numCache>
                <c:formatCode>0.0000%</c:formatCode>
                <c:ptCount val="12"/>
                <c:pt idx="0">
                  <c:v>7.6357105794732838E-5</c:v>
                </c:pt>
                <c:pt idx="1">
                  <c:v>-3.820939630100969E-3</c:v>
                </c:pt>
                <c:pt idx="2">
                  <c:v>1.8276134799426289E-3</c:v>
                </c:pt>
                <c:pt idx="3">
                  <c:v>1.9123529912511504E-3</c:v>
                </c:pt>
                <c:pt idx="4">
                  <c:v>8.8665170569988071E-4</c:v>
                </c:pt>
                <c:pt idx="5">
                  <c:v>9.3941276072841379E-4</c:v>
                </c:pt>
                <c:pt idx="6">
                  <c:v>-2.3052870849121451E-3</c:v>
                </c:pt>
                <c:pt idx="7">
                  <c:v>-3.5753254056450703E-3</c:v>
                </c:pt>
                <c:pt idx="8">
                  <c:v>-9.3500198707406035E-5</c:v>
                </c:pt>
                <c:pt idx="9">
                  <c:v>2.2259644802529446E-3</c:v>
                </c:pt>
                <c:pt idx="10">
                  <c:v>1.0941202702159586E-3</c:v>
                </c:pt>
                <c:pt idx="11">
                  <c:v>4.7932150171514664E-4</c:v>
                </c:pt>
              </c:numCache>
            </c:numRef>
          </c:val>
          <c:smooth val="0"/>
          <c:extLst>
            <c:ext xmlns:c16="http://schemas.microsoft.com/office/drawing/2014/chart" uri="{C3380CC4-5D6E-409C-BE32-E72D297353CC}">
              <c16:uniqueId val="{00000000-99D9-4232-8D17-7C5444743D90}"/>
            </c:ext>
          </c:extLst>
        </c:ser>
        <c:dLbls>
          <c:showLegendKey val="0"/>
          <c:showVal val="0"/>
          <c:showCatName val="0"/>
          <c:showSerName val="0"/>
          <c:showPercent val="0"/>
          <c:showBubbleSize val="0"/>
        </c:dLbls>
        <c:marker val="1"/>
        <c:smooth val="0"/>
        <c:axId val="219821456"/>
        <c:axId val="1888172208"/>
      </c:lineChart>
      <c:catAx>
        <c:axId val="219821456"/>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888172208"/>
        <c:crosses val="autoZero"/>
        <c:auto val="1"/>
        <c:lblAlgn val="ctr"/>
        <c:lblOffset val="100"/>
        <c:noMultiLvlLbl val="0"/>
      </c:catAx>
      <c:valAx>
        <c:axId val="1888172208"/>
        <c:scaling>
          <c:orientation val="minMax"/>
        </c:scaling>
        <c:delete val="0"/>
        <c:axPos val="l"/>
        <c:majorGridlines>
          <c:spPr>
            <a:ln w="9525" cap="flat" cmpd="sng" algn="ctr">
              <a:no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219821456"/>
        <c:crosses val="autoZero"/>
        <c:crossBetween val="between"/>
      </c:valAx>
      <c:spPr>
        <a:noFill/>
        <a:ln>
          <a:noFill/>
        </a:ln>
        <a:effectLst/>
      </c:spPr>
    </c:plotArea>
    <c:legend>
      <c:legendPos val="r"/>
      <c:layout>
        <c:manualLayout>
          <c:xMode val="edge"/>
          <c:yMode val="edge"/>
          <c:x val="0.91938332631465092"/>
          <c:y val="0.48528535396160755"/>
          <c:w val="7.6860647859656378E-2"/>
          <c:h val="0.1296612299830023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a:glow rad="139700">
        <a:schemeClr val="accent3">
          <a:satMod val="175000"/>
          <a:alpha val="40000"/>
        </a:schemeClr>
      </a:glow>
      <a:outerShdw blurRad="63500" sx="102000" sy="102000" algn="ctr" rotWithShape="0">
        <a:prstClr val="black">
          <a:alpha val="56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image" Target="../media/image2.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447523</xdr:colOff>
      <xdr:row>18</xdr:row>
      <xdr:rowOff>19352</xdr:rowOff>
    </xdr:from>
    <xdr:to>
      <xdr:col>14</xdr:col>
      <xdr:colOff>362856</xdr:colOff>
      <xdr:row>32</xdr:row>
      <xdr:rowOff>53219</xdr:rowOff>
    </xdr:to>
    <xdr:graphicFrame macro="">
      <xdr:nvGraphicFramePr>
        <xdr:cNvPr id="3" name="Chart 2">
          <a:extLst>
            <a:ext uri="{FF2B5EF4-FFF2-40B4-BE49-F238E27FC236}">
              <a16:creationId xmlns:a16="http://schemas.microsoft.com/office/drawing/2014/main" id="{4488EB52-CDE3-741A-F0B4-AEB0A3711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712907</xdr:colOff>
      <xdr:row>70</xdr:row>
      <xdr:rowOff>52437</xdr:rowOff>
    </xdr:from>
    <xdr:to>
      <xdr:col>11</xdr:col>
      <xdr:colOff>483097</xdr:colOff>
      <xdr:row>86</xdr:row>
      <xdr:rowOff>162218</xdr:rowOff>
    </xdr:to>
    <xdr:graphicFrame macro="">
      <xdr:nvGraphicFramePr>
        <xdr:cNvPr id="4" name="Chart 3">
          <a:extLst>
            <a:ext uri="{FF2B5EF4-FFF2-40B4-BE49-F238E27FC236}">
              <a16:creationId xmlns:a16="http://schemas.microsoft.com/office/drawing/2014/main" id="{554B0825-2213-8589-57B9-066F4409D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459619</xdr:colOff>
      <xdr:row>52</xdr:row>
      <xdr:rowOff>19353</xdr:rowOff>
    </xdr:from>
    <xdr:to>
      <xdr:col>12</xdr:col>
      <xdr:colOff>374953</xdr:colOff>
      <xdr:row>66</xdr:row>
      <xdr:rowOff>53220</xdr:rowOff>
    </xdr:to>
    <xdr:graphicFrame macro="">
      <xdr:nvGraphicFramePr>
        <xdr:cNvPr id="6" name="Chart 5">
          <a:extLst>
            <a:ext uri="{FF2B5EF4-FFF2-40B4-BE49-F238E27FC236}">
              <a16:creationId xmlns:a16="http://schemas.microsoft.com/office/drawing/2014/main" id="{81201510-4C33-516B-699C-D2867BC7B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448236</xdr:colOff>
      <xdr:row>1</xdr:row>
      <xdr:rowOff>152400</xdr:rowOff>
    </xdr:from>
    <xdr:to>
      <xdr:col>14</xdr:col>
      <xdr:colOff>649941</xdr:colOff>
      <xdr:row>15</xdr:row>
      <xdr:rowOff>71718</xdr:rowOff>
    </xdr:to>
    <xdr:graphicFrame macro="">
      <xdr:nvGraphicFramePr>
        <xdr:cNvPr id="8" name="Chart 7">
          <a:extLst>
            <a:ext uri="{FF2B5EF4-FFF2-40B4-BE49-F238E27FC236}">
              <a16:creationId xmlns:a16="http://schemas.microsoft.com/office/drawing/2014/main" id="{B8DD9443-6DBE-A141-235A-3D4305345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340895</xdr:colOff>
      <xdr:row>34</xdr:row>
      <xdr:rowOff>38768</xdr:rowOff>
    </xdr:from>
    <xdr:to>
      <xdr:col>11</xdr:col>
      <xdr:colOff>260684</xdr:colOff>
      <xdr:row>47</xdr:row>
      <xdr:rowOff>175126</xdr:rowOff>
    </xdr:to>
    <xdr:graphicFrame macro="">
      <xdr:nvGraphicFramePr>
        <xdr:cNvPr id="9" name="Chart 8">
          <a:extLst>
            <a:ext uri="{FF2B5EF4-FFF2-40B4-BE49-F238E27FC236}">
              <a16:creationId xmlns:a16="http://schemas.microsoft.com/office/drawing/2014/main" id="{006E1C1F-90B5-D2C5-1818-35B751499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166490</xdr:colOff>
      <xdr:row>8</xdr:row>
      <xdr:rowOff>0</xdr:rowOff>
    </xdr:from>
    <xdr:to>
      <xdr:col>18</xdr:col>
      <xdr:colOff>484265</xdr:colOff>
      <xdr:row>25</xdr:row>
      <xdr:rowOff>181430</xdr:rowOff>
    </xdr:to>
    <xdr:graphicFrame macro="">
      <xdr:nvGraphicFramePr>
        <xdr:cNvPr id="3" name="Chart 2">
          <a:extLst>
            <a:ext uri="{FF2B5EF4-FFF2-40B4-BE49-F238E27FC236}">
              <a16:creationId xmlns:a16="http://schemas.microsoft.com/office/drawing/2014/main" id="{A95F9615-CEF2-485E-8555-F617CBC4F8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331204</xdr:colOff>
      <xdr:row>8</xdr:row>
      <xdr:rowOff>11206</xdr:rowOff>
    </xdr:from>
    <xdr:to>
      <xdr:col>26</xdr:col>
      <xdr:colOff>644851</xdr:colOff>
      <xdr:row>26</xdr:row>
      <xdr:rowOff>13032</xdr:rowOff>
    </xdr:to>
    <xdr:graphicFrame macro="">
      <xdr:nvGraphicFramePr>
        <xdr:cNvPr id="6" name="Chart 5">
          <a:extLst>
            <a:ext uri="{FF2B5EF4-FFF2-40B4-BE49-F238E27FC236}">
              <a16:creationId xmlns:a16="http://schemas.microsoft.com/office/drawing/2014/main" id="{2F7D9685-D4D8-47C7-B43F-5FC753E8C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263768</xdr:colOff>
      <xdr:row>26</xdr:row>
      <xdr:rowOff>140250</xdr:rowOff>
    </xdr:from>
    <xdr:to>
      <xdr:col>26</xdr:col>
      <xdr:colOff>637015</xdr:colOff>
      <xdr:row>43</xdr:row>
      <xdr:rowOff>176893</xdr:rowOff>
    </xdr:to>
    <xdr:graphicFrame macro="">
      <xdr:nvGraphicFramePr>
        <xdr:cNvPr id="8" name="Chart 7">
          <a:extLst>
            <a:ext uri="{FF2B5EF4-FFF2-40B4-BE49-F238E27FC236}">
              <a16:creationId xmlns:a16="http://schemas.microsoft.com/office/drawing/2014/main" id="{B38D7EBD-CAC9-4D2B-A29D-245FAC55A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12581</xdr:colOff>
      <xdr:row>7</xdr:row>
      <xdr:rowOff>167640</xdr:rowOff>
    </xdr:from>
    <xdr:to>
      <xdr:col>10</xdr:col>
      <xdr:colOff>273169</xdr:colOff>
      <xdr:row>26</xdr:row>
      <xdr:rowOff>1</xdr:rowOff>
    </xdr:to>
    <xdr:graphicFrame macro="">
      <xdr:nvGraphicFramePr>
        <xdr:cNvPr id="2" name="Chart 1">
          <a:extLst>
            <a:ext uri="{FF2B5EF4-FFF2-40B4-BE49-F238E27FC236}">
              <a16:creationId xmlns:a16="http://schemas.microsoft.com/office/drawing/2014/main" id="{2DC0C7C8-CCDB-4D4A-B372-576BF09BE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13854</xdr:colOff>
      <xdr:row>26</xdr:row>
      <xdr:rowOff>166254</xdr:rowOff>
    </xdr:from>
    <xdr:to>
      <xdr:col>14</xdr:col>
      <xdr:colOff>337038</xdr:colOff>
      <xdr:row>43</xdr:row>
      <xdr:rowOff>152400</xdr:rowOff>
    </xdr:to>
    <xdr:graphicFrame macro="">
      <xdr:nvGraphicFramePr>
        <xdr:cNvPr id="10" name="Chart 9">
          <a:extLst>
            <a:ext uri="{FF2B5EF4-FFF2-40B4-BE49-F238E27FC236}">
              <a16:creationId xmlns:a16="http://schemas.microsoft.com/office/drawing/2014/main" id="{F69CCADB-FD4B-4643-8B6F-6F392FD62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82550</xdr:colOff>
      <xdr:row>22</xdr:row>
      <xdr:rowOff>12989</xdr:rowOff>
    </xdr:from>
    <xdr:to>
      <xdr:col>2</xdr:col>
      <xdr:colOff>543964</xdr:colOff>
      <xdr:row>43</xdr:row>
      <xdr:rowOff>163993</xdr:rowOff>
    </xdr:to>
    <mc:AlternateContent xmlns:mc="http://schemas.openxmlformats.org/markup-compatibility/2006" xmlns:a14="http://schemas.microsoft.com/office/drawing/2010/main">
      <mc:Choice Requires="a14">
        <xdr:graphicFrame macro="">
          <xdr:nvGraphicFramePr>
            <xdr:cNvPr id="12" name="Stocks">
              <a:extLst>
                <a:ext uri="{FF2B5EF4-FFF2-40B4-BE49-F238E27FC236}">
                  <a16:creationId xmlns:a16="http://schemas.microsoft.com/office/drawing/2014/main" id="{D77D7336-786C-8AA2-EC8C-97B551B80316}"/>
                </a:ext>
              </a:extLst>
            </xdr:cNvPr>
            <xdr:cNvGraphicFramePr/>
          </xdr:nvGraphicFramePr>
          <xdr:xfrm>
            <a:off x="0" y="0"/>
            <a:ext cx="0" cy="0"/>
          </xdr:xfrm>
          <a:graphic>
            <a:graphicData uri="http://schemas.microsoft.com/office/drawing/2010/slicer">
              <sle:slicer xmlns:sle="http://schemas.microsoft.com/office/drawing/2010/slicer" name="Stocks"/>
            </a:graphicData>
          </a:graphic>
        </xdr:graphicFrame>
      </mc:Choice>
      <mc:Fallback xmlns="">
        <xdr:sp macro="" textlink="">
          <xdr:nvSpPr>
            <xdr:cNvPr id="0" name=""/>
            <xdr:cNvSpPr>
              <a:spLocks noTextEdit="1"/>
            </xdr:cNvSpPr>
          </xdr:nvSpPr>
          <xdr:spPr>
            <a:xfrm>
              <a:off x="82550" y="4907374"/>
              <a:ext cx="1809568" cy="4459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102576</xdr:colOff>
      <xdr:row>12</xdr:row>
      <xdr:rowOff>21606</xdr:rowOff>
    </xdr:from>
    <xdr:to>
      <xdr:col>2</xdr:col>
      <xdr:colOff>562963</xdr:colOff>
      <xdr:row>20</xdr:row>
      <xdr:rowOff>173086</xdr:rowOff>
    </xdr:to>
    <mc:AlternateContent xmlns:mc="http://schemas.openxmlformats.org/markup-compatibility/2006" xmlns:a14="http://schemas.microsoft.com/office/drawing/2010/main">
      <mc:Choice Requires="a14">
        <xdr:graphicFrame macro="">
          <xdr:nvGraphicFramePr>
            <xdr:cNvPr id="13" name="Sector">
              <a:extLst>
                <a:ext uri="{FF2B5EF4-FFF2-40B4-BE49-F238E27FC236}">
                  <a16:creationId xmlns:a16="http://schemas.microsoft.com/office/drawing/2014/main" id="{632E471F-5E6B-6105-7CBB-091B2164CA45}"/>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02576" y="2924463"/>
              <a:ext cx="1790863" cy="1699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29</xdr:row>
      <xdr:rowOff>0</xdr:rowOff>
    </xdr:from>
    <xdr:to>
      <xdr:col>28</xdr:col>
      <xdr:colOff>304800</xdr:colOff>
      <xdr:row>30</xdr:row>
      <xdr:rowOff>106680</xdr:rowOff>
    </xdr:to>
    <xdr:sp macro="" textlink="">
      <xdr:nvSpPr>
        <xdr:cNvPr id="1026" name="AutoShape 2" descr="Upward Arrow Bull Stock Market Symbol, Arrow Clipart, Market Clipart, Bull  Clipart PNG Transparent Image and Clipart for Free Download">
          <a:extLst>
            <a:ext uri="{FF2B5EF4-FFF2-40B4-BE49-F238E27FC236}">
              <a16:creationId xmlns:a16="http://schemas.microsoft.com/office/drawing/2014/main" id="{7C03E22F-ABD4-AE76-E6CB-3429D67E8953}"/>
            </a:ext>
          </a:extLst>
        </xdr:cNvPr>
        <xdr:cNvSpPr>
          <a:spLocks noChangeAspect="1" noChangeArrowheads="1"/>
        </xdr:cNvSpPr>
      </xdr:nvSpPr>
      <xdr:spPr bwMode="auto">
        <a:xfrm>
          <a:off x="19080480" y="6141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104524</xdr:colOff>
      <xdr:row>3</xdr:row>
      <xdr:rowOff>63034</xdr:rowOff>
    </xdr:from>
    <xdr:to>
      <xdr:col>2</xdr:col>
      <xdr:colOff>529938</xdr:colOff>
      <xdr:row>10</xdr:row>
      <xdr:rowOff>117450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7B958C3-C5F2-80E4-0D23-846A696E51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524" y="933891"/>
              <a:ext cx="1755890" cy="1754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88951</xdr:colOff>
      <xdr:row>0</xdr:row>
      <xdr:rowOff>0</xdr:rowOff>
    </xdr:from>
    <xdr:to>
      <xdr:col>2</xdr:col>
      <xdr:colOff>296769</xdr:colOff>
      <xdr:row>1</xdr:row>
      <xdr:rowOff>374952</xdr:rowOff>
    </xdr:to>
    <xdr:pic>
      <xdr:nvPicPr>
        <xdr:cNvPr id="18" name="Picture 17" descr="Download Bull Market, Bull, Stock Market. Royalty-Free Stock Illustration  Image - Pixabay">
          <a:extLst>
            <a:ext uri="{FF2B5EF4-FFF2-40B4-BE49-F238E27FC236}">
              <a16:creationId xmlns:a16="http://schemas.microsoft.com/office/drawing/2014/main" id="{814BA634-A604-411A-BD3B-9552100DF59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8951" y="0"/>
          <a:ext cx="1537854" cy="6658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25</xdr:row>
      <xdr:rowOff>0</xdr:rowOff>
    </xdr:from>
    <xdr:to>
      <xdr:col>30</xdr:col>
      <xdr:colOff>304800</xdr:colOff>
      <xdr:row>26</xdr:row>
      <xdr:rowOff>106680</xdr:rowOff>
    </xdr:to>
    <xdr:sp macro="" textlink="">
      <xdr:nvSpPr>
        <xdr:cNvPr id="1028" name="AutoShape 4" descr="Png File Trend Stock Market Chart PNG Transparent, Stock K Line Chart  Upward Trend Market Trading">
          <a:extLst>
            <a:ext uri="{FF2B5EF4-FFF2-40B4-BE49-F238E27FC236}">
              <a16:creationId xmlns:a16="http://schemas.microsoft.com/office/drawing/2014/main" id="{8803DB9C-4B5A-0256-6E12-2DA04EC2A8E9}"/>
            </a:ext>
          </a:extLst>
        </xdr:cNvPr>
        <xdr:cNvSpPr>
          <a:spLocks noChangeAspect="1" noChangeArrowheads="1"/>
        </xdr:cNvSpPr>
      </xdr:nvSpPr>
      <xdr:spPr bwMode="auto">
        <a:xfrm>
          <a:off x="20421600" y="534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0</xdr:colOff>
      <xdr:row>25</xdr:row>
      <xdr:rowOff>0</xdr:rowOff>
    </xdr:from>
    <xdr:to>
      <xdr:col>38</xdr:col>
      <xdr:colOff>304800</xdr:colOff>
      <xdr:row>26</xdr:row>
      <xdr:rowOff>106680</xdr:rowOff>
    </xdr:to>
    <xdr:sp macro="" textlink="">
      <xdr:nvSpPr>
        <xdr:cNvPr id="1029" name="AutoShape 5" descr="Png File Trend Stock Market Chart PNG Transparent, Stock K Line Chart  Upward Trend Market Trading">
          <a:extLst>
            <a:ext uri="{FF2B5EF4-FFF2-40B4-BE49-F238E27FC236}">
              <a16:creationId xmlns:a16="http://schemas.microsoft.com/office/drawing/2014/main" id="{BC22B79A-B767-C7D5-2E62-2D5B72A860F3}"/>
            </a:ext>
          </a:extLst>
        </xdr:cNvPr>
        <xdr:cNvSpPr>
          <a:spLocks noChangeAspect="1" noChangeArrowheads="1"/>
        </xdr:cNvSpPr>
      </xdr:nvSpPr>
      <xdr:spPr bwMode="auto">
        <a:xfrm>
          <a:off x="25786080" y="53492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0</xdr:colOff>
      <xdr:row>56</xdr:row>
      <xdr:rowOff>0</xdr:rowOff>
    </xdr:from>
    <xdr:to>
      <xdr:col>38</xdr:col>
      <xdr:colOff>304800</xdr:colOff>
      <xdr:row>57</xdr:row>
      <xdr:rowOff>106679</xdr:rowOff>
    </xdr:to>
    <xdr:sp macro="" textlink="">
      <xdr:nvSpPr>
        <xdr:cNvPr id="1030" name="AutoShape 6" descr="Png File Trend Stock Market Chart PNG Transparent, Stock K Line Chart  Upward Trend Market Trading">
          <a:extLst>
            <a:ext uri="{FF2B5EF4-FFF2-40B4-BE49-F238E27FC236}">
              <a16:creationId xmlns:a16="http://schemas.microsoft.com/office/drawing/2014/main" id="{2B5287B6-7900-AC83-F63B-FA3CE57CB283}"/>
            </a:ext>
          </a:extLst>
        </xdr:cNvPr>
        <xdr:cNvSpPr>
          <a:spLocks noChangeAspect="1" noChangeArrowheads="1"/>
        </xdr:cNvSpPr>
      </xdr:nvSpPr>
      <xdr:spPr bwMode="auto">
        <a:xfrm>
          <a:off x="27127200" y="11490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38</xdr:col>
      <xdr:colOff>0</xdr:colOff>
      <xdr:row>56</xdr:row>
      <xdr:rowOff>0</xdr:rowOff>
    </xdr:from>
    <xdr:to>
      <xdr:col>38</xdr:col>
      <xdr:colOff>304800</xdr:colOff>
      <xdr:row>57</xdr:row>
      <xdr:rowOff>106679</xdr:rowOff>
    </xdr:to>
    <xdr:sp macro="" textlink="">
      <xdr:nvSpPr>
        <xdr:cNvPr id="1032" name="AutoShape 8" descr="Png File Trend Stock Market Chart PNG Transparent, Stock K Line Chart  Upward Trend Market Trading">
          <a:extLst>
            <a:ext uri="{FF2B5EF4-FFF2-40B4-BE49-F238E27FC236}">
              <a16:creationId xmlns:a16="http://schemas.microsoft.com/office/drawing/2014/main" id="{DD000A65-D476-73FD-EF0B-25606BDDDC29}"/>
            </a:ext>
          </a:extLst>
        </xdr:cNvPr>
        <xdr:cNvSpPr>
          <a:spLocks noChangeAspect="1" noChangeArrowheads="1"/>
        </xdr:cNvSpPr>
      </xdr:nvSpPr>
      <xdr:spPr bwMode="auto">
        <a:xfrm>
          <a:off x="27127200" y="11490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318654</xdr:colOff>
      <xdr:row>0</xdr:row>
      <xdr:rowOff>0</xdr:rowOff>
    </xdr:from>
    <xdr:to>
      <xdr:col>28</xdr:col>
      <xdr:colOff>75127</xdr:colOff>
      <xdr:row>2</xdr:row>
      <xdr:rowOff>138545</xdr:rowOff>
    </xdr:to>
    <xdr:pic>
      <xdr:nvPicPr>
        <xdr:cNvPr id="19" name="Picture 18">
          <a:extLst>
            <a:ext uri="{FF2B5EF4-FFF2-40B4-BE49-F238E27FC236}">
              <a16:creationId xmlns:a16="http://schemas.microsoft.com/office/drawing/2014/main" id="{614ADED6-44C1-DAD8-26E6-2FC40D734F79}"/>
            </a:ext>
          </a:extLst>
        </xdr:cNvPr>
        <xdr:cNvPicPr>
          <a:picLocks noChangeAspect="1"/>
        </xdr:cNvPicPr>
      </xdr:nvPicPr>
      <xdr:blipFill>
        <a:blip xmlns:r="http://schemas.openxmlformats.org/officeDocument/2006/relationships" r:embed="rId7"/>
        <a:stretch>
          <a:fillRect/>
        </a:stretch>
      </xdr:blipFill>
      <xdr:spPr>
        <a:xfrm>
          <a:off x="14616545" y="0"/>
          <a:ext cx="4411600" cy="87283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3.017337962963" createdVersion="8" refreshedVersion="8" minRefreshableVersion="3" recordCount="6045" xr:uid="{8442FB4E-DE6C-4F2E-91DC-053504DB8D3D}">
  <cacheSource type="worksheet">
    <worksheetSource name="StockData"/>
  </cacheSource>
  <cacheFields count="25">
    <cacheField name="DATE" numFmtId="164">
      <sharedItems containsSemiMixedTypes="0" containsNonDate="0" containsDate="1" containsString="0" minDate="2024-01-01T00:00:00" maxDate="2026-01-01T00:00:00"/>
    </cacheField>
    <cacheField name="Month" numFmtId="164">
      <sharedItems count="12">
        <s v="Jan"/>
        <s v="Feb"/>
        <s v="Mar"/>
        <s v="Apr"/>
        <s v="May"/>
        <s v="Jun"/>
        <s v="Jul"/>
        <s v="Aug"/>
        <s v="Sep"/>
        <s v="Oct"/>
        <s v="Nov"/>
        <s v="Dec"/>
      </sharedItems>
    </cacheField>
    <cacheField name="Column1" numFmtId="0">
      <sharedItems containsSemiMixedTypes="0" containsString="0" containsNumber="1" containsInteger="1" minValue="1" maxValue="12"/>
    </cacheField>
    <cacheField name="Month2" numFmtId="0">
      <sharedItems containsSemiMixedTypes="0" containsString="0" containsNumber="1" containsInteger="1" minValue="1" maxValue="1"/>
    </cacheField>
    <cacheField name="Year" numFmtId="0">
      <sharedItems containsSemiMixedTypes="0" containsString="0" containsNumber="1" containsInteger="1" minValue="2024" maxValue="2025" count="2">
        <n v="2024"/>
        <n v="2025"/>
      </sharedItems>
    </cacheField>
    <cacheField name="QuaterR" numFmtId="0">
      <sharedItems count="4">
        <s v="Q1"/>
        <s v="Q2"/>
        <s v="Q3"/>
        <s v="Q4"/>
      </sharedItems>
    </cacheField>
    <cacheField name="Quarter" numFmtId="0">
      <sharedItems/>
    </cacheField>
    <cacheField name="Name" numFmtId="164">
      <sharedItems count="12">
        <s v="AXIS BANK"/>
        <s v="HDFC BANK"/>
        <s v="ICICI BANK"/>
        <s v="TCS"/>
        <s v="WIPRO"/>
        <s v="HCL"/>
        <s v="ITC"/>
        <s v="NESTLE"/>
        <s v="MARICO"/>
        <s v="MAHINDRA &amp; MAHINDRA"/>
        <s v="BAJAJ AUTO"/>
        <s v="MARUTI SUZUKI"/>
      </sharedItems>
    </cacheField>
    <cacheField name="Sector" numFmtId="164">
      <sharedItems count="4">
        <s v="Banking"/>
        <s v="IT"/>
        <s v="FMCG"/>
        <s v="Automobile"/>
      </sharedItems>
    </cacheField>
    <cacheField name="SERIES" numFmtId="0">
      <sharedItems/>
    </cacheField>
    <cacheField name="OPEN" numFmtId="0">
      <sharedItems containsSemiMixedTypes="0" containsString="0" containsNumber="1" minValue="231.05" maxValue="27500"/>
    </cacheField>
    <cacheField name="HIGH" numFmtId="0">
      <sharedItems containsSemiMixedTypes="0" containsString="0" containsNumber="1" minValue="237.8" maxValue="27693"/>
    </cacheField>
    <cacheField name="LOW" numFmtId="0">
      <sharedItems containsSemiMixedTypes="0" containsString="0" containsNumber="1" minValue="228" maxValue="27024.05"/>
    </cacheField>
    <cacheField name="PREV. CLOSE" numFmtId="0">
      <sharedItems containsSemiMixedTypes="0" containsString="0" containsNumber="1" minValue="234.15" maxValue="27372.400000000001"/>
    </cacheField>
    <cacheField name="LTP" numFmtId="0">
      <sharedItems containsSemiMixedTypes="0" containsString="0" containsNumber="1" minValue="234" maxValue="27364"/>
    </cacheField>
    <cacheField name="CLOSE" numFmtId="0">
      <sharedItems containsSemiMixedTypes="0" containsString="0" containsNumber="1" minValue="234.15" maxValue="27372.400000000001"/>
    </cacheField>
    <cacheField name="VWAP" numFmtId="0">
      <sharedItems containsSemiMixedTypes="0" containsString="0" containsNumber="1" minValue="235" maxValue="27296.83"/>
    </cacheField>
    <cacheField name="VOLUME" numFmtId="0">
      <sharedItems containsSemiMixedTypes="0" containsString="0" containsNumber="1" containsInteger="1" minValue="14968" maxValue="431851622"/>
    </cacheField>
    <cacheField name="VALUE" numFmtId="0">
      <sharedItems containsSemiMixedTypes="0" containsString="0" containsNumber="1" minValue="44205242.350000001" maxValue="381639143690.09998"/>
    </cacheField>
    <cacheField name="NO OF TRADES" numFmtId="0">
      <sharedItems containsSemiMixedTypes="0" containsString="0" containsNumber="1" containsInteger="1" minValue="2104" maxValue="2098772"/>
    </cacheField>
    <cacheField name="DELIVERY QTY" numFmtId="0">
      <sharedItems containsSemiMixedTypes="0" containsString="0" containsNumber="1" containsInteger="1" minValue="5585" maxValue="324148854"/>
    </cacheField>
    <cacheField name="DELIVERY %" numFmtId="0">
      <sharedItems containsSemiMixedTypes="0" containsString="0" containsNumber="1" minValue="15.18" maxValue="89.25"/>
    </cacheField>
    <cacheField name="Daily Price Change" numFmtId="0">
      <sharedItems containsSemiMixedTypes="0" containsString="0" containsNumber="1" minValue="-24450" maxValue="1132"/>
    </cacheField>
    <cacheField name="Daily Return %" numFmtId="9">
      <sharedItems containsSemiMixedTypes="0" containsString="0" containsNumber="1" minValue="-0.9016683630570429" maxValue="0.10032057326041872"/>
    </cacheField>
    <cacheField name="Gain or Loss" numFmtId="0">
      <sharedItems count="3">
        <s v="Loss"/>
        <s v="Gain"/>
        <s v="No Change"/>
      </sharedItems>
    </cacheField>
  </cacheFields>
  <extLst>
    <ext xmlns:x14="http://schemas.microsoft.com/office/spreadsheetml/2009/9/main" uri="{725AE2AE-9491-48be-B2B4-4EB974FC3084}">
      <x14:pivotCacheDefinition pivotCacheId="2175595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45">
  <r>
    <d v="2024-01-01T00:00:00"/>
    <x v="0"/>
    <n v="1"/>
    <n v="1"/>
    <x v="0"/>
    <x v="0"/>
    <s v="Q1"/>
    <x v="0"/>
    <x v="0"/>
    <s v="EQ"/>
    <n v="1095"/>
    <n v="1104"/>
    <n v="1093"/>
    <n v="1102.3"/>
    <n v="1095"/>
    <n v="1097.7"/>
    <n v="1099.75"/>
    <n v="4083732"/>
    <n v="4491102999.5"/>
    <n v="160126"/>
    <n v="2258877"/>
    <n v="55.31"/>
    <n v="-4.5999999999999091"/>
    <n v="-4.173092624512301E-3"/>
    <x v="0"/>
  </r>
  <r>
    <d v="2024-01-02T00:00:00"/>
    <x v="0"/>
    <n v="1"/>
    <n v="1"/>
    <x v="0"/>
    <x v="0"/>
    <s v="Q1"/>
    <x v="0"/>
    <x v="0"/>
    <s v="EQ"/>
    <n v="1095.0999999999999"/>
    <n v="1099.3499999999999"/>
    <n v="1082.3"/>
    <n v="1097.7"/>
    <n v="1089.25"/>
    <n v="1093.25"/>
    <n v="1091.4100000000001"/>
    <n v="7895577"/>
    <n v="8617345938.5499992"/>
    <n v="187704"/>
    <n v="4495327"/>
    <n v="56.93"/>
    <n v="-4.4500000000000455"/>
    <n v="-4.0539309465245929E-3"/>
    <x v="0"/>
  </r>
  <r>
    <d v="2024-01-03T00:00:00"/>
    <x v="0"/>
    <n v="1"/>
    <n v="1"/>
    <x v="0"/>
    <x v="0"/>
    <s v="Q1"/>
    <x v="0"/>
    <x v="0"/>
    <s v="EQ"/>
    <n v="1091"/>
    <n v="1102.5999999999999"/>
    <n v="1081.3"/>
    <n v="1093.25"/>
    <n v="1098"/>
    <n v="1098.5999999999999"/>
    <n v="1093.81"/>
    <n v="10225290"/>
    <n v="11184474919.700001"/>
    <n v="232835"/>
    <n v="5891206"/>
    <n v="57.61"/>
    <n v="5.3499999999999091"/>
    <n v="4.8936656757373968E-3"/>
    <x v="1"/>
  </r>
  <r>
    <d v="2024-01-04T00:00:00"/>
    <x v="0"/>
    <n v="1"/>
    <n v="1"/>
    <x v="0"/>
    <x v="0"/>
    <s v="Q1"/>
    <x v="0"/>
    <x v="0"/>
    <s v="EQ"/>
    <n v="1103"/>
    <n v="1130"/>
    <n v="1100.05"/>
    <n v="1098.5999999999999"/>
    <n v="1125"/>
    <n v="1123.4000000000001"/>
    <n v="1120.1500000000001"/>
    <n v="11411683"/>
    <n v="12782778096.049999"/>
    <n v="179554"/>
    <n v="7854267"/>
    <n v="68.83"/>
    <n v="24.800000000000182"/>
    <n v="2.2574185326779704E-2"/>
    <x v="1"/>
  </r>
  <r>
    <d v="2024-01-05T00:00:00"/>
    <x v="0"/>
    <n v="1"/>
    <n v="1"/>
    <x v="0"/>
    <x v="0"/>
    <s v="Q1"/>
    <x v="0"/>
    <x v="0"/>
    <s v="EQ"/>
    <n v="1124"/>
    <n v="1139.9000000000001"/>
    <n v="1119"/>
    <n v="1123.4000000000001"/>
    <n v="1134.3"/>
    <n v="1136.95"/>
    <n v="1131.22"/>
    <n v="8025466"/>
    <n v="9078562317.5"/>
    <n v="193046"/>
    <n v="5273965"/>
    <n v="65.72"/>
    <n v="13.549999999999955"/>
    <n v="1.206159871817692E-2"/>
    <x v="1"/>
  </r>
  <r>
    <d v="2024-01-08T00:00:00"/>
    <x v="0"/>
    <n v="1"/>
    <n v="1"/>
    <x v="0"/>
    <x v="0"/>
    <s v="Q1"/>
    <x v="0"/>
    <x v="0"/>
    <s v="EQ"/>
    <n v="1145"/>
    <n v="1146"/>
    <n v="1118.5"/>
    <n v="1136.95"/>
    <n v="1122"/>
    <n v="1122"/>
    <n v="1131.56"/>
    <n v="4735538"/>
    <n v="5358548732.1499996"/>
    <n v="140745"/>
    <n v="2091167"/>
    <n v="44.16"/>
    <n v="-14.950000000000045"/>
    <n v="-1.3149215005057431E-2"/>
    <x v="0"/>
  </r>
  <r>
    <d v="2024-01-09T00:00:00"/>
    <x v="0"/>
    <n v="1"/>
    <n v="1"/>
    <x v="0"/>
    <x v="0"/>
    <s v="Q1"/>
    <x v="0"/>
    <x v="0"/>
    <s v="EQ"/>
    <n v="1128.55"/>
    <n v="1135.55"/>
    <n v="1112.3499999999999"/>
    <n v="1122"/>
    <n v="1118.8"/>
    <n v="1116.55"/>
    <n v="1124.29"/>
    <n v="6359362"/>
    <n v="7149764859.6999998"/>
    <n v="184213"/>
    <n v="3176752"/>
    <n v="49.95"/>
    <n v="-5.4500000000000455"/>
    <n v="-4.8573975044563684E-3"/>
    <x v="0"/>
  </r>
  <r>
    <d v="2024-01-10T00:00:00"/>
    <x v="0"/>
    <n v="1"/>
    <n v="1"/>
    <x v="0"/>
    <x v="0"/>
    <s v="Q1"/>
    <x v="0"/>
    <x v="0"/>
    <s v="EQ"/>
    <n v="1115.25"/>
    <n v="1116"/>
    <n v="1099.05"/>
    <n v="1116.55"/>
    <n v="1106.95"/>
    <n v="1107"/>
    <n v="1106.1099999999999"/>
    <n v="5934163"/>
    <n v="6563841404.3000002"/>
    <n v="133259"/>
    <n v="3692980"/>
    <n v="62.23"/>
    <n v="-9.5499999999999545"/>
    <n v="-8.5531324168196272E-3"/>
    <x v="0"/>
  </r>
  <r>
    <d v="2024-01-11T00:00:00"/>
    <x v="0"/>
    <n v="1"/>
    <n v="1"/>
    <x v="0"/>
    <x v="0"/>
    <s v="Q1"/>
    <x v="0"/>
    <x v="0"/>
    <s v="EQ"/>
    <n v="1111.05"/>
    <n v="1127.9000000000001"/>
    <n v="1111.05"/>
    <n v="1107"/>
    <n v="1125"/>
    <n v="1125.75"/>
    <n v="1122.67"/>
    <n v="4683035"/>
    <n v="5257489790.3000002"/>
    <n v="143442"/>
    <n v="3014465"/>
    <n v="64.37"/>
    <n v="18.75"/>
    <n v="1.6937669376693765E-2"/>
    <x v="1"/>
  </r>
  <r>
    <d v="2024-01-12T00:00:00"/>
    <x v="0"/>
    <n v="1"/>
    <n v="1"/>
    <x v="0"/>
    <x v="0"/>
    <s v="Q1"/>
    <x v="0"/>
    <x v="0"/>
    <s v="EQ"/>
    <n v="1126.3499999999999"/>
    <n v="1129.45"/>
    <n v="1118.05"/>
    <n v="1125.75"/>
    <n v="1119.05"/>
    <n v="1120.3499999999999"/>
    <n v="1122.27"/>
    <n v="5616755"/>
    <n v="6303528702.1999998"/>
    <n v="248340"/>
    <n v="3795162"/>
    <n v="67.569999999999993"/>
    <n v="-5.4000000000000909"/>
    <n v="-4.7968021319121394E-3"/>
    <x v="0"/>
  </r>
  <r>
    <d v="2024-01-15T00:00:00"/>
    <x v="0"/>
    <n v="1"/>
    <n v="1"/>
    <x v="0"/>
    <x v="0"/>
    <s v="Q1"/>
    <x v="0"/>
    <x v="0"/>
    <s v="EQ"/>
    <n v="1122"/>
    <n v="1130.45"/>
    <n v="1116.5999999999999"/>
    <n v="1120.3499999999999"/>
    <n v="1120.5"/>
    <n v="1119.5"/>
    <n v="1121.23"/>
    <n v="6719079"/>
    <n v="7533658320.5500002"/>
    <n v="248969"/>
    <n v="4049161"/>
    <n v="60.26"/>
    <n v="-0.84999999999990905"/>
    <n v="-7.5869148034088374E-4"/>
    <x v="0"/>
  </r>
  <r>
    <d v="2024-01-16T00:00:00"/>
    <x v="0"/>
    <n v="1"/>
    <n v="1"/>
    <x v="0"/>
    <x v="0"/>
    <s v="Q1"/>
    <x v="0"/>
    <x v="0"/>
    <s v="EQ"/>
    <n v="1116.6500000000001"/>
    <n v="1127.8"/>
    <n v="1115.0999999999999"/>
    <n v="1119.5"/>
    <n v="1120.2"/>
    <n v="1119.0999999999999"/>
    <n v="1121.8399999999999"/>
    <n v="5229753"/>
    <n v="5866922578.8500004"/>
    <n v="151286"/>
    <n v="3084217"/>
    <n v="58.97"/>
    <n v="-0.40000000000009095"/>
    <n v="-3.5730236712826349E-4"/>
    <x v="0"/>
  </r>
  <r>
    <d v="2024-01-17T00:00:00"/>
    <x v="0"/>
    <n v="1"/>
    <n v="1"/>
    <x v="0"/>
    <x v="0"/>
    <s v="Q1"/>
    <x v="0"/>
    <x v="0"/>
    <s v="EQ"/>
    <n v="1082"/>
    <n v="1115"/>
    <n v="1079.2"/>
    <n v="1119.0999999999999"/>
    <n v="1080.75"/>
    <n v="1082.3"/>
    <n v="1095.23"/>
    <n v="24913719"/>
    <n v="27286173643.849998"/>
    <n v="534448"/>
    <n v="11648070"/>
    <n v="46.75"/>
    <n v="-36.799999999999955"/>
    <n v="-3.2883567152175816E-2"/>
    <x v="0"/>
  </r>
  <r>
    <d v="2024-01-18T00:00:00"/>
    <x v="0"/>
    <n v="1"/>
    <n v="1"/>
    <x v="0"/>
    <x v="0"/>
    <s v="Q1"/>
    <x v="0"/>
    <x v="0"/>
    <s v="EQ"/>
    <n v="1066"/>
    <n v="1108.75"/>
    <n v="1066"/>
    <n v="1082.3"/>
    <n v="1093.25"/>
    <n v="1097.5"/>
    <n v="1095.78"/>
    <n v="11473135"/>
    <n v="12572042567.15"/>
    <n v="264860"/>
    <n v="6334895"/>
    <n v="55.22"/>
    <n v="15.200000000000045"/>
    <n v="1.4044165203732834E-2"/>
    <x v="1"/>
  </r>
  <r>
    <d v="2024-01-19T00:00:00"/>
    <x v="0"/>
    <n v="1"/>
    <n v="1"/>
    <x v="0"/>
    <x v="0"/>
    <s v="Q1"/>
    <x v="0"/>
    <x v="0"/>
    <s v="EQ"/>
    <n v="1107.1500000000001"/>
    <n v="1126.3"/>
    <n v="1105"/>
    <n v="1097.5"/>
    <n v="1116"/>
    <n v="1116.55"/>
    <n v="1118.44"/>
    <n v="12303696"/>
    <n v="13760961329.1"/>
    <n v="348516"/>
    <n v="8059225"/>
    <n v="65.5"/>
    <n v="19.049999999999955"/>
    <n v="1.7357630979498821E-2"/>
    <x v="1"/>
  </r>
  <r>
    <d v="2024-01-20T00:00:00"/>
    <x v="0"/>
    <n v="1"/>
    <n v="1"/>
    <x v="0"/>
    <x v="0"/>
    <s v="Q1"/>
    <x v="0"/>
    <x v="0"/>
    <s v="EQ"/>
    <n v="1121"/>
    <n v="1126.45"/>
    <n v="1102.8"/>
    <n v="1116.55"/>
    <n v="1118.0999999999999"/>
    <n v="1121"/>
    <n v="1115.57"/>
    <n v="5055594"/>
    <n v="5639882327.6999998"/>
    <n v="113131"/>
    <n v="767598"/>
    <n v="15.18"/>
    <n v="4.4500000000000455"/>
    <n v="3.985491021450043E-3"/>
    <x v="1"/>
  </r>
  <r>
    <d v="2024-01-23T00:00:00"/>
    <x v="0"/>
    <n v="1"/>
    <n v="1"/>
    <x v="0"/>
    <x v="0"/>
    <s v="Q1"/>
    <x v="0"/>
    <x v="0"/>
    <s v="EQ"/>
    <n v="1125.9000000000001"/>
    <n v="1141.5999999999999"/>
    <n v="1078.8"/>
    <n v="1121"/>
    <n v="1082"/>
    <n v="1089.25"/>
    <n v="1101.48"/>
    <n v="18924087"/>
    <n v="20844533168.650002"/>
    <n v="298496"/>
    <n v="11125189"/>
    <n v="58.79"/>
    <n v="-31.75"/>
    <n v="-2.8322925958965208E-2"/>
    <x v="0"/>
  </r>
  <r>
    <d v="2024-01-24T00:00:00"/>
    <x v="0"/>
    <n v="1"/>
    <n v="1"/>
    <x v="0"/>
    <x v="0"/>
    <s v="Q1"/>
    <x v="0"/>
    <x v="0"/>
    <s v="EQ"/>
    <n v="1034.8"/>
    <n v="1073.2"/>
    <n v="1020.9"/>
    <n v="1089.25"/>
    <n v="1059.5999999999999"/>
    <n v="1059.1500000000001"/>
    <n v="1050.55"/>
    <n v="20884046"/>
    <n v="21939693940.099998"/>
    <n v="381021"/>
    <n v="10475578"/>
    <n v="50.16"/>
    <n v="-30.099999999999909"/>
    <n v="-2.7633692907964112E-2"/>
    <x v="0"/>
  </r>
  <r>
    <d v="2024-01-24T00:00:00"/>
    <x v="0"/>
    <n v="1"/>
    <n v="1"/>
    <x v="0"/>
    <x v="0"/>
    <s v="Q1"/>
    <x v="0"/>
    <x v="0"/>
    <s v="EQ"/>
    <n v="1034.8"/>
    <n v="1073.2"/>
    <n v="1020.9"/>
    <n v="1089.25"/>
    <n v="1059.5999999999999"/>
    <n v="1059.1500000000001"/>
    <n v="1050.55"/>
    <n v="20884046"/>
    <n v="21939693940.099998"/>
    <n v="381021"/>
    <n v="10475578"/>
    <n v="50.16"/>
    <n v="-30.099999999999909"/>
    <n v="-2.7633692907964112E-2"/>
    <x v="0"/>
  </r>
  <r>
    <d v="2024-01-25T00:00:00"/>
    <x v="0"/>
    <n v="1"/>
    <n v="1"/>
    <x v="0"/>
    <x v="0"/>
    <s v="Q1"/>
    <x v="0"/>
    <x v="0"/>
    <s v="EQ"/>
    <n v="1058"/>
    <n v="1063.7"/>
    <n v="1025.8"/>
    <n v="1059.1500000000001"/>
    <n v="1050.0999999999999"/>
    <n v="1042.25"/>
    <n v="1037.96"/>
    <n v="20835434"/>
    <n v="21626312133.150002"/>
    <n v="393518"/>
    <n v="12540498"/>
    <n v="60.19"/>
    <n v="-16.900000000000091"/>
    <n v="-1.5956191285464844E-2"/>
    <x v="0"/>
  </r>
  <r>
    <d v="2024-01-29T00:00:00"/>
    <x v="0"/>
    <n v="1"/>
    <n v="1"/>
    <x v="0"/>
    <x v="0"/>
    <s v="Q1"/>
    <x v="0"/>
    <x v="0"/>
    <s v="EQ"/>
    <n v="1036"/>
    <n v="1068"/>
    <n v="1036"/>
    <n v="1042.25"/>
    <n v="1060.8499999999999"/>
    <n v="1061.25"/>
    <n v="1058.1199999999999"/>
    <n v="11188604"/>
    <n v="11838909653.549999"/>
    <n v="205125"/>
    <n v="5918863"/>
    <n v="52.9"/>
    <n v="19"/>
    <n v="1.8229791316862556E-2"/>
    <x v="1"/>
  </r>
  <r>
    <d v="2024-01-30T00:00:00"/>
    <x v="0"/>
    <n v="1"/>
    <n v="1"/>
    <x v="0"/>
    <x v="0"/>
    <s v="Q1"/>
    <x v="0"/>
    <x v="0"/>
    <s v="EQ"/>
    <n v="1060.05"/>
    <n v="1070.45"/>
    <n v="1050.8"/>
    <n v="1061.25"/>
    <n v="1053.5"/>
    <n v="1054.0999999999999"/>
    <n v="1057.78"/>
    <n v="9426983"/>
    <n v="9971698908.3999996"/>
    <n v="325034"/>
    <n v="4929307"/>
    <n v="52.29"/>
    <n v="-7.1500000000000909"/>
    <n v="-6.7373380447586255E-3"/>
    <x v="0"/>
  </r>
  <r>
    <d v="2024-01-31T00:00:00"/>
    <x v="0"/>
    <n v="1"/>
    <n v="1"/>
    <x v="0"/>
    <x v="0"/>
    <s v="Q1"/>
    <x v="0"/>
    <x v="0"/>
    <s v="EQ"/>
    <n v="1048.2"/>
    <n v="1084.0999999999999"/>
    <n v="1042.7"/>
    <n v="1054.0999999999999"/>
    <n v="1067.5"/>
    <n v="1067.75"/>
    <n v="1068.9000000000001"/>
    <n v="12600390"/>
    <n v="13468519443.450001"/>
    <n v="303223"/>
    <n v="6437032"/>
    <n v="51.09"/>
    <n v="13.650000000000091"/>
    <n v="1.2949435537425379E-2"/>
    <x v="1"/>
  </r>
  <r>
    <d v="2024-02-01T00:00:00"/>
    <x v="1"/>
    <n v="2"/>
    <n v="1"/>
    <x v="0"/>
    <x v="0"/>
    <s v="Q1"/>
    <x v="0"/>
    <x v="0"/>
    <s v="EQ"/>
    <n v="1072.6500000000001"/>
    <n v="1087.6500000000001"/>
    <n v="1056.8"/>
    <n v="1067.75"/>
    <n v="1083.45"/>
    <n v="1084.25"/>
    <n v="1073.44"/>
    <n v="9756682"/>
    <n v="10473226767.75"/>
    <n v="213721"/>
    <n v="5825259"/>
    <n v="59.71"/>
    <n v="16.5"/>
    <n v="1.5453055490517443E-2"/>
    <x v="1"/>
  </r>
  <r>
    <d v="2024-02-02T00:00:00"/>
    <x v="1"/>
    <n v="2"/>
    <n v="1"/>
    <x v="0"/>
    <x v="0"/>
    <s v="Q1"/>
    <x v="0"/>
    <x v="0"/>
    <s v="EQ"/>
    <n v="1088.05"/>
    <n v="1096.2"/>
    <n v="1065"/>
    <n v="1084.25"/>
    <n v="1067.7"/>
    <n v="1067.05"/>
    <n v="1078.73"/>
    <n v="8667415"/>
    <n v="9349778291.6000004"/>
    <n v="262152"/>
    <n v="4229192"/>
    <n v="48.79"/>
    <n v="-17.200000000000045"/>
    <n v="-1.5863500115287105E-2"/>
    <x v="0"/>
  </r>
  <r>
    <d v="2024-02-05T00:00:00"/>
    <x v="1"/>
    <n v="2"/>
    <n v="1"/>
    <x v="0"/>
    <x v="0"/>
    <s v="Q1"/>
    <x v="0"/>
    <x v="0"/>
    <s v="EQ"/>
    <n v="1067.05"/>
    <n v="1079.5"/>
    <n v="1058"/>
    <n v="1067.05"/>
    <n v="1059.2"/>
    <n v="1061.5"/>
    <n v="1068.1199999999999"/>
    <n v="12569454"/>
    <n v="13425687174.35"/>
    <n v="267496"/>
    <n v="6255483"/>
    <n v="49.77"/>
    <n v="-5.5499999999999545"/>
    <n v="-5.2012557986973011E-3"/>
    <x v="0"/>
  </r>
  <r>
    <d v="2024-02-06T00:00:00"/>
    <x v="1"/>
    <n v="2"/>
    <n v="1"/>
    <x v="0"/>
    <x v="0"/>
    <s v="Q1"/>
    <x v="0"/>
    <x v="0"/>
    <s v="EQ"/>
    <n v="1061.55"/>
    <n v="1065.0999999999999"/>
    <n v="1048.2"/>
    <n v="1061.5"/>
    <n v="1053"/>
    <n v="1050.05"/>
    <n v="1054.5"/>
    <n v="8011171"/>
    <n v="8447759890.1000004"/>
    <n v="200742"/>
    <n v="4575694"/>
    <n v="57.12"/>
    <n v="-11.450000000000045"/>
    <n v="-1.0786622703721192E-2"/>
    <x v="0"/>
  </r>
  <r>
    <d v="2024-02-07T00:00:00"/>
    <x v="1"/>
    <n v="2"/>
    <n v="1"/>
    <x v="0"/>
    <x v="0"/>
    <s v="Q1"/>
    <x v="0"/>
    <x v="0"/>
    <s v="EQ"/>
    <n v="1061.05"/>
    <n v="1073.7"/>
    <n v="1057.5"/>
    <n v="1050.05"/>
    <n v="1072"/>
    <n v="1069.0999999999999"/>
    <n v="1067.49"/>
    <n v="7281793"/>
    <n v="7773207507.5500002"/>
    <n v="218920"/>
    <n v="3122307"/>
    <n v="42.88"/>
    <n v="19.049999999999955"/>
    <n v="1.8141993238417177E-2"/>
    <x v="1"/>
  </r>
  <r>
    <d v="2024-02-08T00:00:00"/>
    <x v="1"/>
    <n v="2"/>
    <n v="1"/>
    <x v="0"/>
    <x v="0"/>
    <s v="Q1"/>
    <x v="0"/>
    <x v="0"/>
    <s v="EQ"/>
    <n v="1072"/>
    <n v="1075.5999999999999"/>
    <n v="1031.6500000000001"/>
    <n v="1069.0999999999999"/>
    <n v="1036.9000000000001"/>
    <n v="1035.9000000000001"/>
    <n v="1043.3900000000001"/>
    <n v="9869141"/>
    <n v="10297386835.700001"/>
    <n v="272590"/>
    <n v="5452343"/>
    <n v="55.25"/>
    <n v="-33.199999999999818"/>
    <n v="-3.1054157702740455E-2"/>
    <x v="0"/>
  </r>
  <r>
    <d v="2024-02-09T00:00:00"/>
    <x v="1"/>
    <n v="2"/>
    <n v="1"/>
    <x v="0"/>
    <x v="0"/>
    <s v="Q1"/>
    <x v="0"/>
    <x v="0"/>
    <s v="EQ"/>
    <n v="1039.95"/>
    <n v="1054.9000000000001"/>
    <n v="1034.55"/>
    <n v="1035.9000000000001"/>
    <n v="1052.5999999999999"/>
    <n v="1051.4000000000001"/>
    <n v="1046.3900000000001"/>
    <n v="8233454"/>
    <n v="8615386873.5499992"/>
    <n v="245062"/>
    <n v="4400703"/>
    <n v="53.45"/>
    <n v="15.5"/>
    <n v="1.496283425041027E-2"/>
    <x v="1"/>
  </r>
  <r>
    <d v="2024-02-12T00:00:00"/>
    <x v="1"/>
    <n v="2"/>
    <n v="1"/>
    <x v="0"/>
    <x v="0"/>
    <s v="Q1"/>
    <x v="0"/>
    <x v="0"/>
    <s v="EQ"/>
    <n v="1051.4000000000001"/>
    <n v="1057.25"/>
    <n v="1035.3499999999999"/>
    <n v="1051.4000000000001"/>
    <n v="1047"/>
    <n v="1046.7"/>
    <n v="1047.27"/>
    <n v="8694379"/>
    <n v="9105381172.2999992"/>
    <n v="213483"/>
    <n v="4799440"/>
    <n v="55.2"/>
    <n v="-4.7000000000000455"/>
    <n v="-4.4702301692981219E-3"/>
    <x v="0"/>
  </r>
  <r>
    <d v="2024-02-13T00:00:00"/>
    <x v="1"/>
    <n v="2"/>
    <n v="1"/>
    <x v="0"/>
    <x v="0"/>
    <s v="Q1"/>
    <x v="0"/>
    <x v="0"/>
    <s v="EQ"/>
    <n v="1051"/>
    <n v="1075.55"/>
    <n v="1044.8"/>
    <n v="1046.7"/>
    <n v="1070.5999999999999"/>
    <n v="1070.75"/>
    <n v="1063.3900000000001"/>
    <n v="8413609"/>
    <n v="8946947169.3999996"/>
    <n v="222013"/>
    <n v="2804927"/>
    <n v="33.340000000000003"/>
    <n v="24.049999999999955"/>
    <n v="2.2976975255565066E-2"/>
    <x v="1"/>
  </r>
  <r>
    <d v="2024-02-14T00:00:00"/>
    <x v="1"/>
    <n v="2"/>
    <n v="1"/>
    <x v="0"/>
    <x v="0"/>
    <s v="Q1"/>
    <x v="0"/>
    <x v="0"/>
    <s v="EQ"/>
    <n v="1061.3"/>
    <n v="1100.9000000000001"/>
    <n v="1060.55"/>
    <n v="1070.75"/>
    <n v="1097"/>
    <n v="1096.8499999999999"/>
    <n v="1082.95"/>
    <n v="16609115"/>
    <n v="17986814048.599998"/>
    <n v="322045"/>
    <n v="8304960"/>
    <n v="50"/>
    <n v="26.099999999999909"/>
    <n v="2.4375437777258847E-2"/>
    <x v="1"/>
  </r>
  <r>
    <d v="2024-02-15T00:00:00"/>
    <x v="1"/>
    <n v="2"/>
    <n v="1"/>
    <x v="0"/>
    <x v="0"/>
    <s v="Q1"/>
    <x v="0"/>
    <x v="0"/>
    <s v="EQ"/>
    <n v="1097.5"/>
    <n v="1097.55"/>
    <n v="1069.25"/>
    <n v="1096.8499999999999"/>
    <n v="1074.75"/>
    <n v="1072.2"/>
    <n v="1078.8"/>
    <n v="11780823"/>
    <n v="12709203876.5"/>
    <n v="255813"/>
    <n v="6845605"/>
    <n v="58.11"/>
    <n v="-24.649999999999864"/>
    <n v="-2.2473446688243484E-2"/>
    <x v="0"/>
  </r>
  <r>
    <d v="2024-02-16T00:00:00"/>
    <x v="1"/>
    <n v="2"/>
    <n v="1"/>
    <x v="0"/>
    <x v="0"/>
    <s v="Q1"/>
    <x v="0"/>
    <x v="0"/>
    <s v="EQ"/>
    <n v="1073"/>
    <n v="1076"/>
    <n v="1058"/>
    <n v="1072.2"/>
    <n v="1068"/>
    <n v="1068.75"/>
    <n v="1067.1099999999999"/>
    <n v="8660907"/>
    <n v="9242108048.2000008"/>
    <n v="210198"/>
    <n v="4970535"/>
    <n v="57.39"/>
    <n v="-3.4500000000000455"/>
    <n v="-3.2176832680470484E-3"/>
    <x v="0"/>
  </r>
  <r>
    <d v="2024-02-19T00:00:00"/>
    <x v="1"/>
    <n v="2"/>
    <n v="1"/>
    <x v="0"/>
    <x v="0"/>
    <s v="Q1"/>
    <x v="0"/>
    <x v="0"/>
    <s v="EQ"/>
    <n v="1069"/>
    <n v="1070"/>
    <n v="1060.0999999999999"/>
    <n v="1068.75"/>
    <n v="1064.3499999999999"/>
    <n v="1062.95"/>
    <n v="1064.53"/>
    <n v="7562645"/>
    <n v="8050629517.5500002"/>
    <n v="163537"/>
    <n v="5127165"/>
    <n v="67.8"/>
    <n v="-5.7999999999999545"/>
    <n v="-5.4269005847952792E-3"/>
    <x v="0"/>
  </r>
  <r>
    <d v="2024-02-20T00:00:00"/>
    <x v="1"/>
    <n v="2"/>
    <n v="1"/>
    <x v="0"/>
    <x v="0"/>
    <s v="Q1"/>
    <x v="0"/>
    <x v="0"/>
    <s v="EQ"/>
    <n v="1059"/>
    <n v="1090.5"/>
    <n v="1057.7"/>
    <n v="1062.95"/>
    <n v="1087.0999999999999"/>
    <n v="1088.5999999999999"/>
    <n v="1078.99"/>
    <n v="8722800"/>
    <n v="9411838973.6499996"/>
    <n v="243044"/>
    <n v="4625748"/>
    <n v="53.03"/>
    <n v="25.649999999999864"/>
    <n v="2.4130956300860682E-2"/>
    <x v="1"/>
  </r>
  <r>
    <d v="2024-02-21T00:00:00"/>
    <x v="1"/>
    <n v="2"/>
    <n v="1"/>
    <x v="0"/>
    <x v="0"/>
    <s v="Q1"/>
    <x v="0"/>
    <x v="0"/>
    <s v="EQ"/>
    <n v="1093.8499999999999"/>
    <n v="1093.95"/>
    <n v="1073.0999999999999"/>
    <n v="1088.5999999999999"/>
    <n v="1079.55"/>
    <n v="1084.2"/>
    <n v="1081.74"/>
    <n v="9177213"/>
    <n v="9927335651.25"/>
    <n v="199283"/>
    <n v="5305430"/>
    <n v="57.81"/>
    <n v="-4.3999999999998636"/>
    <n v="-4.0418886643393938E-3"/>
    <x v="0"/>
  </r>
  <r>
    <d v="2024-02-22T00:00:00"/>
    <x v="1"/>
    <n v="2"/>
    <n v="1"/>
    <x v="0"/>
    <x v="0"/>
    <s v="Q1"/>
    <x v="0"/>
    <x v="0"/>
    <s v="EQ"/>
    <n v="1090.3"/>
    <n v="1110.7"/>
    <n v="1081.5"/>
    <n v="1084.2"/>
    <n v="1098.75"/>
    <n v="1100.9000000000001"/>
    <n v="1098.7"/>
    <n v="14633340"/>
    <n v="16077695725.299999"/>
    <n v="268227"/>
    <n v="7558304"/>
    <n v="51.65"/>
    <n v="16.700000000000045"/>
    <n v="1.5403062165652135E-2"/>
    <x v="1"/>
  </r>
  <r>
    <d v="2024-02-23T00:00:00"/>
    <x v="1"/>
    <n v="2"/>
    <n v="1"/>
    <x v="0"/>
    <x v="0"/>
    <s v="Q1"/>
    <x v="0"/>
    <x v="0"/>
    <s v="EQ"/>
    <n v="1099"/>
    <n v="1107.4000000000001"/>
    <n v="1090"/>
    <n v="1100.9000000000001"/>
    <n v="1093.75"/>
    <n v="1096.8"/>
    <n v="1099.43"/>
    <n v="6250943"/>
    <n v="6872467279.4499998"/>
    <n v="180522"/>
    <n v="3190848"/>
    <n v="51.05"/>
    <n v="-4.1000000000001364"/>
    <n v="-3.7242256335726551E-3"/>
    <x v="0"/>
  </r>
  <r>
    <d v="2024-02-26T00:00:00"/>
    <x v="1"/>
    <n v="2"/>
    <n v="1"/>
    <x v="0"/>
    <x v="0"/>
    <s v="Q1"/>
    <x v="0"/>
    <x v="0"/>
    <s v="EQ"/>
    <n v="1093.45"/>
    <n v="1094.8"/>
    <n v="1079.6500000000001"/>
    <n v="1096.8"/>
    <n v="1084"/>
    <n v="1085.2"/>
    <n v="1085.8"/>
    <n v="5354189"/>
    <n v="5813591284.1499996"/>
    <n v="204678"/>
    <n v="3396698"/>
    <n v="63.44"/>
    <n v="-11.599999999999909"/>
    <n v="-1.0576221735959072E-2"/>
    <x v="0"/>
  </r>
  <r>
    <d v="2024-02-27T00:00:00"/>
    <x v="1"/>
    <n v="2"/>
    <n v="1"/>
    <x v="0"/>
    <x v="0"/>
    <s v="Q1"/>
    <x v="0"/>
    <x v="0"/>
    <s v="EQ"/>
    <n v="1081.6500000000001"/>
    <n v="1088.55"/>
    <n v="1072.05"/>
    <n v="1085.2"/>
    <n v="1080.4000000000001"/>
    <n v="1079.05"/>
    <n v="1079.98"/>
    <n v="6546815"/>
    <n v="7070446833.6499996"/>
    <n v="229780"/>
    <n v="3678084"/>
    <n v="56.18"/>
    <n v="-6.1500000000000909"/>
    <n v="-5.6671581275341788E-3"/>
    <x v="0"/>
  </r>
  <r>
    <d v="2024-02-28T00:00:00"/>
    <x v="1"/>
    <n v="2"/>
    <n v="1"/>
    <x v="0"/>
    <x v="0"/>
    <s v="Q1"/>
    <x v="0"/>
    <x v="0"/>
    <s v="EQ"/>
    <n v="1077.4000000000001"/>
    <n v="1085"/>
    <n v="1064.05"/>
    <n v="1079.05"/>
    <n v="1071.55"/>
    <n v="1074.2"/>
    <n v="1073.1600000000001"/>
    <n v="7643191"/>
    <n v="8202342629.4499998"/>
    <n v="136752"/>
    <n v="5004504"/>
    <n v="65.48"/>
    <n v="-4.8499999999999091"/>
    <n v="-4.4946944071172874E-3"/>
    <x v="0"/>
  </r>
  <r>
    <d v="2024-02-29T00:00:00"/>
    <x v="1"/>
    <n v="2"/>
    <n v="1"/>
    <x v="0"/>
    <x v="0"/>
    <s v="Q1"/>
    <x v="0"/>
    <x v="0"/>
    <s v="EQ"/>
    <n v="1071"/>
    <n v="1082.3"/>
    <n v="1055.3499999999999"/>
    <n v="1074.2"/>
    <n v="1073.6500000000001"/>
    <n v="1075.0999999999999"/>
    <n v="1069.97"/>
    <n v="13648997"/>
    <n v="14604048710.15"/>
    <n v="231689"/>
    <n v="7302322"/>
    <n v="53.5"/>
    <n v="0.89999999999986358"/>
    <n v="8.3783280580884711E-4"/>
    <x v="1"/>
  </r>
  <r>
    <d v="2024-03-01T00:00:00"/>
    <x v="2"/>
    <n v="3"/>
    <n v="1"/>
    <x v="0"/>
    <x v="0"/>
    <s v="Q1"/>
    <x v="0"/>
    <x v="0"/>
    <s v="EQ"/>
    <n v="1076"/>
    <n v="1101.7"/>
    <n v="1076"/>
    <n v="1075.0999999999999"/>
    <n v="1098.4000000000001"/>
    <n v="1099.25"/>
    <n v="1092.58"/>
    <n v="4819390"/>
    <n v="5265579136.0500002"/>
    <n v="171646"/>
    <n v="2335639"/>
    <n v="48.46"/>
    <n v="24.150000000000091"/>
    <n v="2.2463026695191231E-2"/>
    <x v="1"/>
  </r>
  <r>
    <d v="2024-03-02T00:00:00"/>
    <x v="2"/>
    <n v="3"/>
    <n v="1"/>
    <x v="0"/>
    <x v="0"/>
    <s v="Q1"/>
    <x v="0"/>
    <x v="0"/>
    <s v="EQ"/>
    <n v="1099.3"/>
    <n v="1104.9000000000001"/>
    <n v="1091.1500000000001"/>
    <n v="1099.25"/>
    <n v="1095.25"/>
    <n v="1096.7"/>
    <n v="1097.07"/>
    <n v="250465"/>
    <n v="274778449.10000002"/>
    <n v="8031"/>
    <n v="63456"/>
    <n v="25.34"/>
    <n v="-2.5499999999999545"/>
    <n v="-2.3197634750966156E-3"/>
    <x v="0"/>
  </r>
  <r>
    <d v="2024-03-04T00:00:00"/>
    <x v="2"/>
    <n v="3"/>
    <n v="1"/>
    <x v="0"/>
    <x v="0"/>
    <s v="Q1"/>
    <x v="0"/>
    <x v="0"/>
    <s v="EQ"/>
    <n v="1099.25"/>
    <n v="1108.9000000000001"/>
    <n v="1093.0999999999999"/>
    <n v="1096.7"/>
    <n v="1105.25"/>
    <n v="1106.75"/>
    <n v="1102.3499999999999"/>
    <n v="5895441"/>
    <n v="6498838358.25"/>
    <n v="141187"/>
    <n v="3167457"/>
    <n v="53.73"/>
    <n v="10.049999999999955"/>
    <n v="9.1638552019695039E-3"/>
    <x v="1"/>
  </r>
  <r>
    <d v="2024-03-05T00:00:00"/>
    <x v="2"/>
    <n v="3"/>
    <n v="1"/>
    <x v="0"/>
    <x v="0"/>
    <s v="Q1"/>
    <x v="0"/>
    <x v="0"/>
    <s v="EQ"/>
    <n v="1102.2"/>
    <n v="1110.9000000000001"/>
    <n v="1094.5"/>
    <n v="1106.75"/>
    <n v="1101.9000000000001"/>
    <n v="1100.8"/>
    <n v="1101.53"/>
    <n v="4851446"/>
    <n v="5344020979.6999998"/>
    <n v="158323"/>
    <n v="2665692"/>
    <n v="54.95"/>
    <n v="-5.9500000000000455"/>
    <n v="-5.3761011971990473E-3"/>
    <x v="0"/>
  </r>
  <r>
    <d v="2024-03-06T00:00:00"/>
    <x v="2"/>
    <n v="3"/>
    <n v="1"/>
    <x v="0"/>
    <x v="0"/>
    <s v="Q1"/>
    <x v="0"/>
    <x v="0"/>
    <s v="EQ"/>
    <n v="1100.2"/>
    <n v="1131.95"/>
    <n v="1095.3499999999999"/>
    <n v="1100.8"/>
    <n v="1124"/>
    <n v="1125"/>
    <n v="1122.9100000000001"/>
    <n v="13787638"/>
    <n v="15482285780.549999"/>
    <n v="320060"/>
    <n v="5877091"/>
    <n v="42.63"/>
    <n v="24.200000000000045"/>
    <n v="2.1984011627907019E-2"/>
    <x v="1"/>
  </r>
  <r>
    <d v="2024-03-07T00:00:00"/>
    <x v="2"/>
    <n v="3"/>
    <n v="1"/>
    <x v="0"/>
    <x v="0"/>
    <s v="Q1"/>
    <x v="0"/>
    <x v="0"/>
    <s v="EQ"/>
    <n v="1126"/>
    <n v="1126.9000000000001"/>
    <n v="1107.55"/>
    <n v="1125"/>
    <n v="1111"/>
    <n v="1111.45"/>
    <n v="1115.58"/>
    <n v="6943879"/>
    <n v="7746442476.6499996"/>
    <n v="201584"/>
    <n v="3789171"/>
    <n v="54.57"/>
    <n v="-13.549999999999955"/>
    <n v="-1.2044444444444405E-2"/>
    <x v="0"/>
  </r>
  <r>
    <d v="2024-03-11T00:00:00"/>
    <x v="2"/>
    <n v="3"/>
    <n v="1"/>
    <x v="0"/>
    <x v="0"/>
    <s v="Q1"/>
    <x v="0"/>
    <x v="0"/>
    <s v="EQ"/>
    <n v="1112.25"/>
    <n v="1120"/>
    <n v="1101.9000000000001"/>
    <n v="1111.45"/>
    <n v="1102.8499999999999"/>
    <n v="1105.0999999999999"/>
    <n v="1108.47"/>
    <n v="6751641"/>
    <n v="7483963018.8000002"/>
    <n v="197149"/>
    <n v="4305487"/>
    <n v="63.77"/>
    <n v="-6.3500000000001364"/>
    <n v="-5.7132574564758972E-3"/>
    <x v="0"/>
  </r>
  <r>
    <d v="2024-03-12T00:00:00"/>
    <x v="2"/>
    <n v="3"/>
    <n v="1"/>
    <x v="0"/>
    <x v="0"/>
    <s v="Q1"/>
    <x v="0"/>
    <x v="0"/>
    <s v="EQ"/>
    <n v="1105"/>
    <n v="1121.4000000000001"/>
    <n v="1084.25"/>
    <n v="1105.0999999999999"/>
    <n v="1094.45"/>
    <n v="1097"/>
    <n v="1101.8900000000001"/>
    <n v="9817138"/>
    <n v="10817433853.799999"/>
    <n v="228070"/>
    <n v="4496497"/>
    <n v="45.8"/>
    <n v="-8.0999999999999091"/>
    <n v="-7.329653425029327E-3"/>
    <x v="0"/>
  </r>
  <r>
    <d v="2024-03-13T00:00:00"/>
    <x v="2"/>
    <n v="3"/>
    <n v="1"/>
    <x v="0"/>
    <x v="0"/>
    <s v="Q1"/>
    <x v="0"/>
    <x v="0"/>
    <s v="EQ"/>
    <n v="1096"/>
    <n v="1099.55"/>
    <n v="1070.75"/>
    <n v="1097"/>
    <n v="1078.5"/>
    <n v="1080.4000000000001"/>
    <n v="1079.81"/>
    <n v="11503890"/>
    <n v="12422069636.5"/>
    <n v="226985"/>
    <n v="6310200"/>
    <n v="54.85"/>
    <n v="-16.599999999999909"/>
    <n v="-1.5132178669097456E-2"/>
    <x v="0"/>
  </r>
  <r>
    <d v="2024-03-14T00:00:00"/>
    <x v="2"/>
    <n v="3"/>
    <n v="1"/>
    <x v="0"/>
    <x v="0"/>
    <s v="Q1"/>
    <x v="0"/>
    <x v="0"/>
    <s v="EQ"/>
    <n v="1075"/>
    <n v="1081.25"/>
    <n v="1055.5999999999999"/>
    <n v="1080.4000000000001"/>
    <n v="1061.0999999999999"/>
    <n v="1058.25"/>
    <n v="1068.08"/>
    <n v="10253613"/>
    <n v="10951673978.4"/>
    <n v="193181"/>
    <n v="6016950"/>
    <n v="58.68"/>
    <n v="-22.150000000000091"/>
    <n v="-2.0501666049611338E-2"/>
    <x v="0"/>
  </r>
  <r>
    <d v="2024-03-15T00:00:00"/>
    <x v="2"/>
    <n v="3"/>
    <n v="1"/>
    <x v="0"/>
    <x v="0"/>
    <s v="Q1"/>
    <x v="0"/>
    <x v="0"/>
    <s v="EQ"/>
    <n v="1056.25"/>
    <n v="1056.25"/>
    <n v="1030.25"/>
    <n v="1058.25"/>
    <n v="1048"/>
    <n v="1046.4000000000001"/>
    <n v="1044.51"/>
    <n v="17798175"/>
    <n v="18590458547.25"/>
    <n v="261474"/>
    <n v="12038488"/>
    <n v="67.64"/>
    <n v="-11.849999999999909"/>
    <n v="-1.1197732104890062E-2"/>
    <x v="0"/>
  </r>
  <r>
    <d v="2024-03-18T00:00:00"/>
    <x v="2"/>
    <n v="3"/>
    <n v="1"/>
    <x v="0"/>
    <x v="0"/>
    <s v="Q1"/>
    <x v="0"/>
    <x v="0"/>
    <s v="EQ"/>
    <n v="1044"/>
    <n v="1066.9000000000001"/>
    <n v="1043.5999999999999"/>
    <n v="1046.4000000000001"/>
    <n v="1064.75"/>
    <n v="1061.3499999999999"/>
    <n v="1056.44"/>
    <n v="7612407"/>
    <n v="8042037127.25"/>
    <n v="273150"/>
    <n v="3230321"/>
    <n v="42.43"/>
    <n v="14.949999999999818"/>
    <n v="1.4287079510703189E-2"/>
    <x v="1"/>
  </r>
  <r>
    <d v="2024-03-19T00:00:00"/>
    <x v="2"/>
    <n v="3"/>
    <n v="1"/>
    <x v="0"/>
    <x v="0"/>
    <s v="Q1"/>
    <x v="0"/>
    <x v="0"/>
    <s v="EQ"/>
    <n v="1055.55"/>
    <n v="1060.95"/>
    <n v="1046.7"/>
    <n v="1061.3499999999999"/>
    <n v="1050.3499999999999"/>
    <n v="1050.8"/>
    <n v="1051.92"/>
    <n v="6728886"/>
    <n v="7078277172.5"/>
    <n v="236410"/>
    <n v="3086678"/>
    <n v="45.87"/>
    <n v="-10.549999999999955"/>
    <n v="-9.9401705375229236E-3"/>
    <x v="0"/>
  </r>
  <r>
    <d v="2024-03-20T00:00:00"/>
    <x v="2"/>
    <n v="3"/>
    <n v="1"/>
    <x v="0"/>
    <x v="0"/>
    <s v="Q1"/>
    <x v="0"/>
    <x v="0"/>
    <s v="EQ"/>
    <n v="1050"/>
    <n v="1057.45"/>
    <n v="1030.95"/>
    <n v="1050.8"/>
    <n v="1038.25"/>
    <n v="1034.75"/>
    <n v="1043.1099999999999"/>
    <n v="12619644"/>
    <n v="13163664760.15"/>
    <n v="339938"/>
    <n v="7061023"/>
    <n v="55.95"/>
    <n v="-16.049999999999955"/>
    <n v="-1.527407689379516E-2"/>
    <x v="0"/>
  </r>
  <r>
    <d v="2024-03-21T00:00:00"/>
    <x v="2"/>
    <n v="3"/>
    <n v="1"/>
    <x v="0"/>
    <x v="0"/>
    <s v="Q1"/>
    <x v="0"/>
    <x v="0"/>
    <s v="EQ"/>
    <n v="1039.3499999999999"/>
    <n v="1050.55"/>
    <n v="1028.1500000000001"/>
    <n v="1034.75"/>
    <n v="1041.8499999999999"/>
    <n v="1035.5999999999999"/>
    <n v="1037.6400000000001"/>
    <n v="9903738"/>
    <n v="10276520680.4"/>
    <n v="223205"/>
    <n v="4877111"/>
    <n v="49.25"/>
    <n v="0.84999999999990905"/>
    <n v="8.2145445759836588E-4"/>
    <x v="1"/>
  </r>
  <r>
    <d v="2024-03-22T00:00:00"/>
    <x v="2"/>
    <n v="3"/>
    <n v="1"/>
    <x v="0"/>
    <x v="0"/>
    <s v="Q1"/>
    <x v="0"/>
    <x v="0"/>
    <s v="EQ"/>
    <n v="1040.0999999999999"/>
    <n v="1047.25"/>
    <n v="1029.95"/>
    <n v="1035.5999999999999"/>
    <n v="1031"/>
    <n v="1033.3"/>
    <n v="1038.24"/>
    <n v="9891194"/>
    <n v="10269436021.049999"/>
    <n v="236409"/>
    <n v="5337173"/>
    <n v="53.96"/>
    <n v="-2.2999999999999545"/>
    <n v="-2.2209347238315515E-3"/>
    <x v="0"/>
  </r>
  <r>
    <d v="2024-03-26T00:00:00"/>
    <x v="2"/>
    <n v="3"/>
    <n v="1"/>
    <x v="0"/>
    <x v="0"/>
    <s v="Q1"/>
    <x v="0"/>
    <x v="0"/>
    <s v="EQ"/>
    <n v="1029"/>
    <n v="1044.2"/>
    <n v="1027.5"/>
    <n v="1033.3"/>
    <n v="1043"/>
    <n v="1040.55"/>
    <n v="1037.47"/>
    <n v="9656767"/>
    <n v="10018641510.950001"/>
    <n v="251863"/>
    <n v="6026258"/>
    <n v="62.4"/>
    <n v="7.25"/>
    <n v="7.016355366302139E-3"/>
    <x v="1"/>
  </r>
  <r>
    <d v="2024-03-27T00:00:00"/>
    <x v="2"/>
    <n v="3"/>
    <n v="1"/>
    <x v="0"/>
    <x v="0"/>
    <s v="Q1"/>
    <x v="0"/>
    <x v="0"/>
    <s v="EQ"/>
    <n v="1045.8"/>
    <n v="1057.55"/>
    <n v="1044.25"/>
    <n v="1040.55"/>
    <n v="1052"/>
    <n v="1052.8499999999999"/>
    <n v="1050.31"/>
    <n v="17027308"/>
    <n v="17884010983.450001"/>
    <n v="287048"/>
    <n v="11367677"/>
    <n v="66.760000000000005"/>
    <n v="12.299999999999955"/>
    <n v="1.1820671760126814E-2"/>
    <x v="1"/>
  </r>
  <r>
    <d v="2024-03-28T00:00:00"/>
    <x v="2"/>
    <n v="3"/>
    <n v="1"/>
    <x v="0"/>
    <x v="0"/>
    <s v="Q1"/>
    <x v="0"/>
    <x v="0"/>
    <s v="EQ"/>
    <n v="1052.8499999999999"/>
    <n v="1058.4000000000001"/>
    <n v="1044.0999999999999"/>
    <n v="1052.8499999999999"/>
    <n v="1046.5"/>
    <n v="1047.2"/>
    <n v="1050.27"/>
    <n v="10235318"/>
    <n v="10749862842.1"/>
    <n v="220763"/>
    <n v="5304381"/>
    <n v="51.82"/>
    <n v="-5.6499999999998636"/>
    <n v="-5.3663864748063487E-3"/>
    <x v="0"/>
  </r>
  <r>
    <d v="2024-04-01T00:00:00"/>
    <x v="3"/>
    <n v="4"/>
    <n v="1"/>
    <x v="0"/>
    <x v="1"/>
    <s v="Q2"/>
    <x v="0"/>
    <x v="0"/>
    <s v="EQ"/>
    <n v="1052.3499999999999"/>
    <n v="1063.75"/>
    <n v="1048.9000000000001"/>
    <n v="1047.2"/>
    <n v="1054.05"/>
    <n v="1053.0999999999999"/>
    <n v="1056.51"/>
    <n v="5484556"/>
    <n v="5794462420.0500002"/>
    <n v="181143"/>
    <n v="2999963"/>
    <n v="54.7"/>
    <n v="5.8999999999998636"/>
    <n v="5.6340718105422679E-3"/>
    <x v="1"/>
  </r>
  <r>
    <d v="2024-04-02T00:00:00"/>
    <x v="3"/>
    <n v="4"/>
    <n v="1"/>
    <x v="0"/>
    <x v="1"/>
    <s v="Q2"/>
    <x v="0"/>
    <x v="0"/>
    <s v="EQ"/>
    <n v="1051"/>
    <n v="1055.8499999999999"/>
    <n v="1040.2"/>
    <n v="1053.0999999999999"/>
    <n v="1050"/>
    <n v="1047.2"/>
    <n v="1046.2"/>
    <n v="13617893"/>
    <n v="14247090587.15"/>
    <n v="307894"/>
    <n v="9935571"/>
    <n v="72.959999999999994"/>
    <n v="-5.8999999999998636"/>
    <n v="-5.6025068844362969E-3"/>
    <x v="0"/>
  </r>
  <r>
    <d v="2024-04-03T00:00:00"/>
    <x v="3"/>
    <n v="4"/>
    <n v="1"/>
    <x v="0"/>
    <x v="1"/>
    <s v="Q2"/>
    <x v="0"/>
    <x v="0"/>
    <s v="EQ"/>
    <n v="1043.8"/>
    <n v="1070.3"/>
    <n v="1043.75"/>
    <n v="1047.2"/>
    <n v="1061"/>
    <n v="1063.25"/>
    <n v="1060.74"/>
    <n v="11573590"/>
    <n v="12276623964.65"/>
    <n v="281965"/>
    <n v="6635248"/>
    <n v="57.33"/>
    <n v="16.049999999999955"/>
    <n v="1.5326585179526312E-2"/>
    <x v="1"/>
  </r>
  <r>
    <d v="2024-04-04T00:00:00"/>
    <x v="3"/>
    <n v="4"/>
    <n v="1"/>
    <x v="0"/>
    <x v="1"/>
    <s v="Q2"/>
    <x v="0"/>
    <x v="0"/>
    <s v="EQ"/>
    <n v="1070"/>
    <n v="1080.7"/>
    <n v="1059.1500000000001"/>
    <n v="1063.25"/>
    <n v="1066"/>
    <n v="1062.95"/>
    <n v="1068.44"/>
    <n v="17964844"/>
    <n v="19194406129.049999"/>
    <n v="353555"/>
    <n v="10623814"/>
    <n v="59.14"/>
    <n v="-0.29999999999995453"/>
    <n v="-2.8215377380668192E-4"/>
    <x v="0"/>
  </r>
  <r>
    <d v="2024-04-05T00:00:00"/>
    <x v="3"/>
    <n v="4"/>
    <n v="1"/>
    <x v="0"/>
    <x v="1"/>
    <s v="Q2"/>
    <x v="0"/>
    <x v="0"/>
    <s v="EQ"/>
    <n v="1061.0999999999999"/>
    <n v="1063"/>
    <n v="1048.0999999999999"/>
    <n v="1062.95"/>
    <n v="1062.5"/>
    <n v="1059.0999999999999"/>
    <n v="1054.3699999999999"/>
    <n v="9210187"/>
    <n v="9710962597.2000008"/>
    <n v="200225"/>
    <n v="6142176"/>
    <n v="66.69"/>
    <n v="-3.8500000000001364"/>
    <n v="-3.6219953901878133E-3"/>
    <x v="0"/>
  </r>
  <r>
    <d v="2024-04-08T00:00:00"/>
    <x v="3"/>
    <n v="4"/>
    <n v="1"/>
    <x v="0"/>
    <x v="1"/>
    <s v="Q2"/>
    <x v="0"/>
    <x v="0"/>
    <s v="EQ"/>
    <n v="1067"/>
    <n v="1079.45"/>
    <n v="1063.55"/>
    <n v="1059.0999999999999"/>
    <n v="1077"/>
    <n v="1076.05"/>
    <n v="1074.1300000000001"/>
    <n v="4967186"/>
    <n v="5335383836.9499998"/>
    <n v="164919"/>
    <n v="3169120"/>
    <n v="63.8"/>
    <n v="16.950000000000045"/>
    <n v="1.6004154470777118E-2"/>
    <x v="1"/>
  </r>
  <r>
    <d v="2024-04-08T00:00:00"/>
    <x v="3"/>
    <n v="4"/>
    <n v="1"/>
    <x v="0"/>
    <x v="1"/>
    <s v="Q2"/>
    <x v="0"/>
    <x v="0"/>
    <s v="EQ"/>
    <n v="1067"/>
    <n v="1079.45"/>
    <n v="1063.55"/>
    <n v="1059.0999999999999"/>
    <n v="1077"/>
    <n v="1076.05"/>
    <n v="1074.1300000000001"/>
    <n v="4967186"/>
    <n v="5335383836.9499998"/>
    <n v="164919"/>
    <n v="3169120"/>
    <n v="63.8"/>
    <n v="16.950000000000045"/>
    <n v="1.6004154470777118E-2"/>
    <x v="1"/>
  </r>
  <r>
    <d v="2024-04-09T00:00:00"/>
    <x v="3"/>
    <n v="4"/>
    <n v="1"/>
    <x v="0"/>
    <x v="1"/>
    <s v="Q2"/>
    <x v="0"/>
    <x v="0"/>
    <s v="EQ"/>
    <n v="1090"/>
    <n v="1090"/>
    <n v="1071.3499999999999"/>
    <n v="1076.05"/>
    <n v="1079.95"/>
    <n v="1080"/>
    <n v="1081.82"/>
    <n v="11385226"/>
    <n v="12316772651.299999"/>
    <n v="191566"/>
    <n v="5765447"/>
    <n v="50.64"/>
    <n v="3.9500000000000455"/>
    <n v="3.6708331397240328E-3"/>
    <x v="1"/>
  </r>
  <r>
    <d v="2024-04-10T00:00:00"/>
    <x v="3"/>
    <n v="4"/>
    <n v="1"/>
    <x v="0"/>
    <x v="1"/>
    <s v="Q2"/>
    <x v="0"/>
    <x v="0"/>
    <s v="EQ"/>
    <n v="1086.2"/>
    <n v="1093"/>
    <n v="1080"/>
    <n v="1080"/>
    <n v="1084.4000000000001"/>
    <n v="1087.8"/>
    <n v="1087.8800000000001"/>
    <n v="9064074"/>
    <n v="9860631872.0499992"/>
    <n v="208186"/>
    <n v="5004872"/>
    <n v="55.22"/>
    <n v="7.7999999999999545"/>
    <n v="7.2222222222221803E-3"/>
    <x v="1"/>
  </r>
  <r>
    <d v="2024-04-12T00:00:00"/>
    <x v="3"/>
    <n v="4"/>
    <n v="1"/>
    <x v="0"/>
    <x v="1"/>
    <s v="Q2"/>
    <x v="0"/>
    <x v="0"/>
    <s v="EQ"/>
    <n v="1079.5"/>
    <n v="1096.4000000000001"/>
    <n v="1071.0999999999999"/>
    <n v="1087.8"/>
    <n v="1073"/>
    <n v="1073.45"/>
    <n v="1084.03"/>
    <n v="18045983"/>
    <n v="19562460089.049999"/>
    <n v="385766"/>
    <n v="13271508"/>
    <n v="73.540000000000006"/>
    <n v="-14.349999999999909"/>
    <n v="-1.3191763191763109E-2"/>
    <x v="0"/>
  </r>
  <r>
    <d v="2024-04-15T00:00:00"/>
    <x v="3"/>
    <n v="4"/>
    <n v="1"/>
    <x v="0"/>
    <x v="1"/>
    <s v="Q2"/>
    <x v="0"/>
    <x v="0"/>
    <s v="EQ"/>
    <n v="1063.0999999999999"/>
    <n v="1071"/>
    <n v="1055.25"/>
    <n v="1073.45"/>
    <n v="1057.75"/>
    <n v="1057.95"/>
    <n v="1062.4100000000001"/>
    <n v="8889435"/>
    <n v="9444256462.6499996"/>
    <n v="239122"/>
    <n v="5282099"/>
    <n v="59.42"/>
    <n v="-15.5"/>
    <n v="-1.4439424286180074E-2"/>
    <x v="0"/>
  </r>
  <r>
    <d v="2024-04-16T00:00:00"/>
    <x v="3"/>
    <n v="4"/>
    <n v="1"/>
    <x v="0"/>
    <x v="1"/>
    <s v="Q2"/>
    <x v="0"/>
    <x v="0"/>
    <s v="EQ"/>
    <n v="1049.95"/>
    <n v="1057.8499999999999"/>
    <n v="1044.3499999999999"/>
    <n v="1057.95"/>
    <n v="1055.9000000000001"/>
    <n v="1051.9000000000001"/>
    <n v="1052.29"/>
    <n v="7107881"/>
    <n v="7479554260.75"/>
    <n v="214474"/>
    <n v="4874014"/>
    <n v="68.569999999999993"/>
    <n v="-6.0499999999999545"/>
    <n v="-5.7186067394488912E-3"/>
    <x v="0"/>
  </r>
  <r>
    <d v="2024-04-18T00:00:00"/>
    <x v="3"/>
    <n v="4"/>
    <n v="1"/>
    <x v="0"/>
    <x v="1"/>
    <s v="Q2"/>
    <x v="0"/>
    <x v="0"/>
    <s v="EQ"/>
    <n v="1044.1500000000001"/>
    <n v="1051.4000000000001"/>
    <n v="1013.85"/>
    <n v="1051.9000000000001"/>
    <n v="1025.8499999999999"/>
    <n v="1024"/>
    <n v="1032.29"/>
    <n v="17832438"/>
    <n v="18408286427.200001"/>
    <n v="314144"/>
    <n v="11424229"/>
    <n v="64.06"/>
    <n v="-27.900000000000091"/>
    <n v="-2.6523433786481688E-2"/>
    <x v="0"/>
  </r>
  <r>
    <d v="2024-04-19T00:00:00"/>
    <x v="3"/>
    <n v="4"/>
    <n v="1"/>
    <x v="0"/>
    <x v="1"/>
    <s v="Q2"/>
    <x v="0"/>
    <x v="0"/>
    <s v="EQ"/>
    <n v="1015"/>
    <n v="1036.95"/>
    <n v="995.7"/>
    <n v="1024"/>
    <n v="1031.7"/>
    <n v="1029.0999999999999"/>
    <n v="1010.36"/>
    <n v="21598007"/>
    <n v="21821852104.5"/>
    <n v="359249"/>
    <n v="13302410"/>
    <n v="61.59"/>
    <n v="5.0999999999999091"/>
    <n v="4.9804687499999112E-3"/>
    <x v="1"/>
  </r>
  <r>
    <d v="2024-04-22T00:00:00"/>
    <x v="3"/>
    <n v="4"/>
    <n v="1"/>
    <x v="0"/>
    <x v="1"/>
    <s v="Q2"/>
    <x v="0"/>
    <x v="0"/>
    <s v="EQ"/>
    <n v="1039"/>
    <n v="1058.5"/>
    <n v="1032"/>
    <n v="1029.0999999999999"/>
    <n v="1054.8"/>
    <n v="1053.95"/>
    <n v="1050.92"/>
    <n v="9410832"/>
    <n v="9889988042.7000008"/>
    <n v="217402"/>
    <n v="5700541"/>
    <n v="60.57"/>
    <n v="24.850000000000136"/>
    <n v="2.4147313186279409E-2"/>
    <x v="1"/>
  </r>
  <r>
    <d v="2024-04-23T00:00:00"/>
    <x v="3"/>
    <n v="4"/>
    <n v="1"/>
    <x v="0"/>
    <x v="1"/>
    <s v="Q2"/>
    <x v="0"/>
    <x v="0"/>
    <s v="EQ"/>
    <n v="1058"/>
    <n v="1060.25"/>
    <n v="1048.75"/>
    <n v="1053.95"/>
    <n v="1055"/>
    <n v="1055.75"/>
    <n v="1054.18"/>
    <n v="8300012"/>
    <n v="8749709686"/>
    <n v="175265"/>
    <n v="5142487"/>
    <n v="61.96"/>
    <n v="1.7999999999999545"/>
    <n v="1.7078609042174243E-3"/>
    <x v="1"/>
  </r>
  <r>
    <d v="2024-04-24T00:00:00"/>
    <x v="3"/>
    <n v="4"/>
    <n v="1"/>
    <x v="0"/>
    <x v="1"/>
    <s v="Q2"/>
    <x v="0"/>
    <x v="0"/>
    <s v="EQ"/>
    <n v="1056"/>
    <n v="1068.95"/>
    <n v="1056"/>
    <n v="1055.75"/>
    <n v="1065"/>
    <n v="1063.25"/>
    <n v="1063.83"/>
    <n v="5641163"/>
    <n v="6001222460.6000004"/>
    <n v="137910"/>
    <n v="2941187"/>
    <n v="52.14"/>
    <n v="7.5"/>
    <n v="7.1039545346909781E-3"/>
    <x v="1"/>
  </r>
  <r>
    <d v="2024-04-25T00:00:00"/>
    <x v="3"/>
    <n v="4"/>
    <n v="1"/>
    <x v="0"/>
    <x v="1"/>
    <s v="Q2"/>
    <x v="0"/>
    <x v="0"/>
    <s v="EQ"/>
    <n v="1100"/>
    <n v="1133.95"/>
    <n v="1086.0999999999999"/>
    <n v="1063.25"/>
    <n v="1127.45"/>
    <n v="1127"/>
    <n v="1117.17"/>
    <n v="46136295"/>
    <n v="51542275043.150002"/>
    <n v="657770"/>
    <n v="21807972"/>
    <n v="47.27"/>
    <n v="63.75"/>
    <n v="5.9957676933928991E-2"/>
    <x v="1"/>
  </r>
  <r>
    <d v="2024-04-26T00:00:00"/>
    <x v="3"/>
    <n v="4"/>
    <n v="1"/>
    <x v="0"/>
    <x v="1"/>
    <s v="Q2"/>
    <x v="0"/>
    <x v="0"/>
    <s v="EQ"/>
    <n v="1130"/>
    <n v="1141.3499999999999"/>
    <n v="1123"/>
    <n v="1127"/>
    <n v="1133"/>
    <n v="1130.3"/>
    <n v="1131.47"/>
    <n v="10133766"/>
    <n v="11466087902.15"/>
    <n v="299648"/>
    <n v="4980525"/>
    <n v="49.15"/>
    <n v="3.2999999999999545"/>
    <n v="2.9281277728482294E-3"/>
    <x v="1"/>
  </r>
  <r>
    <d v="2024-04-29T00:00:00"/>
    <x v="3"/>
    <n v="4"/>
    <n v="1"/>
    <x v="0"/>
    <x v="1"/>
    <s v="Q2"/>
    <x v="0"/>
    <x v="0"/>
    <s v="EQ"/>
    <n v="1130.3"/>
    <n v="1164"/>
    <n v="1125.3"/>
    <n v="1130.3"/>
    <n v="1159.7"/>
    <n v="1159.25"/>
    <n v="1150.7"/>
    <n v="15183242"/>
    <n v="17471427087.150002"/>
    <n v="273071"/>
    <n v="5934053"/>
    <n v="39.08"/>
    <n v="28.950000000000045"/>
    <n v="2.5612669202866537E-2"/>
    <x v="1"/>
  </r>
  <r>
    <d v="2024-04-30T00:00:00"/>
    <x v="3"/>
    <n v="4"/>
    <n v="1"/>
    <x v="0"/>
    <x v="1"/>
    <s v="Q2"/>
    <x v="0"/>
    <x v="0"/>
    <s v="EQ"/>
    <n v="1160.1500000000001"/>
    <n v="1182.9000000000001"/>
    <n v="1155.1500000000001"/>
    <n v="1159.25"/>
    <n v="1162.45"/>
    <n v="1165.9000000000001"/>
    <n v="1166.9000000000001"/>
    <n v="18965164"/>
    <n v="22130462800.400002"/>
    <n v="327501"/>
    <n v="8617999"/>
    <n v="45.44"/>
    <n v="6.6500000000000909"/>
    <n v="5.7364675436705551E-3"/>
    <x v="1"/>
  </r>
  <r>
    <d v="2024-05-02T00:00:00"/>
    <x v="4"/>
    <n v="5"/>
    <n v="1"/>
    <x v="0"/>
    <x v="1"/>
    <s v="Q2"/>
    <x v="0"/>
    <x v="0"/>
    <s v="EQ"/>
    <n v="1156"/>
    <n v="1174"/>
    <n v="1148"/>
    <n v="1165.9000000000001"/>
    <n v="1150"/>
    <n v="1149.8499999999999"/>
    <n v="1156.76"/>
    <n v="12302236"/>
    <n v="14230738751"/>
    <n v="277844"/>
    <n v="7332194"/>
    <n v="59.6"/>
    <n v="-16.050000000000182"/>
    <n v="-1.3766189210052475E-2"/>
    <x v="0"/>
  </r>
  <r>
    <d v="2024-05-03T00:00:00"/>
    <x v="4"/>
    <n v="5"/>
    <n v="1"/>
    <x v="0"/>
    <x v="1"/>
    <s v="Q2"/>
    <x v="0"/>
    <x v="0"/>
    <s v="EQ"/>
    <n v="1150.9000000000001"/>
    <n v="1163.25"/>
    <n v="1134.0999999999999"/>
    <n v="1149.8499999999999"/>
    <n v="1140.4000000000001"/>
    <n v="1141.5"/>
    <n v="1144.78"/>
    <n v="9993632"/>
    <n v="11440545970.4"/>
    <n v="193809"/>
    <n v="5280666"/>
    <n v="52.84"/>
    <n v="-8.3499999999999091"/>
    <n v="-7.2618167587075793E-3"/>
    <x v="0"/>
  </r>
  <r>
    <d v="2024-05-06T00:00:00"/>
    <x v="4"/>
    <n v="5"/>
    <n v="1"/>
    <x v="0"/>
    <x v="1"/>
    <s v="Q2"/>
    <x v="0"/>
    <x v="0"/>
    <s v="EQ"/>
    <n v="1143.9000000000001"/>
    <n v="1156"/>
    <n v="1135.6500000000001"/>
    <n v="1141.5"/>
    <n v="1144.5"/>
    <n v="1143.6500000000001"/>
    <n v="1146.78"/>
    <n v="7490104"/>
    <n v="8589474788.75"/>
    <n v="152481"/>
    <n v="3498747"/>
    <n v="46.71"/>
    <n v="2.1500000000000909"/>
    <n v="1.8834866403855373E-3"/>
    <x v="1"/>
  </r>
  <r>
    <d v="2024-05-07T00:00:00"/>
    <x v="4"/>
    <n v="5"/>
    <n v="1"/>
    <x v="0"/>
    <x v="1"/>
    <s v="Q2"/>
    <x v="0"/>
    <x v="0"/>
    <s v="EQ"/>
    <n v="1146.05"/>
    <n v="1148.8"/>
    <n v="1124.05"/>
    <n v="1143.6500000000001"/>
    <n v="1127.6500000000001"/>
    <n v="1127.7"/>
    <n v="1131.78"/>
    <n v="7115509"/>
    <n v="8053213188.25"/>
    <n v="169525"/>
    <n v="3893455"/>
    <n v="54.72"/>
    <n v="-15.950000000000045"/>
    <n v="-1.3946574563896336E-2"/>
    <x v="0"/>
  </r>
  <r>
    <d v="2024-05-08T00:00:00"/>
    <x v="4"/>
    <n v="5"/>
    <n v="1"/>
    <x v="0"/>
    <x v="1"/>
    <s v="Q2"/>
    <x v="0"/>
    <x v="0"/>
    <s v="EQ"/>
    <n v="1124.6500000000001"/>
    <n v="1135.45"/>
    <n v="1118.25"/>
    <n v="1127.7"/>
    <n v="1132"/>
    <n v="1128.6500000000001"/>
    <n v="1127.7"/>
    <n v="8175609"/>
    <n v="9219638150.75"/>
    <n v="162473"/>
    <n v="4056885"/>
    <n v="49.62"/>
    <n v="0.95000000000004547"/>
    <n v="8.4242263013216759E-4"/>
    <x v="1"/>
  </r>
  <r>
    <d v="2024-05-09T00:00:00"/>
    <x v="4"/>
    <n v="5"/>
    <n v="1"/>
    <x v="0"/>
    <x v="1"/>
    <s v="Q2"/>
    <x v="0"/>
    <x v="0"/>
    <s v="EQ"/>
    <n v="1122"/>
    <n v="1134.55"/>
    <n v="1112.2"/>
    <n v="1128.6500000000001"/>
    <n v="1119"/>
    <n v="1115.6500000000001"/>
    <n v="1122.6400000000001"/>
    <n v="5226693"/>
    <n v="5867716191.6499996"/>
    <n v="168872"/>
    <n v="2728252"/>
    <n v="52.2"/>
    <n v="-13"/>
    <n v="-1.1518185442785628E-2"/>
    <x v="0"/>
  </r>
  <r>
    <d v="2024-05-10T00:00:00"/>
    <x v="4"/>
    <n v="5"/>
    <n v="1"/>
    <x v="0"/>
    <x v="1"/>
    <s v="Q2"/>
    <x v="0"/>
    <x v="0"/>
    <s v="EQ"/>
    <n v="1123.7"/>
    <n v="1140"/>
    <n v="1113.3499999999999"/>
    <n v="1115.6500000000001"/>
    <n v="1122.25"/>
    <n v="1120.0999999999999"/>
    <n v="1124.95"/>
    <n v="7242718"/>
    <n v="8147690576.4499998"/>
    <n v="151941"/>
    <n v="3643057"/>
    <n v="50.3"/>
    <n v="4.4499999999998181"/>
    <n v="3.9887061354365776E-3"/>
    <x v="1"/>
  </r>
  <r>
    <d v="2024-05-13T00:00:00"/>
    <x v="4"/>
    <n v="5"/>
    <n v="1"/>
    <x v="0"/>
    <x v="1"/>
    <s v="Q2"/>
    <x v="0"/>
    <x v="0"/>
    <s v="EQ"/>
    <n v="1120.0999999999999"/>
    <n v="1135.4000000000001"/>
    <n v="1105.05"/>
    <n v="1120.0999999999999"/>
    <n v="1133.75"/>
    <n v="1132"/>
    <n v="1121.1300000000001"/>
    <n v="5513160"/>
    <n v="6180995003.25"/>
    <n v="224158"/>
    <n v="2314586"/>
    <n v="41.98"/>
    <n v="11.900000000000091"/>
    <n v="1.0624051423980084E-2"/>
    <x v="1"/>
  </r>
  <r>
    <d v="2024-05-14T00:00:00"/>
    <x v="4"/>
    <n v="5"/>
    <n v="1"/>
    <x v="0"/>
    <x v="1"/>
    <s v="Q2"/>
    <x v="0"/>
    <x v="0"/>
    <s v="EQ"/>
    <n v="1129.95"/>
    <n v="1136.0999999999999"/>
    <n v="1118.0999999999999"/>
    <n v="1132"/>
    <n v="1123.05"/>
    <n v="1122.8499999999999"/>
    <n v="1123.5999999999999"/>
    <n v="5471143"/>
    <n v="6147386089.3999996"/>
    <n v="178673"/>
    <n v="2870611"/>
    <n v="52.47"/>
    <n v="-9.1500000000000909"/>
    <n v="-8.0830388692580309E-3"/>
    <x v="0"/>
  </r>
  <r>
    <d v="2024-05-15T00:00:00"/>
    <x v="4"/>
    <n v="5"/>
    <n v="1"/>
    <x v="0"/>
    <x v="1"/>
    <s v="Q2"/>
    <x v="0"/>
    <x v="0"/>
    <s v="EQ"/>
    <n v="1125.55"/>
    <n v="1131.2"/>
    <n v="1118.5999999999999"/>
    <n v="1122.8499999999999"/>
    <n v="1128"/>
    <n v="1128.05"/>
    <n v="1125.1099999999999"/>
    <n v="5436338"/>
    <n v="6116493659.3999996"/>
    <n v="198143"/>
    <n v="2266823"/>
    <n v="41.7"/>
    <n v="5.2000000000000455"/>
    <n v="4.6310727167476031E-3"/>
    <x v="1"/>
  </r>
  <r>
    <d v="2024-05-16T00:00:00"/>
    <x v="4"/>
    <n v="5"/>
    <n v="1"/>
    <x v="0"/>
    <x v="1"/>
    <s v="Q2"/>
    <x v="0"/>
    <x v="0"/>
    <s v="EQ"/>
    <n v="1134.1500000000001"/>
    <n v="1143.95"/>
    <n v="1111.3"/>
    <n v="1128.05"/>
    <n v="1141.9000000000001"/>
    <n v="1139.3"/>
    <n v="1128"/>
    <n v="10750526"/>
    <n v="12126549873.85"/>
    <n v="292058"/>
    <n v="5917479"/>
    <n v="55.04"/>
    <n v="11.25"/>
    <n v="9.9729621913922251E-3"/>
    <x v="1"/>
  </r>
  <r>
    <d v="2024-05-17T00:00:00"/>
    <x v="4"/>
    <n v="5"/>
    <n v="1"/>
    <x v="0"/>
    <x v="1"/>
    <s v="Q2"/>
    <x v="0"/>
    <x v="0"/>
    <s v="EQ"/>
    <n v="1132"/>
    <n v="1146"/>
    <n v="1126.0999999999999"/>
    <n v="1139.3"/>
    <n v="1144"/>
    <n v="1141.3499999999999"/>
    <n v="1137.58"/>
    <n v="9909986"/>
    <n v="11273363179.9"/>
    <n v="168324"/>
    <n v="5266989"/>
    <n v="53.15"/>
    <n v="2.0499999999999545"/>
    <n v="1.7993504783638677E-3"/>
    <x v="1"/>
  </r>
  <r>
    <d v="2024-05-18T00:00:00"/>
    <x v="4"/>
    <n v="5"/>
    <n v="1"/>
    <x v="0"/>
    <x v="1"/>
    <s v="Q2"/>
    <x v="0"/>
    <x v="0"/>
    <s v="EQ"/>
    <n v="1142"/>
    <n v="1145"/>
    <n v="1137"/>
    <n v="1141.3499999999999"/>
    <n v="1142.1500000000001"/>
    <n v="1143.75"/>
    <n v="1141"/>
    <n v="169757"/>
    <n v="193692329.94999999"/>
    <n v="5380"/>
    <n v="55072"/>
    <n v="32.44"/>
    <n v="2.4000000000000909"/>
    <n v="2.1027730319359453E-3"/>
    <x v="1"/>
  </r>
  <r>
    <d v="2024-05-21T00:00:00"/>
    <x v="4"/>
    <n v="5"/>
    <n v="1"/>
    <x v="0"/>
    <x v="1"/>
    <s v="Q2"/>
    <x v="0"/>
    <x v="0"/>
    <s v="EQ"/>
    <n v="1136"/>
    <n v="1145.75"/>
    <n v="1129.2"/>
    <n v="1143.75"/>
    <n v="1137.7"/>
    <n v="1137.6500000000001"/>
    <n v="1137.5999999999999"/>
    <n v="8162017"/>
    <n v="9285079457.1000004"/>
    <n v="174810"/>
    <n v="5403189"/>
    <n v="66.2"/>
    <n v="-6.0999999999999091"/>
    <n v="-5.3333333333332542E-3"/>
    <x v="0"/>
  </r>
  <r>
    <d v="2024-05-22T00:00:00"/>
    <x v="4"/>
    <n v="5"/>
    <n v="1"/>
    <x v="0"/>
    <x v="1"/>
    <s v="Q2"/>
    <x v="0"/>
    <x v="0"/>
    <s v="EQ"/>
    <n v="1142"/>
    <n v="1142"/>
    <n v="1117.95"/>
    <n v="1137.6500000000001"/>
    <n v="1131.4000000000001"/>
    <n v="1126"/>
    <n v="1127.49"/>
    <n v="9094033"/>
    <n v="10253472782"/>
    <n v="192068"/>
    <n v="4494298"/>
    <n v="49.42"/>
    <n v="-11.650000000000091"/>
    <n v="-1.0240407858304478E-2"/>
    <x v="0"/>
  </r>
  <r>
    <d v="2024-05-23T00:00:00"/>
    <x v="4"/>
    <n v="5"/>
    <n v="1"/>
    <x v="0"/>
    <x v="1"/>
    <s v="Q2"/>
    <x v="0"/>
    <x v="0"/>
    <s v="EQ"/>
    <n v="1126"/>
    <n v="1169.6500000000001"/>
    <n v="1125.75"/>
    <n v="1126"/>
    <n v="1164"/>
    <n v="1165.25"/>
    <n v="1155.8"/>
    <n v="12818081"/>
    <n v="14815126041.049999"/>
    <n v="230965"/>
    <n v="6060860"/>
    <n v="47.28"/>
    <n v="39.25"/>
    <n v="3.4857904085257546E-2"/>
    <x v="1"/>
  </r>
  <r>
    <d v="2024-05-24T00:00:00"/>
    <x v="4"/>
    <n v="5"/>
    <n v="1"/>
    <x v="0"/>
    <x v="1"/>
    <s v="Q2"/>
    <x v="0"/>
    <x v="0"/>
    <s v="EQ"/>
    <n v="1165.5"/>
    <n v="1177"/>
    <n v="1160.5999999999999"/>
    <n v="1165.25"/>
    <n v="1172.95"/>
    <n v="1174"/>
    <n v="1170.0999999999999"/>
    <n v="8814997"/>
    <n v="10314414702.200001"/>
    <n v="261712"/>
    <n v="5623402"/>
    <n v="63.79"/>
    <n v="8.75"/>
    <n v="7.509118214975327E-3"/>
    <x v="1"/>
  </r>
  <r>
    <d v="2024-05-27T00:00:00"/>
    <x v="4"/>
    <n v="5"/>
    <n v="1"/>
    <x v="0"/>
    <x v="1"/>
    <s v="Q2"/>
    <x v="0"/>
    <x v="0"/>
    <s v="EQ"/>
    <n v="1178.9000000000001"/>
    <n v="1196"/>
    <n v="1168"/>
    <n v="1174"/>
    <n v="1187.25"/>
    <n v="1187"/>
    <n v="1184.9000000000001"/>
    <n v="10450046"/>
    <n v="12382209226.700001"/>
    <n v="237192"/>
    <n v="6296486"/>
    <n v="60.25"/>
    <n v="13"/>
    <n v="1.1073253833049404E-2"/>
    <x v="1"/>
  </r>
  <r>
    <d v="2024-05-28T00:00:00"/>
    <x v="4"/>
    <n v="5"/>
    <n v="1"/>
    <x v="0"/>
    <x v="1"/>
    <s v="Q2"/>
    <x v="0"/>
    <x v="0"/>
    <s v="EQ"/>
    <n v="1188"/>
    <n v="1192.4000000000001"/>
    <n v="1179"/>
    <n v="1187"/>
    <n v="1181"/>
    <n v="1183.4000000000001"/>
    <n v="1184.71"/>
    <n v="4018776"/>
    <n v="4761091671.6999998"/>
    <n v="108973"/>
    <n v="1768704"/>
    <n v="44.01"/>
    <n v="-3.5999999999999091"/>
    <n v="-3.0328559393428046E-3"/>
    <x v="0"/>
  </r>
  <r>
    <d v="2024-05-29T00:00:00"/>
    <x v="4"/>
    <n v="5"/>
    <n v="1"/>
    <x v="0"/>
    <x v="1"/>
    <s v="Q2"/>
    <x v="0"/>
    <x v="0"/>
    <s v="EQ"/>
    <n v="1172"/>
    <n v="1185.9000000000001"/>
    <n v="1156"/>
    <n v="1183.4000000000001"/>
    <n v="1164.95"/>
    <n v="1159.75"/>
    <n v="1165.17"/>
    <n v="9418064"/>
    <n v="10973638363.450001"/>
    <n v="159514"/>
    <n v="5392998"/>
    <n v="57.26"/>
    <n v="-23.650000000000091"/>
    <n v="-1.9984789589318985E-2"/>
    <x v="0"/>
  </r>
  <r>
    <d v="2024-05-30T00:00:00"/>
    <x v="4"/>
    <n v="5"/>
    <n v="1"/>
    <x v="0"/>
    <x v="1"/>
    <s v="Q2"/>
    <x v="0"/>
    <x v="0"/>
    <s v="EQ"/>
    <n v="1155.2"/>
    <n v="1179.8"/>
    <n v="1155"/>
    <n v="1159.75"/>
    <n v="1172"/>
    <n v="1167.95"/>
    <n v="1167.19"/>
    <n v="7232217"/>
    <n v="8441339660.0500002"/>
    <n v="187968"/>
    <n v="3171037"/>
    <n v="43.85"/>
    <n v="8.2000000000000455"/>
    <n v="7.0704893295969349E-3"/>
    <x v="1"/>
  </r>
  <r>
    <d v="2024-05-31T00:00:00"/>
    <x v="4"/>
    <n v="5"/>
    <n v="1"/>
    <x v="0"/>
    <x v="1"/>
    <s v="Q2"/>
    <x v="0"/>
    <x v="0"/>
    <s v="EQ"/>
    <n v="1173"/>
    <n v="1178"/>
    <n v="1153.4000000000001"/>
    <n v="1167.95"/>
    <n v="1164.05"/>
    <n v="1162.1500000000001"/>
    <n v="1163.57"/>
    <n v="10057642"/>
    <n v="11702797392"/>
    <n v="181548"/>
    <n v="5593631"/>
    <n v="55.62"/>
    <n v="-5.7999999999999545"/>
    <n v="-4.9659660088188316E-3"/>
    <x v="0"/>
  </r>
  <r>
    <d v="2024-06-03T00:00:00"/>
    <x v="5"/>
    <n v="6"/>
    <n v="1"/>
    <x v="0"/>
    <x v="1"/>
    <s v="Q2"/>
    <x v="0"/>
    <x v="0"/>
    <s v="EQ"/>
    <n v="1197.05"/>
    <n v="1242.2"/>
    <n v="1193.4000000000001"/>
    <n v="1162.1500000000001"/>
    <n v="1230"/>
    <n v="1223.9000000000001"/>
    <n v="1217.27"/>
    <n v="22197339"/>
    <n v="27020248884"/>
    <n v="405670"/>
    <n v="10802930"/>
    <n v="48.67"/>
    <n v="61.75"/>
    <n v="5.313427698661962E-2"/>
    <x v="1"/>
  </r>
  <r>
    <d v="2024-06-04T00:00:00"/>
    <x v="5"/>
    <n v="6"/>
    <n v="1"/>
    <x v="0"/>
    <x v="1"/>
    <s v="Q2"/>
    <x v="0"/>
    <x v="0"/>
    <s v="EQ"/>
    <n v="1224"/>
    <n v="1224"/>
    <n v="1101.55"/>
    <n v="1223.9000000000001"/>
    <n v="1138"/>
    <n v="1131.25"/>
    <n v="1154.47"/>
    <n v="24135989"/>
    <n v="27864328324.900002"/>
    <n v="496520"/>
    <n v="9709763"/>
    <n v="40.229999999999997"/>
    <n v="-92.650000000000091"/>
    <n v="-7.5700629136367423E-2"/>
    <x v="0"/>
  </r>
  <r>
    <d v="2024-06-05T00:00:00"/>
    <x v="5"/>
    <n v="6"/>
    <n v="1"/>
    <x v="0"/>
    <x v="1"/>
    <s v="Q2"/>
    <x v="0"/>
    <x v="0"/>
    <s v="EQ"/>
    <n v="1138"/>
    <n v="1193"/>
    <n v="1110.7"/>
    <n v="1131.25"/>
    <n v="1180.5"/>
    <n v="1184.5"/>
    <n v="1152.75"/>
    <n v="21039499"/>
    <n v="24253312563.5"/>
    <n v="382962"/>
    <n v="8991633"/>
    <n v="42.74"/>
    <n v="53.25"/>
    <n v="4.7071823204419889E-2"/>
    <x v="1"/>
  </r>
  <r>
    <d v="2024-06-06T00:00:00"/>
    <x v="5"/>
    <n v="6"/>
    <n v="1"/>
    <x v="0"/>
    <x v="1"/>
    <s v="Q2"/>
    <x v="0"/>
    <x v="0"/>
    <s v="EQ"/>
    <n v="1192.0999999999999"/>
    <n v="1195.9000000000001"/>
    <n v="1163.25"/>
    <n v="1184.5"/>
    <n v="1174"/>
    <n v="1170.95"/>
    <n v="1177.3900000000001"/>
    <n v="12006879"/>
    <n v="14136779337.85"/>
    <n v="334949"/>
    <n v="6072523"/>
    <n v="50.58"/>
    <n v="-13.549999999999955"/>
    <n v="-1.1439425918108868E-2"/>
    <x v="0"/>
  </r>
  <r>
    <d v="2024-06-07T00:00:00"/>
    <x v="5"/>
    <n v="6"/>
    <n v="1"/>
    <x v="0"/>
    <x v="1"/>
    <s v="Q2"/>
    <x v="0"/>
    <x v="0"/>
    <s v="EQ"/>
    <n v="1178"/>
    <n v="1195.2"/>
    <n v="1166.75"/>
    <n v="1170.95"/>
    <n v="1188"/>
    <n v="1186.8"/>
    <n v="1186.19"/>
    <n v="8583998"/>
    <n v="10182291291.25"/>
    <n v="186416"/>
    <n v="3839640"/>
    <n v="44.73"/>
    <n v="15.849999999999909"/>
    <n v="1.3536017763354462E-2"/>
    <x v="1"/>
  </r>
  <r>
    <d v="2024-06-10T00:00:00"/>
    <x v="5"/>
    <n v="6"/>
    <n v="1"/>
    <x v="0"/>
    <x v="1"/>
    <s v="Q2"/>
    <x v="0"/>
    <x v="0"/>
    <s v="EQ"/>
    <n v="1185"/>
    <n v="1212.4000000000001"/>
    <n v="1185"/>
    <n v="1186.8"/>
    <n v="1196.95"/>
    <n v="1200"/>
    <n v="1205.31"/>
    <n v="9995057"/>
    <n v="12047164277.299999"/>
    <n v="353620"/>
    <n v="6455306"/>
    <n v="64.58"/>
    <n v="13.200000000000045"/>
    <n v="1.1122345803842304E-2"/>
    <x v="1"/>
  </r>
  <r>
    <d v="2024-06-11T00:00:00"/>
    <x v="5"/>
    <n v="6"/>
    <n v="1"/>
    <x v="0"/>
    <x v="1"/>
    <s v="Q2"/>
    <x v="0"/>
    <x v="0"/>
    <s v="EQ"/>
    <n v="1204.45"/>
    <n v="1209.3499999999999"/>
    <n v="1190.45"/>
    <n v="1200"/>
    <n v="1193"/>
    <n v="1194.5999999999999"/>
    <n v="1199.79"/>
    <n v="9390212"/>
    <n v="11266264173.15"/>
    <n v="175931"/>
    <n v="5814782"/>
    <n v="61.92"/>
    <n v="-5.4000000000000909"/>
    <n v="-4.500000000000076E-3"/>
    <x v="0"/>
  </r>
  <r>
    <d v="2024-06-12T00:00:00"/>
    <x v="5"/>
    <n v="6"/>
    <n v="1"/>
    <x v="0"/>
    <x v="1"/>
    <s v="Q2"/>
    <x v="0"/>
    <x v="0"/>
    <s v="EQ"/>
    <n v="1192.0999999999999"/>
    <n v="1206.1500000000001"/>
    <n v="1184.0999999999999"/>
    <n v="1194.5999999999999"/>
    <n v="1186"/>
    <n v="1187.9000000000001"/>
    <n v="1193.99"/>
    <n v="7199718"/>
    <n v="8596401078.25"/>
    <n v="206029"/>
    <n v="3535871"/>
    <n v="49.11"/>
    <n v="-6.6999999999998181"/>
    <n v="-5.6085719069142968E-3"/>
    <x v="0"/>
  </r>
  <r>
    <d v="2024-06-13T00:00:00"/>
    <x v="5"/>
    <n v="6"/>
    <n v="1"/>
    <x v="0"/>
    <x v="1"/>
    <s v="Q2"/>
    <x v="0"/>
    <x v="0"/>
    <s v="EQ"/>
    <n v="1201.8"/>
    <n v="1202"/>
    <n v="1173.45"/>
    <n v="1187.9000000000001"/>
    <n v="1175.5"/>
    <n v="1174.6500000000001"/>
    <n v="1182.78"/>
    <n v="5321148"/>
    <n v="6293767209.8999996"/>
    <n v="166167"/>
    <n v="3264815"/>
    <n v="61.36"/>
    <n v="-13.25"/>
    <n v="-1.1154137553666134E-2"/>
    <x v="0"/>
  </r>
  <r>
    <d v="2024-06-14T00:00:00"/>
    <x v="5"/>
    <n v="6"/>
    <n v="1"/>
    <x v="0"/>
    <x v="1"/>
    <s v="Q2"/>
    <x v="0"/>
    <x v="0"/>
    <s v="EQ"/>
    <n v="1180.95"/>
    <n v="1184.6500000000001"/>
    <n v="1170"/>
    <n v="1174.6500000000001"/>
    <n v="1181"/>
    <n v="1181.05"/>
    <n v="1178.9000000000001"/>
    <n v="4451031"/>
    <n v="5247312164.1000004"/>
    <n v="175362"/>
    <n v="2273332"/>
    <n v="51.07"/>
    <n v="6.3999999999998636"/>
    <n v="5.4484314476651455E-3"/>
    <x v="1"/>
  </r>
  <r>
    <d v="2024-06-18T00:00:00"/>
    <x v="5"/>
    <n v="6"/>
    <n v="1"/>
    <x v="0"/>
    <x v="1"/>
    <s v="Q2"/>
    <x v="0"/>
    <x v="0"/>
    <s v="EQ"/>
    <n v="1194"/>
    <n v="1194"/>
    <n v="1181.1500000000001"/>
    <n v="1181.05"/>
    <n v="1190"/>
    <n v="1191.9000000000001"/>
    <n v="1188.94"/>
    <n v="6837181"/>
    <n v="8128978098.3999996"/>
    <n v="166191"/>
    <n v="4307424"/>
    <n v="63"/>
    <n v="10.850000000000136"/>
    <n v="9.1867406121672549E-3"/>
    <x v="1"/>
  </r>
  <r>
    <d v="2024-06-19T00:00:00"/>
    <x v="5"/>
    <n v="6"/>
    <n v="1"/>
    <x v="0"/>
    <x v="1"/>
    <s v="Q2"/>
    <x v="0"/>
    <x v="0"/>
    <s v="EQ"/>
    <n v="1193"/>
    <n v="1243.3499999999999"/>
    <n v="1185.5"/>
    <n v="1191.9000000000001"/>
    <n v="1229"/>
    <n v="1226.6500000000001"/>
    <n v="1216.95"/>
    <n v="17987437"/>
    <n v="21889874992.900002"/>
    <n v="338098"/>
    <n v="7137531"/>
    <n v="39.68"/>
    <n v="34.75"/>
    <n v="2.9155130463965097E-2"/>
    <x v="1"/>
  </r>
  <r>
    <d v="2024-06-20T00:00:00"/>
    <x v="5"/>
    <n v="6"/>
    <n v="1"/>
    <x v="0"/>
    <x v="1"/>
    <s v="Q2"/>
    <x v="0"/>
    <x v="0"/>
    <s v="EQ"/>
    <n v="1230.0999999999999"/>
    <n v="1241.5"/>
    <n v="1220.4000000000001"/>
    <n v="1226.6500000000001"/>
    <n v="1238"/>
    <n v="1239.5"/>
    <n v="1234.4000000000001"/>
    <n v="8206858"/>
    <n v="10130577306.25"/>
    <n v="184564"/>
    <n v="4493794"/>
    <n v="54.76"/>
    <n v="12.849999999999909"/>
    <n v="1.0475685810948444E-2"/>
    <x v="1"/>
  </r>
  <r>
    <d v="2024-06-21T00:00:00"/>
    <x v="5"/>
    <n v="6"/>
    <n v="1"/>
    <x v="0"/>
    <x v="1"/>
    <s v="Q2"/>
    <x v="0"/>
    <x v="0"/>
    <s v="EQ"/>
    <n v="1246"/>
    <n v="1246"/>
    <n v="1223.75"/>
    <n v="1239.5"/>
    <n v="1232.0999999999999"/>
    <n v="1237.45"/>
    <n v="1229.24"/>
    <n v="29311314"/>
    <n v="36030514617.599998"/>
    <n v="236969"/>
    <n v="22949642"/>
    <n v="78.3"/>
    <n v="-2.0499999999999545"/>
    <n v="-1.6538926986687814E-3"/>
    <x v="0"/>
  </r>
  <r>
    <d v="2024-06-24T00:00:00"/>
    <x v="5"/>
    <n v="6"/>
    <n v="1"/>
    <x v="0"/>
    <x v="1"/>
    <s v="Q2"/>
    <x v="0"/>
    <x v="0"/>
    <s v="EQ"/>
    <n v="1231"/>
    <n v="1235.75"/>
    <n v="1225.05"/>
    <n v="1237.45"/>
    <n v="1229.6500000000001"/>
    <n v="1228.0999999999999"/>
    <n v="1229"/>
    <n v="6676530"/>
    <n v="8205423840.8000002"/>
    <n v="199186"/>
    <n v="3757472"/>
    <n v="56.28"/>
    <n v="-9.3500000000001364"/>
    <n v="-7.5558608428624476E-3"/>
    <x v="0"/>
  </r>
  <r>
    <d v="2024-06-25T00:00:00"/>
    <x v="5"/>
    <n v="6"/>
    <n v="1"/>
    <x v="0"/>
    <x v="1"/>
    <s v="Q2"/>
    <x v="0"/>
    <x v="0"/>
    <s v="EQ"/>
    <n v="1234.45"/>
    <n v="1278.75"/>
    <n v="1226"/>
    <n v="1228.0999999999999"/>
    <n v="1272.6500000000001"/>
    <n v="1271.45"/>
    <n v="1259.6300000000001"/>
    <n v="17607952"/>
    <n v="22179490315.099998"/>
    <n v="328365"/>
    <n v="7849428"/>
    <n v="44.58"/>
    <n v="43.350000000000136"/>
    <n v="3.529842846673735E-2"/>
    <x v="1"/>
  </r>
  <r>
    <d v="2024-06-26T00:00:00"/>
    <x v="5"/>
    <n v="6"/>
    <n v="1"/>
    <x v="0"/>
    <x v="1"/>
    <s v="Q2"/>
    <x v="0"/>
    <x v="0"/>
    <s v="EQ"/>
    <n v="1281.0999999999999"/>
    <n v="1292.95"/>
    <n v="1259.2"/>
    <n v="1271.45"/>
    <n v="1284"/>
    <n v="1285.4000000000001"/>
    <n v="1277.28"/>
    <n v="13956370"/>
    <n v="17826261937.799999"/>
    <n v="252419"/>
    <n v="8531075"/>
    <n v="61.13"/>
    <n v="13.950000000000045"/>
    <n v="1.0971725195642806E-2"/>
    <x v="1"/>
  </r>
  <r>
    <d v="2024-06-27T00:00:00"/>
    <x v="5"/>
    <n v="6"/>
    <n v="1"/>
    <x v="0"/>
    <x v="1"/>
    <s v="Q2"/>
    <x v="0"/>
    <x v="0"/>
    <s v="EQ"/>
    <n v="1310"/>
    <n v="1310"/>
    <n v="1280"/>
    <n v="1285.4000000000001"/>
    <n v="1288.05"/>
    <n v="1288.95"/>
    <n v="1293.0899999999999"/>
    <n v="22311393"/>
    <n v="28850581982.400002"/>
    <n v="295852"/>
    <n v="15562273"/>
    <n v="69.75"/>
    <n v="3.5499999999999545"/>
    <n v="2.7617862144079307E-3"/>
    <x v="1"/>
  </r>
  <r>
    <d v="2024-06-28T00:00:00"/>
    <x v="5"/>
    <n v="6"/>
    <n v="1"/>
    <x v="0"/>
    <x v="1"/>
    <s v="Q2"/>
    <x v="0"/>
    <x v="0"/>
    <s v="EQ"/>
    <n v="1283.0999999999999"/>
    <n v="1289.9000000000001"/>
    <n v="1261.5999999999999"/>
    <n v="1288.95"/>
    <n v="1263.8"/>
    <n v="1265.25"/>
    <n v="1272.1400000000001"/>
    <n v="7167069"/>
    <n v="9117494214.7999992"/>
    <n v="274653"/>
    <n v="3910661"/>
    <n v="54.56"/>
    <n v="-23.700000000000045"/>
    <n v="-1.838705923426048E-2"/>
    <x v="0"/>
  </r>
  <r>
    <d v="2024-07-01T00:00:00"/>
    <x v="6"/>
    <n v="7"/>
    <n v="1"/>
    <x v="0"/>
    <x v="2"/>
    <s v="Q3"/>
    <x v="0"/>
    <x v="0"/>
    <s v="EQ"/>
    <n v="1273"/>
    <n v="1273"/>
    <n v="1256.45"/>
    <n v="1265.25"/>
    <n v="1259.7"/>
    <n v="1261.9000000000001"/>
    <n v="1264.6600000000001"/>
    <n v="5797015"/>
    <n v="7331280202.8500004"/>
    <n v="183547"/>
    <n v="2886086"/>
    <n v="49.79"/>
    <n v="-3.3499999999999091"/>
    <n v="-2.6476980833826588E-3"/>
    <x v="0"/>
  </r>
  <r>
    <d v="2024-07-02T00:00:00"/>
    <x v="6"/>
    <n v="7"/>
    <n v="1"/>
    <x v="0"/>
    <x v="2"/>
    <s v="Q3"/>
    <x v="0"/>
    <x v="0"/>
    <s v="EQ"/>
    <n v="1265"/>
    <n v="1267.8499999999999"/>
    <n v="1238.25"/>
    <n v="1261.9000000000001"/>
    <n v="1250"/>
    <n v="1253.4000000000001"/>
    <n v="1251.5999999999999"/>
    <n v="9945447"/>
    <n v="12447763788.799999"/>
    <n v="258476"/>
    <n v="4528406"/>
    <n v="45.53"/>
    <n v="-8.5"/>
    <n v="-6.7358744749980186E-3"/>
    <x v="0"/>
  </r>
  <r>
    <d v="2024-07-03T00:00:00"/>
    <x v="6"/>
    <n v="7"/>
    <n v="1"/>
    <x v="0"/>
    <x v="2"/>
    <s v="Q3"/>
    <x v="0"/>
    <x v="0"/>
    <s v="EQ"/>
    <n v="1260"/>
    <n v="1288.5999999999999"/>
    <n v="1243.5999999999999"/>
    <n v="1253.4000000000001"/>
    <n v="1276.2"/>
    <n v="1280"/>
    <n v="1275.8900000000001"/>
    <n v="15171347"/>
    <n v="19356973831.75"/>
    <n v="275391"/>
    <n v="7328367"/>
    <n v="48.3"/>
    <n v="26.599999999999909"/>
    <n v="2.1222275410882327E-2"/>
    <x v="1"/>
  </r>
  <r>
    <d v="2024-07-04T00:00:00"/>
    <x v="6"/>
    <n v="7"/>
    <n v="1"/>
    <x v="0"/>
    <x v="2"/>
    <s v="Q3"/>
    <x v="0"/>
    <x v="0"/>
    <s v="EQ"/>
    <n v="1288"/>
    <n v="1293"/>
    <n v="1268.5"/>
    <n v="1280"/>
    <n v="1277.8"/>
    <n v="1280.9000000000001"/>
    <n v="1280.77"/>
    <n v="4817380"/>
    <n v="6169970460.9499998"/>
    <n v="182778"/>
    <n v="2168471"/>
    <n v="45.01"/>
    <n v="0.90000000000009095"/>
    <n v="7.031250000000711E-4"/>
    <x v="1"/>
  </r>
  <r>
    <d v="2024-07-05T00:00:00"/>
    <x v="6"/>
    <n v="7"/>
    <n v="1"/>
    <x v="0"/>
    <x v="2"/>
    <s v="Q3"/>
    <x v="0"/>
    <x v="0"/>
    <s v="EQ"/>
    <n v="1272"/>
    <n v="1295.4000000000001"/>
    <n v="1270.9000000000001"/>
    <n v="1280.9000000000001"/>
    <n v="1284"/>
    <n v="1287.05"/>
    <n v="1284.18"/>
    <n v="8593502"/>
    <n v="11035596547.700001"/>
    <n v="220462"/>
    <n v="4631538"/>
    <n v="53.9"/>
    <n v="6.1499999999998636"/>
    <n v="4.8013115777967548E-3"/>
    <x v="1"/>
  </r>
  <r>
    <d v="2024-07-08T00:00:00"/>
    <x v="6"/>
    <n v="7"/>
    <n v="1"/>
    <x v="0"/>
    <x v="2"/>
    <s v="Q3"/>
    <x v="0"/>
    <x v="0"/>
    <s v="EQ"/>
    <n v="1285"/>
    <n v="1297.4000000000001"/>
    <n v="1279.5999999999999"/>
    <n v="1287.05"/>
    <n v="1289"/>
    <n v="1287.8499999999999"/>
    <n v="1285.9000000000001"/>
    <n v="4216951"/>
    <n v="5422566780.5"/>
    <n v="95592"/>
    <n v="2388791"/>
    <n v="56.65"/>
    <n v="0.79999999999995453"/>
    <n v="6.2157647333044915E-4"/>
    <x v="1"/>
  </r>
  <r>
    <d v="2024-07-09T00:00:00"/>
    <x v="6"/>
    <n v="7"/>
    <n v="1"/>
    <x v="0"/>
    <x v="2"/>
    <s v="Q3"/>
    <x v="0"/>
    <x v="0"/>
    <s v="EQ"/>
    <n v="1284"/>
    <n v="1295"/>
    <n v="1279.2"/>
    <n v="1287.8499999999999"/>
    <n v="1287.4000000000001"/>
    <n v="1289.4000000000001"/>
    <n v="1286.6500000000001"/>
    <n v="6930340"/>
    <n v="8916950649.7999992"/>
    <n v="163202"/>
    <n v="4514487"/>
    <n v="65.14"/>
    <n v="1.5500000000001819"/>
    <n v="1.2035563147883542E-3"/>
    <x v="1"/>
  </r>
  <r>
    <d v="2024-07-10T00:00:00"/>
    <x v="6"/>
    <n v="7"/>
    <n v="1"/>
    <x v="0"/>
    <x v="2"/>
    <s v="Q3"/>
    <x v="0"/>
    <x v="0"/>
    <s v="EQ"/>
    <n v="1284.2"/>
    <n v="1294"/>
    <n v="1275.1500000000001"/>
    <n v="1289.4000000000001"/>
    <n v="1291.05"/>
    <n v="1291.6500000000001"/>
    <n v="1287.01"/>
    <n v="9020489"/>
    <n v="11609470885.700001"/>
    <n v="198328"/>
    <n v="4807924"/>
    <n v="53.3"/>
    <n v="2.25"/>
    <n v="1.7449976733364355E-3"/>
    <x v="1"/>
  </r>
  <r>
    <d v="2024-07-11T00:00:00"/>
    <x v="6"/>
    <n v="7"/>
    <n v="1"/>
    <x v="0"/>
    <x v="2"/>
    <s v="Q3"/>
    <x v="0"/>
    <x v="0"/>
    <s v="EQ"/>
    <n v="1301.05"/>
    <n v="1301.4000000000001"/>
    <n v="1276.95"/>
    <n v="1291.6500000000001"/>
    <n v="1299.3"/>
    <n v="1296.75"/>
    <n v="1291.18"/>
    <n v="7848846"/>
    <n v="10134279274.549999"/>
    <n v="232678"/>
    <n v="5043313"/>
    <n v="64.260000000000005"/>
    <n v="5.0999999999999091"/>
    <n v="3.9484380443617923E-3"/>
    <x v="1"/>
  </r>
  <r>
    <d v="2024-07-12T00:00:00"/>
    <x v="6"/>
    <n v="7"/>
    <n v="1"/>
    <x v="0"/>
    <x v="2"/>
    <s v="Q3"/>
    <x v="0"/>
    <x v="0"/>
    <s v="EQ"/>
    <n v="1293.9000000000001"/>
    <n v="1339.65"/>
    <n v="1293.9000000000001"/>
    <n v="1296.75"/>
    <n v="1317"/>
    <n v="1317.3"/>
    <n v="1320.56"/>
    <n v="11278987"/>
    <n v="14894575098.799999"/>
    <n v="297723"/>
    <n v="6429384"/>
    <n v="57"/>
    <n v="20.549999999999955"/>
    <n v="1.5847310584152653E-2"/>
    <x v="1"/>
  </r>
  <r>
    <d v="2024-07-15T00:00:00"/>
    <x v="6"/>
    <n v="7"/>
    <n v="1"/>
    <x v="0"/>
    <x v="2"/>
    <s v="Q3"/>
    <x v="0"/>
    <x v="0"/>
    <s v="EQ"/>
    <n v="1316.7"/>
    <n v="1324.4"/>
    <n v="1305"/>
    <n v="1317.3"/>
    <n v="1308.45"/>
    <n v="1307.45"/>
    <n v="1311.89"/>
    <n v="11537127"/>
    <n v="15135387983.049999"/>
    <n v="214007"/>
    <n v="5653156"/>
    <n v="49"/>
    <n v="-9.8499999999999091"/>
    <n v="-7.4774159265162902E-3"/>
    <x v="0"/>
  </r>
  <r>
    <d v="2024-07-16T00:00:00"/>
    <x v="6"/>
    <n v="7"/>
    <n v="1"/>
    <x v="0"/>
    <x v="2"/>
    <s v="Q3"/>
    <x v="0"/>
    <x v="0"/>
    <s v="EQ"/>
    <n v="1307.45"/>
    <n v="1318.45"/>
    <n v="1299.7"/>
    <n v="1307.45"/>
    <n v="1305.45"/>
    <n v="1304"/>
    <n v="1303.98"/>
    <n v="5433264"/>
    <n v="7084862112.6000004"/>
    <n v="169454"/>
    <n v="2947252"/>
    <n v="54.24"/>
    <n v="-3.4500000000000455"/>
    <n v="-2.6387242341963709E-3"/>
    <x v="0"/>
  </r>
  <r>
    <d v="2024-07-18T00:00:00"/>
    <x v="6"/>
    <n v="7"/>
    <n v="1"/>
    <x v="0"/>
    <x v="2"/>
    <s v="Q3"/>
    <x v="0"/>
    <x v="0"/>
    <s v="EQ"/>
    <n v="1300"/>
    <n v="1318.6"/>
    <n v="1294.5"/>
    <n v="1304"/>
    <n v="1310"/>
    <n v="1309.4000000000001"/>
    <n v="1307.6600000000001"/>
    <n v="6787511"/>
    <n v="8875765736.2000008"/>
    <n v="199758"/>
    <n v="3324609"/>
    <n v="48.98"/>
    <n v="5.4000000000000909"/>
    <n v="4.1411042944785974E-3"/>
    <x v="1"/>
  </r>
  <r>
    <d v="2024-07-19T00:00:00"/>
    <x v="6"/>
    <n v="7"/>
    <n v="1"/>
    <x v="0"/>
    <x v="2"/>
    <s v="Q3"/>
    <x v="0"/>
    <x v="0"/>
    <s v="EQ"/>
    <n v="1305.6500000000001"/>
    <n v="1309"/>
    <n v="1288.2"/>
    <n v="1309.4000000000001"/>
    <n v="1293.8"/>
    <n v="1292.3499999999999"/>
    <n v="1296.77"/>
    <n v="4496066"/>
    <n v="5830380848.3000002"/>
    <n v="115594"/>
    <n v="2290365"/>
    <n v="50.94"/>
    <n v="-17.050000000000182"/>
    <n v="-1.302123109821306E-2"/>
    <x v="0"/>
  </r>
  <r>
    <d v="2024-07-22T00:00:00"/>
    <x v="6"/>
    <n v="7"/>
    <n v="1"/>
    <x v="0"/>
    <x v="2"/>
    <s v="Q3"/>
    <x v="0"/>
    <x v="0"/>
    <s v="EQ"/>
    <n v="1283.3499999999999"/>
    <n v="1292.3499999999999"/>
    <n v="1278.2"/>
    <n v="1292.3499999999999"/>
    <n v="1286.2"/>
    <n v="1282.5"/>
    <n v="1284.3"/>
    <n v="6695557"/>
    <n v="8599132671.7000008"/>
    <n v="164189"/>
    <n v="3834689"/>
    <n v="57.27"/>
    <n v="-9.8499999999999091"/>
    <n v="-7.6217742871512433E-3"/>
    <x v="0"/>
  </r>
  <r>
    <d v="2024-07-23T00:00:00"/>
    <x v="6"/>
    <n v="7"/>
    <n v="1"/>
    <x v="0"/>
    <x v="2"/>
    <s v="Q3"/>
    <x v="0"/>
    <x v="0"/>
    <s v="EQ"/>
    <n v="1288.5"/>
    <n v="1291.0999999999999"/>
    <n v="1251"/>
    <n v="1282.5"/>
    <n v="1264.0999999999999"/>
    <n v="1263.25"/>
    <n v="1270.8"/>
    <n v="8789327"/>
    <n v="11169500939.6"/>
    <n v="215324"/>
    <n v="3519521"/>
    <n v="40.04"/>
    <n v="-19.25"/>
    <n v="-1.5009746588693957E-2"/>
    <x v="0"/>
  </r>
  <r>
    <d v="2024-07-24T00:00:00"/>
    <x v="6"/>
    <n v="7"/>
    <n v="1"/>
    <x v="0"/>
    <x v="2"/>
    <s v="Q3"/>
    <x v="0"/>
    <x v="0"/>
    <s v="EQ"/>
    <n v="1262.9000000000001"/>
    <n v="1267.3499999999999"/>
    <n v="1226.6500000000001"/>
    <n v="1263.25"/>
    <n v="1240.2"/>
    <n v="1239.25"/>
    <n v="1240.49"/>
    <n v="10344860"/>
    <n v="12832686445.35"/>
    <n v="234782"/>
    <n v="3089860"/>
    <n v="29.87"/>
    <n v="-24"/>
    <n v="-1.8998614684345935E-2"/>
    <x v="0"/>
  </r>
  <r>
    <d v="2024-07-25T00:00:00"/>
    <x v="6"/>
    <n v="7"/>
    <n v="1"/>
    <x v="0"/>
    <x v="2"/>
    <s v="Q3"/>
    <x v="0"/>
    <x v="0"/>
    <s v="EQ"/>
    <n v="1200"/>
    <n v="1200"/>
    <n v="1155.5"/>
    <n v="1239.25"/>
    <n v="1176.25"/>
    <n v="1175.9000000000001"/>
    <n v="1167.71"/>
    <n v="32979871"/>
    <n v="38511048600.349998"/>
    <n v="581999"/>
    <n v="18448741"/>
    <n v="55.94"/>
    <n v="-63.349999999999909"/>
    <n v="-5.111962880774655E-2"/>
    <x v="0"/>
  </r>
  <r>
    <d v="2024-07-26T00:00:00"/>
    <x v="6"/>
    <n v="7"/>
    <n v="1"/>
    <x v="0"/>
    <x v="2"/>
    <s v="Q3"/>
    <x v="0"/>
    <x v="0"/>
    <s v="EQ"/>
    <n v="1165"/>
    <n v="1183.1500000000001"/>
    <n v="1155.25"/>
    <n v="1175.9000000000001"/>
    <n v="1176"/>
    <n v="1177.3499999999999"/>
    <n v="1172.1300000000001"/>
    <n v="18554648"/>
    <n v="21748497042.25"/>
    <n v="434545"/>
    <n v="11818870"/>
    <n v="63.7"/>
    <n v="1.4499999999998181"/>
    <n v="1.2330980525553346E-3"/>
    <x v="1"/>
  </r>
  <r>
    <d v="2024-07-29T00:00:00"/>
    <x v="6"/>
    <n v="7"/>
    <n v="1"/>
    <x v="0"/>
    <x v="2"/>
    <s v="Q3"/>
    <x v="0"/>
    <x v="0"/>
    <s v="EQ"/>
    <n v="1182.3499999999999"/>
    <n v="1194.5999999999999"/>
    <n v="1163.6500000000001"/>
    <n v="1177.3499999999999"/>
    <n v="1169.25"/>
    <n v="1170.05"/>
    <n v="1176.22"/>
    <n v="19598573"/>
    <n v="23052140304.25"/>
    <n v="349227"/>
    <n v="9201508"/>
    <n v="46.95"/>
    <n v="-7.2999999999999545"/>
    <n v="-6.200365226992785E-3"/>
    <x v="0"/>
  </r>
  <r>
    <d v="2024-07-30T00:00:00"/>
    <x v="6"/>
    <n v="7"/>
    <n v="1"/>
    <x v="0"/>
    <x v="2"/>
    <s v="Q3"/>
    <x v="0"/>
    <x v="0"/>
    <s v="EQ"/>
    <n v="1164.0999999999999"/>
    <n v="1180"/>
    <n v="1160.2"/>
    <n v="1170.05"/>
    <n v="1167.3"/>
    <n v="1170"/>
    <n v="1172.5"/>
    <n v="18090045"/>
    <n v="21210554578.25"/>
    <n v="274170"/>
    <n v="11125389"/>
    <n v="61.5"/>
    <n v="-4.9999999999954525E-2"/>
    <n v="-4.2733216529169288E-5"/>
    <x v="0"/>
  </r>
  <r>
    <d v="2024-07-31T00:00:00"/>
    <x v="6"/>
    <n v="7"/>
    <n v="1"/>
    <x v="0"/>
    <x v="2"/>
    <s v="Q3"/>
    <x v="0"/>
    <x v="0"/>
    <s v="EQ"/>
    <n v="1157"/>
    <n v="1171"/>
    <n v="1154"/>
    <n v="1170"/>
    <n v="1167.8"/>
    <n v="1166.0999999999999"/>
    <n v="1162.8599999999999"/>
    <n v="17347076"/>
    <n v="20172276869.400002"/>
    <n v="374991"/>
    <n v="10497785"/>
    <n v="60.52"/>
    <n v="-3.9000000000000909"/>
    <n v="-3.3333333333334112E-3"/>
    <x v="0"/>
  </r>
  <r>
    <d v="2024-08-01T00:00:00"/>
    <x v="7"/>
    <n v="8"/>
    <n v="1"/>
    <x v="0"/>
    <x v="2"/>
    <s v="Q3"/>
    <x v="0"/>
    <x v="0"/>
    <s v="EQ"/>
    <n v="1168"/>
    <n v="1175.6500000000001"/>
    <n v="1165.45"/>
    <n v="1166.0999999999999"/>
    <n v="1172"/>
    <n v="1172.3"/>
    <n v="1171.08"/>
    <n v="11190500"/>
    <n v="13105019619"/>
    <n v="224349"/>
    <n v="8079418"/>
    <n v="72.2"/>
    <n v="6.2000000000000455"/>
    <n v="5.3168681931224128E-3"/>
    <x v="1"/>
  </r>
  <r>
    <d v="2024-08-02T00:00:00"/>
    <x v="7"/>
    <n v="8"/>
    <n v="1"/>
    <x v="0"/>
    <x v="2"/>
    <s v="Q3"/>
    <x v="0"/>
    <x v="0"/>
    <s v="EQ"/>
    <n v="1164"/>
    <n v="1167.8"/>
    <n v="1156.0999999999999"/>
    <n v="1172.3"/>
    <n v="1161.9000000000001"/>
    <n v="1160.8499999999999"/>
    <n v="1161.56"/>
    <n v="10581445"/>
    <n v="12290960339.65"/>
    <n v="253876"/>
    <n v="7412744"/>
    <n v="70.05"/>
    <n v="-11.450000000000045"/>
    <n v="-9.7671244561972591E-3"/>
    <x v="0"/>
  </r>
  <r>
    <d v="2024-08-05T00:00:00"/>
    <x v="7"/>
    <n v="8"/>
    <n v="1"/>
    <x v="0"/>
    <x v="2"/>
    <s v="Q3"/>
    <x v="0"/>
    <x v="0"/>
    <s v="EQ"/>
    <n v="1142"/>
    <n v="1151.45"/>
    <n v="1124.3"/>
    <n v="1160.8499999999999"/>
    <n v="1131.5"/>
    <n v="1133.5"/>
    <n v="1131.75"/>
    <n v="12013362"/>
    <n v="13596164377.15"/>
    <n v="234756"/>
    <n v="7717760"/>
    <n v="64.239999999999995"/>
    <n v="-27.349999999999909"/>
    <n v="-2.3560322177714529E-2"/>
    <x v="0"/>
  </r>
  <r>
    <d v="2024-08-06T00:00:00"/>
    <x v="7"/>
    <n v="8"/>
    <n v="1"/>
    <x v="0"/>
    <x v="2"/>
    <s v="Q3"/>
    <x v="0"/>
    <x v="0"/>
    <s v="EQ"/>
    <n v="1140"/>
    <n v="1151"/>
    <n v="1123.0999999999999"/>
    <n v="1133.5"/>
    <n v="1127.3"/>
    <n v="1126.0999999999999"/>
    <n v="1132.42"/>
    <n v="8571122"/>
    <n v="9706082526.2000008"/>
    <n v="251117"/>
    <n v="5001239"/>
    <n v="58.35"/>
    <n v="-7.4000000000000909"/>
    <n v="-6.528451698279745E-3"/>
    <x v="0"/>
  </r>
  <r>
    <d v="2024-08-07T00:00:00"/>
    <x v="7"/>
    <n v="8"/>
    <n v="1"/>
    <x v="0"/>
    <x v="2"/>
    <s v="Q3"/>
    <x v="0"/>
    <x v="0"/>
    <s v="EQ"/>
    <n v="1138.8"/>
    <n v="1144.8"/>
    <n v="1127"/>
    <n v="1126.0999999999999"/>
    <n v="1140.8499999999999"/>
    <n v="1136.8"/>
    <n v="1134.67"/>
    <n v="8370312"/>
    <n v="9497507291.25"/>
    <n v="277455"/>
    <n v="4136013"/>
    <n v="49.41"/>
    <n v="10.700000000000045"/>
    <n v="9.5018204422343006E-3"/>
    <x v="1"/>
  </r>
  <r>
    <d v="2024-08-08T00:00:00"/>
    <x v="7"/>
    <n v="8"/>
    <n v="1"/>
    <x v="0"/>
    <x v="2"/>
    <s v="Q3"/>
    <x v="0"/>
    <x v="0"/>
    <s v="EQ"/>
    <n v="1133.0999999999999"/>
    <n v="1142.8"/>
    <n v="1126"/>
    <n v="1136.8"/>
    <n v="1134"/>
    <n v="1138.1500000000001"/>
    <n v="1134.6099999999999"/>
    <n v="7903428"/>
    <n v="8967280558.1000004"/>
    <n v="215522"/>
    <n v="4051471"/>
    <n v="51.26"/>
    <n v="1.3500000000001364"/>
    <n v="1.1875439831106056E-3"/>
    <x v="1"/>
  </r>
  <r>
    <d v="2024-08-09T00:00:00"/>
    <x v="7"/>
    <n v="8"/>
    <n v="1"/>
    <x v="0"/>
    <x v="2"/>
    <s v="Q3"/>
    <x v="0"/>
    <x v="0"/>
    <s v="EQ"/>
    <n v="1152"/>
    <n v="1155.7"/>
    <n v="1139.95"/>
    <n v="1138.1500000000001"/>
    <n v="1142.3499999999999"/>
    <n v="1142.75"/>
    <n v="1147.33"/>
    <n v="6262086"/>
    <n v="7184698054.3000002"/>
    <n v="126822"/>
    <n v="3494898"/>
    <n v="55.81"/>
    <n v="4.5999999999999091"/>
    <n v="4.0416465316521627E-3"/>
    <x v="1"/>
  </r>
  <r>
    <d v="2024-08-12T00:00:00"/>
    <x v="7"/>
    <n v="8"/>
    <n v="1"/>
    <x v="0"/>
    <x v="2"/>
    <s v="Q3"/>
    <x v="0"/>
    <x v="0"/>
    <s v="EQ"/>
    <n v="1146"/>
    <n v="1169.0999999999999"/>
    <n v="1135.8499999999999"/>
    <n v="1142.75"/>
    <n v="1163.3499999999999"/>
    <n v="1164.3"/>
    <n v="1159.8399999999999"/>
    <n v="9078384"/>
    <n v="10529470351.4"/>
    <n v="175596"/>
    <n v="5435132"/>
    <n v="59.87"/>
    <n v="21.549999999999955"/>
    <n v="1.8858017939181758E-2"/>
    <x v="1"/>
  </r>
  <r>
    <d v="2024-08-13T00:00:00"/>
    <x v="7"/>
    <n v="8"/>
    <n v="1"/>
    <x v="0"/>
    <x v="2"/>
    <s v="Q3"/>
    <x v="0"/>
    <x v="0"/>
    <s v="EQ"/>
    <n v="1161.3499999999999"/>
    <n v="1179.5999999999999"/>
    <n v="1155.4000000000001"/>
    <n v="1164.3"/>
    <n v="1160.6500000000001"/>
    <n v="1159.5999999999999"/>
    <n v="1166.32"/>
    <n v="6180463"/>
    <n v="7208394970.4499998"/>
    <n v="186848"/>
    <n v="2988502"/>
    <n v="48.35"/>
    <n v="-4.7000000000000455"/>
    <n v="-4.0367602851499144E-3"/>
    <x v="0"/>
  </r>
  <r>
    <d v="2024-08-14T00:00:00"/>
    <x v="7"/>
    <n v="8"/>
    <n v="1"/>
    <x v="0"/>
    <x v="2"/>
    <s v="Q3"/>
    <x v="0"/>
    <x v="0"/>
    <s v="EQ"/>
    <n v="1159"/>
    <n v="1159"/>
    <n v="1148.6500000000001"/>
    <n v="1159.5999999999999"/>
    <n v="1152.6500000000001"/>
    <n v="1153.0999999999999"/>
    <n v="1152.17"/>
    <n v="5021841"/>
    <n v="5786006315.6499996"/>
    <n v="139328"/>
    <n v="3025811"/>
    <n v="60.25"/>
    <n v="-6.5"/>
    <n v="-5.6053811659192831E-3"/>
    <x v="0"/>
  </r>
  <r>
    <d v="2024-08-16T00:00:00"/>
    <x v="7"/>
    <n v="8"/>
    <n v="1"/>
    <x v="0"/>
    <x v="2"/>
    <s v="Q3"/>
    <x v="0"/>
    <x v="0"/>
    <s v="EQ"/>
    <n v="1166.4000000000001"/>
    <n v="1170"/>
    <n v="1149.5999999999999"/>
    <n v="1153.0999999999999"/>
    <n v="1166.8"/>
    <n v="1166.8499999999999"/>
    <n v="1160.7"/>
    <n v="6107134"/>
    <n v="7088546944.3500004"/>
    <n v="160066"/>
    <n v="3400079"/>
    <n v="55.67"/>
    <n v="13.75"/>
    <n v="1.1924377764287574E-2"/>
    <x v="1"/>
  </r>
  <r>
    <d v="2024-08-19T00:00:00"/>
    <x v="7"/>
    <n v="8"/>
    <n v="1"/>
    <x v="0"/>
    <x v="2"/>
    <s v="Q3"/>
    <x v="0"/>
    <x v="0"/>
    <s v="EQ"/>
    <n v="1169"/>
    <n v="1171.3"/>
    <n v="1150.2"/>
    <n v="1166.8499999999999"/>
    <n v="1155"/>
    <n v="1153.25"/>
    <n v="1157.22"/>
    <n v="6691823"/>
    <n v="7743883012.0500002"/>
    <n v="118636"/>
    <n v="3886300"/>
    <n v="58.08"/>
    <n v="-13.599999999999909"/>
    <n v="-1.1655311308222916E-2"/>
    <x v="0"/>
  </r>
  <r>
    <d v="2024-08-20T00:00:00"/>
    <x v="7"/>
    <n v="8"/>
    <n v="1"/>
    <x v="0"/>
    <x v="2"/>
    <s v="Q3"/>
    <x v="0"/>
    <x v="0"/>
    <s v="EQ"/>
    <n v="1158"/>
    <n v="1177"/>
    <n v="1154.6500000000001"/>
    <n v="1153.25"/>
    <n v="1165.5"/>
    <n v="1168"/>
    <n v="1169.1300000000001"/>
    <n v="6721749"/>
    <n v="7858583395.4499998"/>
    <n v="171688"/>
    <n v="2742357"/>
    <n v="40.799999999999997"/>
    <n v="14.75"/>
    <n v="1.2789941469759376E-2"/>
    <x v="1"/>
  </r>
  <r>
    <d v="2024-08-21T00:00:00"/>
    <x v="7"/>
    <n v="8"/>
    <n v="1"/>
    <x v="0"/>
    <x v="2"/>
    <s v="Q3"/>
    <x v="0"/>
    <x v="0"/>
    <s v="EQ"/>
    <n v="1166.5999999999999"/>
    <n v="1178"/>
    <n v="1161.5"/>
    <n v="1168"/>
    <n v="1176.4000000000001"/>
    <n v="1174.4000000000001"/>
    <n v="1170.9000000000001"/>
    <n v="9480630"/>
    <n v="11100913642.450001"/>
    <n v="201270"/>
    <n v="5814013"/>
    <n v="61.33"/>
    <n v="6.4000000000000909"/>
    <n v="5.4794520547945987E-3"/>
    <x v="1"/>
  </r>
  <r>
    <d v="2024-08-22T00:00:00"/>
    <x v="7"/>
    <n v="8"/>
    <n v="1"/>
    <x v="0"/>
    <x v="2"/>
    <s v="Q3"/>
    <x v="0"/>
    <x v="0"/>
    <s v="EQ"/>
    <n v="1179.7"/>
    <n v="1181"/>
    <n v="1168.95"/>
    <n v="1174.4000000000001"/>
    <n v="1170"/>
    <n v="1169.95"/>
    <n v="1173.3699999999999"/>
    <n v="5841326"/>
    <n v="6854064563.1999998"/>
    <n v="162840"/>
    <n v="3820163"/>
    <n v="65.400000000000006"/>
    <n v="-4.4500000000000455"/>
    <n v="-3.7891689373297389E-3"/>
    <x v="0"/>
  </r>
  <r>
    <d v="2024-08-23T00:00:00"/>
    <x v="7"/>
    <n v="8"/>
    <n v="1"/>
    <x v="0"/>
    <x v="2"/>
    <s v="Q3"/>
    <x v="0"/>
    <x v="0"/>
    <s v="EQ"/>
    <n v="1170"/>
    <n v="1173.95"/>
    <n v="1163.5"/>
    <n v="1169.95"/>
    <n v="1167.5999999999999"/>
    <n v="1165.95"/>
    <n v="1168.6500000000001"/>
    <n v="5121962"/>
    <n v="5985802416.3500004"/>
    <n v="96601"/>
    <n v="3668357"/>
    <n v="71.62"/>
    <n v="-4"/>
    <n v="-3.4189495277575964E-3"/>
    <x v="0"/>
  </r>
  <r>
    <d v="2024-08-26T00:00:00"/>
    <x v="7"/>
    <n v="8"/>
    <n v="1"/>
    <x v="0"/>
    <x v="2"/>
    <s v="Q3"/>
    <x v="0"/>
    <x v="0"/>
    <s v="EQ"/>
    <n v="1171.7"/>
    <n v="1175.25"/>
    <n v="1166.0999999999999"/>
    <n v="1165.95"/>
    <n v="1171.7"/>
    <n v="1170.3"/>
    <n v="1170.98"/>
    <n v="3392612"/>
    <n v="3972670581.0500002"/>
    <n v="90913"/>
    <n v="2046161"/>
    <n v="60.31"/>
    <n v="4.3499999999999091"/>
    <n v="3.7308632445644399E-3"/>
    <x v="1"/>
  </r>
  <r>
    <d v="2024-08-27T00:00:00"/>
    <x v="7"/>
    <n v="8"/>
    <n v="1"/>
    <x v="0"/>
    <x v="2"/>
    <s v="Q3"/>
    <x v="0"/>
    <x v="0"/>
    <s v="EQ"/>
    <n v="1170"/>
    <n v="1184.8499999999999"/>
    <n v="1164.25"/>
    <n v="1170.3"/>
    <n v="1177.9000000000001"/>
    <n v="1181.25"/>
    <n v="1178.19"/>
    <n v="8702113"/>
    <n v="10252752293.049999"/>
    <n v="156791"/>
    <n v="3950096"/>
    <n v="45.39"/>
    <n v="10.950000000000045"/>
    <n v="9.3565752371187264E-3"/>
    <x v="1"/>
  </r>
  <r>
    <d v="2024-08-28T00:00:00"/>
    <x v="7"/>
    <n v="8"/>
    <n v="1"/>
    <x v="0"/>
    <x v="2"/>
    <s v="Q3"/>
    <x v="0"/>
    <x v="0"/>
    <s v="EQ"/>
    <n v="1177"/>
    <n v="1181.7"/>
    <n v="1169.3499999999999"/>
    <n v="1181.25"/>
    <n v="1169.9000000000001"/>
    <n v="1170.95"/>
    <n v="1172.25"/>
    <n v="5483503"/>
    <n v="6428056142.0500002"/>
    <n v="154330"/>
    <n v="2949628"/>
    <n v="53.79"/>
    <n v="-10.299999999999955"/>
    <n v="-8.7195767195766809E-3"/>
    <x v="0"/>
  </r>
  <r>
    <d v="2024-08-29T00:00:00"/>
    <x v="7"/>
    <n v="8"/>
    <n v="1"/>
    <x v="0"/>
    <x v="2"/>
    <s v="Q3"/>
    <x v="0"/>
    <x v="0"/>
    <s v="EQ"/>
    <n v="1169"/>
    <n v="1179.9000000000001"/>
    <n v="1163.4000000000001"/>
    <n v="1170.95"/>
    <n v="1175"/>
    <n v="1175.4000000000001"/>
    <n v="1173.27"/>
    <n v="7290114"/>
    <n v="8553256100.8500004"/>
    <n v="244482"/>
    <n v="4427006"/>
    <n v="60.73"/>
    <n v="4.4500000000000455"/>
    <n v="3.8003330628976861E-3"/>
    <x v="1"/>
  </r>
  <r>
    <d v="2024-08-30T00:00:00"/>
    <x v="7"/>
    <n v="8"/>
    <n v="1"/>
    <x v="0"/>
    <x v="2"/>
    <s v="Q3"/>
    <x v="0"/>
    <x v="0"/>
    <s v="EQ"/>
    <n v="1177"/>
    <n v="1182.95"/>
    <n v="1171.8499999999999"/>
    <n v="1175.4000000000001"/>
    <n v="1179"/>
    <n v="1175.25"/>
    <n v="1175.92"/>
    <n v="10190506"/>
    <n v="11983227663.65"/>
    <n v="168053"/>
    <n v="6022324"/>
    <n v="59.1"/>
    <n v="-0.15000000000009095"/>
    <n v="-1.2761613067899518E-4"/>
    <x v="0"/>
  </r>
  <r>
    <d v="2024-09-02T00:00:00"/>
    <x v="8"/>
    <n v="9"/>
    <n v="1"/>
    <x v="0"/>
    <x v="2"/>
    <s v="Q3"/>
    <x v="0"/>
    <x v="0"/>
    <s v="EQ"/>
    <n v="1176"/>
    <n v="1194"/>
    <n v="1174.0999999999999"/>
    <n v="1175.25"/>
    <n v="1189"/>
    <n v="1188.8"/>
    <n v="1185.75"/>
    <n v="6432362"/>
    <n v="7627188167.3000002"/>
    <n v="216075"/>
    <n v="3265333"/>
    <n v="50.76"/>
    <n v="13.549999999999955"/>
    <n v="1.1529461816634719E-2"/>
    <x v="1"/>
  </r>
  <r>
    <d v="2024-09-03T00:00:00"/>
    <x v="8"/>
    <n v="9"/>
    <n v="1"/>
    <x v="0"/>
    <x v="2"/>
    <s v="Q3"/>
    <x v="0"/>
    <x v="0"/>
    <s v="EQ"/>
    <n v="1188"/>
    <n v="1193.55"/>
    <n v="1176.7"/>
    <n v="1188.8"/>
    <n v="1191"/>
    <n v="1191.5999999999999"/>
    <n v="1186.8800000000001"/>
    <n v="7920246"/>
    <n v="9400412970.2999992"/>
    <n v="174451"/>
    <n v="4878710"/>
    <n v="61.6"/>
    <n v="2.7999999999999545"/>
    <n v="2.3553162853297061E-3"/>
    <x v="1"/>
  </r>
  <r>
    <d v="2024-09-04T00:00:00"/>
    <x v="8"/>
    <n v="9"/>
    <n v="1"/>
    <x v="0"/>
    <x v="2"/>
    <s v="Q3"/>
    <x v="0"/>
    <x v="0"/>
    <s v="EQ"/>
    <n v="1182.7"/>
    <n v="1189.6500000000001"/>
    <n v="1173.3"/>
    <n v="1191.5999999999999"/>
    <n v="1179"/>
    <n v="1177.7"/>
    <n v="1177.75"/>
    <n v="6527941"/>
    <n v="7688271692.3000002"/>
    <n v="220127"/>
    <n v="3901360"/>
    <n v="59.76"/>
    <n v="-13.899999999999864"/>
    <n v="-1.1664988251090856E-2"/>
    <x v="0"/>
  </r>
  <r>
    <d v="2024-09-05T00:00:00"/>
    <x v="8"/>
    <n v="9"/>
    <n v="1"/>
    <x v="0"/>
    <x v="2"/>
    <s v="Q3"/>
    <x v="0"/>
    <x v="0"/>
    <s v="EQ"/>
    <n v="1182"/>
    <n v="1182.8499999999999"/>
    <n v="1173.45"/>
    <n v="1177.7"/>
    <n v="1180"/>
    <n v="1180.55"/>
    <n v="1179.33"/>
    <n v="4234766"/>
    <n v="4994203536.3000002"/>
    <n v="128572"/>
    <n v="2856338"/>
    <n v="67.45"/>
    <n v="2.8499999999999091"/>
    <n v="2.419971130168896E-3"/>
    <x v="1"/>
  </r>
  <r>
    <d v="2024-09-06T00:00:00"/>
    <x v="8"/>
    <n v="9"/>
    <n v="1"/>
    <x v="0"/>
    <x v="2"/>
    <s v="Q3"/>
    <x v="0"/>
    <x v="0"/>
    <s v="EQ"/>
    <n v="1176"/>
    <n v="1181.3499999999999"/>
    <n v="1150.8"/>
    <n v="1180.55"/>
    <n v="1158.75"/>
    <n v="1158.75"/>
    <n v="1161.22"/>
    <n v="9874576"/>
    <n v="11466577799.9"/>
    <n v="211550"/>
    <n v="6643149"/>
    <n v="67.28"/>
    <n v="-21.799999999999955"/>
    <n v="-1.846596925161997E-2"/>
    <x v="0"/>
  </r>
  <r>
    <d v="2024-09-09T00:00:00"/>
    <x v="8"/>
    <n v="9"/>
    <n v="1"/>
    <x v="0"/>
    <x v="2"/>
    <s v="Q3"/>
    <x v="0"/>
    <x v="0"/>
    <s v="EQ"/>
    <n v="1158"/>
    <n v="1175.5999999999999"/>
    <n v="1145"/>
    <n v="1158.75"/>
    <n v="1170.3"/>
    <n v="1170.8499999999999"/>
    <n v="1161.47"/>
    <n v="7700940"/>
    <n v="8944448986.6499996"/>
    <n v="225960"/>
    <n v="4747698"/>
    <n v="61.65"/>
    <n v="12.099999999999909"/>
    <n v="1.0442286947141237E-2"/>
    <x v="1"/>
  </r>
  <r>
    <d v="2024-09-10T00:00:00"/>
    <x v="8"/>
    <n v="9"/>
    <n v="1"/>
    <x v="0"/>
    <x v="2"/>
    <s v="Q3"/>
    <x v="0"/>
    <x v="0"/>
    <s v="EQ"/>
    <n v="1178.9000000000001"/>
    <n v="1190.8499999999999"/>
    <n v="1173.3499999999999"/>
    <n v="1170.8499999999999"/>
    <n v="1186.55"/>
    <n v="1187.2"/>
    <n v="1185.77"/>
    <n v="8723854"/>
    <n v="10344470324.549999"/>
    <n v="339582"/>
    <n v="4443292"/>
    <n v="50.93"/>
    <n v="16.350000000000136"/>
    <n v="1.396421403254058E-2"/>
    <x v="1"/>
  </r>
  <r>
    <d v="2024-09-11T00:00:00"/>
    <x v="8"/>
    <n v="9"/>
    <n v="1"/>
    <x v="0"/>
    <x v="2"/>
    <s v="Q3"/>
    <x v="0"/>
    <x v="0"/>
    <s v="EQ"/>
    <n v="1187.2"/>
    <n v="1194.8499999999999"/>
    <n v="1181"/>
    <n v="1187.2"/>
    <n v="1188.6500000000001"/>
    <n v="1186.0999999999999"/>
    <n v="1186.48"/>
    <n v="6000329"/>
    <n v="7119266579.9499998"/>
    <n v="128372"/>
    <n v="3020920"/>
    <n v="50.35"/>
    <n v="-1.1000000000001364"/>
    <n v="-9.2654986522922543E-4"/>
    <x v="0"/>
  </r>
  <r>
    <d v="2024-09-12T00:00:00"/>
    <x v="8"/>
    <n v="9"/>
    <n v="1"/>
    <x v="0"/>
    <x v="2"/>
    <s v="Q3"/>
    <x v="0"/>
    <x v="0"/>
    <s v="EQ"/>
    <n v="1190.0999999999999"/>
    <n v="1205.7"/>
    <n v="1176.75"/>
    <n v="1186.0999999999999"/>
    <n v="1202.5999999999999"/>
    <n v="1203.3499999999999"/>
    <n v="1195.28"/>
    <n v="7592871"/>
    <n v="9075593755.8500004"/>
    <n v="211321"/>
    <n v="4451825"/>
    <n v="58.63"/>
    <n v="17.25"/>
    <n v="1.4543461765449794E-2"/>
    <x v="1"/>
  </r>
  <r>
    <d v="2024-09-13T00:00:00"/>
    <x v="8"/>
    <n v="9"/>
    <n v="1"/>
    <x v="0"/>
    <x v="2"/>
    <s v="Q3"/>
    <x v="0"/>
    <x v="0"/>
    <s v="EQ"/>
    <n v="1209.9000000000001"/>
    <n v="1219.55"/>
    <n v="1201"/>
    <n v="1203.3499999999999"/>
    <n v="1214.95"/>
    <n v="1217.45"/>
    <n v="1213.26"/>
    <n v="6762566"/>
    <n v="8204767473.1000004"/>
    <n v="117268"/>
    <n v="4345681"/>
    <n v="64.260000000000005"/>
    <n v="14.100000000000136"/>
    <n v="1.1717289234221247E-2"/>
    <x v="1"/>
  </r>
  <r>
    <d v="2024-09-16T00:00:00"/>
    <x v="8"/>
    <n v="9"/>
    <n v="1"/>
    <x v="0"/>
    <x v="2"/>
    <s v="Q3"/>
    <x v="0"/>
    <x v="0"/>
    <s v="EQ"/>
    <n v="1222"/>
    <n v="1234"/>
    <n v="1215"/>
    <n v="1217.45"/>
    <n v="1230.3499999999999"/>
    <n v="1231.05"/>
    <n v="1229.07"/>
    <n v="4039284"/>
    <n v="4964557616.9499998"/>
    <n v="159159"/>
    <n v="1980380"/>
    <n v="49.03"/>
    <n v="13.599999999999909"/>
    <n v="1.1170889974947562E-2"/>
    <x v="1"/>
  </r>
  <r>
    <d v="2024-09-17T00:00:00"/>
    <x v="8"/>
    <n v="9"/>
    <n v="1"/>
    <x v="0"/>
    <x v="2"/>
    <s v="Q3"/>
    <x v="0"/>
    <x v="0"/>
    <s v="EQ"/>
    <n v="1235.2"/>
    <n v="1240.5999999999999"/>
    <n v="1227.5999999999999"/>
    <n v="1231.05"/>
    <n v="1228.5"/>
    <n v="1232.0999999999999"/>
    <n v="1235.07"/>
    <n v="8030427"/>
    <n v="9918122194.75"/>
    <n v="197225"/>
    <n v="4107192"/>
    <n v="51.15"/>
    <n v="1.0499999999999545"/>
    <n v="8.5293042524670363E-4"/>
    <x v="1"/>
  </r>
  <r>
    <d v="2024-09-18T00:00:00"/>
    <x v="8"/>
    <n v="9"/>
    <n v="1"/>
    <x v="0"/>
    <x v="2"/>
    <s v="Q3"/>
    <x v="0"/>
    <x v="0"/>
    <s v="EQ"/>
    <n v="1231.9000000000001"/>
    <n v="1250.4000000000001"/>
    <n v="1225"/>
    <n v="1232.0999999999999"/>
    <n v="1235.2"/>
    <n v="1240.45"/>
    <n v="1241.1600000000001"/>
    <n v="8210034"/>
    <n v="10189964995.450001"/>
    <n v="197803"/>
    <n v="4339574"/>
    <n v="52.86"/>
    <n v="8.3500000000001364"/>
    <n v="6.7770473175879694E-3"/>
    <x v="1"/>
  </r>
  <r>
    <d v="2024-09-19T00:00:00"/>
    <x v="8"/>
    <n v="9"/>
    <n v="1"/>
    <x v="0"/>
    <x v="2"/>
    <s v="Q3"/>
    <x v="0"/>
    <x v="0"/>
    <s v="EQ"/>
    <n v="1248.45"/>
    <n v="1261.7"/>
    <n v="1239"/>
    <n v="1240.45"/>
    <n v="1244.8"/>
    <n v="1242.7"/>
    <n v="1246.26"/>
    <n v="8449864"/>
    <n v="10530694484.6"/>
    <n v="201989"/>
    <n v="4782905"/>
    <n v="56.6"/>
    <n v="2.25"/>
    <n v="1.8138578741585714E-3"/>
    <x v="1"/>
  </r>
  <r>
    <d v="2024-09-20T00:00:00"/>
    <x v="8"/>
    <n v="9"/>
    <n v="1"/>
    <x v="0"/>
    <x v="2"/>
    <s v="Q3"/>
    <x v="0"/>
    <x v="0"/>
    <s v="EQ"/>
    <n v="1244"/>
    <n v="1250"/>
    <n v="1229.9000000000001"/>
    <n v="1242.7"/>
    <n v="1249.95"/>
    <n v="1245"/>
    <n v="1242.1199999999999"/>
    <n v="15009629"/>
    <n v="18643761573.349998"/>
    <n v="270705"/>
    <n v="9013219"/>
    <n v="60.05"/>
    <n v="2.2999999999999545"/>
    <n v="1.8508087229419446E-3"/>
    <x v="1"/>
  </r>
  <r>
    <d v="2024-09-23T00:00:00"/>
    <x v="8"/>
    <n v="9"/>
    <n v="1"/>
    <x v="0"/>
    <x v="2"/>
    <s v="Q3"/>
    <x v="0"/>
    <x v="0"/>
    <s v="EQ"/>
    <n v="1251.5"/>
    <n v="1252.45"/>
    <n v="1240.55"/>
    <n v="1245"/>
    <n v="1246"/>
    <n v="1246.8"/>
    <n v="1246.6199999999999"/>
    <n v="5462814"/>
    <n v="6810067498.1999998"/>
    <n v="159179"/>
    <n v="3026691"/>
    <n v="55.41"/>
    <n v="1.7999999999999545"/>
    <n v="1.4457831325300839E-3"/>
    <x v="1"/>
  </r>
  <r>
    <d v="2024-09-24T00:00:00"/>
    <x v="8"/>
    <n v="9"/>
    <n v="1"/>
    <x v="0"/>
    <x v="2"/>
    <s v="Q3"/>
    <x v="0"/>
    <x v="0"/>
    <s v="EQ"/>
    <n v="1241.0999999999999"/>
    <n v="1247.0999999999999"/>
    <n v="1235.3499999999999"/>
    <n v="1246.8"/>
    <n v="1240.5"/>
    <n v="1239.55"/>
    <n v="1240.21"/>
    <n v="9225946"/>
    <n v="11442071000.35"/>
    <n v="243688"/>
    <n v="6263453"/>
    <n v="67.89"/>
    <n v="-7.25"/>
    <n v="-5.8148861084376001E-3"/>
    <x v="0"/>
  </r>
  <r>
    <d v="2024-09-25T00:00:00"/>
    <x v="8"/>
    <n v="9"/>
    <n v="1"/>
    <x v="0"/>
    <x v="2"/>
    <s v="Q3"/>
    <x v="0"/>
    <x v="0"/>
    <s v="EQ"/>
    <n v="1238"/>
    <n v="1271"/>
    <n v="1231.0999999999999"/>
    <n v="1239.55"/>
    <n v="1269.1500000000001"/>
    <n v="1268.0999999999999"/>
    <n v="1256.08"/>
    <n v="6853324"/>
    <n v="8608334038.6499996"/>
    <n v="199190"/>
    <n v="3382940"/>
    <n v="49.36"/>
    <n v="28.549999999999955"/>
    <n v="2.3032552135855717E-2"/>
    <x v="1"/>
  </r>
  <r>
    <d v="2024-09-26T00:00:00"/>
    <x v="8"/>
    <n v="9"/>
    <n v="1"/>
    <x v="0"/>
    <x v="2"/>
    <s v="Q3"/>
    <x v="0"/>
    <x v="0"/>
    <s v="EQ"/>
    <n v="1267.55"/>
    <n v="1281.6500000000001"/>
    <n v="1262.25"/>
    <n v="1268.0999999999999"/>
    <n v="1274"/>
    <n v="1277.0999999999999"/>
    <n v="1273.6199999999999"/>
    <n v="7270078"/>
    <n v="9259322711.8999996"/>
    <n v="191113"/>
    <n v="4437039"/>
    <n v="61.03"/>
    <n v="9"/>
    <n v="7.0972320794889998E-3"/>
    <x v="1"/>
  </r>
  <r>
    <d v="2024-09-27T00:00:00"/>
    <x v="8"/>
    <n v="9"/>
    <n v="1"/>
    <x v="0"/>
    <x v="2"/>
    <s v="Q3"/>
    <x v="0"/>
    <x v="0"/>
    <s v="EQ"/>
    <n v="1273"/>
    <n v="1281.55"/>
    <n v="1257.25"/>
    <n v="1277.0999999999999"/>
    <n v="1275.0999999999999"/>
    <n v="1273.1500000000001"/>
    <n v="1271.8399999999999"/>
    <n v="13372027"/>
    <n v="17007137717.35"/>
    <n v="273519"/>
    <n v="10457303"/>
    <n v="78.2"/>
    <n v="-3.9499999999998181"/>
    <n v="-3.0929449534099276E-3"/>
    <x v="0"/>
  </r>
  <r>
    <d v="2024-09-30T00:00:00"/>
    <x v="8"/>
    <n v="9"/>
    <n v="1"/>
    <x v="0"/>
    <x v="2"/>
    <s v="Q3"/>
    <x v="0"/>
    <x v="0"/>
    <s v="EQ"/>
    <n v="1263.5"/>
    <n v="1275"/>
    <n v="1229.3499999999999"/>
    <n v="1273.1500000000001"/>
    <n v="1231.5999999999999"/>
    <n v="1232.2"/>
    <n v="1241.68"/>
    <n v="8466919"/>
    <n v="10513183747.1"/>
    <n v="282624"/>
    <n v="5722131"/>
    <n v="67.58"/>
    <n v="-40.950000000000045"/>
    <n v="-3.2164316851902797E-2"/>
    <x v="0"/>
  </r>
  <r>
    <d v="2024-10-01T00:00:00"/>
    <x v="9"/>
    <n v="10"/>
    <n v="1"/>
    <x v="0"/>
    <x v="3"/>
    <s v="Q4"/>
    <x v="0"/>
    <x v="0"/>
    <s v="EQ"/>
    <n v="1228.0999999999999"/>
    <n v="1242.95"/>
    <n v="1224.6500000000001"/>
    <n v="1232.2"/>
    <n v="1227.5"/>
    <n v="1226.6500000000001"/>
    <n v="1232.05"/>
    <n v="11164280"/>
    <n v="13754969650.549999"/>
    <n v="139543"/>
    <n v="8217970"/>
    <n v="73.61"/>
    <n v="-5.5499999999999545"/>
    <n v="-4.504138938483975E-3"/>
    <x v="0"/>
  </r>
  <r>
    <d v="2024-10-03T00:00:00"/>
    <x v="9"/>
    <n v="10"/>
    <n v="1"/>
    <x v="0"/>
    <x v="3"/>
    <s v="Q4"/>
    <x v="0"/>
    <x v="0"/>
    <s v="EQ"/>
    <n v="1207.5"/>
    <n v="1219.1500000000001"/>
    <n v="1173.0999999999999"/>
    <n v="1226.6500000000001"/>
    <n v="1178"/>
    <n v="1175.7"/>
    <n v="1191"/>
    <n v="17300892"/>
    <n v="20605304604.25"/>
    <n v="324821"/>
    <n v="13356102"/>
    <n v="77.2"/>
    <n v="-50.950000000000045"/>
    <n v="-4.1535890433293962E-2"/>
    <x v="0"/>
  </r>
  <r>
    <d v="2024-10-04T00:00:00"/>
    <x v="9"/>
    <n v="10"/>
    <n v="1"/>
    <x v="0"/>
    <x v="3"/>
    <s v="Q4"/>
    <x v="0"/>
    <x v="0"/>
    <s v="EQ"/>
    <n v="1175.5"/>
    <n v="1202.8"/>
    <n v="1174"/>
    <n v="1175.7"/>
    <n v="1183"/>
    <n v="1178.4000000000001"/>
    <n v="1185.1500000000001"/>
    <n v="13064515"/>
    <n v="15483433873"/>
    <n v="268686"/>
    <n v="7576541"/>
    <n v="57.99"/>
    <n v="2.7000000000000455"/>
    <n v="2.2965042102577574E-3"/>
    <x v="1"/>
  </r>
  <r>
    <d v="2024-10-07T00:00:00"/>
    <x v="9"/>
    <n v="10"/>
    <n v="1"/>
    <x v="0"/>
    <x v="3"/>
    <s v="Q4"/>
    <x v="0"/>
    <x v="0"/>
    <s v="EQ"/>
    <n v="1182.95"/>
    <n v="1184.8499999999999"/>
    <n v="1130.9000000000001"/>
    <n v="1178.4000000000001"/>
    <n v="1151.3"/>
    <n v="1145.7"/>
    <n v="1157.29"/>
    <n v="20047013"/>
    <n v="23200140647.150002"/>
    <n v="405533"/>
    <n v="9928054"/>
    <n v="49.52"/>
    <n v="-32.700000000000045"/>
    <n v="-2.7749490835030588E-2"/>
    <x v="0"/>
  </r>
  <r>
    <d v="2024-10-08T00:00:00"/>
    <x v="9"/>
    <n v="10"/>
    <n v="1"/>
    <x v="0"/>
    <x v="3"/>
    <s v="Q4"/>
    <x v="0"/>
    <x v="0"/>
    <s v="EQ"/>
    <n v="1153"/>
    <n v="1168.3499999999999"/>
    <n v="1142.5"/>
    <n v="1145.7"/>
    <n v="1157.3499999999999"/>
    <n v="1153.3"/>
    <n v="1157.6099999999999"/>
    <n v="8464570"/>
    <n v="9798691715.5499992"/>
    <n v="206099"/>
    <n v="4885757"/>
    <n v="57.72"/>
    <n v="7.5999999999999091"/>
    <n v="6.633499170812524E-3"/>
    <x v="1"/>
  </r>
  <r>
    <d v="2024-10-09T00:00:00"/>
    <x v="9"/>
    <n v="10"/>
    <n v="1"/>
    <x v="0"/>
    <x v="3"/>
    <s v="Q4"/>
    <x v="0"/>
    <x v="0"/>
    <s v="EQ"/>
    <n v="1154"/>
    <n v="1185"/>
    <n v="1154"/>
    <n v="1153.3"/>
    <n v="1170.2"/>
    <n v="1170.1500000000001"/>
    <n v="1170.93"/>
    <n v="9807734"/>
    <n v="11484199414.6"/>
    <n v="203169"/>
    <n v="4742335"/>
    <n v="48.35"/>
    <n v="16.850000000000136"/>
    <n v="1.4610248851122984E-2"/>
    <x v="1"/>
  </r>
  <r>
    <d v="2024-10-10T00:00:00"/>
    <x v="9"/>
    <n v="10"/>
    <n v="1"/>
    <x v="0"/>
    <x v="3"/>
    <s v="Q4"/>
    <x v="0"/>
    <x v="0"/>
    <s v="EQ"/>
    <n v="1177"/>
    <n v="1191"/>
    <n v="1175.05"/>
    <n v="1170.1500000000001"/>
    <n v="1183.7"/>
    <n v="1184.25"/>
    <n v="1183.78"/>
    <n v="6806243"/>
    <n v="8057065247.3999996"/>
    <n v="158576"/>
    <n v="3977188"/>
    <n v="58.43"/>
    <n v="14.099999999999909"/>
    <n v="1.204973721317772E-2"/>
    <x v="1"/>
  </r>
  <r>
    <d v="2024-10-11T00:00:00"/>
    <x v="9"/>
    <n v="10"/>
    <n v="1"/>
    <x v="0"/>
    <x v="3"/>
    <s v="Q4"/>
    <x v="0"/>
    <x v="0"/>
    <s v="EQ"/>
    <n v="1182.5"/>
    <n v="1188.2"/>
    <n v="1166"/>
    <n v="1184.25"/>
    <n v="1173.2"/>
    <n v="1172.45"/>
    <n v="1175.82"/>
    <n v="4754158"/>
    <n v="5590041386.5"/>
    <n v="124062"/>
    <n v="2767632"/>
    <n v="58.21"/>
    <n v="-11.799999999999955"/>
    <n v="-9.9641123073674932E-3"/>
    <x v="0"/>
  </r>
  <r>
    <d v="2024-10-14T00:00:00"/>
    <x v="9"/>
    <n v="10"/>
    <n v="1"/>
    <x v="0"/>
    <x v="3"/>
    <s v="Q4"/>
    <x v="0"/>
    <x v="0"/>
    <s v="EQ"/>
    <n v="1171.55"/>
    <n v="1175"/>
    <n v="1156.5999999999999"/>
    <n v="1172.45"/>
    <n v="1168.75"/>
    <n v="1164.3499999999999"/>
    <n v="1166.0999999999999"/>
    <n v="9765296"/>
    <n v="11387340902.65"/>
    <n v="184595"/>
    <n v="6431186"/>
    <n v="65.86"/>
    <n v="-8.1000000000001364"/>
    <n v="-6.9086101752741146E-3"/>
    <x v="0"/>
  </r>
  <r>
    <d v="2024-10-15T00:00:00"/>
    <x v="9"/>
    <n v="10"/>
    <n v="1"/>
    <x v="0"/>
    <x v="3"/>
    <s v="Q4"/>
    <x v="0"/>
    <x v="0"/>
    <s v="EQ"/>
    <n v="1166.0999999999999"/>
    <n v="1172"/>
    <n v="1149.5"/>
    <n v="1164.3499999999999"/>
    <n v="1157.7"/>
    <n v="1153.8499999999999"/>
    <n v="1158.79"/>
    <n v="8741516"/>
    <n v="10129578124.700001"/>
    <n v="156359"/>
    <n v="5738450"/>
    <n v="65.650000000000006"/>
    <n v="-10.5"/>
    <n v="-9.0179069867307952E-3"/>
    <x v="0"/>
  </r>
  <r>
    <d v="2024-10-16T00:00:00"/>
    <x v="9"/>
    <n v="10"/>
    <n v="1"/>
    <x v="0"/>
    <x v="3"/>
    <s v="Q4"/>
    <x v="0"/>
    <x v="0"/>
    <s v="EQ"/>
    <n v="1151"/>
    <n v="1162.95"/>
    <n v="1148.0999999999999"/>
    <n v="1153.8499999999999"/>
    <n v="1150"/>
    <n v="1153.2"/>
    <n v="1154.48"/>
    <n v="7739854"/>
    <n v="8935484701.4500008"/>
    <n v="145230"/>
    <n v="4960027"/>
    <n v="64.08"/>
    <n v="-0.64999999999986358"/>
    <n v="-5.6333145556169658E-4"/>
    <x v="0"/>
  </r>
  <r>
    <d v="2024-10-17T00:00:00"/>
    <x v="9"/>
    <n v="10"/>
    <n v="1"/>
    <x v="0"/>
    <x v="3"/>
    <s v="Q4"/>
    <x v="0"/>
    <x v="0"/>
    <s v="EQ"/>
    <n v="1151"/>
    <n v="1151.3499999999999"/>
    <n v="1124"/>
    <n v="1153.2"/>
    <n v="1131"/>
    <n v="1131.8499999999999"/>
    <n v="1134.23"/>
    <n v="6595231"/>
    <n v="7480540491.8000002"/>
    <n v="205556"/>
    <n v="3699154"/>
    <n v="56.09"/>
    <n v="-21.350000000000136"/>
    <n v="-1.8513701005896752E-2"/>
    <x v="0"/>
  </r>
  <r>
    <d v="2024-10-18T00:00:00"/>
    <x v="9"/>
    <n v="10"/>
    <n v="1"/>
    <x v="0"/>
    <x v="3"/>
    <s v="Q4"/>
    <x v="0"/>
    <x v="0"/>
    <s v="EQ"/>
    <n v="1158"/>
    <n v="1203.8499999999999"/>
    <n v="1156.05"/>
    <n v="1131.8499999999999"/>
    <n v="1196.95"/>
    <n v="1196.8499999999999"/>
    <n v="1185.6099999999999"/>
    <n v="20829666"/>
    <n v="24695940613.150002"/>
    <n v="393521"/>
    <n v="8559808"/>
    <n v="41.09"/>
    <n v="65"/>
    <n v="5.742810443079914E-2"/>
    <x v="1"/>
  </r>
  <r>
    <d v="2024-10-21T00:00:00"/>
    <x v="9"/>
    <n v="10"/>
    <n v="1"/>
    <x v="0"/>
    <x v="3"/>
    <s v="Q4"/>
    <x v="0"/>
    <x v="0"/>
    <s v="EQ"/>
    <n v="1196.8499999999999"/>
    <n v="1214.8"/>
    <n v="1185.55"/>
    <n v="1196.8499999999999"/>
    <n v="1189"/>
    <n v="1190.3"/>
    <n v="1197.22"/>
    <n v="7456038"/>
    <n v="8926549422.9500008"/>
    <n v="181753"/>
    <n v="3936978"/>
    <n v="52.8"/>
    <n v="-6.5499999999999545"/>
    <n v="-5.4726991686510048E-3"/>
    <x v="0"/>
  </r>
  <r>
    <d v="2024-10-22T00:00:00"/>
    <x v="9"/>
    <n v="10"/>
    <n v="1"/>
    <x v="0"/>
    <x v="3"/>
    <s v="Q4"/>
    <x v="0"/>
    <x v="0"/>
    <s v="EQ"/>
    <n v="1194.25"/>
    <n v="1198"/>
    <n v="1173.3499999999999"/>
    <n v="1190.3"/>
    <n v="1177"/>
    <n v="1175.75"/>
    <n v="1183.75"/>
    <n v="7256246"/>
    <n v="8589564115.6000004"/>
    <n v="207796"/>
    <n v="3222183"/>
    <n v="44.41"/>
    <n v="-14.549999999999955"/>
    <n v="-1.2223809123750278E-2"/>
    <x v="0"/>
  </r>
  <r>
    <d v="2024-10-23T00:00:00"/>
    <x v="9"/>
    <n v="10"/>
    <n v="1"/>
    <x v="0"/>
    <x v="3"/>
    <s v="Q4"/>
    <x v="0"/>
    <x v="0"/>
    <s v="EQ"/>
    <n v="1175.0999999999999"/>
    <n v="1183.1500000000001"/>
    <n v="1158.6500000000001"/>
    <n v="1175.75"/>
    <n v="1161.5"/>
    <n v="1160.4000000000001"/>
    <n v="1165.58"/>
    <n v="6501834"/>
    <n v="7578388501.3000002"/>
    <n v="126462"/>
    <n v="3545622"/>
    <n v="54.53"/>
    <n v="-15.349999999999909"/>
    <n v="-1.3055496491601029E-2"/>
    <x v="0"/>
  </r>
  <r>
    <d v="2024-10-24T00:00:00"/>
    <x v="9"/>
    <n v="10"/>
    <n v="1"/>
    <x v="0"/>
    <x v="3"/>
    <s v="Q4"/>
    <x v="0"/>
    <x v="0"/>
    <s v="EQ"/>
    <n v="1165"/>
    <n v="1175.2"/>
    <n v="1154.6500000000001"/>
    <n v="1160.4000000000001"/>
    <n v="1167"/>
    <n v="1167.3499999999999"/>
    <n v="1165.52"/>
    <n v="5046700"/>
    <n v="5882050589.6000004"/>
    <n v="134482"/>
    <n v="2904822"/>
    <n v="57.56"/>
    <n v="6.9499999999998181"/>
    <n v="5.9893140296447926E-3"/>
    <x v="1"/>
  </r>
  <r>
    <d v="2024-10-25T00:00:00"/>
    <x v="9"/>
    <n v="10"/>
    <n v="1"/>
    <x v="0"/>
    <x v="3"/>
    <s v="Q4"/>
    <x v="0"/>
    <x v="0"/>
    <s v="EQ"/>
    <n v="1187"/>
    <n v="1201.75"/>
    <n v="1170"/>
    <n v="1167.3499999999999"/>
    <n v="1189"/>
    <n v="1189.3499999999999"/>
    <n v="1182.18"/>
    <n v="12798716"/>
    <n v="15130405132.9"/>
    <n v="291497"/>
    <n v="7190862"/>
    <n v="56.18"/>
    <n v="22"/>
    <n v="1.8846104424551334E-2"/>
    <x v="1"/>
  </r>
  <r>
    <d v="2024-10-28T00:00:00"/>
    <x v="9"/>
    <n v="10"/>
    <n v="1"/>
    <x v="0"/>
    <x v="3"/>
    <s v="Q4"/>
    <x v="0"/>
    <x v="0"/>
    <s v="EQ"/>
    <n v="1194"/>
    <n v="1194"/>
    <n v="1167.05"/>
    <n v="1189.3499999999999"/>
    <n v="1174"/>
    <n v="1171.5999999999999"/>
    <n v="1177.69"/>
    <n v="8572243"/>
    <n v="10095425231.549999"/>
    <n v="263932"/>
    <n v="4910550"/>
    <n v="57.28"/>
    <n v="-17.75"/>
    <n v="-1.4924118215832179E-2"/>
    <x v="0"/>
  </r>
  <r>
    <d v="2024-10-29T00:00:00"/>
    <x v="9"/>
    <n v="10"/>
    <n v="1"/>
    <x v="0"/>
    <x v="3"/>
    <s v="Q4"/>
    <x v="0"/>
    <x v="0"/>
    <s v="EQ"/>
    <n v="1176.4000000000001"/>
    <n v="1191.2"/>
    <n v="1157.5999999999999"/>
    <n v="1171.5999999999999"/>
    <n v="1183.3499999999999"/>
    <n v="1186.8499999999999"/>
    <n v="1179.24"/>
    <n v="9908946"/>
    <n v="11685024900.549999"/>
    <n v="224353"/>
    <n v="6191262"/>
    <n v="62.48"/>
    <n v="15.25"/>
    <n v="1.3016387845681121E-2"/>
    <x v="1"/>
  </r>
  <r>
    <d v="2024-10-30T00:00:00"/>
    <x v="9"/>
    <n v="10"/>
    <n v="1"/>
    <x v="0"/>
    <x v="3"/>
    <s v="Q4"/>
    <x v="0"/>
    <x v="0"/>
    <s v="EQ"/>
    <n v="1178.75"/>
    <n v="1187.6500000000001"/>
    <n v="1164.3"/>
    <n v="1186.8499999999999"/>
    <n v="1172"/>
    <n v="1170.4000000000001"/>
    <n v="1171.69"/>
    <n v="9686560"/>
    <n v="11349618006.6"/>
    <n v="186687"/>
    <n v="5857882"/>
    <n v="60.47"/>
    <n v="-16.449999999999818"/>
    <n v="-1.3860218224712322E-2"/>
    <x v="0"/>
  </r>
  <r>
    <d v="2024-10-31T00:00:00"/>
    <x v="9"/>
    <n v="10"/>
    <n v="1"/>
    <x v="0"/>
    <x v="3"/>
    <s v="Q4"/>
    <x v="0"/>
    <x v="0"/>
    <s v="EQ"/>
    <n v="1165.5"/>
    <n v="1178"/>
    <n v="1153.8499999999999"/>
    <n v="1170.4000000000001"/>
    <n v="1167"/>
    <n v="1159.55"/>
    <n v="1163.31"/>
    <n v="8682294"/>
    <n v="10100193551.200001"/>
    <n v="191979"/>
    <n v="6278706"/>
    <n v="72.319999999999993"/>
    <n v="-10.850000000000136"/>
    <n v="-9.2703349282297811E-3"/>
    <x v="0"/>
  </r>
  <r>
    <d v="2024-11-01T00:00:00"/>
    <x v="10"/>
    <n v="11"/>
    <n v="1"/>
    <x v="0"/>
    <x v="3"/>
    <s v="Q4"/>
    <x v="0"/>
    <x v="0"/>
    <s v="EQ"/>
    <n v="1164.05"/>
    <n v="1172.5"/>
    <n v="1164"/>
    <n v="1159.55"/>
    <n v="1169.4000000000001"/>
    <n v="1169.55"/>
    <n v="1170.07"/>
    <n v="460781"/>
    <n v="539143760.5"/>
    <n v="16890"/>
    <n v="190504"/>
    <n v="41.34"/>
    <n v="10"/>
    <n v="8.624035186063559E-3"/>
    <x v="1"/>
  </r>
  <r>
    <d v="2024-11-04T00:00:00"/>
    <x v="10"/>
    <n v="11"/>
    <n v="1"/>
    <x v="0"/>
    <x v="3"/>
    <s v="Q4"/>
    <x v="0"/>
    <x v="0"/>
    <s v="EQ"/>
    <n v="1172"/>
    <n v="1176.95"/>
    <n v="1135.45"/>
    <n v="1169.55"/>
    <n v="1143.6500000000001"/>
    <n v="1139.25"/>
    <n v="1145.67"/>
    <n v="9288653"/>
    <n v="10641770470"/>
    <n v="203455"/>
    <n v="5396264"/>
    <n v="58.1"/>
    <n v="-30.299999999999955"/>
    <n v="-2.5907400282159768E-2"/>
    <x v="0"/>
  </r>
  <r>
    <d v="2024-11-05T00:00:00"/>
    <x v="10"/>
    <n v="11"/>
    <n v="1"/>
    <x v="0"/>
    <x v="3"/>
    <s v="Q4"/>
    <x v="0"/>
    <x v="0"/>
    <s v="EQ"/>
    <n v="1138.95"/>
    <n v="1174.9000000000001"/>
    <n v="1133.45"/>
    <n v="1139.25"/>
    <n v="1170.1500000000001"/>
    <n v="1171.7"/>
    <n v="1155"/>
    <n v="11701049"/>
    <n v="13514727894.200001"/>
    <n v="200551"/>
    <n v="6285010"/>
    <n v="53.71"/>
    <n v="32.450000000000045"/>
    <n v="2.8483651525126219E-2"/>
    <x v="1"/>
  </r>
  <r>
    <d v="2024-11-06T00:00:00"/>
    <x v="10"/>
    <n v="11"/>
    <n v="1"/>
    <x v="0"/>
    <x v="3"/>
    <s v="Q4"/>
    <x v="0"/>
    <x v="0"/>
    <s v="EQ"/>
    <n v="1171.8"/>
    <n v="1183.55"/>
    <n v="1161.45"/>
    <n v="1171.7"/>
    <n v="1169"/>
    <n v="1166.5"/>
    <n v="1171.8599999999999"/>
    <n v="10353506"/>
    <n v="12132851140.85"/>
    <n v="199551"/>
    <n v="7083597"/>
    <n v="68.42"/>
    <n v="-5.2000000000000455"/>
    <n v="-4.437996074080435E-3"/>
    <x v="0"/>
  </r>
  <r>
    <d v="2024-11-07T00:00:00"/>
    <x v="10"/>
    <n v="11"/>
    <n v="1"/>
    <x v="0"/>
    <x v="3"/>
    <s v="Q4"/>
    <x v="0"/>
    <x v="0"/>
    <s v="EQ"/>
    <n v="1168.5999999999999"/>
    <n v="1172.9000000000001"/>
    <n v="1151.05"/>
    <n v="1166.5"/>
    <n v="1160.45"/>
    <n v="1159.9000000000001"/>
    <n v="1158.93"/>
    <n v="6252889"/>
    <n v="7246654842.3500004"/>
    <n v="115427"/>
    <n v="4152141"/>
    <n v="66.400000000000006"/>
    <n v="-6.5999999999999091"/>
    <n v="-5.6579511358764755E-3"/>
    <x v="0"/>
  </r>
  <r>
    <d v="2024-11-08T00:00:00"/>
    <x v="10"/>
    <n v="11"/>
    <n v="1"/>
    <x v="0"/>
    <x v="3"/>
    <s v="Q4"/>
    <x v="0"/>
    <x v="0"/>
    <s v="EQ"/>
    <n v="1156"/>
    <n v="1167.75"/>
    <n v="1151.0999999999999"/>
    <n v="1159.9000000000001"/>
    <n v="1161.4000000000001"/>
    <n v="1160.95"/>
    <n v="1160.4100000000001"/>
    <n v="3786168"/>
    <n v="4393491687.5"/>
    <n v="128235"/>
    <n v="2372717"/>
    <n v="62.67"/>
    <n v="1.0499999999999545"/>
    <n v="9.0525045262518703E-4"/>
    <x v="1"/>
  </r>
  <r>
    <d v="2024-11-11T00:00:00"/>
    <x v="10"/>
    <n v="11"/>
    <n v="1"/>
    <x v="0"/>
    <x v="3"/>
    <s v="Q4"/>
    <x v="0"/>
    <x v="0"/>
    <s v="EQ"/>
    <n v="1152"/>
    <n v="1176.8"/>
    <n v="1142.95"/>
    <n v="1160.95"/>
    <n v="1169"/>
    <n v="1171"/>
    <n v="1164.6600000000001"/>
    <n v="6620678"/>
    <n v="7710808831.3000002"/>
    <n v="170071"/>
    <n v="3205784"/>
    <n v="48.42"/>
    <n v="10.049999999999955"/>
    <n v="8.6567035617381924E-3"/>
    <x v="1"/>
  </r>
  <r>
    <d v="2024-11-12T00:00:00"/>
    <x v="10"/>
    <n v="11"/>
    <n v="1"/>
    <x v="0"/>
    <x v="3"/>
    <s v="Q4"/>
    <x v="0"/>
    <x v="0"/>
    <s v="EQ"/>
    <n v="1171.6500000000001"/>
    <n v="1187"/>
    <n v="1153.8"/>
    <n v="1171"/>
    <n v="1156.95"/>
    <n v="1158.1500000000001"/>
    <n v="1167.0899999999999"/>
    <n v="9606088"/>
    <n v="11211123906.700001"/>
    <n v="185151"/>
    <n v="5508770"/>
    <n v="57.35"/>
    <n v="-12.849999999999909"/>
    <n v="-1.097352690008532E-2"/>
    <x v="0"/>
  </r>
  <r>
    <d v="2024-11-13T00:00:00"/>
    <x v="10"/>
    <n v="11"/>
    <n v="1"/>
    <x v="0"/>
    <x v="3"/>
    <s v="Q4"/>
    <x v="0"/>
    <x v="0"/>
    <s v="EQ"/>
    <n v="1151.9000000000001"/>
    <n v="1165.5"/>
    <n v="1135.0999999999999"/>
    <n v="1158.1500000000001"/>
    <n v="1142.3499999999999"/>
    <n v="1139.1500000000001"/>
    <n v="1146.8699999999999"/>
    <n v="8079113"/>
    <n v="9265687388.2999992"/>
    <n v="194201"/>
    <n v="4067951"/>
    <n v="50.35"/>
    <n v="-19"/>
    <n v="-1.6405474247722662E-2"/>
    <x v="0"/>
  </r>
  <r>
    <d v="2024-11-14T00:00:00"/>
    <x v="10"/>
    <n v="11"/>
    <n v="1"/>
    <x v="0"/>
    <x v="3"/>
    <s v="Q4"/>
    <x v="0"/>
    <x v="0"/>
    <s v="EQ"/>
    <n v="1137.55"/>
    <n v="1150.75"/>
    <n v="1131.5999999999999"/>
    <n v="1139.1500000000001"/>
    <n v="1140"/>
    <n v="1140.7"/>
    <n v="1140.75"/>
    <n v="5975873"/>
    <n v="6816964756.5"/>
    <n v="198141"/>
    <n v="3615850"/>
    <n v="60.51"/>
    <n v="1.5499999999999545"/>
    <n v="1.3606636527234818E-3"/>
    <x v="1"/>
  </r>
  <r>
    <d v="2024-11-18T00:00:00"/>
    <x v="10"/>
    <n v="11"/>
    <n v="1"/>
    <x v="0"/>
    <x v="3"/>
    <s v="Q4"/>
    <x v="0"/>
    <x v="0"/>
    <s v="EQ"/>
    <n v="1131.2"/>
    <n v="1135"/>
    <n v="1121.55"/>
    <n v="1140.7"/>
    <n v="1125.45"/>
    <n v="1126.2"/>
    <n v="1126.29"/>
    <n v="9474971"/>
    <n v="10671559722.6"/>
    <n v="296779"/>
    <n v="7028188"/>
    <n v="74.180000000000007"/>
    <n v="-14.5"/>
    <n v="-1.2711492942929779E-2"/>
    <x v="0"/>
  </r>
  <r>
    <d v="2024-11-19T00:00:00"/>
    <x v="10"/>
    <n v="11"/>
    <n v="1"/>
    <x v="0"/>
    <x v="3"/>
    <s v="Q4"/>
    <x v="0"/>
    <x v="0"/>
    <s v="EQ"/>
    <n v="1130"/>
    <n v="1139"/>
    <n v="1122.05"/>
    <n v="1126.2"/>
    <n v="1133.45"/>
    <n v="1133.95"/>
    <n v="1129.17"/>
    <n v="19225966"/>
    <n v="21709308849.049999"/>
    <n v="182241"/>
    <n v="14909037"/>
    <n v="77.55"/>
    <n v="7.75"/>
    <n v="6.8815485704137808E-3"/>
    <x v="1"/>
  </r>
  <r>
    <d v="2024-11-21T00:00:00"/>
    <x v="10"/>
    <n v="11"/>
    <n v="1"/>
    <x v="0"/>
    <x v="3"/>
    <s v="Q4"/>
    <x v="0"/>
    <x v="0"/>
    <s v="EQ"/>
    <n v="1138"/>
    <n v="1152"/>
    <n v="1115.75"/>
    <n v="1133.95"/>
    <n v="1143.5"/>
    <n v="1139.1500000000001"/>
    <n v="1136.7"/>
    <n v="8126248"/>
    <n v="9237118686.7999992"/>
    <n v="231458"/>
    <n v="4522486"/>
    <n v="55.65"/>
    <n v="5.2000000000000455"/>
    <n v="4.5857401119979236E-3"/>
    <x v="1"/>
  </r>
  <r>
    <d v="2024-11-22T00:00:00"/>
    <x v="10"/>
    <n v="11"/>
    <n v="1"/>
    <x v="0"/>
    <x v="3"/>
    <s v="Q4"/>
    <x v="0"/>
    <x v="0"/>
    <s v="EQ"/>
    <n v="1136.6500000000001"/>
    <n v="1147.9000000000001"/>
    <n v="1127.55"/>
    <n v="1139.1500000000001"/>
    <n v="1141.8"/>
    <n v="1142.4000000000001"/>
    <n v="1135.51"/>
    <n v="16687505"/>
    <n v="18948868769.25"/>
    <n v="193290"/>
    <n v="11577214"/>
    <n v="69.38"/>
    <n v="3.25"/>
    <n v="2.8530044331299652E-3"/>
    <x v="1"/>
  </r>
  <r>
    <d v="2024-11-25T00:00:00"/>
    <x v="10"/>
    <n v="11"/>
    <n v="1"/>
    <x v="0"/>
    <x v="3"/>
    <s v="Q4"/>
    <x v="0"/>
    <x v="0"/>
    <s v="EQ"/>
    <n v="1160"/>
    <n v="1164.5"/>
    <n v="1142"/>
    <n v="1142.4000000000001"/>
    <n v="1156.7"/>
    <n v="1155.9000000000001"/>
    <n v="1155.03"/>
    <n v="12385823"/>
    <n v="14306027187.700001"/>
    <n v="182859"/>
    <n v="8437388"/>
    <n v="68.12"/>
    <n v="13.5"/>
    <n v="1.1817226890756302E-2"/>
    <x v="1"/>
  </r>
  <r>
    <d v="2024-11-26T00:00:00"/>
    <x v="10"/>
    <n v="11"/>
    <n v="1"/>
    <x v="0"/>
    <x v="3"/>
    <s v="Q4"/>
    <x v="0"/>
    <x v="0"/>
    <s v="EQ"/>
    <n v="1157.0999999999999"/>
    <n v="1159.5999999999999"/>
    <n v="1142.6500000000001"/>
    <n v="1155.9000000000001"/>
    <n v="1143.3"/>
    <n v="1144.8"/>
    <n v="1147.29"/>
    <n v="5127437"/>
    <n v="5882672288.8500004"/>
    <n v="150905"/>
    <n v="3249850"/>
    <n v="63.38"/>
    <n v="-11.100000000000136"/>
    <n v="-9.6029068258501049E-3"/>
    <x v="0"/>
  </r>
  <r>
    <d v="2024-11-27T00:00:00"/>
    <x v="10"/>
    <n v="11"/>
    <n v="1"/>
    <x v="0"/>
    <x v="3"/>
    <s v="Q4"/>
    <x v="0"/>
    <x v="0"/>
    <s v="EQ"/>
    <n v="1145.2"/>
    <n v="1155.45"/>
    <n v="1133.55"/>
    <n v="1144.8"/>
    <n v="1151"/>
    <n v="1149.6500000000001"/>
    <n v="1146.57"/>
    <n v="5989943"/>
    <n v="6867913333.0500002"/>
    <n v="152024"/>
    <n v="3057232"/>
    <n v="51.04"/>
    <n v="4.8500000000001364"/>
    <n v="4.2365478686234598E-3"/>
    <x v="1"/>
  </r>
  <r>
    <d v="2024-11-28T00:00:00"/>
    <x v="10"/>
    <n v="11"/>
    <n v="1"/>
    <x v="0"/>
    <x v="3"/>
    <s v="Q4"/>
    <x v="0"/>
    <x v="0"/>
    <s v="EQ"/>
    <n v="1148.5"/>
    <n v="1154.45"/>
    <n v="1129.4000000000001"/>
    <n v="1149.6500000000001"/>
    <n v="1135"/>
    <n v="1132.5"/>
    <n v="1139.3599999999999"/>
    <n v="10731275"/>
    <n v="12226750821.65"/>
    <n v="211822"/>
    <n v="7474932"/>
    <n v="69.66"/>
    <n v="-17.150000000000091"/>
    <n v="-1.4917583612403853E-2"/>
    <x v="0"/>
  </r>
  <r>
    <d v="2024-11-29T00:00:00"/>
    <x v="10"/>
    <n v="11"/>
    <n v="1"/>
    <x v="0"/>
    <x v="3"/>
    <s v="Q4"/>
    <x v="0"/>
    <x v="0"/>
    <s v="EQ"/>
    <n v="1133.55"/>
    <n v="1140.9000000000001"/>
    <n v="1127.7"/>
    <n v="1132.5"/>
    <n v="1137"/>
    <n v="1136.3"/>
    <n v="1135.67"/>
    <n v="6406277"/>
    <n v="7275387402.1000004"/>
    <n v="133772"/>
    <n v="4312173"/>
    <n v="67.31"/>
    <n v="3.7999999999999545"/>
    <n v="3.355408388520931E-3"/>
    <x v="1"/>
  </r>
  <r>
    <d v="2024-12-02T00:00:00"/>
    <x v="11"/>
    <n v="12"/>
    <n v="1"/>
    <x v="0"/>
    <x v="3"/>
    <s v="Q4"/>
    <x v="0"/>
    <x v="0"/>
    <s v="EQ"/>
    <n v="1132.7"/>
    <n v="1141.4000000000001"/>
    <n v="1126.5999999999999"/>
    <n v="1136.3"/>
    <n v="1136.3499999999999"/>
    <n v="1137.0999999999999"/>
    <n v="1133.73"/>
    <n v="4785858"/>
    <n v="5425853341.75"/>
    <n v="125708"/>
    <n v="3167261"/>
    <n v="66.180000000000007"/>
    <n v="0.79999999999995453"/>
    <n v="7.0403942620782766E-4"/>
    <x v="1"/>
  </r>
  <r>
    <d v="2024-12-03T00:00:00"/>
    <x v="11"/>
    <n v="12"/>
    <n v="1"/>
    <x v="0"/>
    <x v="3"/>
    <s v="Q4"/>
    <x v="0"/>
    <x v="0"/>
    <s v="EQ"/>
    <n v="1144.4000000000001"/>
    <n v="1164.9000000000001"/>
    <n v="1138"/>
    <n v="1137.0999999999999"/>
    <n v="1161"/>
    <n v="1160.5"/>
    <n v="1156.52"/>
    <n v="8382042"/>
    <n v="9693960807.1000004"/>
    <n v="206150"/>
    <n v="5953104"/>
    <n v="71.02"/>
    <n v="23.400000000000091"/>
    <n v="2.0578665025063839E-2"/>
    <x v="1"/>
  </r>
  <r>
    <d v="2024-12-04T00:00:00"/>
    <x v="11"/>
    <n v="12"/>
    <n v="1"/>
    <x v="0"/>
    <x v="3"/>
    <s v="Q4"/>
    <x v="0"/>
    <x v="0"/>
    <s v="EQ"/>
    <n v="1157.5"/>
    <n v="1168"/>
    <n v="1153.9000000000001"/>
    <n v="1160.5"/>
    <n v="1158.75"/>
    <n v="1159.45"/>
    <n v="1158.67"/>
    <n v="18379798"/>
    <n v="21296177515.450001"/>
    <n v="183298"/>
    <n v="14027071"/>
    <n v="76.319999999999993"/>
    <n v="-1.0499999999999545"/>
    <n v="-9.0478242137005996E-4"/>
    <x v="0"/>
  </r>
  <r>
    <d v="2024-12-05T00:00:00"/>
    <x v="11"/>
    <n v="12"/>
    <n v="1"/>
    <x v="0"/>
    <x v="3"/>
    <s v="Q4"/>
    <x v="0"/>
    <x v="0"/>
    <s v="EQ"/>
    <n v="1164"/>
    <n v="1176.9000000000001"/>
    <n v="1150.0999999999999"/>
    <n v="1159.45"/>
    <n v="1168.5"/>
    <n v="1166.4000000000001"/>
    <n v="1166.2"/>
    <n v="10640451"/>
    <n v="12408850465.299999"/>
    <n v="264133"/>
    <n v="6583772"/>
    <n v="61.87"/>
    <n v="6.9500000000000455"/>
    <n v="5.9942213980767132E-3"/>
    <x v="1"/>
  </r>
  <r>
    <d v="2024-12-06T00:00:00"/>
    <x v="11"/>
    <n v="12"/>
    <n v="1"/>
    <x v="0"/>
    <x v="3"/>
    <s v="Q4"/>
    <x v="0"/>
    <x v="0"/>
    <s v="EQ"/>
    <n v="1167.5"/>
    <n v="1193.8499999999999"/>
    <n v="1160"/>
    <n v="1166.4000000000001"/>
    <n v="1183.9000000000001"/>
    <n v="1184.55"/>
    <n v="1183.3"/>
    <n v="7542210"/>
    <n v="8924681425.7999992"/>
    <n v="172308"/>
    <n v="3754165"/>
    <n v="49.78"/>
    <n v="18.149999999999864"/>
    <n v="1.5560699588477249E-2"/>
    <x v="1"/>
  </r>
  <r>
    <d v="2024-12-09T00:00:00"/>
    <x v="11"/>
    <n v="12"/>
    <n v="1"/>
    <x v="0"/>
    <x v="3"/>
    <s v="Q4"/>
    <x v="0"/>
    <x v="0"/>
    <s v="EQ"/>
    <n v="1184.25"/>
    <n v="1186"/>
    <n v="1161"/>
    <n v="1184.55"/>
    <n v="1167.9000000000001"/>
    <n v="1163.25"/>
    <n v="1170.8"/>
    <n v="6308112"/>
    <n v="7385508325.1000004"/>
    <n v="191881"/>
    <n v="4273947"/>
    <n v="67.75"/>
    <n v="-21.299999999999955"/>
    <n v="-1.7981511966569545E-2"/>
    <x v="0"/>
  </r>
  <r>
    <d v="2024-12-10T00:00:00"/>
    <x v="11"/>
    <n v="12"/>
    <n v="1"/>
    <x v="0"/>
    <x v="3"/>
    <s v="Q4"/>
    <x v="0"/>
    <x v="0"/>
    <s v="EQ"/>
    <n v="1157"/>
    <n v="1165.05"/>
    <n v="1151.25"/>
    <n v="1163.25"/>
    <n v="1155"/>
    <n v="1153.6500000000001"/>
    <n v="1156.4000000000001"/>
    <n v="4714389"/>
    <n v="5451718848.25"/>
    <n v="177982"/>
    <n v="3014667"/>
    <n v="63.95"/>
    <n v="-9.5999999999999091"/>
    <n v="-8.252740167633707E-3"/>
    <x v="0"/>
  </r>
  <r>
    <d v="2024-12-11T00:00:00"/>
    <x v="11"/>
    <n v="12"/>
    <n v="1"/>
    <x v="0"/>
    <x v="3"/>
    <s v="Q4"/>
    <x v="0"/>
    <x v="0"/>
    <s v="EQ"/>
    <n v="1150"/>
    <n v="1158.3499999999999"/>
    <n v="1144.55"/>
    <n v="1153.6500000000001"/>
    <n v="1147"/>
    <n v="1147.25"/>
    <n v="1152.07"/>
    <n v="7788242"/>
    <n v="8972583839.4500008"/>
    <n v="185882"/>
    <n v="5704687"/>
    <n v="73.25"/>
    <n v="-6.4000000000000909"/>
    <n v="-5.5476097603260003E-3"/>
    <x v="0"/>
  </r>
  <r>
    <d v="2024-12-12T00:00:00"/>
    <x v="11"/>
    <n v="12"/>
    <n v="1"/>
    <x v="0"/>
    <x v="3"/>
    <s v="Q4"/>
    <x v="0"/>
    <x v="0"/>
    <s v="EQ"/>
    <n v="1145"/>
    <n v="1154.55"/>
    <n v="1143.5999999999999"/>
    <n v="1147.25"/>
    <n v="1145"/>
    <n v="1145.6500000000001"/>
    <n v="1149.1300000000001"/>
    <n v="4825283"/>
    <n v="5544897041.5500002"/>
    <n v="144279"/>
    <n v="2638955"/>
    <n v="54.69"/>
    <n v="-1.5999999999999091"/>
    <n v="-1.394639354979219E-3"/>
    <x v="0"/>
  </r>
  <r>
    <d v="2024-12-13T00:00:00"/>
    <x v="11"/>
    <n v="12"/>
    <n v="1"/>
    <x v="0"/>
    <x v="3"/>
    <s v="Q4"/>
    <x v="0"/>
    <x v="0"/>
    <s v="EQ"/>
    <n v="1141"/>
    <n v="1152.7"/>
    <n v="1113.6500000000001"/>
    <n v="1145.6500000000001"/>
    <n v="1151.9000000000001"/>
    <n v="1148.1500000000001"/>
    <n v="1136.01"/>
    <n v="8731618"/>
    <n v="9919184165.7000008"/>
    <n v="192015"/>
    <n v="5351803"/>
    <n v="61.29"/>
    <n v="2.5"/>
    <n v="2.1821673285907562E-3"/>
    <x v="1"/>
  </r>
  <r>
    <d v="2024-12-16T00:00:00"/>
    <x v="11"/>
    <n v="12"/>
    <n v="1"/>
    <x v="0"/>
    <x v="3"/>
    <s v="Q4"/>
    <x v="0"/>
    <x v="0"/>
    <s v="EQ"/>
    <n v="1146.5"/>
    <n v="1155"/>
    <n v="1141.75"/>
    <n v="1148.1500000000001"/>
    <n v="1148"/>
    <n v="1150.9000000000001"/>
    <n v="1149.03"/>
    <n v="3975202"/>
    <n v="4567625457.6999998"/>
    <n v="90921"/>
    <n v="2289639"/>
    <n v="57.6"/>
    <n v="2.75"/>
    <n v="2.3951574271654399E-3"/>
    <x v="1"/>
  </r>
  <r>
    <d v="2024-12-17T00:00:00"/>
    <x v="11"/>
    <n v="12"/>
    <n v="1"/>
    <x v="0"/>
    <x v="3"/>
    <s v="Q4"/>
    <x v="0"/>
    <x v="0"/>
    <s v="EQ"/>
    <n v="1145.25"/>
    <n v="1151.8499999999999"/>
    <n v="1130"/>
    <n v="1150.9000000000001"/>
    <n v="1134.8"/>
    <n v="1136.25"/>
    <n v="1138.96"/>
    <n v="7292817"/>
    <n v="8306222760"/>
    <n v="170342"/>
    <n v="4484564"/>
    <n v="61.49"/>
    <n v="-14.650000000000091"/>
    <n v="-1.2729168476844287E-2"/>
    <x v="0"/>
  </r>
  <r>
    <d v="2024-12-18T00:00:00"/>
    <x v="11"/>
    <n v="12"/>
    <n v="1"/>
    <x v="0"/>
    <x v="3"/>
    <s v="Q4"/>
    <x v="0"/>
    <x v="0"/>
    <s v="EQ"/>
    <n v="1136.2"/>
    <n v="1139.9000000000001"/>
    <n v="1115.95"/>
    <n v="1136.25"/>
    <n v="1123.5"/>
    <n v="1122.25"/>
    <n v="1124.97"/>
    <n v="7222127"/>
    <n v="8124710986.1499996"/>
    <n v="205675"/>
    <n v="4891971"/>
    <n v="67.739999999999995"/>
    <n v="-14"/>
    <n v="-1.2321232123212322E-2"/>
    <x v="0"/>
  </r>
  <r>
    <d v="2024-12-19T00:00:00"/>
    <x v="11"/>
    <n v="12"/>
    <n v="1"/>
    <x v="0"/>
    <x v="3"/>
    <s v="Q4"/>
    <x v="0"/>
    <x v="0"/>
    <s v="EQ"/>
    <n v="1104.9000000000001"/>
    <n v="1119.05"/>
    <n v="1101.05"/>
    <n v="1122.25"/>
    <n v="1110.75"/>
    <n v="1108.9000000000001"/>
    <n v="1109.3599999999999"/>
    <n v="11677610"/>
    <n v="12954624207.549999"/>
    <n v="225005"/>
    <n v="8568243"/>
    <n v="73.37"/>
    <n v="-13.349999999999909"/>
    <n v="-1.1895745154822819E-2"/>
    <x v="0"/>
  </r>
  <r>
    <d v="2024-12-20T00:00:00"/>
    <x v="11"/>
    <n v="12"/>
    <n v="1"/>
    <x v="0"/>
    <x v="3"/>
    <s v="Q4"/>
    <x v="0"/>
    <x v="0"/>
    <s v="EQ"/>
    <n v="1103.95"/>
    <n v="1105.8499999999999"/>
    <n v="1065"/>
    <n v="1108.9000000000001"/>
    <n v="1070"/>
    <n v="1071.8499999999999"/>
    <n v="1081.98"/>
    <n v="12623056"/>
    <n v="13657902420.549999"/>
    <n v="259785"/>
    <n v="7704130"/>
    <n v="61.03"/>
    <n v="-37.050000000000182"/>
    <n v="-3.3411488862837208E-2"/>
    <x v="0"/>
  </r>
  <r>
    <d v="2024-12-23T00:00:00"/>
    <x v="11"/>
    <n v="12"/>
    <n v="1"/>
    <x v="0"/>
    <x v="3"/>
    <s v="Q4"/>
    <x v="0"/>
    <x v="0"/>
    <s v="EQ"/>
    <n v="1075.0999999999999"/>
    <n v="1083.55"/>
    <n v="1072.4000000000001"/>
    <n v="1071.8499999999999"/>
    <n v="1077"/>
    <n v="1079.1500000000001"/>
    <n v="1078.51"/>
    <n v="3886921"/>
    <n v="4192085929.0500002"/>
    <n v="132669"/>
    <n v="2119808"/>
    <n v="54.54"/>
    <n v="7.3000000000001819"/>
    <n v="6.8106544759063137E-3"/>
    <x v="1"/>
  </r>
  <r>
    <d v="2024-12-24T00:00:00"/>
    <x v="11"/>
    <n v="12"/>
    <n v="1"/>
    <x v="0"/>
    <x v="3"/>
    <s v="Q4"/>
    <x v="0"/>
    <x v="0"/>
    <s v="EQ"/>
    <n v="1077.3"/>
    <n v="1084.75"/>
    <n v="1076"/>
    <n v="1079.1500000000001"/>
    <n v="1081.9000000000001"/>
    <n v="1078.9000000000001"/>
    <n v="1080.42"/>
    <n v="4343694"/>
    <n v="4693016607.75"/>
    <n v="128592"/>
    <n v="2129103"/>
    <n v="49.02"/>
    <n v="-0.25"/>
    <n v="-2.3166380947968305E-4"/>
    <x v="0"/>
  </r>
  <r>
    <d v="2024-12-26T00:00:00"/>
    <x v="11"/>
    <n v="12"/>
    <n v="1"/>
    <x v="0"/>
    <x v="3"/>
    <s v="Q4"/>
    <x v="0"/>
    <x v="0"/>
    <s v="EQ"/>
    <n v="1083"/>
    <n v="1092.5999999999999"/>
    <n v="1072.75"/>
    <n v="1078.9000000000001"/>
    <n v="1077.25"/>
    <n v="1076.7"/>
    <n v="1078.3399999999999"/>
    <n v="4775460"/>
    <n v="5149574877.3000002"/>
    <n v="119071"/>
    <n v="2924010"/>
    <n v="61.23"/>
    <n v="-2.2000000000000455"/>
    <n v="-2.0391139123181437E-3"/>
    <x v="0"/>
  </r>
  <r>
    <d v="2024-12-27T00:00:00"/>
    <x v="11"/>
    <n v="12"/>
    <n v="1"/>
    <x v="0"/>
    <x v="3"/>
    <s v="Q4"/>
    <x v="0"/>
    <x v="0"/>
    <s v="EQ"/>
    <n v="1078.0999999999999"/>
    <n v="1086.25"/>
    <n v="1076"/>
    <n v="1076.7"/>
    <n v="1078.2"/>
    <n v="1077.45"/>
    <n v="1080.19"/>
    <n v="3801667"/>
    <n v="4106508621.1500001"/>
    <n v="113788"/>
    <n v="2554657"/>
    <n v="67.2"/>
    <n v="0.75"/>
    <n v="6.9657286152131513E-4"/>
    <x v="1"/>
  </r>
  <r>
    <d v="2024-12-30T00:00:00"/>
    <x v="11"/>
    <n v="12"/>
    <n v="1"/>
    <x v="0"/>
    <x v="3"/>
    <s v="Q4"/>
    <x v="0"/>
    <x v="0"/>
    <s v="EQ"/>
    <n v="1074.0999999999999"/>
    <n v="1096.5"/>
    <n v="1063.95"/>
    <n v="1077.45"/>
    <n v="1070"/>
    <n v="1069.95"/>
    <n v="1075.1600000000001"/>
    <n v="9452155"/>
    <n v="10162555228.4"/>
    <n v="172968"/>
    <n v="5020086"/>
    <n v="53.11"/>
    <n v="-7.5"/>
    <n v="-6.960879855213699E-3"/>
    <x v="0"/>
  </r>
  <r>
    <d v="2024-12-31T00:00:00"/>
    <x v="11"/>
    <n v="12"/>
    <n v="1"/>
    <x v="0"/>
    <x v="3"/>
    <s v="Q4"/>
    <x v="0"/>
    <x v="0"/>
    <s v="EQ"/>
    <n v="1062"/>
    <n v="1070.45"/>
    <n v="1058.5"/>
    <n v="1069.95"/>
    <n v="1068"/>
    <n v="1064.7"/>
    <n v="1064.48"/>
    <n v="5292136"/>
    <n v="5633387060.5"/>
    <n v="161817"/>
    <n v="3489727"/>
    <n v="65.94"/>
    <n v="-5.25"/>
    <n v="-4.9067713444553478E-3"/>
    <x v="0"/>
  </r>
  <r>
    <d v="2025-01-01T00:00:00"/>
    <x v="0"/>
    <n v="1"/>
    <n v="1"/>
    <x v="1"/>
    <x v="0"/>
    <s v="Q1"/>
    <x v="0"/>
    <x v="0"/>
    <s v="EQ"/>
    <n v="1064.1500000000001"/>
    <n v="1076.95"/>
    <n v="1053.95"/>
    <n v="1064.7"/>
    <n v="1072.25"/>
    <n v="1071.8"/>
    <n v="1066.4100000000001"/>
    <n v="2985355"/>
    <n v="3183598425.4499998"/>
    <n v="80357"/>
    <n v="1535349"/>
    <n v="51.43"/>
    <n v="7.0999999999999091"/>
    <n v="6.6685451300835061E-3"/>
    <x v="1"/>
  </r>
  <r>
    <d v="2025-01-02T00:00:00"/>
    <x v="0"/>
    <n v="1"/>
    <n v="1"/>
    <x v="1"/>
    <x v="0"/>
    <s v="Q1"/>
    <x v="0"/>
    <x v="0"/>
    <s v="EQ"/>
    <n v="1072"/>
    <n v="1088.7"/>
    <n v="1067.5"/>
    <n v="1071.8"/>
    <n v="1087"/>
    <n v="1086.5999999999999"/>
    <n v="1080.81"/>
    <n v="6557076"/>
    <n v="7086954800.1999998"/>
    <n v="157426"/>
    <n v="4734120"/>
    <n v="72.2"/>
    <n v="14.799999999999955"/>
    <n v="1.3808546370591486E-2"/>
    <x v="1"/>
  </r>
  <r>
    <d v="2025-01-03T00:00:00"/>
    <x v="0"/>
    <n v="1"/>
    <n v="1"/>
    <x v="1"/>
    <x v="0"/>
    <s v="Q1"/>
    <x v="0"/>
    <x v="0"/>
    <s v="EQ"/>
    <n v="1086"/>
    <n v="1093.5"/>
    <n v="1079.8"/>
    <n v="1086.5999999999999"/>
    <n v="1081.2"/>
    <n v="1084.9000000000001"/>
    <n v="1087.72"/>
    <n v="7357220"/>
    <n v="8002628888.1499996"/>
    <n v="157182"/>
    <n v="4659930"/>
    <n v="63.34"/>
    <n v="-1.6999999999998181"/>
    <n v="-1.5645131603164166E-3"/>
    <x v="0"/>
  </r>
  <r>
    <d v="2025-01-06T00:00:00"/>
    <x v="0"/>
    <n v="1"/>
    <n v="1"/>
    <x v="1"/>
    <x v="0"/>
    <s v="Q1"/>
    <x v="0"/>
    <x v="0"/>
    <s v="EQ"/>
    <n v="1087.75"/>
    <n v="1090"/>
    <n v="1059.9000000000001"/>
    <n v="1084.9000000000001"/>
    <n v="1064.45"/>
    <n v="1063.4000000000001"/>
    <n v="1068.1500000000001"/>
    <n v="5283413"/>
    <n v="5643474940.8999996"/>
    <n v="149267"/>
    <n v="3259543"/>
    <n v="61.69"/>
    <n v="-21.5"/>
    <n v="-1.9817494699972345E-2"/>
    <x v="0"/>
  </r>
  <r>
    <d v="2025-01-07T00:00:00"/>
    <x v="0"/>
    <n v="1"/>
    <n v="1"/>
    <x v="1"/>
    <x v="0"/>
    <s v="Q1"/>
    <x v="0"/>
    <x v="0"/>
    <s v="EQ"/>
    <n v="1064.55"/>
    <n v="1070.5"/>
    <n v="1056"/>
    <n v="1063.4000000000001"/>
    <n v="1066"/>
    <n v="1067.5"/>
    <n v="1066.1199999999999"/>
    <n v="4619462"/>
    <n v="4924921203.1999998"/>
    <n v="145454"/>
    <n v="2954583"/>
    <n v="63.96"/>
    <n v="4.0999999999999091"/>
    <n v="3.8555576452886106E-3"/>
    <x v="1"/>
  </r>
  <r>
    <d v="2025-01-08T00:00:00"/>
    <x v="0"/>
    <n v="1"/>
    <n v="1"/>
    <x v="1"/>
    <x v="0"/>
    <s v="Q1"/>
    <x v="0"/>
    <x v="0"/>
    <s v="EQ"/>
    <n v="1063.75"/>
    <n v="1082.3499999999999"/>
    <n v="1059.0999999999999"/>
    <n v="1067.5"/>
    <n v="1074.7"/>
    <n v="1074.95"/>
    <n v="1072.3499999999999"/>
    <n v="8780098"/>
    <n v="9415294621"/>
    <n v="282382"/>
    <n v="5974199"/>
    <n v="68.040000000000006"/>
    <n v="7.4500000000000455"/>
    <n v="6.9789227166276776E-3"/>
    <x v="1"/>
  </r>
  <r>
    <d v="2025-01-09T00:00:00"/>
    <x v="0"/>
    <n v="1"/>
    <n v="1"/>
    <x v="1"/>
    <x v="0"/>
    <s v="Q1"/>
    <x v="0"/>
    <x v="0"/>
    <s v="EQ"/>
    <n v="1079.5999999999999"/>
    <n v="1080.1500000000001"/>
    <n v="1054.25"/>
    <n v="1074.95"/>
    <n v="1064"/>
    <n v="1061.75"/>
    <n v="1063.67"/>
    <n v="9054190"/>
    <n v="9630632647.4500008"/>
    <n v="219823"/>
    <n v="6406867"/>
    <n v="70.760000000000005"/>
    <n v="-13.200000000000045"/>
    <n v="-1.2279640913530903E-2"/>
    <x v="0"/>
  </r>
  <r>
    <d v="2025-01-10T00:00:00"/>
    <x v="0"/>
    <n v="1"/>
    <n v="1"/>
    <x v="1"/>
    <x v="0"/>
    <s v="Q1"/>
    <x v="0"/>
    <x v="0"/>
    <s v="EQ"/>
    <n v="1056.25"/>
    <n v="1064.8499999999999"/>
    <n v="1037"/>
    <n v="1061.75"/>
    <n v="1040.05"/>
    <n v="1040.7"/>
    <n v="1046.1099999999999"/>
    <n v="5612886"/>
    <n v="5871712840.5"/>
    <n v="134739"/>
    <n v="3682930"/>
    <n v="65.62"/>
    <n v="-21.049999999999955"/>
    <n v="-1.9825759359547872E-2"/>
    <x v="0"/>
  </r>
  <r>
    <d v="2025-01-13T00:00:00"/>
    <x v="0"/>
    <n v="1"/>
    <n v="1"/>
    <x v="1"/>
    <x v="0"/>
    <s v="Q1"/>
    <x v="0"/>
    <x v="0"/>
    <s v="EQ"/>
    <n v="1026.5999999999999"/>
    <n v="1063"/>
    <n v="1023.25"/>
    <n v="1040.7"/>
    <n v="1045.5"/>
    <n v="1049.3"/>
    <n v="1050.8599999999999"/>
    <n v="7180930"/>
    <n v="7546118235.9499998"/>
    <n v="200555"/>
    <n v="4096164"/>
    <n v="57.04"/>
    <n v="8.5999999999999091"/>
    <n v="8.263668684539165E-3"/>
    <x v="1"/>
  </r>
  <r>
    <d v="2025-01-14T00:00:00"/>
    <x v="0"/>
    <n v="1"/>
    <n v="1"/>
    <x v="1"/>
    <x v="0"/>
    <s v="Q1"/>
    <x v="0"/>
    <x v="0"/>
    <s v="EQ"/>
    <n v="1052.95"/>
    <n v="1061"/>
    <n v="1045.5"/>
    <n v="1049.3"/>
    <n v="1055.5"/>
    <n v="1051.6500000000001"/>
    <n v="1054.3599999999999"/>
    <n v="6892897"/>
    <n v="7267587290.4499998"/>
    <n v="220237"/>
    <n v="4107752"/>
    <n v="59.59"/>
    <n v="2.3500000000001364"/>
    <n v="2.2395882969600081E-3"/>
    <x v="1"/>
  </r>
  <r>
    <d v="2025-01-15T00:00:00"/>
    <x v="0"/>
    <n v="1"/>
    <n v="1"/>
    <x v="1"/>
    <x v="0"/>
    <s v="Q1"/>
    <x v="0"/>
    <x v="0"/>
    <s v="EQ"/>
    <n v="1043"/>
    <n v="1052.9000000000001"/>
    <n v="1014.65"/>
    <n v="1051.6500000000001"/>
    <n v="1025"/>
    <n v="1026.8"/>
    <n v="1028.21"/>
    <n v="11418721"/>
    <n v="11740818455.549999"/>
    <n v="271695"/>
    <n v="6672057"/>
    <n v="58.43"/>
    <n v="-24.850000000000136"/>
    <n v="-2.3629534540959573E-2"/>
    <x v="0"/>
  </r>
  <r>
    <d v="2025-01-16T00:00:00"/>
    <x v="0"/>
    <n v="1"/>
    <n v="1"/>
    <x v="1"/>
    <x v="0"/>
    <s v="Q1"/>
    <x v="0"/>
    <x v="0"/>
    <s v="EQ"/>
    <n v="1033.9000000000001"/>
    <n v="1046.45"/>
    <n v="1027.05"/>
    <n v="1026.8"/>
    <n v="1044"/>
    <n v="1038"/>
    <n v="1037.3599999999999"/>
    <n v="10261727"/>
    <n v="10645105620.549999"/>
    <n v="242732"/>
    <n v="6288444"/>
    <n v="61.28"/>
    <n v="11.200000000000045"/>
    <n v="1.0907674328009395E-2"/>
    <x v="1"/>
  </r>
  <r>
    <d v="2025-01-17T00:00:00"/>
    <x v="0"/>
    <n v="1"/>
    <n v="1"/>
    <x v="1"/>
    <x v="0"/>
    <s v="Q1"/>
    <x v="0"/>
    <x v="0"/>
    <s v="EQ"/>
    <n v="1000"/>
    <n v="1011.7"/>
    <n v="974.6"/>
    <n v="1038"/>
    <n v="992"/>
    <n v="991.05"/>
    <n v="989.4"/>
    <n v="33831617"/>
    <n v="33472952630.400002"/>
    <n v="529563"/>
    <n v="21114886"/>
    <n v="62.41"/>
    <n v="-46.950000000000045"/>
    <n v="-4.5231213872832417E-2"/>
    <x v="0"/>
  </r>
  <r>
    <d v="2025-01-20T00:00:00"/>
    <x v="0"/>
    <n v="1"/>
    <n v="1"/>
    <x v="1"/>
    <x v="0"/>
    <s v="Q1"/>
    <x v="0"/>
    <x v="0"/>
    <s v="EQ"/>
    <n v="992.05"/>
    <n v="994.2"/>
    <n v="976.5"/>
    <n v="991.05"/>
    <n v="988.95"/>
    <n v="988.05"/>
    <n v="985.81"/>
    <n v="33440507"/>
    <n v="32965920061"/>
    <n v="294459"/>
    <n v="25743449"/>
    <n v="76.98"/>
    <n v="-3"/>
    <n v="-3.0270924776751931E-3"/>
    <x v="0"/>
  </r>
  <r>
    <d v="2025-01-21T00:00:00"/>
    <x v="0"/>
    <n v="1"/>
    <n v="1"/>
    <x v="1"/>
    <x v="0"/>
    <s v="Q1"/>
    <x v="0"/>
    <x v="0"/>
    <s v="EQ"/>
    <n v="993.6"/>
    <n v="994.45"/>
    <n v="963"/>
    <n v="988.05"/>
    <n v="971.85"/>
    <n v="970.2"/>
    <n v="977.75"/>
    <n v="11894500"/>
    <n v="11629845024.950001"/>
    <n v="324518"/>
    <n v="6639347"/>
    <n v="55.82"/>
    <n v="-17.849999999999909"/>
    <n v="-1.8065887353878762E-2"/>
    <x v="0"/>
  </r>
  <r>
    <d v="2025-01-22T00:00:00"/>
    <x v="0"/>
    <n v="1"/>
    <n v="1"/>
    <x v="1"/>
    <x v="0"/>
    <s v="Q1"/>
    <x v="0"/>
    <x v="0"/>
    <s v="EQ"/>
    <n v="975.75"/>
    <n v="975.75"/>
    <n v="954"/>
    <n v="970.2"/>
    <n v="959.6"/>
    <n v="959.3"/>
    <n v="961.5"/>
    <n v="17303146"/>
    <n v="16636893508.6"/>
    <n v="262679"/>
    <n v="12791077"/>
    <n v="73.92"/>
    <n v="-10.900000000000091"/>
    <n v="-1.1234796949082757E-2"/>
    <x v="0"/>
  </r>
  <r>
    <d v="2025-01-23T00:00:00"/>
    <x v="0"/>
    <n v="1"/>
    <n v="1"/>
    <x v="1"/>
    <x v="0"/>
    <s v="Q1"/>
    <x v="0"/>
    <x v="0"/>
    <s v="EQ"/>
    <n v="954"/>
    <n v="963.7"/>
    <n v="948"/>
    <n v="959.3"/>
    <n v="955.85"/>
    <n v="951.05"/>
    <n v="954.09"/>
    <n v="24649522"/>
    <n v="23517948467.200001"/>
    <n v="283192"/>
    <n v="19449021"/>
    <n v="78.900000000000006"/>
    <n v="-8.25"/>
    <n v="-8.6000208485353911E-3"/>
    <x v="0"/>
  </r>
  <r>
    <d v="2025-01-24T00:00:00"/>
    <x v="0"/>
    <n v="1"/>
    <n v="1"/>
    <x v="1"/>
    <x v="0"/>
    <s v="Q1"/>
    <x v="0"/>
    <x v="0"/>
    <s v="EQ"/>
    <n v="948"/>
    <n v="961.8"/>
    <n v="946.1"/>
    <n v="951.05"/>
    <n v="948.55"/>
    <n v="948.5"/>
    <n v="954.12"/>
    <n v="14421921"/>
    <n v="13760280397.5"/>
    <n v="198538"/>
    <n v="10384597"/>
    <n v="72.010000000000005"/>
    <n v="-2.5499999999999545"/>
    <n v="-2.6812470427421847E-3"/>
    <x v="0"/>
  </r>
  <r>
    <d v="2025-01-27T00:00:00"/>
    <x v="0"/>
    <n v="1"/>
    <n v="1"/>
    <x v="1"/>
    <x v="0"/>
    <s v="Q1"/>
    <x v="0"/>
    <x v="0"/>
    <s v="EQ"/>
    <n v="943.1"/>
    <n v="949.75"/>
    <n v="933.5"/>
    <n v="948.5"/>
    <n v="948"/>
    <n v="948.1"/>
    <n v="942.34"/>
    <n v="12713296"/>
    <n v="11980223331.299999"/>
    <n v="294483"/>
    <n v="9196628"/>
    <n v="72.34"/>
    <n v="-0.39999999999997726"/>
    <n v="-4.2171850289929075E-4"/>
    <x v="0"/>
  </r>
  <r>
    <d v="2025-01-28T00:00:00"/>
    <x v="0"/>
    <n v="1"/>
    <n v="1"/>
    <x v="1"/>
    <x v="0"/>
    <s v="Q1"/>
    <x v="0"/>
    <x v="0"/>
    <s v="EQ"/>
    <n v="960"/>
    <n v="993.85"/>
    <n v="958.2"/>
    <n v="948.1"/>
    <n v="983.25"/>
    <n v="983.8"/>
    <n v="981.75"/>
    <n v="21781371"/>
    <n v="21383943927.049999"/>
    <n v="428568"/>
    <n v="13515215"/>
    <n v="62.05"/>
    <n v="35.699999999999932"/>
    <n v="3.7654255880181342E-2"/>
    <x v="1"/>
  </r>
  <r>
    <d v="2025-01-29T00:00:00"/>
    <x v="0"/>
    <n v="1"/>
    <n v="1"/>
    <x v="1"/>
    <x v="0"/>
    <s v="Q1"/>
    <x v="0"/>
    <x v="0"/>
    <s v="EQ"/>
    <n v="988"/>
    <n v="988.65"/>
    <n v="977.6"/>
    <n v="983.8"/>
    <n v="981.45"/>
    <n v="983.4"/>
    <n v="984.22"/>
    <n v="11175206"/>
    <n v="10998899821.6"/>
    <n v="177081"/>
    <n v="8744871"/>
    <n v="78.25"/>
    <n v="-0.39999999999997726"/>
    <n v="-4.0658670461473598E-4"/>
    <x v="0"/>
  </r>
  <r>
    <d v="2025-01-30T00:00:00"/>
    <x v="0"/>
    <n v="1"/>
    <n v="1"/>
    <x v="1"/>
    <x v="0"/>
    <s v="Q1"/>
    <x v="0"/>
    <x v="0"/>
    <s v="EQ"/>
    <n v="984.65"/>
    <n v="991.4"/>
    <n v="974.8"/>
    <n v="983.4"/>
    <n v="986.45"/>
    <n v="984.7"/>
    <n v="984.81"/>
    <n v="10473118"/>
    <n v="10314051561.25"/>
    <n v="187071"/>
    <n v="5824882"/>
    <n v="55.62"/>
    <n v="1.3000000000000682"/>
    <n v="1.3219442749644785E-3"/>
    <x v="1"/>
  </r>
  <r>
    <d v="2025-01-31T00:00:00"/>
    <x v="0"/>
    <n v="1"/>
    <n v="1"/>
    <x v="1"/>
    <x v="0"/>
    <s v="Q1"/>
    <x v="0"/>
    <x v="0"/>
    <s v="EQ"/>
    <n v="982"/>
    <n v="990"/>
    <n v="978.05"/>
    <n v="984.7"/>
    <n v="987"/>
    <n v="986.1"/>
    <n v="985.64"/>
    <n v="9036312"/>
    <n v="8906592145.8500004"/>
    <n v="158111"/>
    <n v="6998768"/>
    <n v="77.45"/>
    <n v="1.3999999999999773"/>
    <n v="1.4217528181171698E-3"/>
    <x v="1"/>
  </r>
  <r>
    <d v="2025-02-01T00:00:00"/>
    <x v="1"/>
    <n v="2"/>
    <n v="1"/>
    <x v="1"/>
    <x v="0"/>
    <s v="Q1"/>
    <x v="0"/>
    <x v="0"/>
    <s v="EQ"/>
    <n v="989.5"/>
    <n v="1004.95"/>
    <n v="982"/>
    <n v="986.1"/>
    <n v="996.55"/>
    <n v="998.15"/>
    <n v="996.41"/>
    <n v="4830391"/>
    <n v="4813066148.5500002"/>
    <n v="134756"/>
    <n v="2470573"/>
    <n v="51.15"/>
    <n v="12.049999999999955"/>
    <n v="1.22198559983774E-2"/>
    <x v="1"/>
  </r>
  <r>
    <d v="2025-02-03T00:00:00"/>
    <x v="1"/>
    <n v="2"/>
    <n v="1"/>
    <x v="1"/>
    <x v="0"/>
    <s v="Q1"/>
    <x v="0"/>
    <x v="0"/>
    <s v="EQ"/>
    <n v="987.1"/>
    <n v="1000.5"/>
    <n v="983.35"/>
    <n v="998.15"/>
    <n v="989.45"/>
    <n v="989.4"/>
    <n v="989.99"/>
    <n v="7124605"/>
    <n v="7053294721.8500004"/>
    <n v="201657"/>
    <n v="4923830"/>
    <n v="69.11"/>
    <n v="-8.75"/>
    <n v="-8.7662175023794017E-3"/>
    <x v="0"/>
  </r>
  <r>
    <d v="2025-02-04T00:00:00"/>
    <x v="1"/>
    <n v="2"/>
    <n v="1"/>
    <x v="1"/>
    <x v="0"/>
    <s v="Q1"/>
    <x v="0"/>
    <x v="0"/>
    <s v="EQ"/>
    <n v="994"/>
    <n v="1017.1"/>
    <n v="987.8"/>
    <n v="989.4"/>
    <n v="1012.95"/>
    <n v="1015.3"/>
    <n v="1009.27"/>
    <n v="16058171"/>
    <n v="16206964527.65"/>
    <n v="297717"/>
    <n v="11531224"/>
    <n v="71.81"/>
    <n v="25.899999999999977"/>
    <n v="2.6177481301799047E-2"/>
    <x v="1"/>
  </r>
  <r>
    <d v="2025-02-05T00:00:00"/>
    <x v="1"/>
    <n v="2"/>
    <n v="1"/>
    <x v="1"/>
    <x v="0"/>
    <s v="Q1"/>
    <x v="0"/>
    <x v="0"/>
    <s v="EQ"/>
    <n v="1020.6"/>
    <n v="1022.05"/>
    <n v="1010.5"/>
    <n v="1015.3"/>
    <n v="1011.55"/>
    <n v="1013.3"/>
    <n v="1015.98"/>
    <n v="7858373"/>
    <n v="7983968896.8500004"/>
    <n v="256721"/>
    <n v="5390290"/>
    <n v="68.59"/>
    <n v="-2"/>
    <n v="-1.9698611247907023E-3"/>
    <x v="0"/>
  </r>
  <r>
    <d v="2025-02-06T00:00:00"/>
    <x v="1"/>
    <n v="2"/>
    <n v="1"/>
    <x v="1"/>
    <x v="0"/>
    <s v="Q1"/>
    <x v="0"/>
    <x v="0"/>
    <s v="EQ"/>
    <n v="1012"/>
    <n v="1021.85"/>
    <n v="1010.05"/>
    <n v="1013.3"/>
    <n v="1021.4"/>
    <n v="1020.7"/>
    <n v="1016.1"/>
    <n v="5815563"/>
    <n v="5909178103.0500002"/>
    <n v="139771"/>
    <n v="3210373"/>
    <n v="55.2"/>
    <n v="7.4000000000000909"/>
    <n v="7.3028718049936757E-3"/>
    <x v="1"/>
  </r>
  <r>
    <d v="2025-02-07T00:00:00"/>
    <x v="1"/>
    <n v="2"/>
    <n v="1"/>
    <x v="1"/>
    <x v="0"/>
    <s v="Q1"/>
    <x v="0"/>
    <x v="0"/>
    <s v="EQ"/>
    <n v="1019.5"/>
    <n v="1027.3499999999999"/>
    <n v="1007.65"/>
    <n v="1020.7"/>
    <n v="1021"/>
    <n v="1024.0999999999999"/>
    <n v="1020.24"/>
    <n v="8638651"/>
    <n v="8813469234.8500004"/>
    <n v="190349"/>
    <n v="5867527"/>
    <n v="67.92"/>
    <n v="3.3999999999998636"/>
    <n v="3.3310473204662128E-3"/>
    <x v="1"/>
  </r>
  <r>
    <d v="2025-02-10T00:00:00"/>
    <x v="1"/>
    <n v="2"/>
    <n v="1"/>
    <x v="1"/>
    <x v="0"/>
    <s v="Q1"/>
    <x v="0"/>
    <x v="0"/>
    <s v="EQ"/>
    <n v="1021"/>
    <n v="1026.75"/>
    <n v="1006.2"/>
    <n v="1024.0999999999999"/>
    <n v="1011.9"/>
    <n v="1011.75"/>
    <n v="1012.32"/>
    <n v="3960565"/>
    <n v="4009371917.3000002"/>
    <n v="125235"/>
    <n v="2749694"/>
    <n v="69.430000000000007"/>
    <n v="-12.349999999999909"/>
    <n v="-1.2059369202226257E-2"/>
    <x v="0"/>
  </r>
  <r>
    <d v="2025-02-11T00:00:00"/>
    <x v="1"/>
    <n v="2"/>
    <n v="1"/>
    <x v="1"/>
    <x v="0"/>
    <s v="Q1"/>
    <x v="0"/>
    <x v="0"/>
    <s v="EQ"/>
    <n v="1009"/>
    <n v="1016.35"/>
    <n v="1002.6"/>
    <n v="1011.75"/>
    <n v="1004.15"/>
    <n v="1007.4"/>
    <n v="1008.9"/>
    <n v="4808215"/>
    <n v="4851025712.6000004"/>
    <n v="108657"/>
    <n v="2847532"/>
    <n v="59.22"/>
    <n v="-4.3500000000000227"/>
    <n v="-4.2994810971089918E-3"/>
    <x v="0"/>
  </r>
  <r>
    <d v="2025-02-12T00:00:00"/>
    <x v="1"/>
    <n v="2"/>
    <n v="1"/>
    <x v="1"/>
    <x v="0"/>
    <s v="Q1"/>
    <x v="0"/>
    <x v="0"/>
    <s v="EQ"/>
    <n v="1000"/>
    <n v="1010.65"/>
    <n v="984"/>
    <n v="1007.4"/>
    <n v="1006.9"/>
    <n v="1006.9"/>
    <n v="1000.64"/>
    <n v="7669283"/>
    <n v="7674164847.4499998"/>
    <n v="180366"/>
    <n v="4915509"/>
    <n v="64.09"/>
    <n v="-0.5"/>
    <n v="-4.9632717887631531E-4"/>
    <x v="0"/>
  </r>
  <r>
    <d v="2025-02-13T00:00:00"/>
    <x v="1"/>
    <n v="2"/>
    <n v="1"/>
    <x v="1"/>
    <x v="0"/>
    <s v="Q1"/>
    <x v="0"/>
    <x v="0"/>
    <s v="EQ"/>
    <n v="1003"/>
    <n v="1017.45"/>
    <n v="1001.05"/>
    <n v="1006.9"/>
    <n v="1008.5"/>
    <n v="1008.2"/>
    <n v="1010.25"/>
    <n v="6348246"/>
    <n v="6413330470.3999996"/>
    <n v="221502"/>
    <n v="4530392"/>
    <n v="71.36"/>
    <n v="1.3000000000000682"/>
    <n v="1.2910914688649005E-3"/>
    <x v="1"/>
  </r>
  <r>
    <d v="2025-02-14T00:00:00"/>
    <x v="1"/>
    <n v="2"/>
    <n v="1"/>
    <x v="1"/>
    <x v="0"/>
    <s v="Q1"/>
    <x v="0"/>
    <x v="0"/>
    <s v="EQ"/>
    <n v="1010.55"/>
    <n v="1016"/>
    <n v="987.65"/>
    <n v="1008.2"/>
    <n v="996"/>
    <n v="997.5"/>
    <n v="996.14"/>
    <n v="5375755"/>
    <n v="5354995567.1499996"/>
    <n v="139366"/>
    <n v="3692004"/>
    <n v="68.680000000000007"/>
    <n v="-10.700000000000045"/>
    <n v="-1.0612973616346008E-2"/>
    <x v="0"/>
  </r>
  <r>
    <d v="2025-02-17T00:00:00"/>
    <x v="1"/>
    <n v="2"/>
    <n v="1"/>
    <x v="1"/>
    <x v="0"/>
    <s v="Q1"/>
    <x v="0"/>
    <x v="0"/>
    <s v="EQ"/>
    <n v="992.45"/>
    <n v="999.65"/>
    <n v="978.05"/>
    <n v="997.5"/>
    <n v="995"/>
    <n v="992.95"/>
    <n v="985.88"/>
    <n v="7166803"/>
    <n v="7065637109.5"/>
    <n v="156905"/>
    <n v="4819983"/>
    <n v="67.25"/>
    <n v="-4.5499999999999545"/>
    <n v="-4.5614035087718843E-3"/>
    <x v="0"/>
  </r>
  <r>
    <d v="2025-02-18T00:00:00"/>
    <x v="1"/>
    <n v="2"/>
    <n v="1"/>
    <x v="1"/>
    <x v="0"/>
    <s v="Q1"/>
    <x v="0"/>
    <x v="0"/>
    <s v="EQ"/>
    <n v="992.95"/>
    <n v="997.35"/>
    <n v="986.55"/>
    <n v="992.95"/>
    <n v="994.9"/>
    <n v="994.15"/>
    <n v="992.83"/>
    <n v="3090004"/>
    <n v="3067850049.3499999"/>
    <n v="93392"/>
    <n v="1697112"/>
    <n v="54.92"/>
    <n v="1.1999999999999318"/>
    <n v="1.2085200664685349E-3"/>
    <x v="1"/>
  </r>
  <r>
    <d v="2025-02-19T00:00:00"/>
    <x v="1"/>
    <n v="2"/>
    <n v="1"/>
    <x v="1"/>
    <x v="0"/>
    <s v="Q1"/>
    <x v="0"/>
    <x v="0"/>
    <s v="EQ"/>
    <n v="991.65"/>
    <n v="1013.45"/>
    <n v="988.15"/>
    <n v="994.15"/>
    <n v="1009.4"/>
    <n v="1011.35"/>
    <n v="1008.65"/>
    <n v="6401381"/>
    <n v="6456738195"/>
    <n v="136108"/>
    <n v="4883599"/>
    <n v="76.290000000000006"/>
    <n v="17.200000000000045"/>
    <n v="1.7301212090730822E-2"/>
    <x v="1"/>
  </r>
  <r>
    <d v="2025-02-20T00:00:00"/>
    <x v="1"/>
    <n v="2"/>
    <n v="1"/>
    <x v="1"/>
    <x v="0"/>
    <s v="Q1"/>
    <x v="0"/>
    <x v="0"/>
    <s v="EQ"/>
    <n v="1008.4"/>
    <n v="1019.65"/>
    <n v="1006.5"/>
    <n v="1011.35"/>
    <n v="1019"/>
    <n v="1017.2"/>
    <n v="1014.84"/>
    <n v="5011212"/>
    <n v="5085592825.6000004"/>
    <n v="128195"/>
    <n v="3729496"/>
    <n v="74.42"/>
    <n v="5.8500000000000227"/>
    <n v="5.7843476541256959E-3"/>
    <x v="1"/>
  </r>
  <r>
    <d v="2025-02-21T00:00:00"/>
    <x v="1"/>
    <n v="2"/>
    <n v="1"/>
    <x v="1"/>
    <x v="0"/>
    <s v="Q1"/>
    <x v="0"/>
    <x v="0"/>
    <s v="EQ"/>
    <n v="1012"/>
    <n v="1021.9"/>
    <n v="1000.65"/>
    <n v="1017.2"/>
    <n v="1005.5"/>
    <n v="1008.95"/>
    <n v="1011.16"/>
    <n v="5019937"/>
    <n v="5075936179.3000002"/>
    <n v="107764"/>
    <n v="3606343"/>
    <n v="71.84"/>
    <n v="-8.25"/>
    <n v="-8.1104994101454976E-3"/>
    <x v="0"/>
  </r>
  <r>
    <d v="2025-02-24T00:00:00"/>
    <x v="1"/>
    <n v="2"/>
    <n v="1"/>
    <x v="1"/>
    <x v="0"/>
    <s v="Q1"/>
    <x v="0"/>
    <x v="0"/>
    <s v="EQ"/>
    <n v="1001.35"/>
    <n v="1013"/>
    <n v="998.55"/>
    <n v="1008.95"/>
    <n v="1010.4"/>
    <n v="1010.05"/>
    <n v="1006.25"/>
    <n v="4265454"/>
    <n v="4292123348.0999999"/>
    <n v="124743"/>
    <n v="2808172"/>
    <n v="65.84"/>
    <n v="1.0999999999999091"/>
    <n v="1.0902423311362397E-3"/>
    <x v="1"/>
  </r>
  <r>
    <d v="2025-02-25T00:00:00"/>
    <x v="1"/>
    <n v="2"/>
    <n v="1"/>
    <x v="1"/>
    <x v="0"/>
    <s v="Q1"/>
    <x v="0"/>
    <x v="0"/>
    <s v="EQ"/>
    <n v="1004"/>
    <n v="1013.7"/>
    <n v="997.1"/>
    <n v="1010.05"/>
    <n v="1008.75"/>
    <n v="1009.1"/>
    <n v="1006.76"/>
    <n v="5708975"/>
    <n v="5747572158.6499996"/>
    <n v="123245"/>
    <n v="3184315"/>
    <n v="55.78"/>
    <n v="-0.94999999999993179"/>
    <n v="-9.4054749764856376E-4"/>
    <x v="0"/>
  </r>
  <r>
    <d v="2025-02-27T00:00:00"/>
    <x v="1"/>
    <n v="2"/>
    <n v="1"/>
    <x v="1"/>
    <x v="0"/>
    <s v="Q1"/>
    <x v="0"/>
    <x v="0"/>
    <s v="EQ"/>
    <n v="1007.65"/>
    <n v="1023.55"/>
    <n v="1005.15"/>
    <n v="1009.1"/>
    <n v="1017.45"/>
    <n v="1016.7"/>
    <n v="1017.46"/>
    <n v="9777690"/>
    <n v="9948386846.8500004"/>
    <n v="176924"/>
    <n v="6997970"/>
    <n v="71.569999999999993"/>
    <n v="7.6000000000000227"/>
    <n v="7.5314636805074052E-3"/>
    <x v="1"/>
  </r>
  <r>
    <d v="2025-02-28T00:00:00"/>
    <x v="1"/>
    <n v="2"/>
    <n v="1"/>
    <x v="1"/>
    <x v="0"/>
    <s v="Q1"/>
    <x v="0"/>
    <x v="0"/>
    <s v="EQ"/>
    <n v="1014.8"/>
    <n v="1035.5"/>
    <n v="1009.95"/>
    <n v="1016.7"/>
    <n v="1015.6"/>
    <n v="1015.55"/>
    <n v="1019.47"/>
    <n v="15026849"/>
    <n v="15319389008.549999"/>
    <n v="259384"/>
    <n v="10393264"/>
    <n v="69.16"/>
    <n v="-1.1500000000000909"/>
    <n v="-1.1311104553949946E-3"/>
    <x v="0"/>
  </r>
  <r>
    <d v="2025-03-03T00:00:00"/>
    <x v="2"/>
    <n v="3"/>
    <n v="1"/>
    <x v="1"/>
    <x v="0"/>
    <s v="Q1"/>
    <x v="0"/>
    <x v="0"/>
    <s v="EQ"/>
    <n v="1017.05"/>
    <n v="1019.4"/>
    <n v="992"/>
    <n v="1015.55"/>
    <n v="1006"/>
    <n v="1007.25"/>
    <n v="1004.51"/>
    <n v="6763184"/>
    <n v="6793687630.0500002"/>
    <n v="251708"/>
    <n v="4760424"/>
    <n v="70.39"/>
    <n v="-8.2999999999999545"/>
    <n v="-8.1729112303677368E-3"/>
    <x v="0"/>
  </r>
  <r>
    <d v="2025-03-04T00:00:00"/>
    <x v="2"/>
    <n v="3"/>
    <n v="1"/>
    <x v="1"/>
    <x v="0"/>
    <s v="Q1"/>
    <x v="0"/>
    <x v="0"/>
    <s v="EQ"/>
    <n v="1001.1"/>
    <n v="1011.1"/>
    <n v="998.6"/>
    <n v="1007.25"/>
    <n v="1003"/>
    <n v="1001.8"/>
    <n v="1002.62"/>
    <n v="5786420"/>
    <n v="5801568843.5"/>
    <n v="202534"/>
    <n v="3999850"/>
    <n v="69.12"/>
    <n v="-5.4500000000000455"/>
    <n v="-5.4107719036982334E-3"/>
    <x v="0"/>
  </r>
  <r>
    <d v="2025-03-05T00:00:00"/>
    <x v="2"/>
    <n v="3"/>
    <n v="1"/>
    <x v="1"/>
    <x v="0"/>
    <s v="Q1"/>
    <x v="0"/>
    <x v="0"/>
    <s v="EQ"/>
    <n v="1003"/>
    <n v="1017.4"/>
    <n v="1002.55"/>
    <n v="1001.8"/>
    <n v="1014.15"/>
    <n v="1014.45"/>
    <n v="1013.22"/>
    <n v="5133873"/>
    <n v="5201767336.25"/>
    <n v="97572"/>
    <n v="3735055"/>
    <n v="72.75"/>
    <n v="12.650000000000091"/>
    <n v="1.2627270912357847E-2"/>
    <x v="1"/>
  </r>
  <r>
    <d v="2025-03-06T00:00:00"/>
    <x v="2"/>
    <n v="3"/>
    <n v="1"/>
    <x v="1"/>
    <x v="0"/>
    <s v="Q1"/>
    <x v="0"/>
    <x v="0"/>
    <s v="EQ"/>
    <n v="1022.6"/>
    <n v="1039.5"/>
    <n v="1015.15"/>
    <n v="1014.45"/>
    <n v="1034"/>
    <n v="1034.0999999999999"/>
    <n v="1030.26"/>
    <n v="7861120"/>
    <n v="8099002664.4499998"/>
    <n v="185457"/>
    <n v="5010448"/>
    <n v="63.74"/>
    <n v="19.649999999999864"/>
    <n v="1.9370102025728093E-2"/>
    <x v="1"/>
  </r>
  <r>
    <d v="2025-03-07T00:00:00"/>
    <x v="2"/>
    <n v="3"/>
    <n v="1"/>
    <x v="1"/>
    <x v="0"/>
    <s v="Q1"/>
    <x v="0"/>
    <x v="0"/>
    <s v="EQ"/>
    <n v="1033.7"/>
    <n v="1050.3499999999999"/>
    <n v="1030.7"/>
    <n v="1034.0999999999999"/>
    <n v="1038"/>
    <n v="1037.6500000000001"/>
    <n v="1038.93"/>
    <n v="7597321"/>
    <n v="7893101594.1499996"/>
    <n v="190760"/>
    <n v="5644256"/>
    <n v="74.290000000000006"/>
    <n v="3.5500000000001819"/>
    <n v="3.4329368533025646E-3"/>
    <x v="1"/>
  </r>
  <r>
    <d v="2025-03-10T00:00:00"/>
    <x v="2"/>
    <n v="3"/>
    <n v="1"/>
    <x v="1"/>
    <x v="0"/>
    <s v="Q1"/>
    <x v="0"/>
    <x v="0"/>
    <s v="EQ"/>
    <n v="1036"/>
    <n v="1050.5"/>
    <n v="1032.3499999999999"/>
    <n v="1037.6500000000001"/>
    <n v="1035.3"/>
    <n v="1035.8499999999999"/>
    <n v="1041.71"/>
    <n v="5995655"/>
    <n v="6245752164.1499996"/>
    <n v="134845"/>
    <n v="4275844"/>
    <n v="71.319999999999993"/>
    <n v="-1.8000000000001819"/>
    <n v="-1.734688960632373E-3"/>
    <x v="0"/>
  </r>
  <r>
    <d v="2025-03-11T00:00:00"/>
    <x v="2"/>
    <n v="3"/>
    <n v="1"/>
    <x v="1"/>
    <x v="0"/>
    <s v="Q1"/>
    <x v="0"/>
    <x v="0"/>
    <s v="EQ"/>
    <n v="1030.4000000000001"/>
    <n v="1036.8"/>
    <n v="1021.1"/>
    <n v="1035.8499999999999"/>
    <n v="1026"/>
    <n v="1025.6500000000001"/>
    <n v="1027.51"/>
    <n v="4771085"/>
    <n v="4902320397.6499996"/>
    <n v="229713"/>
    <n v="3088531"/>
    <n v="64.73"/>
    <n v="-10.199999999999818"/>
    <n v="-9.8469855674082341E-3"/>
    <x v="0"/>
  </r>
  <r>
    <d v="2025-03-12T00:00:00"/>
    <x v="2"/>
    <n v="3"/>
    <n v="1"/>
    <x v="1"/>
    <x v="0"/>
    <s v="Q1"/>
    <x v="0"/>
    <x v="0"/>
    <s v="EQ"/>
    <n v="1025.2"/>
    <n v="1029.8"/>
    <n v="999.2"/>
    <n v="1025.6500000000001"/>
    <n v="1010.95"/>
    <n v="1011.2"/>
    <n v="1009.41"/>
    <n v="7504702"/>
    <n v="7575292803.6499996"/>
    <n v="258740"/>
    <n v="4709868"/>
    <n v="62.76"/>
    <n v="-14.450000000000045"/>
    <n v="-1.4088626724516204E-2"/>
    <x v="0"/>
  </r>
  <r>
    <d v="2025-03-13T00:00:00"/>
    <x v="2"/>
    <n v="3"/>
    <n v="1"/>
    <x v="1"/>
    <x v="0"/>
    <s v="Q1"/>
    <x v="0"/>
    <x v="0"/>
    <s v="EQ"/>
    <n v="1015"/>
    <n v="1016"/>
    <n v="1005.1"/>
    <n v="1011.2"/>
    <n v="1010.3"/>
    <n v="1010.2"/>
    <n v="1010.8"/>
    <n v="4004140"/>
    <n v="4047370014.4499998"/>
    <n v="93202"/>
    <n v="2388638"/>
    <n v="59.65"/>
    <n v="-1"/>
    <n v="-9.8892405063291124E-4"/>
    <x v="0"/>
  </r>
  <r>
    <d v="2025-03-17T00:00:00"/>
    <x v="2"/>
    <n v="3"/>
    <n v="1"/>
    <x v="1"/>
    <x v="0"/>
    <s v="Q1"/>
    <x v="0"/>
    <x v="0"/>
    <s v="EQ"/>
    <n v="1011.1"/>
    <n v="1039"/>
    <n v="1011.1"/>
    <n v="1010.2"/>
    <n v="1034"/>
    <n v="1034.1500000000001"/>
    <n v="1026.93"/>
    <n v="5938668"/>
    <n v="6098572427.6000004"/>
    <n v="176948"/>
    <n v="3619040"/>
    <n v="60.94"/>
    <n v="23.950000000000045"/>
    <n v="2.3708176598693374E-2"/>
    <x v="1"/>
  </r>
  <r>
    <d v="2025-03-17T00:00:00"/>
    <x v="2"/>
    <n v="3"/>
    <n v="1"/>
    <x v="1"/>
    <x v="0"/>
    <s v="Q1"/>
    <x v="0"/>
    <x v="0"/>
    <s v="EQ"/>
    <n v="1011.1"/>
    <n v="1039"/>
    <n v="1011.1"/>
    <n v="1010.2"/>
    <n v="1034"/>
    <n v="1034.1500000000001"/>
    <n v="1026.93"/>
    <n v="5938668"/>
    <n v="6098572427.6000004"/>
    <n v="176948"/>
    <n v="3619040"/>
    <n v="60.94"/>
    <n v="23.950000000000045"/>
    <n v="2.3708176598693374E-2"/>
    <x v="1"/>
  </r>
  <r>
    <d v="2025-03-18T00:00:00"/>
    <x v="2"/>
    <n v="3"/>
    <n v="1"/>
    <x v="1"/>
    <x v="0"/>
    <s v="Q1"/>
    <x v="0"/>
    <x v="0"/>
    <s v="EQ"/>
    <n v="1044.1500000000001"/>
    <n v="1054.25"/>
    <n v="1033.7"/>
    <n v="1034.1500000000001"/>
    <n v="1045"/>
    <n v="1045.25"/>
    <n v="1042.9100000000001"/>
    <n v="7365940"/>
    <n v="7682000219.5500002"/>
    <n v="144396"/>
    <n v="4672140"/>
    <n v="63.43"/>
    <n v="11.099999999999909"/>
    <n v="1.0733452593917621E-2"/>
    <x v="1"/>
  </r>
  <r>
    <d v="2025-03-19T00:00:00"/>
    <x v="2"/>
    <n v="3"/>
    <n v="1"/>
    <x v="1"/>
    <x v="0"/>
    <s v="Q1"/>
    <x v="0"/>
    <x v="0"/>
    <s v="EQ"/>
    <n v="1047.8"/>
    <n v="1058.55"/>
    <n v="1043.5"/>
    <n v="1045.25"/>
    <n v="1051.5"/>
    <n v="1052.05"/>
    <n v="1053.68"/>
    <n v="4822365"/>
    <n v="5081250897.25"/>
    <n v="116632"/>
    <n v="3453853"/>
    <n v="71.62"/>
    <n v="6.7999999999999545"/>
    <n v="6.5056206649126572E-3"/>
    <x v="1"/>
  </r>
  <r>
    <d v="2025-03-20T00:00:00"/>
    <x v="2"/>
    <n v="3"/>
    <n v="1"/>
    <x v="1"/>
    <x v="0"/>
    <s v="Q1"/>
    <x v="0"/>
    <x v="0"/>
    <s v="EQ"/>
    <n v="1056.25"/>
    <n v="1058.9000000000001"/>
    <n v="1046.9000000000001"/>
    <n v="1052.05"/>
    <n v="1052"/>
    <n v="1054.3499999999999"/>
    <n v="1054.32"/>
    <n v="3742644"/>
    <n v="3945949227.1500001"/>
    <n v="106266"/>
    <n v="2476461"/>
    <n v="66.17"/>
    <n v="2.2999999999999545"/>
    <n v="2.1862078798535762E-3"/>
    <x v="1"/>
  </r>
  <r>
    <d v="2025-03-21T00:00:00"/>
    <x v="2"/>
    <n v="3"/>
    <n v="1"/>
    <x v="1"/>
    <x v="0"/>
    <s v="Q1"/>
    <x v="0"/>
    <x v="0"/>
    <s v="EQ"/>
    <n v="1054.3499999999999"/>
    <n v="1075.55"/>
    <n v="1050.55"/>
    <n v="1054.3499999999999"/>
    <n v="1075.55"/>
    <n v="1070.1500000000001"/>
    <n v="1066.58"/>
    <n v="6848565"/>
    <n v="7304557912.6999998"/>
    <n v="104946"/>
    <n v="5007979"/>
    <n v="73.12"/>
    <n v="15.800000000000182"/>
    <n v="1.498553611229685E-2"/>
    <x v="1"/>
  </r>
  <r>
    <d v="2025-03-24T00:00:00"/>
    <x v="2"/>
    <n v="3"/>
    <n v="1"/>
    <x v="1"/>
    <x v="0"/>
    <s v="Q1"/>
    <x v="0"/>
    <x v="0"/>
    <s v="EQ"/>
    <n v="1082"/>
    <n v="1104.95"/>
    <n v="1073.7"/>
    <n v="1070.1500000000001"/>
    <n v="1099"/>
    <n v="1097.8499999999999"/>
    <n v="1096.3399999999999"/>
    <n v="8284863"/>
    <n v="9082992907.0499992"/>
    <n v="131231"/>
    <n v="5745381"/>
    <n v="69.349999999999994"/>
    <n v="27.699999999999818"/>
    <n v="2.5884221838059912E-2"/>
    <x v="1"/>
  </r>
  <r>
    <d v="2025-03-25T00:00:00"/>
    <x v="2"/>
    <n v="3"/>
    <n v="1"/>
    <x v="1"/>
    <x v="0"/>
    <s v="Q1"/>
    <x v="0"/>
    <x v="0"/>
    <s v="EQ"/>
    <n v="1109.95"/>
    <n v="1123.5"/>
    <n v="1096.3499999999999"/>
    <n v="1097.8499999999999"/>
    <n v="1109"/>
    <n v="1118.55"/>
    <n v="1109.8800000000001"/>
    <n v="11720528"/>
    <n v="13008342819.700001"/>
    <n v="190217"/>
    <n v="7677919"/>
    <n v="65.510000000000005"/>
    <n v="20.700000000000045"/>
    <n v="1.8855034840825291E-2"/>
    <x v="1"/>
  </r>
  <r>
    <d v="2025-03-26T00:00:00"/>
    <x v="2"/>
    <n v="3"/>
    <n v="1"/>
    <x v="1"/>
    <x v="0"/>
    <s v="Q1"/>
    <x v="0"/>
    <x v="0"/>
    <s v="EQ"/>
    <n v="1115"/>
    <n v="1118.8499999999999"/>
    <n v="1089.05"/>
    <n v="1118.55"/>
    <n v="1094"/>
    <n v="1096.25"/>
    <n v="1102.45"/>
    <n v="7127060"/>
    <n v="7857243093.1499996"/>
    <n v="180359"/>
    <n v="4830070"/>
    <n v="67.77"/>
    <n v="-22.299999999999955"/>
    <n v="-1.9936524965356896E-2"/>
    <x v="0"/>
  </r>
  <r>
    <d v="2025-03-27T00:00:00"/>
    <x v="2"/>
    <n v="3"/>
    <n v="1"/>
    <x v="1"/>
    <x v="0"/>
    <s v="Q1"/>
    <x v="0"/>
    <x v="0"/>
    <s v="EQ"/>
    <n v="1092"/>
    <n v="1108"/>
    <n v="1088.0999999999999"/>
    <n v="1096.25"/>
    <n v="1098"/>
    <n v="1098.3499999999999"/>
    <n v="1100.51"/>
    <n v="8508917"/>
    <n v="9364148827.7999992"/>
    <n v="143198"/>
    <n v="5621722"/>
    <n v="66.069999999999993"/>
    <n v="2.0999999999999091"/>
    <n v="1.9156214367159945E-3"/>
    <x v="1"/>
  </r>
  <r>
    <d v="2025-03-28T00:00:00"/>
    <x v="2"/>
    <n v="3"/>
    <n v="1"/>
    <x v="1"/>
    <x v="0"/>
    <s v="Q1"/>
    <x v="0"/>
    <x v="0"/>
    <s v="EQ"/>
    <n v="1098.4000000000001"/>
    <n v="1107"/>
    <n v="1086.5"/>
    <n v="1098.3499999999999"/>
    <n v="1101"/>
    <n v="1102"/>
    <n v="1100"/>
    <n v="4921190"/>
    <n v="5413318377.1000004"/>
    <n v="126540"/>
    <n v="3335727"/>
    <n v="67.78"/>
    <n v="3.6500000000000909"/>
    <n v="3.3231665680339521E-3"/>
    <x v="1"/>
  </r>
  <r>
    <d v="2025-04-01T00:00:00"/>
    <x v="3"/>
    <n v="4"/>
    <n v="1"/>
    <x v="1"/>
    <x v="1"/>
    <s v="Q2"/>
    <x v="0"/>
    <x v="0"/>
    <s v="EQ"/>
    <n v="1093.2"/>
    <n v="1101.25"/>
    <n v="1070"/>
    <n v="1102"/>
    <n v="1085.2"/>
    <n v="1085.5999999999999"/>
    <n v="1084.25"/>
    <n v="6638140"/>
    <n v="7197416903.6000004"/>
    <n v="243314"/>
    <n v="3842068"/>
    <n v="57.88"/>
    <n v="-16.400000000000091"/>
    <n v="-1.4882032667876671E-2"/>
    <x v="0"/>
  </r>
  <r>
    <d v="2025-04-02T00:00:00"/>
    <x v="3"/>
    <n v="4"/>
    <n v="1"/>
    <x v="1"/>
    <x v="1"/>
    <s v="Q2"/>
    <x v="0"/>
    <x v="0"/>
    <s v="EQ"/>
    <n v="1091.7"/>
    <n v="1095.5999999999999"/>
    <n v="1080.75"/>
    <n v="1085.5999999999999"/>
    <n v="1086.2"/>
    <n v="1084.45"/>
    <n v="1086.67"/>
    <n v="4065344"/>
    <n v="4417669416"/>
    <n v="119257"/>
    <n v="2572009"/>
    <n v="63.27"/>
    <n v="-1.1499999999998636"/>
    <n v="-1.0593220338981795E-3"/>
    <x v="0"/>
  </r>
  <r>
    <d v="2025-04-03T00:00:00"/>
    <x v="3"/>
    <n v="4"/>
    <n v="1"/>
    <x v="1"/>
    <x v="1"/>
    <s v="Q2"/>
    <x v="0"/>
    <x v="0"/>
    <s v="EQ"/>
    <n v="1078.9000000000001"/>
    <n v="1091.95"/>
    <n v="1075.3"/>
    <n v="1084.45"/>
    <n v="1089.9000000000001"/>
    <n v="1089.8499999999999"/>
    <n v="1088.3699999999999"/>
    <n v="5345660"/>
    <n v="5818039155.25"/>
    <n v="182207"/>
    <n v="4010137"/>
    <n v="75.02"/>
    <n v="5.3999999999998636"/>
    <n v="4.9794826870762721E-3"/>
    <x v="1"/>
  </r>
  <r>
    <d v="2025-04-04T00:00:00"/>
    <x v="3"/>
    <n v="4"/>
    <n v="1"/>
    <x v="1"/>
    <x v="1"/>
    <s v="Q2"/>
    <x v="0"/>
    <x v="0"/>
    <s v="EQ"/>
    <n v="1081.5"/>
    <n v="1101.9000000000001"/>
    <n v="1075.45"/>
    <n v="1089.8499999999999"/>
    <n v="1090.0999999999999"/>
    <n v="1091.3"/>
    <n v="1089.4100000000001"/>
    <n v="6059991"/>
    <n v="6601824905.1000004"/>
    <n v="128117"/>
    <n v="3840763"/>
    <n v="63.38"/>
    <n v="1.4500000000000455"/>
    <n v="1.3304583199523288E-3"/>
    <x v="1"/>
  </r>
  <r>
    <d v="2025-04-07T00:00:00"/>
    <x v="3"/>
    <n v="4"/>
    <n v="1"/>
    <x v="1"/>
    <x v="1"/>
    <s v="Q2"/>
    <x v="0"/>
    <x v="0"/>
    <s v="EQ"/>
    <n v="1035"/>
    <n v="1069"/>
    <n v="1032.3499999999999"/>
    <n v="1091.3"/>
    <n v="1052"/>
    <n v="1047.95"/>
    <n v="1046.57"/>
    <n v="9720457"/>
    <n v="10173097350.299999"/>
    <n v="298776"/>
    <n v="5787715"/>
    <n v="59.54"/>
    <n v="-43.349999999999909"/>
    <n v="-3.972326582974426E-2"/>
    <x v="0"/>
  </r>
  <r>
    <d v="2025-04-08T00:00:00"/>
    <x v="3"/>
    <n v="4"/>
    <n v="1"/>
    <x v="1"/>
    <x v="1"/>
    <s v="Q2"/>
    <x v="0"/>
    <x v="0"/>
    <s v="EQ"/>
    <n v="1061"/>
    <n v="1084.95"/>
    <n v="1060.3"/>
    <n v="1047.95"/>
    <n v="1078"/>
    <n v="1077.8499999999999"/>
    <n v="1076.17"/>
    <n v="8723357"/>
    <n v="9387848610.4500008"/>
    <n v="226367"/>
    <n v="4546074"/>
    <n v="52.11"/>
    <n v="29.899999999999864"/>
    <n v="2.8531895605706247E-2"/>
    <x v="1"/>
  </r>
  <r>
    <d v="2025-04-09T00:00:00"/>
    <x v="3"/>
    <n v="4"/>
    <n v="1"/>
    <x v="1"/>
    <x v="1"/>
    <s v="Q2"/>
    <x v="0"/>
    <x v="0"/>
    <s v="EQ"/>
    <n v="1073.0999999999999"/>
    <n v="1081.8499999999999"/>
    <n v="1058"/>
    <n v="1077.8499999999999"/>
    <n v="1063.4000000000001"/>
    <n v="1061.6500000000001"/>
    <n v="1065.69"/>
    <n v="6690201"/>
    <n v="7129710618.6000004"/>
    <n v="154579"/>
    <n v="4276323"/>
    <n v="63.92"/>
    <n v="-16.199999999999818"/>
    <n v="-1.5029920675418491E-2"/>
    <x v="0"/>
  </r>
  <r>
    <d v="2025-04-11T00:00:00"/>
    <x v="3"/>
    <n v="4"/>
    <n v="1"/>
    <x v="1"/>
    <x v="1"/>
    <s v="Q2"/>
    <x v="0"/>
    <x v="0"/>
    <s v="EQ"/>
    <n v="1063.3"/>
    <n v="1072.7"/>
    <n v="1057.55"/>
    <n v="1061.6500000000001"/>
    <n v="1068.75"/>
    <n v="1068.95"/>
    <n v="1065.8900000000001"/>
    <n v="8144072"/>
    <n v="8680653944.8999996"/>
    <n v="137579"/>
    <n v="5043810"/>
    <n v="61.93"/>
    <n v="7.2999999999999545"/>
    <n v="6.8760891065793375E-3"/>
    <x v="1"/>
  </r>
  <r>
    <d v="2025-04-15T00:00:00"/>
    <x v="3"/>
    <n v="4"/>
    <n v="1"/>
    <x v="1"/>
    <x v="1"/>
    <s v="Q2"/>
    <x v="0"/>
    <x v="0"/>
    <s v="EQ"/>
    <n v="1090"/>
    <n v="1117"/>
    <n v="1083"/>
    <n v="1068.95"/>
    <n v="1115.5"/>
    <n v="1112.8"/>
    <n v="1108.1300000000001"/>
    <n v="9320299"/>
    <n v="10328121177.799999"/>
    <n v="181266"/>
    <n v="6849076"/>
    <n v="73.489999999999995"/>
    <n v="43.849999999999909"/>
    <n v="4.1021563216240148E-2"/>
    <x v="1"/>
  </r>
  <r>
    <d v="2025-04-16T00:00:00"/>
    <x v="3"/>
    <n v="4"/>
    <n v="1"/>
    <x v="1"/>
    <x v="1"/>
    <s v="Q2"/>
    <x v="0"/>
    <x v="0"/>
    <s v="EQ"/>
    <n v="1122.7"/>
    <n v="1163.5"/>
    <n v="1112.5999999999999"/>
    <n v="1112.8"/>
    <n v="1161"/>
    <n v="1161.3"/>
    <n v="1149.46"/>
    <n v="12836428"/>
    <n v="14754907008.1"/>
    <n v="276884"/>
    <n v="8403679"/>
    <n v="65.47"/>
    <n v="48.5"/>
    <n v="4.3583752695902228E-2"/>
    <x v="1"/>
  </r>
  <r>
    <d v="2025-04-17T00:00:00"/>
    <x v="3"/>
    <n v="4"/>
    <n v="1"/>
    <x v="1"/>
    <x v="1"/>
    <s v="Q2"/>
    <x v="0"/>
    <x v="0"/>
    <s v="EQ"/>
    <n v="1155.5999999999999"/>
    <n v="1199.2"/>
    <n v="1153.5999999999999"/>
    <n v="1161.3"/>
    <n v="1190.0999999999999"/>
    <n v="1190.8"/>
    <n v="1182.78"/>
    <n v="13446336"/>
    <n v="15904022428.700001"/>
    <n v="250174"/>
    <n v="9072997"/>
    <n v="67.48"/>
    <n v="29.5"/>
    <n v="2.5402566089727029E-2"/>
    <x v="1"/>
  </r>
  <r>
    <d v="2025-04-21T00:00:00"/>
    <x v="3"/>
    <n v="4"/>
    <n v="1"/>
    <x v="1"/>
    <x v="1"/>
    <s v="Q2"/>
    <x v="0"/>
    <x v="0"/>
    <s v="EQ"/>
    <n v="1202"/>
    <n v="1238.7"/>
    <n v="1198.0999999999999"/>
    <n v="1190.8"/>
    <n v="1220.9000000000001"/>
    <n v="1223"/>
    <n v="1226.0999999999999"/>
    <n v="15166580"/>
    <n v="18595779710.900002"/>
    <n v="282053"/>
    <n v="10379134"/>
    <n v="68.430000000000007"/>
    <n v="32.200000000000045"/>
    <n v="2.7040644944575115E-2"/>
    <x v="1"/>
  </r>
  <r>
    <d v="2025-04-22T00:00:00"/>
    <x v="3"/>
    <n v="4"/>
    <n v="1"/>
    <x v="1"/>
    <x v="1"/>
    <s v="Q2"/>
    <x v="0"/>
    <x v="0"/>
    <s v="EQ"/>
    <n v="1230.4000000000001"/>
    <n v="1235"/>
    <n v="1212.0999999999999"/>
    <n v="1223"/>
    <n v="1215.2"/>
    <n v="1216.8"/>
    <n v="1220.8900000000001"/>
    <n v="8461710"/>
    <n v="10330801929.4"/>
    <n v="235824"/>
    <n v="4822016"/>
    <n v="56.99"/>
    <n v="-6.2000000000000455"/>
    <n v="-5.0695012264922691E-3"/>
    <x v="0"/>
  </r>
  <r>
    <d v="2025-04-23T00:00:00"/>
    <x v="3"/>
    <n v="4"/>
    <n v="1"/>
    <x v="1"/>
    <x v="1"/>
    <s v="Q2"/>
    <x v="0"/>
    <x v="0"/>
    <s v="EQ"/>
    <n v="1225.3"/>
    <n v="1230"/>
    <n v="1194.9000000000001"/>
    <n v="1216.8"/>
    <n v="1206"/>
    <n v="1206.9000000000001"/>
    <n v="1206.08"/>
    <n v="9433911"/>
    <n v="11378095632.1"/>
    <n v="148975"/>
    <n v="6420859"/>
    <n v="68.06"/>
    <n v="-9.8999999999998636"/>
    <n v="-8.1360946745561019E-3"/>
    <x v="0"/>
  </r>
  <r>
    <d v="2025-04-24T00:00:00"/>
    <x v="3"/>
    <n v="4"/>
    <n v="1"/>
    <x v="1"/>
    <x v="1"/>
    <s v="Q2"/>
    <x v="0"/>
    <x v="0"/>
    <s v="EQ"/>
    <n v="1199.0999999999999"/>
    <n v="1220"/>
    <n v="1199.0999999999999"/>
    <n v="1206.9000000000001"/>
    <n v="1208.5"/>
    <n v="1207.0999999999999"/>
    <n v="1210.1199999999999"/>
    <n v="9078137"/>
    <n v="10985620863.5"/>
    <n v="136986"/>
    <n v="4777076"/>
    <n v="52.62"/>
    <n v="0.1999999999998181"/>
    <n v="1.657138122461E-4"/>
    <x v="1"/>
  </r>
  <r>
    <d v="2025-04-25T00:00:00"/>
    <x v="3"/>
    <n v="4"/>
    <n v="1"/>
    <x v="1"/>
    <x v="1"/>
    <s v="Q2"/>
    <x v="0"/>
    <x v="0"/>
    <s v="EQ"/>
    <n v="1177"/>
    <n v="1179.9000000000001"/>
    <n v="1146"/>
    <n v="1207.0999999999999"/>
    <n v="1165.3"/>
    <n v="1166.3"/>
    <n v="1162.3800000000001"/>
    <n v="17243807"/>
    <n v="20043777250.099998"/>
    <n v="333692"/>
    <n v="9521813"/>
    <n v="55.22"/>
    <n v="-40.799999999999955"/>
    <n v="-3.3800016568635537E-2"/>
    <x v="0"/>
  </r>
  <r>
    <d v="2025-04-28T00:00:00"/>
    <x v="3"/>
    <n v="4"/>
    <n v="1"/>
    <x v="1"/>
    <x v="1"/>
    <s v="Q2"/>
    <x v="0"/>
    <x v="0"/>
    <s v="EQ"/>
    <n v="1166.3"/>
    <n v="1196"/>
    <n v="1164.3"/>
    <n v="1166.3"/>
    <n v="1191.3"/>
    <n v="1192.8"/>
    <n v="1184.18"/>
    <n v="5523502"/>
    <n v="6540831412.8999996"/>
    <n v="121834"/>
    <n v="3074763"/>
    <n v="55.67"/>
    <n v="26.5"/>
    <n v="2.2721426734116437E-2"/>
    <x v="1"/>
  </r>
  <r>
    <d v="2025-04-29T00:00:00"/>
    <x v="3"/>
    <n v="4"/>
    <n v="1"/>
    <x v="1"/>
    <x v="1"/>
    <s v="Q2"/>
    <x v="0"/>
    <x v="0"/>
    <s v="EQ"/>
    <n v="1194"/>
    <n v="1210"/>
    <n v="1184.4000000000001"/>
    <n v="1192.8"/>
    <n v="1189.5999999999999"/>
    <n v="1187.3"/>
    <n v="1195.01"/>
    <n v="6074520"/>
    <n v="7259133821.3999996"/>
    <n v="181038"/>
    <n v="3379294"/>
    <n v="55.63"/>
    <n v="-5.5"/>
    <n v="-4.6109993293091886E-3"/>
    <x v="0"/>
  </r>
  <r>
    <d v="2025-04-30T00:00:00"/>
    <x v="3"/>
    <n v="4"/>
    <n v="1"/>
    <x v="1"/>
    <x v="1"/>
    <s v="Q2"/>
    <x v="0"/>
    <x v="0"/>
    <s v="EQ"/>
    <n v="1185.0999999999999"/>
    <n v="1193.9000000000001"/>
    <n v="1175"/>
    <n v="1187.3"/>
    <n v="1183.5"/>
    <n v="1185"/>
    <n v="1186.17"/>
    <n v="6288257"/>
    <n v="7458962812.1000004"/>
    <n v="168279"/>
    <n v="4068302"/>
    <n v="64.7"/>
    <n v="-2.2999999999999545"/>
    <n v="-1.937168365198311E-3"/>
    <x v="0"/>
  </r>
  <r>
    <d v="2025-05-02T00:00:00"/>
    <x v="4"/>
    <n v="5"/>
    <n v="1"/>
    <x v="1"/>
    <x v="1"/>
    <s v="Q2"/>
    <x v="0"/>
    <x v="0"/>
    <s v="EQ"/>
    <n v="1182.0999999999999"/>
    <n v="1210.5"/>
    <n v="1180.0999999999999"/>
    <n v="1185"/>
    <n v="1180.5999999999999"/>
    <n v="1182.2"/>
    <n v="1193.54"/>
    <n v="6567678"/>
    <n v="7838803788.1999998"/>
    <n v="161531"/>
    <n v="4402524"/>
    <n v="67.03"/>
    <n v="-2.7999999999999545"/>
    <n v="-2.3628691983121979E-3"/>
    <x v="0"/>
  </r>
  <r>
    <d v="2025-05-05T00:00:00"/>
    <x v="4"/>
    <n v="5"/>
    <n v="1"/>
    <x v="1"/>
    <x v="1"/>
    <s v="Q2"/>
    <x v="0"/>
    <x v="0"/>
    <s v="EQ"/>
    <n v="1190"/>
    <n v="1190"/>
    <n v="1164.3"/>
    <n v="1182.2"/>
    <n v="1174.0999999999999"/>
    <n v="1173.2"/>
    <n v="1173.52"/>
    <n v="7236056"/>
    <n v="8491687633.1000004"/>
    <n v="168773"/>
    <n v="5409537"/>
    <n v="74.760000000000005"/>
    <n v="-9"/>
    <n v="-7.6129250549822362E-3"/>
    <x v="0"/>
  </r>
  <r>
    <d v="2025-05-06T00:00:00"/>
    <x v="4"/>
    <n v="5"/>
    <n v="1"/>
    <x v="1"/>
    <x v="1"/>
    <s v="Q2"/>
    <x v="0"/>
    <x v="0"/>
    <s v="EQ"/>
    <n v="1178"/>
    <n v="1178.8"/>
    <n v="1157.7"/>
    <n v="1173.2"/>
    <n v="1159"/>
    <n v="1161.4000000000001"/>
    <n v="1165.99"/>
    <n v="5348267"/>
    <n v="6236023777.5"/>
    <n v="166692"/>
    <n v="3610614"/>
    <n v="67.510000000000005"/>
    <n v="-11.799999999999955"/>
    <n v="-1.0057961131946774E-2"/>
    <x v="0"/>
  </r>
  <r>
    <d v="2025-05-07T00:00:00"/>
    <x v="4"/>
    <n v="5"/>
    <n v="1"/>
    <x v="1"/>
    <x v="1"/>
    <s v="Q2"/>
    <x v="0"/>
    <x v="0"/>
    <s v="EQ"/>
    <n v="1159"/>
    <n v="1168.5999999999999"/>
    <n v="1152.9000000000001"/>
    <n v="1161.4000000000001"/>
    <n v="1163"/>
    <n v="1161.3"/>
    <n v="1161.58"/>
    <n v="4263817"/>
    <n v="4952774071.1999998"/>
    <n v="116326"/>
    <n v="2668853"/>
    <n v="62.59"/>
    <n v="-0.10000000000013642"/>
    <n v="-8.6102979163196498E-5"/>
    <x v="0"/>
  </r>
  <r>
    <d v="2025-05-08T00:00:00"/>
    <x v="4"/>
    <n v="5"/>
    <n v="1"/>
    <x v="1"/>
    <x v="1"/>
    <s v="Q2"/>
    <x v="0"/>
    <x v="0"/>
    <s v="EQ"/>
    <n v="1170"/>
    <n v="1179"/>
    <n v="1165.5999999999999"/>
    <n v="1161.3"/>
    <n v="1170"/>
    <n v="1172.2"/>
    <n v="1173.55"/>
    <n v="9912347"/>
    <n v="11632634928.6"/>
    <n v="144531"/>
    <n v="7225912"/>
    <n v="72.900000000000006"/>
    <n v="10.900000000000091"/>
    <n v="9.3860328941704051E-3"/>
    <x v="1"/>
  </r>
  <r>
    <d v="2025-05-09T00:00:00"/>
    <x v="4"/>
    <n v="5"/>
    <n v="1"/>
    <x v="1"/>
    <x v="1"/>
    <s v="Q2"/>
    <x v="0"/>
    <x v="0"/>
    <s v="EQ"/>
    <n v="1160"/>
    <n v="1172.2"/>
    <n v="1148.5"/>
    <n v="1172.2"/>
    <n v="1153"/>
    <n v="1151.0999999999999"/>
    <n v="1156.1500000000001"/>
    <n v="5379571"/>
    <n v="6219617831.1999998"/>
    <n v="134431"/>
    <n v="3659285"/>
    <n v="68.02"/>
    <n v="-21.100000000000136"/>
    <n v="-1.8000341238696583E-2"/>
    <x v="0"/>
  </r>
  <r>
    <d v="2025-05-12T00:00:00"/>
    <x v="4"/>
    <n v="5"/>
    <n v="1"/>
    <x v="1"/>
    <x v="1"/>
    <s v="Q2"/>
    <x v="0"/>
    <x v="0"/>
    <s v="EQ"/>
    <n v="1185"/>
    <n v="1209"/>
    <n v="1175.2"/>
    <n v="1151.0999999999999"/>
    <n v="1204.5"/>
    <n v="1203"/>
    <n v="1197.68"/>
    <n v="7616208"/>
    <n v="9121777672.7999992"/>
    <n v="170402"/>
    <n v="4930706"/>
    <n v="64.739999999999995"/>
    <n v="51.900000000000091"/>
    <n v="4.5087307792546341E-2"/>
    <x v="1"/>
  </r>
  <r>
    <d v="2025-05-13T00:00:00"/>
    <x v="4"/>
    <n v="5"/>
    <n v="1"/>
    <x v="1"/>
    <x v="1"/>
    <s v="Q2"/>
    <x v="0"/>
    <x v="0"/>
    <s v="EQ"/>
    <n v="1205.2"/>
    <n v="1214.8"/>
    <n v="1190"/>
    <n v="1203"/>
    <n v="1193.3"/>
    <n v="1193.5999999999999"/>
    <n v="1199.55"/>
    <n v="5569926"/>
    <n v="6681384586"/>
    <n v="143677"/>
    <n v="3196308"/>
    <n v="57.39"/>
    <n v="-9.4000000000000909"/>
    <n v="-7.8137988362428027E-3"/>
    <x v="0"/>
  </r>
  <r>
    <d v="2025-05-14T00:00:00"/>
    <x v="4"/>
    <n v="5"/>
    <n v="1"/>
    <x v="1"/>
    <x v="1"/>
    <s v="Q2"/>
    <x v="0"/>
    <x v="0"/>
    <s v="EQ"/>
    <n v="1195.9000000000001"/>
    <n v="1199.4000000000001"/>
    <n v="1185.9000000000001"/>
    <n v="1193.5999999999999"/>
    <n v="1195"/>
    <n v="1195.5"/>
    <n v="1194.03"/>
    <n v="4084921"/>
    <n v="4877518351.8999996"/>
    <n v="94453"/>
    <n v="2801294"/>
    <n v="68.58"/>
    <n v="1.9000000000000909"/>
    <n v="1.5918230563003444E-3"/>
    <x v="1"/>
  </r>
  <r>
    <d v="2025-05-15T00:00:00"/>
    <x v="4"/>
    <n v="5"/>
    <n v="1"/>
    <x v="1"/>
    <x v="1"/>
    <s v="Q2"/>
    <x v="0"/>
    <x v="0"/>
    <s v="EQ"/>
    <n v="1197"/>
    <n v="1217"/>
    <n v="1185"/>
    <n v="1195.5"/>
    <n v="1206.8"/>
    <n v="1209.0999999999999"/>
    <n v="1203.6099999999999"/>
    <n v="6705748"/>
    <n v="8071105980"/>
    <n v="174483"/>
    <n v="2908064"/>
    <n v="43.37"/>
    <n v="13.599999999999909"/>
    <n v="1.1375993308239154E-2"/>
    <x v="1"/>
  </r>
  <r>
    <d v="2025-05-16T00:00:00"/>
    <x v="4"/>
    <n v="5"/>
    <n v="1"/>
    <x v="1"/>
    <x v="1"/>
    <s v="Q2"/>
    <x v="0"/>
    <x v="0"/>
    <s v="EQ"/>
    <n v="1206"/>
    <n v="1213.3"/>
    <n v="1203.2"/>
    <n v="1209.0999999999999"/>
    <n v="1209"/>
    <n v="1208.8"/>
    <n v="1208"/>
    <n v="4016269"/>
    <n v="4851654282.6999998"/>
    <n v="115311"/>
    <n v="2710712"/>
    <n v="67.489999999999995"/>
    <n v="-0.29999999999995453"/>
    <n v="-2.4811843519969776E-4"/>
    <x v="0"/>
  </r>
  <r>
    <d v="2025-05-19T00:00:00"/>
    <x v="4"/>
    <n v="5"/>
    <n v="1"/>
    <x v="1"/>
    <x v="1"/>
    <s v="Q2"/>
    <x v="0"/>
    <x v="0"/>
    <s v="EQ"/>
    <n v="1208"/>
    <n v="1219"/>
    <n v="1201.0999999999999"/>
    <n v="1208.8"/>
    <n v="1203"/>
    <n v="1202.8"/>
    <n v="1208.04"/>
    <n v="4550022"/>
    <n v="5496598997.8000002"/>
    <n v="126740"/>
    <n v="2736547"/>
    <n v="60.14"/>
    <n v="-6"/>
    <n v="-4.9636002647253478E-3"/>
    <x v="0"/>
  </r>
  <r>
    <d v="2025-05-20T00:00:00"/>
    <x v="4"/>
    <n v="5"/>
    <n v="1"/>
    <x v="1"/>
    <x v="1"/>
    <s v="Q2"/>
    <x v="0"/>
    <x v="0"/>
    <s v="EQ"/>
    <n v="1208"/>
    <n v="1210.7"/>
    <n v="1192.9000000000001"/>
    <n v="1202.8"/>
    <n v="1196.5"/>
    <n v="1195.8"/>
    <n v="1198.6500000000001"/>
    <n v="4724482"/>
    <n v="5663009890.8999996"/>
    <n v="111700"/>
    <n v="3050015"/>
    <n v="64.56"/>
    <n v="-7"/>
    <n v="-5.8197539075490528E-3"/>
    <x v="0"/>
  </r>
  <r>
    <d v="2025-05-21T00:00:00"/>
    <x v="4"/>
    <n v="5"/>
    <n v="1"/>
    <x v="1"/>
    <x v="1"/>
    <s v="Q2"/>
    <x v="0"/>
    <x v="0"/>
    <s v="EQ"/>
    <n v="1197.0999999999999"/>
    <n v="1204.9000000000001"/>
    <n v="1182.7"/>
    <n v="1195.8"/>
    <n v="1198"/>
    <n v="1197.8"/>
    <n v="1196.5"/>
    <n v="3712472"/>
    <n v="4441973236.8000002"/>
    <n v="100798"/>
    <n v="2258002"/>
    <n v="60.82"/>
    <n v="2"/>
    <n v="1.6725204883759827E-3"/>
    <x v="1"/>
  </r>
  <r>
    <d v="2025-05-22T00:00:00"/>
    <x v="4"/>
    <n v="5"/>
    <n v="1"/>
    <x v="1"/>
    <x v="1"/>
    <s v="Q2"/>
    <x v="0"/>
    <x v="0"/>
    <s v="EQ"/>
    <n v="1196.7"/>
    <n v="1196.7"/>
    <n v="1177.5"/>
    <n v="1197.8"/>
    <n v="1187.0999999999999"/>
    <n v="1188.5"/>
    <n v="1184.79"/>
    <n v="4795583"/>
    <n v="5681751454"/>
    <n v="102440"/>
    <n v="2880971"/>
    <n v="60.08"/>
    <n v="-9.2999999999999545"/>
    <n v="-7.7642344297879067E-3"/>
    <x v="0"/>
  </r>
  <r>
    <d v="2025-05-23T00:00:00"/>
    <x v="4"/>
    <n v="5"/>
    <n v="1"/>
    <x v="1"/>
    <x v="1"/>
    <s v="Q2"/>
    <x v="0"/>
    <x v="0"/>
    <s v="EQ"/>
    <n v="1188.5"/>
    <n v="1213.0999999999999"/>
    <n v="1188.0999999999999"/>
    <n v="1188.5"/>
    <n v="1209"/>
    <n v="1210.0999999999999"/>
    <n v="1206.76"/>
    <n v="3676469"/>
    <n v="4436610200.1999998"/>
    <n v="82637"/>
    <n v="2216256"/>
    <n v="60.28"/>
    <n v="21.599999999999909"/>
    <n v="1.8174169120740352E-2"/>
    <x v="1"/>
  </r>
  <r>
    <d v="2025-05-26T00:00:00"/>
    <x v="4"/>
    <n v="5"/>
    <n v="1"/>
    <x v="1"/>
    <x v="1"/>
    <s v="Q2"/>
    <x v="0"/>
    <x v="0"/>
    <s v="EQ"/>
    <n v="1216.2"/>
    <n v="1224.2"/>
    <n v="1208.7"/>
    <n v="1210.0999999999999"/>
    <n v="1213"/>
    <n v="1215.2"/>
    <n v="1217.1199999999999"/>
    <n v="3607612"/>
    <n v="4390891647.8999996"/>
    <n v="137594"/>
    <n v="2056275"/>
    <n v="57"/>
    <n v="5.1000000000001364"/>
    <n v="4.2145277249815193E-3"/>
    <x v="1"/>
  </r>
  <r>
    <d v="2025-05-27T00:00:00"/>
    <x v="4"/>
    <n v="5"/>
    <n v="1"/>
    <x v="1"/>
    <x v="1"/>
    <s v="Q2"/>
    <x v="0"/>
    <x v="0"/>
    <s v="EQ"/>
    <n v="1215.2"/>
    <n v="1216.7"/>
    <n v="1190.4000000000001"/>
    <n v="1215.2"/>
    <n v="1197.9000000000001"/>
    <n v="1195.5999999999999"/>
    <n v="1199.51"/>
    <n v="7249163"/>
    <n v="8695411730.3999996"/>
    <n v="190691"/>
    <n v="4058681"/>
    <n v="55.99"/>
    <n v="-19.600000000000136"/>
    <n v="-1.6129032258064627E-2"/>
    <x v="0"/>
  </r>
  <r>
    <d v="2025-05-28T00:00:00"/>
    <x v="4"/>
    <n v="5"/>
    <n v="1"/>
    <x v="1"/>
    <x v="1"/>
    <s v="Q2"/>
    <x v="0"/>
    <x v="0"/>
    <s v="EQ"/>
    <n v="1195.5999999999999"/>
    <n v="1202.2"/>
    <n v="1191.7"/>
    <n v="1195.5999999999999"/>
    <n v="1194.8"/>
    <n v="1194.7"/>
    <n v="1196.5999999999999"/>
    <n v="3525421"/>
    <n v="4218510137.0999999"/>
    <n v="88826"/>
    <n v="2093934"/>
    <n v="59.4"/>
    <n v="-0.89999999999986358"/>
    <n v="-7.5276012044150518E-4"/>
    <x v="0"/>
  </r>
  <r>
    <d v="2025-05-29T00:00:00"/>
    <x v="4"/>
    <n v="5"/>
    <n v="1"/>
    <x v="1"/>
    <x v="1"/>
    <s v="Q2"/>
    <x v="0"/>
    <x v="0"/>
    <s v="EQ"/>
    <n v="1200"/>
    <n v="1209"/>
    <n v="1189"/>
    <n v="1194.7"/>
    <n v="1207.0999999999999"/>
    <n v="1201.7"/>
    <n v="1197.48"/>
    <n v="7788068"/>
    <n v="9326074416.2999992"/>
    <n v="176910"/>
    <n v="4305463"/>
    <n v="55.28"/>
    <n v="7"/>
    <n v="5.8592115175357829E-3"/>
    <x v="1"/>
  </r>
  <r>
    <d v="2025-05-30T00:00:00"/>
    <x v="4"/>
    <n v="5"/>
    <n v="1"/>
    <x v="1"/>
    <x v="1"/>
    <s v="Q2"/>
    <x v="0"/>
    <x v="0"/>
    <s v="EQ"/>
    <n v="1201.4000000000001"/>
    <n v="1208.8"/>
    <n v="1189.5999999999999"/>
    <n v="1201.7"/>
    <n v="1192"/>
    <n v="1192.2"/>
    <n v="1194.28"/>
    <n v="9998488"/>
    <n v="11941011467.299999"/>
    <n v="108447"/>
    <n v="7872496"/>
    <n v="78.739999999999995"/>
    <n v="-9.5"/>
    <n v="-7.9054672547224768E-3"/>
    <x v="0"/>
  </r>
  <r>
    <d v="2025-06-02T00:00:00"/>
    <x v="5"/>
    <n v="6"/>
    <n v="1"/>
    <x v="1"/>
    <x v="1"/>
    <s v="Q2"/>
    <x v="0"/>
    <x v="0"/>
    <s v="EQ"/>
    <n v="1189.8"/>
    <n v="1200.9000000000001"/>
    <n v="1179.2"/>
    <n v="1192.2"/>
    <n v="1193"/>
    <n v="1194.4000000000001"/>
    <n v="1193.0999999999999"/>
    <n v="3761853"/>
    <n v="4488261974.3999996"/>
    <n v="127235"/>
    <n v="2455179"/>
    <n v="65.27"/>
    <n v="2.2000000000000455"/>
    <n v="1.8453279651065638E-3"/>
    <x v="1"/>
  </r>
  <r>
    <d v="2025-06-03T00:00:00"/>
    <x v="5"/>
    <n v="6"/>
    <n v="1"/>
    <x v="1"/>
    <x v="1"/>
    <s v="Q2"/>
    <x v="0"/>
    <x v="0"/>
    <s v="EQ"/>
    <n v="1195"/>
    <n v="1198.9000000000001"/>
    <n v="1174.9000000000001"/>
    <n v="1194.4000000000001"/>
    <n v="1180.7"/>
    <n v="1181.5"/>
    <n v="1182.9100000000001"/>
    <n v="8155665"/>
    <n v="9647441376.7000008"/>
    <n v="312490"/>
    <n v="5779085"/>
    <n v="70.86"/>
    <n v="-12.900000000000091"/>
    <n v="-1.0800401875418695E-2"/>
    <x v="0"/>
  </r>
  <r>
    <d v="2025-06-04T00:00:00"/>
    <x v="5"/>
    <n v="6"/>
    <n v="1"/>
    <x v="1"/>
    <x v="1"/>
    <s v="Q2"/>
    <x v="0"/>
    <x v="0"/>
    <s v="EQ"/>
    <n v="1181.8"/>
    <n v="1191.3"/>
    <n v="1168.5999999999999"/>
    <n v="1181.5"/>
    <n v="1171.7"/>
    <n v="1171"/>
    <n v="1174.27"/>
    <n v="4306355"/>
    <n v="5056830767.8999996"/>
    <n v="96752"/>
    <n v="2965270"/>
    <n v="68.86"/>
    <n v="-10.5"/>
    <n v="-8.8870080406263218E-3"/>
    <x v="0"/>
  </r>
  <r>
    <d v="2025-06-05T00:00:00"/>
    <x v="5"/>
    <n v="6"/>
    <n v="1"/>
    <x v="1"/>
    <x v="1"/>
    <s v="Q2"/>
    <x v="0"/>
    <x v="0"/>
    <s v="EQ"/>
    <n v="1172.5"/>
    <n v="1175.5"/>
    <n v="1157"/>
    <n v="1171"/>
    <n v="1160"/>
    <n v="1159"/>
    <n v="1163.31"/>
    <n v="10481600"/>
    <n v="12193381984.1"/>
    <n v="149921"/>
    <n v="7959046"/>
    <n v="75.930000000000007"/>
    <n v="-12"/>
    <n v="-1.0247651579846286E-2"/>
    <x v="0"/>
  </r>
  <r>
    <d v="2025-06-06T00:00:00"/>
    <x v="5"/>
    <n v="6"/>
    <n v="1"/>
    <x v="1"/>
    <x v="1"/>
    <s v="Q2"/>
    <x v="0"/>
    <x v="0"/>
    <s v="EQ"/>
    <n v="1158.9000000000001"/>
    <n v="1201.2"/>
    <n v="1151.2"/>
    <n v="1159"/>
    <n v="1195.5"/>
    <n v="1194.5999999999999"/>
    <n v="1183.54"/>
    <n v="14715421"/>
    <n v="17416223837"/>
    <n v="195045"/>
    <n v="9756041"/>
    <n v="66.3"/>
    <n v="35.599999999999909"/>
    <n v="3.0716134598791984E-2"/>
    <x v="1"/>
  </r>
  <r>
    <d v="2025-06-09T00:00:00"/>
    <x v="5"/>
    <n v="6"/>
    <n v="1"/>
    <x v="1"/>
    <x v="1"/>
    <s v="Q2"/>
    <x v="0"/>
    <x v="0"/>
    <s v="EQ"/>
    <n v="1212.5"/>
    <n v="1224.5"/>
    <n v="1206.2"/>
    <n v="1194.5999999999999"/>
    <n v="1220.5"/>
    <n v="1219.9000000000001"/>
    <n v="1217.97"/>
    <n v="9138108"/>
    <n v="11129947178.1"/>
    <n v="232891"/>
    <n v="6513975"/>
    <n v="71.28"/>
    <n v="25.300000000000182"/>
    <n v="2.1178637200736802E-2"/>
    <x v="1"/>
  </r>
  <r>
    <d v="2025-06-10T00:00:00"/>
    <x v="5"/>
    <n v="6"/>
    <n v="1"/>
    <x v="1"/>
    <x v="1"/>
    <s v="Q2"/>
    <x v="0"/>
    <x v="0"/>
    <s v="EQ"/>
    <n v="1224.4000000000001"/>
    <n v="1235.9000000000001"/>
    <n v="1218.4000000000001"/>
    <n v="1219.9000000000001"/>
    <n v="1233.0999999999999"/>
    <n v="1232.8"/>
    <n v="1226.9100000000001"/>
    <n v="7747558"/>
    <n v="9505540421.2999992"/>
    <n v="194649"/>
    <n v="5603619"/>
    <n v="72.33"/>
    <n v="12.899999999999864"/>
    <n v="1.0574637265349506E-2"/>
    <x v="1"/>
  </r>
  <r>
    <d v="2025-06-11T00:00:00"/>
    <x v="5"/>
    <n v="6"/>
    <n v="1"/>
    <x v="1"/>
    <x v="1"/>
    <s v="Q2"/>
    <x v="0"/>
    <x v="0"/>
    <s v="EQ"/>
    <n v="1232.5999999999999"/>
    <n v="1241.8"/>
    <n v="1228.0999999999999"/>
    <n v="1232.8"/>
    <n v="1229.8"/>
    <n v="1231.4000000000001"/>
    <n v="1232.79"/>
    <n v="4135775"/>
    <n v="5098540266.3000002"/>
    <n v="116704"/>
    <n v="2990780"/>
    <n v="72.31"/>
    <n v="-1.3999999999998636"/>
    <n v="-1.1356262167422644E-3"/>
    <x v="0"/>
  </r>
  <r>
    <d v="2025-06-12T00:00:00"/>
    <x v="5"/>
    <n v="6"/>
    <n v="1"/>
    <x v="1"/>
    <x v="1"/>
    <s v="Q2"/>
    <x v="0"/>
    <x v="0"/>
    <s v="EQ"/>
    <n v="1231"/>
    <n v="1237.0999999999999"/>
    <n v="1210.8"/>
    <n v="1231.4000000000001"/>
    <n v="1211.7"/>
    <n v="1212.9000000000001"/>
    <n v="1219.04"/>
    <n v="3461744"/>
    <n v="4219988217.8000002"/>
    <n v="85466"/>
    <n v="1571414"/>
    <n v="45.39"/>
    <n v="-18.5"/>
    <n v="-1.5023550430404417E-2"/>
    <x v="0"/>
  </r>
  <r>
    <d v="2025-06-13T00:00:00"/>
    <x v="5"/>
    <n v="6"/>
    <n v="1"/>
    <x v="1"/>
    <x v="1"/>
    <s v="Q2"/>
    <x v="0"/>
    <x v="0"/>
    <s v="EQ"/>
    <n v="1198"/>
    <n v="1211.7"/>
    <n v="1195.5999999999999"/>
    <n v="1212.9000000000001"/>
    <n v="1207"/>
    <n v="1205.8"/>
    <n v="1206.07"/>
    <n v="3906868"/>
    <n v="4711959091"/>
    <n v="95614"/>
    <n v="2905791"/>
    <n v="74.38"/>
    <n v="-7.1000000000001364"/>
    <n v="-5.8537389727101458E-3"/>
    <x v="0"/>
  </r>
  <r>
    <d v="2025-06-16T00:00:00"/>
    <x v="5"/>
    <n v="6"/>
    <n v="1"/>
    <x v="1"/>
    <x v="1"/>
    <s v="Q2"/>
    <x v="0"/>
    <x v="0"/>
    <s v="EQ"/>
    <n v="1206.0999999999999"/>
    <n v="1218"/>
    <n v="1196"/>
    <n v="1205.8"/>
    <n v="1215.4000000000001"/>
    <n v="1215.4000000000001"/>
    <n v="1211.46"/>
    <n v="5697424"/>
    <n v="6902222214"/>
    <n v="128596"/>
    <n v="4562742"/>
    <n v="80.08"/>
    <n v="9.6000000000001364"/>
    <n v="7.961519323270971E-3"/>
    <x v="1"/>
  </r>
  <r>
    <d v="2025-06-17T00:00:00"/>
    <x v="5"/>
    <n v="6"/>
    <n v="1"/>
    <x v="1"/>
    <x v="1"/>
    <s v="Q2"/>
    <x v="0"/>
    <x v="0"/>
    <s v="EQ"/>
    <n v="1215.4000000000001"/>
    <n v="1227"/>
    <n v="1211.3"/>
    <n v="1215.4000000000001"/>
    <n v="1214"/>
    <n v="1215.0999999999999"/>
    <n v="1218.45"/>
    <n v="4492946"/>
    <n v="5474414006.3999996"/>
    <n v="100456"/>
    <n v="2815359"/>
    <n v="62.66"/>
    <n v="-0.3000000000001819"/>
    <n v="-2.4683231857839549E-4"/>
    <x v="0"/>
  </r>
  <r>
    <d v="2025-06-18T00:00:00"/>
    <x v="5"/>
    <n v="6"/>
    <n v="1"/>
    <x v="1"/>
    <x v="1"/>
    <s v="Q2"/>
    <x v="0"/>
    <x v="0"/>
    <s v="EQ"/>
    <n v="1209.8"/>
    <n v="1223.3"/>
    <n v="1203.9000000000001"/>
    <n v="1215.0999999999999"/>
    <n v="1220"/>
    <n v="1221"/>
    <n v="1219.2"/>
    <n v="3135662"/>
    <n v="3822996267.6999998"/>
    <n v="77132"/>
    <n v="1977340"/>
    <n v="63.06"/>
    <n v="5.9000000000000909"/>
    <n v="4.8555674430088812E-3"/>
    <x v="1"/>
  </r>
  <r>
    <d v="2025-06-19T00:00:00"/>
    <x v="5"/>
    <n v="6"/>
    <n v="1"/>
    <x v="1"/>
    <x v="1"/>
    <s v="Q2"/>
    <x v="0"/>
    <x v="0"/>
    <s v="EQ"/>
    <n v="1218"/>
    <n v="1227.8"/>
    <n v="1213.8"/>
    <n v="1221"/>
    <n v="1213.9000000000001"/>
    <n v="1217.5"/>
    <n v="1221.06"/>
    <n v="4243763"/>
    <n v="5181890873.8000002"/>
    <n v="189357"/>
    <n v="2642274"/>
    <n v="62.26"/>
    <n v="-3.5"/>
    <n v="-2.8665028665028664E-3"/>
    <x v="0"/>
  </r>
  <r>
    <d v="2025-06-20T00:00:00"/>
    <x v="5"/>
    <n v="6"/>
    <n v="1"/>
    <x v="1"/>
    <x v="1"/>
    <s v="Q2"/>
    <x v="0"/>
    <x v="0"/>
    <s v="EQ"/>
    <n v="1217.5"/>
    <n v="1226"/>
    <n v="1214.2"/>
    <n v="1217.5"/>
    <n v="1216.0999999999999"/>
    <n v="1220.7"/>
    <n v="1220.3499999999999"/>
    <n v="4652390"/>
    <n v="5677548152.1999998"/>
    <n v="100168"/>
    <n v="3345344"/>
    <n v="71.91"/>
    <n v="3.2000000000000455"/>
    <n v="2.6283367556468548E-3"/>
    <x v="1"/>
  </r>
  <r>
    <d v="2025-06-23T00:00:00"/>
    <x v="5"/>
    <n v="6"/>
    <n v="1"/>
    <x v="1"/>
    <x v="1"/>
    <s v="Q2"/>
    <x v="0"/>
    <x v="0"/>
    <s v="EQ"/>
    <n v="1212.5999999999999"/>
    <n v="1222.9000000000001"/>
    <n v="1205.5999999999999"/>
    <n v="1220.7"/>
    <n v="1214.8"/>
    <n v="1214.0999999999999"/>
    <n v="1213.72"/>
    <n v="2312469"/>
    <n v="2806696647.8000002"/>
    <n v="98841"/>
    <n v="1378407"/>
    <n v="59.61"/>
    <n v="-6.6000000000001364"/>
    <n v="-5.4067338412387448E-3"/>
    <x v="0"/>
  </r>
  <r>
    <d v="2025-06-24T00:00:00"/>
    <x v="5"/>
    <n v="6"/>
    <n v="1"/>
    <x v="1"/>
    <x v="1"/>
    <s v="Q2"/>
    <x v="0"/>
    <x v="0"/>
    <s v="EQ"/>
    <n v="1222.9000000000001"/>
    <n v="1238.4000000000001"/>
    <n v="1215.5999999999999"/>
    <n v="1214.0999999999999"/>
    <n v="1221.7"/>
    <n v="1221.2"/>
    <n v="1224.3"/>
    <n v="6745788"/>
    <n v="8258855199.1000004"/>
    <n v="170932"/>
    <n v="3341370"/>
    <n v="49.53"/>
    <n v="7.1000000000001364"/>
    <n v="5.8479532163743814E-3"/>
    <x v="1"/>
  </r>
  <r>
    <d v="2025-06-25T00:00:00"/>
    <x v="5"/>
    <n v="6"/>
    <n v="1"/>
    <x v="1"/>
    <x v="1"/>
    <s v="Q2"/>
    <x v="0"/>
    <x v="0"/>
    <s v="EQ"/>
    <n v="1226.3"/>
    <n v="1226.3"/>
    <n v="1211"/>
    <n v="1221.2"/>
    <n v="1211"/>
    <n v="1213.3"/>
    <n v="1215.82"/>
    <n v="4229259"/>
    <n v="5142028407.6999998"/>
    <n v="141570"/>
    <n v="3309438"/>
    <n v="78.25"/>
    <n v="-7.9000000000000909"/>
    <n v="-6.4690468391746568E-3"/>
    <x v="0"/>
  </r>
  <r>
    <d v="2025-06-26T00:00:00"/>
    <x v="5"/>
    <n v="6"/>
    <n v="1"/>
    <x v="1"/>
    <x v="1"/>
    <s v="Q2"/>
    <x v="0"/>
    <x v="0"/>
    <s v="EQ"/>
    <n v="1215.2"/>
    <n v="1239"/>
    <n v="1211.2"/>
    <n v="1213.3"/>
    <n v="1231.5"/>
    <n v="1233.5"/>
    <n v="1229.82"/>
    <n v="8678448"/>
    <n v="10672934724.9"/>
    <n v="205675"/>
    <n v="5089765"/>
    <n v="58.65"/>
    <n v="20.200000000000045"/>
    <n v="1.6648809033215237E-2"/>
    <x v="1"/>
  </r>
  <r>
    <d v="2025-06-27T00:00:00"/>
    <x v="5"/>
    <n v="6"/>
    <n v="1"/>
    <x v="1"/>
    <x v="1"/>
    <s v="Q2"/>
    <x v="0"/>
    <x v="0"/>
    <s v="EQ"/>
    <n v="1236.9000000000001"/>
    <n v="1247"/>
    <n v="1220.4000000000001"/>
    <n v="1233.5"/>
    <n v="1223"/>
    <n v="1225.0999999999999"/>
    <n v="1227.17"/>
    <n v="6068274"/>
    <n v="7446814321.8000002"/>
    <n v="123716"/>
    <n v="3980829"/>
    <n v="65.599999999999994"/>
    <n v="-8.4000000000000909"/>
    <n v="-6.8098905553304343E-3"/>
    <x v="0"/>
  </r>
  <r>
    <d v="2025-06-30T00:00:00"/>
    <x v="5"/>
    <n v="6"/>
    <n v="1"/>
    <x v="1"/>
    <x v="1"/>
    <s v="Q2"/>
    <x v="0"/>
    <x v="0"/>
    <s v="EQ"/>
    <n v="1228.9000000000001"/>
    <n v="1236"/>
    <n v="1193.0999999999999"/>
    <n v="1225.0999999999999"/>
    <n v="1199"/>
    <n v="1199.2"/>
    <n v="1206.25"/>
    <n v="6559872"/>
    <n v="7912869277.1999998"/>
    <n v="167923"/>
    <n v="4522779"/>
    <n v="68.95"/>
    <n v="-25.899999999999864"/>
    <n v="-2.1141131336217343E-2"/>
    <x v="0"/>
  </r>
  <r>
    <d v="2025-07-01T00:00:00"/>
    <x v="6"/>
    <n v="7"/>
    <n v="1"/>
    <x v="1"/>
    <x v="2"/>
    <s v="Q3"/>
    <x v="0"/>
    <x v="0"/>
    <s v="EQ"/>
    <n v="1202"/>
    <n v="1202"/>
    <n v="1167"/>
    <n v="1199.2"/>
    <n v="1173.5"/>
    <n v="1173.3"/>
    <n v="1175.32"/>
    <n v="8702198"/>
    <n v="10227897228.5"/>
    <n v="267800"/>
    <n v="5231617"/>
    <n v="60.12"/>
    <n v="-25.900000000000091"/>
    <n v="-2.1597731821214217E-2"/>
    <x v="0"/>
  </r>
  <r>
    <d v="2025-07-02T00:00:00"/>
    <x v="6"/>
    <n v="7"/>
    <n v="1"/>
    <x v="1"/>
    <x v="2"/>
    <s v="Q3"/>
    <x v="0"/>
    <x v="0"/>
    <s v="EQ"/>
    <n v="1180"/>
    <n v="1181.9000000000001"/>
    <n v="1172"/>
    <n v="1173.3"/>
    <n v="1175"/>
    <n v="1175.3"/>
    <n v="1176.04"/>
    <n v="5471100"/>
    <n v="6434244751"/>
    <n v="174887"/>
    <n v="3550253"/>
    <n v="64.89"/>
    <n v="2"/>
    <n v="1.704593880507969E-3"/>
    <x v="1"/>
  </r>
  <r>
    <d v="2025-07-03T00:00:00"/>
    <x v="6"/>
    <n v="7"/>
    <n v="1"/>
    <x v="1"/>
    <x v="2"/>
    <s v="Q3"/>
    <x v="0"/>
    <x v="0"/>
    <s v="EQ"/>
    <n v="1178"/>
    <n v="1181"/>
    <n v="1168"/>
    <n v="1175.3"/>
    <n v="1169.8"/>
    <n v="1171.0999999999999"/>
    <n v="1173.47"/>
    <n v="6237185"/>
    <n v="7319153312.8999996"/>
    <n v="143502"/>
    <n v="4053512"/>
    <n v="64.989999999999995"/>
    <n v="-4.2000000000000455"/>
    <n v="-3.5735556879095088E-3"/>
    <x v="0"/>
  </r>
  <r>
    <d v="2025-07-04T00:00:00"/>
    <x v="6"/>
    <n v="7"/>
    <n v="1"/>
    <x v="1"/>
    <x v="2"/>
    <s v="Q3"/>
    <x v="0"/>
    <x v="0"/>
    <s v="EQ"/>
    <n v="1174"/>
    <n v="1179.5"/>
    <n v="1162"/>
    <n v="1171.0999999999999"/>
    <n v="1175.2"/>
    <n v="1177.5999999999999"/>
    <n v="1171.81"/>
    <n v="3926186"/>
    <n v="4600755398.3000002"/>
    <n v="105780"/>
    <n v="2667057"/>
    <n v="67.930000000000007"/>
    <n v="6.5"/>
    <n v="5.5503372897276072E-3"/>
    <x v="1"/>
  </r>
  <r>
    <d v="2025-07-07T00:00:00"/>
    <x v="6"/>
    <n v="7"/>
    <n v="1"/>
    <x v="1"/>
    <x v="2"/>
    <s v="Q3"/>
    <x v="0"/>
    <x v="0"/>
    <s v="EQ"/>
    <n v="1177.5999999999999"/>
    <n v="1177.5999999999999"/>
    <n v="1167.5999999999999"/>
    <n v="1177.5999999999999"/>
    <n v="1173.0999999999999"/>
    <n v="1175.0999999999999"/>
    <n v="1174.58"/>
    <n v="5783402"/>
    <n v="6793058356.8000002"/>
    <n v="116286"/>
    <n v="4484706"/>
    <n v="77.540000000000006"/>
    <n v="-2.5"/>
    <n v="-2.1229619565217395E-3"/>
    <x v="0"/>
  </r>
  <r>
    <d v="2025-07-08T00:00:00"/>
    <x v="6"/>
    <n v="7"/>
    <n v="1"/>
    <x v="1"/>
    <x v="2"/>
    <s v="Q3"/>
    <x v="0"/>
    <x v="0"/>
    <s v="EQ"/>
    <n v="1180"/>
    <n v="1180"/>
    <n v="1161.9000000000001"/>
    <n v="1175.0999999999999"/>
    <n v="1164.9000000000001"/>
    <n v="1165.4000000000001"/>
    <n v="1167.03"/>
    <n v="9973619"/>
    <n v="11639536810"/>
    <n v="125461"/>
    <n v="7857177"/>
    <n v="78.78"/>
    <n v="-9.6999999999998181"/>
    <n v="-8.254616628371899E-3"/>
    <x v="0"/>
  </r>
  <r>
    <d v="2025-07-09T00:00:00"/>
    <x v="6"/>
    <n v="7"/>
    <n v="1"/>
    <x v="1"/>
    <x v="2"/>
    <s v="Q3"/>
    <x v="0"/>
    <x v="0"/>
    <s v="EQ"/>
    <n v="1160"/>
    <n v="1171"/>
    <n v="1158.5999999999999"/>
    <n v="1165.4000000000001"/>
    <n v="1165"/>
    <n v="1164.7"/>
    <n v="1165.98"/>
    <n v="8674795"/>
    <n v="10114602315.299999"/>
    <n v="152475"/>
    <n v="6976174"/>
    <n v="80.42"/>
    <n v="-0.70000000000004547"/>
    <n v="-6.0065213660549636E-4"/>
    <x v="0"/>
  </r>
  <r>
    <d v="2025-07-10T00:00:00"/>
    <x v="6"/>
    <n v="7"/>
    <n v="1"/>
    <x v="1"/>
    <x v="2"/>
    <s v="Q3"/>
    <x v="0"/>
    <x v="0"/>
    <s v="EQ"/>
    <n v="1170.0999999999999"/>
    <n v="1176.5999999999999"/>
    <n v="1163"/>
    <n v="1164.7"/>
    <n v="1165.3"/>
    <n v="1164.3"/>
    <n v="1167.8699999999999"/>
    <n v="4339755"/>
    <n v="5068273275.6000004"/>
    <n v="110042"/>
    <n v="2684190"/>
    <n v="61.85"/>
    <n v="-0.40000000000009095"/>
    <n v="-3.4343607796006779E-4"/>
    <x v="0"/>
  </r>
  <r>
    <d v="2025-07-11T00:00:00"/>
    <x v="6"/>
    <n v="7"/>
    <n v="1"/>
    <x v="1"/>
    <x v="2"/>
    <s v="Q3"/>
    <x v="0"/>
    <x v="0"/>
    <s v="EQ"/>
    <n v="1162"/>
    <n v="1175.9000000000001"/>
    <n v="1160.5999999999999"/>
    <n v="1164.3"/>
    <n v="1171.5999999999999"/>
    <n v="1173.8"/>
    <n v="1171.76"/>
    <n v="4468654"/>
    <n v="5236191955.3999996"/>
    <n v="110449"/>
    <n v="2973092"/>
    <n v="66.53"/>
    <n v="9.5"/>
    <n v="8.1594090870050675E-3"/>
    <x v="1"/>
  </r>
  <r>
    <d v="2025-07-11T00:00:00"/>
    <x v="6"/>
    <n v="7"/>
    <n v="1"/>
    <x v="1"/>
    <x v="2"/>
    <s v="Q3"/>
    <x v="0"/>
    <x v="0"/>
    <s v="EQ"/>
    <n v="1162"/>
    <n v="1175.9000000000001"/>
    <n v="1160.5999999999999"/>
    <n v="1164.3"/>
    <n v="1171.5999999999999"/>
    <n v="1173.8"/>
    <n v="1171.76"/>
    <n v="4468654"/>
    <n v="5236191955.3999996"/>
    <n v="110449"/>
    <n v="2973092"/>
    <n v="66.53"/>
    <n v="9.5"/>
    <n v="8.1594090870050675E-3"/>
    <x v="1"/>
  </r>
  <r>
    <d v="2025-07-14T00:00:00"/>
    <x v="6"/>
    <n v="7"/>
    <n v="1"/>
    <x v="1"/>
    <x v="2"/>
    <s v="Q3"/>
    <x v="0"/>
    <x v="0"/>
    <s v="EQ"/>
    <n v="1179"/>
    <n v="1179.9000000000001"/>
    <n v="1163"/>
    <n v="1173.8"/>
    <n v="1172.9000000000001"/>
    <n v="1172.7"/>
    <n v="1171.45"/>
    <n v="4772502"/>
    <n v="5590753301.1000004"/>
    <n v="131342"/>
    <n v="3072715"/>
    <n v="64.38"/>
    <n v="-1.0999999999999091"/>
    <n v="-9.3712727892307816E-4"/>
    <x v="0"/>
  </r>
  <r>
    <d v="2025-07-15T00:00:00"/>
    <x v="6"/>
    <n v="7"/>
    <n v="1"/>
    <x v="1"/>
    <x v="2"/>
    <s v="Q3"/>
    <x v="0"/>
    <x v="0"/>
    <s v="EQ"/>
    <n v="1174"/>
    <n v="1179"/>
    <n v="1162.3"/>
    <n v="1172.7"/>
    <n v="1166.5"/>
    <n v="1165.9000000000001"/>
    <n v="1168.76"/>
    <n v="4776756"/>
    <n v="5582901849.1999998"/>
    <n v="139412"/>
    <n v="3041067"/>
    <n v="63.66"/>
    <n v="-6.7999999999999545"/>
    <n v="-5.7985844632045319E-3"/>
    <x v="0"/>
  </r>
  <r>
    <d v="2025-07-16T00:00:00"/>
    <x v="6"/>
    <n v="7"/>
    <n v="1"/>
    <x v="1"/>
    <x v="2"/>
    <s v="Q3"/>
    <x v="0"/>
    <x v="0"/>
    <s v="EQ"/>
    <n v="1164.9000000000001"/>
    <n v="1174"/>
    <n v="1157.0999999999999"/>
    <n v="1165.9000000000001"/>
    <n v="1165.5"/>
    <n v="1168.4000000000001"/>
    <n v="1168.3599999999999"/>
    <n v="4388279"/>
    <n v="5127107360.8999996"/>
    <n v="115384"/>
    <n v="3081256"/>
    <n v="70.22"/>
    <n v="2.5"/>
    <n v="2.1442662320953769E-3"/>
    <x v="1"/>
  </r>
  <r>
    <d v="2025-07-17T00:00:00"/>
    <x v="6"/>
    <n v="7"/>
    <n v="1"/>
    <x v="1"/>
    <x v="2"/>
    <s v="Q3"/>
    <x v="0"/>
    <x v="0"/>
    <s v="EQ"/>
    <n v="1170"/>
    <n v="1172.9000000000001"/>
    <n v="1154.8"/>
    <n v="1168.4000000000001"/>
    <n v="1161"/>
    <n v="1159.8"/>
    <n v="1161.33"/>
    <n v="5694428"/>
    <n v="6613086731.8000002"/>
    <n v="152952"/>
    <n v="3421327"/>
    <n v="60.08"/>
    <n v="-8.6000000000001364"/>
    <n v="-7.3604929818556451E-3"/>
    <x v="0"/>
  </r>
  <r>
    <d v="2025-07-18T00:00:00"/>
    <x v="6"/>
    <n v="7"/>
    <n v="1"/>
    <x v="1"/>
    <x v="2"/>
    <s v="Q3"/>
    <x v="0"/>
    <x v="0"/>
    <s v="EQ"/>
    <n v="1090"/>
    <n v="1115.9000000000001"/>
    <n v="1086"/>
    <n v="1159.8"/>
    <n v="1098.7"/>
    <n v="1099.3"/>
    <n v="1106.6600000000001"/>
    <n v="38053695"/>
    <n v="42112334189.699997"/>
    <n v="676286"/>
    <n v="24478491"/>
    <n v="64.33"/>
    <n v="-60.5"/>
    <n v="-5.2164166235557856E-2"/>
    <x v="0"/>
  </r>
  <r>
    <d v="2025-07-21T00:00:00"/>
    <x v="6"/>
    <n v="7"/>
    <n v="1"/>
    <x v="1"/>
    <x v="2"/>
    <s v="Q3"/>
    <x v="0"/>
    <x v="0"/>
    <s v="EQ"/>
    <n v="1086"/>
    <n v="1101.5"/>
    <n v="1071.9000000000001"/>
    <n v="1099.3"/>
    <n v="1100"/>
    <n v="1099.5999999999999"/>
    <n v="1092.08"/>
    <n v="15905500"/>
    <n v="17370087208.200001"/>
    <n v="330995"/>
    <n v="10672192"/>
    <n v="67.099999999999994"/>
    <n v="0.29999999999995453"/>
    <n v="2.729009369598422E-4"/>
    <x v="1"/>
  </r>
  <r>
    <d v="2025-07-22T00:00:00"/>
    <x v="6"/>
    <n v="7"/>
    <n v="1"/>
    <x v="1"/>
    <x v="2"/>
    <s v="Q3"/>
    <x v="0"/>
    <x v="0"/>
    <s v="EQ"/>
    <n v="1102"/>
    <n v="1110.5999999999999"/>
    <n v="1095"/>
    <n v="1099.5999999999999"/>
    <n v="1098"/>
    <n v="1098"/>
    <n v="1101.48"/>
    <n v="9999957"/>
    <n v="11014789990.1"/>
    <n v="216295"/>
    <n v="7123268"/>
    <n v="71.23"/>
    <n v="-1.5999999999999091"/>
    <n v="-1.4550745725717617E-3"/>
    <x v="0"/>
  </r>
  <r>
    <d v="2025-07-23T00:00:00"/>
    <x v="6"/>
    <n v="7"/>
    <n v="1"/>
    <x v="1"/>
    <x v="2"/>
    <s v="Q3"/>
    <x v="0"/>
    <x v="0"/>
    <s v="EQ"/>
    <n v="1099.5"/>
    <n v="1110.5"/>
    <n v="1098.0999999999999"/>
    <n v="1098"/>
    <n v="1105.9000000000001"/>
    <n v="1104.8"/>
    <n v="1105.04"/>
    <n v="6633979"/>
    <n v="7330807404.1000004"/>
    <n v="115082"/>
    <n v="5097356"/>
    <n v="76.84"/>
    <n v="6.7999999999999545"/>
    <n v="6.1930783242258236E-3"/>
    <x v="1"/>
  </r>
  <r>
    <d v="2025-07-24T00:00:00"/>
    <x v="6"/>
    <n v="7"/>
    <n v="1"/>
    <x v="1"/>
    <x v="2"/>
    <s v="Q3"/>
    <x v="0"/>
    <x v="0"/>
    <s v="EQ"/>
    <n v="1104"/>
    <n v="1105"/>
    <n v="1089.4000000000001"/>
    <n v="1104.8"/>
    <n v="1095.5999999999999"/>
    <n v="1095.0999999999999"/>
    <n v="1095.55"/>
    <n v="9901209"/>
    <n v="10847222208.799999"/>
    <n v="195983"/>
    <n v="8047254"/>
    <n v="81.28"/>
    <n v="-9.7000000000000455"/>
    <n v="-8.7798696596669487E-3"/>
    <x v="0"/>
  </r>
  <r>
    <d v="2025-07-25T00:00:00"/>
    <x v="6"/>
    <n v="7"/>
    <n v="1"/>
    <x v="1"/>
    <x v="2"/>
    <s v="Q3"/>
    <x v="0"/>
    <x v="0"/>
    <s v="EQ"/>
    <n v="1086.0999999999999"/>
    <n v="1101"/>
    <n v="1076.2"/>
    <n v="1095.0999999999999"/>
    <n v="1086"/>
    <n v="1086.0999999999999"/>
    <n v="1085.1300000000001"/>
    <n v="11779887"/>
    <n v="12782666486.5"/>
    <n v="172683"/>
    <n v="9048295"/>
    <n v="76.81"/>
    <n v="-9"/>
    <n v="-8.2184275408638489E-3"/>
    <x v="0"/>
  </r>
  <r>
    <d v="2025-07-28T00:00:00"/>
    <x v="6"/>
    <n v="7"/>
    <n v="1"/>
    <x v="1"/>
    <x v="2"/>
    <s v="Q3"/>
    <x v="0"/>
    <x v="0"/>
    <s v="EQ"/>
    <n v="1080.9000000000001"/>
    <n v="1092.2"/>
    <n v="1067.4000000000001"/>
    <n v="1086.0999999999999"/>
    <n v="1074"/>
    <n v="1073.5999999999999"/>
    <n v="1077.24"/>
    <n v="9029557"/>
    <n v="9726983226.2000008"/>
    <n v="137256"/>
    <n v="6960420"/>
    <n v="77.08"/>
    <n v="-12.5"/>
    <n v="-1.1509069146487434E-2"/>
    <x v="0"/>
  </r>
  <r>
    <d v="2025-07-29T00:00:00"/>
    <x v="6"/>
    <n v="7"/>
    <n v="1"/>
    <x v="1"/>
    <x v="2"/>
    <s v="Q3"/>
    <x v="0"/>
    <x v="0"/>
    <s v="EQ"/>
    <n v="1070.9000000000001"/>
    <n v="1078.7"/>
    <n v="1055.4000000000001"/>
    <n v="1073.5999999999999"/>
    <n v="1065"/>
    <n v="1064.2"/>
    <n v="1063.06"/>
    <n v="15599773"/>
    <n v="16583521136.9"/>
    <n v="126496"/>
    <n v="11578390"/>
    <n v="74.22"/>
    <n v="-9.3999999999998636"/>
    <n v="-8.755588673621334E-3"/>
    <x v="0"/>
  </r>
  <r>
    <d v="2025-07-30T00:00:00"/>
    <x v="6"/>
    <n v="7"/>
    <n v="1"/>
    <x v="1"/>
    <x v="2"/>
    <s v="Q3"/>
    <x v="0"/>
    <x v="0"/>
    <s v="EQ"/>
    <n v="1070.5"/>
    <n v="1080.5999999999999"/>
    <n v="1062"/>
    <n v="1064.2"/>
    <n v="1073.5"/>
    <n v="1073.3"/>
    <n v="1070.92"/>
    <n v="8247433"/>
    <n v="8832362448.3999996"/>
    <n v="134626"/>
    <n v="6010383"/>
    <n v="72.88"/>
    <n v="9.0999999999999091"/>
    <n v="8.5510242435631548E-3"/>
    <x v="1"/>
  </r>
  <r>
    <d v="2025-07-31T00:00:00"/>
    <x v="6"/>
    <n v="7"/>
    <n v="1"/>
    <x v="1"/>
    <x v="2"/>
    <s v="Q3"/>
    <x v="0"/>
    <x v="0"/>
    <s v="EQ"/>
    <n v="1066"/>
    <n v="1081.3"/>
    <n v="1063.9000000000001"/>
    <n v="1073.3"/>
    <n v="1068.4000000000001"/>
    <n v="1068.4000000000001"/>
    <n v="1072.05"/>
    <n v="7634413"/>
    <n v="8184486957"/>
    <n v="135688"/>
    <n v="4750587"/>
    <n v="62.23"/>
    <n v="-4.8999999999998636"/>
    <n v="-4.5653591726449866E-3"/>
    <x v="0"/>
  </r>
  <r>
    <d v="2025-08-01T00:00:00"/>
    <x v="7"/>
    <n v="8"/>
    <n v="1"/>
    <x v="1"/>
    <x v="2"/>
    <s v="Q3"/>
    <x v="0"/>
    <x v="0"/>
    <s v="EQ"/>
    <n v="1065"/>
    <n v="1070.9000000000001"/>
    <n v="1060"/>
    <n v="1068.4000000000001"/>
    <n v="1061.5"/>
    <n v="1062.4000000000001"/>
    <n v="1065.8800000000001"/>
    <n v="5545447"/>
    <n v="5910755061.8000002"/>
    <n v="92751"/>
    <n v="3420276"/>
    <n v="61.68"/>
    <n v="-6"/>
    <n v="-5.6158742044178202E-3"/>
    <x v="0"/>
  </r>
  <r>
    <d v="2025-08-04T00:00:00"/>
    <x v="7"/>
    <n v="8"/>
    <n v="1"/>
    <x v="1"/>
    <x v="2"/>
    <s v="Q3"/>
    <x v="0"/>
    <x v="0"/>
    <s v="EQ"/>
    <n v="1064.4000000000001"/>
    <n v="1070"/>
    <n v="1059"/>
    <n v="1062.4000000000001"/>
    <n v="1068.7"/>
    <n v="1068.5999999999999"/>
    <n v="1065"/>
    <n v="4465845"/>
    <n v="4756105666.1999998"/>
    <n v="132987"/>
    <n v="2982842"/>
    <n v="66.790000000000006"/>
    <n v="6.1999999999998181"/>
    <n v="5.8358433734938039E-3"/>
    <x v="1"/>
  </r>
  <r>
    <d v="2025-08-05T00:00:00"/>
    <x v="7"/>
    <n v="8"/>
    <n v="1"/>
    <x v="1"/>
    <x v="2"/>
    <s v="Q3"/>
    <x v="0"/>
    <x v="0"/>
    <s v="EQ"/>
    <n v="1068"/>
    <n v="1079.9000000000001"/>
    <n v="1062.5"/>
    <n v="1068.5999999999999"/>
    <n v="1071.0999999999999"/>
    <n v="1070.8"/>
    <n v="1071.3800000000001"/>
    <n v="5318081"/>
    <n v="5697670902.1999998"/>
    <n v="128312"/>
    <n v="3433117"/>
    <n v="64.56"/>
    <n v="2.2000000000000455"/>
    <n v="2.0587684821261891E-3"/>
    <x v="1"/>
  </r>
  <r>
    <d v="2025-08-06T00:00:00"/>
    <x v="7"/>
    <n v="8"/>
    <n v="1"/>
    <x v="1"/>
    <x v="2"/>
    <s v="Q3"/>
    <x v="0"/>
    <x v="0"/>
    <s v="EQ"/>
    <n v="1074"/>
    <n v="1077.7"/>
    <n v="1065.5999999999999"/>
    <n v="1070.8"/>
    <n v="1068.9000000000001"/>
    <n v="1071"/>
    <n v="1072.0899999999999"/>
    <n v="4216651"/>
    <n v="4520648532.3999996"/>
    <n v="93528"/>
    <n v="3069172"/>
    <n v="72.790000000000006"/>
    <n v="0.20000000000004547"/>
    <n v="1.8677624206205219E-4"/>
    <x v="1"/>
  </r>
  <r>
    <d v="2025-08-07T00:00:00"/>
    <x v="7"/>
    <n v="8"/>
    <n v="1"/>
    <x v="1"/>
    <x v="2"/>
    <s v="Q3"/>
    <x v="0"/>
    <x v="0"/>
    <s v="EQ"/>
    <n v="1067.8"/>
    <n v="1079.7"/>
    <n v="1064.5"/>
    <n v="1071"/>
    <n v="1079.7"/>
    <n v="1076.2"/>
    <n v="1070.08"/>
    <n v="5321131"/>
    <n v="5694040283.6000004"/>
    <n v="87841"/>
    <n v="3669136"/>
    <n v="68.95"/>
    <n v="5.2000000000000455"/>
    <n v="4.8552754435107802E-3"/>
    <x v="1"/>
  </r>
  <r>
    <d v="2025-08-08T00:00:00"/>
    <x v="7"/>
    <n v="8"/>
    <n v="1"/>
    <x v="1"/>
    <x v="2"/>
    <s v="Q3"/>
    <x v="0"/>
    <x v="0"/>
    <s v="EQ"/>
    <n v="1073"/>
    <n v="1080.4000000000001"/>
    <n v="1054.2"/>
    <n v="1076.2"/>
    <n v="1059.0999999999999"/>
    <n v="1058.0999999999999"/>
    <n v="1061.9000000000001"/>
    <n v="5084903"/>
    <n v="5399674776.6999998"/>
    <n v="94170"/>
    <n v="3531460"/>
    <n v="69.45"/>
    <n v="-18.100000000000136"/>
    <n v="-1.681843523508654E-2"/>
    <x v="0"/>
  </r>
  <r>
    <d v="2025-08-11T00:00:00"/>
    <x v="7"/>
    <n v="8"/>
    <n v="1"/>
    <x v="1"/>
    <x v="2"/>
    <s v="Q3"/>
    <x v="0"/>
    <x v="0"/>
    <s v="EQ"/>
    <n v="1058.0999999999999"/>
    <n v="1075.4000000000001"/>
    <n v="1052.5999999999999"/>
    <n v="1058.0999999999999"/>
    <n v="1071.0999999999999"/>
    <n v="1073.3"/>
    <n v="1064.6099999999999"/>
    <n v="5452775"/>
    <n v="5805057926.6999998"/>
    <n v="138304"/>
    <n v="3200772"/>
    <n v="58.7"/>
    <n v="15.200000000000045"/>
    <n v="1.4365371893015828E-2"/>
    <x v="1"/>
  </r>
  <r>
    <d v="2025-08-12T00:00:00"/>
    <x v="7"/>
    <n v="8"/>
    <n v="1"/>
    <x v="1"/>
    <x v="2"/>
    <s v="Q3"/>
    <x v="0"/>
    <x v="0"/>
    <s v="EQ"/>
    <n v="1071.0999999999999"/>
    <n v="1076.5999999999999"/>
    <n v="1066.3"/>
    <n v="1073.3"/>
    <n v="1070"/>
    <n v="1070"/>
    <n v="1070.97"/>
    <n v="4573025"/>
    <n v="4897560427"/>
    <n v="153447"/>
    <n v="2884770"/>
    <n v="63.08"/>
    <n v="-3.2999999999999545"/>
    <n v="-3.0746296468834012E-3"/>
    <x v="0"/>
  </r>
  <r>
    <d v="2025-08-13T00:00:00"/>
    <x v="7"/>
    <n v="8"/>
    <n v="1"/>
    <x v="1"/>
    <x v="2"/>
    <s v="Q3"/>
    <x v="0"/>
    <x v="0"/>
    <s v="EQ"/>
    <n v="1071.0999999999999"/>
    <n v="1072.8"/>
    <n v="1063.2"/>
    <n v="1070"/>
    <n v="1066.9000000000001"/>
    <n v="1066"/>
    <n v="1066.95"/>
    <n v="4966778"/>
    <n v="5299328097.3000002"/>
    <n v="146735"/>
    <n v="3339230"/>
    <n v="67.23"/>
    <n v="-4"/>
    <n v="-3.7383177570093459E-3"/>
    <x v="0"/>
  </r>
  <r>
    <d v="2025-08-14T00:00:00"/>
    <x v="7"/>
    <n v="8"/>
    <n v="1"/>
    <x v="1"/>
    <x v="2"/>
    <s v="Q3"/>
    <x v="0"/>
    <x v="0"/>
    <s v="EQ"/>
    <n v="1067"/>
    <n v="1072.4000000000001"/>
    <n v="1062"/>
    <n v="1066"/>
    <n v="1068"/>
    <n v="1068.2"/>
    <n v="1068.1600000000001"/>
    <n v="6761305"/>
    <n v="7222131947.8000002"/>
    <n v="167224"/>
    <n v="4828642"/>
    <n v="71.42"/>
    <n v="2.2000000000000455"/>
    <n v="2.0637898686679599E-3"/>
    <x v="1"/>
  </r>
  <r>
    <d v="2025-08-18T00:00:00"/>
    <x v="7"/>
    <n v="8"/>
    <n v="1"/>
    <x v="1"/>
    <x v="2"/>
    <s v="Q3"/>
    <x v="0"/>
    <x v="0"/>
    <s v="EQ"/>
    <n v="1080"/>
    <n v="1090"/>
    <n v="1079.4000000000001"/>
    <n v="1068.2"/>
    <n v="1081.5"/>
    <n v="1082.5999999999999"/>
    <n v="1084.81"/>
    <n v="7964987"/>
    <n v="8640471900.8999996"/>
    <n v="148313"/>
    <n v="5868624"/>
    <n v="73.680000000000007"/>
    <n v="14.399999999999864"/>
    <n v="1.3480621606440613E-2"/>
    <x v="1"/>
  </r>
  <r>
    <d v="2025-08-19T00:00:00"/>
    <x v="7"/>
    <n v="8"/>
    <n v="1"/>
    <x v="1"/>
    <x v="2"/>
    <s v="Q3"/>
    <x v="0"/>
    <x v="0"/>
    <s v="EQ"/>
    <n v="1078"/>
    <n v="1095"/>
    <n v="1075.8"/>
    <n v="1082.5999999999999"/>
    <n v="1084.2"/>
    <n v="1083.2"/>
    <n v="1086.01"/>
    <n v="5661531"/>
    <n v="6148490365.1000004"/>
    <n v="189223"/>
    <n v="3792023"/>
    <n v="66.98"/>
    <n v="0.60000000000013642"/>
    <n v="5.5422131904686535E-4"/>
    <x v="1"/>
  </r>
  <r>
    <d v="2025-08-20T00:00:00"/>
    <x v="7"/>
    <n v="8"/>
    <n v="1"/>
    <x v="1"/>
    <x v="2"/>
    <s v="Q3"/>
    <x v="0"/>
    <x v="0"/>
    <s v="EQ"/>
    <n v="1081"/>
    <n v="1083.7"/>
    <n v="1077.8"/>
    <n v="1083.2"/>
    <n v="1082.5"/>
    <n v="1080.2"/>
    <n v="1080.3800000000001"/>
    <n v="3034728"/>
    <n v="3278674122"/>
    <n v="137110"/>
    <n v="2098341"/>
    <n v="69.14"/>
    <n v="-3"/>
    <n v="-2.7695716395864105E-3"/>
    <x v="0"/>
  </r>
  <r>
    <d v="2025-08-21T00:00:00"/>
    <x v="7"/>
    <n v="8"/>
    <n v="1"/>
    <x v="1"/>
    <x v="2"/>
    <s v="Q3"/>
    <x v="0"/>
    <x v="0"/>
    <s v="EQ"/>
    <n v="1090"/>
    <n v="1090"/>
    <n v="1076.4000000000001"/>
    <n v="1080.2"/>
    <n v="1077.0999999999999"/>
    <n v="1078.9000000000001"/>
    <n v="1081.6500000000001"/>
    <n v="6459262"/>
    <n v="6986633014.8000002"/>
    <n v="124594"/>
    <n v="4573901"/>
    <n v="70.81"/>
    <n v="-1.2999999999999545"/>
    <n v="-1.2034808368820166E-3"/>
    <x v="0"/>
  </r>
  <r>
    <d v="2025-08-22T00:00:00"/>
    <x v="7"/>
    <n v="8"/>
    <n v="1"/>
    <x v="1"/>
    <x v="2"/>
    <s v="Q3"/>
    <x v="0"/>
    <x v="0"/>
    <s v="EQ"/>
    <n v="1076"/>
    <n v="1078.5"/>
    <n v="1069.5"/>
    <n v="1078.9000000000001"/>
    <n v="1070.7"/>
    <n v="1070.9000000000001"/>
    <n v="1072.4000000000001"/>
    <n v="3853718"/>
    <n v="4132712818.6999998"/>
    <n v="110947"/>
    <n v="3000831"/>
    <n v="77.87"/>
    <n v="-8"/>
    <n v="-7.4149596811567331E-3"/>
    <x v="0"/>
  </r>
  <r>
    <d v="2025-08-25T00:00:00"/>
    <x v="7"/>
    <n v="8"/>
    <n v="1"/>
    <x v="1"/>
    <x v="2"/>
    <s v="Q3"/>
    <x v="0"/>
    <x v="0"/>
    <s v="EQ"/>
    <n v="1073"/>
    <n v="1074.5"/>
    <n v="1068.2"/>
    <n v="1070.9000000000001"/>
    <n v="1071.0999999999999"/>
    <n v="1070"/>
    <n v="1071.4000000000001"/>
    <n v="2711278"/>
    <n v="2904865000.5999999"/>
    <n v="66306"/>
    <n v="2069851"/>
    <n v="76.34"/>
    <n v="-0.90000000000009095"/>
    <n v="-8.4041460453832375E-4"/>
    <x v="0"/>
  </r>
  <r>
    <d v="2025-08-26T00:00:00"/>
    <x v="7"/>
    <n v="8"/>
    <n v="1"/>
    <x v="1"/>
    <x v="2"/>
    <s v="Q3"/>
    <x v="0"/>
    <x v="0"/>
    <s v="EQ"/>
    <n v="1068"/>
    <n v="1069.8"/>
    <n v="1048"/>
    <n v="1070"/>
    <n v="1051"/>
    <n v="1050.0999999999999"/>
    <n v="1054.27"/>
    <n v="7197666"/>
    <n v="7588318538.6999998"/>
    <n v="127094"/>
    <n v="5124031"/>
    <n v="71.19"/>
    <n v="-19.900000000000091"/>
    <n v="-1.859813084112158E-2"/>
    <x v="0"/>
  </r>
  <r>
    <d v="2025-08-28T00:00:00"/>
    <x v="7"/>
    <n v="8"/>
    <n v="1"/>
    <x v="1"/>
    <x v="2"/>
    <s v="Q3"/>
    <x v="0"/>
    <x v="0"/>
    <s v="EQ"/>
    <n v="1057"/>
    <n v="1059.5"/>
    <n v="1047"/>
    <n v="1050.0999999999999"/>
    <n v="1055.5999999999999"/>
    <n v="1051.9000000000001"/>
    <n v="1051.04"/>
    <n v="8564803"/>
    <n v="9001915178.5"/>
    <n v="169340"/>
    <n v="5789094"/>
    <n v="67.59"/>
    <n v="1.8000000000001819"/>
    <n v="1.7141224645273612E-3"/>
    <x v="1"/>
  </r>
  <r>
    <d v="2025-08-29T00:00:00"/>
    <x v="7"/>
    <n v="8"/>
    <n v="1"/>
    <x v="1"/>
    <x v="2"/>
    <s v="Q3"/>
    <x v="0"/>
    <x v="0"/>
    <s v="EQ"/>
    <n v="1052.0999999999999"/>
    <n v="1063"/>
    <n v="1042.5"/>
    <n v="1051.9000000000001"/>
    <n v="1048.9000000000001"/>
    <n v="1045.2"/>
    <n v="1051.28"/>
    <n v="4718016"/>
    <n v="4959942997.8999996"/>
    <n v="107629"/>
    <n v="3686505"/>
    <n v="78.14"/>
    <n v="-6.7000000000000455"/>
    <n v="-6.3694267515923995E-3"/>
    <x v="0"/>
  </r>
  <r>
    <d v="2025-09-01T00:00:00"/>
    <x v="8"/>
    <n v="9"/>
    <n v="1"/>
    <x v="1"/>
    <x v="2"/>
    <s v="Q3"/>
    <x v="0"/>
    <x v="0"/>
    <s v="EQ"/>
    <n v="1047.5999999999999"/>
    <n v="1064"/>
    <n v="1047.5999999999999"/>
    <n v="1045.2"/>
    <n v="1062.9000000000001"/>
    <n v="1061.5"/>
    <n v="1056.8"/>
    <n v="3190426"/>
    <n v="3371642189"/>
    <n v="101955"/>
    <n v="2117023"/>
    <n v="66.36"/>
    <n v="16.299999999999955"/>
    <n v="1.5595101415996895E-2"/>
    <x v="1"/>
  </r>
  <r>
    <d v="2025-09-02T00:00:00"/>
    <x v="8"/>
    <n v="9"/>
    <n v="1"/>
    <x v="1"/>
    <x v="2"/>
    <s v="Q3"/>
    <x v="0"/>
    <x v="0"/>
    <s v="EQ"/>
    <n v="1061.5"/>
    <n v="1064.9000000000001"/>
    <n v="1049"/>
    <n v="1061.5"/>
    <n v="1055.3"/>
    <n v="1056.2"/>
    <n v="1056.3399999999999"/>
    <n v="4933541"/>
    <n v="5211477880.1999998"/>
    <n v="126124"/>
    <n v="2522751"/>
    <n v="51.13"/>
    <n v="-5.2999999999999545"/>
    <n v="-4.9929345266132401E-3"/>
    <x v="0"/>
  </r>
  <r>
    <d v="2025-09-03T00:00:00"/>
    <x v="8"/>
    <n v="9"/>
    <n v="1"/>
    <x v="1"/>
    <x v="2"/>
    <s v="Q3"/>
    <x v="0"/>
    <x v="0"/>
    <s v="EQ"/>
    <n v="1056.2"/>
    <n v="1064.9000000000001"/>
    <n v="1045"/>
    <n v="1056.2"/>
    <n v="1055.0999999999999"/>
    <n v="1054.7"/>
    <n v="1055.7"/>
    <n v="8303296"/>
    <n v="8765751866.7000008"/>
    <n v="132567"/>
    <n v="5387024"/>
    <n v="64.88"/>
    <n v="-1.5"/>
    <n v="-1.4201855709145995E-3"/>
    <x v="0"/>
  </r>
  <r>
    <d v="2025-09-04T00:00:00"/>
    <x v="8"/>
    <n v="9"/>
    <n v="1"/>
    <x v="1"/>
    <x v="2"/>
    <s v="Q3"/>
    <x v="0"/>
    <x v="0"/>
    <s v="EQ"/>
    <n v="1058.2"/>
    <n v="1062.2"/>
    <n v="1047.3"/>
    <n v="1054.7"/>
    <n v="1050.9000000000001"/>
    <n v="1050.4000000000001"/>
    <n v="1052.04"/>
    <n v="8088417"/>
    <n v="8509375632.6999998"/>
    <n v="126859"/>
    <n v="5132080"/>
    <n v="63.45"/>
    <n v="-4.2999999999999545"/>
    <n v="-4.0769887171707162E-3"/>
    <x v="0"/>
  </r>
  <r>
    <d v="2025-09-05T00:00:00"/>
    <x v="8"/>
    <n v="9"/>
    <n v="1"/>
    <x v="1"/>
    <x v="2"/>
    <s v="Q3"/>
    <x v="0"/>
    <x v="0"/>
    <s v="EQ"/>
    <n v="1056.5999999999999"/>
    <n v="1058"/>
    <n v="1047.8"/>
    <n v="1050.4000000000001"/>
    <n v="1056"/>
    <n v="1055.9000000000001"/>
    <n v="1053.3599999999999"/>
    <n v="2849589"/>
    <n v="3001650036.0999999"/>
    <n v="77477"/>
    <n v="1769596"/>
    <n v="62.1"/>
    <n v="5.5"/>
    <n v="5.2361005331302357E-3"/>
    <x v="1"/>
  </r>
  <r>
    <d v="2025-09-08T00:00:00"/>
    <x v="8"/>
    <n v="9"/>
    <n v="1"/>
    <x v="1"/>
    <x v="2"/>
    <s v="Q3"/>
    <x v="0"/>
    <x v="0"/>
    <s v="EQ"/>
    <n v="1055.9000000000001"/>
    <n v="1063"/>
    <n v="1054"/>
    <n v="1055.9000000000001"/>
    <n v="1057.2"/>
    <n v="1055.5"/>
    <n v="1058.21"/>
    <n v="2260147"/>
    <n v="2391715530.6999998"/>
    <n v="57603"/>
    <n v="1217257"/>
    <n v="53.86"/>
    <n v="-0.40000000000009095"/>
    <n v="-3.7882375224935214E-4"/>
    <x v="0"/>
  </r>
  <r>
    <d v="2025-09-09T00:00:00"/>
    <x v="8"/>
    <n v="9"/>
    <n v="1"/>
    <x v="1"/>
    <x v="2"/>
    <s v="Q3"/>
    <x v="0"/>
    <x v="0"/>
    <s v="EQ"/>
    <n v="1057.5"/>
    <n v="1059"/>
    <n v="1048.7"/>
    <n v="1055.5"/>
    <n v="1053.4000000000001"/>
    <n v="1052.2"/>
    <n v="1051.83"/>
    <n v="4310419"/>
    <n v="4533834735.6000004"/>
    <n v="82806"/>
    <n v="2910017"/>
    <n v="67.510000000000005"/>
    <n v="-3.2999999999999545"/>
    <n v="-3.1264803410705395E-3"/>
    <x v="0"/>
  </r>
  <r>
    <d v="2025-09-10T00:00:00"/>
    <x v="8"/>
    <n v="9"/>
    <n v="1"/>
    <x v="1"/>
    <x v="2"/>
    <s v="Q3"/>
    <x v="0"/>
    <x v="0"/>
    <s v="EQ"/>
    <n v="1058"/>
    <n v="1074.0999999999999"/>
    <n v="1055.0999999999999"/>
    <n v="1052.2"/>
    <n v="1073"/>
    <n v="1070.0999999999999"/>
    <n v="1067.79"/>
    <n v="5241075"/>
    <n v="5596344828.8999996"/>
    <n v="119781"/>
    <n v="3506362"/>
    <n v="66.900000000000006"/>
    <n v="17.899999999999864"/>
    <n v="1.7011974909712853E-2"/>
    <x v="1"/>
  </r>
  <r>
    <d v="2025-09-11T00:00:00"/>
    <x v="8"/>
    <n v="9"/>
    <n v="1"/>
    <x v="1"/>
    <x v="2"/>
    <s v="Q3"/>
    <x v="0"/>
    <x v="0"/>
    <s v="EQ"/>
    <n v="1069"/>
    <n v="1093"/>
    <n v="1069"/>
    <n v="1070.0999999999999"/>
    <n v="1087.5999999999999"/>
    <n v="1087.4000000000001"/>
    <n v="1081.8699999999999"/>
    <n v="5227539"/>
    <n v="5655492546"/>
    <n v="125899"/>
    <n v="2936842"/>
    <n v="56.18"/>
    <n v="17.300000000000182"/>
    <n v="1.6166713391272014E-2"/>
    <x v="1"/>
  </r>
  <r>
    <d v="2025-09-12T00:00:00"/>
    <x v="8"/>
    <n v="9"/>
    <n v="1"/>
    <x v="1"/>
    <x v="2"/>
    <s v="Q3"/>
    <x v="0"/>
    <x v="0"/>
    <s v="EQ"/>
    <n v="1088.4000000000001"/>
    <n v="1108.7"/>
    <n v="1088.4000000000001"/>
    <n v="1087.4000000000001"/>
    <n v="1105.5"/>
    <n v="1105.3"/>
    <n v="1103.8800000000001"/>
    <n v="6014850"/>
    <n v="6639681089"/>
    <n v="128713"/>
    <n v="3729216"/>
    <n v="62"/>
    <n v="17.899999999999864"/>
    <n v="1.6461283796211017E-2"/>
    <x v="1"/>
  </r>
  <r>
    <d v="2025-09-15T00:00:00"/>
    <x v="8"/>
    <n v="9"/>
    <n v="1"/>
    <x v="1"/>
    <x v="2"/>
    <s v="Q3"/>
    <x v="0"/>
    <x v="0"/>
    <s v="EQ"/>
    <n v="1105"/>
    <n v="1110"/>
    <n v="1100"/>
    <n v="1105.3"/>
    <n v="1105.2"/>
    <n v="1104.4000000000001"/>
    <n v="1105.29"/>
    <n v="3881807"/>
    <n v="4290537358.1999998"/>
    <n v="95448"/>
    <n v="2697696"/>
    <n v="69.5"/>
    <n v="-0.89999999999986358"/>
    <n v="-8.1425857233317976E-4"/>
    <x v="0"/>
  </r>
  <r>
    <d v="2025-09-15T00:00:00"/>
    <x v="8"/>
    <n v="9"/>
    <n v="1"/>
    <x v="1"/>
    <x v="2"/>
    <s v="Q3"/>
    <x v="0"/>
    <x v="0"/>
    <s v="EQ"/>
    <n v="1105"/>
    <n v="1110"/>
    <n v="1100"/>
    <n v="1105.3"/>
    <n v="1105.2"/>
    <n v="1104.4000000000001"/>
    <n v="1105.29"/>
    <n v="3881807"/>
    <n v="4290537358.1999998"/>
    <n v="95448"/>
    <n v="2697696"/>
    <n v="69.5"/>
    <n v="-0.89999999999986358"/>
    <n v="-8.1425857233317976E-4"/>
    <x v="0"/>
  </r>
  <r>
    <d v="2025-09-16T00:00:00"/>
    <x v="8"/>
    <n v="9"/>
    <n v="1"/>
    <x v="1"/>
    <x v="2"/>
    <s v="Q3"/>
    <x v="0"/>
    <x v="0"/>
    <s v="EQ"/>
    <n v="1105.7"/>
    <n v="1127.0999999999999"/>
    <n v="1104"/>
    <n v="1104.4000000000001"/>
    <n v="1121.4000000000001"/>
    <n v="1121.2"/>
    <n v="1120.82"/>
    <n v="7965606"/>
    <n v="8927975197.7999992"/>
    <n v="159159"/>
    <n v="5086772"/>
    <n v="63.86"/>
    <n v="16.799999999999955"/>
    <n v="1.521187975371238E-2"/>
    <x v="1"/>
  </r>
  <r>
    <d v="2025-09-17T00:00:00"/>
    <x v="8"/>
    <n v="9"/>
    <n v="1"/>
    <x v="1"/>
    <x v="2"/>
    <s v="Q3"/>
    <x v="0"/>
    <x v="0"/>
    <s v="EQ"/>
    <n v="1121.3"/>
    <n v="1128.5"/>
    <n v="1116.0999999999999"/>
    <n v="1121.2"/>
    <n v="1126"/>
    <n v="1126"/>
    <n v="1123.6099999999999"/>
    <n v="5590739"/>
    <n v="6281804405.6000004"/>
    <n v="156593"/>
    <n v="4295318"/>
    <n v="76.83"/>
    <n v="4.7999999999999545"/>
    <n v="4.2811273635390244E-3"/>
    <x v="1"/>
  </r>
  <r>
    <d v="2025-09-17T00:00:00"/>
    <x v="8"/>
    <n v="9"/>
    <n v="1"/>
    <x v="1"/>
    <x v="2"/>
    <s v="Q3"/>
    <x v="0"/>
    <x v="0"/>
    <s v="EQ"/>
    <n v="1121.3"/>
    <n v="1128.5"/>
    <n v="1116.0999999999999"/>
    <n v="1121.2"/>
    <n v="1126"/>
    <n v="1126"/>
    <n v="1123.6099999999999"/>
    <n v="5590739"/>
    <n v="6281804405.6000004"/>
    <n v="156593"/>
    <n v="4295318"/>
    <n v="76.83"/>
    <n v="4.7999999999999545"/>
    <n v="4.2811273635390244E-3"/>
    <x v="1"/>
  </r>
  <r>
    <d v="2025-09-18T00:00:00"/>
    <x v="8"/>
    <n v="9"/>
    <n v="1"/>
    <x v="1"/>
    <x v="2"/>
    <s v="Q3"/>
    <x v="0"/>
    <x v="0"/>
    <s v="EQ"/>
    <n v="1129"/>
    <n v="1134.4000000000001"/>
    <n v="1121.2"/>
    <n v="1126"/>
    <n v="1133"/>
    <n v="1133"/>
    <n v="1129.0899999999999"/>
    <n v="5713032"/>
    <n v="6450514353.6000004"/>
    <n v="167251"/>
    <n v="4232998"/>
    <n v="74.09"/>
    <n v="7"/>
    <n v="6.2166962699822378E-3"/>
    <x v="1"/>
  </r>
  <r>
    <d v="2025-09-19T00:00:00"/>
    <x v="8"/>
    <n v="9"/>
    <n v="1"/>
    <x v="1"/>
    <x v="2"/>
    <s v="Q3"/>
    <x v="0"/>
    <x v="0"/>
    <s v="EQ"/>
    <n v="1133"/>
    <n v="1144.0999999999999"/>
    <n v="1126.5999999999999"/>
    <n v="1133"/>
    <n v="1140"/>
    <n v="1135.9000000000001"/>
    <n v="1136.98"/>
    <n v="8910732"/>
    <n v="10131347081"/>
    <n v="93827"/>
    <n v="6651217"/>
    <n v="74.64"/>
    <n v="2.9000000000000909"/>
    <n v="2.5595763459841932E-3"/>
    <x v="1"/>
  </r>
  <r>
    <d v="2025-09-22T00:00:00"/>
    <x v="8"/>
    <n v="9"/>
    <n v="1"/>
    <x v="1"/>
    <x v="2"/>
    <s v="Q3"/>
    <x v="0"/>
    <x v="0"/>
    <s v="EQ"/>
    <n v="1136"/>
    <n v="1147.5999999999999"/>
    <n v="1131.2"/>
    <n v="1135.9000000000001"/>
    <n v="1140.0999999999999"/>
    <n v="1144.4000000000001"/>
    <n v="1143.08"/>
    <n v="7689900"/>
    <n v="8790205358.5"/>
    <n v="128375"/>
    <n v="5921183"/>
    <n v="77"/>
    <n v="8.5"/>
    <n v="7.4830530856589486E-3"/>
    <x v="1"/>
  </r>
  <r>
    <d v="2025-09-23T00:00:00"/>
    <x v="8"/>
    <n v="9"/>
    <n v="1"/>
    <x v="1"/>
    <x v="2"/>
    <s v="Q3"/>
    <x v="0"/>
    <x v="0"/>
    <s v="EQ"/>
    <n v="1146"/>
    <n v="1172.8"/>
    <n v="1141.9000000000001"/>
    <n v="1144.4000000000001"/>
    <n v="1170"/>
    <n v="1170.8"/>
    <n v="1160.45"/>
    <n v="16079093"/>
    <n v="18658976772"/>
    <n v="186417"/>
    <n v="11986604"/>
    <n v="74.55"/>
    <n v="26.399999999999864"/>
    <n v="2.3068857042991841E-2"/>
    <x v="1"/>
  </r>
  <r>
    <d v="2025-09-24T00:00:00"/>
    <x v="8"/>
    <n v="9"/>
    <n v="1"/>
    <x v="1"/>
    <x v="2"/>
    <s v="Q3"/>
    <x v="0"/>
    <x v="0"/>
    <s v="EQ"/>
    <n v="1168"/>
    <n v="1172.8"/>
    <n v="1154"/>
    <n v="1170.8"/>
    <n v="1160.9000000000001"/>
    <n v="1158.9000000000001"/>
    <n v="1160.3699999999999"/>
    <n v="12812055"/>
    <n v="14866712987.700001"/>
    <n v="109082"/>
    <n v="10038443"/>
    <n v="78.349999999999994"/>
    <n v="-11.899999999999864"/>
    <n v="-1.016399043389124E-2"/>
    <x v="0"/>
  </r>
  <r>
    <d v="2025-09-25T00:00:00"/>
    <x v="8"/>
    <n v="9"/>
    <n v="1"/>
    <x v="1"/>
    <x v="2"/>
    <s v="Q3"/>
    <x v="0"/>
    <x v="0"/>
    <s v="EQ"/>
    <n v="1154.7"/>
    <n v="1171.8"/>
    <n v="1153.4000000000001"/>
    <n v="1158.9000000000001"/>
    <n v="1163"/>
    <n v="1166.5999999999999"/>
    <n v="1166.3"/>
    <n v="11188302"/>
    <n v="13048962543.5"/>
    <n v="164343"/>
    <n v="7337483"/>
    <n v="65.58"/>
    <n v="7.6999999999998181"/>
    <n v="6.6442315989298627E-3"/>
    <x v="1"/>
  </r>
  <r>
    <d v="2025-09-25T00:00:00"/>
    <x v="8"/>
    <n v="9"/>
    <n v="1"/>
    <x v="1"/>
    <x v="2"/>
    <s v="Q3"/>
    <x v="0"/>
    <x v="0"/>
    <s v="EQ"/>
    <n v="1154.7"/>
    <n v="1171.8"/>
    <n v="1153.4000000000001"/>
    <n v="1158.9000000000001"/>
    <n v="1163"/>
    <n v="1166.5999999999999"/>
    <n v="1166.3"/>
    <n v="11188302"/>
    <n v="13048962543.5"/>
    <n v="164343"/>
    <n v="7337483"/>
    <n v="65.58"/>
    <n v="7.6999999999998181"/>
    <n v="6.6442315989298627E-3"/>
    <x v="1"/>
  </r>
  <r>
    <d v="2025-09-26T00:00:00"/>
    <x v="8"/>
    <n v="9"/>
    <n v="1"/>
    <x v="1"/>
    <x v="2"/>
    <s v="Q3"/>
    <x v="0"/>
    <x v="0"/>
    <s v="EQ"/>
    <n v="1161.5999999999999"/>
    <n v="1169.7"/>
    <n v="1148"/>
    <n v="1166.5999999999999"/>
    <n v="1154"/>
    <n v="1154"/>
    <n v="1157.44"/>
    <n v="5618932"/>
    <n v="6503575909"/>
    <n v="117199"/>
    <n v="3885520"/>
    <n v="69.150000000000006"/>
    <n v="-12.599999999999909"/>
    <n v="-1.0800617178124387E-2"/>
    <x v="0"/>
  </r>
  <r>
    <d v="2025-09-29T00:00:00"/>
    <x v="8"/>
    <n v="9"/>
    <n v="1"/>
    <x v="1"/>
    <x v="2"/>
    <s v="Q3"/>
    <x v="0"/>
    <x v="0"/>
    <s v="EQ"/>
    <n v="1155.4000000000001"/>
    <n v="1158.3"/>
    <n v="1126.7"/>
    <n v="1154"/>
    <n v="1134"/>
    <n v="1132.2"/>
    <n v="1132.2"/>
    <n v="9693881"/>
    <n v="10975413307.5"/>
    <n v="194626"/>
    <n v="6693413"/>
    <n v="69.05"/>
    <n v="-21.799999999999955"/>
    <n v="-1.8890814558058886E-2"/>
    <x v="0"/>
  </r>
  <r>
    <d v="2025-09-30T00:00:00"/>
    <x v="8"/>
    <n v="9"/>
    <n v="1"/>
    <x v="1"/>
    <x v="2"/>
    <s v="Q3"/>
    <x v="0"/>
    <x v="0"/>
    <s v="EQ"/>
    <n v="1130"/>
    <n v="1137"/>
    <n v="1125.4000000000001"/>
    <n v="1132.2"/>
    <n v="1131"/>
    <n v="1131.5999999999999"/>
    <n v="1131.02"/>
    <n v="8165203"/>
    <n v="9234978866.2999992"/>
    <n v="145909"/>
    <n v="5257640"/>
    <n v="64.39"/>
    <n v="-0.60000000000013642"/>
    <n v="-5.2994170641241514E-4"/>
    <x v="0"/>
  </r>
  <r>
    <d v="2025-10-01T00:00:00"/>
    <x v="9"/>
    <n v="10"/>
    <n v="1"/>
    <x v="1"/>
    <x v="3"/>
    <s v="Q4"/>
    <x v="0"/>
    <x v="0"/>
    <s v="EQ"/>
    <n v="1132.5"/>
    <n v="1164.8"/>
    <n v="1131"/>
    <n v="1131.5999999999999"/>
    <n v="1161.4000000000001"/>
    <n v="1159.5"/>
    <n v="1153.74"/>
    <n v="9655009"/>
    <n v="11139374072"/>
    <n v="156073"/>
    <n v="6514496"/>
    <n v="67.47"/>
    <n v="27.900000000000091"/>
    <n v="2.4655355249204747E-2"/>
    <x v="1"/>
  </r>
  <r>
    <d v="2025-10-03T00:00:00"/>
    <x v="9"/>
    <n v="10"/>
    <n v="1"/>
    <x v="1"/>
    <x v="3"/>
    <s v="Q4"/>
    <x v="0"/>
    <x v="0"/>
    <s v="EQ"/>
    <n v="1171"/>
    <n v="1188"/>
    <n v="1169.5"/>
    <n v="1159.5"/>
    <n v="1183"/>
    <n v="1181"/>
    <n v="1178.8399999999999"/>
    <n v="11095015"/>
    <n v="13079292517.5"/>
    <n v="143801"/>
    <n v="7615776"/>
    <n v="68.64"/>
    <n v="21.5"/>
    <n v="1.8542475204829666E-2"/>
    <x v="1"/>
  </r>
  <r>
    <d v="2025-10-06T00:00:00"/>
    <x v="9"/>
    <n v="10"/>
    <n v="1"/>
    <x v="1"/>
    <x v="3"/>
    <s v="Q4"/>
    <x v="0"/>
    <x v="0"/>
    <s v="EQ"/>
    <n v="1185"/>
    <n v="1215.2"/>
    <n v="1182.0999999999999"/>
    <n v="1181"/>
    <n v="1208"/>
    <n v="1212.8"/>
    <n v="1205.6500000000001"/>
    <n v="20128505"/>
    <n v="24267957926.400002"/>
    <n v="212116"/>
    <n v="14843434"/>
    <n v="73.739999999999995"/>
    <n v="31.799999999999955"/>
    <n v="2.692633361557998E-2"/>
    <x v="1"/>
  </r>
  <r>
    <d v="2025-10-07T00:00:00"/>
    <x v="9"/>
    <n v="10"/>
    <n v="1"/>
    <x v="1"/>
    <x v="3"/>
    <s v="Q4"/>
    <x v="0"/>
    <x v="0"/>
    <s v="EQ"/>
    <n v="1212"/>
    <n v="1212"/>
    <n v="1184"/>
    <n v="1212.8"/>
    <n v="1188"/>
    <n v="1186.8"/>
    <n v="1191.96"/>
    <n v="8620156"/>
    <n v="10274849285.799999"/>
    <n v="157955"/>
    <n v="4919548"/>
    <n v="57.07"/>
    <n v="-26"/>
    <n v="-2.1437994722955146E-2"/>
    <x v="0"/>
  </r>
  <r>
    <d v="2025-10-08T00:00:00"/>
    <x v="9"/>
    <n v="10"/>
    <n v="1"/>
    <x v="1"/>
    <x v="3"/>
    <s v="Q4"/>
    <x v="0"/>
    <x v="0"/>
    <s v="EQ"/>
    <n v="1180.0999999999999"/>
    <n v="1194.8"/>
    <n v="1174.0999999999999"/>
    <n v="1186.8"/>
    <n v="1179.5"/>
    <n v="1180.5999999999999"/>
    <n v="1181.68"/>
    <n v="5160430"/>
    <n v="6097976878.3999996"/>
    <n v="124963"/>
    <n v="3368967"/>
    <n v="65.28"/>
    <n v="-6.2000000000000455"/>
    <n v="-5.2241321199865565E-3"/>
    <x v="0"/>
  </r>
  <r>
    <d v="2025-10-09T00:00:00"/>
    <x v="9"/>
    <n v="10"/>
    <n v="1"/>
    <x v="1"/>
    <x v="3"/>
    <s v="Q4"/>
    <x v="0"/>
    <x v="0"/>
    <s v="EQ"/>
    <n v="1178"/>
    <n v="1187.3"/>
    <n v="1163.0999999999999"/>
    <n v="1180.5999999999999"/>
    <n v="1168.0999999999999"/>
    <n v="1167.4000000000001"/>
    <n v="1170.33"/>
    <n v="7194651"/>
    <n v="8420126614.8000002"/>
    <n v="110577"/>
    <n v="3953589"/>
    <n v="54.95"/>
    <n v="-13.199999999999818"/>
    <n v="-1.1180755548026274E-2"/>
    <x v="0"/>
  </r>
  <r>
    <d v="2025-10-10T00:00:00"/>
    <x v="9"/>
    <n v="10"/>
    <n v="1"/>
    <x v="1"/>
    <x v="3"/>
    <s v="Q4"/>
    <x v="0"/>
    <x v="0"/>
    <s v="EQ"/>
    <n v="1168"/>
    <n v="1191.7"/>
    <n v="1165.2"/>
    <n v="1167.4000000000001"/>
    <n v="1182.5"/>
    <n v="1180.4000000000001"/>
    <n v="1182.92"/>
    <n v="6933035"/>
    <n v="8201225628.6000004"/>
    <n v="117524"/>
    <n v="4824956"/>
    <n v="69.59"/>
    <n v="13"/>
    <n v="1.1135857461024499E-2"/>
    <x v="1"/>
  </r>
  <r>
    <d v="2025-10-13T00:00:00"/>
    <x v="9"/>
    <n v="10"/>
    <n v="1"/>
    <x v="1"/>
    <x v="3"/>
    <s v="Q4"/>
    <x v="0"/>
    <x v="0"/>
    <s v="EQ"/>
    <n v="1171"/>
    <n v="1193.5999999999999"/>
    <n v="1167.5"/>
    <n v="1180.4000000000001"/>
    <n v="1189.9000000000001"/>
    <n v="1189.5999999999999"/>
    <n v="1184.71"/>
    <n v="4138448"/>
    <n v="4902875618.8999996"/>
    <n v="81830"/>
    <n v="2051718"/>
    <n v="49.58"/>
    <n v="9.1999999999998181"/>
    <n v="7.7939681463908995E-3"/>
    <x v="1"/>
  </r>
  <r>
    <d v="2025-10-14T00:00:00"/>
    <x v="9"/>
    <n v="10"/>
    <n v="1"/>
    <x v="1"/>
    <x v="3"/>
    <s v="Q4"/>
    <x v="0"/>
    <x v="0"/>
    <s v="EQ"/>
    <n v="1191.8"/>
    <n v="1191.8"/>
    <n v="1166.5999999999999"/>
    <n v="1189.5999999999999"/>
    <n v="1174"/>
    <n v="1176.8"/>
    <n v="1174.96"/>
    <n v="5742538"/>
    <n v="6747244433.5"/>
    <n v="116864"/>
    <n v="3185469"/>
    <n v="55.47"/>
    <n v="-12.799999999999955"/>
    <n v="-1.0759919300605209E-2"/>
    <x v="0"/>
  </r>
  <r>
    <d v="2025-10-15T00:00:00"/>
    <x v="9"/>
    <n v="10"/>
    <n v="1"/>
    <x v="1"/>
    <x v="3"/>
    <s v="Q4"/>
    <x v="0"/>
    <x v="0"/>
    <s v="EQ"/>
    <n v="1180"/>
    <n v="1181.7"/>
    <n v="1164"/>
    <n v="1176.8"/>
    <n v="1172.5"/>
    <n v="1169.5999999999999"/>
    <n v="1168.32"/>
    <n v="6328142"/>
    <n v="7393280913.6000004"/>
    <n v="113860"/>
    <n v="4137272"/>
    <n v="65.38"/>
    <n v="-7.2000000000000455"/>
    <n v="-6.1182868796737302E-3"/>
    <x v="0"/>
  </r>
  <r>
    <d v="2025-10-16T00:00:00"/>
    <x v="9"/>
    <n v="10"/>
    <n v="1"/>
    <x v="1"/>
    <x v="3"/>
    <s v="Q4"/>
    <x v="0"/>
    <x v="0"/>
    <s v="EQ"/>
    <n v="1216.4000000000001"/>
    <n v="1216.9000000000001"/>
    <n v="1185.3"/>
    <n v="1169.5999999999999"/>
    <n v="1195.9000000000001"/>
    <n v="1196.3"/>
    <n v="1197.5899999999999"/>
    <n v="17747171"/>
    <n v="21253753219.099998"/>
    <n v="327451"/>
    <n v="10532894"/>
    <n v="59.35"/>
    <n v="26.700000000000045"/>
    <n v="2.2828317373461054E-2"/>
    <x v="1"/>
  </r>
  <r>
    <d v="2025-10-17T00:00:00"/>
    <x v="9"/>
    <n v="10"/>
    <n v="1"/>
    <x v="1"/>
    <x v="3"/>
    <s v="Q4"/>
    <x v="0"/>
    <x v="0"/>
    <s v="EQ"/>
    <n v="1196.3"/>
    <n v="1212.9000000000001"/>
    <n v="1191.5999999999999"/>
    <n v="1196.3"/>
    <n v="1200.4000000000001"/>
    <n v="1200.2"/>
    <n v="1201.6400000000001"/>
    <n v="6404414"/>
    <n v="7695801047"/>
    <n v="169957"/>
    <n v="3853352"/>
    <n v="60.17"/>
    <n v="3.9000000000000909"/>
    <n v="3.2600518264650096E-3"/>
    <x v="1"/>
  </r>
  <r>
    <d v="2025-10-20T00:00:00"/>
    <x v="9"/>
    <n v="10"/>
    <n v="1"/>
    <x v="1"/>
    <x v="3"/>
    <s v="Q4"/>
    <x v="0"/>
    <x v="0"/>
    <s v="EQ"/>
    <n v="1207.9000000000001"/>
    <n v="1231.7"/>
    <n v="1207"/>
    <n v="1200.2"/>
    <n v="1225"/>
    <n v="1226"/>
    <n v="1225.25"/>
    <n v="7418616"/>
    <n v="9089647669.1000004"/>
    <n v="267224"/>
    <n v="4237494"/>
    <n v="57.12"/>
    <n v="25.799999999999955"/>
    <n v="2.1496417263789331E-2"/>
    <x v="1"/>
  </r>
  <r>
    <d v="2025-10-21T00:00:00"/>
    <x v="9"/>
    <n v="10"/>
    <n v="1"/>
    <x v="1"/>
    <x v="3"/>
    <s v="Q4"/>
    <x v="0"/>
    <x v="0"/>
    <s v="EQ"/>
    <n v="1225.8"/>
    <n v="1238.8"/>
    <n v="1222"/>
    <n v="1226"/>
    <n v="1233"/>
    <n v="1237.3"/>
    <n v="1234.8599999999999"/>
    <n v="1940248"/>
    <n v="2395939900.5"/>
    <n v="24097"/>
    <n v="1357899"/>
    <n v="69.989999999999995"/>
    <n v="11.299999999999955"/>
    <n v="9.2169657422511864E-3"/>
    <x v="1"/>
  </r>
  <r>
    <d v="2025-10-23T00:00:00"/>
    <x v="9"/>
    <n v="10"/>
    <n v="1"/>
    <x v="1"/>
    <x v="3"/>
    <s v="Q4"/>
    <x v="0"/>
    <x v="0"/>
    <s v="EQ"/>
    <n v="1246"/>
    <n v="1276.0999999999999"/>
    <n v="1241.3"/>
    <n v="1237.3"/>
    <n v="1253.5999999999999"/>
    <n v="1258.8"/>
    <n v="1263.78"/>
    <n v="14611221"/>
    <n v="18465424370.400002"/>
    <n v="265893"/>
    <n v="9540541"/>
    <n v="65.3"/>
    <n v="21.5"/>
    <n v="1.7376545704356261E-2"/>
    <x v="1"/>
  </r>
  <r>
    <d v="2025-10-24T00:00:00"/>
    <x v="9"/>
    <n v="10"/>
    <n v="1"/>
    <x v="1"/>
    <x v="3"/>
    <s v="Q4"/>
    <x v="0"/>
    <x v="0"/>
    <s v="EQ"/>
    <n v="1254.2"/>
    <n v="1256"/>
    <n v="1240.0999999999999"/>
    <n v="1258.8"/>
    <n v="1242"/>
    <n v="1241.9000000000001"/>
    <n v="1244.33"/>
    <n v="4882046"/>
    <n v="6074895931.3000002"/>
    <n v="162789"/>
    <n v="3207399"/>
    <n v="65.7"/>
    <n v="-16.899999999999864"/>
    <n v="-1.3425484588496874E-2"/>
    <x v="0"/>
  </r>
  <r>
    <d v="2025-10-27T00:00:00"/>
    <x v="9"/>
    <n v="10"/>
    <n v="1"/>
    <x v="1"/>
    <x v="3"/>
    <s v="Q4"/>
    <x v="0"/>
    <x v="0"/>
    <s v="EQ"/>
    <n v="1243.4000000000001"/>
    <n v="1258.5"/>
    <n v="1242.5999999999999"/>
    <n v="1241.9000000000001"/>
    <n v="1254.2"/>
    <n v="1254.0999999999999"/>
    <n v="1250.54"/>
    <n v="6185072"/>
    <n v="7734671608.6999998"/>
    <n v="148653"/>
    <n v="4204836"/>
    <n v="67.98"/>
    <n v="12.199999999999818"/>
    <n v="9.823657299299314E-3"/>
    <x v="1"/>
  </r>
  <r>
    <d v="2025-10-28T00:00:00"/>
    <x v="9"/>
    <n v="10"/>
    <n v="1"/>
    <x v="1"/>
    <x v="3"/>
    <s v="Q4"/>
    <x v="0"/>
    <x v="0"/>
    <s v="EQ"/>
    <n v="1249"/>
    <n v="1258.9000000000001"/>
    <n v="1236.5999999999999"/>
    <n v="1254.0999999999999"/>
    <n v="1247"/>
    <n v="1246.3"/>
    <n v="1245.51"/>
    <n v="8146777"/>
    <n v="10146927435"/>
    <n v="145700"/>
    <n v="4814142"/>
    <n v="59.09"/>
    <n v="-7.7999999999999545"/>
    <n v="-6.2195997129415159E-3"/>
    <x v="0"/>
  </r>
  <r>
    <d v="2025-10-29T00:00:00"/>
    <x v="9"/>
    <n v="10"/>
    <n v="1"/>
    <x v="1"/>
    <x v="3"/>
    <s v="Q4"/>
    <x v="0"/>
    <x v="0"/>
    <s v="EQ"/>
    <n v="1246.9000000000001"/>
    <n v="1251"/>
    <n v="1239.2"/>
    <n v="1246.3"/>
    <n v="1249"/>
    <n v="1248.8"/>
    <n v="1244.5899999999999"/>
    <n v="4578825"/>
    <n v="5698756738.1999998"/>
    <n v="97433"/>
    <n v="3198838"/>
    <n v="69.86"/>
    <n v="2.5"/>
    <n v="2.0059375752226592E-3"/>
    <x v="1"/>
  </r>
  <r>
    <d v="2025-10-30T00:00:00"/>
    <x v="9"/>
    <n v="10"/>
    <n v="1"/>
    <x v="1"/>
    <x v="3"/>
    <s v="Q4"/>
    <x v="0"/>
    <x v="0"/>
    <s v="EQ"/>
    <n v="1243"/>
    <n v="1248"/>
    <n v="1235"/>
    <n v="1248.8"/>
    <n v="1241"/>
    <n v="1238.5999999999999"/>
    <n v="1241.3599999999999"/>
    <n v="4017532"/>
    <n v="4987207869.3999996"/>
    <n v="101534"/>
    <n v="2154081"/>
    <n v="53.62"/>
    <n v="-10.200000000000045"/>
    <n v="-8.1678411274824191E-3"/>
    <x v="0"/>
  </r>
  <r>
    <d v="2025-10-31T00:00:00"/>
    <x v="9"/>
    <n v="10"/>
    <n v="1"/>
    <x v="1"/>
    <x v="3"/>
    <s v="Q4"/>
    <x v="0"/>
    <x v="0"/>
    <s v="EQ"/>
    <n v="1243"/>
    <n v="1245.4000000000001"/>
    <n v="1231"/>
    <n v="1238.5999999999999"/>
    <n v="1232.3"/>
    <n v="1232.8"/>
    <n v="1234.97"/>
    <n v="4106607"/>
    <n v="5071531632.5"/>
    <n v="95421"/>
    <n v="3095672"/>
    <n v="75.38"/>
    <n v="-5.7999999999999545"/>
    <n v="-4.6827062812852859E-3"/>
    <x v="0"/>
  </r>
  <r>
    <d v="2025-11-03T00:00:00"/>
    <x v="10"/>
    <n v="11"/>
    <n v="1"/>
    <x v="1"/>
    <x v="3"/>
    <s v="Q4"/>
    <x v="0"/>
    <x v="0"/>
    <s v="EQ"/>
    <n v="1226"/>
    <n v="1241"/>
    <n v="1222.3"/>
    <n v="1232.8"/>
    <n v="1233.0999999999999"/>
    <n v="1233.7"/>
    <n v="1233.1300000000001"/>
    <n v="6118907"/>
    <n v="7545403248.6000004"/>
    <n v="136339"/>
    <n v="4211055"/>
    <n v="68.819999999999993"/>
    <n v="0.90000000000009095"/>
    <n v="7.3004542504874351E-4"/>
    <x v="1"/>
  </r>
  <r>
    <d v="2025-11-04T00:00:00"/>
    <x v="10"/>
    <n v="11"/>
    <n v="1"/>
    <x v="1"/>
    <x v="3"/>
    <s v="Q4"/>
    <x v="0"/>
    <x v="0"/>
    <s v="EQ"/>
    <n v="1230.0999999999999"/>
    <n v="1235.9000000000001"/>
    <n v="1222.8"/>
    <n v="1233.7"/>
    <n v="1226.0999999999999"/>
    <n v="1226.5999999999999"/>
    <n v="1227.19"/>
    <n v="3299345"/>
    <n v="4048930974.6999998"/>
    <n v="114294"/>
    <n v="1885153"/>
    <n v="57.14"/>
    <n v="-7.1000000000001364"/>
    <n v="-5.755045797195539E-3"/>
    <x v="0"/>
  </r>
  <r>
    <d v="2025-11-06T00:00:00"/>
    <x v="10"/>
    <n v="11"/>
    <n v="1"/>
    <x v="1"/>
    <x v="3"/>
    <s v="Q4"/>
    <x v="0"/>
    <x v="0"/>
    <s v="EQ"/>
    <n v="1225"/>
    <n v="1239.5999999999999"/>
    <n v="1225"/>
    <n v="1226.5999999999999"/>
    <n v="1227.7"/>
    <n v="1228.5"/>
    <n v="1230.7"/>
    <n v="3733721"/>
    <n v="4595094516.1999998"/>
    <n v="107587"/>
    <n v="2466135"/>
    <n v="66.05"/>
    <n v="1.9000000000000909"/>
    <n v="1.5489972281102977E-3"/>
    <x v="1"/>
  </r>
  <r>
    <d v="2025-11-07T00:00:00"/>
    <x v="10"/>
    <n v="11"/>
    <n v="1"/>
    <x v="1"/>
    <x v="3"/>
    <s v="Q4"/>
    <x v="0"/>
    <x v="0"/>
    <s v="EQ"/>
    <n v="1227"/>
    <n v="1228.8"/>
    <n v="1217"/>
    <n v="1228.5"/>
    <n v="1224.0999999999999"/>
    <n v="1222.8"/>
    <n v="1224.4100000000001"/>
    <n v="3461466"/>
    <n v="4238244710.9000001"/>
    <n v="115566"/>
    <n v="2458890"/>
    <n v="71.040000000000006"/>
    <n v="-5.7000000000000455"/>
    <n v="-4.6398046398046771E-3"/>
    <x v="0"/>
  </r>
  <r>
    <d v="2025-11-10T00:00:00"/>
    <x v="10"/>
    <n v="11"/>
    <n v="1"/>
    <x v="1"/>
    <x v="3"/>
    <s v="Q4"/>
    <x v="0"/>
    <x v="0"/>
    <s v="EQ"/>
    <n v="1222"/>
    <n v="1232.8"/>
    <n v="1215.5"/>
    <n v="1222.8"/>
    <n v="1215.5"/>
    <n v="1217"/>
    <n v="1222.8399999999999"/>
    <n v="4140568"/>
    <n v="5063246097"/>
    <n v="124190"/>
    <n v="2971778"/>
    <n v="71.77"/>
    <n v="-5.7999999999999545"/>
    <n v="-4.7432122996401331E-3"/>
    <x v="0"/>
  </r>
  <r>
    <d v="2025-11-11T00:00:00"/>
    <x v="10"/>
    <n v="11"/>
    <n v="1"/>
    <x v="1"/>
    <x v="3"/>
    <s v="Q4"/>
    <x v="0"/>
    <x v="0"/>
    <s v="EQ"/>
    <n v="1218.0999999999999"/>
    <n v="1225"/>
    <n v="1209.4000000000001"/>
    <n v="1217"/>
    <n v="1222.5"/>
    <n v="1222.5"/>
    <n v="1219.3900000000001"/>
    <n v="5615453"/>
    <n v="6847440095.6999998"/>
    <n v="126602"/>
    <n v="3763155"/>
    <n v="67.010000000000005"/>
    <n v="5.5"/>
    <n v="4.5193097781429745E-3"/>
    <x v="1"/>
  </r>
  <r>
    <d v="2025-11-12T00:00:00"/>
    <x v="10"/>
    <n v="11"/>
    <n v="1"/>
    <x v="1"/>
    <x v="3"/>
    <s v="Q4"/>
    <x v="0"/>
    <x v="0"/>
    <s v="EQ"/>
    <n v="1227.9000000000001"/>
    <n v="1232.7"/>
    <n v="1216.5"/>
    <n v="1222.5"/>
    <n v="1216.5"/>
    <n v="1221.5999999999999"/>
    <n v="1225.22"/>
    <n v="6782513"/>
    <n v="8310064332.6000004"/>
    <n v="138864"/>
    <n v="5235281"/>
    <n v="77.19"/>
    <n v="-0.90000000000009095"/>
    <n v="-7.3619631901847933E-4"/>
    <x v="0"/>
  </r>
  <r>
    <d v="2025-11-12T00:00:00"/>
    <x v="10"/>
    <n v="11"/>
    <n v="1"/>
    <x v="1"/>
    <x v="3"/>
    <s v="Q4"/>
    <x v="0"/>
    <x v="0"/>
    <s v="EQ"/>
    <n v="1227.9000000000001"/>
    <n v="1232.7"/>
    <n v="1216.5"/>
    <n v="1222.5"/>
    <n v="1216.5"/>
    <n v="1221.5999999999999"/>
    <n v="1225.22"/>
    <n v="6782513"/>
    <n v="8310064332.6000004"/>
    <n v="138864"/>
    <n v="5235281"/>
    <n v="77.19"/>
    <n v="-0.90000000000009095"/>
    <n v="-7.3619631901847933E-4"/>
    <x v="0"/>
  </r>
  <r>
    <d v="2025-11-13T00:00:00"/>
    <x v="10"/>
    <n v="11"/>
    <n v="1"/>
    <x v="1"/>
    <x v="3"/>
    <s v="Q4"/>
    <x v="0"/>
    <x v="0"/>
    <s v="EQ"/>
    <n v="1219"/>
    <n v="1234.8"/>
    <n v="1213.2"/>
    <n v="1221.5999999999999"/>
    <n v="1228.3"/>
    <n v="1225.2"/>
    <n v="1226.17"/>
    <n v="3345231"/>
    <n v="4101828758.3000002"/>
    <n v="132547"/>
    <n v="2076362"/>
    <n v="62.07"/>
    <n v="3.6000000000001364"/>
    <n v="2.9469548133596404E-3"/>
    <x v="1"/>
  </r>
  <r>
    <d v="2025-11-14T00:00:00"/>
    <x v="10"/>
    <n v="11"/>
    <n v="1"/>
    <x v="1"/>
    <x v="3"/>
    <s v="Q4"/>
    <x v="0"/>
    <x v="0"/>
    <s v="EQ"/>
    <n v="1224"/>
    <n v="1246"/>
    <n v="1222"/>
    <n v="1225.2"/>
    <n v="1244.4000000000001"/>
    <n v="1241.5999999999999"/>
    <n v="1238.53"/>
    <n v="5197740"/>
    <n v="6437561401.1999998"/>
    <n v="147652"/>
    <n v="3538813"/>
    <n v="68.08"/>
    <n v="16.399999999999864"/>
    <n v="1.3385569702905536E-2"/>
    <x v="1"/>
  </r>
  <r>
    <d v="2025-11-17T00:00:00"/>
    <x v="10"/>
    <n v="11"/>
    <n v="1"/>
    <x v="1"/>
    <x v="3"/>
    <s v="Q4"/>
    <x v="0"/>
    <x v="0"/>
    <s v="EQ"/>
    <n v="1243.9000000000001"/>
    <n v="1261"/>
    <n v="1240.4000000000001"/>
    <n v="1241.5999999999999"/>
    <n v="1250"/>
    <n v="1249.5999999999999"/>
    <n v="1252.58"/>
    <n v="4088026"/>
    <n v="5120562885"/>
    <n v="90343"/>
    <n v="2482103"/>
    <n v="60.72"/>
    <n v="8"/>
    <n v="6.4432989690721655E-3"/>
    <x v="1"/>
  </r>
  <r>
    <d v="2025-11-18T00:00:00"/>
    <x v="10"/>
    <n v="11"/>
    <n v="1"/>
    <x v="1"/>
    <x v="3"/>
    <s v="Q4"/>
    <x v="0"/>
    <x v="0"/>
    <s v="EQ"/>
    <n v="1250"/>
    <n v="1273.5"/>
    <n v="1247.5999999999999"/>
    <n v="1249.5999999999999"/>
    <n v="1263"/>
    <n v="1265.4000000000001"/>
    <n v="1262.8599999999999"/>
    <n v="10175969"/>
    <n v="12850774283.6"/>
    <n v="138951"/>
    <n v="6855922"/>
    <n v="67.37"/>
    <n v="15.800000000000182"/>
    <n v="1.2644046094750467E-2"/>
    <x v="1"/>
  </r>
  <r>
    <d v="2025-11-19T00:00:00"/>
    <x v="10"/>
    <n v="11"/>
    <n v="1"/>
    <x v="1"/>
    <x v="3"/>
    <s v="Q4"/>
    <x v="0"/>
    <x v="0"/>
    <s v="EQ"/>
    <n v="1268"/>
    <n v="1273"/>
    <n v="1257.8"/>
    <n v="1265.4000000000001"/>
    <n v="1270.0999999999999"/>
    <n v="1270.4000000000001"/>
    <n v="1267.0999999999999"/>
    <n v="4101288"/>
    <n v="5196732192.6999998"/>
    <n v="94665"/>
    <n v="2871330"/>
    <n v="70.010000000000005"/>
    <n v="5"/>
    <n v="3.9513197407934249E-3"/>
    <x v="1"/>
  </r>
  <r>
    <d v="2025-11-20T00:00:00"/>
    <x v="10"/>
    <n v="11"/>
    <n v="1"/>
    <x v="1"/>
    <x v="3"/>
    <s v="Q4"/>
    <x v="0"/>
    <x v="0"/>
    <s v="EQ"/>
    <n v="1275"/>
    <n v="1287.3"/>
    <n v="1262.5999999999999"/>
    <n v="1270.4000000000001"/>
    <n v="1286.2"/>
    <n v="1285.2"/>
    <n v="1281.17"/>
    <n v="4617594"/>
    <n v="5915929912.3999996"/>
    <n v="118655"/>
    <n v="2509437"/>
    <n v="54.35"/>
    <n v="14.799999999999955"/>
    <n v="1.1649874055415581E-2"/>
    <x v="1"/>
  </r>
  <r>
    <d v="2025-11-21T00:00:00"/>
    <x v="10"/>
    <n v="11"/>
    <n v="1"/>
    <x v="1"/>
    <x v="3"/>
    <s v="Q4"/>
    <x v="0"/>
    <x v="0"/>
    <s v="EQ"/>
    <n v="1284"/>
    <n v="1284.5"/>
    <n v="1273"/>
    <n v="1285.2"/>
    <n v="1275.2"/>
    <n v="1275.8"/>
    <n v="1279.1300000000001"/>
    <n v="6363593"/>
    <n v="8139881330.1000004"/>
    <n v="134058"/>
    <n v="4904717"/>
    <n v="77.069999999999993"/>
    <n v="-9.4000000000000909"/>
    <n v="-7.3140367258015026E-3"/>
    <x v="0"/>
  </r>
  <r>
    <d v="2025-11-24T00:00:00"/>
    <x v="10"/>
    <n v="11"/>
    <n v="1"/>
    <x v="1"/>
    <x v="3"/>
    <s v="Q4"/>
    <x v="0"/>
    <x v="0"/>
    <s v="EQ"/>
    <n v="1279.2"/>
    <n v="1290.9000000000001"/>
    <n v="1266.5999999999999"/>
    <n v="1275.8"/>
    <n v="1267"/>
    <n v="1269"/>
    <n v="1275.95"/>
    <n v="10491953"/>
    <n v="13387247632.4"/>
    <n v="148851"/>
    <n v="8084698"/>
    <n v="77.06"/>
    <n v="-6.7999999999999545"/>
    <n v="-5.3299890264931456E-3"/>
    <x v="0"/>
  </r>
  <r>
    <d v="2025-11-25T00:00:00"/>
    <x v="10"/>
    <n v="11"/>
    <n v="1"/>
    <x v="1"/>
    <x v="3"/>
    <s v="Q4"/>
    <x v="0"/>
    <x v="0"/>
    <s v="EQ"/>
    <n v="1269.0999999999999"/>
    <n v="1276.7"/>
    <n v="1263.7"/>
    <n v="1269"/>
    <n v="1267.0999999999999"/>
    <n v="1266.3"/>
    <n v="1269.95"/>
    <n v="5290156"/>
    <n v="6718224582.1000004"/>
    <n v="140937"/>
    <n v="3275572"/>
    <n v="61.92"/>
    <n v="-2.7000000000000455"/>
    <n v="-2.1276595744681211E-3"/>
    <x v="0"/>
  </r>
  <r>
    <d v="2025-11-26T00:00:00"/>
    <x v="10"/>
    <n v="11"/>
    <n v="1"/>
    <x v="1"/>
    <x v="3"/>
    <s v="Q4"/>
    <x v="0"/>
    <x v="0"/>
    <s v="EQ"/>
    <n v="1271.9000000000001"/>
    <n v="1292.8"/>
    <n v="1269.3"/>
    <n v="1266.3"/>
    <n v="1290"/>
    <n v="1290.2"/>
    <n v="1287.7"/>
    <n v="4842021"/>
    <n v="6235057764"/>
    <n v="137016"/>
    <n v="3286086"/>
    <n v="67.87"/>
    <n v="23.900000000000091"/>
    <n v="1.8873884545526409E-2"/>
    <x v="1"/>
  </r>
  <r>
    <d v="2025-11-27T00:00:00"/>
    <x v="10"/>
    <n v="11"/>
    <n v="1"/>
    <x v="1"/>
    <x v="3"/>
    <s v="Q4"/>
    <x v="0"/>
    <x v="0"/>
    <s v="EQ"/>
    <n v="1297"/>
    <n v="1304"/>
    <n v="1281"/>
    <n v="1290.2"/>
    <n v="1286.0999999999999"/>
    <n v="1287.3"/>
    <n v="1290.1500000000001"/>
    <n v="5924706"/>
    <n v="7643761345.8000002"/>
    <n v="142271"/>
    <n v="3569242"/>
    <n v="60.24"/>
    <n v="-2.9000000000000909"/>
    <n v="-2.2477135327856851E-3"/>
    <x v="0"/>
  </r>
  <r>
    <d v="2025-11-28T00:00:00"/>
    <x v="10"/>
    <n v="11"/>
    <n v="1"/>
    <x v="1"/>
    <x v="3"/>
    <s v="Q4"/>
    <x v="0"/>
    <x v="0"/>
    <s v="EQ"/>
    <n v="1287.3"/>
    <n v="1289"/>
    <n v="1275"/>
    <n v="1287.3"/>
    <n v="1282.8"/>
    <n v="1279.7"/>
    <n v="1279.7"/>
    <n v="3093636"/>
    <n v="3958924742.6999998"/>
    <n v="104579"/>
    <n v="1571976"/>
    <n v="50.81"/>
    <n v="-7.5999999999999091"/>
    <n v="-5.9038297211216574E-3"/>
    <x v="0"/>
  </r>
  <r>
    <d v="2025-12-01T00:00:00"/>
    <x v="11"/>
    <n v="12"/>
    <n v="1"/>
    <x v="1"/>
    <x v="3"/>
    <s v="Q4"/>
    <x v="0"/>
    <x v="0"/>
    <s v="EQ"/>
    <n v="1288"/>
    <n v="1289"/>
    <n v="1268.5"/>
    <n v="1279.7"/>
    <n v="1276"/>
    <n v="1275.7"/>
    <n v="1276.22"/>
    <n v="4098016"/>
    <n v="5229981097.6000004"/>
    <n v="113989"/>
    <n v="2151300"/>
    <n v="52.5"/>
    <n v="-4"/>
    <n v="-3.1257325935766193E-3"/>
    <x v="0"/>
  </r>
  <r>
    <d v="2025-12-02T00:00:00"/>
    <x v="11"/>
    <n v="12"/>
    <n v="1"/>
    <x v="1"/>
    <x v="3"/>
    <s v="Q4"/>
    <x v="0"/>
    <x v="0"/>
    <s v="EQ"/>
    <n v="1270.7"/>
    <n v="1281"/>
    <n v="1255.0999999999999"/>
    <n v="1275.7"/>
    <n v="1262.3"/>
    <n v="1258"/>
    <n v="1263.45"/>
    <n v="8115347"/>
    <n v="10253344247.6"/>
    <n v="134040"/>
    <n v="5654384"/>
    <n v="69.680000000000007"/>
    <n v="-17.700000000000045"/>
    <n v="-1.3874735439366657E-2"/>
    <x v="0"/>
  </r>
  <r>
    <d v="2025-12-03T00:00:00"/>
    <x v="11"/>
    <n v="12"/>
    <n v="1"/>
    <x v="1"/>
    <x v="3"/>
    <s v="Q4"/>
    <x v="0"/>
    <x v="0"/>
    <s v="EQ"/>
    <n v="1255"/>
    <n v="1272.9000000000001"/>
    <n v="1255"/>
    <n v="1258"/>
    <n v="1269.4000000000001"/>
    <n v="1270.7"/>
    <n v="1265.6600000000001"/>
    <n v="3582794"/>
    <n v="4534605587.6000004"/>
    <n v="104155"/>
    <n v="2383391"/>
    <n v="66.52"/>
    <n v="12.700000000000045"/>
    <n v="1.0095389507154249E-2"/>
    <x v="1"/>
  </r>
  <r>
    <d v="2025-12-04T00:00:00"/>
    <x v="11"/>
    <n v="12"/>
    <n v="1"/>
    <x v="1"/>
    <x v="3"/>
    <s v="Q4"/>
    <x v="0"/>
    <x v="0"/>
    <s v="EQ"/>
    <n v="1270.7"/>
    <n v="1282.8"/>
    <n v="1269.4000000000001"/>
    <n v="1270.7"/>
    <n v="1277.5"/>
    <n v="1280"/>
    <n v="1277.9000000000001"/>
    <n v="3216108"/>
    <n v="4109853696.8000002"/>
    <n v="103670"/>
    <n v="2043075"/>
    <n v="63.53"/>
    <n v="9.2999999999999545"/>
    <n v="7.3188006610529271E-3"/>
    <x v="1"/>
  </r>
  <r>
    <d v="2025-12-05T00:00:00"/>
    <x v="11"/>
    <n v="12"/>
    <n v="1"/>
    <x v="1"/>
    <x v="3"/>
    <s v="Q4"/>
    <x v="0"/>
    <x v="0"/>
    <s v="EQ"/>
    <n v="1275.2"/>
    <n v="1285"/>
    <n v="1267.3"/>
    <n v="1280"/>
    <n v="1281.8"/>
    <n v="1282.5"/>
    <n v="1278.21"/>
    <n v="2728214"/>
    <n v="3487223683.3000002"/>
    <n v="80089"/>
    <n v="1438838"/>
    <n v="52.74"/>
    <n v="2.5"/>
    <n v="1.953125E-3"/>
    <x v="1"/>
  </r>
  <r>
    <d v="2025-12-08T00:00:00"/>
    <x v="11"/>
    <n v="12"/>
    <n v="1"/>
    <x v="1"/>
    <x v="3"/>
    <s v="Q4"/>
    <x v="0"/>
    <x v="0"/>
    <s v="EQ"/>
    <n v="1284"/>
    <n v="1288.8"/>
    <n v="1265.0999999999999"/>
    <n v="1282.5"/>
    <n v="1269.9000000000001"/>
    <n v="1273.8"/>
    <n v="1272.95"/>
    <n v="2969478"/>
    <n v="3779988579.9000001"/>
    <n v="121284"/>
    <n v="1798426"/>
    <n v="60.56"/>
    <n v="-8.7000000000000455"/>
    <n v="-6.7836257309941876E-3"/>
    <x v="0"/>
  </r>
  <r>
    <d v="2025-12-09T00:00:00"/>
    <x v="11"/>
    <n v="12"/>
    <n v="1"/>
    <x v="1"/>
    <x v="3"/>
    <s v="Q4"/>
    <x v="0"/>
    <x v="0"/>
    <s v="EQ"/>
    <n v="1272"/>
    <n v="1281.4000000000001"/>
    <n v="1263.2"/>
    <n v="1273.8"/>
    <n v="1273.0999999999999"/>
    <n v="1275.9000000000001"/>
    <n v="1274.6400000000001"/>
    <n v="4239279"/>
    <n v="5403562828.5"/>
    <n v="118960"/>
    <n v="2368039"/>
    <n v="55.86"/>
    <n v="2.1000000000001364"/>
    <n v="1.6486104569007195E-3"/>
    <x v="1"/>
  </r>
  <r>
    <d v="2025-12-10T00:00:00"/>
    <x v="11"/>
    <n v="12"/>
    <n v="1"/>
    <x v="1"/>
    <x v="3"/>
    <s v="Q4"/>
    <x v="0"/>
    <x v="0"/>
    <s v="EQ"/>
    <n v="1273"/>
    <n v="1284"/>
    <n v="1268.3"/>
    <n v="1275.9000000000001"/>
    <n v="1275"/>
    <n v="1278.5999999999999"/>
    <n v="1276.96"/>
    <n v="2928746"/>
    <n v="3739901532.9000001"/>
    <n v="133619"/>
    <n v="1879815"/>
    <n v="64.180000000000007"/>
    <n v="2.6999999999998181"/>
    <n v="2.1161533035502921E-3"/>
    <x v="1"/>
  </r>
  <r>
    <d v="2025-12-11T00:00:00"/>
    <x v="11"/>
    <n v="12"/>
    <n v="1"/>
    <x v="1"/>
    <x v="3"/>
    <s v="Q4"/>
    <x v="0"/>
    <x v="0"/>
    <s v="EQ"/>
    <n v="1277.4000000000001"/>
    <n v="1282"/>
    <n v="1271"/>
    <n v="1278.5999999999999"/>
    <n v="1276.8"/>
    <n v="1272.7"/>
    <n v="1275.96"/>
    <n v="2017404"/>
    <n v="2574129109.4000001"/>
    <n v="64494"/>
    <n v="1103736"/>
    <n v="54.71"/>
    <n v="-5.8999999999998636"/>
    <n v="-4.6144220240887405E-3"/>
    <x v="0"/>
  </r>
  <r>
    <d v="2025-12-12T00:00:00"/>
    <x v="11"/>
    <n v="12"/>
    <n v="1"/>
    <x v="1"/>
    <x v="3"/>
    <s v="Q4"/>
    <x v="0"/>
    <x v="0"/>
    <s v="EQ"/>
    <n v="1278"/>
    <n v="1291"/>
    <n v="1277.9000000000001"/>
    <n v="1272.7"/>
    <n v="1285"/>
    <n v="1286.0999999999999"/>
    <n v="1286.76"/>
    <n v="2281078"/>
    <n v="2935188835.0999999"/>
    <n v="95446"/>
    <n v="1347002"/>
    <n v="59.05"/>
    <n v="13.399999999999864"/>
    <n v="1.0528797045650871E-2"/>
    <x v="1"/>
  </r>
  <r>
    <d v="2025-12-15T00:00:00"/>
    <x v="11"/>
    <n v="12"/>
    <n v="1"/>
    <x v="1"/>
    <x v="3"/>
    <s v="Q4"/>
    <x v="0"/>
    <x v="0"/>
    <s v="EQ"/>
    <n v="1285"/>
    <n v="1290.4000000000001"/>
    <n v="1280"/>
    <n v="1286.0999999999999"/>
    <n v="1284.4000000000001"/>
    <n v="1284.8"/>
    <n v="1284.8399999999999"/>
    <n v="1634472"/>
    <n v="2100032713.9000001"/>
    <n v="78913"/>
    <n v="1002638"/>
    <n v="61.34"/>
    <n v="-1.2999999999999545"/>
    <n v="-1.0108078687504508E-3"/>
    <x v="0"/>
  </r>
  <r>
    <d v="2025-12-16T00:00:00"/>
    <x v="11"/>
    <n v="12"/>
    <n v="1"/>
    <x v="1"/>
    <x v="3"/>
    <s v="Q4"/>
    <x v="0"/>
    <x v="0"/>
    <s v="EQ"/>
    <n v="1277.0999999999999"/>
    <n v="1277.5999999999999"/>
    <n v="1216.9000000000001"/>
    <n v="1284.8"/>
    <n v="1219"/>
    <n v="1219.5999999999999"/>
    <n v="1232.56"/>
    <n v="11542048"/>
    <n v="14226307916.200001"/>
    <n v="218357"/>
    <n v="6670738"/>
    <n v="57.8"/>
    <n v="-65.200000000000045"/>
    <n v="-5.0747198007472016E-2"/>
    <x v="0"/>
  </r>
  <r>
    <d v="2025-12-17T00:00:00"/>
    <x v="11"/>
    <n v="12"/>
    <n v="1"/>
    <x v="1"/>
    <x v="3"/>
    <s v="Q4"/>
    <x v="0"/>
    <x v="0"/>
    <s v="EQ"/>
    <n v="1220.5999999999999"/>
    <n v="1236"/>
    <n v="1220.3"/>
    <n v="1219.5999999999999"/>
    <n v="1226"/>
    <n v="1224.7"/>
    <n v="1229.1199999999999"/>
    <n v="5147181"/>
    <n v="6326524607.8999996"/>
    <n v="179418"/>
    <n v="3049345"/>
    <n v="59.24"/>
    <n v="5.1000000000001364"/>
    <n v="4.1816989176780396E-3"/>
    <x v="1"/>
  </r>
  <r>
    <d v="2025-12-18T00:00:00"/>
    <x v="11"/>
    <n v="12"/>
    <n v="1"/>
    <x v="1"/>
    <x v="3"/>
    <s v="Q4"/>
    <x v="0"/>
    <x v="0"/>
    <s v="EQ"/>
    <n v="1226.0999999999999"/>
    <n v="1238.5"/>
    <n v="1220.2"/>
    <n v="1224.7"/>
    <n v="1229.8"/>
    <n v="1229.8"/>
    <n v="1231.4100000000001"/>
    <n v="3441592"/>
    <n v="4238020019.1999998"/>
    <n v="128388"/>
    <n v="1936290"/>
    <n v="56.26"/>
    <n v="5.0999999999999091"/>
    <n v="4.1642851310524287E-3"/>
    <x v="1"/>
  </r>
  <r>
    <d v="2025-12-19T00:00:00"/>
    <x v="11"/>
    <n v="12"/>
    <n v="1"/>
    <x v="1"/>
    <x v="3"/>
    <s v="Q4"/>
    <x v="0"/>
    <x v="0"/>
    <s v="EQ"/>
    <n v="1236.7"/>
    <n v="1241.5"/>
    <n v="1229.0999999999999"/>
    <n v="1229.8"/>
    <n v="1231.4000000000001"/>
    <n v="1230.5999999999999"/>
    <n v="1232.8"/>
    <n v="5055047"/>
    <n v="6231863634.1999998"/>
    <n v="106415"/>
    <n v="3843736"/>
    <n v="76.040000000000006"/>
    <n v="0.79999999999995453"/>
    <n v="6.5051227841921824E-4"/>
    <x v="1"/>
  </r>
  <r>
    <d v="2025-12-22T00:00:00"/>
    <x v="11"/>
    <n v="12"/>
    <n v="1"/>
    <x v="1"/>
    <x v="3"/>
    <s v="Q4"/>
    <x v="0"/>
    <x v="0"/>
    <s v="EQ"/>
    <n v="1235"/>
    <n v="1236.9000000000001"/>
    <n v="1226.8"/>
    <n v="1230.5999999999999"/>
    <n v="1233.8"/>
    <n v="1233.2"/>
    <n v="1230.92"/>
    <n v="2405809"/>
    <n v="2961357589"/>
    <n v="71020"/>
    <n v="1619764"/>
    <n v="67.33"/>
    <n v="2.6000000000001364"/>
    <n v="2.1127905086950564E-3"/>
    <x v="1"/>
  </r>
  <r>
    <d v="2025-12-23T00:00:00"/>
    <x v="11"/>
    <n v="12"/>
    <n v="1"/>
    <x v="1"/>
    <x v="3"/>
    <s v="Q4"/>
    <x v="0"/>
    <x v="0"/>
    <s v="EQ"/>
    <n v="1239"/>
    <n v="1239"/>
    <n v="1223.5"/>
    <n v="1233.2"/>
    <n v="1224.5"/>
    <n v="1225"/>
    <n v="1228"/>
    <n v="2920318"/>
    <n v="3586139074.1999998"/>
    <n v="77066"/>
    <n v="1692727"/>
    <n v="57.96"/>
    <n v="-8.2000000000000455"/>
    <n v="-6.6493674991891386E-3"/>
    <x v="0"/>
  </r>
  <r>
    <d v="2025-12-24T00:00:00"/>
    <x v="11"/>
    <n v="12"/>
    <n v="1"/>
    <x v="1"/>
    <x v="3"/>
    <s v="Q4"/>
    <x v="0"/>
    <x v="0"/>
    <s v="EQ"/>
    <n v="1230"/>
    <n v="1235.4000000000001"/>
    <n v="1224.7"/>
    <n v="1225"/>
    <n v="1225.9000000000001"/>
    <n v="1226.3"/>
    <n v="1229.0999999999999"/>
    <n v="3155506"/>
    <n v="3878436837"/>
    <n v="91089"/>
    <n v="2043462"/>
    <n v="64.760000000000005"/>
    <n v="1.2999999999999545"/>
    <n v="1.0612244897958813E-3"/>
    <x v="1"/>
  </r>
  <r>
    <d v="2025-12-26T00:00:00"/>
    <x v="11"/>
    <n v="12"/>
    <n v="1"/>
    <x v="1"/>
    <x v="3"/>
    <s v="Q4"/>
    <x v="0"/>
    <x v="0"/>
    <s v="EQ"/>
    <n v="1225"/>
    <n v="1229.9000000000001"/>
    <n v="1222"/>
    <n v="1226.3"/>
    <n v="1229"/>
    <n v="1228.2"/>
    <n v="1225.69"/>
    <n v="1665983"/>
    <n v="2041981373.9000001"/>
    <n v="84034"/>
    <n v="1121439"/>
    <n v="67.31"/>
    <n v="1.9000000000000909"/>
    <n v="1.5493761722254677E-3"/>
    <x v="1"/>
  </r>
  <r>
    <d v="2025-12-29T00:00:00"/>
    <x v="11"/>
    <n v="12"/>
    <n v="1"/>
    <x v="1"/>
    <x v="3"/>
    <s v="Q4"/>
    <x v="0"/>
    <x v="0"/>
    <s v="EQ"/>
    <n v="1228.2"/>
    <n v="1233.9000000000001"/>
    <n v="1219"/>
    <n v="1228.2"/>
    <n v="1231"/>
    <n v="1232"/>
    <n v="1226.46"/>
    <n v="2209655"/>
    <n v="2710046032.1999998"/>
    <n v="68185"/>
    <n v="1221273"/>
    <n v="55.27"/>
    <n v="3.7999999999999545"/>
    <n v="3.0939586386581619E-3"/>
    <x v="1"/>
  </r>
  <r>
    <d v="2025-12-30T00:00:00"/>
    <x v="11"/>
    <n v="12"/>
    <n v="1"/>
    <x v="1"/>
    <x v="3"/>
    <s v="Q4"/>
    <x v="0"/>
    <x v="0"/>
    <s v="EQ"/>
    <n v="1233"/>
    <n v="1252.0999999999999"/>
    <n v="1232"/>
    <n v="1232"/>
    <n v="1246"/>
    <n v="1246"/>
    <n v="1244.6400000000001"/>
    <n v="5673233"/>
    <n v="7061119735.3999996"/>
    <n v="134766"/>
    <n v="3702754"/>
    <n v="65.27"/>
    <n v="14"/>
    <n v="1.1363636363636364E-2"/>
    <x v="1"/>
  </r>
  <r>
    <d v="2025-12-31T00:00:00"/>
    <x v="11"/>
    <n v="12"/>
    <n v="1"/>
    <x v="1"/>
    <x v="3"/>
    <s v="Q4"/>
    <x v="0"/>
    <x v="0"/>
    <s v="EQ"/>
    <n v="1246"/>
    <n v="1271.5"/>
    <n v="1245"/>
    <n v="1246"/>
    <n v="1268.7"/>
    <n v="1269.4000000000001"/>
    <n v="1265.01"/>
    <n v="3711090"/>
    <n v="4694564967.6999998"/>
    <n v="96887"/>
    <n v="2461126"/>
    <n v="66.319999999999993"/>
    <n v="23.400000000000091"/>
    <n v="1.8780096308186268E-2"/>
    <x v="1"/>
  </r>
  <r>
    <d v="2024-01-01T00:00:00"/>
    <x v="0"/>
    <n v="1"/>
    <n v="1"/>
    <x v="0"/>
    <x v="0"/>
    <s v="Q1"/>
    <x v="1"/>
    <x v="0"/>
    <s v="EQ"/>
    <n v="1706"/>
    <n v="1709.15"/>
    <n v="1692"/>
    <n v="1709.25"/>
    <n v="1692.9"/>
    <n v="1698.1"/>
    <n v="1701.52"/>
    <n v="7119843"/>
    <n v="12114568489.299999"/>
    <n v="258349"/>
    <n v="4416670"/>
    <n v="62.03"/>
    <n v="-11.150000000000091"/>
    <n v="-6.5233289454439611E-3"/>
    <x v="0"/>
  </r>
  <r>
    <d v="2024-01-02T00:00:00"/>
    <x v="0"/>
    <n v="1"/>
    <n v="1"/>
    <x v="0"/>
    <x v="0"/>
    <s v="Q1"/>
    <x v="1"/>
    <x v="0"/>
    <s v="EQ"/>
    <n v="1698.8"/>
    <n v="1702.8"/>
    <n v="1688.7"/>
    <n v="1698.1"/>
    <n v="1697.5"/>
    <n v="1699.1"/>
    <n v="1697.43"/>
    <n v="14621046"/>
    <n v="24818149211.099998"/>
    <n v="334886"/>
    <n v="8690628"/>
    <n v="59.44"/>
    <n v="1"/>
    <n v="5.8889346917142692E-4"/>
    <x v="1"/>
  </r>
  <r>
    <d v="2024-01-03T00:00:00"/>
    <x v="0"/>
    <n v="1"/>
    <n v="1"/>
    <x v="0"/>
    <x v="0"/>
    <s v="Q1"/>
    <x v="1"/>
    <x v="0"/>
    <s v="EQ"/>
    <n v="1702"/>
    <n v="1704.7"/>
    <n v="1668.95"/>
    <n v="1699.1"/>
    <n v="1674.6"/>
    <n v="1672.9"/>
    <n v="1681.27"/>
    <n v="14194881"/>
    <n v="23865412912.549999"/>
    <n v="426015"/>
    <n v="8613392"/>
    <n v="60.68"/>
    <n v="-26.199999999999818"/>
    <n v="-1.5419928197280807E-2"/>
    <x v="0"/>
  </r>
  <r>
    <d v="2024-01-04T00:00:00"/>
    <x v="0"/>
    <n v="1"/>
    <n v="1"/>
    <x v="0"/>
    <x v="0"/>
    <s v="Q1"/>
    <x v="1"/>
    <x v="0"/>
    <s v="EQ"/>
    <n v="1678"/>
    <n v="1694.95"/>
    <n v="1670.7"/>
    <n v="1672.9"/>
    <n v="1690.85"/>
    <n v="1690.85"/>
    <n v="1681.98"/>
    <n v="13367028"/>
    <n v="22483129792.5"/>
    <n v="335934"/>
    <n v="9457028"/>
    <n v="70.75"/>
    <n v="17.949999999999818"/>
    <n v="1.072987028513349E-2"/>
    <x v="1"/>
  </r>
  <r>
    <d v="2024-01-05T00:00:00"/>
    <x v="0"/>
    <n v="1"/>
    <n v="1"/>
    <x v="0"/>
    <x v="0"/>
    <s v="Q1"/>
    <x v="1"/>
    <x v="0"/>
    <s v="EQ"/>
    <n v="1687.15"/>
    <n v="1704.9"/>
    <n v="1668.1"/>
    <n v="1690.85"/>
    <n v="1679"/>
    <n v="1682.2"/>
    <n v="1679.44"/>
    <n v="15944735"/>
    <n v="26778251761.450001"/>
    <n v="426162"/>
    <n v="9617611"/>
    <n v="60.32"/>
    <n v="-8.6499999999998636"/>
    <n v="-5.1157701747640916E-3"/>
    <x v="0"/>
  </r>
  <r>
    <d v="2024-01-08T00:00:00"/>
    <x v="0"/>
    <n v="1"/>
    <n v="1"/>
    <x v="0"/>
    <x v="0"/>
    <s v="Q1"/>
    <x v="1"/>
    <x v="0"/>
    <s v="EQ"/>
    <n v="1678.5"/>
    <n v="1682.35"/>
    <n v="1660"/>
    <n v="1682.2"/>
    <n v="1662.9"/>
    <n v="1663.45"/>
    <n v="1671.84"/>
    <n v="8999235"/>
    <n v="15045304192.299999"/>
    <n v="368430"/>
    <n v="5643830"/>
    <n v="62.71"/>
    <n v="-18.75"/>
    <n v="-1.1146118178575675E-2"/>
    <x v="0"/>
  </r>
  <r>
    <d v="2024-01-09T00:00:00"/>
    <x v="0"/>
    <n v="1"/>
    <n v="1"/>
    <x v="0"/>
    <x v="0"/>
    <s v="Q1"/>
    <x v="1"/>
    <x v="0"/>
    <s v="EQ"/>
    <n v="1667.15"/>
    <n v="1677.8"/>
    <n v="1646.75"/>
    <n v="1663.45"/>
    <n v="1650.95"/>
    <n v="1650.5"/>
    <n v="1660.84"/>
    <n v="12663444"/>
    <n v="21031958360.5"/>
    <n v="269602"/>
    <n v="6528474"/>
    <n v="51.55"/>
    <n v="-12.950000000000045"/>
    <n v="-7.7850250984400167E-3"/>
    <x v="0"/>
  </r>
  <r>
    <d v="2024-01-10T00:00:00"/>
    <x v="0"/>
    <n v="1"/>
    <n v="1"/>
    <x v="0"/>
    <x v="0"/>
    <s v="Q1"/>
    <x v="1"/>
    <x v="0"/>
    <s v="EQ"/>
    <n v="1643"/>
    <n v="1659.95"/>
    <n v="1641.4"/>
    <n v="1650.5"/>
    <n v="1656"/>
    <n v="1655.95"/>
    <n v="1653.21"/>
    <n v="8057912"/>
    <n v="13321422833.200001"/>
    <n v="173498"/>
    <n v="5376758"/>
    <n v="66.73"/>
    <n v="5.4500000000000455"/>
    <n v="3.302029687973369E-3"/>
    <x v="1"/>
  </r>
  <r>
    <d v="2024-01-11T00:00:00"/>
    <x v="0"/>
    <n v="1"/>
    <n v="1"/>
    <x v="0"/>
    <x v="0"/>
    <s v="Q1"/>
    <x v="1"/>
    <x v="0"/>
    <s v="EQ"/>
    <n v="1660"/>
    <n v="1662.9"/>
    <n v="1643"/>
    <n v="1655.95"/>
    <n v="1649.3"/>
    <n v="1649"/>
    <n v="1653.3"/>
    <n v="9157005"/>
    <n v="15139271150.700001"/>
    <n v="230772"/>
    <n v="6716094"/>
    <n v="73.34"/>
    <n v="-6.9500000000000455"/>
    <n v="-4.1969866239922977E-3"/>
    <x v="0"/>
  </r>
  <r>
    <d v="2024-01-12T00:00:00"/>
    <x v="0"/>
    <n v="1"/>
    <n v="1"/>
    <x v="0"/>
    <x v="0"/>
    <s v="Q1"/>
    <x v="1"/>
    <x v="0"/>
    <s v="EQ"/>
    <n v="1652"/>
    <n v="1656"/>
    <n v="1633.6"/>
    <n v="1649"/>
    <n v="1643.95"/>
    <n v="1641.2"/>
    <n v="1645.1"/>
    <n v="9886776"/>
    <n v="16264760030.85"/>
    <n v="278690"/>
    <n v="5997002"/>
    <n v="60.66"/>
    <n v="-7.7999999999999545"/>
    <n v="-4.7301394784717739E-3"/>
    <x v="0"/>
  </r>
  <r>
    <d v="2024-01-15T00:00:00"/>
    <x v="0"/>
    <n v="1"/>
    <n v="1"/>
    <x v="0"/>
    <x v="0"/>
    <s v="Q1"/>
    <x v="1"/>
    <x v="0"/>
    <s v="EQ"/>
    <n v="1647.7"/>
    <n v="1680.9"/>
    <n v="1643.6"/>
    <n v="1641.2"/>
    <n v="1679.7"/>
    <n v="1672.8"/>
    <n v="1666.61"/>
    <n v="14160178"/>
    <n v="23599525731.75"/>
    <n v="414759"/>
    <n v="9781433"/>
    <n v="69.08"/>
    <n v="31.599999999999909"/>
    <n v="1.925420424079936E-2"/>
    <x v="1"/>
  </r>
  <r>
    <d v="2024-01-16T00:00:00"/>
    <x v="0"/>
    <n v="1"/>
    <n v="1"/>
    <x v="0"/>
    <x v="0"/>
    <s v="Q1"/>
    <x v="1"/>
    <x v="0"/>
    <s v="EQ"/>
    <n v="1673"/>
    <n v="1683.65"/>
    <n v="1658.1"/>
    <n v="1672.8"/>
    <n v="1678"/>
    <n v="1679.15"/>
    <n v="1672.44"/>
    <n v="12661250"/>
    <n v="21175143184.950001"/>
    <n v="347404"/>
    <n v="7075982"/>
    <n v="55.89"/>
    <n v="6.3500000000001364"/>
    <n v="3.7960306073649788E-3"/>
    <x v="1"/>
  </r>
  <r>
    <d v="2024-01-17T00:00:00"/>
    <x v="0"/>
    <n v="1"/>
    <n v="1"/>
    <x v="0"/>
    <x v="0"/>
    <s v="Q1"/>
    <x v="1"/>
    <x v="0"/>
    <s v="EQ"/>
    <n v="1570"/>
    <n v="1596.8"/>
    <n v="1528.4"/>
    <n v="1679.15"/>
    <n v="1542.15"/>
    <n v="1537.5"/>
    <n v="1565.65"/>
    <n v="85072618"/>
    <n v="133193618859.55"/>
    <n v="2098772"/>
    <n v="53380592"/>
    <n v="62.75"/>
    <n v="-141.65000000000009"/>
    <n v="-8.4358157401066058E-2"/>
    <x v="0"/>
  </r>
  <r>
    <d v="2024-01-18T00:00:00"/>
    <x v="0"/>
    <n v="1"/>
    <n v="1"/>
    <x v="0"/>
    <x v="0"/>
    <s v="Q1"/>
    <x v="1"/>
    <x v="0"/>
    <s v="EQ"/>
    <n v="1494"/>
    <n v="1515"/>
    <n v="1480.05"/>
    <n v="1537.5"/>
    <n v="1490"/>
    <n v="1486.15"/>
    <n v="1495.03"/>
    <n v="80535465"/>
    <n v="120402678844.55"/>
    <n v="1582497"/>
    <n v="55933202"/>
    <n v="69.45"/>
    <n v="-51.349999999999909"/>
    <n v="-3.3398373983739779E-2"/>
    <x v="0"/>
  </r>
  <r>
    <d v="2024-01-19T00:00:00"/>
    <x v="0"/>
    <n v="1"/>
    <n v="1"/>
    <x v="0"/>
    <x v="0"/>
    <s v="Q1"/>
    <x v="1"/>
    <x v="0"/>
    <s v="EQ"/>
    <n v="1505.95"/>
    <n v="1510.25"/>
    <n v="1468.4"/>
    <n v="1486.15"/>
    <n v="1474.9"/>
    <n v="1470.65"/>
    <n v="1483.88"/>
    <n v="54800269"/>
    <n v="81316862185.550003"/>
    <n v="1275220"/>
    <n v="40988837"/>
    <n v="74.8"/>
    <n v="-15.5"/>
    <n v="-1.0429633617064225E-2"/>
    <x v="0"/>
  </r>
  <r>
    <d v="2024-01-20T00:00:00"/>
    <x v="0"/>
    <n v="1"/>
    <n v="1"/>
    <x v="0"/>
    <x v="0"/>
    <s v="Q1"/>
    <x v="1"/>
    <x v="0"/>
    <s v="EQ"/>
    <n v="1483.2"/>
    <n v="1495.7"/>
    <n v="1476"/>
    <n v="1470.65"/>
    <n v="1480.65"/>
    <n v="1478.85"/>
    <n v="1483.92"/>
    <n v="12920293"/>
    <n v="19172637247.299999"/>
    <n v="403196"/>
    <n v="4771146"/>
    <n v="36.93"/>
    <n v="8.1999999999998181"/>
    <n v="5.5757658178355266E-3"/>
    <x v="1"/>
  </r>
  <r>
    <d v="2024-01-23T00:00:00"/>
    <x v="0"/>
    <n v="1"/>
    <n v="1"/>
    <x v="0"/>
    <x v="0"/>
    <s v="Q1"/>
    <x v="1"/>
    <x v="0"/>
    <s v="EQ"/>
    <n v="1465"/>
    <n v="1474.7"/>
    <n v="1425"/>
    <n v="1478.85"/>
    <n v="1430.95"/>
    <n v="1427.35"/>
    <n v="1442.66"/>
    <n v="57734701"/>
    <n v="83291508720.050003"/>
    <n v="1415782"/>
    <n v="37949562"/>
    <n v="65.73"/>
    <n v="-51.5"/>
    <n v="-3.4824356763701526E-2"/>
    <x v="0"/>
  </r>
  <r>
    <d v="2024-01-24T00:00:00"/>
    <x v="0"/>
    <n v="1"/>
    <n v="1"/>
    <x v="0"/>
    <x v="0"/>
    <s v="Q1"/>
    <x v="1"/>
    <x v="0"/>
    <s v="EQ"/>
    <n v="1380.25"/>
    <n v="1458.45"/>
    <n v="1380.25"/>
    <n v="1427.35"/>
    <n v="1456.3"/>
    <n v="1455.9"/>
    <n v="1435.74"/>
    <n v="43002202"/>
    <n v="61740125439"/>
    <n v="817417"/>
    <n v="27474718"/>
    <n v="63.89"/>
    <n v="28.550000000000182"/>
    <n v="2.0002101797036594E-2"/>
    <x v="1"/>
  </r>
  <r>
    <d v="2024-01-25T00:00:00"/>
    <x v="0"/>
    <n v="1"/>
    <n v="1"/>
    <x v="0"/>
    <x v="0"/>
    <s v="Q1"/>
    <x v="1"/>
    <x v="0"/>
    <s v="EQ"/>
    <n v="1452.5"/>
    <n v="1457.35"/>
    <n v="1419.4"/>
    <n v="1455.9"/>
    <n v="1440.7"/>
    <n v="1434.9"/>
    <n v="1434.16"/>
    <n v="49470926"/>
    <n v="70949159079.5"/>
    <n v="787699"/>
    <n v="31535782"/>
    <n v="63.75"/>
    <n v="-21"/>
    <n v="-1.4424067587059549E-2"/>
    <x v="0"/>
  </r>
  <r>
    <d v="2024-01-29T00:00:00"/>
    <x v="0"/>
    <n v="1"/>
    <n v="1"/>
    <x v="0"/>
    <x v="0"/>
    <s v="Q1"/>
    <x v="1"/>
    <x v="0"/>
    <s v="EQ"/>
    <n v="1448.05"/>
    <n v="1462.8"/>
    <n v="1445.8"/>
    <n v="1434.9"/>
    <n v="1456.8"/>
    <n v="1454.65"/>
    <n v="1454.14"/>
    <n v="32822749"/>
    <n v="47728790185.849998"/>
    <n v="694082"/>
    <n v="23704142"/>
    <n v="72.22"/>
    <n v="19.75"/>
    <n v="1.3764025367621436E-2"/>
    <x v="1"/>
  </r>
  <r>
    <d v="2024-01-30T00:00:00"/>
    <x v="0"/>
    <n v="1"/>
    <n v="1"/>
    <x v="0"/>
    <x v="0"/>
    <s v="Q1"/>
    <x v="1"/>
    <x v="0"/>
    <s v="EQ"/>
    <n v="1454.55"/>
    <n v="1463.2"/>
    <n v="1440.9"/>
    <n v="1454.65"/>
    <n v="1444.7"/>
    <n v="1444.3"/>
    <n v="1447.91"/>
    <n v="20864384"/>
    <n v="30209849168.349998"/>
    <n v="451375"/>
    <n v="11258264"/>
    <n v="53.96"/>
    <n v="-10.350000000000136"/>
    <n v="-7.1151136012100064E-3"/>
    <x v="0"/>
  </r>
  <r>
    <d v="2024-01-31T00:00:00"/>
    <x v="0"/>
    <n v="1"/>
    <n v="1"/>
    <x v="0"/>
    <x v="0"/>
    <s v="Q1"/>
    <x v="1"/>
    <x v="0"/>
    <s v="EQ"/>
    <n v="1439.5"/>
    <n v="1474.95"/>
    <n v="1436.8"/>
    <n v="1444.3"/>
    <n v="1462.65"/>
    <n v="1462.55"/>
    <n v="1462.25"/>
    <n v="32880520"/>
    <n v="48079551289.5"/>
    <n v="548526"/>
    <n v="19899886"/>
    <n v="60.52"/>
    <n v="18.25"/>
    <n v="1.2635878972512636E-2"/>
    <x v="1"/>
  </r>
  <r>
    <d v="2024-02-01T00:00:00"/>
    <x v="1"/>
    <n v="2"/>
    <n v="1"/>
    <x v="0"/>
    <x v="0"/>
    <s v="Q1"/>
    <x v="1"/>
    <x v="0"/>
    <s v="EQ"/>
    <n v="1465.05"/>
    <n v="1473.6"/>
    <n v="1456.05"/>
    <n v="1462.55"/>
    <n v="1466.5"/>
    <n v="1466.35"/>
    <n v="1465.35"/>
    <n v="16345370"/>
    <n v="23951731259.200001"/>
    <n v="395148"/>
    <n v="10441607"/>
    <n v="63.88"/>
    <n v="3.7999999999999545"/>
    <n v="2.5982017708795972E-3"/>
    <x v="1"/>
  </r>
  <r>
    <d v="2024-02-02T00:00:00"/>
    <x v="1"/>
    <n v="2"/>
    <n v="1"/>
    <x v="0"/>
    <x v="0"/>
    <s v="Q1"/>
    <x v="1"/>
    <x v="0"/>
    <s v="EQ"/>
    <n v="1475"/>
    <n v="1480.85"/>
    <n v="1442.05"/>
    <n v="1466.35"/>
    <n v="1445.9"/>
    <n v="1446.15"/>
    <n v="1461.81"/>
    <n v="22433877"/>
    <n v="32794141061.400002"/>
    <n v="547098"/>
    <n v="11894099"/>
    <n v="53.02"/>
    <n v="-20.199999999999818"/>
    <n v="-1.377570157193018E-2"/>
    <x v="0"/>
  </r>
  <r>
    <d v="2024-02-05T00:00:00"/>
    <x v="1"/>
    <n v="2"/>
    <n v="1"/>
    <x v="0"/>
    <x v="0"/>
    <s v="Q1"/>
    <x v="1"/>
    <x v="0"/>
    <s v="EQ"/>
    <n v="1446"/>
    <n v="1451.9"/>
    <n v="1434.05"/>
    <n v="1446.15"/>
    <n v="1443.05"/>
    <n v="1444.85"/>
    <n v="1442.08"/>
    <n v="19302523"/>
    <n v="27835769812.349998"/>
    <n v="487034"/>
    <n v="9505231"/>
    <n v="49.24"/>
    <n v="-1.3000000000001819"/>
    <n v="-8.9893856100693693E-4"/>
    <x v="0"/>
  </r>
  <r>
    <d v="2024-02-06T00:00:00"/>
    <x v="1"/>
    <n v="2"/>
    <n v="1"/>
    <x v="0"/>
    <x v="0"/>
    <s v="Q1"/>
    <x v="1"/>
    <x v="0"/>
    <s v="EQ"/>
    <n v="1445.55"/>
    <n v="1449.7"/>
    <n v="1432.6"/>
    <n v="1444.85"/>
    <n v="1443.55"/>
    <n v="1444.1"/>
    <n v="1442.11"/>
    <n v="20537870"/>
    <n v="29617940997.400002"/>
    <n v="410774"/>
    <n v="12354485"/>
    <n v="60.15"/>
    <n v="-0.75"/>
    <n v="-5.1908502612727967E-4"/>
    <x v="0"/>
  </r>
  <r>
    <d v="2024-02-07T00:00:00"/>
    <x v="1"/>
    <n v="2"/>
    <n v="1"/>
    <x v="0"/>
    <x v="0"/>
    <s v="Q1"/>
    <x v="1"/>
    <x v="0"/>
    <s v="EQ"/>
    <n v="1453"/>
    <n v="1453.8"/>
    <n v="1426.65"/>
    <n v="1444.1"/>
    <n v="1430"/>
    <n v="1429.95"/>
    <n v="1435.86"/>
    <n v="27418543"/>
    <n v="39369092511.050003"/>
    <n v="523984"/>
    <n v="17664287"/>
    <n v="64.42"/>
    <n v="-14.149999999999864"/>
    <n v="-9.7984904092513429E-3"/>
    <x v="0"/>
  </r>
  <r>
    <d v="2024-02-08T00:00:00"/>
    <x v="1"/>
    <n v="2"/>
    <n v="1"/>
    <x v="0"/>
    <x v="0"/>
    <s v="Q1"/>
    <x v="1"/>
    <x v="0"/>
    <s v="EQ"/>
    <n v="1429.85"/>
    <n v="1438.95"/>
    <n v="1400.5"/>
    <n v="1429.95"/>
    <n v="1407.25"/>
    <n v="1403.05"/>
    <n v="1415.51"/>
    <n v="34553062"/>
    <n v="48910244009.150002"/>
    <n v="797559"/>
    <n v="22315085"/>
    <n v="64.58"/>
    <n v="-26.900000000000091"/>
    <n v="-1.8811846568061882E-2"/>
    <x v="0"/>
  </r>
  <r>
    <d v="2024-02-09T00:00:00"/>
    <x v="1"/>
    <n v="2"/>
    <n v="1"/>
    <x v="0"/>
    <x v="0"/>
    <s v="Q1"/>
    <x v="1"/>
    <x v="0"/>
    <s v="EQ"/>
    <n v="1392.15"/>
    <n v="1414.2"/>
    <n v="1387"/>
    <n v="1403.05"/>
    <n v="1408"/>
    <n v="1403.6"/>
    <n v="1402.42"/>
    <n v="28321062"/>
    <n v="39717943985.599998"/>
    <n v="512854"/>
    <n v="18921440"/>
    <n v="66.81"/>
    <n v="0.54999999999995453"/>
    <n v="3.9200313602505578E-4"/>
    <x v="1"/>
  </r>
  <r>
    <d v="2024-02-12T00:00:00"/>
    <x v="1"/>
    <n v="2"/>
    <n v="1"/>
    <x v="0"/>
    <x v="0"/>
    <s v="Q1"/>
    <x v="1"/>
    <x v="0"/>
    <s v="EQ"/>
    <n v="1399.65"/>
    <n v="1413.65"/>
    <n v="1383.35"/>
    <n v="1403.6"/>
    <n v="1392.4"/>
    <n v="1390"/>
    <n v="1394.91"/>
    <n v="17223906"/>
    <n v="24025725748.700001"/>
    <n v="486804"/>
    <n v="11102019"/>
    <n v="64.459999999999994"/>
    <n v="-13.599999999999909"/>
    <n v="-9.6893701909375254E-3"/>
    <x v="0"/>
  </r>
  <r>
    <d v="2024-02-13T00:00:00"/>
    <x v="1"/>
    <n v="2"/>
    <n v="1"/>
    <x v="0"/>
    <x v="0"/>
    <s v="Q1"/>
    <x v="1"/>
    <x v="0"/>
    <s v="EQ"/>
    <n v="1391.95"/>
    <n v="1404.35"/>
    <n v="1384.35"/>
    <n v="1390"/>
    <n v="1391.95"/>
    <n v="1394.45"/>
    <n v="1394.82"/>
    <n v="28790497"/>
    <n v="40157678244.650002"/>
    <n v="445958"/>
    <n v="16199067"/>
    <n v="56.27"/>
    <n v="4.4500000000000455"/>
    <n v="3.2014388489208958E-3"/>
    <x v="1"/>
  </r>
  <r>
    <d v="2024-02-14T00:00:00"/>
    <x v="1"/>
    <n v="2"/>
    <n v="1"/>
    <x v="0"/>
    <x v="0"/>
    <s v="Q1"/>
    <x v="1"/>
    <x v="0"/>
    <s v="EQ"/>
    <n v="1376"/>
    <n v="1391.5"/>
    <n v="1363.55"/>
    <n v="1394.45"/>
    <n v="1384.95"/>
    <n v="1384.05"/>
    <n v="1373.2"/>
    <n v="45660405"/>
    <n v="62700916687.849998"/>
    <n v="883690"/>
    <n v="24952955"/>
    <n v="54.65"/>
    <n v="-10.400000000000091"/>
    <n v="-7.4581376169816707E-3"/>
    <x v="0"/>
  </r>
  <r>
    <d v="2024-02-15T00:00:00"/>
    <x v="1"/>
    <n v="2"/>
    <n v="1"/>
    <x v="0"/>
    <x v="0"/>
    <s v="Q1"/>
    <x v="1"/>
    <x v="0"/>
    <s v="EQ"/>
    <n v="1385"/>
    <n v="1415.5"/>
    <n v="1384.35"/>
    <n v="1384.05"/>
    <n v="1414.65"/>
    <n v="1414.05"/>
    <n v="1402.53"/>
    <n v="20792472"/>
    <n v="29162128685.099998"/>
    <n v="533782"/>
    <n v="10560634"/>
    <n v="50.79"/>
    <n v="30"/>
    <n v="2.1675517502980385E-2"/>
    <x v="1"/>
  </r>
  <r>
    <d v="2024-02-16T00:00:00"/>
    <x v="1"/>
    <n v="2"/>
    <n v="1"/>
    <x v="0"/>
    <x v="0"/>
    <s v="Q1"/>
    <x v="1"/>
    <x v="0"/>
    <s v="EQ"/>
    <n v="1423.9"/>
    <n v="1427.7"/>
    <n v="1408.45"/>
    <n v="1414.05"/>
    <n v="1417.05"/>
    <n v="1419.9"/>
    <n v="1417.97"/>
    <n v="16087871"/>
    <n v="22812194900.150002"/>
    <n v="402453"/>
    <n v="8820734"/>
    <n v="54.83"/>
    <n v="5.8500000000001364"/>
    <n v="4.1370531452212698E-3"/>
    <x v="1"/>
  </r>
  <r>
    <d v="2024-02-19T00:00:00"/>
    <x v="1"/>
    <n v="2"/>
    <n v="1"/>
    <x v="0"/>
    <x v="0"/>
    <s v="Q1"/>
    <x v="1"/>
    <x v="0"/>
    <s v="EQ"/>
    <n v="1429"/>
    <n v="1429"/>
    <n v="1415.2"/>
    <n v="1419.9"/>
    <n v="1419"/>
    <n v="1417.1"/>
    <n v="1420.94"/>
    <n v="17225878"/>
    <n v="24476880448.950001"/>
    <n v="296087"/>
    <n v="12172296"/>
    <n v="70.66"/>
    <n v="-2.8000000000001819"/>
    <n v="-1.9719698570323132E-3"/>
    <x v="0"/>
  </r>
  <r>
    <d v="2024-02-20T00:00:00"/>
    <x v="1"/>
    <n v="2"/>
    <n v="1"/>
    <x v="0"/>
    <x v="0"/>
    <s v="Q1"/>
    <x v="1"/>
    <x v="0"/>
    <s v="EQ"/>
    <n v="1415"/>
    <n v="1457.25"/>
    <n v="1411.8"/>
    <n v="1417.1"/>
    <n v="1453"/>
    <n v="1454.3"/>
    <n v="1443.09"/>
    <n v="28066754"/>
    <n v="40502822506.550003"/>
    <n v="518597"/>
    <n v="17963922"/>
    <n v="64"/>
    <n v="37.200000000000045"/>
    <n v="2.6250793874814795E-2"/>
    <x v="1"/>
  </r>
  <r>
    <d v="2024-02-21T00:00:00"/>
    <x v="1"/>
    <n v="2"/>
    <n v="1"/>
    <x v="0"/>
    <x v="0"/>
    <s v="Q1"/>
    <x v="1"/>
    <x v="0"/>
    <s v="EQ"/>
    <n v="1464"/>
    <n v="1464"/>
    <n v="1435"/>
    <n v="1454.3"/>
    <n v="1436"/>
    <n v="1439.15"/>
    <n v="1446.29"/>
    <n v="22946568"/>
    <n v="33187313941.5"/>
    <n v="493970"/>
    <n v="14741892"/>
    <n v="64.239999999999995"/>
    <n v="-15.149999999999864"/>
    <n v="-1.0417382933369912E-2"/>
    <x v="0"/>
  </r>
  <r>
    <d v="2024-02-22T00:00:00"/>
    <x v="1"/>
    <n v="2"/>
    <n v="1"/>
    <x v="0"/>
    <x v="0"/>
    <s v="Q1"/>
    <x v="1"/>
    <x v="0"/>
    <s v="EQ"/>
    <n v="1417.75"/>
    <n v="1428.8"/>
    <n v="1412.2"/>
    <n v="1439.15"/>
    <n v="1422"/>
    <n v="1419.55"/>
    <n v="1419.78"/>
    <n v="25280441"/>
    <n v="35892743575.449997"/>
    <n v="477326"/>
    <n v="14239980"/>
    <n v="56.33"/>
    <n v="-19.600000000000136"/>
    <n v="-1.3619150192822246E-2"/>
    <x v="0"/>
  </r>
  <r>
    <d v="2024-02-23T00:00:00"/>
    <x v="1"/>
    <n v="2"/>
    <n v="1"/>
    <x v="0"/>
    <x v="0"/>
    <s v="Q1"/>
    <x v="1"/>
    <x v="0"/>
    <s v="EQ"/>
    <n v="1422.55"/>
    <n v="1433.9"/>
    <n v="1418"/>
    <n v="1419.55"/>
    <n v="1419.45"/>
    <n v="1420.6"/>
    <n v="1425.27"/>
    <n v="14916726"/>
    <n v="21260419308"/>
    <n v="335851"/>
    <n v="9640709"/>
    <n v="64.63"/>
    <n v="1.0499999999999545"/>
    <n v="7.3967102250710058E-4"/>
    <x v="1"/>
  </r>
  <r>
    <d v="2024-02-26T00:00:00"/>
    <x v="1"/>
    <n v="2"/>
    <n v="1"/>
    <x v="0"/>
    <x v="0"/>
    <s v="Q1"/>
    <x v="1"/>
    <x v="0"/>
    <s v="EQ"/>
    <n v="1413.55"/>
    <n v="1434.85"/>
    <n v="1413.55"/>
    <n v="1420.6"/>
    <n v="1421.95"/>
    <n v="1422.3"/>
    <n v="1426.02"/>
    <n v="11753435"/>
    <n v="16760578868.049999"/>
    <n v="381979"/>
    <n v="7160171"/>
    <n v="60.92"/>
    <n v="1.7000000000000455"/>
    <n v="1.1966774602281047E-3"/>
    <x v="1"/>
  </r>
  <r>
    <d v="2024-02-27T00:00:00"/>
    <x v="1"/>
    <n v="2"/>
    <n v="1"/>
    <x v="0"/>
    <x v="0"/>
    <s v="Q1"/>
    <x v="1"/>
    <x v="0"/>
    <s v="EQ"/>
    <n v="1413.55"/>
    <n v="1426.7"/>
    <n v="1413.05"/>
    <n v="1422.3"/>
    <n v="1421.9"/>
    <n v="1420.15"/>
    <n v="1419.95"/>
    <n v="16043575"/>
    <n v="22781119940.599998"/>
    <n v="384714"/>
    <n v="10238487"/>
    <n v="63.82"/>
    <n v="-2.1499999999998636"/>
    <n v="-1.5116360824016478E-3"/>
    <x v="0"/>
  </r>
  <r>
    <d v="2024-02-28T00:00:00"/>
    <x v="1"/>
    <n v="2"/>
    <n v="1"/>
    <x v="0"/>
    <x v="0"/>
    <s v="Q1"/>
    <x v="1"/>
    <x v="0"/>
    <s v="EQ"/>
    <n v="1420.15"/>
    <n v="1424.2"/>
    <n v="1404"/>
    <n v="1420.15"/>
    <n v="1406.15"/>
    <n v="1409.4"/>
    <n v="1414.58"/>
    <n v="12660993"/>
    <n v="17910038294.099998"/>
    <n v="302672"/>
    <n v="8285620"/>
    <n v="65.44"/>
    <n v="-10.75"/>
    <n v="-7.5696229271555813E-3"/>
    <x v="0"/>
  </r>
  <r>
    <d v="2024-02-29T00:00:00"/>
    <x v="1"/>
    <n v="2"/>
    <n v="1"/>
    <x v="0"/>
    <x v="0"/>
    <s v="Q1"/>
    <x v="1"/>
    <x v="0"/>
    <s v="EQ"/>
    <n v="1402.1"/>
    <n v="1410.4"/>
    <n v="1397.3"/>
    <n v="1409.4"/>
    <n v="1407.8"/>
    <n v="1403.4"/>
    <n v="1403.21"/>
    <n v="26647850"/>
    <n v="37392569225.699997"/>
    <n v="567422"/>
    <n v="16904852"/>
    <n v="63.44"/>
    <n v="-6"/>
    <n v="-4.2571306939123031E-3"/>
    <x v="0"/>
  </r>
  <r>
    <d v="2024-03-01T00:00:00"/>
    <x v="2"/>
    <n v="3"/>
    <n v="1"/>
    <x v="0"/>
    <x v="0"/>
    <s v="Q1"/>
    <x v="1"/>
    <x v="0"/>
    <s v="EQ"/>
    <n v="1400"/>
    <n v="1432.75"/>
    <n v="1400"/>
    <n v="1403.4"/>
    <n v="1429.3"/>
    <n v="1430.75"/>
    <n v="1419.53"/>
    <n v="17369449"/>
    <n v="24656507108.450001"/>
    <n v="430030"/>
    <n v="10939226"/>
    <n v="62.98"/>
    <n v="27.349999999999909"/>
    <n v="1.9488385349864547E-2"/>
    <x v="1"/>
  </r>
  <r>
    <d v="2024-03-02T00:00:00"/>
    <x v="2"/>
    <n v="3"/>
    <n v="1"/>
    <x v="0"/>
    <x v="0"/>
    <s v="Q1"/>
    <x v="1"/>
    <x v="0"/>
    <s v="EQ"/>
    <n v="1434.55"/>
    <n v="1436"/>
    <n v="1428.1"/>
    <n v="1430.75"/>
    <n v="1430.95"/>
    <n v="1430.75"/>
    <n v="1431.16"/>
    <n v="895265"/>
    <n v="1281270465.0999999"/>
    <n v="27274"/>
    <n v="514675"/>
    <n v="57.49"/>
    <n v="0"/>
    <n v="0"/>
    <x v="2"/>
  </r>
  <r>
    <d v="2024-03-04T00:00:00"/>
    <x v="2"/>
    <n v="3"/>
    <n v="1"/>
    <x v="0"/>
    <x v="0"/>
    <s v="Q1"/>
    <x v="1"/>
    <x v="0"/>
    <s v="EQ"/>
    <n v="1430.95"/>
    <n v="1437"/>
    <n v="1424.3"/>
    <n v="1430.75"/>
    <n v="1432"/>
    <n v="1432.7"/>
    <n v="1430.81"/>
    <n v="17808237"/>
    <n v="25480270998.650002"/>
    <n v="320401"/>
    <n v="13514118"/>
    <n v="75.89"/>
    <n v="1.9500000000000455"/>
    <n v="1.3629215446444491E-3"/>
    <x v="1"/>
  </r>
  <r>
    <d v="2024-03-05T00:00:00"/>
    <x v="2"/>
    <n v="3"/>
    <n v="1"/>
    <x v="0"/>
    <x v="0"/>
    <s v="Q1"/>
    <x v="1"/>
    <x v="0"/>
    <s v="EQ"/>
    <n v="1422"/>
    <n v="1443"/>
    <n v="1421.65"/>
    <n v="1432.7"/>
    <n v="1439.2"/>
    <n v="1440.85"/>
    <n v="1432.7"/>
    <n v="18995836"/>
    <n v="27215248874.450001"/>
    <n v="345780"/>
    <n v="13054500"/>
    <n v="68.72"/>
    <n v="8.1499999999998636"/>
    <n v="5.6885600614223937E-3"/>
    <x v="1"/>
  </r>
  <r>
    <d v="2024-03-06T00:00:00"/>
    <x v="2"/>
    <n v="3"/>
    <n v="1"/>
    <x v="0"/>
    <x v="0"/>
    <s v="Q1"/>
    <x v="1"/>
    <x v="0"/>
    <s v="EQ"/>
    <n v="1433.55"/>
    <n v="1452.85"/>
    <n v="1433.55"/>
    <n v="1440.85"/>
    <n v="1442.85"/>
    <n v="1442.6"/>
    <n v="1444.3"/>
    <n v="21204765"/>
    <n v="30625970319.200001"/>
    <n v="429803"/>
    <n v="11003451"/>
    <n v="51.89"/>
    <n v="1.75"/>
    <n v="1.21456084949856E-3"/>
    <x v="1"/>
  </r>
  <r>
    <d v="2024-03-07T00:00:00"/>
    <x v="2"/>
    <n v="3"/>
    <n v="1"/>
    <x v="0"/>
    <x v="0"/>
    <s v="Q1"/>
    <x v="1"/>
    <x v="0"/>
    <s v="EQ"/>
    <n v="1445.5"/>
    <n v="1451.05"/>
    <n v="1441.4"/>
    <n v="1442.6"/>
    <n v="1446"/>
    <n v="1446.1"/>
    <n v="1445.23"/>
    <n v="24674023"/>
    <n v="35659521740.400002"/>
    <n v="301040"/>
    <n v="20866170"/>
    <n v="84.57"/>
    <n v="3.5"/>
    <n v="2.4261749618743936E-3"/>
    <x v="1"/>
  </r>
  <r>
    <d v="2024-03-11T00:00:00"/>
    <x v="2"/>
    <n v="3"/>
    <n v="1"/>
    <x v="0"/>
    <x v="0"/>
    <s v="Q1"/>
    <x v="1"/>
    <x v="0"/>
    <s v="EQ"/>
    <n v="1430"/>
    <n v="1445.95"/>
    <n v="1423"/>
    <n v="1446.1"/>
    <n v="1427"/>
    <n v="1427.8"/>
    <n v="1431.56"/>
    <n v="25265547"/>
    <n v="36169185792.099998"/>
    <n v="400746"/>
    <n v="18964859"/>
    <n v="75.06"/>
    <n v="-18.299999999999955"/>
    <n v="-1.265472650577412E-2"/>
    <x v="0"/>
  </r>
  <r>
    <d v="2024-03-12T00:00:00"/>
    <x v="2"/>
    <n v="3"/>
    <n v="1"/>
    <x v="0"/>
    <x v="0"/>
    <s v="Q1"/>
    <x v="1"/>
    <x v="0"/>
    <s v="EQ"/>
    <n v="1434"/>
    <n v="1464"/>
    <n v="1429.25"/>
    <n v="1427.8"/>
    <n v="1460.75"/>
    <n v="1459.55"/>
    <n v="1455.21"/>
    <n v="32709227"/>
    <n v="47598903857.449997"/>
    <n v="563469"/>
    <n v="16384302"/>
    <n v="50.09"/>
    <n v="31.75"/>
    <n v="2.2237007984311528E-2"/>
    <x v="1"/>
  </r>
  <r>
    <d v="2024-03-13T00:00:00"/>
    <x v="2"/>
    <n v="3"/>
    <n v="1"/>
    <x v="0"/>
    <x v="0"/>
    <s v="Q1"/>
    <x v="1"/>
    <x v="0"/>
    <s v="EQ"/>
    <n v="1465.5"/>
    <n v="1471.6"/>
    <n v="1450.1"/>
    <n v="1459.55"/>
    <n v="1459.7"/>
    <n v="1460.4"/>
    <n v="1461.57"/>
    <n v="31533727"/>
    <n v="46088810985.449997"/>
    <n v="555367"/>
    <n v="17816086"/>
    <n v="56.5"/>
    <n v="0.85000000000013642"/>
    <n v="5.8237127881890745E-4"/>
    <x v="1"/>
  </r>
  <r>
    <d v="2024-03-14T00:00:00"/>
    <x v="2"/>
    <n v="3"/>
    <n v="1"/>
    <x v="0"/>
    <x v="0"/>
    <s v="Q1"/>
    <x v="1"/>
    <x v="0"/>
    <s v="EQ"/>
    <n v="1462.1"/>
    <n v="1466"/>
    <n v="1444.3"/>
    <n v="1460.4"/>
    <n v="1457"/>
    <n v="1455.45"/>
    <n v="1452.98"/>
    <n v="26216079"/>
    <n v="38091465327.099998"/>
    <n v="355538"/>
    <n v="14505354"/>
    <n v="55.33"/>
    <n v="-4.9500000000000455"/>
    <n v="-3.3894823336072617E-3"/>
    <x v="0"/>
  </r>
  <r>
    <d v="2024-03-15T00:00:00"/>
    <x v="2"/>
    <n v="3"/>
    <n v="1"/>
    <x v="0"/>
    <x v="0"/>
    <s v="Q1"/>
    <x v="1"/>
    <x v="0"/>
    <s v="EQ"/>
    <n v="1450"/>
    <n v="1459.3"/>
    <n v="1442.25"/>
    <n v="1455.45"/>
    <n v="1454.7"/>
    <n v="1452.65"/>
    <n v="1452.16"/>
    <n v="71806902"/>
    <n v="104275232909.39999"/>
    <n v="423259"/>
    <n v="50794310"/>
    <n v="70.739999999999995"/>
    <n v="-2.7999999999999545"/>
    <n v="-1.9238036346146926E-3"/>
    <x v="0"/>
  </r>
  <r>
    <d v="2024-03-18T00:00:00"/>
    <x v="2"/>
    <n v="3"/>
    <n v="1"/>
    <x v="0"/>
    <x v="0"/>
    <s v="Q1"/>
    <x v="1"/>
    <x v="0"/>
    <s v="EQ"/>
    <n v="1447"/>
    <n v="1456"/>
    <n v="1435.8"/>
    <n v="1452.65"/>
    <n v="1445.75"/>
    <n v="1446.05"/>
    <n v="1447.44"/>
    <n v="10718928"/>
    <n v="15514993593.4"/>
    <n v="298423"/>
    <n v="5692012"/>
    <n v="53.1"/>
    <n v="-6.6000000000001364"/>
    <n v="-4.5434206450281458E-3"/>
    <x v="0"/>
  </r>
  <r>
    <d v="2024-03-19T00:00:00"/>
    <x v="2"/>
    <n v="3"/>
    <n v="1"/>
    <x v="0"/>
    <x v="0"/>
    <s v="Q1"/>
    <x v="1"/>
    <x v="0"/>
    <s v="EQ"/>
    <n v="1435.5"/>
    <n v="1452.4"/>
    <n v="1435.5"/>
    <n v="1446.05"/>
    <n v="1449.95"/>
    <n v="1449.35"/>
    <n v="1445.73"/>
    <n v="18091797"/>
    <n v="26155872952.150002"/>
    <n v="357501"/>
    <n v="11320260"/>
    <n v="62.57"/>
    <n v="3.2999999999999545"/>
    <n v="2.2820787662943568E-3"/>
    <x v="1"/>
  </r>
  <r>
    <d v="2024-03-20T00:00:00"/>
    <x v="2"/>
    <n v="3"/>
    <n v="1"/>
    <x v="0"/>
    <x v="0"/>
    <s v="Q1"/>
    <x v="1"/>
    <x v="0"/>
    <s v="EQ"/>
    <n v="1449.05"/>
    <n v="1451.65"/>
    <n v="1424.65"/>
    <n v="1449.35"/>
    <n v="1432"/>
    <n v="1431.05"/>
    <n v="1435.82"/>
    <n v="21803047"/>
    <n v="31305142954.849998"/>
    <n v="391871"/>
    <n v="12357309"/>
    <n v="56.68"/>
    <n v="-18.299999999999955"/>
    <n v="-1.2626349742988206E-2"/>
    <x v="0"/>
  </r>
  <r>
    <d v="2024-03-21T00:00:00"/>
    <x v="2"/>
    <n v="3"/>
    <n v="1"/>
    <x v="0"/>
    <x v="0"/>
    <s v="Q1"/>
    <x v="1"/>
    <x v="0"/>
    <s v="EQ"/>
    <n v="1442.6"/>
    <n v="1451.25"/>
    <n v="1438.3"/>
    <n v="1431.05"/>
    <n v="1445.4"/>
    <n v="1445.75"/>
    <n v="1445.43"/>
    <n v="14461430"/>
    <n v="20903015204.349998"/>
    <n v="261033"/>
    <n v="8947572"/>
    <n v="61.87"/>
    <n v="14.700000000000045"/>
    <n v="1.0272177771566365E-2"/>
    <x v="1"/>
  </r>
  <r>
    <d v="2024-03-22T00:00:00"/>
    <x v="2"/>
    <n v="3"/>
    <n v="1"/>
    <x v="0"/>
    <x v="0"/>
    <s v="Q1"/>
    <x v="1"/>
    <x v="0"/>
    <s v="EQ"/>
    <n v="1441"/>
    <n v="1450.75"/>
    <n v="1437.75"/>
    <n v="1445.75"/>
    <n v="1442.55"/>
    <n v="1442.85"/>
    <n v="1443.79"/>
    <n v="22990163"/>
    <n v="33192980386.599998"/>
    <n v="408312"/>
    <n v="14585298"/>
    <n v="63.44"/>
    <n v="-2.9000000000000909"/>
    <n v="-2.0058793014007198E-3"/>
    <x v="0"/>
  </r>
  <r>
    <d v="2024-03-26T00:00:00"/>
    <x v="2"/>
    <n v="3"/>
    <n v="1"/>
    <x v="0"/>
    <x v="0"/>
    <s v="Q1"/>
    <x v="1"/>
    <x v="0"/>
    <s v="EQ"/>
    <n v="1427.2"/>
    <n v="1437.95"/>
    <n v="1422.15"/>
    <n v="1442.85"/>
    <n v="1424.9"/>
    <n v="1425.4"/>
    <n v="1430.24"/>
    <n v="28422145"/>
    <n v="40650467046.25"/>
    <n v="519149"/>
    <n v="20503182"/>
    <n v="72.14"/>
    <n v="-17.449999999999818"/>
    <n v="-1.2094119277818081E-2"/>
    <x v="0"/>
  </r>
  <r>
    <d v="2024-03-27T00:00:00"/>
    <x v="2"/>
    <n v="3"/>
    <n v="1"/>
    <x v="0"/>
    <x v="0"/>
    <s v="Q1"/>
    <x v="1"/>
    <x v="0"/>
    <s v="EQ"/>
    <n v="1423.55"/>
    <n v="1447.95"/>
    <n v="1421.25"/>
    <n v="1425.4"/>
    <n v="1443.65"/>
    <n v="1440.7"/>
    <n v="1436.27"/>
    <n v="31084334"/>
    <n v="44645417268.5"/>
    <n v="412302"/>
    <n v="19782418"/>
    <n v="63.64"/>
    <n v="15.299999999999955"/>
    <n v="1.0733829100603307E-2"/>
    <x v="1"/>
  </r>
  <r>
    <d v="2024-03-28T00:00:00"/>
    <x v="2"/>
    <n v="3"/>
    <n v="1"/>
    <x v="0"/>
    <x v="0"/>
    <s v="Q1"/>
    <x v="1"/>
    <x v="0"/>
    <s v="EQ"/>
    <n v="1440.7"/>
    <n v="1460.5"/>
    <n v="1440.7"/>
    <n v="1440.7"/>
    <n v="1447"/>
    <n v="1447.9"/>
    <n v="1451.6"/>
    <n v="27796071"/>
    <n v="40348658115.25"/>
    <n v="370836"/>
    <n v="16828698"/>
    <n v="60.54"/>
    <n v="7.2000000000000455"/>
    <n v="4.9975706253904666E-3"/>
    <x v="1"/>
  </r>
  <r>
    <d v="2024-04-01T00:00:00"/>
    <x v="3"/>
    <n v="4"/>
    <n v="1"/>
    <x v="0"/>
    <x v="1"/>
    <s v="Q2"/>
    <x v="1"/>
    <x v="0"/>
    <s v="EQ"/>
    <n v="1458"/>
    <n v="1473.8"/>
    <n v="1455.6"/>
    <n v="1447.9"/>
    <n v="1470"/>
    <n v="1470.5"/>
    <n v="1466.67"/>
    <n v="12599785"/>
    <n v="18479761763.450001"/>
    <n v="266085"/>
    <n v="8431758"/>
    <n v="66.92"/>
    <n v="22.599999999999909"/>
    <n v="1.5608812763312319E-2"/>
    <x v="1"/>
  </r>
  <r>
    <d v="2024-04-02T00:00:00"/>
    <x v="3"/>
    <n v="4"/>
    <n v="1"/>
    <x v="0"/>
    <x v="1"/>
    <s v="Q2"/>
    <x v="1"/>
    <x v="0"/>
    <s v="EQ"/>
    <n v="1465.15"/>
    <n v="1494.85"/>
    <n v="1463.25"/>
    <n v="1470.5"/>
    <n v="1479.55"/>
    <n v="1480.15"/>
    <n v="1483.23"/>
    <n v="20612723"/>
    <n v="30573359203.200001"/>
    <n v="315849"/>
    <n v="10960586"/>
    <n v="53.17"/>
    <n v="9.6500000000000909"/>
    <n v="6.5623937436246789E-3"/>
    <x v="1"/>
  </r>
  <r>
    <d v="2024-04-03T00:00:00"/>
    <x v="3"/>
    <n v="4"/>
    <n v="1"/>
    <x v="0"/>
    <x v="1"/>
    <s v="Q2"/>
    <x v="1"/>
    <x v="0"/>
    <s v="EQ"/>
    <n v="1472.1"/>
    <n v="1495.65"/>
    <n v="1471.4"/>
    <n v="1480.15"/>
    <n v="1484.5"/>
    <n v="1482.3"/>
    <n v="1485.06"/>
    <n v="22792193"/>
    <n v="33847785699.150002"/>
    <n v="381267"/>
    <n v="13684601"/>
    <n v="60.04"/>
    <n v="2.1499999999998636"/>
    <n v="1.4525554842413698E-3"/>
    <x v="1"/>
  </r>
  <r>
    <d v="2024-04-04T00:00:00"/>
    <x v="3"/>
    <n v="4"/>
    <n v="1"/>
    <x v="0"/>
    <x v="1"/>
    <s v="Q2"/>
    <x v="1"/>
    <x v="0"/>
    <s v="EQ"/>
    <n v="1504"/>
    <n v="1530"/>
    <n v="1504"/>
    <n v="1482.3"/>
    <n v="1529"/>
    <n v="1527.6"/>
    <n v="1520.65"/>
    <n v="44467533"/>
    <n v="67619706935.099998"/>
    <n v="638189"/>
    <n v="25619874"/>
    <n v="57.61"/>
    <n v="45.299999999999955"/>
    <n v="3.0560615260068782E-2"/>
    <x v="1"/>
  </r>
  <r>
    <d v="2024-04-05T00:00:00"/>
    <x v="3"/>
    <n v="4"/>
    <n v="1"/>
    <x v="0"/>
    <x v="1"/>
    <s v="Q2"/>
    <x v="1"/>
    <x v="0"/>
    <s v="EQ"/>
    <n v="1539"/>
    <n v="1554.5"/>
    <n v="1530.15"/>
    <n v="1527.6"/>
    <n v="1550.05"/>
    <n v="1549.55"/>
    <n v="1545.34"/>
    <n v="29527951"/>
    <n v="45630707255.449997"/>
    <n v="446260"/>
    <n v="21164256"/>
    <n v="71.680000000000007"/>
    <n v="21.950000000000045"/>
    <n v="1.4368944749934569E-2"/>
    <x v="1"/>
  </r>
  <r>
    <d v="2024-04-08T00:00:00"/>
    <x v="3"/>
    <n v="4"/>
    <n v="1"/>
    <x v="0"/>
    <x v="1"/>
    <s v="Q2"/>
    <x v="1"/>
    <x v="0"/>
    <s v="EQ"/>
    <n v="1554.95"/>
    <n v="1557.25"/>
    <n v="1541.55"/>
    <n v="1549.55"/>
    <n v="1545"/>
    <n v="1546.6"/>
    <n v="1546.8"/>
    <n v="10241470"/>
    <n v="15841481181.950001"/>
    <n v="282686"/>
    <n v="7670253"/>
    <n v="74.89"/>
    <n v="-2.9500000000000455"/>
    <n v="-1.9037785163434839E-3"/>
    <x v="0"/>
  </r>
  <r>
    <d v="2024-04-08T00:00:00"/>
    <x v="3"/>
    <n v="4"/>
    <n v="1"/>
    <x v="0"/>
    <x v="1"/>
    <s v="Q2"/>
    <x v="1"/>
    <x v="0"/>
    <s v="EQ"/>
    <n v="1554.95"/>
    <n v="1557.25"/>
    <n v="1541.55"/>
    <n v="1549.55"/>
    <n v="1545"/>
    <n v="1546.6"/>
    <n v="1546.8"/>
    <n v="10241470"/>
    <n v="15841481181.950001"/>
    <n v="282686"/>
    <n v="7670253"/>
    <n v="74.89"/>
    <n v="-2.9500000000000455"/>
    <n v="-1.9037785163434839E-3"/>
    <x v="0"/>
  </r>
  <r>
    <d v="2024-04-09T00:00:00"/>
    <x v="3"/>
    <n v="4"/>
    <n v="1"/>
    <x v="0"/>
    <x v="1"/>
    <s v="Q2"/>
    <x v="1"/>
    <x v="0"/>
    <s v="EQ"/>
    <n v="1554.85"/>
    <n v="1554.85"/>
    <n v="1540.3"/>
    <n v="1546.6"/>
    <n v="1544.4"/>
    <n v="1548.55"/>
    <n v="1547.47"/>
    <n v="10942247"/>
    <n v="16932784193.35"/>
    <n v="286447"/>
    <n v="6814594"/>
    <n v="62.28"/>
    <n v="1.9500000000000455"/>
    <n v="1.2608302081986587E-3"/>
    <x v="1"/>
  </r>
  <r>
    <d v="2024-04-10T00:00:00"/>
    <x v="3"/>
    <n v="4"/>
    <n v="1"/>
    <x v="0"/>
    <x v="1"/>
    <s v="Q2"/>
    <x v="1"/>
    <x v="0"/>
    <s v="EQ"/>
    <n v="1549.9"/>
    <n v="1549.9"/>
    <n v="1532.95"/>
    <n v="1548.55"/>
    <n v="1534.95"/>
    <n v="1536.35"/>
    <n v="1539.41"/>
    <n v="13903700"/>
    <n v="21403551158.349998"/>
    <n v="264951"/>
    <n v="7697580"/>
    <n v="55.36"/>
    <n v="-12.200000000000045"/>
    <n v="-7.8783377998773337E-3"/>
    <x v="0"/>
  </r>
  <r>
    <d v="2024-04-12T00:00:00"/>
    <x v="3"/>
    <n v="4"/>
    <n v="1"/>
    <x v="0"/>
    <x v="1"/>
    <s v="Q2"/>
    <x v="1"/>
    <x v="0"/>
    <s v="EQ"/>
    <n v="1521"/>
    <n v="1529.85"/>
    <n v="1513.45"/>
    <n v="1536.35"/>
    <n v="1516.25"/>
    <n v="1518.95"/>
    <n v="1520.13"/>
    <n v="20542104"/>
    <n v="31226729837.450001"/>
    <n v="353957"/>
    <n v="12801265"/>
    <n v="62.32"/>
    <n v="-17.399999999999864"/>
    <n v="-1.132554430956479E-2"/>
    <x v="0"/>
  </r>
  <r>
    <d v="2024-04-15T00:00:00"/>
    <x v="3"/>
    <n v="4"/>
    <n v="1"/>
    <x v="0"/>
    <x v="1"/>
    <s v="Q2"/>
    <x v="1"/>
    <x v="0"/>
    <s v="EQ"/>
    <n v="1497.55"/>
    <n v="1510"/>
    <n v="1492.05"/>
    <n v="1518.95"/>
    <n v="1493"/>
    <n v="1494.7"/>
    <n v="1501.19"/>
    <n v="11707624"/>
    <n v="17575373460.400002"/>
    <n v="303733"/>
    <n v="6869481"/>
    <n v="58.68"/>
    <n v="-24.25"/>
    <n v="-1.5964975805655222E-2"/>
    <x v="0"/>
  </r>
  <r>
    <d v="2024-04-16T00:00:00"/>
    <x v="3"/>
    <n v="4"/>
    <n v="1"/>
    <x v="0"/>
    <x v="1"/>
    <s v="Q2"/>
    <x v="1"/>
    <x v="0"/>
    <s v="EQ"/>
    <n v="1487"/>
    <n v="1512.9"/>
    <n v="1482.25"/>
    <n v="1494.7"/>
    <n v="1512"/>
    <n v="1509.25"/>
    <n v="1499.45"/>
    <n v="10372443"/>
    <n v="15552984303.1"/>
    <n v="254321"/>
    <n v="5676628"/>
    <n v="54.73"/>
    <n v="14.549999999999955"/>
    <n v="9.7343948618451564E-3"/>
    <x v="1"/>
  </r>
  <r>
    <d v="2024-04-18T00:00:00"/>
    <x v="3"/>
    <n v="4"/>
    <n v="1"/>
    <x v="0"/>
    <x v="1"/>
    <s v="Q2"/>
    <x v="1"/>
    <x v="0"/>
    <s v="EQ"/>
    <n v="1509.8"/>
    <n v="1518.85"/>
    <n v="1491.05"/>
    <n v="1509.25"/>
    <n v="1496.8"/>
    <n v="1494.7"/>
    <n v="1503.85"/>
    <n v="17117442"/>
    <n v="25741997797.450001"/>
    <n v="400151"/>
    <n v="9061937"/>
    <n v="52.94"/>
    <n v="-14.549999999999955"/>
    <n v="-9.6405499420241549E-3"/>
    <x v="0"/>
  </r>
  <r>
    <d v="2024-04-19T00:00:00"/>
    <x v="3"/>
    <n v="4"/>
    <n v="1"/>
    <x v="0"/>
    <x v="1"/>
    <s v="Q2"/>
    <x v="1"/>
    <x v="0"/>
    <s v="EQ"/>
    <n v="1486.55"/>
    <n v="1534.95"/>
    <n v="1480.25"/>
    <n v="1494.7"/>
    <n v="1534.2"/>
    <n v="1531.3"/>
    <n v="1514.56"/>
    <n v="17288217"/>
    <n v="26184017914.349998"/>
    <n v="385294"/>
    <n v="9542891"/>
    <n v="55.2"/>
    <n v="36.599999999999909"/>
    <n v="2.4486519033919789E-2"/>
    <x v="1"/>
  </r>
  <r>
    <d v="2024-04-22T00:00:00"/>
    <x v="3"/>
    <n v="4"/>
    <n v="1"/>
    <x v="0"/>
    <x v="1"/>
    <s v="Q2"/>
    <x v="1"/>
    <x v="0"/>
    <s v="EQ"/>
    <n v="1557.4"/>
    <n v="1557.4"/>
    <n v="1508.3"/>
    <n v="1531.3"/>
    <n v="1514.35"/>
    <n v="1512.2"/>
    <n v="1519.66"/>
    <n v="21149219"/>
    <n v="32139720597.849998"/>
    <n v="531868"/>
    <n v="11996190"/>
    <n v="56.72"/>
    <n v="-19.099999999999909"/>
    <n v="-1.24730621040945E-2"/>
    <x v="0"/>
  </r>
  <r>
    <d v="2024-04-23T00:00:00"/>
    <x v="3"/>
    <n v="4"/>
    <n v="1"/>
    <x v="0"/>
    <x v="1"/>
    <s v="Q2"/>
    <x v="1"/>
    <x v="0"/>
    <s v="EQ"/>
    <n v="1526.3"/>
    <n v="1526.5"/>
    <n v="1503.25"/>
    <n v="1512.2"/>
    <n v="1507.5"/>
    <n v="1507.6"/>
    <n v="1510.64"/>
    <n v="13413530"/>
    <n v="20262998928.700001"/>
    <n v="292429"/>
    <n v="8515775"/>
    <n v="63.49"/>
    <n v="-4.6000000000001364"/>
    <n v="-3.0419256712076025E-3"/>
    <x v="0"/>
  </r>
  <r>
    <d v="2024-04-24T00:00:00"/>
    <x v="3"/>
    <n v="4"/>
    <n v="1"/>
    <x v="0"/>
    <x v="1"/>
    <s v="Q2"/>
    <x v="1"/>
    <x v="0"/>
    <s v="EQ"/>
    <n v="1515"/>
    <n v="1521.75"/>
    <n v="1509.05"/>
    <n v="1507.6"/>
    <n v="1512.9"/>
    <n v="1511.7"/>
    <n v="1514.5"/>
    <n v="11220790"/>
    <n v="16993856319.65"/>
    <n v="270693"/>
    <n v="6429367"/>
    <n v="57.3"/>
    <n v="4.1000000000001364"/>
    <n v="2.7195542584240759E-3"/>
    <x v="1"/>
  </r>
  <r>
    <d v="2024-04-25T00:00:00"/>
    <x v="3"/>
    <n v="4"/>
    <n v="1"/>
    <x v="0"/>
    <x v="1"/>
    <s v="Q2"/>
    <x v="1"/>
    <x v="0"/>
    <s v="EQ"/>
    <n v="1506.25"/>
    <n v="1519.7"/>
    <n v="1506.25"/>
    <n v="1511.7"/>
    <n v="1513.8"/>
    <n v="1510.75"/>
    <n v="1512.64"/>
    <n v="17722602"/>
    <n v="26807994509.450001"/>
    <n v="412279"/>
    <n v="9776931"/>
    <n v="55.17"/>
    <n v="-0.95000000000004547"/>
    <n v="-6.2843156710990639E-4"/>
    <x v="0"/>
  </r>
  <r>
    <d v="2024-04-26T00:00:00"/>
    <x v="3"/>
    <n v="4"/>
    <n v="1"/>
    <x v="0"/>
    <x v="1"/>
    <s v="Q2"/>
    <x v="1"/>
    <x v="0"/>
    <s v="EQ"/>
    <n v="1519.8"/>
    <n v="1528"/>
    <n v="1505.55"/>
    <n v="1510.75"/>
    <n v="1511"/>
    <n v="1509.8"/>
    <n v="1515.19"/>
    <n v="12427347"/>
    <n v="18829791289.849998"/>
    <n v="307546"/>
    <n v="6447334"/>
    <n v="51.88"/>
    <n v="-0.95000000000004547"/>
    <n v="-6.2882674168462385E-4"/>
    <x v="0"/>
  </r>
  <r>
    <d v="2024-04-29T00:00:00"/>
    <x v="3"/>
    <n v="4"/>
    <n v="1"/>
    <x v="0"/>
    <x v="1"/>
    <s v="Q2"/>
    <x v="1"/>
    <x v="0"/>
    <s v="EQ"/>
    <n v="1515"/>
    <n v="1534.45"/>
    <n v="1506.55"/>
    <n v="1509.8"/>
    <n v="1528.55"/>
    <n v="1529.5"/>
    <n v="1521.15"/>
    <n v="18046675"/>
    <n v="27451636250.700001"/>
    <n v="346924"/>
    <n v="8862484"/>
    <n v="49.11"/>
    <n v="19.700000000000045"/>
    <n v="1.3048085839184029E-2"/>
    <x v="1"/>
  </r>
  <r>
    <d v="2024-04-30T00:00:00"/>
    <x v="3"/>
    <n v="4"/>
    <n v="1"/>
    <x v="0"/>
    <x v="1"/>
    <s v="Q2"/>
    <x v="1"/>
    <x v="0"/>
    <s v="EQ"/>
    <n v="1529.2"/>
    <n v="1539.5"/>
    <n v="1514.9"/>
    <n v="1529.5"/>
    <n v="1515.45"/>
    <n v="1520.1"/>
    <n v="1528.27"/>
    <n v="26153691"/>
    <n v="39969810062.5"/>
    <n v="396483"/>
    <n v="10415468"/>
    <n v="39.82"/>
    <n v="-9.4000000000000909"/>
    <n v="-6.1457992808107821E-3"/>
    <x v="0"/>
  </r>
  <r>
    <d v="2024-05-02T00:00:00"/>
    <x v="4"/>
    <n v="5"/>
    <n v="1"/>
    <x v="0"/>
    <x v="1"/>
    <s v="Q2"/>
    <x v="1"/>
    <x v="0"/>
    <s v="EQ"/>
    <n v="1522"/>
    <n v="1537"/>
    <n v="1520.35"/>
    <n v="1520.1"/>
    <n v="1532.9"/>
    <n v="1532.25"/>
    <n v="1531.6"/>
    <n v="16737503"/>
    <n v="25635147567.950001"/>
    <n v="367994"/>
    <n v="7761502"/>
    <n v="46.37"/>
    <n v="12.150000000000091"/>
    <n v="7.992895204262938E-3"/>
    <x v="1"/>
  </r>
  <r>
    <d v="2024-05-03T00:00:00"/>
    <x v="4"/>
    <n v="5"/>
    <n v="1"/>
    <x v="0"/>
    <x v="1"/>
    <s v="Q2"/>
    <x v="1"/>
    <x v="0"/>
    <s v="EQ"/>
    <n v="1533.25"/>
    <n v="1540.6"/>
    <n v="1507.2"/>
    <n v="1532.25"/>
    <n v="1515.65"/>
    <n v="1519.6"/>
    <n v="1521.12"/>
    <n v="15932621"/>
    <n v="24235495414.799999"/>
    <n v="309946"/>
    <n v="7382850"/>
    <n v="46.34"/>
    <n v="-12.650000000000091"/>
    <n v="-8.2558329254365098E-3"/>
    <x v="0"/>
  </r>
  <r>
    <d v="2024-05-06T00:00:00"/>
    <x v="4"/>
    <n v="5"/>
    <n v="1"/>
    <x v="0"/>
    <x v="1"/>
    <s v="Q2"/>
    <x v="1"/>
    <x v="0"/>
    <s v="EQ"/>
    <n v="1522"/>
    <n v="1534.5"/>
    <n v="1517.15"/>
    <n v="1519.6"/>
    <n v="1523.75"/>
    <n v="1522.65"/>
    <n v="1525.73"/>
    <n v="14396698"/>
    <n v="21965419859.099998"/>
    <n v="290222"/>
    <n v="9672086"/>
    <n v="67.180000000000007"/>
    <n v="3.0500000000001819"/>
    <n v="2.0071071334562926E-3"/>
    <x v="1"/>
  </r>
  <r>
    <d v="2024-05-07T00:00:00"/>
    <x v="4"/>
    <n v="5"/>
    <n v="1"/>
    <x v="0"/>
    <x v="1"/>
    <s v="Q2"/>
    <x v="1"/>
    <x v="0"/>
    <s v="EQ"/>
    <n v="1521.95"/>
    <n v="1524.05"/>
    <n v="1504.15"/>
    <n v="1522.65"/>
    <n v="1505.1"/>
    <n v="1506.15"/>
    <n v="1510.7"/>
    <n v="14240301"/>
    <n v="21512820634.099998"/>
    <n v="344750"/>
    <n v="8356783"/>
    <n v="58.68"/>
    <n v="-16.5"/>
    <n v="-1.0836370800906313E-2"/>
    <x v="0"/>
  </r>
  <r>
    <d v="2024-05-08T00:00:00"/>
    <x v="4"/>
    <n v="5"/>
    <n v="1"/>
    <x v="0"/>
    <x v="1"/>
    <s v="Q2"/>
    <x v="1"/>
    <x v="0"/>
    <s v="EQ"/>
    <n v="1495.95"/>
    <n v="1496.95"/>
    <n v="1480.35"/>
    <n v="1506.15"/>
    <n v="1483.5"/>
    <n v="1482.65"/>
    <n v="1486.59"/>
    <n v="20843931"/>
    <n v="30986422880.599998"/>
    <n v="465848"/>
    <n v="13594981"/>
    <n v="65.22"/>
    <n v="-23.5"/>
    <n v="-1.5602695614646615E-2"/>
    <x v="0"/>
  </r>
  <r>
    <d v="2024-05-09T00:00:00"/>
    <x v="4"/>
    <n v="5"/>
    <n v="1"/>
    <x v="0"/>
    <x v="1"/>
    <s v="Q2"/>
    <x v="1"/>
    <x v="0"/>
    <s v="EQ"/>
    <n v="1474.95"/>
    <n v="1486.75"/>
    <n v="1445.3"/>
    <n v="1482.65"/>
    <n v="1450.8"/>
    <n v="1447.5"/>
    <n v="1461.55"/>
    <n v="23140639"/>
    <n v="33821148758.200001"/>
    <n v="669580"/>
    <n v="17883266"/>
    <n v="77.28"/>
    <n v="-35.150000000000091"/>
    <n v="-2.3707550669409563E-2"/>
    <x v="0"/>
  </r>
  <r>
    <d v="2024-05-10T00:00:00"/>
    <x v="4"/>
    <n v="5"/>
    <n v="1"/>
    <x v="0"/>
    <x v="1"/>
    <s v="Q2"/>
    <x v="1"/>
    <x v="0"/>
    <s v="EQ"/>
    <n v="1439"/>
    <n v="1451.95"/>
    <n v="1426.8"/>
    <n v="1447.5"/>
    <n v="1439.85"/>
    <n v="1437.9"/>
    <n v="1440.93"/>
    <n v="13638304"/>
    <n v="19651868794.150002"/>
    <n v="368755"/>
    <n v="8290712"/>
    <n v="60.79"/>
    <n v="-9.5999999999999091"/>
    <n v="-6.6321243523315438E-3"/>
    <x v="0"/>
  </r>
  <r>
    <d v="2024-05-13T00:00:00"/>
    <x v="4"/>
    <n v="5"/>
    <n v="1"/>
    <x v="0"/>
    <x v="1"/>
    <s v="Q2"/>
    <x v="1"/>
    <x v="0"/>
    <s v="EQ"/>
    <n v="1432"/>
    <n v="1459.8"/>
    <n v="1430.3"/>
    <n v="1437.9"/>
    <n v="1456.5"/>
    <n v="1455.25"/>
    <n v="1447.14"/>
    <n v="13523601"/>
    <n v="19570507197.599998"/>
    <n v="463000"/>
    <n v="7820181"/>
    <n v="57.83"/>
    <n v="17.349999999999909"/>
    <n v="1.2066207663954314E-2"/>
    <x v="1"/>
  </r>
  <r>
    <d v="2024-05-14T00:00:00"/>
    <x v="4"/>
    <n v="5"/>
    <n v="1"/>
    <x v="0"/>
    <x v="1"/>
    <s v="Q2"/>
    <x v="1"/>
    <x v="0"/>
    <s v="EQ"/>
    <n v="1452.25"/>
    <n v="1465.5"/>
    <n v="1450.3"/>
    <n v="1455.25"/>
    <n v="1461.6"/>
    <n v="1460.95"/>
    <n v="1459.59"/>
    <n v="12832571"/>
    <n v="18730307625.400002"/>
    <n v="315935"/>
    <n v="8309204"/>
    <n v="64.75"/>
    <n v="5.7000000000000455"/>
    <n v="3.9168527744374128E-3"/>
    <x v="1"/>
  </r>
  <r>
    <d v="2024-05-15T00:00:00"/>
    <x v="4"/>
    <n v="5"/>
    <n v="1"/>
    <x v="0"/>
    <x v="1"/>
    <s v="Q2"/>
    <x v="1"/>
    <x v="0"/>
    <s v="EQ"/>
    <n v="1459.7"/>
    <n v="1459.7"/>
    <n v="1435.8"/>
    <n v="1460.95"/>
    <n v="1440.8"/>
    <n v="1438.5"/>
    <n v="1443.04"/>
    <n v="19465998"/>
    <n v="28090223298.299999"/>
    <n v="393567"/>
    <n v="10640101"/>
    <n v="54.66"/>
    <n v="-22.450000000000045"/>
    <n v="-1.5366713439885037E-2"/>
    <x v="0"/>
  </r>
  <r>
    <d v="2024-05-16T00:00:00"/>
    <x v="4"/>
    <n v="5"/>
    <n v="1"/>
    <x v="0"/>
    <x v="1"/>
    <s v="Q2"/>
    <x v="1"/>
    <x v="0"/>
    <s v="EQ"/>
    <n v="1446.05"/>
    <n v="1462.55"/>
    <n v="1435.5"/>
    <n v="1438.5"/>
    <n v="1459.75"/>
    <n v="1460.25"/>
    <n v="1449.96"/>
    <n v="17472618"/>
    <n v="25334516598.700001"/>
    <n v="382855"/>
    <n v="8839279"/>
    <n v="50.59"/>
    <n v="21.75"/>
    <n v="1.5119916579770595E-2"/>
    <x v="1"/>
  </r>
  <r>
    <d v="2024-05-17T00:00:00"/>
    <x v="4"/>
    <n v="5"/>
    <n v="1"/>
    <x v="0"/>
    <x v="1"/>
    <s v="Q2"/>
    <x v="1"/>
    <x v="0"/>
    <s v="EQ"/>
    <n v="1446.2"/>
    <n v="1468"/>
    <n v="1446.2"/>
    <n v="1460.25"/>
    <n v="1463"/>
    <n v="1464.1"/>
    <n v="1461.22"/>
    <n v="10460095"/>
    <n v="15284549919.5"/>
    <n v="268477"/>
    <n v="6040042"/>
    <n v="57.74"/>
    <n v="3.8499999999999091"/>
    <n v="2.636534839924608E-3"/>
    <x v="1"/>
  </r>
  <r>
    <d v="2024-05-18T00:00:00"/>
    <x v="4"/>
    <n v="5"/>
    <n v="1"/>
    <x v="0"/>
    <x v="1"/>
    <s v="Q2"/>
    <x v="1"/>
    <x v="0"/>
    <s v="EQ"/>
    <n v="1466"/>
    <n v="1467.1"/>
    <n v="1463.05"/>
    <n v="1464.1"/>
    <n v="1466.35"/>
    <n v="1466.05"/>
    <n v="1465.57"/>
    <n v="528557"/>
    <n v="774636045.29999995"/>
    <n v="15995"/>
    <n v="276670"/>
    <n v="52.34"/>
    <n v="1.9500000000000455"/>
    <n v="1.3318762379619189E-3"/>
    <x v="1"/>
  </r>
  <r>
    <d v="2024-05-21T00:00:00"/>
    <x v="4"/>
    <n v="5"/>
    <n v="1"/>
    <x v="0"/>
    <x v="1"/>
    <s v="Q2"/>
    <x v="1"/>
    <x v="0"/>
    <s v="EQ"/>
    <n v="1450.1"/>
    <n v="1469.7"/>
    <n v="1450.1"/>
    <n v="1466.05"/>
    <n v="1457.2"/>
    <n v="1458.8"/>
    <n v="1460.08"/>
    <n v="21884989"/>
    <n v="31953790444.799999"/>
    <n v="413346"/>
    <n v="15685407"/>
    <n v="71.67"/>
    <n v="-7.25"/>
    <n v="-4.9452610756795471E-3"/>
    <x v="0"/>
  </r>
  <r>
    <d v="2024-05-22T00:00:00"/>
    <x v="4"/>
    <n v="5"/>
    <n v="1"/>
    <x v="0"/>
    <x v="1"/>
    <s v="Q2"/>
    <x v="1"/>
    <x v="0"/>
    <s v="EQ"/>
    <n v="1457.85"/>
    <n v="1465.6"/>
    <n v="1448.15"/>
    <n v="1458.8"/>
    <n v="1463.75"/>
    <n v="1459.2"/>
    <n v="1456.24"/>
    <n v="19998139"/>
    <n v="29122160427.5"/>
    <n v="394368"/>
    <n v="11501213"/>
    <n v="57.51"/>
    <n v="0.40000000000009095"/>
    <n v="2.7419797093507746E-4"/>
    <x v="1"/>
  </r>
  <r>
    <d v="2024-05-23T00:00:00"/>
    <x v="4"/>
    <n v="5"/>
    <n v="1"/>
    <x v="0"/>
    <x v="1"/>
    <s v="Q2"/>
    <x v="1"/>
    <x v="0"/>
    <s v="EQ"/>
    <n v="1458.65"/>
    <n v="1495.65"/>
    <n v="1457.05"/>
    <n v="1459.2"/>
    <n v="1492.85"/>
    <n v="1492.6"/>
    <n v="1477.1"/>
    <n v="20430960"/>
    <n v="30178506688.950001"/>
    <n v="337200"/>
    <n v="11592193"/>
    <n v="56.74"/>
    <n v="33.399999999999864"/>
    <n v="2.2889254385964817E-2"/>
    <x v="1"/>
  </r>
  <r>
    <d v="2024-05-24T00:00:00"/>
    <x v="4"/>
    <n v="5"/>
    <n v="1"/>
    <x v="0"/>
    <x v="1"/>
    <s v="Q2"/>
    <x v="1"/>
    <x v="0"/>
    <s v="EQ"/>
    <n v="1487.5"/>
    <n v="1519.9"/>
    <n v="1486"/>
    <n v="1492.6"/>
    <n v="1516.5"/>
    <n v="1517.2"/>
    <n v="1507.33"/>
    <n v="15530103"/>
    <n v="23408982967.799999"/>
    <n v="325557"/>
    <n v="8925912"/>
    <n v="57.47"/>
    <n v="24.600000000000136"/>
    <n v="1.6481307785073118E-2"/>
    <x v="1"/>
  </r>
  <r>
    <d v="2024-05-27T00:00:00"/>
    <x v="4"/>
    <n v="5"/>
    <n v="1"/>
    <x v="0"/>
    <x v="1"/>
    <s v="Q2"/>
    <x v="1"/>
    <x v="0"/>
    <s v="EQ"/>
    <n v="1523.35"/>
    <n v="1545"/>
    <n v="1519.05"/>
    <n v="1517.2"/>
    <n v="1528"/>
    <n v="1527.7"/>
    <n v="1533.69"/>
    <n v="14692720"/>
    <n v="22534043945.549999"/>
    <n v="360983"/>
    <n v="8578854"/>
    <n v="58.39"/>
    <n v="10.5"/>
    <n v="6.9206432902715531E-3"/>
    <x v="1"/>
  </r>
  <r>
    <d v="2024-05-28T00:00:00"/>
    <x v="4"/>
    <n v="5"/>
    <n v="1"/>
    <x v="0"/>
    <x v="1"/>
    <s v="Q2"/>
    <x v="1"/>
    <x v="0"/>
    <s v="EQ"/>
    <n v="1530.1"/>
    <n v="1536.05"/>
    <n v="1524.8"/>
    <n v="1527.7"/>
    <n v="1528.6"/>
    <n v="1530.5"/>
    <n v="1531.14"/>
    <n v="13954452"/>
    <n v="21366245980.650002"/>
    <n v="287323"/>
    <n v="8258977"/>
    <n v="59.19"/>
    <n v="2.7999999999999545"/>
    <n v="1.8328205799567679E-3"/>
    <x v="1"/>
  </r>
  <r>
    <d v="2024-05-29T00:00:00"/>
    <x v="4"/>
    <n v="5"/>
    <n v="1"/>
    <x v="0"/>
    <x v="1"/>
    <s v="Q2"/>
    <x v="1"/>
    <x v="0"/>
    <s v="EQ"/>
    <n v="1518"/>
    <n v="1523.85"/>
    <n v="1501.25"/>
    <n v="1530.5"/>
    <n v="1506"/>
    <n v="1508.3"/>
    <n v="1510.22"/>
    <n v="17573853"/>
    <n v="26540404866.5"/>
    <n v="324703"/>
    <n v="10269574"/>
    <n v="58.44"/>
    <n v="-22.200000000000045"/>
    <n v="-1.4505063704671705E-2"/>
    <x v="0"/>
  </r>
  <r>
    <d v="2024-05-30T00:00:00"/>
    <x v="4"/>
    <n v="5"/>
    <n v="1"/>
    <x v="0"/>
    <x v="1"/>
    <s v="Q2"/>
    <x v="1"/>
    <x v="0"/>
    <s v="EQ"/>
    <n v="1499.2"/>
    <n v="1523.6"/>
    <n v="1497.65"/>
    <n v="1508.3"/>
    <n v="1518.3"/>
    <n v="1514.85"/>
    <n v="1513.96"/>
    <n v="16877675"/>
    <n v="25552206595.799999"/>
    <n v="409393"/>
    <n v="10163087"/>
    <n v="60.22"/>
    <n v="6.5499999999999545"/>
    <n v="4.3426374063514914E-3"/>
    <x v="1"/>
  </r>
  <r>
    <d v="2024-05-31T00:00:00"/>
    <x v="4"/>
    <n v="5"/>
    <n v="1"/>
    <x v="0"/>
    <x v="1"/>
    <s v="Q2"/>
    <x v="1"/>
    <x v="0"/>
    <s v="EQ"/>
    <n v="1519"/>
    <n v="1536"/>
    <n v="1514"/>
    <n v="1514.85"/>
    <n v="1525.95"/>
    <n v="1531.55"/>
    <n v="1528.77"/>
    <n v="37039794"/>
    <n v="56625243621.650002"/>
    <n v="474591"/>
    <n v="24561027"/>
    <n v="66.31"/>
    <n v="16.700000000000045"/>
    <n v="1.1024193814569131E-2"/>
    <x v="1"/>
  </r>
  <r>
    <d v="2024-06-03T00:00:00"/>
    <x v="5"/>
    <n v="6"/>
    <n v="1"/>
    <x v="0"/>
    <x v="1"/>
    <s v="Q2"/>
    <x v="1"/>
    <x v="0"/>
    <s v="EQ"/>
    <n v="1599"/>
    <n v="1599"/>
    <n v="1550"/>
    <n v="1531.55"/>
    <n v="1573"/>
    <n v="1572.2"/>
    <n v="1567.87"/>
    <n v="36318628"/>
    <n v="56942988275.800003"/>
    <n v="584235"/>
    <n v="20967682"/>
    <n v="57.73"/>
    <n v="40.650000000000091"/>
    <n v="2.6541738761385585E-2"/>
    <x v="1"/>
  </r>
  <r>
    <d v="2024-06-04T00:00:00"/>
    <x v="5"/>
    <n v="6"/>
    <n v="1"/>
    <x v="0"/>
    <x v="1"/>
    <s v="Q2"/>
    <x v="1"/>
    <x v="0"/>
    <s v="EQ"/>
    <n v="1557"/>
    <n v="1559"/>
    <n v="1454"/>
    <n v="1572.2"/>
    <n v="1489.75"/>
    <n v="1483.15"/>
    <n v="1504.91"/>
    <n v="44765620"/>
    <n v="67368418218.550003"/>
    <n v="786620"/>
    <n v="15339068"/>
    <n v="34.270000000000003"/>
    <n v="-89.049999999999955"/>
    <n v="-5.6640376542424598E-2"/>
    <x v="0"/>
  </r>
  <r>
    <d v="2024-06-05T00:00:00"/>
    <x v="5"/>
    <n v="6"/>
    <n v="1"/>
    <x v="0"/>
    <x v="1"/>
    <s v="Q2"/>
    <x v="1"/>
    <x v="0"/>
    <s v="EQ"/>
    <n v="1494.05"/>
    <n v="1559.6"/>
    <n v="1482.35"/>
    <n v="1483.15"/>
    <n v="1545.85"/>
    <n v="1551.8"/>
    <n v="1523.83"/>
    <n v="40815825"/>
    <n v="62196352485.400002"/>
    <n v="650501"/>
    <n v="17226690"/>
    <n v="42.21"/>
    <n v="68.649999999999864"/>
    <n v="4.6286619694568897E-2"/>
    <x v="1"/>
  </r>
  <r>
    <d v="2024-06-06T00:00:00"/>
    <x v="5"/>
    <n v="6"/>
    <n v="1"/>
    <x v="0"/>
    <x v="1"/>
    <s v="Q2"/>
    <x v="1"/>
    <x v="0"/>
    <s v="EQ"/>
    <n v="1564.9"/>
    <n v="1565.45"/>
    <n v="1546.6"/>
    <n v="1551.8"/>
    <n v="1559.5"/>
    <n v="1559.7"/>
    <n v="1557"/>
    <n v="23211435"/>
    <n v="36140249317.550003"/>
    <n v="599204"/>
    <n v="12528131"/>
    <n v="53.97"/>
    <n v="7.9000000000000909"/>
    <n v="5.0908622245135274E-3"/>
    <x v="1"/>
  </r>
  <r>
    <d v="2024-06-07T00:00:00"/>
    <x v="5"/>
    <n v="6"/>
    <n v="1"/>
    <x v="0"/>
    <x v="1"/>
    <s v="Q2"/>
    <x v="1"/>
    <x v="0"/>
    <s v="EQ"/>
    <n v="1561.05"/>
    <n v="1584.35"/>
    <n v="1552.05"/>
    <n v="1559.7"/>
    <n v="1575"/>
    <n v="1573.35"/>
    <n v="1572.47"/>
    <n v="18356108"/>
    <n v="28864483389.900002"/>
    <n v="416517"/>
    <n v="8558942"/>
    <n v="46.63"/>
    <n v="13.649999999999864"/>
    <n v="8.7516830159645211E-3"/>
    <x v="1"/>
  </r>
  <r>
    <d v="2024-06-10T00:00:00"/>
    <x v="5"/>
    <n v="6"/>
    <n v="1"/>
    <x v="0"/>
    <x v="1"/>
    <s v="Q2"/>
    <x v="1"/>
    <x v="0"/>
    <s v="EQ"/>
    <n v="1574"/>
    <n v="1580.65"/>
    <n v="1557.6"/>
    <n v="1573.35"/>
    <n v="1559.55"/>
    <n v="1561.3"/>
    <n v="1566.93"/>
    <n v="11227029"/>
    <n v="17591912808.650002"/>
    <n v="314062"/>
    <n v="7535938"/>
    <n v="67.12"/>
    <n v="-12.049999999999955"/>
    <n v="-7.6588171735468618E-3"/>
    <x v="0"/>
  </r>
  <r>
    <d v="2024-06-11T00:00:00"/>
    <x v="5"/>
    <n v="6"/>
    <n v="1"/>
    <x v="0"/>
    <x v="1"/>
    <s v="Q2"/>
    <x v="1"/>
    <x v="0"/>
    <s v="EQ"/>
    <n v="1556"/>
    <n v="1571"/>
    <n v="1552.2"/>
    <n v="1561.3"/>
    <n v="1563.05"/>
    <n v="1564.8"/>
    <n v="1564.24"/>
    <n v="14772663"/>
    <n v="23107928769.200001"/>
    <n v="458802"/>
    <n v="8360761"/>
    <n v="56.6"/>
    <n v="3.5"/>
    <n v="2.2417216422212258E-3"/>
    <x v="1"/>
  </r>
  <r>
    <d v="2024-06-12T00:00:00"/>
    <x v="5"/>
    <n v="6"/>
    <n v="1"/>
    <x v="0"/>
    <x v="1"/>
    <s v="Q2"/>
    <x v="1"/>
    <x v="0"/>
    <s v="EQ"/>
    <n v="1575"/>
    <n v="1588.3"/>
    <n v="1566.4"/>
    <n v="1564.8"/>
    <n v="1569"/>
    <n v="1574.15"/>
    <n v="1576.98"/>
    <n v="19640218"/>
    <n v="30972287118.049999"/>
    <n v="341079"/>
    <n v="9569983"/>
    <n v="48.73"/>
    <n v="9.3500000000001364"/>
    <n v="5.9752044989775923E-3"/>
    <x v="1"/>
  </r>
  <r>
    <d v="2024-06-13T00:00:00"/>
    <x v="5"/>
    <n v="6"/>
    <n v="1"/>
    <x v="0"/>
    <x v="1"/>
    <s v="Q2"/>
    <x v="1"/>
    <x v="0"/>
    <s v="EQ"/>
    <n v="1581.75"/>
    <n v="1585.7"/>
    <n v="1574"/>
    <n v="1574.15"/>
    <n v="1581.2"/>
    <n v="1580.75"/>
    <n v="1581.85"/>
    <n v="12060096"/>
    <n v="19077228502.150002"/>
    <n v="281276"/>
    <n v="7852775"/>
    <n v="65.11"/>
    <n v="6.5999999999999091"/>
    <n v="4.1927389384746744E-3"/>
    <x v="1"/>
  </r>
  <r>
    <d v="2024-06-14T00:00:00"/>
    <x v="5"/>
    <n v="6"/>
    <n v="1"/>
    <x v="0"/>
    <x v="1"/>
    <s v="Q2"/>
    <x v="1"/>
    <x v="0"/>
    <s v="EQ"/>
    <n v="1584"/>
    <n v="1599"/>
    <n v="1577.7"/>
    <n v="1580.75"/>
    <n v="1595.6"/>
    <n v="1596.9"/>
    <n v="1592.12"/>
    <n v="12770277"/>
    <n v="20331873861.150002"/>
    <n v="320179"/>
    <n v="7875479"/>
    <n v="61.67"/>
    <n v="16.150000000000091"/>
    <n v="1.0216669302546317E-2"/>
    <x v="1"/>
  </r>
  <r>
    <d v="2024-06-18T00:00:00"/>
    <x v="5"/>
    <n v="6"/>
    <n v="1"/>
    <x v="0"/>
    <x v="1"/>
    <s v="Q2"/>
    <x v="1"/>
    <x v="0"/>
    <s v="EQ"/>
    <n v="1596.9"/>
    <n v="1610.5"/>
    <n v="1589.45"/>
    <n v="1596.9"/>
    <n v="1608"/>
    <n v="1607.8"/>
    <n v="1604.04"/>
    <n v="16207857"/>
    <n v="25998073833.5"/>
    <n v="353540"/>
    <n v="9280334"/>
    <n v="57.26"/>
    <n v="10.899999999999864"/>
    <n v="6.8257248418810588E-3"/>
    <x v="1"/>
  </r>
  <r>
    <d v="2024-06-19T00:00:00"/>
    <x v="5"/>
    <n v="6"/>
    <n v="1"/>
    <x v="0"/>
    <x v="1"/>
    <s v="Q2"/>
    <x v="1"/>
    <x v="0"/>
    <s v="EQ"/>
    <n v="1613.4"/>
    <n v="1669.9"/>
    <n v="1604"/>
    <n v="1607.8"/>
    <n v="1657"/>
    <n v="1657.85"/>
    <n v="1644.44"/>
    <n v="45065598"/>
    <n v="74107587437.399994"/>
    <n v="709705"/>
    <n v="24850893"/>
    <n v="55.14"/>
    <n v="50.049999999999955"/>
    <n v="3.1129493718124117E-2"/>
    <x v="1"/>
  </r>
  <r>
    <d v="2024-06-20T00:00:00"/>
    <x v="5"/>
    <n v="6"/>
    <n v="1"/>
    <x v="0"/>
    <x v="1"/>
    <s v="Q2"/>
    <x v="1"/>
    <x v="0"/>
    <s v="EQ"/>
    <n v="1669.8"/>
    <n v="1681.45"/>
    <n v="1652"/>
    <n v="1657.85"/>
    <n v="1667.25"/>
    <n v="1669.35"/>
    <n v="1667.89"/>
    <n v="20704371"/>
    <n v="34532604621.849998"/>
    <n v="465827"/>
    <n v="12930152"/>
    <n v="62.45"/>
    <n v="11.5"/>
    <n v="6.9366951171698291E-3"/>
    <x v="1"/>
  </r>
  <r>
    <d v="2024-06-21T00:00:00"/>
    <x v="5"/>
    <n v="6"/>
    <n v="1"/>
    <x v="0"/>
    <x v="1"/>
    <s v="Q2"/>
    <x v="1"/>
    <x v="0"/>
    <s v="EQ"/>
    <n v="1672.85"/>
    <n v="1672.85"/>
    <n v="1643.15"/>
    <n v="1669.35"/>
    <n v="1661.65"/>
    <n v="1665.75"/>
    <n v="1658.68"/>
    <n v="25815388"/>
    <n v="42819437838.900002"/>
    <n v="408577"/>
    <n v="13592741"/>
    <n v="52.65"/>
    <n v="-3.5999999999999091"/>
    <n v="-2.1565279899361483E-3"/>
    <x v="0"/>
  </r>
  <r>
    <d v="2024-06-24T00:00:00"/>
    <x v="5"/>
    <n v="6"/>
    <n v="1"/>
    <x v="0"/>
    <x v="1"/>
    <s v="Q2"/>
    <x v="1"/>
    <x v="0"/>
    <s v="EQ"/>
    <n v="1647"/>
    <n v="1675.1"/>
    <n v="1645.75"/>
    <n v="1665.75"/>
    <n v="1671"/>
    <n v="1672.4"/>
    <n v="1664.93"/>
    <n v="14272497"/>
    <n v="23762644259.599998"/>
    <n v="387580"/>
    <n v="8066775"/>
    <n v="56.52"/>
    <n v="6.6500000000000909"/>
    <n v="3.9921957076392558E-3"/>
    <x v="1"/>
  </r>
  <r>
    <d v="2024-06-25T00:00:00"/>
    <x v="5"/>
    <n v="6"/>
    <n v="1"/>
    <x v="0"/>
    <x v="1"/>
    <s v="Q2"/>
    <x v="1"/>
    <x v="0"/>
    <s v="EQ"/>
    <n v="1671.1"/>
    <n v="1716.95"/>
    <n v="1671.1"/>
    <n v="1672.4"/>
    <n v="1707"/>
    <n v="1711.35"/>
    <n v="1705.04"/>
    <n v="37260774"/>
    <n v="63531128010.5"/>
    <n v="690683"/>
    <n v="19231430"/>
    <n v="51.61"/>
    <n v="38.949999999999818"/>
    <n v="2.3289882803157028E-2"/>
    <x v="1"/>
  </r>
  <r>
    <d v="2024-06-26T00:00:00"/>
    <x v="5"/>
    <n v="6"/>
    <n v="1"/>
    <x v="0"/>
    <x v="1"/>
    <s v="Q2"/>
    <x v="1"/>
    <x v="0"/>
    <s v="EQ"/>
    <n v="1707.95"/>
    <n v="1710.9"/>
    <n v="1691.1"/>
    <n v="1711.35"/>
    <n v="1693.5"/>
    <n v="1701.5"/>
    <n v="1703.01"/>
    <n v="23798333"/>
    <n v="40528870562.050003"/>
    <n v="424591"/>
    <n v="15083364"/>
    <n v="63.38"/>
    <n v="-9.8499999999999091"/>
    <n v="-5.7556899523767257E-3"/>
    <x v="0"/>
  </r>
  <r>
    <d v="2024-06-27T00:00:00"/>
    <x v="5"/>
    <n v="6"/>
    <n v="1"/>
    <x v="0"/>
    <x v="1"/>
    <s v="Q2"/>
    <x v="1"/>
    <x v="0"/>
    <s v="EQ"/>
    <n v="1696.1"/>
    <n v="1713"/>
    <n v="1686.6"/>
    <n v="1701.5"/>
    <n v="1696.45"/>
    <n v="1696.15"/>
    <n v="1697.92"/>
    <n v="27537325"/>
    <n v="46756142645.900002"/>
    <n v="586504"/>
    <n v="14620093"/>
    <n v="53.09"/>
    <n v="-5.3499999999999091"/>
    <n v="-3.1442844548926884E-3"/>
    <x v="0"/>
  </r>
  <r>
    <d v="2024-06-28T00:00:00"/>
    <x v="5"/>
    <n v="6"/>
    <n v="1"/>
    <x v="0"/>
    <x v="1"/>
    <s v="Q2"/>
    <x v="1"/>
    <x v="0"/>
    <s v="EQ"/>
    <n v="1697.6"/>
    <n v="1706.6"/>
    <n v="1679"/>
    <n v="1696.15"/>
    <n v="1685"/>
    <n v="1683.8"/>
    <n v="1692.59"/>
    <n v="13238023"/>
    <n v="22406574604.549999"/>
    <n v="312550"/>
    <n v="7702121"/>
    <n v="58.18"/>
    <n v="-12.350000000000136"/>
    <n v="-7.2811956489698057E-3"/>
    <x v="0"/>
  </r>
  <r>
    <d v="2024-07-01T00:00:00"/>
    <x v="6"/>
    <n v="7"/>
    <n v="1"/>
    <x v="0"/>
    <x v="2"/>
    <s v="Q3"/>
    <x v="1"/>
    <x v="0"/>
    <s v="EQ"/>
    <n v="1680"/>
    <n v="1707.3"/>
    <n v="1680"/>
    <n v="1683.8"/>
    <n v="1704.2"/>
    <n v="1705.2"/>
    <n v="1699.74"/>
    <n v="10593512"/>
    <n v="18006189828.25"/>
    <n v="355235"/>
    <n v="6250644"/>
    <n v="59"/>
    <n v="21.400000000000091"/>
    <n v="1.2709347903551545E-2"/>
    <x v="1"/>
  </r>
  <r>
    <d v="2024-07-02T00:00:00"/>
    <x v="6"/>
    <n v="7"/>
    <n v="1"/>
    <x v="0"/>
    <x v="2"/>
    <s v="Q3"/>
    <x v="1"/>
    <x v="0"/>
    <s v="EQ"/>
    <n v="1715"/>
    <n v="1734.9"/>
    <n v="1702.75"/>
    <n v="1705.2"/>
    <n v="1728"/>
    <n v="1730.6"/>
    <n v="1722.46"/>
    <n v="22960845"/>
    <n v="39549118301.050003"/>
    <n v="486972"/>
    <n v="10299873"/>
    <n v="44.86"/>
    <n v="25.399999999999864"/>
    <n v="1.4895613417780826E-2"/>
    <x v="1"/>
  </r>
  <r>
    <d v="2024-07-03T00:00:00"/>
    <x v="6"/>
    <n v="7"/>
    <n v="1"/>
    <x v="0"/>
    <x v="2"/>
    <s v="Q3"/>
    <x v="1"/>
    <x v="0"/>
    <s v="EQ"/>
    <n v="1791"/>
    <n v="1794"/>
    <n v="1764.65"/>
    <n v="1730.6"/>
    <n v="1767.7"/>
    <n v="1768.65"/>
    <n v="1776.87"/>
    <n v="61608901"/>
    <n v="109470877766.89999"/>
    <n v="846404"/>
    <n v="38698242"/>
    <n v="62.81"/>
    <n v="38.050000000000182"/>
    <n v="2.1986594244770705E-2"/>
    <x v="1"/>
  </r>
  <r>
    <d v="2024-07-04T00:00:00"/>
    <x v="6"/>
    <n v="7"/>
    <n v="1"/>
    <x v="0"/>
    <x v="2"/>
    <s v="Q3"/>
    <x v="1"/>
    <x v="0"/>
    <s v="EQ"/>
    <n v="1759.75"/>
    <n v="1759.75"/>
    <n v="1724.85"/>
    <n v="1768.65"/>
    <n v="1728"/>
    <n v="1727.15"/>
    <n v="1735.22"/>
    <n v="22924329"/>
    <n v="39778717290.5"/>
    <n v="405416"/>
    <n v="15488873"/>
    <n v="67.569999999999993"/>
    <n v="-41.5"/>
    <n v="-2.3464224125745625E-2"/>
    <x v="0"/>
  </r>
  <r>
    <d v="2024-07-05T00:00:00"/>
    <x v="6"/>
    <n v="7"/>
    <n v="1"/>
    <x v="0"/>
    <x v="2"/>
    <s v="Q3"/>
    <x v="1"/>
    <x v="0"/>
    <s v="EQ"/>
    <n v="1685"/>
    <n v="1685"/>
    <n v="1642.2"/>
    <n v="1727.15"/>
    <n v="1649.4"/>
    <n v="1648.1"/>
    <n v="1656.79"/>
    <n v="41121274"/>
    <n v="68129239005.75"/>
    <n v="1117072"/>
    <n v="26657099"/>
    <n v="64.83"/>
    <n v="-79.050000000000182"/>
    <n v="-4.5769041484526637E-2"/>
    <x v="0"/>
  </r>
  <r>
    <d v="2024-07-08T00:00:00"/>
    <x v="6"/>
    <n v="7"/>
    <n v="1"/>
    <x v="0"/>
    <x v="2"/>
    <s v="Q3"/>
    <x v="1"/>
    <x v="0"/>
    <s v="EQ"/>
    <n v="1645.3"/>
    <n v="1654.95"/>
    <n v="1627.15"/>
    <n v="1648.1"/>
    <n v="1636.35"/>
    <n v="1635.35"/>
    <n v="1640.07"/>
    <n v="19543900"/>
    <n v="32053306234.349998"/>
    <n v="324769"/>
    <n v="14297454"/>
    <n v="73.16"/>
    <n v="-12.75"/>
    <n v="-7.7361810569746984E-3"/>
    <x v="0"/>
  </r>
  <r>
    <d v="2024-07-09T00:00:00"/>
    <x v="6"/>
    <n v="7"/>
    <n v="1"/>
    <x v="0"/>
    <x v="2"/>
    <s v="Q3"/>
    <x v="1"/>
    <x v="0"/>
    <s v="EQ"/>
    <n v="1625"/>
    <n v="1646.7"/>
    <n v="1620.35"/>
    <n v="1635.35"/>
    <n v="1638.8"/>
    <n v="1636.5"/>
    <n v="1638.53"/>
    <n v="24275439"/>
    <n v="39776084749.699997"/>
    <n v="442487"/>
    <n v="16711437"/>
    <n v="68.84"/>
    <n v="1.1500000000000909"/>
    <n v="7.0321337939896109E-4"/>
    <x v="1"/>
  </r>
  <r>
    <d v="2024-07-10T00:00:00"/>
    <x v="6"/>
    <n v="7"/>
    <n v="1"/>
    <x v="0"/>
    <x v="2"/>
    <s v="Q3"/>
    <x v="1"/>
    <x v="0"/>
    <s v="EQ"/>
    <n v="1629.95"/>
    <n v="1640"/>
    <n v="1620.75"/>
    <n v="1636.5"/>
    <n v="1628.7"/>
    <n v="1626.1"/>
    <n v="1627.6"/>
    <n v="22753591"/>
    <n v="37033758498.900002"/>
    <n v="405034"/>
    <n v="14977914"/>
    <n v="65.83"/>
    <n v="-10.400000000000091"/>
    <n v="-6.3550259700581061E-3"/>
    <x v="0"/>
  </r>
  <r>
    <d v="2024-07-11T00:00:00"/>
    <x v="6"/>
    <n v="7"/>
    <n v="1"/>
    <x v="0"/>
    <x v="2"/>
    <s v="Q3"/>
    <x v="1"/>
    <x v="0"/>
    <s v="EQ"/>
    <n v="1623.95"/>
    <n v="1625.85"/>
    <n v="1601"/>
    <n v="1626.1"/>
    <n v="1623"/>
    <n v="1621.9"/>
    <n v="1612.69"/>
    <n v="22088537"/>
    <n v="35621865220.099998"/>
    <n v="483343"/>
    <n v="14712286"/>
    <n v="66.61"/>
    <n v="-4.1999999999998181"/>
    <n v="-2.5828669823502971E-3"/>
    <x v="0"/>
  </r>
  <r>
    <d v="2024-07-12T00:00:00"/>
    <x v="6"/>
    <n v="7"/>
    <n v="1"/>
    <x v="0"/>
    <x v="2"/>
    <s v="Q3"/>
    <x v="1"/>
    <x v="0"/>
    <s v="EQ"/>
    <n v="1622"/>
    <n v="1638.4"/>
    <n v="1611.15"/>
    <n v="1621.9"/>
    <n v="1627.55"/>
    <n v="1622.7"/>
    <n v="1624.06"/>
    <n v="28024980"/>
    <n v="45514220345.849998"/>
    <n v="332780"/>
    <n v="16663973"/>
    <n v="59.46"/>
    <n v="0.79999999999995453"/>
    <n v="4.9324865898018038E-4"/>
    <x v="1"/>
  </r>
  <r>
    <d v="2024-07-15T00:00:00"/>
    <x v="6"/>
    <n v="7"/>
    <n v="1"/>
    <x v="0"/>
    <x v="2"/>
    <s v="Q3"/>
    <x v="1"/>
    <x v="0"/>
    <s v="EQ"/>
    <n v="1623.5"/>
    <n v="1629.8"/>
    <n v="1615.2"/>
    <n v="1622.7"/>
    <n v="1623"/>
    <n v="1622.1"/>
    <n v="1622"/>
    <n v="16687847"/>
    <n v="27067666840.400002"/>
    <n v="217738"/>
    <n v="9595558"/>
    <n v="57.5"/>
    <n v="-0.60000000000013642"/>
    <n v="-3.6975411351459689E-4"/>
    <x v="0"/>
  </r>
  <r>
    <d v="2024-07-16T00:00:00"/>
    <x v="6"/>
    <n v="7"/>
    <n v="1"/>
    <x v="0"/>
    <x v="2"/>
    <s v="Q3"/>
    <x v="1"/>
    <x v="0"/>
    <s v="EQ"/>
    <n v="1620.75"/>
    <n v="1627"/>
    <n v="1616.8"/>
    <n v="1622.1"/>
    <n v="1621"/>
    <n v="1619.75"/>
    <n v="1621.84"/>
    <n v="14475162"/>
    <n v="23476341772.450001"/>
    <n v="269979"/>
    <n v="8509090"/>
    <n v="58.78"/>
    <n v="-2.3499999999999091"/>
    <n v="-1.4487392885764805E-3"/>
    <x v="0"/>
  </r>
  <r>
    <d v="2024-07-18T00:00:00"/>
    <x v="6"/>
    <n v="7"/>
    <n v="1"/>
    <x v="0"/>
    <x v="2"/>
    <s v="Q3"/>
    <x v="1"/>
    <x v="0"/>
    <s v="EQ"/>
    <n v="1608"/>
    <n v="1623.95"/>
    <n v="1599.15"/>
    <n v="1619.75"/>
    <n v="1615"/>
    <n v="1614.8"/>
    <n v="1613.29"/>
    <n v="16858532"/>
    <n v="27197655556.650002"/>
    <n v="332318"/>
    <n v="9444621"/>
    <n v="56.02"/>
    <n v="-4.9500000000000455"/>
    <n v="-3.0560271646859366E-3"/>
    <x v="0"/>
  </r>
  <r>
    <d v="2024-07-19T00:00:00"/>
    <x v="6"/>
    <n v="7"/>
    <n v="1"/>
    <x v="0"/>
    <x v="2"/>
    <s v="Q3"/>
    <x v="1"/>
    <x v="0"/>
    <s v="EQ"/>
    <n v="1616"/>
    <n v="1623"/>
    <n v="1603.5"/>
    <n v="1614.8"/>
    <n v="1605"/>
    <n v="1607.3"/>
    <n v="1609.91"/>
    <n v="13001076"/>
    <n v="20930535372.849998"/>
    <n v="276983"/>
    <n v="8118699"/>
    <n v="62.45"/>
    <n v="-7.5"/>
    <n v="-4.6445380232846174E-3"/>
    <x v="0"/>
  </r>
  <r>
    <d v="2024-07-22T00:00:00"/>
    <x v="6"/>
    <n v="7"/>
    <n v="1"/>
    <x v="0"/>
    <x v="2"/>
    <s v="Q3"/>
    <x v="1"/>
    <x v="0"/>
    <s v="EQ"/>
    <n v="1617"/>
    <n v="1651"/>
    <n v="1612.65"/>
    <n v="1607.3"/>
    <n v="1642"/>
    <n v="1642.55"/>
    <n v="1637.66"/>
    <n v="26872411"/>
    <n v="44007904357.699997"/>
    <n v="548620"/>
    <n v="16599256"/>
    <n v="61.77"/>
    <n v="35.25"/>
    <n v="2.1931188950413738E-2"/>
    <x v="1"/>
  </r>
  <r>
    <d v="2024-07-23T00:00:00"/>
    <x v="6"/>
    <n v="7"/>
    <n v="1"/>
    <x v="0"/>
    <x v="2"/>
    <s v="Q3"/>
    <x v="1"/>
    <x v="0"/>
    <s v="EQ"/>
    <n v="1647.55"/>
    <n v="1647.8"/>
    <n v="1605"/>
    <n v="1642.55"/>
    <n v="1616.6"/>
    <n v="1618.4"/>
    <n v="1623.96"/>
    <n v="26001076"/>
    <n v="42224780773.650002"/>
    <n v="449509"/>
    <n v="10215610"/>
    <n v="39.29"/>
    <n v="-24.149999999999864"/>
    <n v="-1.4702748774770853E-2"/>
    <x v="0"/>
  </r>
  <r>
    <d v="2024-07-24T00:00:00"/>
    <x v="6"/>
    <n v="7"/>
    <n v="1"/>
    <x v="0"/>
    <x v="2"/>
    <s v="Q3"/>
    <x v="1"/>
    <x v="0"/>
    <s v="EQ"/>
    <n v="1608.15"/>
    <n v="1621"/>
    <n v="1588.05"/>
    <n v="1618.4"/>
    <n v="1608.35"/>
    <n v="1604.05"/>
    <n v="1604.13"/>
    <n v="30864103"/>
    <n v="49509947077.300003"/>
    <n v="432932"/>
    <n v="15418875"/>
    <n v="49.96"/>
    <n v="-14.350000000000136"/>
    <n v="-8.866782006920499E-3"/>
    <x v="0"/>
  </r>
  <r>
    <d v="2024-07-25T00:00:00"/>
    <x v="6"/>
    <n v="7"/>
    <n v="1"/>
    <x v="0"/>
    <x v="2"/>
    <s v="Q3"/>
    <x v="1"/>
    <x v="0"/>
    <s v="EQ"/>
    <n v="1593"/>
    <n v="1625"/>
    <n v="1593"/>
    <n v="1604.05"/>
    <n v="1616.75"/>
    <n v="1616.6"/>
    <n v="1613.59"/>
    <n v="12767866"/>
    <n v="20602046896.299999"/>
    <n v="279974"/>
    <n v="6858515"/>
    <n v="53.72"/>
    <n v="12.549999999999955"/>
    <n v="7.8239456376047855E-3"/>
    <x v="1"/>
  </r>
  <r>
    <d v="2024-07-26T00:00:00"/>
    <x v="6"/>
    <n v="7"/>
    <n v="1"/>
    <x v="0"/>
    <x v="2"/>
    <s v="Q3"/>
    <x v="1"/>
    <x v="0"/>
    <s v="EQ"/>
    <n v="1605"/>
    <n v="1621.75"/>
    <n v="1596.45"/>
    <n v="1616.6"/>
    <n v="1616.3"/>
    <n v="1618.15"/>
    <n v="1609.37"/>
    <n v="21905270"/>
    <n v="35253630971.050003"/>
    <n v="355180"/>
    <n v="13865974"/>
    <n v="63.3"/>
    <n v="1.5500000000001819"/>
    <n v="9.5880242484237409E-4"/>
    <x v="1"/>
  </r>
  <r>
    <d v="2024-07-29T00:00:00"/>
    <x v="6"/>
    <n v="7"/>
    <n v="1"/>
    <x v="0"/>
    <x v="2"/>
    <s v="Q3"/>
    <x v="1"/>
    <x v="0"/>
    <s v="EQ"/>
    <n v="1615"/>
    <n v="1631.85"/>
    <n v="1598.3"/>
    <n v="1618.15"/>
    <n v="1605"/>
    <n v="1605.05"/>
    <n v="1611.97"/>
    <n v="25500574"/>
    <n v="41106152746.349998"/>
    <n v="472326"/>
    <n v="12491496"/>
    <n v="48.99"/>
    <n v="-13.100000000000136"/>
    <n v="-8.0956648023978832E-3"/>
    <x v="0"/>
  </r>
  <r>
    <d v="2024-07-30T00:00:00"/>
    <x v="6"/>
    <n v="7"/>
    <n v="1"/>
    <x v="0"/>
    <x v="2"/>
    <s v="Q3"/>
    <x v="1"/>
    <x v="0"/>
    <s v="EQ"/>
    <n v="1602"/>
    <n v="1634.75"/>
    <n v="1599"/>
    <n v="1605.05"/>
    <n v="1614.2"/>
    <n v="1615.55"/>
    <n v="1615.74"/>
    <n v="27297917"/>
    <n v="44106424811.400002"/>
    <n v="455812"/>
    <n v="10836941"/>
    <n v="39.700000000000003"/>
    <n v="10.5"/>
    <n v="6.5418522787452109E-3"/>
    <x v="1"/>
  </r>
  <r>
    <d v="2024-07-31T00:00:00"/>
    <x v="6"/>
    <n v="7"/>
    <n v="1"/>
    <x v="0"/>
    <x v="2"/>
    <s v="Q3"/>
    <x v="1"/>
    <x v="0"/>
    <s v="EQ"/>
    <n v="1614"/>
    <n v="1627.9"/>
    <n v="1609.2"/>
    <n v="1615.55"/>
    <n v="1617.95"/>
    <n v="1615.75"/>
    <n v="1617.31"/>
    <n v="18910242"/>
    <n v="30583806061.700001"/>
    <n v="334519"/>
    <n v="9952915"/>
    <n v="52.63"/>
    <n v="0.20000000000004547"/>
    <n v="1.2379684937021169E-4"/>
    <x v="1"/>
  </r>
  <r>
    <d v="2024-08-01T00:00:00"/>
    <x v="7"/>
    <n v="8"/>
    <n v="1"/>
    <x v="0"/>
    <x v="2"/>
    <s v="Q3"/>
    <x v="1"/>
    <x v="0"/>
    <s v="EQ"/>
    <n v="1622.9"/>
    <n v="1650.05"/>
    <n v="1617.95"/>
    <n v="1615.75"/>
    <n v="1647.65"/>
    <n v="1638.8"/>
    <n v="1632.59"/>
    <n v="13107587"/>
    <n v="21399347523.900002"/>
    <n v="287915"/>
    <n v="8608562"/>
    <n v="65.680000000000007"/>
    <n v="23.049999999999955"/>
    <n v="1.4265820826241655E-2"/>
    <x v="1"/>
  </r>
  <r>
    <d v="2024-08-02T00:00:00"/>
    <x v="7"/>
    <n v="8"/>
    <n v="1"/>
    <x v="0"/>
    <x v="2"/>
    <s v="Q3"/>
    <x v="1"/>
    <x v="0"/>
    <s v="EQ"/>
    <n v="1631"/>
    <n v="1670.5"/>
    <n v="1631"/>
    <n v="1638.8"/>
    <n v="1658.05"/>
    <n v="1659.15"/>
    <n v="1658.62"/>
    <n v="22059619"/>
    <n v="36588623126.099998"/>
    <n v="457935"/>
    <n v="12383195"/>
    <n v="56.14"/>
    <n v="20.350000000000136"/>
    <n v="1.2417622650720123E-2"/>
    <x v="1"/>
  </r>
  <r>
    <d v="2024-08-05T00:00:00"/>
    <x v="7"/>
    <n v="8"/>
    <n v="1"/>
    <x v="0"/>
    <x v="2"/>
    <s v="Q3"/>
    <x v="1"/>
    <x v="0"/>
    <s v="EQ"/>
    <n v="1640.1"/>
    <n v="1646"/>
    <n v="1601"/>
    <n v="1659.15"/>
    <n v="1616.05"/>
    <n v="1615.75"/>
    <n v="1622.77"/>
    <n v="20666817"/>
    <n v="33537431288.700001"/>
    <n v="464696"/>
    <n v="12112310"/>
    <n v="58.61"/>
    <n v="-43.400000000000091"/>
    <n v="-2.6157972455775599E-2"/>
    <x v="0"/>
  </r>
  <r>
    <d v="2024-08-06T00:00:00"/>
    <x v="7"/>
    <n v="8"/>
    <n v="1"/>
    <x v="0"/>
    <x v="2"/>
    <s v="Q3"/>
    <x v="1"/>
    <x v="0"/>
    <s v="EQ"/>
    <n v="1630"/>
    <n v="1632.95"/>
    <n v="1593.3"/>
    <n v="1615.75"/>
    <n v="1602.7"/>
    <n v="1601.2"/>
    <n v="1608.02"/>
    <n v="22558025"/>
    <n v="36273837922.849998"/>
    <n v="388854"/>
    <n v="14545393"/>
    <n v="64.48"/>
    <n v="-14.549999999999955"/>
    <n v="-9.0051059879312726E-3"/>
    <x v="0"/>
  </r>
  <r>
    <d v="2024-08-07T00:00:00"/>
    <x v="7"/>
    <n v="8"/>
    <n v="1"/>
    <x v="0"/>
    <x v="2"/>
    <s v="Q3"/>
    <x v="1"/>
    <x v="0"/>
    <s v="EQ"/>
    <n v="1617"/>
    <n v="1630"/>
    <n v="1602.2"/>
    <n v="1601.2"/>
    <n v="1628.5"/>
    <n v="1623.5"/>
    <n v="1617.23"/>
    <n v="21173132"/>
    <n v="34241847264.5"/>
    <n v="337720"/>
    <n v="12068956"/>
    <n v="57"/>
    <n v="22.299999999999955"/>
    <n v="1.3927054708968245E-2"/>
    <x v="1"/>
  </r>
  <r>
    <d v="2024-08-08T00:00:00"/>
    <x v="7"/>
    <n v="8"/>
    <n v="1"/>
    <x v="0"/>
    <x v="2"/>
    <s v="Q3"/>
    <x v="1"/>
    <x v="0"/>
    <s v="EQ"/>
    <n v="1624"/>
    <n v="1653.3"/>
    <n v="1619.25"/>
    <n v="1623.5"/>
    <n v="1640.2"/>
    <n v="1642.7"/>
    <n v="1638.73"/>
    <n v="16988475"/>
    <n v="27839562575.599998"/>
    <n v="327468"/>
    <n v="9472859"/>
    <n v="55.76"/>
    <n v="19.200000000000045"/>
    <n v="1.1826301201108743E-2"/>
    <x v="1"/>
  </r>
  <r>
    <d v="2024-08-09T00:00:00"/>
    <x v="7"/>
    <n v="8"/>
    <n v="1"/>
    <x v="0"/>
    <x v="2"/>
    <s v="Q3"/>
    <x v="1"/>
    <x v="0"/>
    <s v="EQ"/>
    <n v="1652"/>
    <n v="1662.55"/>
    <n v="1645.8"/>
    <n v="1642.7"/>
    <n v="1650"/>
    <n v="1650.2"/>
    <n v="1655.58"/>
    <n v="13322309"/>
    <n v="22056157155.5"/>
    <n v="291916"/>
    <n v="9226887"/>
    <n v="69.260000000000005"/>
    <n v="7.5"/>
    <n v="4.565654106044926E-3"/>
    <x v="1"/>
  </r>
  <r>
    <d v="2024-08-12T00:00:00"/>
    <x v="7"/>
    <n v="8"/>
    <n v="1"/>
    <x v="0"/>
    <x v="2"/>
    <s v="Q3"/>
    <x v="1"/>
    <x v="0"/>
    <s v="EQ"/>
    <n v="1652"/>
    <n v="1675.95"/>
    <n v="1647.35"/>
    <n v="1650.2"/>
    <n v="1660"/>
    <n v="1660.1"/>
    <n v="1664.63"/>
    <n v="19658098"/>
    <n v="32723506965"/>
    <n v="363538"/>
    <n v="12628587"/>
    <n v="64.239999999999995"/>
    <n v="9.8999999999998636"/>
    <n v="5.9992728154162301E-3"/>
    <x v="1"/>
  </r>
  <r>
    <d v="2024-08-13T00:00:00"/>
    <x v="7"/>
    <n v="8"/>
    <n v="1"/>
    <x v="0"/>
    <x v="2"/>
    <s v="Q3"/>
    <x v="1"/>
    <x v="0"/>
    <s v="EQ"/>
    <n v="1628"/>
    <n v="1632.4"/>
    <n v="1601.15"/>
    <n v="1660.1"/>
    <n v="1605.9"/>
    <n v="1603.2"/>
    <n v="1613.32"/>
    <n v="27027521"/>
    <n v="43604163966.099998"/>
    <n v="601558"/>
    <n v="15122063"/>
    <n v="55.95"/>
    <n v="-56.899999999999864"/>
    <n v="-3.4275043672067865E-2"/>
    <x v="0"/>
  </r>
  <r>
    <d v="2024-08-14T00:00:00"/>
    <x v="7"/>
    <n v="8"/>
    <n v="1"/>
    <x v="0"/>
    <x v="2"/>
    <s v="Q3"/>
    <x v="1"/>
    <x v="0"/>
    <s v="EQ"/>
    <n v="1606.5"/>
    <n v="1613.7"/>
    <n v="1603.2"/>
    <n v="1603.2"/>
    <n v="1607.8"/>
    <n v="1607.8"/>
    <n v="1607.97"/>
    <n v="16167214"/>
    <n v="25996412110.400002"/>
    <n v="259067"/>
    <n v="8419023"/>
    <n v="52.07"/>
    <n v="4.5999999999999091"/>
    <n v="2.8692614770458513E-3"/>
    <x v="1"/>
  </r>
  <r>
    <d v="2024-08-16T00:00:00"/>
    <x v="7"/>
    <n v="8"/>
    <n v="1"/>
    <x v="0"/>
    <x v="2"/>
    <s v="Q3"/>
    <x v="1"/>
    <x v="0"/>
    <s v="EQ"/>
    <n v="1628.5"/>
    <n v="1634.15"/>
    <n v="1611"/>
    <n v="1607.8"/>
    <n v="1631.5"/>
    <n v="1632.1"/>
    <n v="1624.71"/>
    <n v="13924623"/>
    <n v="22623479529.549999"/>
    <n v="302506"/>
    <n v="7629703"/>
    <n v="54.79"/>
    <n v="24.299999999999955"/>
    <n v="1.5113820126881426E-2"/>
    <x v="1"/>
  </r>
  <r>
    <d v="2024-08-19T00:00:00"/>
    <x v="7"/>
    <n v="8"/>
    <n v="1"/>
    <x v="0"/>
    <x v="2"/>
    <s v="Q3"/>
    <x v="1"/>
    <x v="0"/>
    <s v="EQ"/>
    <n v="1637.65"/>
    <n v="1637.65"/>
    <n v="1623.7"/>
    <n v="1632.1"/>
    <n v="1632.75"/>
    <n v="1631.55"/>
    <n v="1628.46"/>
    <n v="9751082"/>
    <n v="15879278800.799999"/>
    <n v="166314"/>
    <n v="5371807"/>
    <n v="55.09"/>
    <n v="-0.54999999999995453"/>
    <n v="-3.3698915507625424E-4"/>
    <x v="0"/>
  </r>
  <r>
    <d v="2024-08-20T00:00:00"/>
    <x v="7"/>
    <n v="8"/>
    <n v="1"/>
    <x v="0"/>
    <x v="2"/>
    <s v="Q3"/>
    <x v="1"/>
    <x v="0"/>
    <s v="EQ"/>
    <n v="1627.45"/>
    <n v="1646"/>
    <n v="1627.45"/>
    <n v="1631.55"/>
    <n v="1634"/>
    <n v="1637.7"/>
    <n v="1639.14"/>
    <n v="15567247"/>
    <n v="25516952644.849998"/>
    <n v="240802"/>
    <n v="7159684"/>
    <n v="45.99"/>
    <n v="6.1500000000000909"/>
    <n v="3.7694217155466222E-3"/>
    <x v="1"/>
  </r>
  <r>
    <d v="2024-08-21T00:00:00"/>
    <x v="7"/>
    <n v="8"/>
    <n v="1"/>
    <x v="0"/>
    <x v="2"/>
    <s v="Q3"/>
    <x v="1"/>
    <x v="0"/>
    <s v="EQ"/>
    <n v="1628.1"/>
    <n v="1634.55"/>
    <n v="1617.8"/>
    <n v="1637.7"/>
    <n v="1628"/>
    <n v="1625.8"/>
    <n v="1624.85"/>
    <n v="23815452"/>
    <n v="38696527016.25"/>
    <n v="323415"/>
    <n v="14602427"/>
    <n v="61.31"/>
    <n v="-11.900000000000091"/>
    <n v="-7.2662880869512675E-3"/>
    <x v="0"/>
  </r>
  <r>
    <d v="2024-08-22T00:00:00"/>
    <x v="7"/>
    <n v="8"/>
    <n v="1"/>
    <x v="0"/>
    <x v="2"/>
    <s v="Q3"/>
    <x v="1"/>
    <x v="0"/>
    <s v="EQ"/>
    <n v="1632"/>
    <n v="1638.3"/>
    <n v="1628"/>
    <n v="1625.8"/>
    <n v="1628.95"/>
    <n v="1631.3"/>
    <n v="1632.58"/>
    <n v="10650319"/>
    <n v="17387521802.75"/>
    <n v="272441"/>
    <n v="6904642"/>
    <n v="64.83"/>
    <n v="5.5"/>
    <n v="3.3829499323410014E-3"/>
    <x v="1"/>
  </r>
  <r>
    <d v="2024-08-23T00:00:00"/>
    <x v="7"/>
    <n v="8"/>
    <n v="1"/>
    <x v="0"/>
    <x v="2"/>
    <s v="Q3"/>
    <x v="1"/>
    <x v="0"/>
    <s v="EQ"/>
    <n v="1634"/>
    <n v="1634"/>
    <n v="1623"/>
    <n v="1631.3"/>
    <n v="1625.2"/>
    <n v="1625.05"/>
    <n v="1627.63"/>
    <n v="10166711"/>
    <n v="16547668751.15"/>
    <n v="212238"/>
    <n v="7212100"/>
    <n v="70.94"/>
    <n v="-6.25"/>
    <n v="-3.8313001900324895E-3"/>
    <x v="0"/>
  </r>
  <r>
    <d v="2024-08-26T00:00:00"/>
    <x v="7"/>
    <n v="8"/>
    <n v="1"/>
    <x v="0"/>
    <x v="2"/>
    <s v="Q3"/>
    <x v="1"/>
    <x v="0"/>
    <s v="EQ"/>
    <n v="1632.2"/>
    <n v="1647.95"/>
    <n v="1632.2"/>
    <n v="1625.05"/>
    <n v="1640"/>
    <n v="1639.95"/>
    <n v="1642.31"/>
    <n v="11182133"/>
    <n v="18364486559.549999"/>
    <n v="275112"/>
    <n v="7846052"/>
    <n v="70.17"/>
    <n v="14.900000000000091"/>
    <n v="9.168948647733972E-3"/>
    <x v="1"/>
  </r>
  <r>
    <d v="2024-08-27T00:00:00"/>
    <x v="7"/>
    <n v="8"/>
    <n v="1"/>
    <x v="0"/>
    <x v="2"/>
    <s v="Q3"/>
    <x v="1"/>
    <x v="0"/>
    <s v="EQ"/>
    <n v="1643.4"/>
    <n v="1647.4"/>
    <n v="1632.2"/>
    <n v="1639.95"/>
    <n v="1634.45"/>
    <n v="1637.75"/>
    <n v="1639.59"/>
    <n v="17886622"/>
    <n v="29326792469"/>
    <n v="292507"/>
    <n v="11020707"/>
    <n v="61.61"/>
    <n v="-2.2000000000000455"/>
    <n v="-1.341504314155947E-3"/>
    <x v="0"/>
  </r>
  <r>
    <d v="2024-08-28T00:00:00"/>
    <x v="7"/>
    <n v="8"/>
    <n v="1"/>
    <x v="0"/>
    <x v="2"/>
    <s v="Q3"/>
    <x v="1"/>
    <x v="0"/>
    <s v="EQ"/>
    <n v="1637.75"/>
    <n v="1639.75"/>
    <n v="1630.2"/>
    <n v="1637.75"/>
    <n v="1635.95"/>
    <n v="1637.1"/>
    <n v="1636.29"/>
    <n v="13460594"/>
    <n v="22025391586.450001"/>
    <n v="275424"/>
    <n v="8541633"/>
    <n v="63.46"/>
    <n v="-0.65000000000009095"/>
    <n v="-3.9688597160744373E-4"/>
    <x v="0"/>
  </r>
  <r>
    <d v="2024-08-29T00:00:00"/>
    <x v="7"/>
    <n v="8"/>
    <n v="1"/>
    <x v="0"/>
    <x v="2"/>
    <s v="Q3"/>
    <x v="1"/>
    <x v="0"/>
    <s v="EQ"/>
    <n v="1642"/>
    <n v="1644.4"/>
    <n v="1631.15"/>
    <n v="1637.1"/>
    <n v="1639.95"/>
    <n v="1638.55"/>
    <n v="1637.56"/>
    <n v="24526302"/>
    <n v="40163206501.150002"/>
    <n v="432962"/>
    <n v="18760652"/>
    <n v="76.489999999999995"/>
    <n v="1.4500000000000455"/>
    <n v="8.8571254046792842E-4"/>
    <x v="1"/>
  </r>
  <r>
    <d v="2024-08-30T00:00:00"/>
    <x v="7"/>
    <n v="8"/>
    <n v="1"/>
    <x v="0"/>
    <x v="2"/>
    <s v="Q3"/>
    <x v="1"/>
    <x v="0"/>
    <s v="EQ"/>
    <n v="1656"/>
    <n v="1662"/>
    <n v="1621.15"/>
    <n v="1638.55"/>
    <n v="1625.75"/>
    <n v="1636.9"/>
    <n v="1638.34"/>
    <n v="222671050"/>
    <n v="364811305104.20001"/>
    <n v="564643"/>
    <n v="154380134"/>
    <n v="69.33"/>
    <n v="-1.6499999999998636"/>
    <n v="-1.0069878856305047E-3"/>
    <x v="0"/>
  </r>
  <r>
    <d v="2024-08-30T00:00:00"/>
    <x v="7"/>
    <n v="8"/>
    <n v="1"/>
    <x v="0"/>
    <x v="2"/>
    <s v="Q3"/>
    <x v="1"/>
    <x v="0"/>
    <s v="EQ"/>
    <n v="1656"/>
    <n v="1662"/>
    <n v="1621.15"/>
    <n v="1638.55"/>
    <n v="1625.75"/>
    <n v="1636.9"/>
    <n v="1638.34"/>
    <n v="222671050"/>
    <n v="364811305104.20001"/>
    <n v="564643"/>
    <n v="154380134"/>
    <n v="69.33"/>
    <n v="-1.6499999999998636"/>
    <n v="-1.0069878856305047E-3"/>
    <x v="0"/>
  </r>
  <r>
    <d v="2024-09-02T00:00:00"/>
    <x v="8"/>
    <n v="9"/>
    <n v="1"/>
    <x v="0"/>
    <x v="2"/>
    <s v="Q3"/>
    <x v="1"/>
    <x v="0"/>
    <s v="EQ"/>
    <n v="1646.8"/>
    <n v="1646.8"/>
    <n v="1623.2"/>
    <n v="1636.9"/>
    <n v="1626"/>
    <n v="1626.95"/>
    <n v="1631.94"/>
    <n v="17024840"/>
    <n v="27783483803.950001"/>
    <n v="375245"/>
    <n v="12018518"/>
    <n v="70.59"/>
    <n v="-9.9500000000000455"/>
    <n v="-6.0785631376382458E-3"/>
    <x v="0"/>
  </r>
  <r>
    <d v="2024-09-03T00:00:00"/>
    <x v="8"/>
    <n v="9"/>
    <n v="1"/>
    <x v="0"/>
    <x v="2"/>
    <s v="Q3"/>
    <x v="1"/>
    <x v="0"/>
    <s v="EQ"/>
    <n v="1634"/>
    <n v="1639.95"/>
    <n v="1624.6"/>
    <n v="1626.95"/>
    <n v="1638"/>
    <n v="1637.35"/>
    <n v="1632.11"/>
    <n v="18641430"/>
    <n v="30424819912.049999"/>
    <n v="292439"/>
    <n v="12551277"/>
    <n v="67.33"/>
    <n v="10.399999999999864"/>
    <n v="6.3923292049539709E-3"/>
    <x v="1"/>
  </r>
  <r>
    <d v="2024-09-04T00:00:00"/>
    <x v="8"/>
    <n v="9"/>
    <n v="1"/>
    <x v="0"/>
    <x v="2"/>
    <s v="Q3"/>
    <x v="1"/>
    <x v="0"/>
    <s v="EQ"/>
    <n v="1639"/>
    <n v="1644.8"/>
    <n v="1632"/>
    <n v="1637.35"/>
    <n v="1641.05"/>
    <n v="1641.8"/>
    <n v="1639.54"/>
    <n v="12341372"/>
    <n v="20234215559.049999"/>
    <n v="294496"/>
    <n v="6268023"/>
    <n v="50.79"/>
    <n v="4.4500000000000455"/>
    <n v="2.7178062112560211E-3"/>
    <x v="1"/>
  </r>
  <r>
    <d v="2024-09-05T00:00:00"/>
    <x v="8"/>
    <n v="9"/>
    <n v="1"/>
    <x v="0"/>
    <x v="2"/>
    <s v="Q3"/>
    <x v="1"/>
    <x v="0"/>
    <s v="EQ"/>
    <n v="1646"/>
    <n v="1649.9"/>
    <n v="1642"/>
    <n v="1641.8"/>
    <n v="1644.4"/>
    <n v="1645.45"/>
    <n v="1645.43"/>
    <n v="11438159"/>
    <n v="18820712001.799999"/>
    <n v="245493"/>
    <n v="8688322"/>
    <n v="75.959999999999994"/>
    <n v="3.6500000000000909"/>
    <n v="2.2231696918017367E-3"/>
    <x v="1"/>
  </r>
  <r>
    <d v="2024-09-06T00:00:00"/>
    <x v="8"/>
    <n v="9"/>
    <n v="1"/>
    <x v="0"/>
    <x v="2"/>
    <s v="Q3"/>
    <x v="1"/>
    <x v="0"/>
    <s v="EQ"/>
    <n v="1638.3"/>
    <n v="1647.75"/>
    <n v="1634.1"/>
    <n v="1645.45"/>
    <n v="1638.15"/>
    <n v="1636.95"/>
    <n v="1639.77"/>
    <n v="13014801"/>
    <n v="21341304566.099998"/>
    <n v="296891"/>
    <n v="8562105"/>
    <n v="65.790000000000006"/>
    <n v="-8.5"/>
    <n v="-5.1657601264091888E-3"/>
    <x v="0"/>
  </r>
  <r>
    <d v="2024-09-09T00:00:00"/>
    <x v="8"/>
    <n v="9"/>
    <n v="1"/>
    <x v="0"/>
    <x v="2"/>
    <s v="Q3"/>
    <x v="1"/>
    <x v="0"/>
    <s v="EQ"/>
    <n v="1638"/>
    <n v="1648.5"/>
    <n v="1630.1"/>
    <n v="1636.95"/>
    <n v="1644.85"/>
    <n v="1646.5"/>
    <n v="1640.85"/>
    <n v="11896457"/>
    <n v="19520244474.049999"/>
    <n v="258547"/>
    <n v="7816428"/>
    <n v="65.7"/>
    <n v="9.5499999999999545"/>
    <n v="5.8340205870673839E-3"/>
    <x v="1"/>
  </r>
  <r>
    <d v="2024-09-10T00:00:00"/>
    <x v="8"/>
    <n v="9"/>
    <n v="1"/>
    <x v="0"/>
    <x v="2"/>
    <s v="Q3"/>
    <x v="1"/>
    <x v="0"/>
    <s v="EQ"/>
    <n v="1654"/>
    <n v="1654"/>
    <n v="1638"/>
    <n v="1646.5"/>
    <n v="1650.8"/>
    <n v="1650.35"/>
    <n v="1648.2"/>
    <n v="13303323"/>
    <n v="21926534318.849998"/>
    <n v="306124"/>
    <n v="6978769"/>
    <n v="52.46"/>
    <n v="3.8499999999999091"/>
    <n v="2.3382933495292493E-3"/>
    <x v="1"/>
  </r>
  <r>
    <d v="2024-09-11T00:00:00"/>
    <x v="8"/>
    <n v="9"/>
    <n v="1"/>
    <x v="0"/>
    <x v="2"/>
    <s v="Q3"/>
    <x v="1"/>
    <x v="0"/>
    <s v="EQ"/>
    <n v="1650.4"/>
    <n v="1652.5"/>
    <n v="1639.2"/>
    <n v="1650.35"/>
    <n v="1650"/>
    <n v="1643.9"/>
    <n v="1645.85"/>
    <n v="11113342"/>
    <n v="18290901279.5"/>
    <n v="248100"/>
    <n v="4560477"/>
    <n v="41.04"/>
    <n v="-6.4499999999998181"/>
    <n v="-3.9082618838427114E-3"/>
    <x v="0"/>
  </r>
  <r>
    <d v="2024-09-12T00:00:00"/>
    <x v="8"/>
    <n v="9"/>
    <n v="1"/>
    <x v="0"/>
    <x v="2"/>
    <s v="Q3"/>
    <x v="1"/>
    <x v="0"/>
    <s v="EQ"/>
    <n v="1654"/>
    <n v="1670"/>
    <n v="1647.05"/>
    <n v="1643.9"/>
    <n v="1661.45"/>
    <n v="1666.6"/>
    <n v="1659.83"/>
    <n v="16212023"/>
    <n v="26909182591.25"/>
    <n v="266121"/>
    <n v="9274830"/>
    <n v="57.21"/>
    <n v="22.699999999999818"/>
    <n v="1.3808625828821593E-2"/>
    <x v="1"/>
  </r>
  <r>
    <d v="2024-09-13T00:00:00"/>
    <x v="8"/>
    <n v="9"/>
    <n v="1"/>
    <x v="0"/>
    <x v="2"/>
    <s v="Q3"/>
    <x v="1"/>
    <x v="0"/>
    <s v="EQ"/>
    <n v="1674"/>
    <n v="1674"/>
    <n v="1657.05"/>
    <n v="1666.6"/>
    <n v="1664.8"/>
    <n v="1665.95"/>
    <n v="1663.66"/>
    <n v="11930266"/>
    <n v="19847946539.349998"/>
    <n v="275521"/>
    <n v="7079723"/>
    <n v="59.34"/>
    <n v="-0.64999999999986358"/>
    <n v="-3.9001560062394312E-4"/>
    <x v="0"/>
  </r>
  <r>
    <d v="2024-09-16T00:00:00"/>
    <x v="8"/>
    <n v="9"/>
    <n v="1"/>
    <x v="0"/>
    <x v="2"/>
    <s v="Q3"/>
    <x v="1"/>
    <x v="0"/>
    <s v="EQ"/>
    <n v="1667"/>
    <n v="1677.8"/>
    <n v="1664.05"/>
    <n v="1665.95"/>
    <n v="1670"/>
    <n v="1670.95"/>
    <n v="1670.83"/>
    <n v="7586410"/>
    <n v="12675630406.450001"/>
    <n v="214575"/>
    <n v="5258278"/>
    <n v="69.31"/>
    <n v="5"/>
    <n v="3.0012905549386235E-3"/>
    <x v="1"/>
  </r>
  <r>
    <d v="2024-09-17T00:00:00"/>
    <x v="8"/>
    <n v="9"/>
    <n v="1"/>
    <x v="0"/>
    <x v="2"/>
    <s v="Q3"/>
    <x v="1"/>
    <x v="0"/>
    <s v="EQ"/>
    <n v="1678"/>
    <n v="1678"/>
    <n v="1664.15"/>
    <n v="1670.95"/>
    <n v="1668.3"/>
    <n v="1668.8"/>
    <n v="1668.9"/>
    <n v="10063561"/>
    <n v="16795097219.15"/>
    <n v="273207"/>
    <n v="5693003"/>
    <n v="56.57"/>
    <n v="-2.1500000000000909"/>
    <n v="-1.286693198479961E-3"/>
    <x v="0"/>
  </r>
  <r>
    <d v="2024-09-18T00:00:00"/>
    <x v="8"/>
    <n v="9"/>
    <n v="1"/>
    <x v="0"/>
    <x v="2"/>
    <s v="Q3"/>
    <x v="1"/>
    <x v="0"/>
    <s v="EQ"/>
    <n v="1671.85"/>
    <n v="1698.9"/>
    <n v="1671.1"/>
    <n v="1668.8"/>
    <n v="1692.95"/>
    <n v="1694.8"/>
    <n v="1691.3"/>
    <n v="20458671"/>
    <n v="34601683780.25"/>
    <n v="447311"/>
    <n v="12237216"/>
    <n v="59.81"/>
    <n v="26"/>
    <n v="1.5580057526366252E-2"/>
    <x v="1"/>
  </r>
  <r>
    <d v="2024-09-19T00:00:00"/>
    <x v="8"/>
    <n v="9"/>
    <n v="1"/>
    <x v="0"/>
    <x v="2"/>
    <s v="Q3"/>
    <x v="1"/>
    <x v="0"/>
    <s v="EQ"/>
    <n v="1699.2"/>
    <n v="1719"/>
    <n v="1699.15"/>
    <n v="1694.8"/>
    <n v="1707.7"/>
    <n v="1708.5"/>
    <n v="1710.95"/>
    <n v="15325888"/>
    <n v="26221770150.400002"/>
    <n v="347649"/>
    <n v="9714192"/>
    <n v="63.38"/>
    <n v="13.700000000000045"/>
    <n v="8.0835496813783606E-3"/>
    <x v="1"/>
  </r>
  <r>
    <d v="2024-09-20T00:00:00"/>
    <x v="8"/>
    <n v="9"/>
    <n v="1"/>
    <x v="0"/>
    <x v="2"/>
    <s v="Q3"/>
    <x v="1"/>
    <x v="0"/>
    <s v="EQ"/>
    <n v="1716.5"/>
    <n v="1744.95"/>
    <n v="1707.55"/>
    <n v="1708.5"/>
    <n v="1737.2"/>
    <n v="1741.2"/>
    <n v="1734.6"/>
    <n v="30311693"/>
    <n v="52578627456"/>
    <n v="519608"/>
    <n v="17465531"/>
    <n v="57.62"/>
    <n v="32.700000000000045"/>
    <n v="1.9139596136962273E-2"/>
    <x v="1"/>
  </r>
  <r>
    <d v="2024-09-23T00:00:00"/>
    <x v="8"/>
    <n v="9"/>
    <n v="1"/>
    <x v="0"/>
    <x v="2"/>
    <s v="Q3"/>
    <x v="1"/>
    <x v="0"/>
    <s v="EQ"/>
    <n v="1749"/>
    <n v="1766.35"/>
    <n v="1740.25"/>
    <n v="1741.2"/>
    <n v="1757"/>
    <n v="1759.8"/>
    <n v="1756.93"/>
    <n v="13482675"/>
    <n v="23688096929.700001"/>
    <n v="449232"/>
    <n v="8794661"/>
    <n v="65.23"/>
    <n v="18.599999999999909"/>
    <n v="1.0682288077188094E-2"/>
    <x v="1"/>
  </r>
  <r>
    <d v="2024-09-24T00:00:00"/>
    <x v="8"/>
    <n v="9"/>
    <n v="1"/>
    <x v="0"/>
    <x v="2"/>
    <s v="Q3"/>
    <x v="1"/>
    <x v="0"/>
    <s v="EQ"/>
    <n v="1765"/>
    <n v="1781.65"/>
    <n v="1754.25"/>
    <n v="1759.8"/>
    <n v="1766.7"/>
    <n v="1768.05"/>
    <n v="1768.8"/>
    <n v="16519518"/>
    <n v="29219757725.299999"/>
    <n v="404809"/>
    <n v="9425560"/>
    <n v="57.06"/>
    <n v="8.25"/>
    <n v="4.6880327309921583E-3"/>
    <x v="1"/>
  </r>
  <r>
    <d v="2024-09-25T00:00:00"/>
    <x v="8"/>
    <n v="9"/>
    <n v="1"/>
    <x v="0"/>
    <x v="2"/>
    <s v="Q3"/>
    <x v="1"/>
    <x v="0"/>
    <s v="EQ"/>
    <n v="1760.15"/>
    <n v="1788"/>
    <n v="1760.15"/>
    <n v="1768.05"/>
    <n v="1779.85"/>
    <n v="1779.1"/>
    <n v="1778.97"/>
    <n v="15982656"/>
    <n v="28432592068.700001"/>
    <n v="498237"/>
    <n v="9863354"/>
    <n v="61.71"/>
    <n v="11.049999999999955"/>
    <n v="6.2498232516048496E-3"/>
    <x v="1"/>
  </r>
  <r>
    <d v="2024-09-26T00:00:00"/>
    <x v="8"/>
    <n v="9"/>
    <n v="1"/>
    <x v="0"/>
    <x v="2"/>
    <s v="Q3"/>
    <x v="1"/>
    <x v="0"/>
    <s v="EQ"/>
    <n v="1773.05"/>
    <n v="1788"/>
    <n v="1768.05"/>
    <n v="1779.1"/>
    <n v="1778"/>
    <n v="1783.45"/>
    <n v="1778.51"/>
    <n v="15949822"/>
    <n v="28366959862.950001"/>
    <n v="343553"/>
    <n v="10985707"/>
    <n v="68.88"/>
    <n v="4.3500000000001364"/>
    <n v="2.4450564892362072E-3"/>
    <x v="1"/>
  </r>
  <r>
    <d v="2024-09-27T00:00:00"/>
    <x v="8"/>
    <n v="9"/>
    <n v="1"/>
    <x v="0"/>
    <x v="2"/>
    <s v="Q3"/>
    <x v="1"/>
    <x v="0"/>
    <s v="EQ"/>
    <n v="1777"/>
    <n v="1778.2"/>
    <n v="1750"/>
    <n v="1783.45"/>
    <n v="1753"/>
    <n v="1752.65"/>
    <n v="1759.73"/>
    <n v="17806751"/>
    <n v="31335062628.799999"/>
    <n v="339917"/>
    <n v="13002178"/>
    <n v="73.02"/>
    <n v="-30.799999999999955"/>
    <n v="-1.7269898230956829E-2"/>
    <x v="0"/>
  </r>
  <r>
    <d v="2024-09-30T00:00:00"/>
    <x v="8"/>
    <n v="9"/>
    <n v="1"/>
    <x v="0"/>
    <x v="2"/>
    <s v="Q3"/>
    <x v="1"/>
    <x v="0"/>
    <s v="EQ"/>
    <n v="1748.8"/>
    <n v="1751.45"/>
    <n v="1724.4"/>
    <n v="1752.65"/>
    <n v="1732"/>
    <n v="1732.05"/>
    <n v="1734.57"/>
    <n v="13191767"/>
    <n v="22882063615.099998"/>
    <n v="343613"/>
    <n v="9541132"/>
    <n v="72.33"/>
    <n v="-20.600000000000136"/>
    <n v="-1.1753630217099898E-2"/>
    <x v="0"/>
  </r>
  <r>
    <d v="2024-10-01T00:00:00"/>
    <x v="9"/>
    <n v="10"/>
    <n v="1"/>
    <x v="0"/>
    <x v="3"/>
    <s v="Q4"/>
    <x v="1"/>
    <x v="0"/>
    <s v="EQ"/>
    <n v="1724"/>
    <n v="1742"/>
    <n v="1720.1"/>
    <n v="1732.05"/>
    <n v="1728.3"/>
    <n v="1726.2"/>
    <n v="1725.83"/>
    <n v="12286142"/>
    <n v="21203853820.450001"/>
    <n v="237679"/>
    <n v="6953201"/>
    <n v="56.59"/>
    <n v="-5.8499999999999091"/>
    <n v="-3.3775006495193032E-3"/>
    <x v="0"/>
  </r>
  <r>
    <d v="2024-10-03T00:00:00"/>
    <x v="9"/>
    <n v="10"/>
    <n v="1"/>
    <x v="0"/>
    <x v="3"/>
    <s v="Q4"/>
    <x v="1"/>
    <x v="0"/>
    <s v="EQ"/>
    <n v="1715.65"/>
    <n v="1726.15"/>
    <n v="1673.35"/>
    <n v="1726.2"/>
    <n v="1681"/>
    <n v="1682"/>
    <n v="1694.79"/>
    <n v="24236699"/>
    <n v="41076220098.050003"/>
    <n v="520129"/>
    <n v="17610464"/>
    <n v="72.66"/>
    <n v="-44.200000000000045"/>
    <n v="-2.5605375970339499E-2"/>
    <x v="0"/>
  </r>
  <r>
    <d v="2024-10-04T00:00:00"/>
    <x v="9"/>
    <n v="10"/>
    <n v="1"/>
    <x v="0"/>
    <x v="3"/>
    <s v="Q4"/>
    <x v="1"/>
    <x v="0"/>
    <s v="EQ"/>
    <n v="1674.5"/>
    <n v="1690.65"/>
    <n v="1653"/>
    <n v="1682"/>
    <n v="1661.25"/>
    <n v="1657.65"/>
    <n v="1673.77"/>
    <n v="24341616"/>
    <n v="40742181439.25"/>
    <n v="419392"/>
    <n v="13673903"/>
    <n v="56.18"/>
    <n v="-24.349999999999909"/>
    <n v="-1.4476813317479137E-2"/>
    <x v="0"/>
  </r>
  <r>
    <d v="2024-10-07T00:00:00"/>
    <x v="9"/>
    <n v="10"/>
    <n v="1"/>
    <x v="0"/>
    <x v="3"/>
    <s v="Q4"/>
    <x v="1"/>
    <x v="0"/>
    <s v="EQ"/>
    <n v="1652.2"/>
    <n v="1659"/>
    <n v="1613"/>
    <n v="1657.65"/>
    <n v="1623.05"/>
    <n v="1617.8"/>
    <n v="1631.55"/>
    <n v="47229148"/>
    <n v="77056814750.100006"/>
    <n v="535347"/>
    <n v="28014374"/>
    <n v="59.32"/>
    <n v="-39.850000000000136"/>
    <n v="-2.4040056706783781E-2"/>
    <x v="0"/>
  </r>
  <r>
    <d v="2024-10-08T00:00:00"/>
    <x v="9"/>
    <n v="10"/>
    <n v="1"/>
    <x v="0"/>
    <x v="3"/>
    <s v="Q4"/>
    <x v="1"/>
    <x v="0"/>
    <s v="EQ"/>
    <n v="1630"/>
    <n v="1656.8"/>
    <n v="1622"/>
    <n v="1617.8"/>
    <n v="1651.25"/>
    <n v="1651.05"/>
    <n v="1645.56"/>
    <n v="14867203"/>
    <n v="24464906859.049999"/>
    <n v="357296"/>
    <n v="9503807"/>
    <n v="63.92"/>
    <n v="33.25"/>
    <n v="2.0552602299418965E-2"/>
    <x v="1"/>
  </r>
  <r>
    <d v="2024-10-09T00:00:00"/>
    <x v="9"/>
    <n v="10"/>
    <n v="1"/>
    <x v="0"/>
    <x v="3"/>
    <s v="Q4"/>
    <x v="1"/>
    <x v="0"/>
    <s v="EQ"/>
    <n v="1649.5"/>
    <n v="1656.75"/>
    <n v="1628.7"/>
    <n v="1651.05"/>
    <n v="1638"/>
    <n v="1633.15"/>
    <n v="1640.12"/>
    <n v="20562821"/>
    <n v="33725505661.599998"/>
    <n v="442682"/>
    <n v="9564097"/>
    <n v="46.51"/>
    <n v="-17.899999999999864"/>
    <n v="-1.084158565761174E-2"/>
    <x v="0"/>
  </r>
  <r>
    <d v="2024-10-10T00:00:00"/>
    <x v="9"/>
    <n v="10"/>
    <n v="1"/>
    <x v="0"/>
    <x v="3"/>
    <s v="Q4"/>
    <x v="1"/>
    <x v="0"/>
    <s v="EQ"/>
    <n v="1639"/>
    <n v="1665.45"/>
    <n v="1632.5"/>
    <n v="1633.15"/>
    <n v="1661"/>
    <n v="1662.4"/>
    <n v="1649.38"/>
    <n v="10877383"/>
    <n v="17940924970.400002"/>
    <n v="244906"/>
    <n v="5165604"/>
    <n v="47.49"/>
    <n v="29.25"/>
    <n v="1.7910173590913264E-2"/>
    <x v="1"/>
  </r>
  <r>
    <d v="2024-10-11T00:00:00"/>
    <x v="9"/>
    <n v="10"/>
    <n v="1"/>
    <x v="0"/>
    <x v="3"/>
    <s v="Q4"/>
    <x v="1"/>
    <x v="0"/>
    <s v="EQ"/>
    <n v="1664.45"/>
    <n v="1664.45"/>
    <n v="1643.25"/>
    <n v="1662.4"/>
    <n v="1651.5"/>
    <n v="1651"/>
    <n v="1651.51"/>
    <n v="11836297"/>
    <n v="19547719278"/>
    <n v="186378"/>
    <n v="8529644"/>
    <n v="72.06"/>
    <n v="-11.400000000000091"/>
    <n v="-6.8575553416747419E-3"/>
    <x v="0"/>
  </r>
  <r>
    <d v="2024-10-14T00:00:00"/>
    <x v="9"/>
    <n v="10"/>
    <n v="1"/>
    <x v="0"/>
    <x v="3"/>
    <s v="Q4"/>
    <x v="1"/>
    <x v="0"/>
    <s v="EQ"/>
    <n v="1656.05"/>
    <n v="1692.05"/>
    <n v="1654"/>
    <n v="1651"/>
    <n v="1689"/>
    <n v="1688.1"/>
    <n v="1682.72"/>
    <n v="9263754"/>
    <n v="15588285093.549999"/>
    <n v="261742"/>
    <n v="6120592"/>
    <n v="66.069999999999993"/>
    <n v="37.099999999999909"/>
    <n v="2.2471229557843676E-2"/>
    <x v="1"/>
  </r>
  <r>
    <d v="2024-10-15T00:00:00"/>
    <x v="9"/>
    <n v="10"/>
    <n v="1"/>
    <x v="0"/>
    <x v="3"/>
    <s v="Q4"/>
    <x v="1"/>
    <x v="0"/>
    <s v="EQ"/>
    <n v="1694"/>
    <n v="1698"/>
    <n v="1675.5"/>
    <n v="1688.1"/>
    <n v="1686"/>
    <n v="1684.1"/>
    <n v="1684.09"/>
    <n v="9825565"/>
    <n v="16547093800.1"/>
    <n v="195771"/>
    <n v="5937555"/>
    <n v="60.43"/>
    <n v="-4"/>
    <n v="-2.3695278715715894E-3"/>
    <x v="0"/>
  </r>
  <r>
    <d v="2024-10-16T00:00:00"/>
    <x v="9"/>
    <n v="10"/>
    <n v="1"/>
    <x v="0"/>
    <x v="3"/>
    <s v="Q4"/>
    <x v="1"/>
    <x v="0"/>
    <s v="EQ"/>
    <n v="1680.1"/>
    <n v="1707.95"/>
    <n v="1680.1"/>
    <n v="1684.1"/>
    <n v="1700.45"/>
    <n v="1699.8"/>
    <n v="1698.75"/>
    <n v="10235341"/>
    <n v="17387334812.900002"/>
    <n v="244836"/>
    <n v="6262690"/>
    <n v="61.19"/>
    <n v="15.700000000000045"/>
    <n v="9.3224867881955033E-3"/>
    <x v="1"/>
  </r>
  <r>
    <d v="2024-10-17T00:00:00"/>
    <x v="9"/>
    <n v="10"/>
    <n v="1"/>
    <x v="0"/>
    <x v="3"/>
    <s v="Q4"/>
    <x v="1"/>
    <x v="0"/>
    <s v="EQ"/>
    <n v="1694.95"/>
    <n v="1697.65"/>
    <n v="1665.2"/>
    <n v="1699.8"/>
    <n v="1672.7"/>
    <n v="1673.15"/>
    <n v="1676.22"/>
    <n v="7347866"/>
    <n v="12316627212.9"/>
    <n v="199044"/>
    <n v="4717214"/>
    <n v="64.2"/>
    <n v="-26.649999999999864"/>
    <n v="-1.5678315095893555E-2"/>
    <x v="0"/>
  </r>
  <r>
    <d v="2024-10-18T00:00:00"/>
    <x v="9"/>
    <n v="10"/>
    <n v="1"/>
    <x v="0"/>
    <x v="3"/>
    <s v="Q4"/>
    <x v="1"/>
    <x v="0"/>
    <s v="EQ"/>
    <n v="1663.1"/>
    <n v="1691"/>
    <n v="1654.1"/>
    <n v="1673.15"/>
    <n v="1684.8"/>
    <n v="1681.85"/>
    <n v="1674.9"/>
    <n v="12404862"/>
    <n v="20776848848.900002"/>
    <n v="232916"/>
    <n v="8255525"/>
    <n v="66.55"/>
    <n v="8.6999999999998181"/>
    <n v="5.1997728834831409E-3"/>
    <x v="1"/>
  </r>
  <r>
    <d v="2024-10-21T00:00:00"/>
    <x v="9"/>
    <n v="10"/>
    <n v="1"/>
    <x v="0"/>
    <x v="3"/>
    <s v="Q4"/>
    <x v="1"/>
    <x v="0"/>
    <s v="EQ"/>
    <n v="1715"/>
    <n v="1748.15"/>
    <n v="1711.05"/>
    <n v="1681.85"/>
    <n v="1725"/>
    <n v="1728.7"/>
    <n v="1732.82"/>
    <n v="23274177"/>
    <n v="40330032735.800003"/>
    <n v="574448"/>
    <n v="12767823"/>
    <n v="54.86"/>
    <n v="46.850000000000136"/>
    <n v="2.7856229747004867E-2"/>
    <x v="1"/>
  </r>
  <r>
    <d v="2024-10-22T00:00:00"/>
    <x v="9"/>
    <n v="10"/>
    <n v="1"/>
    <x v="0"/>
    <x v="3"/>
    <s v="Q4"/>
    <x v="1"/>
    <x v="0"/>
    <s v="EQ"/>
    <n v="1730.05"/>
    <n v="1740"/>
    <n v="1710.7"/>
    <n v="1728.7"/>
    <n v="1714.8"/>
    <n v="1714.55"/>
    <n v="1721.78"/>
    <n v="19437640"/>
    <n v="33467338354.450001"/>
    <n v="411821"/>
    <n v="10390546"/>
    <n v="53.46"/>
    <n v="-14.150000000000091"/>
    <n v="-8.1853415861630648E-3"/>
    <x v="0"/>
  </r>
  <r>
    <d v="2024-10-23T00:00:00"/>
    <x v="9"/>
    <n v="10"/>
    <n v="1"/>
    <x v="0"/>
    <x v="3"/>
    <s v="Q4"/>
    <x v="1"/>
    <x v="0"/>
    <s v="EQ"/>
    <n v="1705.05"/>
    <n v="1746.5"/>
    <n v="1705.05"/>
    <n v="1714.55"/>
    <n v="1736.2"/>
    <n v="1735.8"/>
    <n v="1736.32"/>
    <n v="19018045"/>
    <n v="33021503108.549999"/>
    <n v="386048"/>
    <n v="12309362"/>
    <n v="64.72"/>
    <n v="21.25"/>
    <n v="1.2393922603598612E-2"/>
    <x v="1"/>
  </r>
  <r>
    <d v="2024-10-24T00:00:00"/>
    <x v="9"/>
    <n v="10"/>
    <n v="1"/>
    <x v="0"/>
    <x v="3"/>
    <s v="Q4"/>
    <x v="1"/>
    <x v="0"/>
    <s v="EQ"/>
    <n v="1738.1"/>
    <n v="1768.65"/>
    <n v="1738.1"/>
    <n v="1735.8"/>
    <n v="1750.5"/>
    <n v="1749.65"/>
    <n v="1755.99"/>
    <n v="15416129"/>
    <n v="27070510755.599998"/>
    <n v="342755"/>
    <n v="10527020"/>
    <n v="68.290000000000006"/>
    <n v="13.850000000000136"/>
    <n v="7.9790298421477911E-3"/>
    <x v="1"/>
  </r>
  <r>
    <d v="2024-10-25T00:00:00"/>
    <x v="9"/>
    <n v="10"/>
    <n v="1"/>
    <x v="0"/>
    <x v="3"/>
    <s v="Q4"/>
    <x v="1"/>
    <x v="0"/>
    <s v="EQ"/>
    <n v="1755"/>
    <n v="1757.85"/>
    <n v="1728.7"/>
    <n v="1749.65"/>
    <n v="1745.8"/>
    <n v="1743.4"/>
    <n v="1740.64"/>
    <n v="13065239"/>
    <n v="22741861620.400002"/>
    <n v="337950"/>
    <n v="7865650"/>
    <n v="60.2"/>
    <n v="-6.25"/>
    <n v="-3.5721430000285768E-3"/>
    <x v="0"/>
  </r>
  <r>
    <d v="2024-10-28T00:00:00"/>
    <x v="9"/>
    <n v="10"/>
    <n v="1"/>
    <x v="0"/>
    <x v="3"/>
    <s v="Q4"/>
    <x v="1"/>
    <x v="0"/>
    <s v="EQ"/>
    <n v="1742"/>
    <n v="1751"/>
    <n v="1728.9"/>
    <n v="1743.4"/>
    <n v="1737"/>
    <n v="1734.2"/>
    <n v="1738.17"/>
    <n v="11006071"/>
    <n v="19130422535.5"/>
    <n v="334425"/>
    <n v="6998364"/>
    <n v="63.59"/>
    <n v="-9.2000000000000455"/>
    <n v="-5.2770448548812923E-3"/>
    <x v="0"/>
  </r>
  <r>
    <d v="2024-10-29T00:00:00"/>
    <x v="9"/>
    <n v="10"/>
    <n v="1"/>
    <x v="0"/>
    <x v="3"/>
    <s v="Q4"/>
    <x v="1"/>
    <x v="0"/>
    <s v="EQ"/>
    <n v="1726.15"/>
    <n v="1764"/>
    <n v="1725.1"/>
    <n v="1734.2"/>
    <n v="1749.75"/>
    <n v="1751.85"/>
    <n v="1744.14"/>
    <n v="17897463"/>
    <n v="31215711397.75"/>
    <n v="381375"/>
    <n v="10658618"/>
    <n v="59.55"/>
    <n v="17.649999999999864"/>
    <n v="1.017760350593926E-2"/>
    <x v="1"/>
  </r>
  <r>
    <d v="2024-10-30T00:00:00"/>
    <x v="9"/>
    <n v="10"/>
    <n v="1"/>
    <x v="0"/>
    <x v="3"/>
    <s v="Q4"/>
    <x v="1"/>
    <x v="0"/>
    <s v="EQ"/>
    <n v="1742"/>
    <n v="1754.75"/>
    <n v="1724.2"/>
    <n v="1751.85"/>
    <n v="1737"/>
    <n v="1734.6"/>
    <n v="1736.38"/>
    <n v="16357862"/>
    <n v="28403432611.950001"/>
    <n v="350916"/>
    <n v="9806297"/>
    <n v="59.95"/>
    <n v="-17.25"/>
    <n v="-9.846733453206611E-3"/>
    <x v="0"/>
  </r>
  <r>
    <d v="2024-10-31T00:00:00"/>
    <x v="9"/>
    <n v="10"/>
    <n v="1"/>
    <x v="0"/>
    <x v="3"/>
    <s v="Q4"/>
    <x v="1"/>
    <x v="0"/>
    <s v="EQ"/>
    <n v="1728"/>
    <n v="1738.9"/>
    <n v="1719.4"/>
    <n v="1734.6"/>
    <n v="1734.3"/>
    <n v="1735.7"/>
    <n v="1731.49"/>
    <n v="11447956"/>
    <n v="19822046508.900002"/>
    <n v="277300"/>
    <n v="8152758"/>
    <n v="71.22"/>
    <n v="1.1000000000001364"/>
    <n v="6.3415196587117287E-4"/>
    <x v="1"/>
  </r>
  <r>
    <d v="2024-11-01T00:00:00"/>
    <x v="10"/>
    <n v="11"/>
    <n v="1"/>
    <x v="0"/>
    <x v="3"/>
    <s v="Q4"/>
    <x v="1"/>
    <x v="0"/>
    <s v="EQ"/>
    <n v="1733"/>
    <n v="1744.1"/>
    <n v="1726.1"/>
    <n v="1735.7"/>
    <n v="1737"/>
    <n v="1737.3"/>
    <n v="1738.79"/>
    <n v="879846"/>
    <n v="1529870165.5999999"/>
    <n v="69860"/>
    <n v="311374"/>
    <n v="35.39"/>
    <n v="1.5999999999999091"/>
    <n v="9.2181828657020737E-4"/>
    <x v="1"/>
  </r>
  <r>
    <d v="2024-11-04T00:00:00"/>
    <x v="10"/>
    <n v="11"/>
    <n v="1"/>
    <x v="0"/>
    <x v="3"/>
    <s v="Q4"/>
    <x v="1"/>
    <x v="0"/>
    <s v="EQ"/>
    <n v="1745"/>
    <n v="1745"/>
    <n v="1710.9"/>
    <n v="1737.3"/>
    <n v="1716.8"/>
    <n v="1714.1"/>
    <n v="1723.47"/>
    <n v="14044624"/>
    <n v="24205513156.950001"/>
    <n v="342162"/>
    <n v="9628154"/>
    <n v="68.55"/>
    <n v="-23.200000000000045"/>
    <n v="-1.3354055143038075E-2"/>
    <x v="0"/>
  </r>
  <r>
    <d v="2024-11-05T00:00:00"/>
    <x v="10"/>
    <n v="11"/>
    <n v="1"/>
    <x v="0"/>
    <x v="3"/>
    <s v="Q4"/>
    <x v="1"/>
    <x v="0"/>
    <s v="EQ"/>
    <n v="1703"/>
    <n v="1762.7"/>
    <n v="1697.9"/>
    <n v="1714.1"/>
    <n v="1753.5"/>
    <n v="1757.85"/>
    <n v="1736.4"/>
    <n v="22116203"/>
    <n v="38402543188.050003"/>
    <n v="362395"/>
    <n v="12508130"/>
    <n v="56.56"/>
    <n v="43.75"/>
    <n v="2.5523598389825566E-2"/>
    <x v="1"/>
  </r>
  <r>
    <d v="2024-11-05T00:00:00"/>
    <x v="10"/>
    <n v="11"/>
    <n v="1"/>
    <x v="0"/>
    <x v="3"/>
    <s v="Q4"/>
    <x v="1"/>
    <x v="0"/>
    <s v="EQ"/>
    <n v="1703"/>
    <n v="1762.7"/>
    <n v="1697.9"/>
    <n v="1714.1"/>
    <n v="1753.5"/>
    <n v="1757.85"/>
    <n v="1736.4"/>
    <n v="22116203"/>
    <n v="38402543188.050003"/>
    <n v="362395"/>
    <n v="12508130"/>
    <n v="56.56"/>
    <n v="43.75"/>
    <n v="2.5523598389825566E-2"/>
    <x v="1"/>
  </r>
  <r>
    <d v="2024-11-06T00:00:00"/>
    <x v="10"/>
    <n v="11"/>
    <n v="1"/>
    <x v="0"/>
    <x v="3"/>
    <s v="Q4"/>
    <x v="1"/>
    <x v="0"/>
    <s v="EQ"/>
    <n v="1771.5"/>
    <n v="1771.5"/>
    <n v="1745.35"/>
    <n v="1757.85"/>
    <n v="1756"/>
    <n v="1755.25"/>
    <n v="1753.58"/>
    <n v="13893955"/>
    <n v="24364201740.049999"/>
    <n v="249677"/>
    <n v="8170849"/>
    <n v="58.81"/>
    <n v="-2.5999999999999091"/>
    <n v="-1.4790795574138346E-3"/>
    <x v="0"/>
  </r>
  <r>
    <d v="2024-11-06T00:00:00"/>
    <x v="10"/>
    <n v="11"/>
    <n v="1"/>
    <x v="0"/>
    <x v="3"/>
    <s v="Q4"/>
    <x v="1"/>
    <x v="0"/>
    <s v="EQ"/>
    <n v="1771.5"/>
    <n v="1771.5"/>
    <n v="1745.35"/>
    <n v="1757.85"/>
    <n v="1756"/>
    <n v="1755.25"/>
    <n v="1753.58"/>
    <n v="13893955"/>
    <n v="24364201740.049999"/>
    <n v="249677"/>
    <n v="8170849"/>
    <n v="58.81"/>
    <n v="-2.5999999999999091"/>
    <n v="-1.4790795574138346E-3"/>
    <x v="0"/>
  </r>
  <r>
    <d v="2024-11-07T00:00:00"/>
    <x v="10"/>
    <n v="11"/>
    <n v="1"/>
    <x v="0"/>
    <x v="3"/>
    <s v="Q4"/>
    <x v="1"/>
    <x v="0"/>
    <s v="EQ"/>
    <n v="1744.3"/>
    <n v="1760.95"/>
    <n v="1738"/>
    <n v="1755.25"/>
    <n v="1743.5"/>
    <n v="1746.55"/>
    <n v="1746.6"/>
    <n v="9447728"/>
    <n v="16501384112.799999"/>
    <n v="315964"/>
    <n v="5681231"/>
    <n v="60.13"/>
    <n v="-8.7000000000000455"/>
    <n v="-4.9565588947443643E-3"/>
    <x v="0"/>
  </r>
  <r>
    <d v="2024-11-08T00:00:00"/>
    <x v="10"/>
    <n v="11"/>
    <n v="1"/>
    <x v="0"/>
    <x v="3"/>
    <s v="Q4"/>
    <x v="1"/>
    <x v="0"/>
    <s v="EQ"/>
    <n v="1752"/>
    <n v="1761.8"/>
    <n v="1745.85"/>
    <n v="1746.55"/>
    <n v="1751.9"/>
    <n v="1754.45"/>
    <n v="1754.62"/>
    <n v="9951493"/>
    <n v="17461070459.450001"/>
    <n v="253333"/>
    <n v="6688588"/>
    <n v="67.209999999999994"/>
    <n v="7.9000000000000909"/>
    <n v="4.5232028856889818E-3"/>
    <x v="1"/>
  </r>
  <r>
    <d v="2024-11-11T00:00:00"/>
    <x v="10"/>
    <n v="11"/>
    <n v="1"/>
    <x v="0"/>
    <x v="3"/>
    <s v="Q4"/>
    <x v="1"/>
    <x v="0"/>
    <s v="EQ"/>
    <n v="1754.55"/>
    <n v="1782.8"/>
    <n v="1751.2"/>
    <n v="1754.45"/>
    <n v="1763.9"/>
    <n v="1766.3"/>
    <n v="1768.85"/>
    <n v="12282681"/>
    <n v="21726235735.650002"/>
    <n v="366875"/>
    <n v="7456943"/>
    <n v="60.71"/>
    <n v="11.849999999999909"/>
    <n v="6.7542534697483019E-3"/>
    <x v="1"/>
  </r>
  <r>
    <d v="2024-11-12T00:00:00"/>
    <x v="10"/>
    <n v="11"/>
    <n v="1"/>
    <x v="0"/>
    <x v="3"/>
    <s v="Q4"/>
    <x v="1"/>
    <x v="0"/>
    <s v="EQ"/>
    <n v="1772"/>
    <n v="1775"/>
    <n v="1708.65"/>
    <n v="1766.3"/>
    <n v="1719"/>
    <n v="1718.2"/>
    <n v="1731.71"/>
    <n v="15697703"/>
    <n v="27183831491.150002"/>
    <n v="410691"/>
    <n v="7410508"/>
    <n v="47.21"/>
    <n v="-48.099999999999909"/>
    <n v="-2.7232067032780336E-2"/>
    <x v="0"/>
  </r>
  <r>
    <d v="2024-11-13T00:00:00"/>
    <x v="10"/>
    <n v="11"/>
    <n v="1"/>
    <x v="0"/>
    <x v="3"/>
    <s v="Q4"/>
    <x v="1"/>
    <x v="0"/>
    <s v="EQ"/>
    <n v="1716.75"/>
    <n v="1729.4"/>
    <n v="1673"/>
    <n v="1718.2"/>
    <n v="1688.15"/>
    <n v="1681.35"/>
    <n v="1699.7"/>
    <n v="17864250"/>
    <n v="30363947641.299999"/>
    <n v="384592"/>
    <n v="9878595"/>
    <n v="55.3"/>
    <n v="-36.850000000000136"/>
    <n v="-2.144686299615885E-2"/>
    <x v="0"/>
  </r>
  <r>
    <d v="2024-11-14T00:00:00"/>
    <x v="10"/>
    <n v="11"/>
    <n v="1"/>
    <x v="0"/>
    <x v="3"/>
    <s v="Q4"/>
    <x v="1"/>
    <x v="0"/>
    <s v="EQ"/>
    <n v="1673.1"/>
    <n v="1704.85"/>
    <n v="1672.1"/>
    <n v="1681.35"/>
    <n v="1692.4"/>
    <n v="1692.75"/>
    <n v="1692.96"/>
    <n v="13573235"/>
    <n v="22978907908.450001"/>
    <n v="331159"/>
    <n v="7307878"/>
    <n v="53.84"/>
    <n v="11.400000000000091"/>
    <n v="6.7802658577928998E-3"/>
    <x v="1"/>
  </r>
  <r>
    <d v="2024-11-18T00:00:00"/>
    <x v="10"/>
    <n v="11"/>
    <n v="1"/>
    <x v="0"/>
    <x v="3"/>
    <s v="Q4"/>
    <x v="1"/>
    <x v="0"/>
    <s v="EQ"/>
    <n v="1700"/>
    <n v="1718.9"/>
    <n v="1695"/>
    <n v="1692.75"/>
    <n v="1708.3"/>
    <n v="1705.1"/>
    <n v="1707.94"/>
    <n v="13540984"/>
    <n v="23127123855.099998"/>
    <n v="291631"/>
    <n v="9562272"/>
    <n v="70.62"/>
    <n v="12.349999999999909"/>
    <n v="7.2958204105744552E-3"/>
    <x v="1"/>
  </r>
  <r>
    <d v="2024-11-19T00:00:00"/>
    <x v="10"/>
    <n v="11"/>
    <n v="1"/>
    <x v="0"/>
    <x v="3"/>
    <s v="Q4"/>
    <x v="1"/>
    <x v="0"/>
    <s v="EQ"/>
    <n v="1714"/>
    <n v="1753.75"/>
    <n v="1702.7"/>
    <n v="1705.1"/>
    <n v="1736"/>
    <n v="1742.25"/>
    <n v="1739.1"/>
    <n v="25490636"/>
    <n v="44330862947.849998"/>
    <n v="458303"/>
    <n v="19018449"/>
    <n v="74.61"/>
    <n v="37.150000000000091"/>
    <n v="2.1787578441147201E-2"/>
    <x v="1"/>
  </r>
  <r>
    <d v="2024-11-21T00:00:00"/>
    <x v="10"/>
    <n v="11"/>
    <n v="1"/>
    <x v="0"/>
    <x v="3"/>
    <s v="Q4"/>
    <x v="1"/>
    <x v="0"/>
    <s v="EQ"/>
    <n v="1749.4"/>
    <n v="1759"/>
    <n v="1734.2"/>
    <n v="1742.25"/>
    <n v="1739.95"/>
    <n v="1741.2"/>
    <n v="1743.63"/>
    <n v="17858256"/>
    <n v="31138162734.400002"/>
    <n v="368837"/>
    <n v="11902796"/>
    <n v="66.650000000000006"/>
    <n v="-1.0499999999999545"/>
    <n v="-6.0266896254840263E-4"/>
    <x v="0"/>
  </r>
  <r>
    <d v="2024-11-22T00:00:00"/>
    <x v="10"/>
    <n v="11"/>
    <n v="1"/>
    <x v="0"/>
    <x v="3"/>
    <s v="Q4"/>
    <x v="1"/>
    <x v="0"/>
    <s v="EQ"/>
    <n v="1743.55"/>
    <n v="1754.3"/>
    <n v="1729.55"/>
    <n v="1741.2"/>
    <n v="1742.1"/>
    <n v="1745.6"/>
    <n v="1743.57"/>
    <n v="12386806"/>
    <n v="21597223792.5"/>
    <n v="260956"/>
    <n v="8137880"/>
    <n v="65.7"/>
    <n v="4.3999999999998636"/>
    <n v="2.5269928784745366E-3"/>
    <x v="1"/>
  </r>
  <r>
    <d v="2024-11-25T00:00:00"/>
    <x v="10"/>
    <n v="11"/>
    <n v="1"/>
    <x v="0"/>
    <x v="3"/>
    <s v="Q4"/>
    <x v="1"/>
    <x v="0"/>
    <s v="EQ"/>
    <n v="1785.05"/>
    <n v="1803.55"/>
    <n v="1764.9"/>
    <n v="1745.6"/>
    <n v="1778.95"/>
    <n v="1785.6"/>
    <n v="1784.46"/>
    <n v="213868637"/>
    <n v="381639143690.09998"/>
    <n v="600228"/>
    <n v="174212666"/>
    <n v="81.459999999999994"/>
    <n v="40"/>
    <n v="2.2914757103574702E-2"/>
    <x v="1"/>
  </r>
  <r>
    <d v="2024-11-26T00:00:00"/>
    <x v="10"/>
    <n v="11"/>
    <n v="1"/>
    <x v="0"/>
    <x v="3"/>
    <s v="Q4"/>
    <x v="1"/>
    <x v="0"/>
    <s v="EQ"/>
    <n v="1810"/>
    <n v="1810"/>
    <n v="1769.8"/>
    <n v="1785.6"/>
    <n v="1786.4"/>
    <n v="1785.55"/>
    <n v="1784.75"/>
    <n v="15467783"/>
    <n v="27606061237.400002"/>
    <n v="261322"/>
    <n v="9010084"/>
    <n v="58.25"/>
    <n v="-4.9999999999954525E-2"/>
    <n v="-2.8001792114669875E-5"/>
    <x v="0"/>
  </r>
  <r>
    <d v="2024-11-27T00:00:00"/>
    <x v="10"/>
    <n v="11"/>
    <n v="1"/>
    <x v="0"/>
    <x v="3"/>
    <s v="Q4"/>
    <x v="1"/>
    <x v="0"/>
    <s v="EQ"/>
    <n v="1789.9"/>
    <n v="1817.35"/>
    <n v="1785.15"/>
    <n v="1785.55"/>
    <n v="1809.5"/>
    <n v="1812.3"/>
    <n v="1801.57"/>
    <n v="16357488"/>
    <n v="29469224217.599998"/>
    <n v="330771"/>
    <n v="8740131"/>
    <n v="53.43"/>
    <n v="26.75"/>
    <n v="1.4981378286802386E-2"/>
    <x v="1"/>
  </r>
  <r>
    <d v="2024-11-28T00:00:00"/>
    <x v="10"/>
    <n v="11"/>
    <n v="1"/>
    <x v="0"/>
    <x v="3"/>
    <s v="Q4"/>
    <x v="1"/>
    <x v="0"/>
    <s v="EQ"/>
    <n v="1819"/>
    <n v="1836.1"/>
    <n v="1788"/>
    <n v="1812.3"/>
    <n v="1793"/>
    <n v="1793.15"/>
    <n v="1808.45"/>
    <n v="17861196"/>
    <n v="32301109888.900002"/>
    <n v="379898"/>
    <n v="10098151"/>
    <n v="56.54"/>
    <n v="-19.149999999999864"/>
    <n v="-1.0566683220217329E-2"/>
    <x v="0"/>
  </r>
  <r>
    <d v="2024-11-29T00:00:00"/>
    <x v="10"/>
    <n v="11"/>
    <n v="1"/>
    <x v="0"/>
    <x v="3"/>
    <s v="Q4"/>
    <x v="1"/>
    <x v="0"/>
    <s v="EQ"/>
    <n v="1801.3"/>
    <n v="1804.6"/>
    <n v="1782.9"/>
    <n v="1793.15"/>
    <n v="1795.5"/>
    <n v="1796.05"/>
    <n v="1793.91"/>
    <n v="13834768"/>
    <n v="24818389358.549999"/>
    <n v="377555"/>
    <n v="9143382"/>
    <n v="66.09"/>
    <n v="2.8999999999998636"/>
    <n v="1.6172657056017976E-3"/>
    <x v="1"/>
  </r>
  <r>
    <d v="2024-12-02T00:00:00"/>
    <x v="11"/>
    <n v="12"/>
    <n v="1"/>
    <x v="0"/>
    <x v="3"/>
    <s v="Q4"/>
    <x v="1"/>
    <x v="0"/>
    <s v="EQ"/>
    <n v="1803.5"/>
    <n v="1808.15"/>
    <n v="1775"/>
    <n v="1796.05"/>
    <n v="1805.95"/>
    <n v="1804.7"/>
    <n v="1791.81"/>
    <n v="7555438"/>
    <n v="13537940498.049999"/>
    <n v="219254"/>
    <n v="4945801"/>
    <n v="65.459999999999994"/>
    <n v="8.6500000000000909"/>
    <n v="4.8161242727096081E-3"/>
    <x v="1"/>
  </r>
  <r>
    <d v="2024-12-03T00:00:00"/>
    <x v="11"/>
    <n v="12"/>
    <n v="1"/>
    <x v="0"/>
    <x v="3"/>
    <s v="Q4"/>
    <x v="1"/>
    <x v="0"/>
    <s v="EQ"/>
    <n v="1822.7"/>
    <n v="1837.4"/>
    <n v="1816.1"/>
    <n v="1804.7"/>
    <n v="1825.3"/>
    <n v="1826.3"/>
    <n v="1827.25"/>
    <n v="21705121"/>
    <n v="39660723545.25"/>
    <n v="304635"/>
    <n v="15804923"/>
    <n v="72.819999999999993"/>
    <n v="21.599999999999909"/>
    <n v="1.1968748268410212E-2"/>
    <x v="1"/>
  </r>
  <r>
    <d v="2024-12-04T00:00:00"/>
    <x v="11"/>
    <n v="12"/>
    <n v="1"/>
    <x v="0"/>
    <x v="3"/>
    <s v="Q4"/>
    <x v="1"/>
    <x v="0"/>
    <s v="EQ"/>
    <n v="1838"/>
    <n v="1865"/>
    <n v="1831.15"/>
    <n v="1826.3"/>
    <n v="1856.8"/>
    <n v="1860.1"/>
    <n v="1854.85"/>
    <n v="22334542"/>
    <n v="41427249107.900002"/>
    <n v="436235"/>
    <n v="15776554"/>
    <n v="70.64"/>
    <n v="33.799999999999955"/>
    <n v="1.8507364616985138E-2"/>
    <x v="1"/>
  </r>
  <r>
    <d v="2024-12-05T00:00:00"/>
    <x v="11"/>
    <n v="12"/>
    <n v="1"/>
    <x v="0"/>
    <x v="3"/>
    <s v="Q4"/>
    <x v="1"/>
    <x v="0"/>
    <s v="EQ"/>
    <n v="1860"/>
    <n v="1879.95"/>
    <n v="1835.2"/>
    <n v="1860.1"/>
    <n v="1864.85"/>
    <n v="1865.75"/>
    <n v="1862.43"/>
    <n v="19841357"/>
    <n v="36953040114.300003"/>
    <n v="436462"/>
    <n v="11728370"/>
    <n v="59.11"/>
    <n v="5.6500000000000909"/>
    <n v="3.0374711037041511E-3"/>
    <x v="1"/>
  </r>
  <r>
    <d v="2024-12-06T00:00:00"/>
    <x v="11"/>
    <n v="12"/>
    <n v="1"/>
    <x v="0"/>
    <x v="3"/>
    <s v="Q4"/>
    <x v="1"/>
    <x v="0"/>
    <s v="EQ"/>
    <n v="1857"/>
    <n v="1864.2"/>
    <n v="1844"/>
    <n v="1865.75"/>
    <n v="1855.45"/>
    <n v="1855.85"/>
    <n v="1856.73"/>
    <n v="8891578"/>
    <n v="16509303748.1"/>
    <n v="306905"/>
    <n v="5545799"/>
    <n v="62.37"/>
    <n v="-9.9000000000000909"/>
    <n v="-5.3061771405601456E-3"/>
    <x v="0"/>
  </r>
  <r>
    <d v="2024-12-09T00:00:00"/>
    <x v="11"/>
    <n v="12"/>
    <n v="1"/>
    <x v="0"/>
    <x v="3"/>
    <s v="Q4"/>
    <x v="1"/>
    <x v="0"/>
    <s v="EQ"/>
    <n v="1853.65"/>
    <n v="1880"/>
    <n v="1849"/>
    <n v="1855.85"/>
    <n v="1867.55"/>
    <n v="1870"/>
    <n v="1871.09"/>
    <n v="13473956"/>
    <n v="25211039597.450001"/>
    <n v="234236"/>
    <n v="10115077"/>
    <n v="75.069999999999993"/>
    <n v="14.150000000000091"/>
    <n v="7.6245386211170581E-3"/>
    <x v="1"/>
  </r>
  <r>
    <d v="2024-12-10T00:00:00"/>
    <x v="11"/>
    <n v="12"/>
    <n v="1"/>
    <x v="0"/>
    <x v="3"/>
    <s v="Q4"/>
    <x v="1"/>
    <x v="0"/>
    <s v="EQ"/>
    <n v="1877.7"/>
    <n v="1877.7"/>
    <n v="1858.55"/>
    <n v="1870"/>
    <n v="1867.65"/>
    <n v="1868.1"/>
    <n v="1867.3"/>
    <n v="6662740"/>
    <n v="12441343169.15"/>
    <n v="231195"/>
    <n v="4095005"/>
    <n v="61.46"/>
    <n v="-1.9000000000000909"/>
    <n v="-1.0160427807487118E-3"/>
    <x v="0"/>
  </r>
  <r>
    <d v="2024-12-11T00:00:00"/>
    <x v="11"/>
    <n v="12"/>
    <n v="1"/>
    <x v="0"/>
    <x v="3"/>
    <s v="Q4"/>
    <x v="1"/>
    <x v="0"/>
    <s v="EQ"/>
    <n v="1861.7"/>
    <n v="1871.9"/>
    <n v="1856.75"/>
    <n v="1868.1"/>
    <n v="1862.5"/>
    <n v="1863.1"/>
    <n v="1864"/>
    <n v="7022713"/>
    <n v="13090328471.35"/>
    <n v="233801"/>
    <n v="4031962"/>
    <n v="57.41"/>
    <n v="-5"/>
    <n v="-2.6765162464536161E-3"/>
    <x v="0"/>
  </r>
  <r>
    <d v="2024-12-12T00:00:00"/>
    <x v="11"/>
    <n v="12"/>
    <n v="1"/>
    <x v="0"/>
    <x v="3"/>
    <s v="Q4"/>
    <x v="1"/>
    <x v="0"/>
    <s v="EQ"/>
    <n v="1851"/>
    <n v="1868.65"/>
    <n v="1848.7"/>
    <n v="1863.1"/>
    <n v="1858"/>
    <n v="1859.25"/>
    <n v="1858.38"/>
    <n v="8646895"/>
    <n v="16069241440.6"/>
    <n v="201479"/>
    <n v="4630670"/>
    <n v="53.55"/>
    <n v="-3.8499999999999091"/>
    <n v="-2.0664483924641239E-3"/>
    <x v="0"/>
  </r>
  <r>
    <d v="2024-12-13T00:00:00"/>
    <x v="11"/>
    <n v="12"/>
    <n v="1"/>
    <x v="0"/>
    <x v="3"/>
    <s v="Q4"/>
    <x v="1"/>
    <x v="0"/>
    <s v="EQ"/>
    <n v="1862.5"/>
    <n v="1875"/>
    <n v="1829.25"/>
    <n v="1859.25"/>
    <n v="1873.3"/>
    <n v="1871.75"/>
    <n v="1858.29"/>
    <n v="9504501"/>
    <n v="17662074120.799999"/>
    <n v="218405"/>
    <n v="4985509"/>
    <n v="52.45"/>
    <n v="12.5"/>
    <n v="6.7231410514992608E-3"/>
    <x v="1"/>
  </r>
  <r>
    <d v="2024-12-16T00:00:00"/>
    <x v="11"/>
    <n v="12"/>
    <n v="1"/>
    <x v="0"/>
    <x v="3"/>
    <s v="Q4"/>
    <x v="1"/>
    <x v="0"/>
    <s v="EQ"/>
    <n v="1865.1"/>
    <n v="1869.95"/>
    <n v="1855.25"/>
    <n v="1871.75"/>
    <n v="1862"/>
    <n v="1865.2"/>
    <n v="1863.37"/>
    <n v="6553541"/>
    <n v="12211702096"/>
    <n v="177602"/>
    <n v="3729437"/>
    <n v="56.91"/>
    <n v="-6.5499999999999545"/>
    <n v="-3.4993989581941789E-3"/>
    <x v="0"/>
  </r>
  <r>
    <d v="2024-12-17T00:00:00"/>
    <x v="11"/>
    <n v="12"/>
    <n v="1"/>
    <x v="0"/>
    <x v="3"/>
    <s v="Q4"/>
    <x v="1"/>
    <x v="0"/>
    <s v="EQ"/>
    <n v="1856.35"/>
    <n v="1862.35"/>
    <n v="1826.5"/>
    <n v="1865.2"/>
    <n v="1829.9"/>
    <n v="1833.25"/>
    <n v="1840.34"/>
    <n v="10539766"/>
    <n v="19396785094.900002"/>
    <n v="273231"/>
    <n v="5930094"/>
    <n v="56.26"/>
    <n v="-31.950000000000045"/>
    <n v="-1.7129530345271309E-2"/>
    <x v="0"/>
  </r>
  <r>
    <d v="2024-12-18T00:00:00"/>
    <x v="11"/>
    <n v="12"/>
    <n v="1"/>
    <x v="0"/>
    <x v="3"/>
    <s v="Q4"/>
    <x v="1"/>
    <x v="0"/>
    <s v="EQ"/>
    <n v="1829.85"/>
    <n v="1836"/>
    <n v="1807.15"/>
    <n v="1833.25"/>
    <n v="1812"/>
    <n v="1810.7"/>
    <n v="1817.52"/>
    <n v="11711156"/>
    <n v="21285273596.849998"/>
    <n v="235785"/>
    <n v="7999429"/>
    <n v="68.31"/>
    <n v="-22.549999999999955"/>
    <n v="-1.2300559116323445E-2"/>
    <x v="0"/>
  </r>
  <r>
    <d v="2024-12-19T00:00:00"/>
    <x v="11"/>
    <n v="12"/>
    <n v="1"/>
    <x v="0"/>
    <x v="3"/>
    <s v="Q4"/>
    <x v="1"/>
    <x v="0"/>
    <s v="EQ"/>
    <n v="1799.6"/>
    <n v="1801.1"/>
    <n v="1779"/>
    <n v="1810.7"/>
    <n v="1794"/>
    <n v="1793.5"/>
    <n v="1791.37"/>
    <n v="12690385"/>
    <n v="22733148296.099998"/>
    <n v="226833"/>
    <n v="8648980"/>
    <n v="68.150000000000006"/>
    <n v="-17.200000000000045"/>
    <n v="-9.4990887502071266E-3"/>
    <x v="0"/>
  </r>
  <r>
    <d v="2024-12-20T00:00:00"/>
    <x v="11"/>
    <n v="12"/>
    <n v="1"/>
    <x v="0"/>
    <x v="3"/>
    <s v="Q4"/>
    <x v="1"/>
    <x v="0"/>
    <s v="EQ"/>
    <n v="1782.2"/>
    <n v="1797.55"/>
    <n v="1767.05"/>
    <n v="1793.5"/>
    <n v="1777.1"/>
    <n v="1771.5"/>
    <n v="1778.49"/>
    <n v="12846174"/>
    <n v="22846837948.650002"/>
    <n v="248859"/>
    <n v="7700019"/>
    <n v="59.94"/>
    <n v="-22"/>
    <n v="-1.2266517981600222E-2"/>
    <x v="0"/>
  </r>
  <r>
    <d v="2024-12-23T00:00:00"/>
    <x v="11"/>
    <n v="12"/>
    <n v="1"/>
    <x v="0"/>
    <x v="3"/>
    <s v="Q4"/>
    <x v="1"/>
    <x v="0"/>
    <s v="EQ"/>
    <n v="1782"/>
    <n v="1806"/>
    <n v="1781.3"/>
    <n v="1771.5"/>
    <n v="1802"/>
    <n v="1801"/>
    <n v="1798.41"/>
    <n v="5522296"/>
    <n v="9931339240.1499996"/>
    <n v="196041"/>
    <n v="2993179"/>
    <n v="54.2"/>
    <n v="29.5"/>
    <n v="1.6652554332486594E-2"/>
    <x v="1"/>
  </r>
  <r>
    <d v="2024-12-24T00:00:00"/>
    <x v="11"/>
    <n v="12"/>
    <n v="1"/>
    <x v="0"/>
    <x v="3"/>
    <s v="Q4"/>
    <x v="1"/>
    <x v="0"/>
    <s v="EQ"/>
    <n v="1802.05"/>
    <n v="1808.7"/>
    <n v="1789.55"/>
    <n v="1801"/>
    <n v="1799.65"/>
    <n v="1798.1"/>
    <n v="1798.76"/>
    <n v="7242917"/>
    <n v="13028270259.6"/>
    <n v="186401"/>
    <n v="3268593"/>
    <n v="45.13"/>
    <n v="-2.9000000000000909"/>
    <n v="-1.6102165463631822E-3"/>
    <x v="0"/>
  </r>
  <r>
    <d v="2024-12-26T00:00:00"/>
    <x v="11"/>
    <n v="12"/>
    <n v="1"/>
    <x v="0"/>
    <x v="3"/>
    <s v="Q4"/>
    <x v="1"/>
    <x v="0"/>
    <s v="EQ"/>
    <n v="1798.55"/>
    <n v="1812"/>
    <n v="1780.75"/>
    <n v="1798.1"/>
    <n v="1792.5"/>
    <n v="1790.75"/>
    <n v="1793.76"/>
    <n v="5240839"/>
    <n v="9400810018.3500004"/>
    <n v="206346"/>
    <n v="2716334"/>
    <n v="51.83"/>
    <n v="-7.3499999999999091"/>
    <n v="-4.0876480729658583E-3"/>
    <x v="0"/>
  </r>
  <r>
    <d v="2024-12-27T00:00:00"/>
    <x v="11"/>
    <n v="12"/>
    <n v="1"/>
    <x v="0"/>
    <x v="3"/>
    <s v="Q4"/>
    <x v="1"/>
    <x v="0"/>
    <s v="EQ"/>
    <n v="1794.8"/>
    <n v="1805.95"/>
    <n v="1789.1"/>
    <n v="1790.75"/>
    <n v="1801"/>
    <n v="1798.25"/>
    <n v="1796.11"/>
    <n v="3629665"/>
    <n v="6519260348.3999996"/>
    <n v="118374"/>
    <n v="1901649"/>
    <n v="52.39"/>
    <n v="7.5"/>
    <n v="4.1881893061566384E-3"/>
    <x v="1"/>
  </r>
  <r>
    <d v="2024-12-30T00:00:00"/>
    <x v="11"/>
    <n v="12"/>
    <n v="1"/>
    <x v="0"/>
    <x v="3"/>
    <s v="Q4"/>
    <x v="1"/>
    <x v="0"/>
    <s v="EQ"/>
    <n v="1792.2"/>
    <n v="1815"/>
    <n v="1771"/>
    <n v="1798.25"/>
    <n v="1784"/>
    <n v="1777.9"/>
    <n v="1785.2"/>
    <n v="11111109"/>
    <n v="19835603545.900002"/>
    <n v="242576"/>
    <n v="6185214"/>
    <n v="55.67"/>
    <n v="-20.349999999999909"/>
    <n v="-1.1316557764493206E-2"/>
    <x v="0"/>
  </r>
  <r>
    <d v="2024-12-31T00:00:00"/>
    <x v="11"/>
    <n v="12"/>
    <n v="1"/>
    <x v="0"/>
    <x v="3"/>
    <s v="Q4"/>
    <x v="1"/>
    <x v="0"/>
    <s v="EQ"/>
    <n v="1770.3"/>
    <n v="1781.8"/>
    <n v="1765.6"/>
    <n v="1777.9"/>
    <n v="1772"/>
    <n v="1772.85"/>
    <n v="1773.08"/>
    <n v="7058618"/>
    <n v="12515466451.75"/>
    <n v="178863"/>
    <n v="4299418"/>
    <n v="60.91"/>
    <n v="-5.0500000000001819"/>
    <n v="-2.8404297204568207E-3"/>
    <x v="0"/>
  </r>
  <r>
    <d v="2025-01-01T00:00:00"/>
    <x v="0"/>
    <n v="1"/>
    <n v="1"/>
    <x v="1"/>
    <x v="0"/>
    <s v="Q1"/>
    <x v="1"/>
    <x v="0"/>
    <s v="EQ"/>
    <n v="1773.45"/>
    <n v="1794"/>
    <n v="1761.1"/>
    <n v="1772.85"/>
    <n v="1784.95"/>
    <n v="1782.75"/>
    <n v="1781.22"/>
    <n v="3656903"/>
    <n v="6513766065.6999998"/>
    <n v="137050"/>
    <n v="1646509"/>
    <n v="45.02"/>
    <n v="9.9000000000000909"/>
    <n v="5.5842287841611484E-3"/>
    <x v="1"/>
  </r>
  <r>
    <d v="2025-01-02T00:00:00"/>
    <x v="0"/>
    <n v="1"/>
    <n v="1"/>
    <x v="1"/>
    <x v="0"/>
    <s v="Q1"/>
    <x v="1"/>
    <x v="0"/>
    <s v="EQ"/>
    <n v="1777.1"/>
    <n v="1803.45"/>
    <n v="1773"/>
    <n v="1782.75"/>
    <n v="1792.35"/>
    <n v="1793.75"/>
    <n v="1792"/>
    <n v="9279288"/>
    <n v="16628452536.950001"/>
    <n v="207825"/>
    <n v="5804214"/>
    <n v="62.55"/>
    <n v="11"/>
    <n v="6.1702426027205161E-3"/>
    <x v="1"/>
  </r>
  <r>
    <d v="2025-01-03T00:00:00"/>
    <x v="0"/>
    <n v="1"/>
    <n v="1"/>
    <x v="1"/>
    <x v="0"/>
    <s v="Q1"/>
    <x v="1"/>
    <x v="0"/>
    <s v="EQ"/>
    <n v="1791"/>
    <n v="1795.25"/>
    <n v="1746.3"/>
    <n v="1793.75"/>
    <n v="1748.4"/>
    <n v="1749.2"/>
    <n v="1758.6"/>
    <n v="12213097"/>
    <n v="21477958569.150002"/>
    <n v="331392"/>
    <n v="7452366"/>
    <n v="61.02"/>
    <n v="-44.549999999999955"/>
    <n v="-2.4836236933797884E-2"/>
    <x v="0"/>
  </r>
  <r>
    <d v="2025-01-06T00:00:00"/>
    <x v="0"/>
    <n v="1"/>
    <n v="1"/>
    <x v="1"/>
    <x v="0"/>
    <s v="Q1"/>
    <x v="1"/>
    <x v="0"/>
    <s v="EQ"/>
    <n v="1740.1"/>
    <n v="1757.2"/>
    <n v="1705.8"/>
    <n v="1749.2"/>
    <n v="1711"/>
    <n v="1710.5"/>
    <n v="1725.21"/>
    <n v="9408174"/>
    <n v="16231088938.6"/>
    <n v="286152"/>
    <n v="5639127"/>
    <n v="59.94"/>
    <n v="-38.700000000000045"/>
    <n v="-2.2124399725588866E-2"/>
    <x v="0"/>
  </r>
  <r>
    <d v="2025-01-07T00:00:00"/>
    <x v="0"/>
    <n v="1"/>
    <n v="1"/>
    <x v="1"/>
    <x v="0"/>
    <s v="Q1"/>
    <x v="1"/>
    <x v="0"/>
    <s v="EQ"/>
    <n v="1715"/>
    <n v="1721"/>
    <n v="1700"/>
    <n v="1710.5"/>
    <n v="1712.95"/>
    <n v="1713.4"/>
    <n v="1712.76"/>
    <n v="6763953"/>
    <n v="11585014112.5"/>
    <n v="183035"/>
    <n v="4379489"/>
    <n v="64.75"/>
    <n v="2.9000000000000909"/>
    <n v="1.6954106986261858E-3"/>
    <x v="1"/>
  </r>
  <r>
    <d v="2025-01-08T00:00:00"/>
    <x v="0"/>
    <n v="1"/>
    <n v="1"/>
    <x v="1"/>
    <x v="0"/>
    <s v="Q1"/>
    <x v="1"/>
    <x v="0"/>
    <s v="EQ"/>
    <n v="1708.25"/>
    <n v="1711.65"/>
    <n v="1683.35"/>
    <n v="1713.4"/>
    <n v="1694.2"/>
    <n v="1694.3"/>
    <n v="1694.07"/>
    <n v="9869095"/>
    <n v="16718930725.700001"/>
    <n v="333259"/>
    <n v="7359145"/>
    <n v="74.569999999999993"/>
    <n v="-19.100000000000136"/>
    <n v="-1.114742617018801E-2"/>
    <x v="0"/>
  </r>
  <r>
    <d v="2025-01-09T00:00:00"/>
    <x v="0"/>
    <n v="1"/>
    <n v="1"/>
    <x v="1"/>
    <x v="0"/>
    <s v="Q1"/>
    <x v="1"/>
    <x v="0"/>
    <s v="EQ"/>
    <n v="1684.15"/>
    <n v="1689"/>
    <n v="1658.1"/>
    <n v="1694.3"/>
    <n v="1668.8"/>
    <n v="1667.8"/>
    <n v="1668.1"/>
    <n v="20210111"/>
    <n v="33712559507.349998"/>
    <n v="484900"/>
    <n v="15902698"/>
    <n v="78.69"/>
    <n v="-26.5"/>
    <n v="-1.5640677565956444E-2"/>
    <x v="0"/>
  </r>
  <r>
    <d v="2025-01-10T00:00:00"/>
    <x v="0"/>
    <n v="1"/>
    <n v="1"/>
    <x v="1"/>
    <x v="0"/>
    <s v="Q1"/>
    <x v="1"/>
    <x v="0"/>
    <s v="EQ"/>
    <n v="1671"/>
    <n v="1674.9"/>
    <n v="1654"/>
    <n v="1667.8"/>
    <n v="1657"/>
    <n v="1656.75"/>
    <n v="1664.65"/>
    <n v="8726640"/>
    <n v="14526837756.799999"/>
    <n v="215325"/>
    <n v="6098530"/>
    <n v="69.88"/>
    <n v="-11.049999999999955"/>
    <n v="-6.6254946636287058E-3"/>
    <x v="0"/>
  </r>
  <r>
    <d v="2025-01-13T00:00:00"/>
    <x v="0"/>
    <n v="1"/>
    <n v="1"/>
    <x v="1"/>
    <x v="0"/>
    <s v="Q1"/>
    <x v="1"/>
    <x v="0"/>
    <s v="EQ"/>
    <n v="1640"/>
    <n v="1646.75"/>
    <n v="1624.3"/>
    <n v="1656.75"/>
    <n v="1632.1"/>
    <n v="1630.85"/>
    <n v="1634.5"/>
    <n v="10834533"/>
    <n v="17709048137.700001"/>
    <n v="275849"/>
    <n v="7359117"/>
    <n v="67.92"/>
    <n v="-25.900000000000091"/>
    <n v="-1.5633016447864849E-2"/>
    <x v="0"/>
  </r>
  <r>
    <d v="2025-01-14T00:00:00"/>
    <x v="0"/>
    <n v="1"/>
    <n v="1"/>
    <x v="1"/>
    <x v="0"/>
    <s v="Q1"/>
    <x v="1"/>
    <x v="0"/>
    <s v="EQ"/>
    <n v="1639.9"/>
    <n v="1656.2"/>
    <n v="1637"/>
    <n v="1630.85"/>
    <n v="1650.75"/>
    <n v="1646.6"/>
    <n v="1646.85"/>
    <n v="13330716"/>
    <n v="21953639202.099998"/>
    <n v="315905"/>
    <n v="9362523"/>
    <n v="70.23"/>
    <n v="15.75"/>
    <n v="9.6575405463408658E-3"/>
    <x v="1"/>
  </r>
  <r>
    <d v="2025-01-15T00:00:00"/>
    <x v="0"/>
    <n v="1"/>
    <n v="1"/>
    <x v="1"/>
    <x v="0"/>
    <s v="Q1"/>
    <x v="1"/>
    <x v="0"/>
    <s v="EQ"/>
    <n v="1656.5"/>
    <n v="1662.7"/>
    <n v="1636.3"/>
    <n v="1646.6"/>
    <n v="1645.7"/>
    <n v="1643.05"/>
    <n v="1648.56"/>
    <n v="7011446"/>
    <n v="11558819066.049999"/>
    <n v="207907"/>
    <n v="4547576"/>
    <n v="64.86"/>
    <n v="-3.5499999999999545"/>
    <n v="-2.1559577310822026E-3"/>
    <x v="0"/>
  </r>
  <r>
    <d v="2025-01-16T00:00:00"/>
    <x v="0"/>
    <n v="1"/>
    <n v="1"/>
    <x v="1"/>
    <x v="0"/>
    <s v="Q1"/>
    <x v="1"/>
    <x v="0"/>
    <s v="EQ"/>
    <n v="1652.85"/>
    <n v="1660.55"/>
    <n v="1642.85"/>
    <n v="1643.05"/>
    <n v="1654.85"/>
    <n v="1652.05"/>
    <n v="1650.92"/>
    <n v="10606227"/>
    <n v="17510025478.450001"/>
    <n v="215124"/>
    <n v="6779516"/>
    <n v="63.92"/>
    <n v="9"/>
    <n v="5.4776178448616899E-3"/>
    <x v="1"/>
  </r>
  <r>
    <d v="2025-01-17T00:00:00"/>
    <x v="0"/>
    <n v="1"/>
    <n v="1"/>
    <x v="1"/>
    <x v="0"/>
    <s v="Q1"/>
    <x v="1"/>
    <x v="0"/>
    <s v="EQ"/>
    <n v="1643.5"/>
    <n v="1650.5"/>
    <n v="1628.5"/>
    <n v="1652.05"/>
    <n v="1636.7"/>
    <n v="1636.75"/>
    <n v="1636.01"/>
    <n v="11556038"/>
    <n v="18905738551"/>
    <n v="214237"/>
    <n v="8358047"/>
    <n v="72.33"/>
    <n v="-15.299999999999955"/>
    <n v="-9.2612209073574987E-3"/>
    <x v="0"/>
  </r>
  <r>
    <d v="2025-01-20T00:00:00"/>
    <x v="0"/>
    <n v="1"/>
    <n v="1"/>
    <x v="1"/>
    <x v="0"/>
    <s v="Q1"/>
    <x v="1"/>
    <x v="0"/>
    <s v="EQ"/>
    <n v="1626"/>
    <n v="1660.95"/>
    <n v="1626"/>
    <n v="1636.75"/>
    <n v="1652.85"/>
    <n v="1651.25"/>
    <n v="1646.81"/>
    <n v="8778809"/>
    <n v="14457009775.1"/>
    <n v="226533"/>
    <n v="5964056"/>
    <n v="67.94"/>
    <n v="14.5"/>
    <n v="8.8590193981976477E-3"/>
    <x v="1"/>
  </r>
  <r>
    <d v="2025-01-21T00:00:00"/>
    <x v="0"/>
    <n v="1"/>
    <n v="1"/>
    <x v="1"/>
    <x v="0"/>
    <s v="Q1"/>
    <x v="1"/>
    <x v="0"/>
    <s v="EQ"/>
    <n v="1658.25"/>
    <n v="1661.05"/>
    <n v="1633.05"/>
    <n v="1651.25"/>
    <n v="1645.75"/>
    <n v="1642.4"/>
    <n v="1645.24"/>
    <n v="15579072"/>
    <n v="25631380761.950001"/>
    <n v="270722"/>
    <n v="7211191"/>
    <n v="46.29"/>
    <n v="-8.8499999999999091"/>
    <n v="-5.3595760787281815E-3"/>
    <x v="0"/>
  </r>
  <r>
    <d v="2025-01-22T00:00:00"/>
    <x v="0"/>
    <n v="1"/>
    <n v="1"/>
    <x v="1"/>
    <x v="0"/>
    <s v="Q1"/>
    <x v="1"/>
    <x v="0"/>
    <s v="EQ"/>
    <n v="1642.4"/>
    <n v="1671.9"/>
    <n v="1625.45"/>
    <n v="1642.4"/>
    <n v="1671.9"/>
    <n v="1666.05"/>
    <n v="1653.85"/>
    <n v="15309653"/>
    <n v="25319845164.799999"/>
    <n v="367130"/>
    <n v="7697124"/>
    <n v="50.28"/>
    <n v="23.649999999999864"/>
    <n v="1.4399659035557637E-2"/>
    <x v="1"/>
  </r>
  <r>
    <d v="2025-01-23T00:00:00"/>
    <x v="0"/>
    <n v="1"/>
    <n v="1"/>
    <x v="1"/>
    <x v="0"/>
    <s v="Q1"/>
    <x v="1"/>
    <x v="0"/>
    <s v="EQ"/>
    <n v="1687"/>
    <n v="1687"/>
    <n v="1651.25"/>
    <n v="1666.05"/>
    <n v="1665"/>
    <n v="1664.9"/>
    <n v="1665.84"/>
    <n v="17454579"/>
    <n v="29076566202.700001"/>
    <n v="445411"/>
    <n v="11872698"/>
    <n v="68.02"/>
    <n v="-1.1499999999998636"/>
    <n v="-6.9025539449588168E-4"/>
    <x v="0"/>
  </r>
  <r>
    <d v="2025-01-24T00:00:00"/>
    <x v="0"/>
    <n v="1"/>
    <n v="1"/>
    <x v="1"/>
    <x v="0"/>
    <s v="Q1"/>
    <x v="1"/>
    <x v="0"/>
    <s v="EQ"/>
    <n v="1660"/>
    <n v="1670.3"/>
    <n v="1644.5"/>
    <n v="1664.9"/>
    <n v="1645"/>
    <n v="1649.8"/>
    <n v="1658.68"/>
    <n v="12118100"/>
    <n v="20100037678.049999"/>
    <n v="271994"/>
    <n v="9052586"/>
    <n v="74.7"/>
    <n v="-15.100000000000136"/>
    <n v="-9.0696137906181359E-3"/>
    <x v="0"/>
  </r>
  <r>
    <d v="2025-01-27T00:00:00"/>
    <x v="0"/>
    <n v="1"/>
    <n v="1"/>
    <x v="1"/>
    <x v="0"/>
    <s v="Q1"/>
    <x v="1"/>
    <x v="0"/>
    <s v="EQ"/>
    <n v="1641.1"/>
    <n v="1643.6"/>
    <n v="1626"/>
    <n v="1649.8"/>
    <n v="1629.5"/>
    <n v="1629.8"/>
    <n v="1632.37"/>
    <n v="11402083"/>
    <n v="18612439467.950001"/>
    <n v="277125"/>
    <n v="8546424"/>
    <n v="74.95"/>
    <n v="-20"/>
    <n v="-1.2122681537156019E-2"/>
    <x v="0"/>
  </r>
  <r>
    <d v="2025-01-28T00:00:00"/>
    <x v="0"/>
    <n v="1"/>
    <n v="1"/>
    <x v="1"/>
    <x v="0"/>
    <s v="Q1"/>
    <x v="1"/>
    <x v="0"/>
    <s v="EQ"/>
    <n v="1647"/>
    <n v="1684.3"/>
    <n v="1647"/>
    <n v="1629.8"/>
    <n v="1673.3"/>
    <n v="1670.4"/>
    <n v="1670.57"/>
    <n v="15089656"/>
    <n v="25208271808.849998"/>
    <n v="350835"/>
    <n v="8576705"/>
    <n v="56.84"/>
    <n v="40.600000000000136"/>
    <n v="2.4911032028469834E-2"/>
    <x v="1"/>
  </r>
  <r>
    <d v="2025-01-29T00:00:00"/>
    <x v="0"/>
    <n v="1"/>
    <n v="1"/>
    <x v="1"/>
    <x v="0"/>
    <s v="Q1"/>
    <x v="1"/>
    <x v="0"/>
    <s v="EQ"/>
    <n v="1675"/>
    <n v="1681.15"/>
    <n v="1668.85"/>
    <n v="1670.4"/>
    <n v="1676"/>
    <n v="1677.3"/>
    <n v="1675.45"/>
    <n v="6309945"/>
    <n v="10571994646.450001"/>
    <n v="196187"/>
    <n v="4346810"/>
    <n v="68.89"/>
    <n v="6.8999999999998636"/>
    <n v="4.1307471264366994E-3"/>
    <x v="1"/>
  </r>
  <r>
    <d v="2025-01-30T00:00:00"/>
    <x v="0"/>
    <n v="1"/>
    <n v="1"/>
    <x v="1"/>
    <x v="0"/>
    <s v="Q1"/>
    <x v="1"/>
    <x v="0"/>
    <s v="EQ"/>
    <n v="1681"/>
    <n v="1697.9"/>
    <n v="1672.55"/>
    <n v="1677.3"/>
    <n v="1693.1"/>
    <n v="1691.5"/>
    <n v="1685.73"/>
    <n v="12872423"/>
    <n v="21699404205.049999"/>
    <n v="263161"/>
    <n v="7227795"/>
    <n v="56.15"/>
    <n v="14.200000000000045"/>
    <n v="8.4659870029213883E-3"/>
    <x v="1"/>
  </r>
  <r>
    <d v="2025-01-31T00:00:00"/>
    <x v="0"/>
    <n v="1"/>
    <n v="1"/>
    <x v="1"/>
    <x v="0"/>
    <s v="Q1"/>
    <x v="1"/>
    <x v="0"/>
    <s v="EQ"/>
    <n v="1687.25"/>
    <n v="1704.7"/>
    <n v="1683.95"/>
    <n v="1691.5"/>
    <n v="1699.5"/>
    <n v="1698.75"/>
    <n v="1696.52"/>
    <n v="7910843"/>
    <n v="13420873179.4"/>
    <n v="215938"/>
    <n v="5543535"/>
    <n v="70.08"/>
    <n v="7.25"/>
    <n v="4.2861365651788354E-3"/>
    <x v="1"/>
  </r>
  <r>
    <d v="2025-02-01T00:00:00"/>
    <x v="1"/>
    <n v="2"/>
    <n v="1"/>
    <x v="1"/>
    <x v="0"/>
    <s v="Q1"/>
    <x v="1"/>
    <x v="0"/>
    <s v="EQ"/>
    <n v="1697.5"/>
    <n v="1713"/>
    <n v="1676.05"/>
    <n v="1698.75"/>
    <n v="1692"/>
    <n v="1690.95"/>
    <n v="1694.22"/>
    <n v="2793764"/>
    <n v="4733238897.9499998"/>
    <n v="88839"/>
    <n v="1039250"/>
    <n v="37.200000000000003"/>
    <n v="-7.7999999999999545"/>
    <n v="-4.5916114790286707E-3"/>
    <x v="0"/>
  </r>
  <r>
    <d v="2025-02-03T00:00:00"/>
    <x v="1"/>
    <n v="2"/>
    <n v="1"/>
    <x v="1"/>
    <x v="0"/>
    <s v="Q1"/>
    <x v="1"/>
    <x v="0"/>
    <s v="EQ"/>
    <n v="1670"/>
    <n v="1686.8"/>
    <n v="1663.45"/>
    <n v="1690.95"/>
    <n v="1679.6"/>
    <n v="1678"/>
    <n v="1679.49"/>
    <n v="10138270"/>
    <n v="17027093333.700001"/>
    <n v="230780"/>
    <n v="7893988"/>
    <n v="77.86"/>
    <n v="-12.950000000000045"/>
    <n v="-7.658416866258639E-3"/>
    <x v="0"/>
  </r>
  <r>
    <d v="2025-02-04T00:00:00"/>
    <x v="1"/>
    <n v="2"/>
    <n v="1"/>
    <x v="1"/>
    <x v="0"/>
    <s v="Q1"/>
    <x v="1"/>
    <x v="0"/>
    <s v="EQ"/>
    <n v="1688.7"/>
    <n v="1725.8"/>
    <n v="1680.05"/>
    <n v="1678"/>
    <n v="1716.3"/>
    <n v="1720.9"/>
    <n v="1710.93"/>
    <n v="14308251"/>
    <n v="24480395914.25"/>
    <n v="342091"/>
    <n v="10300349"/>
    <n v="71.989999999999995"/>
    <n v="42.900000000000091"/>
    <n v="2.556615017878432E-2"/>
    <x v="1"/>
  </r>
  <r>
    <d v="2025-02-05T00:00:00"/>
    <x v="1"/>
    <n v="2"/>
    <n v="1"/>
    <x v="1"/>
    <x v="0"/>
    <s v="Q1"/>
    <x v="1"/>
    <x v="0"/>
    <s v="EQ"/>
    <n v="1733"/>
    <n v="1744.2"/>
    <n v="1718.9"/>
    <n v="1720.9"/>
    <n v="1734.8"/>
    <n v="1737.8"/>
    <n v="1733.84"/>
    <n v="11837753"/>
    <n v="20524785237.349998"/>
    <n v="275185"/>
    <n v="9425082"/>
    <n v="79.62"/>
    <n v="16.899999999999864"/>
    <n v="9.820442791562474E-3"/>
    <x v="1"/>
  </r>
  <r>
    <d v="2025-02-06T00:00:00"/>
    <x v="1"/>
    <n v="2"/>
    <n v="1"/>
    <x v="1"/>
    <x v="0"/>
    <s v="Q1"/>
    <x v="1"/>
    <x v="0"/>
    <s v="EQ"/>
    <n v="1735.5"/>
    <n v="1749"/>
    <n v="1724"/>
    <n v="1737.8"/>
    <n v="1746.5"/>
    <n v="1743.85"/>
    <n v="1735.75"/>
    <n v="13380358"/>
    <n v="23225008521.549999"/>
    <n v="225108"/>
    <n v="8694892"/>
    <n v="64.98"/>
    <n v="6.0499999999999545"/>
    <n v="3.4814132811600614E-3"/>
    <x v="1"/>
  </r>
  <r>
    <d v="2025-02-07T00:00:00"/>
    <x v="1"/>
    <n v="2"/>
    <n v="1"/>
    <x v="1"/>
    <x v="0"/>
    <s v="Q1"/>
    <x v="1"/>
    <x v="0"/>
    <s v="EQ"/>
    <n v="1750"/>
    <n v="1767"/>
    <n v="1725"/>
    <n v="1743.85"/>
    <n v="1732"/>
    <n v="1732.75"/>
    <n v="1744.99"/>
    <n v="11754800"/>
    <n v="20512007682.549999"/>
    <n v="326327"/>
    <n v="7964834"/>
    <n v="67.760000000000005"/>
    <n v="-11.099999999999909"/>
    <n v="-6.3652263669466465E-3"/>
    <x v="0"/>
  </r>
  <r>
    <d v="2025-02-10T00:00:00"/>
    <x v="1"/>
    <n v="2"/>
    <n v="1"/>
    <x v="1"/>
    <x v="0"/>
    <s v="Q1"/>
    <x v="1"/>
    <x v="0"/>
    <s v="EQ"/>
    <n v="1717.3"/>
    <n v="1723.45"/>
    <n v="1708.5"/>
    <n v="1732.75"/>
    <n v="1716.6"/>
    <n v="1715.75"/>
    <n v="1715.57"/>
    <n v="8597975"/>
    <n v="14750390095.15"/>
    <n v="175150"/>
    <n v="6364813"/>
    <n v="74.03"/>
    <n v="-17"/>
    <n v="-9.8109940845476848E-3"/>
    <x v="0"/>
  </r>
  <r>
    <d v="2025-02-11T00:00:00"/>
    <x v="1"/>
    <n v="2"/>
    <n v="1"/>
    <x v="1"/>
    <x v="0"/>
    <s v="Q1"/>
    <x v="1"/>
    <x v="0"/>
    <s v="EQ"/>
    <n v="1703"/>
    <n v="1711"/>
    <n v="1688.7"/>
    <n v="1715.75"/>
    <n v="1700.95"/>
    <n v="1701.4"/>
    <n v="1700.06"/>
    <n v="11362352"/>
    <n v="19316630388.150002"/>
    <n v="182730"/>
    <n v="7806510"/>
    <n v="68.709999999999994"/>
    <n v="-14.349999999999909"/>
    <n v="-8.3636893486812823E-3"/>
    <x v="0"/>
  </r>
  <r>
    <d v="2025-02-12T00:00:00"/>
    <x v="1"/>
    <n v="2"/>
    <n v="1"/>
    <x v="1"/>
    <x v="0"/>
    <s v="Q1"/>
    <x v="1"/>
    <x v="0"/>
    <s v="EQ"/>
    <n v="1693"/>
    <n v="1712"/>
    <n v="1681.2"/>
    <n v="1701.4"/>
    <n v="1710.65"/>
    <n v="1706.8"/>
    <n v="1696.59"/>
    <n v="11404785"/>
    <n v="19349271431.549999"/>
    <n v="286053"/>
    <n v="8133575"/>
    <n v="71.319999999999993"/>
    <n v="5.3999999999998636"/>
    <n v="3.1738568237920906E-3"/>
    <x v="1"/>
  </r>
  <r>
    <d v="2025-02-13T00:00:00"/>
    <x v="1"/>
    <n v="2"/>
    <n v="1"/>
    <x v="1"/>
    <x v="0"/>
    <s v="Q1"/>
    <x v="1"/>
    <x v="0"/>
    <s v="EQ"/>
    <n v="1699"/>
    <n v="1714.25"/>
    <n v="1693.55"/>
    <n v="1706.8"/>
    <n v="1698.95"/>
    <n v="1697.7"/>
    <n v="1702.88"/>
    <n v="6301217"/>
    <n v="10730216799.15"/>
    <n v="200278"/>
    <n v="3580241"/>
    <n v="56.82"/>
    <n v="-9.0999999999999091"/>
    <n v="-5.331614717600134E-3"/>
    <x v="0"/>
  </r>
  <r>
    <d v="2025-02-14T00:00:00"/>
    <x v="1"/>
    <n v="2"/>
    <n v="1"/>
    <x v="1"/>
    <x v="0"/>
    <s v="Q1"/>
    <x v="1"/>
    <x v="0"/>
    <s v="EQ"/>
    <n v="1701.9"/>
    <n v="1701.9"/>
    <n v="1680"/>
    <n v="1697.7"/>
    <n v="1694.4"/>
    <n v="1694.85"/>
    <n v="1690.46"/>
    <n v="9979946"/>
    <n v="16870660139.450001"/>
    <n v="309031"/>
    <n v="7805589"/>
    <n v="78.209999999999994"/>
    <n v="-2.8500000000001364"/>
    <n v="-1.6787418271780269E-3"/>
    <x v="0"/>
  </r>
  <r>
    <d v="2025-02-17T00:00:00"/>
    <x v="1"/>
    <n v="2"/>
    <n v="1"/>
    <x v="1"/>
    <x v="0"/>
    <s v="Q1"/>
    <x v="1"/>
    <x v="0"/>
    <s v="EQ"/>
    <n v="1685.2"/>
    <n v="1720"/>
    <n v="1681.25"/>
    <n v="1694.85"/>
    <n v="1719"/>
    <n v="1717.35"/>
    <n v="1702.14"/>
    <n v="6469473"/>
    <n v="11011975039"/>
    <n v="262946"/>
    <n v="4202038"/>
    <n v="64.95"/>
    <n v="22.5"/>
    <n v="1.3275511107177626E-2"/>
    <x v="1"/>
  </r>
  <r>
    <d v="2025-02-18T00:00:00"/>
    <x v="1"/>
    <n v="2"/>
    <n v="1"/>
    <x v="1"/>
    <x v="0"/>
    <s v="Q1"/>
    <x v="1"/>
    <x v="0"/>
    <s v="EQ"/>
    <n v="1713.05"/>
    <n v="1731.55"/>
    <n v="1706.15"/>
    <n v="1717.35"/>
    <n v="1723"/>
    <n v="1723.05"/>
    <n v="1721.09"/>
    <n v="8175455"/>
    <n v="14070671116.4"/>
    <n v="322226"/>
    <n v="5895356"/>
    <n v="72.11"/>
    <n v="5.7000000000000455"/>
    <n v="3.319067167438231E-3"/>
    <x v="1"/>
  </r>
  <r>
    <d v="2025-02-19T00:00:00"/>
    <x v="1"/>
    <n v="2"/>
    <n v="1"/>
    <x v="1"/>
    <x v="0"/>
    <s v="Q1"/>
    <x v="1"/>
    <x v="0"/>
    <s v="EQ"/>
    <n v="1717"/>
    <n v="1737.9"/>
    <n v="1712.45"/>
    <n v="1723.05"/>
    <n v="1725.05"/>
    <n v="1727.2"/>
    <n v="1727.42"/>
    <n v="5942056"/>
    <n v="10264454339.75"/>
    <n v="300603"/>
    <n v="4027432"/>
    <n v="67.78"/>
    <n v="4.1500000000000909"/>
    <n v="2.4085197759786954E-3"/>
    <x v="1"/>
  </r>
  <r>
    <d v="2025-02-20T00:00:00"/>
    <x v="1"/>
    <n v="2"/>
    <n v="1"/>
    <x v="1"/>
    <x v="0"/>
    <s v="Q1"/>
    <x v="1"/>
    <x v="0"/>
    <s v="EQ"/>
    <n v="1711"/>
    <n v="1714.7"/>
    <n v="1685.3"/>
    <n v="1727.2"/>
    <n v="1685.95"/>
    <n v="1687.1"/>
    <n v="1695.04"/>
    <n v="13195255"/>
    <n v="22366435828.299999"/>
    <n v="246655"/>
    <n v="9394627"/>
    <n v="71.2"/>
    <n v="-40.100000000000136"/>
    <n v="-2.3216767021769415E-2"/>
    <x v="0"/>
  </r>
  <r>
    <d v="2025-02-21T00:00:00"/>
    <x v="1"/>
    <n v="2"/>
    <n v="1"/>
    <x v="1"/>
    <x v="0"/>
    <s v="Q1"/>
    <x v="1"/>
    <x v="0"/>
    <s v="EQ"/>
    <n v="1680.9"/>
    <n v="1694.95"/>
    <n v="1677.25"/>
    <n v="1687.1"/>
    <n v="1690"/>
    <n v="1692.5"/>
    <n v="1686.23"/>
    <n v="7840470"/>
    <n v="13220829593.15"/>
    <n v="292907"/>
    <n v="5281578"/>
    <n v="67.36"/>
    <n v="5.4000000000000909"/>
    <n v="3.2007586983581835E-3"/>
    <x v="1"/>
  </r>
  <r>
    <d v="2025-02-24T00:00:00"/>
    <x v="1"/>
    <n v="2"/>
    <n v="1"/>
    <x v="1"/>
    <x v="0"/>
    <s v="Q1"/>
    <x v="1"/>
    <x v="0"/>
    <s v="EQ"/>
    <n v="1681.1"/>
    <n v="1684.2"/>
    <n v="1661.1"/>
    <n v="1692.5"/>
    <n v="1677"/>
    <n v="1677.1"/>
    <n v="1672.34"/>
    <n v="10346823"/>
    <n v="17303402535.099998"/>
    <n v="245559"/>
    <n v="7739708"/>
    <n v="74.8"/>
    <n v="-15.400000000000091"/>
    <n v="-9.0989660265879419E-3"/>
    <x v="0"/>
  </r>
  <r>
    <d v="2025-02-25T00:00:00"/>
    <x v="1"/>
    <n v="2"/>
    <n v="1"/>
    <x v="1"/>
    <x v="0"/>
    <s v="Q1"/>
    <x v="1"/>
    <x v="0"/>
    <s v="EQ"/>
    <n v="1671.1"/>
    <n v="1688"/>
    <n v="1671.1"/>
    <n v="1677.1"/>
    <n v="1680.85"/>
    <n v="1682.35"/>
    <n v="1681.8"/>
    <n v="12069354"/>
    <n v="20298255600.950001"/>
    <n v="222521"/>
    <n v="7140142"/>
    <n v="59.16"/>
    <n v="5.25"/>
    <n v="3.1304036730069765E-3"/>
    <x v="1"/>
  </r>
  <r>
    <d v="2025-02-27T00:00:00"/>
    <x v="1"/>
    <n v="2"/>
    <n v="1"/>
    <x v="1"/>
    <x v="0"/>
    <s v="Q1"/>
    <x v="1"/>
    <x v="0"/>
    <s v="EQ"/>
    <n v="1682.55"/>
    <n v="1710.75"/>
    <n v="1682.55"/>
    <n v="1682.35"/>
    <n v="1698.25"/>
    <n v="1700.7"/>
    <n v="1701.04"/>
    <n v="17893400"/>
    <n v="30437323745"/>
    <n v="333728"/>
    <n v="13247979"/>
    <n v="74.040000000000006"/>
    <n v="18.350000000000136"/>
    <n v="1.0907361726156946E-2"/>
    <x v="1"/>
  </r>
  <r>
    <d v="2025-02-28T00:00:00"/>
    <x v="1"/>
    <n v="2"/>
    <n v="1"/>
    <x v="1"/>
    <x v="0"/>
    <s v="Q1"/>
    <x v="1"/>
    <x v="0"/>
    <s v="EQ"/>
    <n v="1685"/>
    <n v="1737.25"/>
    <n v="1685"/>
    <n v="1700.7"/>
    <n v="1730.15"/>
    <n v="1732.4"/>
    <n v="1721.14"/>
    <n v="27258364"/>
    <n v="46915554649.050003"/>
    <n v="439035"/>
    <n v="19548687"/>
    <n v="71.72"/>
    <n v="31.700000000000045"/>
    <n v="1.8639383783148143E-2"/>
    <x v="1"/>
  </r>
  <r>
    <d v="2025-03-03T00:00:00"/>
    <x v="2"/>
    <n v="3"/>
    <n v="1"/>
    <x v="1"/>
    <x v="0"/>
    <s v="Q1"/>
    <x v="1"/>
    <x v="0"/>
    <s v="EQ"/>
    <n v="1739.8"/>
    <n v="1743.05"/>
    <n v="1694.1"/>
    <n v="1732.4"/>
    <n v="1703.55"/>
    <n v="1701.55"/>
    <n v="1709.27"/>
    <n v="10602682"/>
    <n v="18122815702.349998"/>
    <n v="298350"/>
    <n v="7174359"/>
    <n v="67.67"/>
    <n v="-30.850000000000136"/>
    <n v="-1.7807665666127993E-2"/>
    <x v="0"/>
  </r>
  <r>
    <d v="2025-03-04T00:00:00"/>
    <x v="2"/>
    <n v="3"/>
    <n v="1"/>
    <x v="1"/>
    <x v="0"/>
    <s v="Q1"/>
    <x v="1"/>
    <x v="0"/>
    <s v="EQ"/>
    <n v="1698"/>
    <n v="1714.3"/>
    <n v="1693.25"/>
    <n v="1701.55"/>
    <n v="1711.3"/>
    <n v="1710"/>
    <n v="1706.3"/>
    <n v="9960479"/>
    <n v="16995592810.65"/>
    <n v="323741"/>
    <n v="7276857"/>
    <n v="73.06"/>
    <n v="8.4500000000000455"/>
    <n v="4.9660603567335936E-3"/>
    <x v="1"/>
  </r>
  <r>
    <d v="2025-03-05T00:00:00"/>
    <x v="2"/>
    <n v="3"/>
    <n v="1"/>
    <x v="1"/>
    <x v="0"/>
    <s v="Q1"/>
    <x v="1"/>
    <x v="0"/>
    <s v="EQ"/>
    <n v="1701.95"/>
    <n v="1710.8"/>
    <n v="1688.25"/>
    <n v="1710"/>
    <n v="1692.1"/>
    <n v="1690"/>
    <n v="1695.97"/>
    <n v="10791936"/>
    <n v="18302795483"/>
    <n v="361183"/>
    <n v="7758409"/>
    <n v="71.89"/>
    <n v="-20"/>
    <n v="-1.1695906432748537E-2"/>
    <x v="0"/>
  </r>
  <r>
    <d v="2025-03-06T00:00:00"/>
    <x v="2"/>
    <n v="3"/>
    <n v="1"/>
    <x v="1"/>
    <x v="0"/>
    <s v="Q1"/>
    <x v="1"/>
    <x v="0"/>
    <s v="EQ"/>
    <n v="1687"/>
    <n v="1699.9"/>
    <n v="1672.25"/>
    <n v="1690"/>
    <n v="1692.4"/>
    <n v="1691.2"/>
    <n v="1686.14"/>
    <n v="16483044"/>
    <n v="27792685275.849998"/>
    <n v="399697"/>
    <n v="10038498"/>
    <n v="60.9"/>
    <n v="1.2000000000000455"/>
    <n v="7.1005917159765999E-4"/>
    <x v="1"/>
  </r>
  <r>
    <d v="2025-03-07T00:00:00"/>
    <x v="2"/>
    <n v="3"/>
    <n v="1"/>
    <x v="1"/>
    <x v="0"/>
    <s v="Q1"/>
    <x v="1"/>
    <x v="0"/>
    <s v="EQ"/>
    <n v="1682"/>
    <n v="1701.15"/>
    <n v="1677.6"/>
    <n v="1691.2"/>
    <n v="1688"/>
    <n v="1689.25"/>
    <n v="1690.66"/>
    <n v="6686457"/>
    <n v="11304555576.9"/>
    <n v="191461"/>
    <n v="4333273"/>
    <n v="64.81"/>
    <n v="-1.9500000000000455"/>
    <n v="-1.1530274361400458E-3"/>
    <x v="0"/>
  </r>
  <r>
    <d v="2025-03-10T00:00:00"/>
    <x v="2"/>
    <n v="3"/>
    <n v="1"/>
    <x v="1"/>
    <x v="0"/>
    <s v="Q1"/>
    <x v="1"/>
    <x v="0"/>
    <s v="EQ"/>
    <n v="1689"/>
    <n v="1699.9"/>
    <n v="1683.05"/>
    <n v="1689.25"/>
    <n v="1688.7"/>
    <n v="1687.5"/>
    <n v="1689.67"/>
    <n v="7802025"/>
    <n v="13182846005.049999"/>
    <n v="284969"/>
    <n v="5764864"/>
    <n v="73.89"/>
    <n v="-1.75"/>
    <n v="-1.0359627053426078E-3"/>
    <x v="0"/>
  </r>
  <r>
    <d v="2025-03-11T00:00:00"/>
    <x v="2"/>
    <n v="3"/>
    <n v="1"/>
    <x v="1"/>
    <x v="0"/>
    <s v="Q1"/>
    <x v="1"/>
    <x v="0"/>
    <s v="EQ"/>
    <n v="1682.4"/>
    <n v="1694"/>
    <n v="1670.05"/>
    <n v="1687.5"/>
    <n v="1687.9"/>
    <n v="1685.5"/>
    <n v="1685.65"/>
    <n v="9949215"/>
    <n v="16770918814.65"/>
    <n v="272484"/>
    <n v="7071075"/>
    <n v="71.069999999999993"/>
    <n v="-2"/>
    <n v="-1.1851851851851852E-3"/>
    <x v="0"/>
  </r>
  <r>
    <d v="2025-03-12T00:00:00"/>
    <x v="2"/>
    <n v="3"/>
    <n v="1"/>
    <x v="1"/>
    <x v="0"/>
    <s v="Q1"/>
    <x v="1"/>
    <x v="0"/>
    <s v="EQ"/>
    <n v="1691.55"/>
    <n v="1718.5"/>
    <n v="1691.55"/>
    <n v="1685.5"/>
    <n v="1711.8"/>
    <n v="1711.15"/>
    <n v="1710.44"/>
    <n v="9392053"/>
    <n v="16064564334.1"/>
    <n v="277146"/>
    <n v="6780880"/>
    <n v="72.2"/>
    <n v="25.650000000000091"/>
    <n v="1.5218036191041288E-2"/>
    <x v="1"/>
  </r>
  <r>
    <d v="2025-03-13T00:00:00"/>
    <x v="2"/>
    <n v="3"/>
    <n v="1"/>
    <x v="1"/>
    <x v="0"/>
    <s v="Q1"/>
    <x v="1"/>
    <x v="0"/>
    <s v="EQ"/>
    <n v="1716.05"/>
    <n v="1720.8"/>
    <n v="1700.05"/>
    <n v="1711.15"/>
    <n v="1705"/>
    <n v="1706.6"/>
    <n v="1711.11"/>
    <n v="7868132"/>
    <n v="13463215400.700001"/>
    <n v="185351"/>
    <n v="5238428"/>
    <n v="66.58"/>
    <n v="-4.5500000000001819"/>
    <n v="-2.6590304765801839E-3"/>
    <x v="0"/>
  </r>
  <r>
    <d v="2025-03-17T00:00:00"/>
    <x v="2"/>
    <n v="3"/>
    <n v="1"/>
    <x v="1"/>
    <x v="0"/>
    <s v="Q1"/>
    <x v="1"/>
    <x v="0"/>
    <s v="EQ"/>
    <n v="1705"/>
    <n v="1724"/>
    <n v="1705"/>
    <n v="1706.6"/>
    <n v="1710.5"/>
    <n v="1710.4"/>
    <n v="1711.13"/>
    <n v="9475957"/>
    <n v="16214635449.549999"/>
    <n v="365060"/>
    <n v="7111163"/>
    <n v="75.040000000000006"/>
    <n v="3.8000000000001819"/>
    <n v="2.2266494784953603E-3"/>
    <x v="1"/>
  </r>
  <r>
    <d v="2025-03-18T00:00:00"/>
    <x v="2"/>
    <n v="3"/>
    <n v="1"/>
    <x v="1"/>
    <x v="0"/>
    <s v="Q1"/>
    <x v="1"/>
    <x v="0"/>
    <s v="EQ"/>
    <n v="1728"/>
    <n v="1737.4"/>
    <n v="1715.05"/>
    <n v="1710.4"/>
    <n v="1735.6"/>
    <n v="1732.2"/>
    <n v="1729.28"/>
    <n v="10953589"/>
    <n v="18941785563.700001"/>
    <n v="248631"/>
    <n v="6834573"/>
    <n v="62.4"/>
    <n v="21.799999999999955"/>
    <n v="1.2745556594948523E-2"/>
    <x v="1"/>
  </r>
  <r>
    <d v="2025-03-19T00:00:00"/>
    <x v="2"/>
    <n v="3"/>
    <n v="1"/>
    <x v="1"/>
    <x v="0"/>
    <s v="Q1"/>
    <x v="1"/>
    <x v="0"/>
    <s v="EQ"/>
    <n v="1735"/>
    <n v="1751"/>
    <n v="1732.2"/>
    <n v="1732.2"/>
    <n v="1743.95"/>
    <n v="1744.1"/>
    <n v="1743.72"/>
    <n v="7610703"/>
    <n v="13270934759.25"/>
    <n v="201878"/>
    <n v="5811993"/>
    <n v="76.37"/>
    <n v="11.899999999999864"/>
    <n v="6.8698764576837915E-3"/>
    <x v="1"/>
  </r>
  <r>
    <d v="2025-03-20T00:00:00"/>
    <x v="2"/>
    <n v="3"/>
    <n v="1"/>
    <x v="1"/>
    <x v="0"/>
    <s v="Q1"/>
    <x v="1"/>
    <x v="0"/>
    <s v="EQ"/>
    <n v="1754"/>
    <n v="1774"/>
    <n v="1749.3"/>
    <n v="1744.1"/>
    <n v="1766.6"/>
    <n v="1768.75"/>
    <n v="1760.62"/>
    <n v="8916989"/>
    <n v="15699398473.15"/>
    <n v="218030"/>
    <n v="5904489"/>
    <n v="66.22"/>
    <n v="24.650000000000091"/>
    <n v="1.4133363912619741E-2"/>
    <x v="1"/>
  </r>
  <r>
    <d v="2025-03-21T00:00:00"/>
    <x v="2"/>
    <n v="3"/>
    <n v="1"/>
    <x v="1"/>
    <x v="0"/>
    <s v="Q1"/>
    <x v="1"/>
    <x v="0"/>
    <s v="EQ"/>
    <n v="1755.55"/>
    <n v="1774.1"/>
    <n v="1755.55"/>
    <n v="1768.75"/>
    <n v="1772.5"/>
    <n v="1770.35"/>
    <n v="1766.98"/>
    <n v="16754132"/>
    <n v="29604196148.950001"/>
    <n v="210244"/>
    <n v="12849014"/>
    <n v="76.69"/>
    <n v="1.5999999999999091"/>
    <n v="9.0459363957592031E-4"/>
    <x v="1"/>
  </r>
  <r>
    <d v="2025-03-24T00:00:00"/>
    <x v="2"/>
    <n v="3"/>
    <n v="1"/>
    <x v="1"/>
    <x v="0"/>
    <s v="Q1"/>
    <x v="1"/>
    <x v="0"/>
    <s v="EQ"/>
    <n v="1779"/>
    <n v="1804.4"/>
    <n v="1773.65"/>
    <n v="1770.35"/>
    <n v="1802.8"/>
    <n v="1800"/>
    <n v="1794.28"/>
    <n v="8696868"/>
    <n v="15604655158.799999"/>
    <n v="286856"/>
    <n v="5767323"/>
    <n v="66.31"/>
    <n v="29.650000000000091"/>
    <n v="1.6748100658062016E-2"/>
    <x v="1"/>
  </r>
  <r>
    <d v="2025-03-25T00:00:00"/>
    <x v="2"/>
    <n v="3"/>
    <n v="1"/>
    <x v="1"/>
    <x v="0"/>
    <s v="Q1"/>
    <x v="1"/>
    <x v="0"/>
    <s v="EQ"/>
    <n v="1804.9"/>
    <n v="1843.7"/>
    <n v="1801.5"/>
    <n v="1800"/>
    <n v="1816"/>
    <n v="1821.45"/>
    <n v="1825.84"/>
    <n v="19550708"/>
    <n v="35696516139.199997"/>
    <n v="407401"/>
    <n v="11974103"/>
    <n v="61.25"/>
    <n v="21.450000000000045"/>
    <n v="1.1916666666666692E-2"/>
    <x v="1"/>
  </r>
  <r>
    <d v="2025-03-26T00:00:00"/>
    <x v="2"/>
    <n v="3"/>
    <n v="1"/>
    <x v="1"/>
    <x v="0"/>
    <s v="Q1"/>
    <x v="1"/>
    <x v="0"/>
    <s v="EQ"/>
    <n v="1825"/>
    <n v="1827.5"/>
    <n v="1802"/>
    <n v="1821.45"/>
    <n v="1803"/>
    <n v="1806.55"/>
    <n v="1814.11"/>
    <n v="12239221"/>
    <n v="22203311052.099998"/>
    <n v="265431"/>
    <n v="8782277"/>
    <n v="71.760000000000005"/>
    <n v="-14.900000000000091"/>
    <n v="-8.1802959180872874E-3"/>
    <x v="0"/>
  </r>
  <r>
    <d v="2025-03-27T00:00:00"/>
    <x v="2"/>
    <n v="3"/>
    <n v="1"/>
    <x v="1"/>
    <x v="0"/>
    <s v="Q1"/>
    <x v="1"/>
    <x v="0"/>
    <s v="EQ"/>
    <n v="1800"/>
    <n v="1841"/>
    <n v="1798.1"/>
    <n v="1806.55"/>
    <n v="1821.2"/>
    <n v="1825.35"/>
    <n v="1827.55"/>
    <n v="20829050"/>
    <n v="38066130418.300003"/>
    <n v="416415"/>
    <n v="14816314"/>
    <n v="71.13"/>
    <n v="18.799999999999955"/>
    <n v="1.0406576070410426E-2"/>
    <x v="1"/>
  </r>
  <r>
    <d v="2025-03-28T00:00:00"/>
    <x v="2"/>
    <n v="3"/>
    <n v="1"/>
    <x v="1"/>
    <x v="0"/>
    <s v="Q1"/>
    <x v="1"/>
    <x v="0"/>
    <s v="EQ"/>
    <n v="1829"/>
    <n v="1836"/>
    <n v="1805.85"/>
    <n v="1825.35"/>
    <n v="1825.5"/>
    <n v="1828.2"/>
    <n v="1821.88"/>
    <n v="14386824"/>
    <n v="26211031845.900002"/>
    <n v="276619"/>
    <n v="10330293"/>
    <n v="71.8"/>
    <n v="2.8500000000001364"/>
    <n v="1.5613443997042412E-3"/>
    <x v="1"/>
  </r>
  <r>
    <d v="2025-04-01T00:00:00"/>
    <x v="3"/>
    <n v="4"/>
    <n v="1"/>
    <x v="1"/>
    <x v="1"/>
    <s v="Q2"/>
    <x v="1"/>
    <x v="0"/>
    <s v="EQ"/>
    <n v="1802"/>
    <n v="1809.9"/>
    <n v="1765.35"/>
    <n v="1828.2"/>
    <n v="1769.9"/>
    <n v="1767.85"/>
    <n v="1781.74"/>
    <n v="14255503"/>
    <n v="25399632617.349998"/>
    <n v="409481"/>
    <n v="9301658"/>
    <n v="65.25"/>
    <n v="-60.350000000000136"/>
    <n v="-3.30106115304672E-2"/>
    <x v="0"/>
  </r>
  <r>
    <d v="2025-04-02T00:00:00"/>
    <x v="3"/>
    <n v="4"/>
    <n v="1"/>
    <x v="1"/>
    <x v="1"/>
    <s v="Q2"/>
    <x v="1"/>
    <x v="0"/>
    <s v="EQ"/>
    <n v="1770.7"/>
    <n v="1799.2"/>
    <n v="1770.7"/>
    <n v="1767.85"/>
    <n v="1798.9"/>
    <n v="1796.9"/>
    <n v="1791.24"/>
    <n v="5786782"/>
    <n v="10365535361.9"/>
    <n v="144509"/>
    <n v="3778623"/>
    <n v="65.3"/>
    <n v="29.050000000000182"/>
    <n v="1.6432389625816772E-2"/>
    <x v="1"/>
  </r>
  <r>
    <d v="2025-04-03T00:00:00"/>
    <x v="3"/>
    <n v="4"/>
    <n v="1"/>
    <x v="1"/>
    <x v="1"/>
    <s v="Q2"/>
    <x v="1"/>
    <x v="0"/>
    <s v="EQ"/>
    <n v="1781.1"/>
    <n v="1804"/>
    <n v="1777"/>
    <n v="1796.9"/>
    <n v="1792.8"/>
    <n v="1794.85"/>
    <n v="1794.09"/>
    <n v="5625019"/>
    <n v="10091817304.1"/>
    <n v="147618"/>
    <n v="3722325"/>
    <n v="66.17"/>
    <n v="-2.0500000000001819"/>
    <n v="-1.1408536924704669E-3"/>
    <x v="0"/>
  </r>
  <r>
    <d v="2025-04-04T00:00:00"/>
    <x v="3"/>
    <n v="4"/>
    <n v="1"/>
    <x v="1"/>
    <x v="1"/>
    <s v="Q2"/>
    <x v="1"/>
    <x v="0"/>
    <s v="EQ"/>
    <n v="1813"/>
    <n v="1841.95"/>
    <n v="1811.1"/>
    <n v="1794.85"/>
    <n v="1816.8"/>
    <n v="1817.3"/>
    <n v="1824.22"/>
    <n v="16770227"/>
    <n v="30592639918.200001"/>
    <n v="316416"/>
    <n v="11518395"/>
    <n v="68.680000000000007"/>
    <n v="22.450000000000045"/>
    <n v="1.2508009025823911E-2"/>
    <x v="1"/>
  </r>
  <r>
    <d v="2025-04-07T00:00:00"/>
    <x v="3"/>
    <n v="4"/>
    <n v="1"/>
    <x v="1"/>
    <x v="1"/>
    <s v="Q2"/>
    <x v="1"/>
    <x v="0"/>
    <s v="EQ"/>
    <n v="1762.8"/>
    <n v="1779.85"/>
    <n v="1738.2"/>
    <n v="1817.3"/>
    <n v="1760.05"/>
    <n v="1757.7"/>
    <n v="1759.15"/>
    <n v="18997725"/>
    <n v="33419875202"/>
    <n v="374557"/>
    <n v="12250901"/>
    <n v="64.489999999999995"/>
    <n v="-59.599999999999909"/>
    <n v="-3.2795906014416946E-2"/>
    <x v="0"/>
  </r>
  <r>
    <d v="2025-04-08T00:00:00"/>
    <x v="3"/>
    <n v="4"/>
    <n v="1"/>
    <x v="1"/>
    <x v="1"/>
    <s v="Q2"/>
    <x v="1"/>
    <x v="0"/>
    <s v="EQ"/>
    <n v="1765"/>
    <n v="1782"/>
    <n v="1750.3"/>
    <n v="1757.7"/>
    <n v="1770.15"/>
    <n v="1769.15"/>
    <n v="1769.16"/>
    <n v="17781936"/>
    <n v="31459003790.150002"/>
    <n v="355184"/>
    <n v="10250737"/>
    <n v="57.65"/>
    <n v="11.450000000000045"/>
    <n v="6.514194686237723E-3"/>
    <x v="1"/>
  </r>
  <r>
    <d v="2025-04-09T00:00:00"/>
    <x v="3"/>
    <n v="4"/>
    <n v="1"/>
    <x v="1"/>
    <x v="1"/>
    <s v="Q2"/>
    <x v="1"/>
    <x v="0"/>
    <s v="EQ"/>
    <n v="1765"/>
    <n v="1775"/>
    <n v="1753.5"/>
    <n v="1769.15"/>
    <n v="1765.3"/>
    <n v="1765"/>
    <n v="1761.66"/>
    <n v="11227304"/>
    <n v="19778728957.549999"/>
    <n v="207950"/>
    <n v="7675538"/>
    <n v="68.36"/>
    <n v="-4.1500000000000909"/>
    <n v="-2.3457592629229237E-3"/>
    <x v="0"/>
  </r>
  <r>
    <d v="2025-04-11T00:00:00"/>
    <x v="3"/>
    <n v="4"/>
    <n v="1"/>
    <x v="1"/>
    <x v="1"/>
    <s v="Q2"/>
    <x v="1"/>
    <x v="0"/>
    <s v="EQ"/>
    <n v="1774.75"/>
    <n v="1819.4"/>
    <n v="1774.75"/>
    <n v="1765"/>
    <n v="1805.2"/>
    <n v="1806.75"/>
    <n v="1803.31"/>
    <n v="16387883"/>
    <n v="29552499474.849998"/>
    <n v="395826"/>
    <n v="11367066"/>
    <n v="69.36"/>
    <n v="41.75"/>
    <n v="2.3654390934844192E-2"/>
    <x v="1"/>
  </r>
  <r>
    <d v="2025-04-15T00:00:00"/>
    <x v="3"/>
    <n v="4"/>
    <n v="1"/>
    <x v="1"/>
    <x v="1"/>
    <s v="Q2"/>
    <x v="1"/>
    <x v="0"/>
    <s v="EQ"/>
    <n v="1865"/>
    <n v="1876.8"/>
    <n v="1855"/>
    <n v="1806.75"/>
    <n v="1865.6"/>
    <n v="1864.9"/>
    <n v="1866.76"/>
    <n v="24649172"/>
    <n v="46014108976"/>
    <n v="360194"/>
    <n v="17986230"/>
    <n v="72.97"/>
    <n v="58.150000000000091"/>
    <n v="3.2184862321848674E-2"/>
    <x v="1"/>
  </r>
  <r>
    <d v="2025-04-16T00:00:00"/>
    <x v="3"/>
    <n v="4"/>
    <n v="1"/>
    <x v="1"/>
    <x v="1"/>
    <s v="Q2"/>
    <x v="1"/>
    <x v="0"/>
    <s v="EQ"/>
    <n v="1883.8"/>
    <n v="1883.8"/>
    <n v="1860.5"/>
    <n v="1864.9"/>
    <n v="1875.9"/>
    <n v="1878"/>
    <n v="1874.15"/>
    <n v="9568410"/>
    <n v="17932665363.900002"/>
    <n v="252887"/>
    <n v="6023703"/>
    <n v="62.95"/>
    <n v="13.099999999999909"/>
    <n v="7.024505335406675E-3"/>
    <x v="1"/>
  </r>
  <r>
    <d v="2025-04-17T00:00:00"/>
    <x v="3"/>
    <n v="4"/>
    <n v="1"/>
    <x v="1"/>
    <x v="1"/>
    <s v="Q2"/>
    <x v="1"/>
    <x v="0"/>
    <s v="EQ"/>
    <n v="1882"/>
    <n v="1919.7"/>
    <n v="1876.7"/>
    <n v="1878"/>
    <n v="1905.8"/>
    <n v="1906.7"/>
    <n v="1901.41"/>
    <n v="17851542"/>
    <n v="33943168763.200001"/>
    <n v="394807"/>
    <n v="11300117"/>
    <n v="63.3"/>
    <n v="28.700000000000045"/>
    <n v="1.5282215122470738E-2"/>
    <x v="1"/>
  </r>
  <r>
    <d v="2025-04-21T00:00:00"/>
    <x v="3"/>
    <n v="4"/>
    <n v="1"/>
    <x v="1"/>
    <x v="1"/>
    <s v="Q2"/>
    <x v="1"/>
    <x v="0"/>
    <s v="EQ"/>
    <n v="1924"/>
    <n v="1950.7"/>
    <n v="1910"/>
    <n v="1906.7"/>
    <n v="1925.2"/>
    <n v="1927.1"/>
    <n v="1930.83"/>
    <n v="17123649"/>
    <n v="33062832499.299999"/>
    <n v="411337"/>
    <n v="11600626"/>
    <n v="67.75"/>
    <n v="20.399999999999864"/>
    <n v="1.0699113651859162E-2"/>
    <x v="1"/>
  </r>
  <r>
    <d v="2025-04-22T00:00:00"/>
    <x v="3"/>
    <n v="4"/>
    <n v="1"/>
    <x v="1"/>
    <x v="1"/>
    <s v="Q2"/>
    <x v="1"/>
    <x v="0"/>
    <s v="EQ"/>
    <n v="1935"/>
    <n v="1970.6"/>
    <n v="1935"/>
    <n v="1927.1"/>
    <n v="1960"/>
    <n v="1961.7"/>
    <n v="1957.16"/>
    <n v="22980875"/>
    <n v="44977215852.400002"/>
    <n v="512026"/>
    <n v="16513580"/>
    <n v="71.86"/>
    <n v="34.600000000000136"/>
    <n v="1.7954439312957364E-2"/>
    <x v="1"/>
  </r>
  <r>
    <d v="2025-04-23T00:00:00"/>
    <x v="3"/>
    <n v="4"/>
    <n v="1"/>
    <x v="1"/>
    <x v="1"/>
    <s v="Q2"/>
    <x v="1"/>
    <x v="0"/>
    <s v="EQ"/>
    <n v="1978.9"/>
    <n v="1978.9"/>
    <n v="1920.5"/>
    <n v="1961.7"/>
    <n v="1920.7"/>
    <n v="1923.9"/>
    <n v="1939.04"/>
    <n v="15285321"/>
    <n v="29638923676.099998"/>
    <n v="247823"/>
    <n v="11159514"/>
    <n v="73.010000000000005"/>
    <n v="-37.799999999999955"/>
    <n v="-1.9269001376357217E-2"/>
    <x v="0"/>
  </r>
  <r>
    <d v="2025-04-24T00:00:00"/>
    <x v="3"/>
    <n v="4"/>
    <n v="1"/>
    <x v="1"/>
    <x v="1"/>
    <s v="Q2"/>
    <x v="1"/>
    <x v="0"/>
    <s v="EQ"/>
    <n v="1910"/>
    <n v="1923.9"/>
    <n v="1905.1"/>
    <n v="1923.9"/>
    <n v="1914.9"/>
    <n v="1916.8"/>
    <n v="1916.73"/>
    <n v="12965877"/>
    <n v="24852091752.799999"/>
    <n v="227034"/>
    <n v="7662734"/>
    <n v="59.1"/>
    <n v="-7.1000000000001364"/>
    <n v="-3.6904205000260594E-3"/>
    <x v="0"/>
  </r>
  <r>
    <d v="2025-04-25T00:00:00"/>
    <x v="3"/>
    <n v="4"/>
    <n v="1"/>
    <x v="1"/>
    <x v="1"/>
    <s v="Q2"/>
    <x v="1"/>
    <x v="0"/>
    <s v="EQ"/>
    <n v="1924.8"/>
    <n v="1933"/>
    <n v="1891.8"/>
    <n v="1916.8"/>
    <n v="1908"/>
    <n v="1911.2"/>
    <n v="1911.37"/>
    <n v="9250439"/>
    <n v="17681017343.799999"/>
    <n v="201781"/>
    <n v="5999133"/>
    <n v="64.849999999999994"/>
    <n v="-5.5999999999999091"/>
    <n v="-2.9215358931552115E-3"/>
    <x v="0"/>
  </r>
  <r>
    <d v="2025-04-28T00:00:00"/>
    <x v="3"/>
    <n v="4"/>
    <n v="1"/>
    <x v="1"/>
    <x v="1"/>
    <s v="Q2"/>
    <x v="1"/>
    <x v="0"/>
    <s v="EQ"/>
    <n v="1911.2"/>
    <n v="1929.7"/>
    <n v="1908.4"/>
    <n v="1911.2"/>
    <n v="1921"/>
    <n v="1920.2"/>
    <n v="1922.17"/>
    <n v="6960246"/>
    <n v="13378745824.700001"/>
    <n v="155527"/>
    <n v="4859663"/>
    <n v="69.819999999999993"/>
    <n v="9"/>
    <n v="4.7090832984512344E-3"/>
    <x v="1"/>
  </r>
  <r>
    <d v="2025-04-29T00:00:00"/>
    <x v="3"/>
    <n v="4"/>
    <n v="1"/>
    <x v="1"/>
    <x v="1"/>
    <s v="Q2"/>
    <x v="1"/>
    <x v="0"/>
    <s v="EQ"/>
    <n v="1918.8"/>
    <n v="1928.8"/>
    <n v="1900.2"/>
    <n v="1920.2"/>
    <n v="1906"/>
    <n v="1908.8"/>
    <n v="1909.52"/>
    <n v="9459154"/>
    <n v="18062438512.299999"/>
    <n v="186299"/>
    <n v="6019766"/>
    <n v="63.64"/>
    <n v="-11.400000000000091"/>
    <n v="-5.9368815748360015E-3"/>
    <x v="0"/>
  </r>
  <r>
    <d v="2025-04-30T00:00:00"/>
    <x v="3"/>
    <n v="4"/>
    <n v="1"/>
    <x v="1"/>
    <x v="1"/>
    <s v="Q2"/>
    <x v="1"/>
    <x v="0"/>
    <s v="EQ"/>
    <n v="1913"/>
    <n v="1936.9"/>
    <n v="1910.3"/>
    <n v="1908.8"/>
    <n v="1920.1"/>
    <n v="1925"/>
    <n v="1925.02"/>
    <n v="15968435"/>
    <n v="30739492241.200001"/>
    <n v="275126"/>
    <n v="11378694"/>
    <n v="71.260000000000005"/>
    <n v="16.200000000000045"/>
    <n v="8.4870075440067298E-3"/>
    <x v="1"/>
  </r>
  <r>
    <d v="2025-05-02T00:00:00"/>
    <x v="4"/>
    <n v="5"/>
    <n v="1"/>
    <x v="1"/>
    <x v="1"/>
    <s v="Q2"/>
    <x v="1"/>
    <x v="0"/>
    <s v="EQ"/>
    <n v="1929.8"/>
    <n v="1941.9"/>
    <n v="1920"/>
    <n v="1925"/>
    <n v="1923.5"/>
    <n v="1925"/>
    <n v="1930.63"/>
    <n v="11406024"/>
    <n v="22020820771.5"/>
    <n v="236285"/>
    <n v="8647253"/>
    <n v="75.81"/>
    <n v="0"/>
    <n v="0"/>
    <x v="2"/>
  </r>
  <r>
    <d v="2025-05-05T00:00:00"/>
    <x v="4"/>
    <n v="5"/>
    <n v="1"/>
    <x v="1"/>
    <x v="1"/>
    <s v="Q2"/>
    <x v="1"/>
    <x v="0"/>
    <s v="EQ"/>
    <n v="1939"/>
    <n v="1952"/>
    <n v="1932.3"/>
    <n v="1925"/>
    <n v="1935.8"/>
    <n v="1936.8"/>
    <n v="1940.79"/>
    <n v="7534012"/>
    <n v="14621940034"/>
    <n v="160044"/>
    <n v="4772438"/>
    <n v="63.35"/>
    <n v="11.799999999999955"/>
    <n v="6.1298701298701059E-3"/>
    <x v="1"/>
  </r>
  <r>
    <d v="2025-05-06T00:00:00"/>
    <x v="4"/>
    <n v="5"/>
    <n v="1"/>
    <x v="1"/>
    <x v="1"/>
    <s v="Q2"/>
    <x v="1"/>
    <x v="0"/>
    <s v="EQ"/>
    <n v="1930"/>
    <n v="1940.1"/>
    <n v="1924.3"/>
    <n v="1936.8"/>
    <n v="1928.6"/>
    <n v="1931.7"/>
    <n v="1931.89"/>
    <n v="8745078"/>
    <n v="16894488689.1"/>
    <n v="140830"/>
    <n v="6377477"/>
    <n v="72.930000000000007"/>
    <n v="-5.0999999999999091"/>
    <n v="-2.6332094175959878E-3"/>
    <x v="0"/>
  </r>
  <r>
    <d v="2025-05-07T00:00:00"/>
    <x v="4"/>
    <n v="5"/>
    <n v="1"/>
    <x v="1"/>
    <x v="1"/>
    <s v="Q2"/>
    <x v="1"/>
    <x v="0"/>
    <s v="EQ"/>
    <n v="1934"/>
    <n v="1948.7"/>
    <n v="1922.4"/>
    <n v="1931.7"/>
    <n v="1945"/>
    <n v="1945.6"/>
    <n v="1939.91"/>
    <n v="10710389"/>
    <n v="20777145511"/>
    <n v="178998"/>
    <n v="7816814"/>
    <n v="72.98"/>
    <n v="13.899999999999864"/>
    <n v="7.1957343272764217E-3"/>
    <x v="1"/>
  </r>
  <r>
    <d v="2025-05-08T00:00:00"/>
    <x v="4"/>
    <n v="5"/>
    <n v="1"/>
    <x v="1"/>
    <x v="1"/>
    <s v="Q2"/>
    <x v="1"/>
    <x v="0"/>
    <s v="EQ"/>
    <n v="1954.8"/>
    <n v="1954.8"/>
    <n v="1919.1"/>
    <n v="1945.6"/>
    <n v="1921.5"/>
    <n v="1928.5"/>
    <n v="1933.8"/>
    <n v="17401715"/>
    <n v="33651432174.299999"/>
    <n v="280256"/>
    <n v="11992864"/>
    <n v="68.92"/>
    <n v="-17.099999999999909"/>
    <n v="-8.7890624999999532E-3"/>
    <x v="0"/>
  </r>
  <r>
    <d v="2025-05-09T00:00:00"/>
    <x v="4"/>
    <n v="5"/>
    <n v="1"/>
    <x v="1"/>
    <x v="1"/>
    <s v="Q2"/>
    <x v="1"/>
    <x v="0"/>
    <s v="EQ"/>
    <n v="1910.1"/>
    <n v="1919"/>
    <n v="1886.8"/>
    <n v="1928.5"/>
    <n v="1893.3"/>
    <n v="1889.7"/>
    <n v="1894.97"/>
    <n v="8594398"/>
    <n v="16286144558.6"/>
    <n v="292155"/>
    <n v="6418433"/>
    <n v="74.680000000000007"/>
    <n v="-38.799999999999955"/>
    <n v="-2.0119263676432436E-2"/>
    <x v="0"/>
  </r>
  <r>
    <d v="2025-05-12T00:00:00"/>
    <x v="4"/>
    <n v="5"/>
    <n v="1"/>
    <x v="1"/>
    <x v="1"/>
    <s v="Q2"/>
    <x v="1"/>
    <x v="0"/>
    <s v="EQ"/>
    <n v="1917.6"/>
    <n v="1959.9"/>
    <n v="1912.3"/>
    <n v="1889.7"/>
    <n v="1956.4"/>
    <n v="1957.2"/>
    <n v="1948.86"/>
    <n v="9309486"/>
    <n v="18142865391.200001"/>
    <n v="207249"/>
    <n v="6484427"/>
    <n v="69.650000000000006"/>
    <n v="67.5"/>
    <n v="3.5719955548499764E-2"/>
    <x v="1"/>
  </r>
  <r>
    <d v="2025-05-13T00:00:00"/>
    <x v="4"/>
    <n v="5"/>
    <n v="1"/>
    <x v="1"/>
    <x v="1"/>
    <s v="Q2"/>
    <x v="1"/>
    <x v="0"/>
    <s v="EQ"/>
    <n v="1950"/>
    <n v="1961.7"/>
    <n v="1920"/>
    <n v="1957.2"/>
    <n v="1924.9"/>
    <n v="1922.6"/>
    <n v="1930.6"/>
    <n v="12121051"/>
    <n v="23400936924.400002"/>
    <n v="234495"/>
    <n v="8111085"/>
    <n v="66.92"/>
    <n v="-34.600000000000136"/>
    <n v="-1.7678315961577835E-2"/>
    <x v="0"/>
  </r>
  <r>
    <d v="2025-05-14T00:00:00"/>
    <x v="4"/>
    <n v="5"/>
    <n v="1"/>
    <x v="1"/>
    <x v="1"/>
    <s v="Q2"/>
    <x v="1"/>
    <x v="0"/>
    <s v="EQ"/>
    <n v="1922.1"/>
    <n v="1930.2"/>
    <n v="1903"/>
    <n v="1922.6"/>
    <n v="1913.5"/>
    <n v="1910.6"/>
    <n v="1914.76"/>
    <n v="7722654"/>
    <n v="14787000374.5"/>
    <n v="189542"/>
    <n v="5324638"/>
    <n v="68.95"/>
    <n v="-12"/>
    <n v="-6.2415479038801626E-3"/>
    <x v="0"/>
  </r>
  <r>
    <d v="2025-05-15T00:00:00"/>
    <x v="4"/>
    <n v="5"/>
    <n v="1"/>
    <x v="1"/>
    <x v="1"/>
    <s v="Q2"/>
    <x v="1"/>
    <x v="0"/>
    <s v="EQ"/>
    <n v="1913.5"/>
    <n v="1944.8"/>
    <n v="1897"/>
    <n v="1910.6"/>
    <n v="1933.8"/>
    <n v="1933.8"/>
    <n v="1923.01"/>
    <n v="16120729"/>
    <n v="31000329957.900002"/>
    <n v="224596"/>
    <n v="8875200"/>
    <n v="55.05"/>
    <n v="23.200000000000045"/>
    <n v="1.2142782372029754E-2"/>
    <x v="1"/>
  </r>
  <r>
    <d v="2025-05-16T00:00:00"/>
    <x v="4"/>
    <n v="5"/>
    <n v="1"/>
    <x v="1"/>
    <x v="1"/>
    <s v="Q2"/>
    <x v="1"/>
    <x v="0"/>
    <s v="EQ"/>
    <n v="1933.8"/>
    <n v="1943.8"/>
    <n v="1928.4"/>
    <n v="1933.8"/>
    <n v="1934.5"/>
    <n v="1934.7"/>
    <n v="1933.5"/>
    <n v="7934005"/>
    <n v="15340426257"/>
    <n v="175140"/>
    <n v="5821408"/>
    <n v="73.37"/>
    <n v="0.90000000000009095"/>
    <n v="4.6540490226501757E-4"/>
    <x v="1"/>
  </r>
  <r>
    <d v="2025-05-19T00:00:00"/>
    <x v="4"/>
    <n v="5"/>
    <n v="1"/>
    <x v="1"/>
    <x v="1"/>
    <s v="Q2"/>
    <x v="1"/>
    <x v="0"/>
    <s v="EQ"/>
    <n v="1937"/>
    <n v="1945"/>
    <n v="1931"/>
    <n v="1934.7"/>
    <n v="1937.1"/>
    <n v="1938.7"/>
    <n v="1938.13"/>
    <n v="5101482"/>
    <n v="9887338159.2000008"/>
    <n v="156815"/>
    <n v="3240362"/>
    <n v="63.52"/>
    <n v="4"/>
    <n v="2.0675040057890112E-3"/>
    <x v="1"/>
  </r>
  <r>
    <d v="2025-05-20T00:00:00"/>
    <x v="4"/>
    <n v="5"/>
    <n v="1"/>
    <x v="1"/>
    <x v="1"/>
    <s v="Q2"/>
    <x v="1"/>
    <x v="0"/>
    <s v="EQ"/>
    <n v="1928.1"/>
    <n v="1934.6"/>
    <n v="1913"/>
    <n v="1938.7"/>
    <n v="1917.1"/>
    <n v="1914.9"/>
    <n v="1918.55"/>
    <n v="11939545"/>
    <n v="22906655882.099998"/>
    <n v="176524"/>
    <n v="8268352"/>
    <n v="69.25"/>
    <n v="-23.799999999999955"/>
    <n v="-1.2276267602001317E-2"/>
    <x v="0"/>
  </r>
  <r>
    <d v="2025-05-21T00:00:00"/>
    <x v="4"/>
    <n v="5"/>
    <n v="1"/>
    <x v="1"/>
    <x v="1"/>
    <s v="Q2"/>
    <x v="1"/>
    <x v="0"/>
    <s v="EQ"/>
    <n v="1927"/>
    <n v="1946.9"/>
    <n v="1921.1"/>
    <n v="1914.9"/>
    <n v="1925.2"/>
    <n v="1926.8"/>
    <n v="1930.42"/>
    <n v="7566020"/>
    <n v="14605582585.700001"/>
    <n v="205548"/>
    <n v="4481751"/>
    <n v="59.24"/>
    <n v="11.899999999999864"/>
    <n v="6.2144237296986073E-3"/>
    <x v="1"/>
  </r>
  <r>
    <d v="2025-05-22T00:00:00"/>
    <x v="4"/>
    <n v="5"/>
    <n v="1"/>
    <x v="1"/>
    <x v="1"/>
    <s v="Q2"/>
    <x v="1"/>
    <x v="0"/>
    <s v="EQ"/>
    <n v="1915.2"/>
    <n v="1924.2"/>
    <n v="1905.2"/>
    <n v="1926.8"/>
    <n v="1924"/>
    <n v="1919.9"/>
    <n v="1914.84"/>
    <n v="10653335"/>
    <n v="20399411133.400002"/>
    <n v="255429"/>
    <n v="6993511"/>
    <n v="65.650000000000006"/>
    <n v="-6.8999999999998636"/>
    <n v="-3.5810670541830307E-3"/>
    <x v="0"/>
  </r>
  <r>
    <d v="2025-05-23T00:00:00"/>
    <x v="4"/>
    <n v="5"/>
    <n v="1"/>
    <x v="1"/>
    <x v="1"/>
    <s v="Q2"/>
    <x v="1"/>
    <x v="0"/>
    <s v="EQ"/>
    <n v="1920.1"/>
    <n v="1937"/>
    <n v="1914.5"/>
    <n v="1919.9"/>
    <n v="1933.5"/>
    <n v="1933.6"/>
    <n v="1929.98"/>
    <n v="4783036"/>
    <n v="9231150800.3999996"/>
    <n v="116301"/>
    <n v="3324907"/>
    <n v="69.510000000000005"/>
    <n v="13.699999999999818"/>
    <n v="7.1357883223083585E-3"/>
    <x v="1"/>
  </r>
  <r>
    <d v="2025-05-26T00:00:00"/>
    <x v="4"/>
    <n v="5"/>
    <n v="1"/>
    <x v="1"/>
    <x v="1"/>
    <s v="Q2"/>
    <x v="1"/>
    <x v="0"/>
    <s v="EQ"/>
    <n v="1935"/>
    <n v="1949.9"/>
    <n v="1926.9"/>
    <n v="1933.6"/>
    <n v="1940.3"/>
    <n v="1940.2"/>
    <n v="1939.47"/>
    <n v="5401430"/>
    <n v="10475911940.9"/>
    <n v="201842"/>
    <n v="3386064"/>
    <n v="62.69"/>
    <n v="6.6000000000001364"/>
    <n v="3.413322300372433E-3"/>
    <x v="1"/>
  </r>
  <r>
    <d v="2025-05-27T00:00:00"/>
    <x v="4"/>
    <n v="5"/>
    <n v="1"/>
    <x v="1"/>
    <x v="1"/>
    <s v="Q2"/>
    <x v="1"/>
    <x v="0"/>
    <s v="EQ"/>
    <n v="1931.6"/>
    <n v="1948"/>
    <n v="1916.3"/>
    <n v="1940.2"/>
    <n v="1926.8"/>
    <n v="1926.3"/>
    <n v="1927.12"/>
    <n v="13081074"/>
    <n v="25208751300.700001"/>
    <n v="202672"/>
    <n v="7560818"/>
    <n v="57.8"/>
    <n v="-13.900000000000091"/>
    <n v="-7.1642098752706376E-3"/>
    <x v="0"/>
  </r>
  <r>
    <d v="2025-05-28T00:00:00"/>
    <x v="4"/>
    <n v="5"/>
    <n v="1"/>
    <x v="1"/>
    <x v="1"/>
    <s v="Q2"/>
    <x v="1"/>
    <x v="0"/>
    <s v="EQ"/>
    <n v="1920.2"/>
    <n v="1934.5"/>
    <n v="1917.7"/>
    <n v="1926.3"/>
    <n v="1928.4"/>
    <n v="1923.5"/>
    <n v="1922.92"/>
    <n v="9078797"/>
    <n v="17457806722.099998"/>
    <n v="179687"/>
    <n v="6653105"/>
    <n v="73.28"/>
    <n v="-2.7999999999999545"/>
    <n v="-1.4535638270258811E-3"/>
    <x v="0"/>
  </r>
  <r>
    <d v="2025-05-29T00:00:00"/>
    <x v="4"/>
    <n v="5"/>
    <n v="1"/>
    <x v="1"/>
    <x v="1"/>
    <s v="Q2"/>
    <x v="1"/>
    <x v="0"/>
    <s v="EQ"/>
    <n v="1928"/>
    <n v="1940.8"/>
    <n v="1907.3"/>
    <n v="1923.5"/>
    <n v="1937.6"/>
    <n v="1927.5"/>
    <n v="1921.28"/>
    <n v="14458897"/>
    <n v="27779560938.599998"/>
    <n v="215462"/>
    <n v="8083688"/>
    <n v="55.91"/>
    <n v="4"/>
    <n v="2.0795425006498568E-3"/>
    <x v="1"/>
  </r>
  <r>
    <d v="2025-05-30T00:00:00"/>
    <x v="4"/>
    <n v="5"/>
    <n v="1"/>
    <x v="1"/>
    <x v="1"/>
    <s v="Q2"/>
    <x v="1"/>
    <x v="0"/>
    <s v="EQ"/>
    <n v="1931.9"/>
    <n v="1948.8"/>
    <n v="1925.4"/>
    <n v="1927.5"/>
    <n v="1941.5"/>
    <n v="1944.9"/>
    <n v="1939.36"/>
    <n v="14374039"/>
    <n v="27876395261.099998"/>
    <n v="152055"/>
    <n v="10680728"/>
    <n v="74.31"/>
    <n v="17.400000000000091"/>
    <n v="9.0272373540856501E-3"/>
    <x v="1"/>
  </r>
  <r>
    <d v="2025-06-02T00:00:00"/>
    <x v="5"/>
    <n v="6"/>
    <n v="1"/>
    <x v="1"/>
    <x v="1"/>
    <s v="Q2"/>
    <x v="1"/>
    <x v="0"/>
    <s v="EQ"/>
    <n v="1930.1"/>
    <n v="1936"/>
    <n v="1908"/>
    <n v="1944.9"/>
    <n v="1931"/>
    <n v="1932.1"/>
    <n v="1924.65"/>
    <n v="7334411"/>
    <n v="14116152681.299999"/>
    <n v="202297"/>
    <n v="4806505"/>
    <n v="65.53"/>
    <n v="-12.800000000000182"/>
    <n v="-6.5813152347165308E-3"/>
    <x v="0"/>
  </r>
  <r>
    <d v="2025-06-03T00:00:00"/>
    <x v="5"/>
    <n v="6"/>
    <n v="1"/>
    <x v="1"/>
    <x v="1"/>
    <s v="Q2"/>
    <x v="1"/>
    <x v="0"/>
    <s v="EQ"/>
    <n v="1938"/>
    <n v="1952"/>
    <n v="1920"/>
    <n v="1932.1"/>
    <n v="1923.5"/>
    <n v="1924.6"/>
    <n v="1933.85"/>
    <n v="12188792"/>
    <n v="23571332796.700001"/>
    <n v="202204"/>
    <n v="8884330"/>
    <n v="72.89"/>
    <n v="-7.5"/>
    <n v="-3.8817866570053311E-3"/>
    <x v="0"/>
  </r>
  <r>
    <d v="2025-06-04T00:00:00"/>
    <x v="5"/>
    <n v="6"/>
    <n v="1"/>
    <x v="1"/>
    <x v="1"/>
    <s v="Q2"/>
    <x v="1"/>
    <x v="0"/>
    <s v="EQ"/>
    <n v="1921"/>
    <n v="1943.3"/>
    <n v="1920.9"/>
    <n v="1924.6"/>
    <n v="1939.5"/>
    <n v="1941.2"/>
    <n v="1935.52"/>
    <n v="6480771"/>
    <n v="12543693178.6"/>
    <n v="205372"/>
    <n v="4648807"/>
    <n v="71.73"/>
    <n v="16.600000000000136"/>
    <n v="8.6251688662579949E-3"/>
    <x v="1"/>
  </r>
  <r>
    <d v="2025-06-05T00:00:00"/>
    <x v="5"/>
    <n v="6"/>
    <n v="1"/>
    <x v="1"/>
    <x v="1"/>
    <s v="Q2"/>
    <x v="1"/>
    <x v="0"/>
    <s v="EQ"/>
    <n v="1948"/>
    <n v="1958.9"/>
    <n v="1940.2"/>
    <n v="1941.2"/>
    <n v="1952"/>
    <n v="1949.6"/>
    <n v="1950.15"/>
    <n v="11127709"/>
    <n v="21700698216.200001"/>
    <n v="216860"/>
    <n v="6248672"/>
    <n v="56.15"/>
    <n v="8.3999999999998636"/>
    <n v="4.327220276117795E-3"/>
    <x v="1"/>
  </r>
  <r>
    <d v="2025-06-06T00:00:00"/>
    <x v="5"/>
    <n v="6"/>
    <n v="1"/>
    <x v="1"/>
    <x v="1"/>
    <s v="Q2"/>
    <x v="1"/>
    <x v="0"/>
    <s v="EQ"/>
    <n v="1944"/>
    <n v="1996.3"/>
    <n v="1942.7"/>
    <n v="1949.6"/>
    <n v="1978"/>
    <n v="1978.7"/>
    <n v="1976.03"/>
    <n v="15063504"/>
    <n v="29765991590.299999"/>
    <n v="354572"/>
    <n v="9208623"/>
    <n v="61.13"/>
    <n v="29.100000000000136"/>
    <n v="1.4926138695117018E-2"/>
    <x v="1"/>
  </r>
  <r>
    <d v="2025-06-09T00:00:00"/>
    <x v="5"/>
    <n v="6"/>
    <n v="1"/>
    <x v="1"/>
    <x v="1"/>
    <s v="Q2"/>
    <x v="1"/>
    <x v="0"/>
    <s v="EQ"/>
    <n v="1995"/>
    <n v="1995"/>
    <n v="1975.9"/>
    <n v="1978.7"/>
    <n v="1980.1"/>
    <n v="1978.9"/>
    <n v="1982.15"/>
    <n v="6601294"/>
    <n v="13084780209.799999"/>
    <n v="203285"/>
    <n v="4310858"/>
    <n v="65.3"/>
    <n v="0.20000000000004547"/>
    <n v="1.0107646434530019E-4"/>
    <x v="1"/>
  </r>
  <r>
    <d v="2025-06-10T00:00:00"/>
    <x v="5"/>
    <n v="6"/>
    <n v="1"/>
    <x v="1"/>
    <x v="1"/>
    <s v="Q2"/>
    <x v="1"/>
    <x v="0"/>
    <s v="EQ"/>
    <n v="1982.8"/>
    <n v="1982.8"/>
    <n v="1961.1"/>
    <n v="1978.9"/>
    <n v="1962.8"/>
    <n v="1965.3"/>
    <n v="1967.94"/>
    <n v="7766563"/>
    <n v="15284154944.5"/>
    <n v="281306"/>
    <n v="5433094"/>
    <n v="69.95"/>
    <n v="-13.600000000000136"/>
    <n v="-6.8725049269797037E-3"/>
    <x v="0"/>
  </r>
  <r>
    <d v="2025-06-11T00:00:00"/>
    <x v="5"/>
    <n v="6"/>
    <n v="1"/>
    <x v="1"/>
    <x v="1"/>
    <s v="Q2"/>
    <x v="1"/>
    <x v="0"/>
    <s v="EQ"/>
    <n v="1967.6"/>
    <n v="1967.6"/>
    <n v="1947"/>
    <n v="1965.3"/>
    <n v="1947.9"/>
    <n v="1950.4"/>
    <n v="1956.28"/>
    <n v="5548197"/>
    <n v="10853832767"/>
    <n v="181762"/>
    <n v="4381595"/>
    <n v="78.97"/>
    <n v="-14.899999999999864"/>
    <n v="-7.5815397140385002E-3"/>
    <x v="0"/>
  </r>
  <r>
    <d v="2025-06-12T00:00:00"/>
    <x v="5"/>
    <n v="6"/>
    <n v="1"/>
    <x v="1"/>
    <x v="1"/>
    <s v="Q2"/>
    <x v="1"/>
    <x v="0"/>
    <s v="EQ"/>
    <n v="1950"/>
    <n v="1961"/>
    <n v="1935.3"/>
    <n v="1950.4"/>
    <n v="1940"/>
    <n v="1943.4"/>
    <n v="1945.18"/>
    <n v="8174565"/>
    <n v="15901014848.9"/>
    <n v="179174"/>
    <n v="4709228"/>
    <n v="57.61"/>
    <n v="-7"/>
    <n v="-3.5890073831009021E-3"/>
    <x v="0"/>
  </r>
  <r>
    <d v="2025-06-13T00:00:00"/>
    <x v="5"/>
    <n v="6"/>
    <n v="1"/>
    <x v="1"/>
    <x v="1"/>
    <s v="Q2"/>
    <x v="1"/>
    <x v="0"/>
    <s v="EQ"/>
    <n v="1920"/>
    <n v="1933"/>
    <n v="1913"/>
    <n v="1943.4"/>
    <n v="1919.5"/>
    <n v="1917.6"/>
    <n v="1920.08"/>
    <n v="6058881"/>
    <n v="11633522704.6"/>
    <n v="187789"/>
    <n v="4157664"/>
    <n v="68.62"/>
    <n v="-25.800000000000182"/>
    <n v="-1.3275702377277031E-2"/>
    <x v="0"/>
  </r>
  <r>
    <d v="2025-06-16T00:00:00"/>
    <x v="5"/>
    <n v="6"/>
    <n v="1"/>
    <x v="1"/>
    <x v="1"/>
    <s v="Q2"/>
    <x v="1"/>
    <x v="0"/>
    <s v="EQ"/>
    <n v="1924"/>
    <n v="1938.9"/>
    <n v="1920.1"/>
    <n v="1917.6"/>
    <n v="1936.9"/>
    <n v="1935.4"/>
    <n v="1933.31"/>
    <n v="8256873"/>
    <n v="15963122374.700001"/>
    <n v="199177"/>
    <n v="6755556"/>
    <n v="81.819999999999993"/>
    <n v="17.800000000000182"/>
    <n v="9.282436378806937E-3"/>
    <x v="1"/>
  </r>
  <r>
    <d v="2025-06-17T00:00:00"/>
    <x v="5"/>
    <n v="6"/>
    <n v="1"/>
    <x v="1"/>
    <x v="1"/>
    <s v="Q2"/>
    <x v="1"/>
    <x v="0"/>
    <s v="EQ"/>
    <n v="1937"/>
    <n v="1941.6"/>
    <n v="1919.1"/>
    <n v="1935.4"/>
    <n v="1926"/>
    <n v="1929.6"/>
    <n v="1927.55"/>
    <n v="8489368"/>
    <n v="16363691276.799999"/>
    <n v="219738"/>
    <n v="5836894"/>
    <n v="68.760000000000005"/>
    <n v="-5.8000000000001819"/>
    <n v="-2.9967965278496341E-3"/>
    <x v="0"/>
  </r>
  <r>
    <d v="2025-06-18T00:00:00"/>
    <x v="5"/>
    <n v="6"/>
    <n v="1"/>
    <x v="1"/>
    <x v="1"/>
    <s v="Q2"/>
    <x v="1"/>
    <x v="0"/>
    <s v="EQ"/>
    <n v="1917"/>
    <n v="1936.3"/>
    <n v="1917"/>
    <n v="1929.6"/>
    <n v="1932.5"/>
    <n v="1933.9"/>
    <n v="1928.12"/>
    <n v="9216908"/>
    <n v="17771302525.400002"/>
    <n v="251910"/>
    <n v="7313289"/>
    <n v="79.349999999999994"/>
    <n v="4.3000000000001819"/>
    <n v="2.2284411276949534E-3"/>
    <x v="1"/>
  </r>
  <r>
    <d v="2025-06-19T00:00:00"/>
    <x v="5"/>
    <n v="6"/>
    <n v="1"/>
    <x v="1"/>
    <x v="1"/>
    <s v="Q2"/>
    <x v="1"/>
    <x v="0"/>
    <s v="EQ"/>
    <n v="1933.9"/>
    <n v="1946.8"/>
    <n v="1925.6"/>
    <n v="1933.9"/>
    <n v="1933.1"/>
    <n v="1935.3"/>
    <n v="1937.61"/>
    <n v="8438110"/>
    <n v="16349732658.700001"/>
    <n v="202215"/>
    <n v="5083169"/>
    <n v="60.24"/>
    <n v="1.3999999999998636"/>
    <n v="7.2392574590199256E-4"/>
    <x v="1"/>
  </r>
  <r>
    <d v="2025-06-20T00:00:00"/>
    <x v="5"/>
    <n v="6"/>
    <n v="1"/>
    <x v="1"/>
    <x v="1"/>
    <s v="Q2"/>
    <x v="1"/>
    <x v="0"/>
    <s v="EQ"/>
    <n v="1931.6"/>
    <n v="1969.9"/>
    <n v="1931.6"/>
    <n v="1935.3"/>
    <n v="1963.1"/>
    <n v="1964.7"/>
    <n v="1960.39"/>
    <n v="16450204"/>
    <n v="32248839586.400002"/>
    <n v="261970"/>
    <n v="13234979"/>
    <n v="80.45"/>
    <n v="29.400000000000091"/>
    <n v="1.5191443187102822E-2"/>
    <x v="1"/>
  </r>
  <r>
    <d v="2025-06-23T00:00:00"/>
    <x v="5"/>
    <n v="6"/>
    <n v="1"/>
    <x v="1"/>
    <x v="1"/>
    <s v="Q2"/>
    <x v="1"/>
    <x v="0"/>
    <s v="EQ"/>
    <n v="1948.4"/>
    <n v="1957.9"/>
    <n v="1941.8"/>
    <n v="1964.7"/>
    <n v="1948.1"/>
    <n v="1948.4"/>
    <n v="1948.19"/>
    <n v="5869759"/>
    <n v="11435395881.1"/>
    <n v="176324"/>
    <n v="4136205"/>
    <n v="70.47"/>
    <n v="-16.299999999999955"/>
    <n v="-8.296432025245562E-3"/>
    <x v="0"/>
  </r>
  <r>
    <d v="2025-06-24T00:00:00"/>
    <x v="5"/>
    <n v="6"/>
    <n v="1"/>
    <x v="1"/>
    <x v="1"/>
    <s v="Q2"/>
    <x v="1"/>
    <x v="0"/>
    <s v="EQ"/>
    <n v="1965"/>
    <n v="1979"/>
    <n v="1955.6"/>
    <n v="1948.4"/>
    <n v="1963.7"/>
    <n v="1960.9"/>
    <n v="1964.12"/>
    <n v="11312661"/>
    <n v="22219442191.5"/>
    <n v="231814"/>
    <n v="5590603"/>
    <n v="49.42"/>
    <n v="12.5"/>
    <n v="6.415520427017039E-3"/>
    <x v="1"/>
  </r>
  <r>
    <d v="2025-06-25T00:00:00"/>
    <x v="5"/>
    <n v="6"/>
    <n v="1"/>
    <x v="1"/>
    <x v="1"/>
    <s v="Q2"/>
    <x v="1"/>
    <x v="0"/>
    <s v="EQ"/>
    <n v="1966"/>
    <n v="1982"/>
    <n v="1963.9"/>
    <n v="1960.9"/>
    <n v="1980"/>
    <n v="1980.2"/>
    <n v="1977.13"/>
    <n v="9202966"/>
    <n v="18195446515.700001"/>
    <n v="206190"/>
    <n v="6856865"/>
    <n v="74.510000000000005"/>
    <n v="19.299999999999955"/>
    <n v="9.8424192972614375E-3"/>
    <x v="1"/>
  </r>
  <r>
    <d v="2025-06-26T00:00:00"/>
    <x v="5"/>
    <n v="6"/>
    <n v="1"/>
    <x v="1"/>
    <x v="1"/>
    <s v="Q2"/>
    <x v="1"/>
    <x v="0"/>
    <s v="EQ"/>
    <n v="1981.4"/>
    <n v="2027.1"/>
    <n v="1980"/>
    <n v="1980.2"/>
    <n v="2017.7"/>
    <n v="2021.8"/>
    <n v="2011.21"/>
    <n v="25042415"/>
    <n v="50365656414.5"/>
    <n v="343662"/>
    <n v="17082370"/>
    <n v="68.209999999999994"/>
    <n v="41.599999999999909"/>
    <n v="2.1007978992020962E-2"/>
    <x v="1"/>
  </r>
  <r>
    <d v="2025-06-27T00:00:00"/>
    <x v="5"/>
    <n v="6"/>
    <n v="1"/>
    <x v="1"/>
    <x v="1"/>
    <s v="Q2"/>
    <x v="1"/>
    <x v="0"/>
    <s v="EQ"/>
    <n v="2013"/>
    <n v="2019.8"/>
    <n v="1993.4"/>
    <n v="2021.8"/>
    <n v="2011.5"/>
    <n v="2014.9"/>
    <n v="2011.75"/>
    <n v="14106692"/>
    <n v="28379071385.700001"/>
    <n v="226961"/>
    <n v="11790269"/>
    <n v="83.58"/>
    <n v="-6.8999999999998636"/>
    <n v="-3.4128004748243466E-3"/>
    <x v="0"/>
  </r>
  <r>
    <d v="2025-06-30T00:00:00"/>
    <x v="5"/>
    <n v="6"/>
    <n v="1"/>
    <x v="1"/>
    <x v="1"/>
    <s v="Q2"/>
    <x v="1"/>
    <x v="0"/>
    <s v="EQ"/>
    <n v="2011.5"/>
    <n v="2013.8"/>
    <n v="1995.5"/>
    <n v="2014.9"/>
    <n v="2000"/>
    <n v="2001.5"/>
    <n v="2001.16"/>
    <n v="6824510"/>
    <n v="13656939181"/>
    <n v="199780"/>
    <n v="5025817"/>
    <n v="73.64"/>
    <n v="-13.400000000000091"/>
    <n v="-6.6504541168296641E-3"/>
    <x v="0"/>
  </r>
  <r>
    <d v="2025-07-01T00:00:00"/>
    <x v="6"/>
    <n v="7"/>
    <n v="1"/>
    <x v="1"/>
    <x v="2"/>
    <s v="Q3"/>
    <x v="1"/>
    <x v="0"/>
    <s v="EQ"/>
    <n v="2005"/>
    <n v="2016"/>
    <n v="2004"/>
    <n v="2001.5"/>
    <n v="2011.1"/>
    <n v="2012.1"/>
    <n v="2010.15"/>
    <n v="7194693"/>
    <n v="14462421818.6"/>
    <n v="169976"/>
    <n v="4895516"/>
    <n v="68.040000000000006"/>
    <n v="10.599999999999909"/>
    <n v="5.2960279790156923E-3"/>
    <x v="1"/>
  </r>
  <r>
    <d v="2025-07-02T00:00:00"/>
    <x v="6"/>
    <n v="7"/>
    <n v="1"/>
    <x v="1"/>
    <x v="2"/>
    <s v="Q3"/>
    <x v="1"/>
    <x v="0"/>
    <s v="EQ"/>
    <n v="2019.9"/>
    <n v="2019.9"/>
    <n v="1977.9"/>
    <n v="2012.1"/>
    <n v="1985.5"/>
    <n v="1986"/>
    <n v="1990.25"/>
    <n v="9439125"/>
    <n v="18786219250.599998"/>
    <n v="268429"/>
    <n v="6516626"/>
    <n v="69.040000000000006"/>
    <n v="-26.099999999999909"/>
    <n v="-1.2971522290144581E-2"/>
    <x v="0"/>
  </r>
  <r>
    <d v="2025-07-03T00:00:00"/>
    <x v="6"/>
    <n v="7"/>
    <n v="1"/>
    <x v="1"/>
    <x v="2"/>
    <s v="Q3"/>
    <x v="1"/>
    <x v="0"/>
    <s v="EQ"/>
    <n v="1994.9"/>
    <n v="2008"/>
    <n v="1984.3"/>
    <n v="1986"/>
    <n v="1985.9"/>
    <n v="1987.1"/>
    <n v="1993.22"/>
    <n v="8430253"/>
    <n v="16803371805.6"/>
    <n v="182242"/>
    <n v="4021259"/>
    <n v="47.7"/>
    <n v="1.0999999999999091"/>
    <n v="5.5387713997981326E-4"/>
    <x v="1"/>
  </r>
  <r>
    <d v="2025-07-04T00:00:00"/>
    <x v="6"/>
    <n v="7"/>
    <n v="1"/>
    <x v="1"/>
    <x v="2"/>
    <s v="Q3"/>
    <x v="1"/>
    <x v="0"/>
    <s v="EQ"/>
    <n v="1987.1"/>
    <n v="2003.5"/>
    <n v="1980"/>
    <n v="1987.1"/>
    <n v="1992.7"/>
    <n v="1989.3"/>
    <n v="1987.51"/>
    <n v="3931972"/>
    <n v="7814832915.6000004"/>
    <n v="150676"/>
    <n v="2386234"/>
    <n v="60.69"/>
    <n v="2.2000000000000455"/>
    <n v="1.1071410598359648E-3"/>
    <x v="1"/>
  </r>
  <r>
    <d v="2025-07-07T00:00:00"/>
    <x v="6"/>
    <n v="7"/>
    <n v="1"/>
    <x v="1"/>
    <x v="2"/>
    <s v="Q3"/>
    <x v="1"/>
    <x v="0"/>
    <s v="EQ"/>
    <n v="1989"/>
    <n v="1998.4"/>
    <n v="1983.8"/>
    <n v="1989.3"/>
    <n v="1985.5"/>
    <n v="1987.4"/>
    <n v="1989.37"/>
    <n v="5674713"/>
    <n v="11289078543"/>
    <n v="163393"/>
    <n v="3580127"/>
    <n v="63.09"/>
    <n v="-1.8999999999998636"/>
    <n v="-9.5510983763125905E-4"/>
    <x v="0"/>
  </r>
  <r>
    <d v="2025-07-08T00:00:00"/>
    <x v="6"/>
    <n v="7"/>
    <n v="1"/>
    <x v="1"/>
    <x v="2"/>
    <s v="Q3"/>
    <x v="1"/>
    <x v="0"/>
    <s v="EQ"/>
    <n v="1977"/>
    <n v="2005"/>
    <n v="1977"/>
    <n v="1987.4"/>
    <n v="1999.4"/>
    <n v="2001.4"/>
    <n v="1992.88"/>
    <n v="7612158"/>
    <n v="15170095365.5"/>
    <n v="199823"/>
    <n v="4719470"/>
    <n v="62"/>
    <n v="14"/>
    <n v="7.0443795914259836E-3"/>
    <x v="1"/>
  </r>
  <r>
    <d v="2025-07-09T00:00:00"/>
    <x v="6"/>
    <n v="7"/>
    <n v="1"/>
    <x v="1"/>
    <x v="2"/>
    <s v="Q3"/>
    <x v="1"/>
    <x v="0"/>
    <s v="EQ"/>
    <n v="2007"/>
    <n v="2013.8"/>
    <n v="1998.1"/>
    <n v="2001.4"/>
    <n v="2008.5"/>
    <n v="2011.2"/>
    <n v="2007.1"/>
    <n v="6930714"/>
    <n v="13910645549.4"/>
    <n v="151284"/>
    <n v="4775873"/>
    <n v="68.91"/>
    <n v="9.7999999999999545"/>
    <n v="4.8965723993204526E-3"/>
    <x v="1"/>
  </r>
  <r>
    <d v="2025-07-10T00:00:00"/>
    <x v="6"/>
    <n v="7"/>
    <n v="1"/>
    <x v="1"/>
    <x v="2"/>
    <s v="Q3"/>
    <x v="1"/>
    <x v="0"/>
    <s v="EQ"/>
    <n v="2016"/>
    <n v="2017"/>
    <n v="2000"/>
    <n v="2011.2"/>
    <n v="2002.8"/>
    <n v="2006.2"/>
    <n v="2008.54"/>
    <n v="8515155"/>
    <n v="17103052403.799999"/>
    <n v="184619"/>
    <n v="4603926"/>
    <n v="54.07"/>
    <n v="-5"/>
    <n v="-2.4860779634049324E-3"/>
    <x v="0"/>
  </r>
  <r>
    <d v="2025-07-11T00:00:00"/>
    <x v="6"/>
    <n v="7"/>
    <n v="1"/>
    <x v="1"/>
    <x v="2"/>
    <s v="Q3"/>
    <x v="1"/>
    <x v="0"/>
    <s v="EQ"/>
    <n v="1998"/>
    <n v="2004.8"/>
    <n v="1980.9"/>
    <n v="2006.2"/>
    <n v="1983"/>
    <n v="1983.7"/>
    <n v="1987.41"/>
    <n v="6258461"/>
    <n v="12438153798.200001"/>
    <n v="125871"/>
    <n v="4958892"/>
    <n v="79.239999999999995"/>
    <n v="-22.5"/>
    <n v="-1.1215232778386999E-2"/>
    <x v="0"/>
  </r>
  <r>
    <d v="2025-07-11T00:00:00"/>
    <x v="6"/>
    <n v="7"/>
    <n v="1"/>
    <x v="1"/>
    <x v="2"/>
    <s v="Q3"/>
    <x v="1"/>
    <x v="0"/>
    <s v="EQ"/>
    <n v="1998"/>
    <n v="2004.8"/>
    <n v="1980.9"/>
    <n v="2006.2"/>
    <n v="1983"/>
    <n v="1983.7"/>
    <n v="1987.41"/>
    <n v="6258461"/>
    <n v="12438153798.200001"/>
    <n v="125871"/>
    <n v="4958892"/>
    <n v="79.239999999999995"/>
    <n v="-22.5"/>
    <n v="-1.1215232778386999E-2"/>
    <x v="0"/>
  </r>
  <r>
    <d v="2025-07-14T00:00:00"/>
    <x v="6"/>
    <n v="7"/>
    <n v="1"/>
    <x v="1"/>
    <x v="2"/>
    <s v="Q3"/>
    <x v="1"/>
    <x v="0"/>
    <s v="EQ"/>
    <n v="1983"/>
    <n v="1988.7"/>
    <n v="1970.6"/>
    <n v="1983.7"/>
    <n v="1982.9"/>
    <n v="1983"/>
    <n v="1978.8"/>
    <n v="6544425"/>
    <n v="12950097345.9"/>
    <n v="132854"/>
    <n v="4932484"/>
    <n v="75.37"/>
    <n v="-0.70000000000004547"/>
    <n v="-3.5287593890207463E-4"/>
    <x v="0"/>
  </r>
  <r>
    <d v="2025-07-15T00:00:00"/>
    <x v="6"/>
    <n v="7"/>
    <n v="1"/>
    <x v="1"/>
    <x v="2"/>
    <s v="Q3"/>
    <x v="1"/>
    <x v="0"/>
    <s v="EQ"/>
    <n v="1973"/>
    <n v="2003.6"/>
    <n v="1973"/>
    <n v="1983"/>
    <n v="1998"/>
    <n v="1995.5"/>
    <n v="1993.02"/>
    <n v="7249084"/>
    <n v="14447599382.1"/>
    <n v="157806"/>
    <n v="4070577"/>
    <n v="56.15"/>
    <n v="12.5"/>
    <n v="6.3035804336863338E-3"/>
    <x v="1"/>
  </r>
  <r>
    <d v="2025-07-16T00:00:00"/>
    <x v="6"/>
    <n v="7"/>
    <n v="1"/>
    <x v="1"/>
    <x v="2"/>
    <s v="Q3"/>
    <x v="1"/>
    <x v="0"/>
    <s v="EQ"/>
    <n v="2018"/>
    <n v="2022.7"/>
    <n v="1992.6"/>
    <n v="1995.5"/>
    <n v="1996"/>
    <n v="1996.3"/>
    <n v="2005.54"/>
    <n v="8997306"/>
    <n v="18044432313.400002"/>
    <n v="216845"/>
    <n v="5265661"/>
    <n v="58.52"/>
    <n v="0.79999999999995453"/>
    <n v="4.0090202956650188E-4"/>
    <x v="1"/>
  </r>
  <r>
    <d v="2025-07-17T00:00:00"/>
    <x v="6"/>
    <n v="7"/>
    <n v="1"/>
    <x v="1"/>
    <x v="2"/>
    <s v="Q3"/>
    <x v="1"/>
    <x v="0"/>
    <s v="EQ"/>
    <n v="2004"/>
    <n v="2004.8"/>
    <n v="1982.7"/>
    <n v="1996.3"/>
    <n v="1986"/>
    <n v="1986.9"/>
    <n v="1991.85"/>
    <n v="11264579"/>
    <n v="22437406105.599998"/>
    <n v="256020"/>
    <n v="6366220"/>
    <n v="56.52"/>
    <n v="-9.3999999999998636"/>
    <n v="-4.7087111155637244E-3"/>
    <x v="0"/>
  </r>
  <r>
    <d v="2025-07-18T00:00:00"/>
    <x v="6"/>
    <n v="7"/>
    <n v="1"/>
    <x v="1"/>
    <x v="2"/>
    <s v="Q3"/>
    <x v="1"/>
    <x v="0"/>
    <s v="EQ"/>
    <n v="1986.9"/>
    <n v="1997"/>
    <n v="1953"/>
    <n v="1986.9"/>
    <n v="1956"/>
    <n v="1957.4"/>
    <n v="1968.8"/>
    <n v="8064723"/>
    <n v="15877808287.5"/>
    <n v="221823"/>
    <n v="5524936"/>
    <n v="68.510000000000005"/>
    <n v="-29.5"/>
    <n v="-1.4847249484120991E-2"/>
    <x v="0"/>
  </r>
  <r>
    <d v="2025-07-21T00:00:00"/>
    <x v="6"/>
    <n v="7"/>
    <n v="1"/>
    <x v="1"/>
    <x v="2"/>
    <s v="Q3"/>
    <x v="1"/>
    <x v="0"/>
    <s v="EQ"/>
    <n v="1978.2"/>
    <n v="2002"/>
    <n v="1976.5"/>
    <n v="1957.4"/>
    <n v="2001.5"/>
    <n v="2000.5"/>
    <n v="1993.45"/>
    <n v="11154539"/>
    <n v="22236041336.400002"/>
    <n v="275691"/>
    <n v="6536125"/>
    <n v="58.6"/>
    <n v="43.099999999999909"/>
    <n v="2.2019004802288702E-2"/>
    <x v="1"/>
  </r>
  <r>
    <d v="2025-07-22T00:00:00"/>
    <x v="6"/>
    <n v="7"/>
    <n v="1"/>
    <x v="1"/>
    <x v="2"/>
    <s v="Q3"/>
    <x v="1"/>
    <x v="0"/>
    <s v="EQ"/>
    <n v="2013.1"/>
    <n v="2018"/>
    <n v="2003"/>
    <n v="2000.5"/>
    <n v="2005"/>
    <n v="2007.1"/>
    <n v="2009.05"/>
    <n v="7418407"/>
    <n v="14903939836.299999"/>
    <n v="226727"/>
    <n v="5286787"/>
    <n v="71.27"/>
    <n v="6.5999999999999091"/>
    <n v="3.2991752061984048E-3"/>
    <x v="1"/>
  </r>
  <r>
    <d v="2025-07-23T00:00:00"/>
    <x v="6"/>
    <n v="7"/>
    <n v="1"/>
    <x v="1"/>
    <x v="2"/>
    <s v="Q3"/>
    <x v="1"/>
    <x v="0"/>
    <s v="EQ"/>
    <n v="2011"/>
    <n v="2029.8"/>
    <n v="2003"/>
    <n v="2007.1"/>
    <n v="2024.5"/>
    <n v="2024.3"/>
    <n v="2019.97"/>
    <n v="6817458"/>
    <n v="13771089884.700001"/>
    <n v="191989"/>
    <n v="4887186"/>
    <n v="71.69"/>
    <n v="17.200000000000045"/>
    <n v="8.5695779981067449E-3"/>
    <x v="1"/>
  </r>
  <r>
    <d v="2025-07-24T00:00:00"/>
    <x v="6"/>
    <n v="7"/>
    <n v="1"/>
    <x v="1"/>
    <x v="2"/>
    <s v="Q3"/>
    <x v="1"/>
    <x v="0"/>
    <s v="EQ"/>
    <n v="2037.7"/>
    <n v="2037.7"/>
    <n v="2008.4"/>
    <n v="2024.3"/>
    <n v="2011.7"/>
    <n v="2014.2"/>
    <n v="2019.12"/>
    <n v="9553588"/>
    <n v="19289876404.200001"/>
    <n v="183573"/>
    <n v="5946175"/>
    <n v="62.24"/>
    <n v="-10.099999999999909"/>
    <n v="-4.9893790446079679E-3"/>
    <x v="0"/>
  </r>
  <r>
    <d v="2025-07-25T00:00:00"/>
    <x v="6"/>
    <n v="7"/>
    <n v="1"/>
    <x v="1"/>
    <x v="2"/>
    <s v="Q3"/>
    <x v="1"/>
    <x v="0"/>
    <s v="EQ"/>
    <n v="2015"/>
    <n v="2015"/>
    <n v="1999"/>
    <n v="2014.2"/>
    <n v="2005"/>
    <n v="2004.6"/>
    <n v="2005.63"/>
    <n v="4653299"/>
    <n v="9332802398.7999992"/>
    <n v="163735"/>
    <n v="2670096"/>
    <n v="57.38"/>
    <n v="-9.6000000000001364"/>
    <n v="-4.766160262138882E-3"/>
    <x v="0"/>
  </r>
  <r>
    <d v="2025-07-28T00:00:00"/>
    <x v="6"/>
    <n v="7"/>
    <n v="1"/>
    <x v="1"/>
    <x v="2"/>
    <s v="Q3"/>
    <x v="1"/>
    <x v="0"/>
    <s v="EQ"/>
    <n v="2003"/>
    <n v="2021.4"/>
    <n v="2000.5"/>
    <n v="2004.6"/>
    <n v="2009.9"/>
    <n v="2008.5"/>
    <n v="2011.08"/>
    <n v="6029790"/>
    <n v="12126412272.799999"/>
    <n v="219624"/>
    <n v="4269112"/>
    <n v="70.8"/>
    <n v="3.9000000000000909"/>
    <n v="1.9455252918288393E-3"/>
    <x v="1"/>
  </r>
  <r>
    <d v="2025-07-29T00:00:00"/>
    <x v="6"/>
    <n v="7"/>
    <n v="1"/>
    <x v="1"/>
    <x v="2"/>
    <s v="Q3"/>
    <x v="1"/>
    <x v="0"/>
    <s v="EQ"/>
    <n v="1999.9"/>
    <n v="2026.5"/>
    <n v="1996.3"/>
    <n v="2008.5"/>
    <n v="2023"/>
    <n v="2021.6"/>
    <n v="2015.07"/>
    <n v="9947848"/>
    <n v="20045635384.900002"/>
    <n v="234546"/>
    <n v="6912288"/>
    <n v="69.489999999999995"/>
    <n v="13.099999999999909"/>
    <n v="6.5222803086880301E-3"/>
    <x v="1"/>
  </r>
  <r>
    <d v="2025-07-30T00:00:00"/>
    <x v="6"/>
    <n v="7"/>
    <n v="1"/>
    <x v="1"/>
    <x v="2"/>
    <s v="Q3"/>
    <x v="1"/>
    <x v="0"/>
    <s v="EQ"/>
    <n v="2028"/>
    <n v="2032.6"/>
    <n v="2017"/>
    <n v="2021.6"/>
    <n v="2025.9"/>
    <n v="2025.8"/>
    <n v="2023.94"/>
    <n v="7577018"/>
    <n v="15335457713.700001"/>
    <n v="152763"/>
    <n v="5292067"/>
    <n v="69.84"/>
    <n v="4.2000000000000455"/>
    <n v="2.0775623268698288E-3"/>
    <x v="1"/>
  </r>
  <r>
    <d v="2025-07-31T00:00:00"/>
    <x v="6"/>
    <n v="7"/>
    <n v="1"/>
    <x v="1"/>
    <x v="2"/>
    <s v="Q3"/>
    <x v="1"/>
    <x v="0"/>
    <s v="EQ"/>
    <n v="2014.6"/>
    <n v="2031.4"/>
    <n v="2008"/>
    <n v="2025.8"/>
    <n v="2018"/>
    <n v="2018.2"/>
    <n v="2020.81"/>
    <n v="11091516"/>
    <n v="22413795872.200001"/>
    <n v="199191"/>
    <n v="4663953"/>
    <n v="42.05"/>
    <n v="-7.5999999999999091"/>
    <n v="-3.7516043044722625E-3"/>
    <x v="0"/>
  </r>
  <r>
    <d v="2025-08-01T00:00:00"/>
    <x v="7"/>
    <n v="8"/>
    <n v="1"/>
    <x v="1"/>
    <x v="2"/>
    <s v="Q3"/>
    <x v="1"/>
    <x v="0"/>
    <s v="EQ"/>
    <n v="2014"/>
    <n v="2028.3"/>
    <n v="2009.3"/>
    <n v="2018.2"/>
    <n v="2016.9"/>
    <n v="2012.2"/>
    <n v="2015.24"/>
    <n v="5658629"/>
    <n v="11403473962.299999"/>
    <n v="138595"/>
    <n v="3877981"/>
    <n v="68.53"/>
    <n v="-6"/>
    <n v="-2.9729461896739668E-3"/>
    <x v="0"/>
  </r>
  <r>
    <d v="2025-08-04T00:00:00"/>
    <x v="7"/>
    <n v="8"/>
    <n v="1"/>
    <x v="1"/>
    <x v="2"/>
    <s v="Q3"/>
    <x v="1"/>
    <x v="0"/>
    <s v="EQ"/>
    <n v="2010.1"/>
    <n v="2018.5"/>
    <n v="1988.1"/>
    <n v="2012.2"/>
    <n v="1994.4"/>
    <n v="1992"/>
    <n v="1997.96"/>
    <n v="6966973"/>
    <n v="13919756957.200001"/>
    <n v="248150"/>
    <n v="5392274"/>
    <n v="77.400000000000006"/>
    <n v="-20.200000000000045"/>
    <n v="-1.0038763542391435E-2"/>
    <x v="0"/>
  </r>
  <r>
    <d v="2025-08-05T00:00:00"/>
    <x v="7"/>
    <n v="8"/>
    <n v="1"/>
    <x v="1"/>
    <x v="2"/>
    <s v="Q3"/>
    <x v="1"/>
    <x v="0"/>
    <s v="EQ"/>
    <n v="1986.5"/>
    <n v="1994.4"/>
    <n v="1965.5"/>
    <n v="1992"/>
    <n v="1981"/>
    <n v="1977.6"/>
    <n v="1975.61"/>
    <n v="11989029"/>
    <n v="23685633703.599998"/>
    <n v="194332"/>
    <n v="8686084"/>
    <n v="72.45"/>
    <n v="-14.400000000000091"/>
    <n v="-7.2289156626506477E-3"/>
    <x v="0"/>
  </r>
  <r>
    <d v="2025-08-06T00:00:00"/>
    <x v="7"/>
    <n v="8"/>
    <n v="1"/>
    <x v="1"/>
    <x v="2"/>
    <s v="Q3"/>
    <x v="1"/>
    <x v="0"/>
    <s v="EQ"/>
    <n v="1971.1"/>
    <n v="1988"/>
    <n v="1970"/>
    <n v="1977.6"/>
    <n v="1987"/>
    <n v="1985.3"/>
    <n v="1978.39"/>
    <n v="7040102"/>
    <n v="13928074705.9"/>
    <n v="211058"/>
    <n v="5193296"/>
    <n v="73.77"/>
    <n v="7.7000000000000455"/>
    <n v="3.8936084142395053E-3"/>
    <x v="1"/>
  </r>
  <r>
    <d v="2025-08-07T00:00:00"/>
    <x v="7"/>
    <n v="8"/>
    <n v="1"/>
    <x v="1"/>
    <x v="2"/>
    <s v="Q3"/>
    <x v="1"/>
    <x v="0"/>
    <s v="EQ"/>
    <n v="1980.1"/>
    <n v="2001.6"/>
    <n v="1976.8"/>
    <n v="1985.3"/>
    <n v="1998"/>
    <n v="1995.4"/>
    <n v="1986.09"/>
    <n v="6540593"/>
    <n v="12990237207.700001"/>
    <n v="223527"/>
    <n v="3957541"/>
    <n v="60.51"/>
    <n v="10.100000000000136"/>
    <n v="5.0873923336524135E-3"/>
    <x v="1"/>
  </r>
  <r>
    <d v="2025-08-08T00:00:00"/>
    <x v="7"/>
    <n v="8"/>
    <n v="1"/>
    <x v="1"/>
    <x v="2"/>
    <s v="Q3"/>
    <x v="1"/>
    <x v="0"/>
    <s v="EQ"/>
    <n v="1987.1"/>
    <n v="1992.8"/>
    <n v="1970"/>
    <n v="1995.4"/>
    <n v="1972"/>
    <n v="1973.9"/>
    <n v="1978.99"/>
    <n v="6947632"/>
    <n v="13749288126.4"/>
    <n v="178320"/>
    <n v="4921047"/>
    <n v="70.83"/>
    <n v="-21.5"/>
    <n v="-1.0774781998596772E-2"/>
    <x v="0"/>
  </r>
  <r>
    <d v="2025-08-11T00:00:00"/>
    <x v="7"/>
    <n v="8"/>
    <n v="1"/>
    <x v="1"/>
    <x v="2"/>
    <s v="Q3"/>
    <x v="1"/>
    <x v="0"/>
    <s v="EQ"/>
    <n v="1975.9"/>
    <n v="1997.6"/>
    <n v="1973.1"/>
    <n v="1973.9"/>
    <n v="1992"/>
    <n v="1995.6"/>
    <n v="1986.89"/>
    <n v="4552927"/>
    <n v="9046155578.7000008"/>
    <n v="165998"/>
    <n v="2893629"/>
    <n v="63.56"/>
    <n v="21.699999999999818"/>
    <n v="1.0993464714524453E-2"/>
    <x v="1"/>
  </r>
  <r>
    <d v="2025-08-12T00:00:00"/>
    <x v="7"/>
    <n v="8"/>
    <n v="1"/>
    <x v="1"/>
    <x v="2"/>
    <s v="Q3"/>
    <x v="1"/>
    <x v="0"/>
    <s v="EQ"/>
    <n v="1991.9"/>
    <n v="1996"/>
    <n v="1967.5"/>
    <n v="1995.6"/>
    <n v="1969.7"/>
    <n v="1969.9"/>
    <n v="1978.54"/>
    <n v="6468901"/>
    <n v="12798999218.200001"/>
    <n v="237925"/>
    <n v="3763379"/>
    <n v="58.18"/>
    <n v="-25.699999999999818"/>
    <n v="-1.2878332331128391E-2"/>
    <x v="0"/>
  </r>
  <r>
    <d v="2025-08-13T00:00:00"/>
    <x v="7"/>
    <n v="8"/>
    <n v="1"/>
    <x v="1"/>
    <x v="2"/>
    <s v="Q3"/>
    <x v="1"/>
    <x v="0"/>
    <s v="EQ"/>
    <n v="1994"/>
    <n v="1994"/>
    <n v="1969.1"/>
    <n v="1969.9"/>
    <n v="1979.9"/>
    <n v="1980.3"/>
    <n v="1977.14"/>
    <n v="6788698"/>
    <n v="13422176534.1"/>
    <n v="177703"/>
    <n v="4659295"/>
    <n v="68.63"/>
    <n v="10.399999999999864"/>
    <n v="5.2794558099395214E-3"/>
    <x v="1"/>
  </r>
  <r>
    <d v="2025-08-14T00:00:00"/>
    <x v="7"/>
    <n v="8"/>
    <n v="1"/>
    <x v="1"/>
    <x v="2"/>
    <s v="Q3"/>
    <x v="1"/>
    <x v="0"/>
    <s v="EQ"/>
    <n v="1978"/>
    <n v="1996"/>
    <n v="1971.2"/>
    <n v="1980.3"/>
    <n v="1989.5"/>
    <n v="1991.1"/>
    <n v="1990.18"/>
    <n v="8755858"/>
    <n v="17425742818.700001"/>
    <n v="174342"/>
    <n v="5399734"/>
    <n v="61.67"/>
    <n v="10.799999999999955"/>
    <n v="5.4537191334646041E-3"/>
    <x v="1"/>
  </r>
  <r>
    <d v="2025-08-18T00:00:00"/>
    <x v="7"/>
    <n v="8"/>
    <n v="1"/>
    <x v="1"/>
    <x v="2"/>
    <s v="Q3"/>
    <x v="1"/>
    <x v="0"/>
    <s v="EQ"/>
    <n v="2010"/>
    <n v="2026.6"/>
    <n v="1995.6"/>
    <n v="1991.1"/>
    <n v="2005"/>
    <n v="2003.6"/>
    <n v="2008.73"/>
    <n v="9642398"/>
    <n v="19368989917.900002"/>
    <n v="220027"/>
    <n v="5890386"/>
    <n v="61.09"/>
    <n v="12.5"/>
    <n v="6.2779368188438552E-3"/>
    <x v="1"/>
  </r>
  <r>
    <d v="2025-08-19T00:00:00"/>
    <x v="7"/>
    <n v="8"/>
    <n v="1"/>
    <x v="1"/>
    <x v="2"/>
    <s v="Q3"/>
    <x v="1"/>
    <x v="0"/>
    <s v="EQ"/>
    <n v="1998.3"/>
    <n v="2006.1"/>
    <n v="1986.7"/>
    <n v="2003.6"/>
    <n v="1990"/>
    <n v="1991.1"/>
    <n v="1995.49"/>
    <n v="6176219"/>
    <n v="12324574114.9"/>
    <n v="170899"/>
    <n v="3356794"/>
    <n v="54.35"/>
    <n v="-12.5"/>
    <n v="-6.2387702136154927E-3"/>
    <x v="0"/>
  </r>
  <r>
    <d v="2025-08-20T00:00:00"/>
    <x v="7"/>
    <n v="8"/>
    <n v="1"/>
    <x v="1"/>
    <x v="2"/>
    <s v="Q3"/>
    <x v="1"/>
    <x v="0"/>
    <s v="EQ"/>
    <n v="1987"/>
    <n v="1992"/>
    <n v="1979"/>
    <n v="1991.1"/>
    <n v="1988.3"/>
    <n v="1988.2"/>
    <n v="1985.13"/>
    <n v="4975114"/>
    <n v="9876263155.2999992"/>
    <n v="173424"/>
    <n v="3262221"/>
    <n v="65.569999999999993"/>
    <n v="-2.8999999999998636"/>
    <n v="-1.4564813419717059E-3"/>
    <x v="0"/>
  </r>
  <r>
    <d v="2025-08-21T00:00:00"/>
    <x v="7"/>
    <n v="8"/>
    <n v="1"/>
    <x v="1"/>
    <x v="2"/>
    <s v="Q3"/>
    <x v="1"/>
    <x v="0"/>
    <s v="EQ"/>
    <n v="1997.5"/>
    <n v="1997.5"/>
    <n v="1983.2"/>
    <n v="1988.2"/>
    <n v="1990.5"/>
    <n v="1991.2"/>
    <n v="1991.62"/>
    <n v="6219925"/>
    <n v="12387722464"/>
    <n v="160599"/>
    <n v="3938606"/>
    <n v="63.32"/>
    <n v="3"/>
    <n v="1.5089025248968917E-3"/>
    <x v="1"/>
  </r>
  <r>
    <d v="2025-08-22T00:00:00"/>
    <x v="7"/>
    <n v="8"/>
    <n v="1"/>
    <x v="1"/>
    <x v="2"/>
    <s v="Q3"/>
    <x v="1"/>
    <x v="0"/>
    <s v="EQ"/>
    <n v="1989.9"/>
    <n v="1996"/>
    <n v="1957.1"/>
    <n v="1991.2"/>
    <n v="1965.5"/>
    <n v="1964.6"/>
    <n v="1968.66"/>
    <n v="9916751"/>
    <n v="19522714269.099998"/>
    <n v="253318"/>
    <n v="7296028"/>
    <n v="73.569999999999993"/>
    <n v="-26.600000000000136"/>
    <n v="-1.3358778625954266E-2"/>
    <x v="0"/>
  </r>
  <r>
    <d v="2025-08-25T00:00:00"/>
    <x v="7"/>
    <n v="8"/>
    <n v="1"/>
    <x v="1"/>
    <x v="2"/>
    <s v="Q3"/>
    <x v="1"/>
    <x v="0"/>
    <s v="EQ"/>
    <n v="1960.2"/>
    <n v="1977.4"/>
    <n v="1957"/>
    <n v="1964.6"/>
    <n v="1969.2"/>
    <n v="1964.1"/>
    <n v="1967.27"/>
    <n v="8759022"/>
    <n v="17231388424.400002"/>
    <n v="217503"/>
    <n v="6285996"/>
    <n v="71.77"/>
    <n v="-0.5"/>
    <n v="-2.5450473378804846E-4"/>
    <x v="0"/>
  </r>
  <r>
    <d v="2025-08-26T00:00:00"/>
    <x v="7"/>
    <n v="8"/>
    <n v="1"/>
    <x v="1"/>
    <x v="2"/>
    <s v="Q3"/>
    <x v="1"/>
    <x v="0"/>
    <s v="EQ"/>
    <n v="979.5"/>
    <n v="985.7"/>
    <n v="968"/>
    <n v="1964.1"/>
    <n v="972.3"/>
    <n v="973.4"/>
    <n v="973.26"/>
    <n v="16917731"/>
    <n v="16465410030.9"/>
    <n v="296302"/>
    <n v="11117324"/>
    <n v="65.709999999999994"/>
    <n v="-990.69999999999993"/>
    <n v="-0.50440405274680511"/>
    <x v="0"/>
  </r>
  <r>
    <d v="2025-08-28T00:00:00"/>
    <x v="7"/>
    <n v="8"/>
    <n v="1"/>
    <x v="1"/>
    <x v="2"/>
    <s v="Q3"/>
    <x v="1"/>
    <x v="0"/>
    <s v="EQ"/>
    <n v="967"/>
    <n v="972.2"/>
    <n v="955"/>
    <n v="973.4"/>
    <n v="961.8"/>
    <n v="957.8"/>
    <n v="962.09"/>
    <n v="25438255"/>
    <n v="24473886027.799999"/>
    <n v="377835"/>
    <n v="14779593"/>
    <n v="58.1"/>
    <n v="-15.600000000000023"/>
    <n v="-1.6026299568522726E-2"/>
    <x v="0"/>
  </r>
  <r>
    <d v="2025-08-29T00:00:00"/>
    <x v="7"/>
    <n v="8"/>
    <n v="1"/>
    <x v="1"/>
    <x v="2"/>
    <s v="Q3"/>
    <x v="1"/>
    <x v="0"/>
    <s v="EQ"/>
    <n v="954"/>
    <n v="963.3"/>
    <n v="950.1"/>
    <n v="957.8"/>
    <n v="953.4"/>
    <n v="951.6"/>
    <n v="955.24"/>
    <n v="14823813"/>
    <n v="14160314228.1"/>
    <n v="260839"/>
    <n v="10921593"/>
    <n v="73.680000000000007"/>
    <n v="-6.1999999999999318"/>
    <n v="-6.4731676759239212E-3"/>
    <x v="0"/>
  </r>
  <r>
    <d v="2025-09-01T00:00:00"/>
    <x v="8"/>
    <n v="9"/>
    <n v="1"/>
    <x v="1"/>
    <x v="2"/>
    <s v="Q3"/>
    <x v="1"/>
    <x v="0"/>
    <s v="EQ"/>
    <n v="949.6"/>
    <n v="957.45"/>
    <n v="946.35"/>
    <n v="951.6"/>
    <n v="950.8"/>
    <n v="950.6"/>
    <n v="950.62"/>
    <n v="20178344"/>
    <n v="19181919082.150002"/>
    <n v="410933"/>
    <n v="15470566"/>
    <n v="76.67"/>
    <n v="-1"/>
    <n v="-1.0508617065994115E-3"/>
    <x v="0"/>
  </r>
  <r>
    <d v="2025-09-02T00:00:00"/>
    <x v="8"/>
    <n v="9"/>
    <n v="1"/>
    <x v="1"/>
    <x v="2"/>
    <s v="Q3"/>
    <x v="1"/>
    <x v="0"/>
    <s v="EQ"/>
    <n v="951"/>
    <n v="954.8"/>
    <n v="944"/>
    <n v="950.6"/>
    <n v="944.7"/>
    <n v="944.5"/>
    <n v="948.8"/>
    <n v="14196320"/>
    <n v="13469417784.700001"/>
    <n v="343637"/>
    <n v="8559801"/>
    <n v="60.3"/>
    <n v="-6.1000000000000227"/>
    <n v="-6.4169997896065881E-3"/>
    <x v="0"/>
  </r>
  <r>
    <d v="2025-09-03T00:00:00"/>
    <x v="8"/>
    <n v="9"/>
    <n v="1"/>
    <x v="1"/>
    <x v="2"/>
    <s v="Q3"/>
    <x v="1"/>
    <x v="0"/>
    <s v="EQ"/>
    <n v="945"/>
    <n v="956.3"/>
    <n v="940"/>
    <n v="944.5"/>
    <n v="953.95"/>
    <n v="954.45"/>
    <n v="947.66"/>
    <n v="16083481"/>
    <n v="15241746460.65"/>
    <n v="288240"/>
    <n v="11088091"/>
    <n v="68.94"/>
    <n v="9.9500000000000455"/>
    <n v="1.0534674430915877E-2"/>
    <x v="1"/>
  </r>
  <r>
    <d v="2025-09-04T00:00:00"/>
    <x v="8"/>
    <n v="9"/>
    <n v="1"/>
    <x v="1"/>
    <x v="2"/>
    <s v="Q3"/>
    <x v="1"/>
    <x v="0"/>
    <s v="EQ"/>
    <n v="960.2"/>
    <n v="965.7"/>
    <n v="956.25"/>
    <n v="954.45"/>
    <n v="960.95"/>
    <n v="961.25"/>
    <n v="961.34"/>
    <n v="17597657"/>
    <n v="16917300954.6"/>
    <n v="212281"/>
    <n v="9825135"/>
    <n v="55.83"/>
    <n v="6.7999999999999545"/>
    <n v="7.1245219760070764E-3"/>
    <x v="1"/>
  </r>
  <r>
    <d v="2025-09-05T00:00:00"/>
    <x v="8"/>
    <n v="9"/>
    <n v="1"/>
    <x v="1"/>
    <x v="2"/>
    <s v="Q3"/>
    <x v="1"/>
    <x v="0"/>
    <s v="EQ"/>
    <n v="967.5"/>
    <n v="967.5"/>
    <n v="954.05"/>
    <n v="961.25"/>
    <n v="962.6"/>
    <n v="963.4"/>
    <n v="960.7"/>
    <n v="11602111"/>
    <n v="11146202039.65"/>
    <n v="210037"/>
    <n v="8025866"/>
    <n v="69.180000000000007"/>
    <n v="2.1499999999999773"/>
    <n v="2.2366710013003665E-3"/>
    <x v="1"/>
  </r>
  <r>
    <d v="2025-09-08T00:00:00"/>
    <x v="8"/>
    <n v="9"/>
    <n v="1"/>
    <x v="1"/>
    <x v="2"/>
    <s v="Q3"/>
    <x v="1"/>
    <x v="0"/>
    <s v="EQ"/>
    <n v="969"/>
    <n v="973.15"/>
    <n v="960.45"/>
    <n v="963.4"/>
    <n v="967.35"/>
    <n v="966"/>
    <n v="967.58"/>
    <n v="11711307"/>
    <n v="11331677355.700001"/>
    <n v="193535"/>
    <n v="7723748"/>
    <n v="65.95"/>
    <n v="2.6000000000000227"/>
    <n v="2.6987751712684478E-3"/>
    <x v="1"/>
  </r>
  <r>
    <d v="2025-09-09T00:00:00"/>
    <x v="8"/>
    <n v="9"/>
    <n v="1"/>
    <x v="1"/>
    <x v="2"/>
    <s v="Q3"/>
    <x v="1"/>
    <x v="0"/>
    <s v="EQ"/>
    <n v="974"/>
    <n v="974.4"/>
    <n v="962.7"/>
    <n v="966"/>
    <n v="966.45"/>
    <n v="965.15"/>
    <n v="967.81"/>
    <n v="13985539"/>
    <n v="13535396477.200001"/>
    <n v="181800"/>
    <n v="8674252"/>
    <n v="62.02"/>
    <n v="-0.85000000000002274"/>
    <n v="-8.7991718426503392E-4"/>
    <x v="0"/>
  </r>
  <r>
    <d v="2025-09-10T00:00:00"/>
    <x v="8"/>
    <n v="9"/>
    <n v="1"/>
    <x v="1"/>
    <x v="2"/>
    <s v="Q3"/>
    <x v="1"/>
    <x v="0"/>
    <s v="EQ"/>
    <n v="973.9"/>
    <n v="973.9"/>
    <n v="961.7"/>
    <n v="965.15"/>
    <n v="965.5"/>
    <n v="965.9"/>
    <n v="966.21"/>
    <n v="18091100"/>
    <n v="17479779505.299999"/>
    <n v="218336"/>
    <n v="13233607"/>
    <n v="73.150000000000006"/>
    <n v="0.75"/>
    <n v="7.770812827021707E-4"/>
    <x v="1"/>
  </r>
  <r>
    <d v="2025-09-11T00:00:00"/>
    <x v="8"/>
    <n v="9"/>
    <n v="1"/>
    <x v="1"/>
    <x v="2"/>
    <s v="Q3"/>
    <x v="1"/>
    <x v="0"/>
    <s v="EQ"/>
    <n v="960.3"/>
    <n v="969.25"/>
    <n v="959.9"/>
    <n v="965.9"/>
    <n v="966.5"/>
    <n v="967.8"/>
    <n v="965.95"/>
    <n v="15113633"/>
    <n v="14598945433.15"/>
    <n v="220801"/>
    <n v="7824117"/>
    <n v="51.77"/>
    <n v="1.8999999999999773"/>
    <n v="1.9670773371984443E-3"/>
    <x v="1"/>
  </r>
  <r>
    <d v="2025-09-12T00:00:00"/>
    <x v="8"/>
    <n v="9"/>
    <n v="1"/>
    <x v="1"/>
    <x v="2"/>
    <s v="Q3"/>
    <x v="1"/>
    <x v="0"/>
    <s v="EQ"/>
    <n v="969.9"/>
    <n v="970.75"/>
    <n v="962.25"/>
    <n v="967.8"/>
    <n v="966.9"/>
    <n v="967.3"/>
    <n v="966.65"/>
    <n v="14363519"/>
    <n v="13884430847.5"/>
    <n v="265851"/>
    <n v="10837642"/>
    <n v="75.45"/>
    <n v="-0.5"/>
    <n v="-5.1663566852655507E-4"/>
    <x v="0"/>
  </r>
  <r>
    <d v="2025-09-15T00:00:00"/>
    <x v="8"/>
    <n v="9"/>
    <n v="1"/>
    <x v="1"/>
    <x v="2"/>
    <s v="Q3"/>
    <x v="1"/>
    <x v="0"/>
    <s v="EQ"/>
    <n v="969.6"/>
    <n v="972.35"/>
    <n v="965"/>
    <n v="967.3"/>
    <n v="966.1"/>
    <n v="967.05"/>
    <n v="968.58"/>
    <n v="14486377"/>
    <n v="14031209535.6"/>
    <n v="198502"/>
    <n v="9376182"/>
    <n v="64.72"/>
    <n v="-0.25"/>
    <n v="-2.5845135945415073E-4"/>
    <x v="0"/>
  </r>
  <r>
    <d v="2025-09-16T00:00:00"/>
    <x v="8"/>
    <n v="9"/>
    <n v="1"/>
    <x v="1"/>
    <x v="2"/>
    <s v="Q3"/>
    <x v="1"/>
    <x v="0"/>
    <s v="EQ"/>
    <n v="961.2"/>
    <n v="969.35"/>
    <n v="961.2"/>
    <n v="967.05"/>
    <n v="966.3"/>
    <n v="966.85"/>
    <n v="966.32"/>
    <n v="18661794"/>
    <n v="18033279292.75"/>
    <n v="201920"/>
    <n v="13372765"/>
    <n v="71.66"/>
    <n v="-0.19999999999993179"/>
    <n v="-2.0681453906202553E-4"/>
    <x v="0"/>
  </r>
  <r>
    <d v="2025-09-17T00:00:00"/>
    <x v="8"/>
    <n v="9"/>
    <n v="1"/>
    <x v="1"/>
    <x v="2"/>
    <s v="Q3"/>
    <x v="1"/>
    <x v="0"/>
    <s v="EQ"/>
    <n v="965.15"/>
    <n v="974.4"/>
    <n v="964.35"/>
    <n v="966.85"/>
    <n v="967"/>
    <n v="966.5"/>
    <n v="968.39"/>
    <n v="17361476"/>
    <n v="16812655777.9"/>
    <n v="269236"/>
    <n v="12477258"/>
    <n v="71.87"/>
    <n v="-0.35000000000002274"/>
    <n v="-3.6200031028600378E-4"/>
    <x v="0"/>
  </r>
  <r>
    <d v="2025-09-18T00:00:00"/>
    <x v="8"/>
    <n v="9"/>
    <n v="1"/>
    <x v="1"/>
    <x v="2"/>
    <s v="Q3"/>
    <x v="1"/>
    <x v="0"/>
    <s v="EQ"/>
    <n v="973.3"/>
    <n v="979.65"/>
    <n v="969.25"/>
    <n v="966.5"/>
    <n v="976"/>
    <n v="976.9"/>
    <n v="974.66"/>
    <n v="17791598"/>
    <n v="17340847521.599998"/>
    <n v="267040"/>
    <n v="9572957"/>
    <n v="53.81"/>
    <n v="10.399999999999977"/>
    <n v="1.0760475944128274E-2"/>
    <x v="1"/>
  </r>
  <r>
    <d v="2025-09-19T00:00:00"/>
    <x v="8"/>
    <n v="9"/>
    <n v="1"/>
    <x v="1"/>
    <x v="2"/>
    <s v="Q3"/>
    <x v="1"/>
    <x v="0"/>
    <s v="EQ"/>
    <n v="974.9"/>
    <n v="976.7"/>
    <n v="962.1"/>
    <n v="976.9"/>
    <n v="967"/>
    <n v="966.9"/>
    <n v="967.22"/>
    <n v="31243267"/>
    <n v="30219230008.150002"/>
    <n v="220137"/>
    <n v="23282508"/>
    <n v="74.52"/>
    <n v="-10"/>
    <n v="-1.0236462278636503E-2"/>
    <x v="0"/>
  </r>
  <r>
    <d v="2025-09-22T00:00:00"/>
    <x v="8"/>
    <n v="9"/>
    <n v="1"/>
    <x v="1"/>
    <x v="2"/>
    <s v="Q3"/>
    <x v="1"/>
    <x v="0"/>
    <s v="EQ"/>
    <n v="964"/>
    <n v="971.2"/>
    <n v="961.95"/>
    <n v="966.9"/>
    <n v="965.4"/>
    <n v="964.2"/>
    <n v="966.4"/>
    <n v="10854415"/>
    <n v="10489724995.75"/>
    <n v="139126"/>
    <n v="6152391"/>
    <n v="56.68"/>
    <n v="-2.6999999999999318"/>
    <n v="-2.7924294135897526E-3"/>
    <x v="0"/>
  </r>
  <r>
    <d v="2025-09-23T00:00:00"/>
    <x v="8"/>
    <n v="9"/>
    <n v="1"/>
    <x v="1"/>
    <x v="2"/>
    <s v="Q3"/>
    <x v="1"/>
    <x v="0"/>
    <s v="EQ"/>
    <n v="967"/>
    <n v="968.2"/>
    <n v="955.5"/>
    <n v="964.2"/>
    <n v="958.45"/>
    <n v="957.2"/>
    <n v="960.1"/>
    <n v="21022298"/>
    <n v="20183427172.900002"/>
    <n v="190721"/>
    <n v="11319285"/>
    <n v="53.84"/>
    <n v="-7"/>
    <n v="-7.2599045841111797E-3"/>
    <x v="0"/>
  </r>
  <r>
    <d v="2025-09-24T00:00:00"/>
    <x v="8"/>
    <n v="9"/>
    <n v="1"/>
    <x v="1"/>
    <x v="2"/>
    <s v="Q3"/>
    <x v="1"/>
    <x v="0"/>
    <s v="EQ"/>
    <n v="952.2"/>
    <n v="956.45"/>
    <n v="943"/>
    <n v="957.2"/>
    <n v="951"/>
    <n v="951.05"/>
    <n v="949.21"/>
    <n v="15117220"/>
    <n v="14349411269.75"/>
    <n v="248417"/>
    <n v="9795696"/>
    <n v="64.8"/>
    <n v="-6.1500000000000909"/>
    <n v="-6.4249895528626106E-3"/>
    <x v="0"/>
  </r>
  <r>
    <d v="2025-09-25T00:00:00"/>
    <x v="8"/>
    <n v="9"/>
    <n v="1"/>
    <x v="1"/>
    <x v="2"/>
    <s v="Q3"/>
    <x v="1"/>
    <x v="0"/>
    <s v="EQ"/>
    <n v="952.5"/>
    <n v="958"/>
    <n v="947.4"/>
    <n v="951.05"/>
    <n v="951.2"/>
    <n v="949.85"/>
    <n v="952.03"/>
    <n v="31413279"/>
    <n v="29906381362.700001"/>
    <n v="256060"/>
    <n v="20833726"/>
    <n v="66.319999999999993"/>
    <n v="-1.1999999999999318"/>
    <n v="-1.2617633142315671E-3"/>
    <x v="0"/>
  </r>
  <r>
    <d v="2025-09-26T00:00:00"/>
    <x v="8"/>
    <n v="9"/>
    <n v="1"/>
    <x v="1"/>
    <x v="2"/>
    <s v="Q3"/>
    <x v="1"/>
    <x v="0"/>
    <s v="EQ"/>
    <n v="945.1"/>
    <n v="951.45"/>
    <n v="941.3"/>
    <n v="949.85"/>
    <n v="944.25"/>
    <n v="945.05"/>
    <n v="945.96"/>
    <n v="14874656"/>
    <n v="14070786048.15"/>
    <n v="209563"/>
    <n v="9035935"/>
    <n v="60.75"/>
    <n v="-4.8000000000000682"/>
    <n v="-5.0534294888667352E-3"/>
    <x v="0"/>
  </r>
  <r>
    <d v="2025-09-29T00:00:00"/>
    <x v="8"/>
    <n v="9"/>
    <n v="1"/>
    <x v="1"/>
    <x v="2"/>
    <s v="Q3"/>
    <x v="1"/>
    <x v="0"/>
    <s v="EQ"/>
    <n v="946.05"/>
    <n v="956.8"/>
    <n v="939.1"/>
    <n v="945.05"/>
    <n v="953.4"/>
    <n v="950.3"/>
    <n v="950.17"/>
    <n v="32398179"/>
    <n v="30783888581.799999"/>
    <n v="296694"/>
    <n v="22819747"/>
    <n v="70.44"/>
    <n v="5.25"/>
    <n v="5.5552616263689755E-3"/>
    <x v="1"/>
  </r>
  <r>
    <d v="2025-09-30T00:00:00"/>
    <x v="8"/>
    <n v="9"/>
    <n v="1"/>
    <x v="1"/>
    <x v="2"/>
    <s v="Q3"/>
    <x v="1"/>
    <x v="0"/>
    <s v="EQ"/>
    <n v="958.05"/>
    <n v="960"/>
    <n v="946.3"/>
    <n v="950.3"/>
    <n v="952.5"/>
    <n v="951"/>
    <n v="951.48"/>
    <n v="28296687"/>
    <n v="26923671201.950001"/>
    <n v="254597"/>
    <n v="16506431"/>
    <n v="58.33"/>
    <n v="0.70000000000004547"/>
    <n v="7.3660949173949856E-4"/>
    <x v="1"/>
  </r>
  <r>
    <d v="2025-10-01T00:00:00"/>
    <x v="9"/>
    <n v="10"/>
    <n v="1"/>
    <x v="1"/>
    <x v="3"/>
    <s v="Q4"/>
    <x v="1"/>
    <x v="0"/>
    <s v="EQ"/>
    <n v="952.7"/>
    <n v="969.6"/>
    <n v="946"/>
    <n v="951"/>
    <n v="965.8"/>
    <n v="965.25"/>
    <n v="961.75"/>
    <n v="25350832"/>
    <n v="24381070597.700001"/>
    <n v="284713"/>
    <n v="16742115"/>
    <n v="66.040000000000006"/>
    <n v="14.25"/>
    <n v="1.498422712933754E-2"/>
    <x v="1"/>
  </r>
  <r>
    <d v="2025-10-03T00:00:00"/>
    <x v="9"/>
    <n v="10"/>
    <n v="1"/>
    <x v="1"/>
    <x v="3"/>
    <s v="Q4"/>
    <x v="1"/>
    <x v="0"/>
    <s v="EQ"/>
    <n v="952"/>
    <n v="966.75"/>
    <n v="952"/>
    <n v="965.25"/>
    <n v="963.7"/>
    <n v="965.15"/>
    <n v="960.81"/>
    <n v="26658296"/>
    <n v="25613477189.5"/>
    <n v="262320"/>
    <n v="18018739"/>
    <n v="67.59"/>
    <n v="-0.10000000000002274"/>
    <n v="-1.0360010360012716E-4"/>
    <x v="0"/>
  </r>
  <r>
    <d v="2025-10-06T00:00:00"/>
    <x v="9"/>
    <n v="10"/>
    <n v="1"/>
    <x v="1"/>
    <x v="3"/>
    <s v="Q4"/>
    <x v="1"/>
    <x v="0"/>
    <s v="EQ"/>
    <n v="971.9"/>
    <n v="977.4"/>
    <n v="962"/>
    <n v="965.15"/>
    <n v="973.9"/>
    <n v="973.45"/>
    <n v="973.33"/>
    <n v="18542683"/>
    <n v="18048185820.200001"/>
    <n v="242243"/>
    <n v="11419980"/>
    <n v="61.59"/>
    <n v="8.3000000000000682"/>
    <n v="8.5996995285707589E-3"/>
    <x v="1"/>
  </r>
  <r>
    <d v="2025-10-07T00:00:00"/>
    <x v="9"/>
    <n v="10"/>
    <n v="1"/>
    <x v="1"/>
    <x v="3"/>
    <s v="Q4"/>
    <x v="1"/>
    <x v="0"/>
    <s v="EQ"/>
    <n v="974"/>
    <n v="989.85"/>
    <n v="971"/>
    <n v="973.45"/>
    <n v="981.8"/>
    <n v="982.5"/>
    <n v="983.54"/>
    <n v="25535736"/>
    <n v="25115433186.599998"/>
    <n v="246182"/>
    <n v="15458605"/>
    <n v="60.54"/>
    <n v="9.0499999999999545"/>
    <n v="9.2968308593147607E-3"/>
    <x v="1"/>
  </r>
  <r>
    <d v="2025-10-08T00:00:00"/>
    <x v="9"/>
    <n v="10"/>
    <n v="1"/>
    <x v="1"/>
    <x v="3"/>
    <s v="Q4"/>
    <x v="1"/>
    <x v="0"/>
    <s v="EQ"/>
    <n v="976"/>
    <n v="985.9"/>
    <n v="974.55"/>
    <n v="982.5"/>
    <n v="977.2"/>
    <n v="978.7"/>
    <n v="979.57"/>
    <n v="15939710"/>
    <n v="15613997664.15"/>
    <n v="209764"/>
    <n v="9771789"/>
    <n v="61.3"/>
    <n v="-3.7999999999999545"/>
    <n v="-3.867684478371455E-3"/>
    <x v="0"/>
  </r>
  <r>
    <d v="2025-10-08T00:00:00"/>
    <x v="9"/>
    <n v="10"/>
    <n v="1"/>
    <x v="1"/>
    <x v="3"/>
    <s v="Q4"/>
    <x v="1"/>
    <x v="0"/>
    <s v="EQ"/>
    <n v="976"/>
    <n v="985.9"/>
    <n v="974.55"/>
    <n v="982.5"/>
    <n v="977.2"/>
    <n v="978.7"/>
    <n v="979.57"/>
    <n v="15939710"/>
    <n v="15613997664.15"/>
    <n v="209764"/>
    <n v="9771789"/>
    <n v="61.3"/>
    <n v="-3.7999999999999545"/>
    <n v="-3.867684478371455E-3"/>
    <x v="0"/>
  </r>
  <r>
    <d v="2025-10-09T00:00:00"/>
    <x v="9"/>
    <n v="10"/>
    <n v="1"/>
    <x v="1"/>
    <x v="3"/>
    <s v="Q4"/>
    <x v="1"/>
    <x v="0"/>
    <s v="EQ"/>
    <n v="974.5"/>
    <n v="979"/>
    <n v="970.15"/>
    <n v="978.7"/>
    <n v="975"/>
    <n v="977.1"/>
    <n v="976"/>
    <n v="15370950"/>
    <n v="15001996973.25"/>
    <n v="213008"/>
    <n v="8147055"/>
    <n v="53"/>
    <n v="-1.6000000000000227"/>
    <n v="-1.6348217022581206E-3"/>
    <x v="0"/>
  </r>
  <r>
    <d v="2025-10-10T00:00:00"/>
    <x v="9"/>
    <n v="10"/>
    <n v="1"/>
    <x v="1"/>
    <x v="3"/>
    <s v="Q4"/>
    <x v="1"/>
    <x v="0"/>
    <s v="EQ"/>
    <n v="979"/>
    <n v="986.2"/>
    <n v="978.1"/>
    <n v="977.1"/>
    <n v="981.45"/>
    <n v="980.9"/>
    <n v="982.56"/>
    <n v="13757080"/>
    <n v="13517176056.049999"/>
    <n v="237034"/>
    <n v="8499509"/>
    <n v="61.78"/>
    <n v="3.7999999999999545"/>
    <n v="3.8890594616722489E-3"/>
    <x v="1"/>
  </r>
  <r>
    <d v="2025-10-10T00:00:00"/>
    <x v="9"/>
    <n v="10"/>
    <n v="1"/>
    <x v="1"/>
    <x v="3"/>
    <s v="Q4"/>
    <x v="1"/>
    <x v="0"/>
    <s v="EQ"/>
    <n v="979"/>
    <n v="986.2"/>
    <n v="978.1"/>
    <n v="977.1"/>
    <n v="981.45"/>
    <n v="980.9"/>
    <n v="982.56"/>
    <n v="13757080"/>
    <n v="13517176056.049999"/>
    <n v="237034"/>
    <n v="8499509"/>
    <n v="61.78"/>
    <n v="3.7999999999999545"/>
    <n v="3.8890594616722489E-3"/>
    <x v="1"/>
  </r>
  <r>
    <d v="2025-10-13T00:00:00"/>
    <x v="9"/>
    <n v="10"/>
    <n v="1"/>
    <x v="1"/>
    <x v="3"/>
    <s v="Q4"/>
    <x v="1"/>
    <x v="0"/>
    <s v="EQ"/>
    <n v="974.3"/>
    <n v="981"/>
    <n v="972"/>
    <n v="980.9"/>
    <n v="977.1"/>
    <n v="977"/>
    <n v="977.15"/>
    <n v="18634254"/>
    <n v="18208400781.700001"/>
    <n v="280003"/>
    <n v="11986144"/>
    <n v="64.319999999999993"/>
    <n v="-3.8999999999999773"/>
    <n v="-3.9759404628402261E-3"/>
    <x v="0"/>
  </r>
  <r>
    <d v="2025-10-14T00:00:00"/>
    <x v="9"/>
    <n v="10"/>
    <n v="1"/>
    <x v="1"/>
    <x v="3"/>
    <s v="Q4"/>
    <x v="1"/>
    <x v="0"/>
    <s v="EQ"/>
    <n v="970"/>
    <n v="980.45"/>
    <n v="967"/>
    <n v="977"/>
    <n v="976.25"/>
    <n v="977.15"/>
    <n v="975.43"/>
    <n v="22934382"/>
    <n v="22370980681.75"/>
    <n v="217173"/>
    <n v="12964881"/>
    <n v="56.53"/>
    <n v="0.14999999999997726"/>
    <n v="1.5353121801430631E-4"/>
    <x v="1"/>
  </r>
  <r>
    <d v="2025-10-15T00:00:00"/>
    <x v="9"/>
    <n v="10"/>
    <n v="1"/>
    <x v="1"/>
    <x v="3"/>
    <s v="Q4"/>
    <x v="1"/>
    <x v="0"/>
    <s v="EQ"/>
    <n v="975"/>
    <n v="984.9"/>
    <n v="973.35"/>
    <n v="977.15"/>
    <n v="978.5"/>
    <n v="978.25"/>
    <n v="979.29"/>
    <n v="23310447"/>
    <n v="22827742875.950001"/>
    <n v="251500"/>
    <n v="15931470"/>
    <n v="68.34"/>
    <n v="1.1000000000000227"/>
    <n v="1.1257227651844883E-3"/>
    <x v="1"/>
  </r>
  <r>
    <d v="2025-10-16T00:00:00"/>
    <x v="9"/>
    <n v="10"/>
    <n v="1"/>
    <x v="1"/>
    <x v="3"/>
    <s v="Q4"/>
    <x v="1"/>
    <x v="0"/>
    <s v="EQ"/>
    <n v="982.65"/>
    <n v="996.6"/>
    <n v="981.5"/>
    <n v="978.25"/>
    <n v="993.6"/>
    <n v="994.35"/>
    <n v="989.28"/>
    <n v="22936566"/>
    <n v="22690615843.349998"/>
    <n v="362882"/>
    <n v="14825575"/>
    <n v="64.64"/>
    <n v="16.100000000000023"/>
    <n v="1.6457960644007178E-2"/>
    <x v="1"/>
  </r>
  <r>
    <d v="2025-10-17T00:00:00"/>
    <x v="9"/>
    <n v="10"/>
    <n v="1"/>
    <x v="1"/>
    <x v="3"/>
    <s v="Q4"/>
    <x v="1"/>
    <x v="0"/>
    <s v="EQ"/>
    <n v="993.95"/>
    <n v="1009"/>
    <n v="986"/>
    <n v="994.35"/>
    <n v="1000.6"/>
    <n v="1002.55"/>
    <n v="1001.76"/>
    <n v="25210511"/>
    <n v="25254761309.799999"/>
    <n v="371430"/>
    <n v="14088788"/>
    <n v="55.88"/>
    <n v="8.1999999999999318"/>
    <n v="8.2465932518730137E-3"/>
    <x v="1"/>
  </r>
  <r>
    <d v="2025-10-20T00:00:00"/>
    <x v="9"/>
    <n v="10"/>
    <n v="1"/>
    <x v="1"/>
    <x v="3"/>
    <s v="Q4"/>
    <x v="1"/>
    <x v="0"/>
    <s v="EQ"/>
    <n v="997"/>
    <n v="1020"/>
    <n v="997"/>
    <n v="1002.55"/>
    <n v="1003.6"/>
    <n v="1002.95"/>
    <n v="1005.08"/>
    <n v="22195202"/>
    <n v="22307932790.700001"/>
    <n v="416206"/>
    <n v="11949161"/>
    <n v="53.84"/>
    <n v="0.40000000000009095"/>
    <n v="3.989825943844107E-4"/>
    <x v="1"/>
  </r>
  <r>
    <d v="2025-10-21T00:00:00"/>
    <x v="9"/>
    <n v="10"/>
    <n v="1"/>
    <x v="1"/>
    <x v="3"/>
    <s v="Q4"/>
    <x v="1"/>
    <x v="0"/>
    <s v="EQ"/>
    <n v="1006"/>
    <n v="1010"/>
    <n v="1004"/>
    <n v="1002.95"/>
    <n v="1004"/>
    <n v="1007.7"/>
    <n v="1008.15"/>
    <n v="3471600"/>
    <n v="3499906215.3499999"/>
    <n v="88749"/>
    <n v="2208820"/>
    <n v="63.63"/>
    <n v="4.75"/>
    <n v="4.7360287152898948E-3"/>
    <x v="1"/>
  </r>
  <r>
    <d v="2025-10-23T00:00:00"/>
    <x v="9"/>
    <n v="10"/>
    <n v="1"/>
    <x v="1"/>
    <x v="3"/>
    <s v="Q4"/>
    <x v="1"/>
    <x v="0"/>
    <s v="EQ"/>
    <n v="1016"/>
    <n v="1020.5"/>
    <n v="1006"/>
    <n v="1007.7"/>
    <n v="1006.6"/>
    <n v="1008.8"/>
    <n v="1013.19"/>
    <n v="43526526"/>
    <n v="44100430667.150002"/>
    <n v="518216"/>
    <n v="29430278"/>
    <n v="67.61"/>
    <n v="1.0999999999999091"/>
    <n v="1.091594720650897E-3"/>
    <x v="1"/>
  </r>
  <r>
    <d v="2025-10-24T00:00:00"/>
    <x v="9"/>
    <n v="10"/>
    <n v="1"/>
    <x v="1"/>
    <x v="3"/>
    <s v="Q4"/>
    <x v="1"/>
    <x v="0"/>
    <s v="EQ"/>
    <n v="1011"/>
    <n v="1011.95"/>
    <n v="991.3"/>
    <n v="1008.8"/>
    <n v="995.9"/>
    <n v="994.75"/>
    <n v="999.4"/>
    <n v="17707768"/>
    <n v="17697089817.299999"/>
    <n v="362016"/>
    <n v="10325814"/>
    <n v="58.31"/>
    <n v="-14.049999999999955"/>
    <n v="-1.3927438540840558E-2"/>
    <x v="0"/>
  </r>
  <r>
    <d v="2025-10-27T00:00:00"/>
    <x v="9"/>
    <n v="10"/>
    <n v="1"/>
    <x v="1"/>
    <x v="3"/>
    <s v="Q4"/>
    <x v="1"/>
    <x v="0"/>
    <s v="EQ"/>
    <n v="996.5"/>
    <n v="1009.05"/>
    <n v="996.2"/>
    <n v="994.75"/>
    <n v="1003.5"/>
    <n v="1002.95"/>
    <n v="1003.92"/>
    <n v="15700796"/>
    <n v="15762265430.25"/>
    <n v="297938"/>
    <n v="10876558"/>
    <n v="69.27"/>
    <n v="8.2000000000000455"/>
    <n v="8.243277205328017E-3"/>
    <x v="1"/>
  </r>
  <r>
    <d v="2025-10-28T00:00:00"/>
    <x v="9"/>
    <n v="10"/>
    <n v="1"/>
    <x v="1"/>
    <x v="3"/>
    <s v="Q4"/>
    <x v="1"/>
    <x v="0"/>
    <s v="EQ"/>
    <n v="997.65"/>
    <n v="1008"/>
    <n v="995"/>
    <n v="1002.95"/>
    <n v="1004.9"/>
    <n v="1003.55"/>
    <n v="1001.18"/>
    <n v="33904289"/>
    <n v="33944177651.400002"/>
    <n v="423621"/>
    <n v="17802447"/>
    <n v="52.51"/>
    <n v="0.59999999999990905"/>
    <n v="5.9823520614179072E-4"/>
    <x v="1"/>
  </r>
  <r>
    <d v="2025-10-29T00:00:00"/>
    <x v="9"/>
    <n v="10"/>
    <n v="1"/>
    <x v="1"/>
    <x v="3"/>
    <s v="Q4"/>
    <x v="1"/>
    <x v="0"/>
    <s v="EQ"/>
    <n v="1004.9"/>
    <n v="1012.5"/>
    <n v="1000"/>
    <n v="1003.55"/>
    <n v="1008.5"/>
    <n v="1007.85"/>
    <n v="1007.89"/>
    <n v="17769445"/>
    <n v="17909676109.650002"/>
    <n v="281715"/>
    <n v="10183404"/>
    <n v="57.31"/>
    <n v="4.3000000000000682"/>
    <n v="4.2847889990534288E-3"/>
    <x v="1"/>
  </r>
  <r>
    <d v="2025-10-30T00:00:00"/>
    <x v="9"/>
    <n v="10"/>
    <n v="1"/>
    <x v="1"/>
    <x v="3"/>
    <s v="Q4"/>
    <x v="1"/>
    <x v="0"/>
    <s v="EQ"/>
    <n v="1000"/>
    <n v="1009.5"/>
    <n v="997.1"/>
    <n v="1007.85"/>
    <n v="999.95"/>
    <n v="998.15"/>
    <n v="1001.53"/>
    <n v="19962917"/>
    <n v="19993506579.25"/>
    <n v="365104"/>
    <n v="11016753"/>
    <n v="55.19"/>
    <n v="-9.7000000000000455"/>
    <n v="-9.6244480825520128E-3"/>
    <x v="0"/>
  </r>
  <r>
    <d v="2025-10-30T00:00:00"/>
    <x v="9"/>
    <n v="10"/>
    <n v="1"/>
    <x v="1"/>
    <x v="3"/>
    <s v="Q4"/>
    <x v="1"/>
    <x v="0"/>
    <s v="EQ"/>
    <n v="1000"/>
    <n v="1009.5"/>
    <n v="997.1"/>
    <n v="1007.85"/>
    <n v="999.95"/>
    <n v="998.15"/>
    <n v="1001.53"/>
    <n v="19962917"/>
    <n v="19993506579.25"/>
    <n v="365104"/>
    <n v="11016753"/>
    <n v="55.19"/>
    <n v="-9.7000000000000455"/>
    <n v="-9.6244480825520128E-3"/>
    <x v="0"/>
  </r>
  <r>
    <d v="2025-10-31T00:00:00"/>
    <x v="9"/>
    <n v="10"/>
    <n v="1"/>
    <x v="1"/>
    <x v="3"/>
    <s v="Q4"/>
    <x v="1"/>
    <x v="0"/>
    <s v="EQ"/>
    <n v="994"/>
    <n v="1004.45"/>
    <n v="981.15"/>
    <n v="998.15"/>
    <n v="987.95"/>
    <n v="987.3"/>
    <n v="989.37"/>
    <n v="23221330"/>
    <n v="22974558984.150002"/>
    <n v="454775"/>
    <n v="14530695"/>
    <n v="62.57"/>
    <n v="-10.850000000000023"/>
    <n v="-1.0870109702950482E-2"/>
    <x v="0"/>
  </r>
  <r>
    <d v="2025-11-03T00:00:00"/>
    <x v="10"/>
    <n v="11"/>
    <n v="1"/>
    <x v="1"/>
    <x v="3"/>
    <s v="Q4"/>
    <x v="1"/>
    <x v="0"/>
    <s v="EQ"/>
    <n v="985"/>
    <n v="994.55"/>
    <n v="983.3"/>
    <n v="987.3"/>
    <n v="993.4"/>
    <n v="992.65"/>
    <n v="991.15"/>
    <n v="16607180"/>
    <n v="16460236700.549999"/>
    <n v="288032"/>
    <n v="9995580"/>
    <n v="60.19"/>
    <n v="5.3500000000000227"/>
    <n v="5.4188190013167454E-3"/>
    <x v="1"/>
  </r>
  <r>
    <d v="2025-11-04T00:00:00"/>
    <x v="10"/>
    <n v="11"/>
    <n v="1"/>
    <x v="1"/>
    <x v="3"/>
    <s v="Q4"/>
    <x v="1"/>
    <x v="0"/>
    <s v="EQ"/>
    <n v="987"/>
    <n v="997"/>
    <n v="983.7"/>
    <n v="992.65"/>
    <n v="985.7"/>
    <n v="985.25"/>
    <n v="990.21"/>
    <n v="20024544"/>
    <n v="19828527608.75"/>
    <n v="302828"/>
    <n v="10792510"/>
    <n v="53.9"/>
    <n v="-7.3999999999999773"/>
    <n v="-7.4547927265400469E-3"/>
    <x v="0"/>
  </r>
  <r>
    <d v="2025-11-06T00:00:00"/>
    <x v="10"/>
    <n v="11"/>
    <n v="1"/>
    <x v="1"/>
    <x v="3"/>
    <s v="Q4"/>
    <x v="1"/>
    <x v="0"/>
    <s v="EQ"/>
    <n v="981"/>
    <n v="991.05"/>
    <n v="974"/>
    <n v="985.25"/>
    <n v="987.5"/>
    <n v="984.65"/>
    <n v="984.48"/>
    <n v="22279516"/>
    <n v="21933818395.900002"/>
    <n v="278532"/>
    <n v="11400343"/>
    <n v="51.17"/>
    <n v="-0.60000000000002274"/>
    <n v="-6.0898249175338518E-4"/>
    <x v="0"/>
  </r>
  <r>
    <d v="2025-11-07T00:00:00"/>
    <x v="10"/>
    <n v="11"/>
    <n v="1"/>
    <x v="1"/>
    <x v="3"/>
    <s v="Q4"/>
    <x v="1"/>
    <x v="0"/>
    <s v="EQ"/>
    <n v="980"/>
    <n v="984.9"/>
    <n v="974.75"/>
    <n v="984.65"/>
    <n v="984.3"/>
    <n v="982.3"/>
    <n v="979.96"/>
    <n v="15004568"/>
    <n v="14703832279.799999"/>
    <n v="315369"/>
    <n v="10669610"/>
    <n v="71.11"/>
    <n v="-2.3500000000000227"/>
    <n v="-2.3866348448687582E-3"/>
    <x v="0"/>
  </r>
  <r>
    <d v="2025-11-10T00:00:00"/>
    <x v="10"/>
    <n v="11"/>
    <n v="1"/>
    <x v="1"/>
    <x v="3"/>
    <s v="Q4"/>
    <x v="1"/>
    <x v="0"/>
    <s v="EQ"/>
    <n v="982.3"/>
    <n v="990.95"/>
    <n v="980.2"/>
    <n v="982.3"/>
    <n v="984.6"/>
    <n v="984.5"/>
    <n v="986.19"/>
    <n v="15988262"/>
    <n v="15767386584"/>
    <n v="373004"/>
    <n v="11329554"/>
    <n v="70.86"/>
    <n v="2.2000000000000455"/>
    <n v="2.2396416573348728E-3"/>
    <x v="1"/>
  </r>
  <r>
    <d v="2025-11-11T00:00:00"/>
    <x v="10"/>
    <n v="11"/>
    <n v="1"/>
    <x v="1"/>
    <x v="3"/>
    <s v="Q4"/>
    <x v="1"/>
    <x v="0"/>
    <s v="EQ"/>
    <n v="983.5"/>
    <n v="993.5"/>
    <n v="978"/>
    <n v="984.5"/>
    <n v="992"/>
    <n v="991.7"/>
    <n v="987.26"/>
    <n v="10200530"/>
    <n v="10070524484.25"/>
    <n v="229810"/>
    <n v="5178183"/>
    <n v="50.76"/>
    <n v="7.2000000000000455"/>
    <n v="7.3133570340274713E-3"/>
    <x v="1"/>
  </r>
  <r>
    <d v="2025-11-12T00:00:00"/>
    <x v="10"/>
    <n v="11"/>
    <n v="1"/>
    <x v="1"/>
    <x v="3"/>
    <s v="Q4"/>
    <x v="1"/>
    <x v="0"/>
    <s v="EQ"/>
    <n v="998.8"/>
    <n v="999"/>
    <n v="987.7"/>
    <n v="991.7"/>
    <n v="990.25"/>
    <n v="989.5"/>
    <n v="992.14"/>
    <n v="13137263"/>
    <n v="13034039694.950001"/>
    <n v="166500"/>
    <n v="9064648"/>
    <n v="69"/>
    <n v="-2.2000000000000455"/>
    <n v="-2.2184128264596606E-3"/>
    <x v="0"/>
  </r>
  <r>
    <d v="2025-11-13T00:00:00"/>
    <x v="10"/>
    <n v="11"/>
    <n v="1"/>
    <x v="1"/>
    <x v="3"/>
    <s v="Q4"/>
    <x v="1"/>
    <x v="0"/>
    <s v="EQ"/>
    <n v="984"/>
    <n v="990.1"/>
    <n v="982.6"/>
    <n v="989.5"/>
    <n v="985.75"/>
    <n v="986.65"/>
    <n v="986.34"/>
    <n v="14124839"/>
    <n v="13931855903.950001"/>
    <n v="289471"/>
    <n v="8400766"/>
    <n v="59.48"/>
    <n v="-2.8500000000000227"/>
    <n v="-2.8802425467408009E-3"/>
    <x v="0"/>
  </r>
  <r>
    <d v="2025-11-14T00:00:00"/>
    <x v="10"/>
    <n v="11"/>
    <n v="1"/>
    <x v="1"/>
    <x v="3"/>
    <s v="Q4"/>
    <x v="1"/>
    <x v="0"/>
    <s v="EQ"/>
    <n v="976.05"/>
    <n v="991.65"/>
    <n v="976.05"/>
    <n v="986.65"/>
    <n v="989"/>
    <n v="989.6"/>
    <n v="984.95"/>
    <n v="21386965"/>
    <n v="21065033481.450001"/>
    <n v="301431"/>
    <n v="15669091"/>
    <n v="73.260000000000005"/>
    <n v="2.9500000000000455"/>
    <n v="2.9899153701921101E-3"/>
    <x v="1"/>
  </r>
  <r>
    <d v="2025-11-17T00:00:00"/>
    <x v="10"/>
    <n v="11"/>
    <n v="1"/>
    <x v="1"/>
    <x v="3"/>
    <s v="Q4"/>
    <x v="1"/>
    <x v="0"/>
    <s v="EQ"/>
    <n v="991.25"/>
    <n v="997.95"/>
    <n v="985.6"/>
    <n v="989.6"/>
    <n v="996.45"/>
    <n v="996.55"/>
    <n v="993.87"/>
    <n v="18396408"/>
    <n v="18283667280.450001"/>
    <n v="197155"/>
    <n v="12483495"/>
    <n v="67.86"/>
    <n v="6.9499999999999318"/>
    <n v="7.0230396119643611E-3"/>
    <x v="1"/>
  </r>
  <r>
    <d v="2025-11-18T00:00:00"/>
    <x v="10"/>
    <n v="11"/>
    <n v="1"/>
    <x v="1"/>
    <x v="3"/>
    <s v="Q4"/>
    <x v="1"/>
    <x v="0"/>
    <s v="EQ"/>
    <n v="997.65"/>
    <n v="999"/>
    <n v="990"/>
    <n v="996.55"/>
    <n v="990.85"/>
    <n v="992.45"/>
    <n v="994.68"/>
    <n v="20002640"/>
    <n v="19896287879.549999"/>
    <n v="217914"/>
    <n v="13276284"/>
    <n v="66.37"/>
    <n v="-4.0999999999999091"/>
    <n v="-4.1141939691936276E-3"/>
    <x v="0"/>
  </r>
  <r>
    <d v="2025-11-18T00:00:00"/>
    <x v="10"/>
    <n v="11"/>
    <n v="1"/>
    <x v="1"/>
    <x v="3"/>
    <s v="Q4"/>
    <x v="1"/>
    <x v="0"/>
    <s v="EQ"/>
    <n v="997.65"/>
    <n v="999"/>
    <n v="990"/>
    <n v="996.55"/>
    <n v="990.85"/>
    <n v="992.45"/>
    <n v="994.68"/>
    <n v="20002640"/>
    <n v="19896287879.549999"/>
    <n v="217914"/>
    <n v="13276284"/>
    <n v="66.37"/>
    <n v="-4.0999999999999091"/>
    <n v="-4.1141939691936276E-3"/>
    <x v="0"/>
  </r>
  <r>
    <d v="2025-11-19T00:00:00"/>
    <x v="10"/>
    <n v="11"/>
    <n v="1"/>
    <x v="1"/>
    <x v="3"/>
    <s v="Q4"/>
    <x v="1"/>
    <x v="0"/>
    <s v="EQ"/>
    <n v="990"/>
    <n v="996.55"/>
    <n v="984"/>
    <n v="992.45"/>
    <n v="994.8"/>
    <n v="994.6"/>
    <n v="989.67"/>
    <n v="19813847"/>
    <n v="19609199278.349998"/>
    <n v="201324"/>
    <n v="14380578"/>
    <n v="72.58"/>
    <n v="2.1499999999999773"/>
    <n v="2.1663559877071661E-3"/>
    <x v="1"/>
  </r>
  <r>
    <d v="2025-11-20T00:00:00"/>
    <x v="10"/>
    <n v="11"/>
    <n v="1"/>
    <x v="1"/>
    <x v="3"/>
    <s v="Q4"/>
    <x v="1"/>
    <x v="0"/>
    <s v="EQ"/>
    <n v="995.3"/>
    <n v="1011.6"/>
    <n v="992.45"/>
    <n v="994.6"/>
    <n v="1008.6"/>
    <n v="1008.85"/>
    <n v="1003.81"/>
    <n v="19850865"/>
    <n v="19926417239.25"/>
    <n v="254686"/>
    <n v="12310443"/>
    <n v="62.01"/>
    <n v="14.25"/>
    <n v="1.4327367786044641E-2"/>
    <x v="1"/>
  </r>
  <r>
    <d v="2025-11-21T00:00:00"/>
    <x v="10"/>
    <n v="11"/>
    <n v="1"/>
    <x v="1"/>
    <x v="3"/>
    <s v="Q4"/>
    <x v="1"/>
    <x v="0"/>
    <s v="EQ"/>
    <n v="1003.1"/>
    <n v="1008.3"/>
    <n v="996.55"/>
    <n v="1008.85"/>
    <n v="998"/>
    <n v="998.05"/>
    <n v="1001.07"/>
    <n v="17499897"/>
    <n v="17518694760"/>
    <n v="271649"/>
    <n v="11781873"/>
    <n v="67.33"/>
    <n v="-10.800000000000068"/>
    <n v="-1.0705258462606004E-2"/>
    <x v="0"/>
  </r>
  <r>
    <d v="2025-11-24T00:00:00"/>
    <x v="10"/>
    <n v="11"/>
    <n v="1"/>
    <x v="1"/>
    <x v="3"/>
    <s v="Q4"/>
    <x v="1"/>
    <x v="0"/>
    <s v="EQ"/>
    <n v="1000"/>
    <n v="1011.45"/>
    <n v="993.6"/>
    <n v="998.05"/>
    <n v="997.85"/>
    <n v="999.15"/>
    <n v="1001.79"/>
    <n v="32204053"/>
    <n v="32261618761.75"/>
    <n v="280226"/>
    <n v="23158827"/>
    <n v="71.91"/>
    <n v="1.1000000000000227"/>
    <n v="1.1021491909223213E-3"/>
    <x v="1"/>
  </r>
  <r>
    <d v="2025-11-25T00:00:00"/>
    <x v="10"/>
    <n v="11"/>
    <n v="1"/>
    <x v="1"/>
    <x v="3"/>
    <s v="Q4"/>
    <x v="1"/>
    <x v="0"/>
    <s v="EQ"/>
    <n v="1004"/>
    <n v="1006.1"/>
    <n v="988.4"/>
    <n v="999.15"/>
    <n v="989.45"/>
    <n v="989.8"/>
    <n v="995.08"/>
    <n v="24989383"/>
    <n v="24866505641.799999"/>
    <n v="275451"/>
    <n v="14345733"/>
    <n v="57.41"/>
    <n v="-9.3500000000000227"/>
    <n v="-9.3579542611219764E-3"/>
    <x v="0"/>
  </r>
  <r>
    <d v="2025-11-26T00:00:00"/>
    <x v="10"/>
    <n v="11"/>
    <n v="1"/>
    <x v="1"/>
    <x v="3"/>
    <s v="Q4"/>
    <x v="1"/>
    <x v="0"/>
    <s v="EQ"/>
    <n v="981.3"/>
    <n v="1006.95"/>
    <n v="981.3"/>
    <n v="989.8"/>
    <n v="1005"/>
    <n v="1003.9"/>
    <n v="999.58"/>
    <n v="19494356"/>
    <n v="19486197443.700001"/>
    <n v="207998"/>
    <n v="10553283"/>
    <n v="54.14"/>
    <n v="14.100000000000023"/>
    <n v="1.4245302081228555E-2"/>
    <x v="1"/>
  </r>
  <r>
    <d v="2025-11-27T00:00:00"/>
    <x v="10"/>
    <n v="11"/>
    <n v="1"/>
    <x v="1"/>
    <x v="3"/>
    <s v="Q4"/>
    <x v="1"/>
    <x v="0"/>
    <s v="EQ"/>
    <n v="1002.1"/>
    <n v="1016.8"/>
    <n v="1001"/>
    <n v="1003.9"/>
    <n v="1009.05"/>
    <n v="1009.5"/>
    <n v="1010.95"/>
    <n v="25536848"/>
    <n v="25816356116.099998"/>
    <n v="313073"/>
    <n v="16830504"/>
    <n v="65.91"/>
    <n v="5.6000000000000227"/>
    <n v="5.5782448451041165E-3"/>
    <x v="1"/>
  </r>
  <r>
    <d v="2025-11-28T00:00:00"/>
    <x v="10"/>
    <n v="11"/>
    <n v="1"/>
    <x v="1"/>
    <x v="3"/>
    <s v="Q4"/>
    <x v="1"/>
    <x v="0"/>
    <s v="EQ"/>
    <n v="1007"/>
    <n v="1012.05"/>
    <n v="1004.2"/>
    <n v="1009.5"/>
    <n v="1006.7"/>
    <n v="1007.6"/>
    <n v="1008.93"/>
    <n v="15988807"/>
    <n v="16131518093.4"/>
    <n v="178196"/>
    <n v="11179507"/>
    <n v="69.92"/>
    <n v="-1.8999999999999773"/>
    <n v="-1.8821198613174614E-3"/>
    <x v="0"/>
  </r>
  <r>
    <d v="2025-12-01T00:00:00"/>
    <x v="11"/>
    <n v="12"/>
    <n v="1"/>
    <x v="1"/>
    <x v="3"/>
    <s v="Q4"/>
    <x v="1"/>
    <x v="0"/>
    <s v="EQ"/>
    <n v="1017.5"/>
    <n v="1017.5"/>
    <n v="999.3"/>
    <n v="1007.6"/>
    <n v="1002.9"/>
    <n v="1002.1"/>
    <n v="1005.66"/>
    <n v="16746566"/>
    <n v="16841329243.200001"/>
    <n v="282719"/>
    <n v="10412743"/>
    <n v="62.18"/>
    <n v="-5.5"/>
    <n v="-5.4585152838427945E-3"/>
    <x v="0"/>
  </r>
  <r>
    <d v="2025-12-02T00:00:00"/>
    <x v="11"/>
    <n v="12"/>
    <n v="1"/>
    <x v="1"/>
    <x v="3"/>
    <s v="Q4"/>
    <x v="1"/>
    <x v="0"/>
    <s v="EQ"/>
    <n v="988"/>
    <n v="994.4"/>
    <n v="985"/>
    <n v="1002.1"/>
    <n v="991.4"/>
    <n v="989.8"/>
    <n v="990.24"/>
    <n v="27316662"/>
    <n v="27050186723.200001"/>
    <n v="363303"/>
    <n v="18025565"/>
    <n v="65.989999999999995"/>
    <n v="-12.300000000000068"/>
    <n v="-1.2274224129328479E-2"/>
    <x v="0"/>
  </r>
  <r>
    <d v="2025-12-03T00:00:00"/>
    <x v="11"/>
    <n v="12"/>
    <n v="1"/>
    <x v="1"/>
    <x v="3"/>
    <s v="Q4"/>
    <x v="1"/>
    <x v="0"/>
    <s v="EQ"/>
    <n v="986"/>
    <n v="1002.3"/>
    <n v="986"/>
    <n v="989.8"/>
    <n v="1000.1"/>
    <n v="1000.5"/>
    <n v="993.84"/>
    <n v="15448777"/>
    <n v="15353618863.9"/>
    <n v="222651"/>
    <n v="10662697"/>
    <n v="69.02"/>
    <n v="10.700000000000045"/>
    <n v="1.0810264699939428E-2"/>
    <x v="1"/>
  </r>
  <r>
    <d v="2025-12-04T00:00:00"/>
    <x v="11"/>
    <n v="12"/>
    <n v="1"/>
    <x v="1"/>
    <x v="3"/>
    <s v="Q4"/>
    <x v="1"/>
    <x v="0"/>
    <s v="EQ"/>
    <n v="1000"/>
    <n v="1004.7"/>
    <n v="993"/>
    <n v="1000.5"/>
    <n v="998.5"/>
    <n v="997.2"/>
    <n v="998.28"/>
    <n v="14528169"/>
    <n v="14503248744"/>
    <n v="241847"/>
    <n v="10117111"/>
    <n v="69.64"/>
    <n v="-3.2999999999999545"/>
    <n v="-3.2983508245876605E-3"/>
    <x v="0"/>
  </r>
  <r>
    <d v="2025-12-05T00:00:00"/>
    <x v="11"/>
    <n v="12"/>
    <n v="1"/>
    <x v="1"/>
    <x v="3"/>
    <s v="Q4"/>
    <x v="1"/>
    <x v="0"/>
    <s v="EQ"/>
    <n v="992"/>
    <n v="1008"/>
    <n v="990.2"/>
    <n v="997.2"/>
    <n v="1001.2"/>
    <n v="1003.3"/>
    <n v="1000.86"/>
    <n v="12843366"/>
    <n v="12854350197.299999"/>
    <n v="192024"/>
    <n v="7782512"/>
    <n v="60.6"/>
    <n v="6.0999999999999091"/>
    <n v="6.1171279582831013E-3"/>
    <x v="1"/>
  </r>
  <r>
    <d v="2025-12-08T00:00:00"/>
    <x v="11"/>
    <n v="12"/>
    <n v="1"/>
    <x v="1"/>
    <x v="3"/>
    <s v="Q4"/>
    <x v="1"/>
    <x v="0"/>
    <s v="EQ"/>
    <n v="1000"/>
    <n v="1006.5"/>
    <n v="997.5"/>
    <n v="1003.3"/>
    <n v="1001.8"/>
    <n v="1003.1"/>
    <n v="1002.21"/>
    <n v="12901022"/>
    <n v="12929480947.9"/>
    <n v="219872"/>
    <n v="8540982"/>
    <n v="66.2"/>
    <n v="-0.19999999999993179"/>
    <n v="-1.9934217083617241E-4"/>
    <x v="0"/>
  </r>
  <r>
    <d v="2025-12-09T00:00:00"/>
    <x v="11"/>
    <n v="12"/>
    <n v="1"/>
    <x v="1"/>
    <x v="3"/>
    <s v="Q4"/>
    <x v="1"/>
    <x v="0"/>
    <s v="EQ"/>
    <n v="994.9"/>
    <n v="1002.8"/>
    <n v="994"/>
    <n v="1003.1"/>
    <n v="997"/>
    <n v="997.1"/>
    <n v="998.68"/>
    <n v="15294322"/>
    <n v="15274186067.4"/>
    <n v="206598"/>
    <n v="8851628"/>
    <n v="57.88"/>
    <n v="-6"/>
    <n v="-5.9814574818064003E-3"/>
    <x v="0"/>
  </r>
  <r>
    <d v="2025-12-10T00:00:00"/>
    <x v="11"/>
    <n v="12"/>
    <n v="1"/>
    <x v="1"/>
    <x v="3"/>
    <s v="Q4"/>
    <x v="1"/>
    <x v="0"/>
    <s v="EQ"/>
    <n v="997.5"/>
    <n v="998.5"/>
    <n v="985.3"/>
    <n v="997.1"/>
    <n v="990.4"/>
    <n v="989.8"/>
    <n v="990.9"/>
    <n v="15322830"/>
    <n v="15183409188.4"/>
    <n v="275347"/>
    <n v="10399067"/>
    <n v="67.87"/>
    <n v="-7.3000000000000682"/>
    <n v="-7.3212315715575852E-3"/>
    <x v="0"/>
  </r>
  <r>
    <d v="2025-12-11T00:00:00"/>
    <x v="11"/>
    <n v="12"/>
    <n v="1"/>
    <x v="1"/>
    <x v="3"/>
    <s v="Q4"/>
    <x v="1"/>
    <x v="0"/>
    <s v="EQ"/>
    <n v="990"/>
    <n v="1002.7"/>
    <n v="988.5"/>
    <n v="989.8"/>
    <n v="999.9"/>
    <n v="1000.3"/>
    <n v="996.96"/>
    <n v="11844809"/>
    <n v="11808832354.299999"/>
    <n v="177935"/>
    <n v="7553960"/>
    <n v="63.77"/>
    <n v="10.5"/>
    <n v="1.0608203677510608E-2"/>
    <x v="1"/>
  </r>
  <r>
    <d v="2025-12-12T00:00:00"/>
    <x v="11"/>
    <n v="12"/>
    <n v="1"/>
    <x v="1"/>
    <x v="3"/>
    <s v="Q4"/>
    <x v="1"/>
    <x v="0"/>
    <s v="EQ"/>
    <n v="1003"/>
    <n v="1004.7"/>
    <n v="998.2"/>
    <n v="1000.3"/>
    <n v="1002.9"/>
    <n v="1001.5"/>
    <n v="1001.52"/>
    <n v="11988618"/>
    <n v="12006883854.1"/>
    <n v="153825"/>
    <n v="8974647"/>
    <n v="74.86"/>
    <n v="1.2000000000000455"/>
    <n v="1.1996401079676553E-3"/>
    <x v="1"/>
  </r>
  <r>
    <d v="2025-12-15T00:00:00"/>
    <x v="11"/>
    <n v="12"/>
    <n v="1"/>
    <x v="1"/>
    <x v="3"/>
    <s v="Q4"/>
    <x v="1"/>
    <x v="0"/>
    <s v="EQ"/>
    <n v="992"/>
    <n v="1001.8"/>
    <n v="992"/>
    <n v="1001.5"/>
    <n v="995"/>
    <n v="996.1"/>
    <n v="995.95"/>
    <n v="9790060"/>
    <n v="9750388373.6000004"/>
    <n v="182612"/>
    <n v="5689455"/>
    <n v="58.11"/>
    <n v="-5.3999999999999773"/>
    <n v="-5.3919121318022735E-3"/>
    <x v="0"/>
  </r>
  <r>
    <d v="2025-12-16T00:00:00"/>
    <x v="11"/>
    <n v="12"/>
    <n v="1"/>
    <x v="1"/>
    <x v="3"/>
    <s v="Q4"/>
    <x v="1"/>
    <x v="0"/>
    <s v="EQ"/>
    <n v="990.1"/>
    <n v="998.7"/>
    <n v="990.1"/>
    <n v="996.1"/>
    <n v="994.2"/>
    <n v="994.3"/>
    <n v="994.74"/>
    <n v="20049088"/>
    <n v="19943698733.599998"/>
    <n v="307140"/>
    <n v="10578543"/>
    <n v="52.76"/>
    <n v="-1.8000000000000682"/>
    <n v="-1.8070474851923182E-3"/>
    <x v="0"/>
  </r>
  <r>
    <d v="2025-12-17T00:00:00"/>
    <x v="11"/>
    <n v="12"/>
    <n v="1"/>
    <x v="1"/>
    <x v="3"/>
    <s v="Q4"/>
    <x v="1"/>
    <x v="0"/>
    <s v="EQ"/>
    <n v="996"/>
    <n v="996"/>
    <n v="980.8"/>
    <n v="994.3"/>
    <n v="985.2"/>
    <n v="984"/>
    <n v="985.22"/>
    <n v="19080922"/>
    <n v="18798880243.799999"/>
    <n v="288605"/>
    <n v="13749573"/>
    <n v="72.06"/>
    <n v="-10.299999999999955"/>
    <n v="-1.0359046565422865E-2"/>
    <x v="0"/>
  </r>
  <r>
    <d v="2025-12-18T00:00:00"/>
    <x v="11"/>
    <n v="12"/>
    <n v="1"/>
    <x v="1"/>
    <x v="3"/>
    <s v="Q4"/>
    <x v="1"/>
    <x v="0"/>
    <s v="EQ"/>
    <n v="973.3"/>
    <n v="987.4"/>
    <n v="973.3"/>
    <n v="984"/>
    <n v="980"/>
    <n v="979.7"/>
    <n v="981.48"/>
    <n v="14912404"/>
    <n v="14636196743"/>
    <n v="412559"/>
    <n v="9559809"/>
    <n v="64.11"/>
    <n v="-4.2999999999999545"/>
    <n v="-4.3699186991869457E-3"/>
    <x v="0"/>
  </r>
  <r>
    <d v="2025-12-19T00:00:00"/>
    <x v="11"/>
    <n v="12"/>
    <n v="1"/>
    <x v="1"/>
    <x v="3"/>
    <s v="Q4"/>
    <x v="1"/>
    <x v="0"/>
    <s v="EQ"/>
    <n v="987"/>
    <n v="988"/>
    <n v="978.7"/>
    <n v="979.7"/>
    <n v="985.2"/>
    <n v="985.5"/>
    <n v="984.91"/>
    <n v="25952384"/>
    <n v="25560667946"/>
    <n v="246675"/>
    <n v="19002918"/>
    <n v="73.22"/>
    <n v="5.7999999999999545"/>
    <n v="5.9201796468306154E-3"/>
    <x v="1"/>
  </r>
  <r>
    <d v="2025-12-22T00:00:00"/>
    <x v="11"/>
    <n v="12"/>
    <n v="1"/>
    <x v="1"/>
    <x v="3"/>
    <s v="Q4"/>
    <x v="1"/>
    <x v="0"/>
    <s v="EQ"/>
    <n v="988"/>
    <n v="992.9"/>
    <n v="983.9"/>
    <n v="985.5"/>
    <n v="987.2"/>
    <n v="987.7"/>
    <n v="987.63"/>
    <n v="13540411"/>
    <n v="13372875582.700001"/>
    <n v="253393"/>
    <n v="8188244"/>
    <n v="60.47"/>
    <n v="2.2000000000000455"/>
    <n v="2.2323693556570729E-3"/>
    <x v="1"/>
  </r>
  <r>
    <d v="2025-12-23T00:00:00"/>
    <x v="11"/>
    <n v="12"/>
    <n v="1"/>
    <x v="1"/>
    <x v="3"/>
    <s v="Q4"/>
    <x v="1"/>
    <x v="0"/>
    <s v="EQ"/>
    <n v="990.5"/>
    <n v="998.9"/>
    <n v="987.7"/>
    <n v="987.7"/>
    <n v="997"/>
    <n v="996.6"/>
    <n v="994.81"/>
    <n v="17927849"/>
    <n v="17834864449.299999"/>
    <n v="227121"/>
    <n v="9434296"/>
    <n v="52.62"/>
    <n v="8.8999999999999773"/>
    <n v="9.0108332489622113E-3"/>
    <x v="1"/>
  </r>
  <r>
    <d v="2025-12-24T00:00:00"/>
    <x v="11"/>
    <n v="12"/>
    <n v="1"/>
    <x v="1"/>
    <x v="3"/>
    <s v="Q4"/>
    <x v="1"/>
    <x v="0"/>
    <s v="EQ"/>
    <n v="993"/>
    <n v="999.4"/>
    <n v="993"/>
    <n v="996.6"/>
    <n v="995.3"/>
    <n v="997.2"/>
    <n v="996.34"/>
    <n v="13699996"/>
    <n v="13649827358.4"/>
    <n v="203107"/>
    <n v="6062889"/>
    <n v="44.25"/>
    <n v="0.60000000000002274"/>
    <n v="6.0204695966287647E-4"/>
    <x v="1"/>
  </r>
  <r>
    <d v="2025-12-26T00:00:00"/>
    <x v="11"/>
    <n v="12"/>
    <n v="1"/>
    <x v="1"/>
    <x v="3"/>
    <s v="Q4"/>
    <x v="1"/>
    <x v="0"/>
    <s v="EQ"/>
    <n v="996"/>
    <n v="997.2"/>
    <n v="987.7"/>
    <n v="997.2"/>
    <n v="992"/>
    <n v="992.1"/>
    <n v="992.32"/>
    <n v="9360853"/>
    <n v="9288952052.7000008"/>
    <n v="196688"/>
    <n v="7031168"/>
    <n v="75.11"/>
    <n v="-5.1000000000000227"/>
    <n v="-5.1143200962695777E-3"/>
    <x v="0"/>
  </r>
  <r>
    <d v="2025-12-29T00:00:00"/>
    <x v="11"/>
    <n v="12"/>
    <n v="1"/>
    <x v="1"/>
    <x v="3"/>
    <s v="Q4"/>
    <x v="1"/>
    <x v="0"/>
    <s v="EQ"/>
    <n v="993.1"/>
    <n v="997.4"/>
    <n v="987.2"/>
    <n v="992.1"/>
    <n v="992.8"/>
    <n v="991.7"/>
    <n v="991.31"/>
    <n v="13545749"/>
    <n v="13427999756"/>
    <n v="190711"/>
    <n v="8436541"/>
    <n v="62.28"/>
    <n v="-0.39999999999997726"/>
    <n v="-4.0318516278598654E-4"/>
    <x v="0"/>
  </r>
  <r>
    <d v="2025-12-30T00:00:00"/>
    <x v="11"/>
    <n v="12"/>
    <n v="1"/>
    <x v="1"/>
    <x v="3"/>
    <s v="Q4"/>
    <x v="1"/>
    <x v="0"/>
    <s v="EQ"/>
    <n v="990.2"/>
    <n v="995"/>
    <n v="982.2"/>
    <n v="991.7"/>
    <n v="995"/>
    <n v="990.9"/>
    <n v="989.16"/>
    <n v="33155849"/>
    <n v="32796279701.400002"/>
    <n v="393869"/>
    <n v="22177609"/>
    <n v="66.89"/>
    <n v="-0.80000000000006821"/>
    <n v="-8.0669557325811054E-4"/>
    <x v="0"/>
  </r>
  <r>
    <d v="2025-12-31T00:00:00"/>
    <x v="11"/>
    <n v="12"/>
    <n v="1"/>
    <x v="1"/>
    <x v="3"/>
    <s v="Q4"/>
    <x v="1"/>
    <x v="0"/>
    <s v="EQ"/>
    <n v="991"/>
    <n v="997.6"/>
    <n v="987.6"/>
    <n v="990.9"/>
    <n v="992.9"/>
    <n v="991.2"/>
    <n v="992.61"/>
    <n v="10963454"/>
    <n v="10882483821.4"/>
    <n v="193549"/>
    <n v="7039332"/>
    <n v="64.209999999999994"/>
    <n v="0.30000000000006821"/>
    <n v="3.0275507114751056E-4"/>
    <x v="1"/>
  </r>
  <r>
    <d v="2024-01-01T00:00:00"/>
    <x v="0"/>
    <n v="1"/>
    <n v="1"/>
    <x v="0"/>
    <x v="0"/>
    <s v="Q1"/>
    <x v="2"/>
    <x v="0"/>
    <s v="EQ"/>
    <n v="991.55"/>
    <n v="1004.85"/>
    <n v="991"/>
    <n v="996.6"/>
    <n v="994"/>
    <n v="999.4"/>
    <n v="999.54"/>
    <n v="7683792"/>
    <n v="7680242979.25"/>
    <n v="179252"/>
    <n v="4134924"/>
    <n v="53.81"/>
    <n v="2.7999999999999545"/>
    <n v="2.8095524784266051E-3"/>
    <x v="1"/>
  </r>
  <r>
    <d v="2024-01-02T00:00:00"/>
    <x v="0"/>
    <n v="1"/>
    <n v="1"/>
    <x v="0"/>
    <x v="0"/>
    <s v="Q1"/>
    <x v="2"/>
    <x v="0"/>
    <s v="EQ"/>
    <n v="997"/>
    <n v="997.65"/>
    <n v="980.25"/>
    <n v="999.4"/>
    <n v="982.2"/>
    <n v="982.25"/>
    <n v="986.5"/>
    <n v="16263825"/>
    <n v="16044246136.200001"/>
    <n v="299393"/>
    <n v="8987680"/>
    <n v="55.26"/>
    <n v="-17.149999999999977"/>
    <n v="-1.7160296177706601E-2"/>
    <x v="0"/>
  </r>
  <r>
    <d v="2024-01-03T00:00:00"/>
    <x v="0"/>
    <n v="1"/>
    <n v="1"/>
    <x v="0"/>
    <x v="0"/>
    <s v="Q1"/>
    <x v="2"/>
    <x v="0"/>
    <s v="EQ"/>
    <n v="984.7"/>
    <n v="988"/>
    <n v="975.1"/>
    <n v="982.25"/>
    <n v="986.35"/>
    <n v="984.05"/>
    <n v="982.04"/>
    <n v="16826752"/>
    <n v="16524592371.549999"/>
    <n v="288368"/>
    <n v="9463080"/>
    <n v="56.24"/>
    <n v="1.7999999999999545"/>
    <n v="1.8325273606515191E-3"/>
    <x v="1"/>
  </r>
  <r>
    <d v="2024-01-04T00:00:00"/>
    <x v="0"/>
    <n v="1"/>
    <n v="1"/>
    <x v="0"/>
    <x v="0"/>
    <s v="Q1"/>
    <x v="2"/>
    <x v="0"/>
    <s v="EQ"/>
    <n v="986.4"/>
    <n v="989.15"/>
    <n v="981.9"/>
    <n v="984.05"/>
    <n v="988.65"/>
    <n v="987.15"/>
    <n v="985.6"/>
    <n v="22789140"/>
    <n v="22461089129.099998"/>
    <n v="309334"/>
    <n v="16967479"/>
    <n v="74.45"/>
    <n v="3.1000000000000227"/>
    <n v="3.1502464305675757E-3"/>
    <x v="1"/>
  </r>
  <r>
    <d v="2024-01-05T00:00:00"/>
    <x v="0"/>
    <n v="1"/>
    <n v="1"/>
    <x v="0"/>
    <x v="0"/>
    <s v="Q1"/>
    <x v="2"/>
    <x v="0"/>
    <s v="EQ"/>
    <n v="988"/>
    <n v="998.3"/>
    <n v="983.8"/>
    <n v="987.15"/>
    <n v="992.55"/>
    <n v="993.7"/>
    <n v="990.9"/>
    <n v="14875499"/>
    <n v="14740093870.25"/>
    <n v="312189"/>
    <n v="9332205"/>
    <n v="62.74"/>
    <n v="6.5500000000000682"/>
    <n v="6.6352631312364572E-3"/>
    <x v="1"/>
  </r>
  <r>
    <d v="2024-01-08T00:00:00"/>
    <x v="0"/>
    <n v="1"/>
    <n v="1"/>
    <x v="0"/>
    <x v="0"/>
    <s v="Q1"/>
    <x v="2"/>
    <x v="0"/>
    <s v="EQ"/>
    <n v="994"/>
    <n v="998.2"/>
    <n v="980.3"/>
    <n v="993.7"/>
    <n v="983"/>
    <n v="982"/>
    <n v="989.45"/>
    <n v="8393164"/>
    <n v="8304657336.6499996"/>
    <n v="196576"/>
    <n v="4175907"/>
    <n v="49.75"/>
    <n v="-11.700000000000045"/>
    <n v="-1.1774177317097761E-2"/>
    <x v="0"/>
  </r>
  <r>
    <d v="2024-01-09T00:00:00"/>
    <x v="0"/>
    <n v="1"/>
    <n v="1"/>
    <x v="0"/>
    <x v="0"/>
    <s v="Q1"/>
    <x v="2"/>
    <x v="0"/>
    <s v="EQ"/>
    <n v="986.25"/>
    <n v="995"/>
    <n v="975.4"/>
    <n v="982"/>
    <n v="978"/>
    <n v="979.75"/>
    <n v="984.62"/>
    <n v="14660414"/>
    <n v="14434925887.700001"/>
    <n v="202344"/>
    <n v="5515197"/>
    <n v="37.619999999999997"/>
    <n v="-2.25"/>
    <n v="-2.2912423625254582E-3"/>
    <x v="0"/>
  </r>
  <r>
    <d v="2024-01-10T00:00:00"/>
    <x v="0"/>
    <n v="1"/>
    <n v="1"/>
    <x v="0"/>
    <x v="0"/>
    <s v="Q1"/>
    <x v="2"/>
    <x v="0"/>
    <s v="EQ"/>
    <n v="974.3"/>
    <n v="994.95"/>
    <n v="974.3"/>
    <n v="979.75"/>
    <n v="992.5"/>
    <n v="993.05"/>
    <n v="989.28"/>
    <n v="9409181"/>
    <n v="9308354597.1000004"/>
    <n v="183064"/>
    <n v="5749186"/>
    <n v="61.1"/>
    <n v="13.299999999999955"/>
    <n v="1.3574891553967803E-2"/>
    <x v="1"/>
  </r>
  <r>
    <d v="2024-01-11T00:00:00"/>
    <x v="0"/>
    <n v="1"/>
    <n v="1"/>
    <x v="0"/>
    <x v="0"/>
    <s v="Q1"/>
    <x v="2"/>
    <x v="0"/>
    <s v="EQ"/>
    <n v="995.3"/>
    <n v="998.5"/>
    <n v="986.85"/>
    <n v="993.05"/>
    <n v="990.4"/>
    <n v="991.15"/>
    <n v="991.28"/>
    <n v="6451345"/>
    <n v="6395101765.1000004"/>
    <n v="205605"/>
    <n v="3996181"/>
    <n v="61.94"/>
    <n v="-1.8999999999999773"/>
    <n v="-1.9132974170484641E-3"/>
    <x v="0"/>
  </r>
  <r>
    <d v="2024-01-12T00:00:00"/>
    <x v="0"/>
    <n v="1"/>
    <n v="1"/>
    <x v="0"/>
    <x v="0"/>
    <s v="Q1"/>
    <x v="2"/>
    <x v="0"/>
    <s v="EQ"/>
    <n v="994.8"/>
    <n v="1008.7"/>
    <n v="991.75"/>
    <n v="991.15"/>
    <n v="1001.95"/>
    <n v="1003.5"/>
    <n v="1002.83"/>
    <n v="12255743"/>
    <n v="12290375605.85"/>
    <n v="255004"/>
    <n v="8277142"/>
    <n v="67.540000000000006"/>
    <n v="12.350000000000023"/>
    <n v="1.2460273419764942E-2"/>
    <x v="1"/>
  </r>
  <r>
    <d v="2024-01-15T00:00:00"/>
    <x v="0"/>
    <n v="1"/>
    <n v="1"/>
    <x v="0"/>
    <x v="0"/>
    <s v="Q1"/>
    <x v="2"/>
    <x v="0"/>
    <s v="EQ"/>
    <n v="1003.5"/>
    <n v="1011.65"/>
    <n v="999.25"/>
    <n v="1003.5"/>
    <n v="1010"/>
    <n v="1009.85"/>
    <n v="1007.04"/>
    <n v="12388044"/>
    <n v="12475200079.75"/>
    <n v="339028"/>
    <n v="7485540"/>
    <n v="60.43"/>
    <n v="6.3500000000000227"/>
    <n v="6.327852516193346E-3"/>
    <x v="1"/>
  </r>
  <r>
    <d v="2024-01-16T00:00:00"/>
    <x v="0"/>
    <n v="1"/>
    <n v="1"/>
    <x v="0"/>
    <x v="0"/>
    <s v="Q1"/>
    <x v="2"/>
    <x v="0"/>
    <s v="EQ"/>
    <n v="1006.1"/>
    <n v="1015.8"/>
    <n v="1004.6"/>
    <n v="1009.85"/>
    <n v="1007.65"/>
    <n v="1009.05"/>
    <n v="1010.56"/>
    <n v="11505126"/>
    <n v="11626570821.35"/>
    <n v="286201"/>
    <n v="6625571"/>
    <n v="57.59"/>
    <n v="-0.80000000000006821"/>
    <n v="-7.9219686092000619E-4"/>
    <x v="0"/>
  </r>
  <r>
    <d v="2024-01-17T00:00:00"/>
    <x v="0"/>
    <n v="1"/>
    <n v="1"/>
    <x v="0"/>
    <x v="0"/>
    <s v="Q1"/>
    <x v="2"/>
    <x v="0"/>
    <s v="EQ"/>
    <n v="987.9"/>
    <n v="1007.8"/>
    <n v="976.75"/>
    <n v="1009.05"/>
    <n v="979.5"/>
    <n v="981.75"/>
    <n v="989.71"/>
    <n v="41914771"/>
    <n v="41483325173.949997"/>
    <n v="580135"/>
    <n v="17595246"/>
    <n v="41.98"/>
    <n v="-27.299999999999955"/>
    <n v="-2.7055150884495272E-2"/>
    <x v="0"/>
  </r>
  <r>
    <d v="2024-01-18T00:00:00"/>
    <x v="0"/>
    <n v="1"/>
    <n v="1"/>
    <x v="0"/>
    <x v="0"/>
    <s v="Q1"/>
    <x v="2"/>
    <x v="0"/>
    <s v="EQ"/>
    <n v="973.95"/>
    <n v="994.3"/>
    <n v="970.15"/>
    <n v="981.75"/>
    <n v="987.5"/>
    <n v="986.35"/>
    <n v="984.56"/>
    <n v="17902484"/>
    <n v="17626126346.950001"/>
    <n v="405442"/>
    <n v="11114591"/>
    <n v="62.08"/>
    <n v="4.6000000000000227"/>
    <n v="4.6855105678635326E-3"/>
    <x v="1"/>
  </r>
  <r>
    <d v="2024-01-19T00:00:00"/>
    <x v="0"/>
    <n v="1"/>
    <n v="1"/>
    <x v="0"/>
    <x v="0"/>
    <s v="Q1"/>
    <x v="2"/>
    <x v="0"/>
    <s v="EQ"/>
    <n v="991.3"/>
    <n v="1010.9"/>
    <n v="987.55"/>
    <n v="986.35"/>
    <n v="1000"/>
    <n v="999.2"/>
    <n v="1002.64"/>
    <n v="23271148"/>
    <n v="23332513523.599998"/>
    <n v="373845"/>
    <n v="16874233"/>
    <n v="72.510000000000005"/>
    <n v="12.850000000000023"/>
    <n v="1.3027829877832435E-2"/>
    <x v="1"/>
  </r>
  <r>
    <d v="2024-01-20T00:00:00"/>
    <x v="0"/>
    <n v="1"/>
    <n v="1"/>
    <x v="0"/>
    <x v="0"/>
    <s v="Q1"/>
    <x v="2"/>
    <x v="0"/>
    <s v="EQ"/>
    <n v="1005.95"/>
    <n v="1014.7"/>
    <n v="995.3"/>
    <n v="999.2"/>
    <n v="1011.5"/>
    <n v="1008.7"/>
    <n v="1005.17"/>
    <n v="8788873"/>
    <n v="8834323616.7999992"/>
    <n v="172248"/>
    <n v="1752682"/>
    <n v="19.940000000000001"/>
    <n v="9.5"/>
    <n v="9.507606084867894E-3"/>
    <x v="1"/>
  </r>
  <r>
    <d v="2024-01-23T00:00:00"/>
    <x v="0"/>
    <n v="1"/>
    <n v="1"/>
    <x v="0"/>
    <x v="0"/>
    <s v="Q1"/>
    <x v="2"/>
    <x v="0"/>
    <s v="EQ"/>
    <n v="1059.0999999999999"/>
    <n v="1059.4000000000001"/>
    <n v="1021.2"/>
    <n v="1008.7"/>
    <n v="1027.9000000000001"/>
    <n v="1029.05"/>
    <n v="1035.82"/>
    <n v="50797448"/>
    <n v="52616782751.050003"/>
    <n v="669065"/>
    <n v="31661624"/>
    <n v="62.33"/>
    <n v="20.349999999999909"/>
    <n v="2.0174482006542985E-2"/>
    <x v="1"/>
  </r>
  <r>
    <d v="2024-01-24T00:00:00"/>
    <x v="0"/>
    <n v="1"/>
    <n v="1"/>
    <x v="0"/>
    <x v="0"/>
    <s v="Q1"/>
    <x v="2"/>
    <x v="0"/>
    <s v="EQ"/>
    <n v="1029.45"/>
    <n v="1035.95"/>
    <n v="996.65"/>
    <n v="1029.05"/>
    <n v="998.3"/>
    <n v="999.2"/>
    <n v="1006"/>
    <n v="34578943"/>
    <n v="34786249969.949997"/>
    <n v="341150"/>
    <n v="23014320"/>
    <n v="66.56"/>
    <n v="-29.849999999999909"/>
    <n v="-2.9007336864097868E-2"/>
    <x v="0"/>
  </r>
  <r>
    <d v="2024-01-25T00:00:00"/>
    <x v="0"/>
    <n v="1"/>
    <n v="1"/>
    <x v="0"/>
    <x v="0"/>
    <s v="Q1"/>
    <x v="2"/>
    <x v="0"/>
    <s v="EQ"/>
    <n v="998.4"/>
    <n v="1015.1"/>
    <n v="988.15"/>
    <n v="999.2"/>
    <n v="1009"/>
    <n v="1009.95"/>
    <n v="1002.34"/>
    <n v="28315035"/>
    <n v="28381251257"/>
    <n v="342997"/>
    <n v="14229052"/>
    <n v="50.25"/>
    <n v="10.75"/>
    <n v="1.0758606885508407E-2"/>
    <x v="1"/>
  </r>
  <r>
    <d v="2024-01-29T00:00:00"/>
    <x v="0"/>
    <n v="1"/>
    <n v="1"/>
    <x v="0"/>
    <x v="0"/>
    <s v="Q1"/>
    <x v="2"/>
    <x v="0"/>
    <s v="EQ"/>
    <n v="1020"/>
    <n v="1032"/>
    <n v="1010"/>
    <n v="1009.95"/>
    <n v="1018.15"/>
    <n v="1016.4"/>
    <n v="1020.75"/>
    <n v="14078922"/>
    <n v="14371068911.450001"/>
    <n v="288152"/>
    <n v="8312982"/>
    <n v="59.05"/>
    <n v="6.4499999999999318"/>
    <n v="6.3864547749887934E-3"/>
    <x v="1"/>
  </r>
  <r>
    <d v="2024-01-30T00:00:00"/>
    <x v="0"/>
    <n v="1"/>
    <n v="1"/>
    <x v="0"/>
    <x v="0"/>
    <s v="Q1"/>
    <x v="2"/>
    <x v="0"/>
    <s v="EQ"/>
    <n v="1014.95"/>
    <n v="1023.85"/>
    <n v="1008"/>
    <n v="1016.4"/>
    <n v="1014.9"/>
    <n v="1016.9"/>
    <n v="1015.16"/>
    <n v="16085742"/>
    <n v="16329641195.200001"/>
    <n v="272053"/>
    <n v="8212652"/>
    <n v="51.06"/>
    <n v="0.5"/>
    <n v="4.9193231011412833E-4"/>
    <x v="1"/>
  </r>
  <r>
    <d v="2024-01-31T00:00:00"/>
    <x v="0"/>
    <n v="1"/>
    <n v="1"/>
    <x v="0"/>
    <x v="0"/>
    <s v="Q1"/>
    <x v="2"/>
    <x v="0"/>
    <s v="EQ"/>
    <n v="1016.8"/>
    <n v="1039"/>
    <n v="1003.25"/>
    <n v="1016.9"/>
    <n v="1024.7"/>
    <n v="1028.1500000000001"/>
    <n v="1027.23"/>
    <n v="25627447"/>
    <n v="26325196239.650002"/>
    <n v="384552"/>
    <n v="12571213"/>
    <n v="49.05"/>
    <n v="11.250000000000114"/>
    <n v="1.1063034713344591E-2"/>
    <x v="1"/>
  </r>
  <r>
    <d v="2024-02-01T00:00:00"/>
    <x v="1"/>
    <n v="2"/>
    <n v="1"/>
    <x v="0"/>
    <x v="0"/>
    <s v="Q1"/>
    <x v="2"/>
    <x v="0"/>
    <s v="EQ"/>
    <n v="1033.95"/>
    <n v="1033.95"/>
    <n v="1017.4"/>
    <n v="1028.1500000000001"/>
    <n v="1024.7"/>
    <n v="1025.1500000000001"/>
    <n v="1025.68"/>
    <n v="13058880"/>
    <n v="13394253293.6"/>
    <n v="240963"/>
    <n v="7066624"/>
    <n v="54.11"/>
    <n v="-3"/>
    <n v="-2.9178621796430481E-3"/>
    <x v="0"/>
  </r>
  <r>
    <d v="2024-02-02T00:00:00"/>
    <x v="1"/>
    <n v="2"/>
    <n v="1"/>
    <x v="0"/>
    <x v="0"/>
    <s v="Q1"/>
    <x v="2"/>
    <x v="0"/>
    <s v="EQ"/>
    <n v="1037.0999999999999"/>
    <n v="1050"/>
    <n v="1021.65"/>
    <n v="1025.1500000000001"/>
    <n v="1023.5"/>
    <n v="1024"/>
    <n v="1037.0899999999999"/>
    <n v="14774650"/>
    <n v="15322579057"/>
    <n v="298259"/>
    <n v="5533876"/>
    <n v="37.46"/>
    <n v="-1.1500000000000909"/>
    <n v="-1.1217870555529346E-3"/>
    <x v="0"/>
  </r>
  <r>
    <d v="2024-02-05T00:00:00"/>
    <x v="1"/>
    <n v="2"/>
    <n v="1"/>
    <x v="0"/>
    <x v="0"/>
    <s v="Q1"/>
    <x v="2"/>
    <x v="0"/>
    <s v="EQ"/>
    <n v="1022.5"/>
    <n v="1026.45"/>
    <n v="1012.1"/>
    <n v="1024"/>
    <n v="1021.5"/>
    <n v="1023.5"/>
    <n v="1020.49"/>
    <n v="12948430"/>
    <n v="13213806903"/>
    <n v="252161"/>
    <n v="5063778"/>
    <n v="39.11"/>
    <n v="-0.5"/>
    <n v="-4.8828125E-4"/>
    <x v="0"/>
  </r>
  <r>
    <d v="2024-02-06T00:00:00"/>
    <x v="1"/>
    <n v="2"/>
    <n v="1"/>
    <x v="0"/>
    <x v="0"/>
    <s v="Q1"/>
    <x v="2"/>
    <x v="0"/>
    <s v="EQ"/>
    <n v="1023.55"/>
    <n v="1034.9000000000001"/>
    <n v="1016.7"/>
    <n v="1023.5"/>
    <n v="1027.75"/>
    <n v="1026.4000000000001"/>
    <n v="1027.06"/>
    <n v="12886927"/>
    <n v="13235660038.15"/>
    <n v="203228"/>
    <n v="6089164"/>
    <n v="47.25"/>
    <n v="2.9000000000000909"/>
    <n v="2.8334147532975973E-3"/>
    <x v="1"/>
  </r>
  <r>
    <d v="2024-02-07T00:00:00"/>
    <x v="1"/>
    <n v="2"/>
    <n v="1"/>
    <x v="0"/>
    <x v="0"/>
    <s v="Q1"/>
    <x v="2"/>
    <x v="0"/>
    <s v="EQ"/>
    <n v="1028"/>
    <n v="1031.55"/>
    <n v="1013"/>
    <n v="1026.4000000000001"/>
    <n v="1022.85"/>
    <n v="1022.15"/>
    <n v="1020.41"/>
    <n v="16410895"/>
    <n v="16745900269.85"/>
    <n v="302775"/>
    <n v="7554837"/>
    <n v="46.04"/>
    <n v="-4.2500000000001137"/>
    <n v="-4.1406858924397053E-3"/>
    <x v="0"/>
  </r>
  <r>
    <d v="2024-02-08T00:00:00"/>
    <x v="1"/>
    <n v="2"/>
    <n v="1"/>
    <x v="0"/>
    <x v="0"/>
    <s v="Q1"/>
    <x v="2"/>
    <x v="0"/>
    <s v="EQ"/>
    <n v="1024.0999999999999"/>
    <n v="1028.25"/>
    <n v="985.25"/>
    <n v="1022.15"/>
    <n v="991.9"/>
    <n v="989.3"/>
    <n v="1003.64"/>
    <n v="20565502"/>
    <n v="20640320782.200001"/>
    <n v="332222"/>
    <n v="11867524"/>
    <n v="57.71"/>
    <n v="-32.850000000000023"/>
    <n v="-3.2138140194687692E-2"/>
    <x v="0"/>
  </r>
  <r>
    <d v="2024-02-09T00:00:00"/>
    <x v="1"/>
    <n v="2"/>
    <n v="1"/>
    <x v="0"/>
    <x v="0"/>
    <s v="Q1"/>
    <x v="2"/>
    <x v="0"/>
    <s v="EQ"/>
    <n v="988.85"/>
    <n v="1013.75"/>
    <n v="985.5"/>
    <n v="989.3"/>
    <n v="1010.95"/>
    <n v="1010.7"/>
    <n v="1005.08"/>
    <n v="12799837"/>
    <n v="12864802516.9"/>
    <n v="307855"/>
    <n v="7247647"/>
    <n v="56.62"/>
    <n v="21.400000000000091"/>
    <n v="2.1631456585464563E-2"/>
    <x v="1"/>
  </r>
  <r>
    <d v="2024-02-12T00:00:00"/>
    <x v="1"/>
    <n v="2"/>
    <n v="1"/>
    <x v="0"/>
    <x v="0"/>
    <s v="Q1"/>
    <x v="2"/>
    <x v="0"/>
    <s v="EQ"/>
    <n v="1010.4"/>
    <n v="1012.2"/>
    <n v="985.25"/>
    <n v="1010.7"/>
    <n v="994.1"/>
    <n v="996.1"/>
    <n v="996.95"/>
    <n v="8050066"/>
    <n v="8025492595.25"/>
    <n v="231523"/>
    <n v="3223949"/>
    <n v="40.049999999999997"/>
    <n v="-14.600000000000023"/>
    <n v="-1.4445433857722392E-2"/>
    <x v="0"/>
  </r>
  <r>
    <d v="2024-02-13T00:00:00"/>
    <x v="1"/>
    <n v="2"/>
    <n v="1"/>
    <x v="0"/>
    <x v="0"/>
    <s v="Q1"/>
    <x v="2"/>
    <x v="0"/>
    <s v="EQ"/>
    <n v="1006"/>
    <n v="1027.05"/>
    <n v="1000.3"/>
    <n v="996.1"/>
    <n v="1018.55"/>
    <n v="1019.8"/>
    <n v="1016"/>
    <n v="18706292"/>
    <n v="19005585172.799999"/>
    <n v="294962"/>
    <n v="6389610"/>
    <n v="34.159999999999997"/>
    <n v="23.699999999999932"/>
    <n v="2.3792791888364553E-2"/>
    <x v="1"/>
  </r>
  <r>
    <d v="2024-02-14T00:00:00"/>
    <x v="1"/>
    <n v="2"/>
    <n v="1"/>
    <x v="0"/>
    <x v="0"/>
    <s v="Q1"/>
    <x v="2"/>
    <x v="0"/>
    <s v="EQ"/>
    <n v="1009.55"/>
    <n v="1035.7"/>
    <n v="1007.55"/>
    <n v="1019.8"/>
    <n v="1020.5"/>
    <n v="1022.7"/>
    <n v="1023.3"/>
    <n v="17878720"/>
    <n v="18295210771.650002"/>
    <n v="333327"/>
    <n v="6229040"/>
    <n v="34.840000000000003"/>
    <n v="2.9000000000000909"/>
    <n v="2.8436948421259964E-3"/>
    <x v="1"/>
  </r>
  <r>
    <d v="2024-02-15T00:00:00"/>
    <x v="1"/>
    <n v="2"/>
    <n v="1"/>
    <x v="0"/>
    <x v="0"/>
    <s v="Q1"/>
    <x v="2"/>
    <x v="0"/>
    <s v="EQ"/>
    <n v="1022.85"/>
    <n v="1026.6500000000001"/>
    <n v="1006.6"/>
    <n v="1022.7"/>
    <n v="1019.1"/>
    <n v="1016.65"/>
    <n v="1013.82"/>
    <n v="10069878"/>
    <n v="10209072761.799999"/>
    <n v="238688"/>
    <n v="4072687"/>
    <n v="40.44"/>
    <n v="-6.0500000000000682"/>
    <n v="-5.9157133079104996E-3"/>
    <x v="0"/>
  </r>
  <r>
    <d v="2024-02-16T00:00:00"/>
    <x v="1"/>
    <n v="2"/>
    <n v="1"/>
    <x v="0"/>
    <x v="0"/>
    <s v="Q1"/>
    <x v="2"/>
    <x v="0"/>
    <s v="EQ"/>
    <n v="1023.2"/>
    <n v="1026.2"/>
    <n v="1016.9"/>
    <n v="1016.65"/>
    <n v="1022.95"/>
    <n v="1023.25"/>
    <n v="1022.11"/>
    <n v="7159395"/>
    <n v="7317724030.3999996"/>
    <n v="228404"/>
    <n v="3842449"/>
    <n v="53.67"/>
    <n v="6.6000000000000227"/>
    <n v="6.4919097034377834E-3"/>
    <x v="1"/>
  </r>
  <r>
    <d v="2024-02-19T00:00:00"/>
    <x v="1"/>
    <n v="2"/>
    <n v="1"/>
    <x v="0"/>
    <x v="0"/>
    <s v="Q1"/>
    <x v="2"/>
    <x v="0"/>
    <s v="EQ"/>
    <n v="1023.35"/>
    <n v="1046"/>
    <n v="1023.35"/>
    <n v="1023.25"/>
    <n v="1041.05"/>
    <n v="1043.75"/>
    <n v="1039.05"/>
    <n v="9388255"/>
    <n v="9754860639.6000004"/>
    <n v="223270"/>
    <n v="5147259"/>
    <n v="54.83"/>
    <n v="20.5"/>
    <n v="2.0034204739799659E-2"/>
    <x v="1"/>
  </r>
  <r>
    <d v="2024-02-20T00:00:00"/>
    <x v="1"/>
    <n v="2"/>
    <n v="1"/>
    <x v="0"/>
    <x v="0"/>
    <s v="Q1"/>
    <x v="2"/>
    <x v="0"/>
    <s v="EQ"/>
    <n v="1041.05"/>
    <n v="1052.6500000000001"/>
    <n v="1033.25"/>
    <n v="1043.75"/>
    <n v="1049.75"/>
    <n v="1048.75"/>
    <n v="1046.56"/>
    <n v="11293528"/>
    <n v="11819391718.9"/>
    <n v="251413"/>
    <n v="4991710"/>
    <n v="44.2"/>
    <n v="5"/>
    <n v="4.7904191616766467E-3"/>
    <x v="1"/>
  </r>
  <r>
    <d v="2024-02-21T00:00:00"/>
    <x v="1"/>
    <n v="2"/>
    <n v="1"/>
    <x v="0"/>
    <x v="0"/>
    <s v="Q1"/>
    <x v="2"/>
    <x v="0"/>
    <s v="EQ"/>
    <n v="1056.8"/>
    <n v="1064"/>
    <n v="1048"/>
    <n v="1048.75"/>
    <n v="1049.3499999999999"/>
    <n v="1051.95"/>
    <n v="1056.03"/>
    <n v="15946325"/>
    <n v="16839758063.299999"/>
    <n v="285074"/>
    <n v="8400930"/>
    <n v="52.68"/>
    <n v="3.2000000000000455"/>
    <n v="3.051251489868935E-3"/>
    <x v="1"/>
  </r>
  <r>
    <d v="2024-02-22T00:00:00"/>
    <x v="1"/>
    <n v="2"/>
    <n v="1"/>
    <x v="0"/>
    <x v="0"/>
    <s v="Q1"/>
    <x v="2"/>
    <x v="0"/>
    <s v="EQ"/>
    <n v="1056"/>
    <n v="1066"/>
    <n v="1040.3"/>
    <n v="1051.95"/>
    <n v="1061.55"/>
    <n v="1062.7"/>
    <n v="1054.56"/>
    <n v="13432573"/>
    <n v="14165481752.549999"/>
    <n v="289172"/>
    <n v="4966739"/>
    <n v="36.979999999999997"/>
    <n v="10.75"/>
    <n v="1.021911687817862E-2"/>
    <x v="1"/>
  </r>
  <r>
    <d v="2024-02-23T00:00:00"/>
    <x v="1"/>
    <n v="2"/>
    <n v="1"/>
    <x v="0"/>
    <x v="0"/>
    <s v="Q1"/>
    <x v="2"/>
    <x v="0"/>
    <s v="EQ"/>
    <n v="1070"/>
    <n v="1070"/>
    <n v="1057.6500000000001"/>
    <n v="1062.7"/>
    <n v="1061.25"/>
    <n v="1061.3"/>
    <n v="1063.9100000000001"/>
    <n v="13142759"/>
    <n v="13982766720.4"/>
    <n v="217544"/>
    <n v="8343213"/>
    <n v="63.48"/>
    <n v="-1.4000000000000909"/>
    <n v="-1.3173990778207311E-3"/>
    <x v="0"/>
  </r>
  <r>
    <d v="2024-02-26T00:00:00"/>
    <x v="1"/>
    <n v="2"/>
    <n v="1"/>
    <x v="0"/>
    <x v="0"/>
    <s v="Q1"/>
    <x v="2"/>
    <x v="0"/>
    <s v="EQ"/>
    <n v="1053.0999999999999"/>
    <n v="1062.3"/>
    <n v="1050.5"/>
    <n v="1061.3"/>
    <n v="1053.75"/>
    <n v="1054.2"/>
    <n v="1055.6199999999999"/>
    <n v="7875941"/>
    <n v="8313978243.6499996"/>
    <n v="187011"/>
    <n v="5027751"/>
    <n v="63.84"/>
    <n v="-7.0999999999999091"/>
    <n v="-6.6899086026570333E-3"/>
    <x v="0"/>
  </r>
  <r>
    <d v="2024-02-27T00:00:00"/>
    <x v="1"/>
    <n v="2"/>
    <n v="1"/>
    <x v="0"/>
    <x v="0"/>
    <s v="Q1"/>
    <x v="2"/>
    <x v="0"/>
    <s v="EQ"/>
    <n v="1050.75"/>
    <n v="1066.2"/>
    <n v="1046.5"/>
    <n v="1054.2"/>
    <n v="1061.5"/>
    <n v="1060.2"/>
    <n v="1057.17"/>
    <n v="10580973"/>
    <n v="11185895021.200001"/>
    <n v="203486"/>
    <n v="5898487"/>
    <n v="55.75"/>
    <n v="6"/>
    <n v="5.6915196357427431E-3"/>
    <x v="1"/>
  </r>
  <r>
    <d v="2024-02-28T00:00:00"/>
    <x v="1"/>
    <n v="2"/>
    <n v="1"/>
    <x v="0"/>
    <x v="0"/>
    <s v="Q1"/>
    <x v="2"/>
    <x v="0"/>
    <s v="EQ"/>
    <n v="1063"/>
    <n v="1064.8499999999999"/>
    <n v="1042.1500000000001"/>
    <n v="1060.2"/>
    <n v="1046.5999999999999"/>
    <n v="1046.2"/>
    <n v="1051.19"/>
    <n v="7730332"/>
    <n v="8126074219.1499996"/>
    <n v="175450"/>
    <n v="3965568"/>
    <n v="51.3"/>
    <n v="-14"/>
    <n v="-1.3205055649877381E-2"/>
    <x v="0"/>
  </r>
  <r>
    <d v="2024-02-29T00:00:00"/>
    <x v="1"/>
    <n v="2"/>
    <n v="1"/>
    <x v="0"/>
    <x v="0"/>
    <s v="Q1"/>
    <x v="2"/>
    <x v="0"/>
    <s v="EQ"/>
    <n v="1043.05"/>
    <n v="1060.7"/>
    <n v="1038.5"/>
    <n v="1046.2"/>
    <n v="1054.95"/>
    <n v="1052.2"/>
    <n v="1051.47"/>
    <n v="20944844"/>
    <n v="22022802548.349998"/>
    <n v="343777"/>
    <n v="10421268"/>
    <n v="49.76"/>
    <n v="6"/>
    <n v="5.7350411011278914E-3"/>
    <x v="1"/>
  </r>
  <r>
    <d v="2024-03-01T00:00:00"/>
    <x v="2"/>
    <n v="3"/>
    <n v="1"/>
    <x v="0"/>
    <x v="0"/>
    <s v="Q1"/>
    <x v="2"/>
    <x v="0"/>
    <s v="EQ"/>
    <n v="1055"/>
    <n v="1089.95"/>
    <n v="1054"/>
    <n v="1052.2"/>
    <n v="1085"/>
    <n v="1086.9000000000001"/>
    <n v="1079.42"/>
    <n v="14909562"/>
    <n v="16093696257.799999"/>
    <n v="315463"/>
    <n v="9592724"/>
    <n v="64.34"/>
    <n v="34.700000000000045"/>
    <n v="3.2978521193689457E-2"/>
    <x v="1"/>
  </r>
  <r>
    <d v="2024-03-02T00:00:00"/>
    <x v="2"/>
    <n v="3"/>
    <n v="1"/>
    <x v="0"/>
    <x v="0"/>
    <s v="Q1"/>
    <x v="2"/>
    <x v="0"/>
    <s v="EQ"/>
    <n v="1087.25"/>
    <n v="1089.45"/>
    <n v="1080.5"/>
    <n v="1086.9000000000001"/>
    <n v="1083.9000000000001"/>
    <n v="1084.6500000000001"/>
    <n v="1084.3800000000001"/>
    <n v="481475"/>
    <n v="522100593.19999999"/>
    <n v="14375"/>
    <n v="180404"/>
    <n v="37.47"/>
    <n v="-2.25"/>
    <n v="-2.0701076455975709E-3"/>
    <x v="0"/>
  </r>
  <r>
    <d v="2024-03-04T00:00:00"/>
    <x v="2"/>
    <n v="3"/>
    <n v="1"/>
    <x v="0"/>
    <x v="0"/>
    <s v="Q1"/>
    <x v="2"/>
    <x v="0"/>
    <s v="EQ"/>
    <n v="1081"/>
    <n v="1095"/>
    <n v="1080.0999999999999"/>
    <n v="1084.6500000000001"/>
    <n v="1090.9000000000001"/>
    <n v="1092.3499999999999"/>
    <n v="1090.04"/>
    <n v="11424581"/>
    <n v="12453254625.85"/>
    <n v="251185"/>
    <n v="7785048"/>
    <n v="68.14"/>
    <n v="7.6999999999998181"/>
    <n v="7.099064214262497E-3"/>
    <x v="1"/>
  </r>
  <r>
    <d v="2024-03-05T00:00:00"/>
    <x v="2"/>
    <n v="3"/>
    <n v="1"/>
    <x v="0"/>
    <x v="0"/>
    <s v="Q1"/>
    <x v="2"/>
    <x v="0"/>
    <s v="EQ"/>
    <n v="1086.2"/>
    <n v="1099.5"/>
    <n v="1076.5"/>
    <n v="1092.3499999999999"/>
    <n v="1087.8499999999999"/>
    <n v="1088.05"/>
    <n v="1089.5999999999999"/>
    <n v="9222544"/>
    <n v="10048890642.950001"/>
    <n v="258890"/>
    <n v="4745297"/>
    <n v="51.45"/>
    <n v="-4.2999999999999545"/>
    <n v="-3.9364672495079004E-3"/>
    <x v="0"/>
  </r>
  <r>
    <d v="2024-03-06T00:00:00"/>
    <x v="2"/>
    <n v="3"/>
    <n v="1"/>
    <x v="0"/>
    <x v="0"/>
    <s v="Q1"/>
    <x v="2"/>
    <x v="0"/>
    <s v="EQ"/>
    <n v="1080.3"/>
    <n v="1113.55"/>
    <n v="1080.3"/>
    <n v="1088.05"/>
    <n v="1099"/>
    <n v="1097.0999999999999"/>
    <n v="1101.6099999999999"/>
    <n v="21796484"/>
    <n v="24011191501.450001"/>
    <n v="364582"/>
    <n v="10180700"/>
    <n v="46.71"/>
    <n v="9.0499999999999545"/>
    <n v="8.317632461743444E-3"/>
    <x v="1"/>
  </r>
  <r>
    <d v="2024-03-07T00:00:00"/>
    <x v="2"/>
    <n v="3"/>
    <n v="1"/>
    <x v="0"/>
    <x v="0"/>
    <s v="Q1"/>
    <x v="2"/>
    <x v="0"/>
    <s v="EQ"/>
    <n v="1094.95"/>
    <n v="1095"/>
    <n v="1082.7"/>
    <n v="1097.0999999999999"/>
    <n v="1086.5"/>
    <n v="1087.95"/>
    <n v="1088.3"/>
    <n v="9963926"/>
    <n v="10843732033.049999"/>
    <n v="262108"/>
    <n v="5743168"/>
    <n v="57.64"/>
    <n v="-9.1499999999998636"/>
    <n v="-8.3401695378724494E-3"/>
    <x v="0"/>
  </r>
  <r>
    <d v="2024-03-11T00:00:00"/>
    <x v="2"/>
    <n v="3"/>
    <n v="1"/>
    <x v="0"/>
    <x v="0"/>
    <s v="Q1"/>
    <x v="2"/>
    <x v="0"/>
    <s v="EQ"/>
    <n v="1087.95"/>
    <n v="1087.95"/>
    <n v="1076.75"/>
    <n v="1087.95"/>
    <n v="1077.5"/>
    <n v="1078.7"/>
    <n v="1081.06"/>
    <n v="13310362"/>
    <n v="14389279964.5"/>
    <n v="250456"/>
    <n v="9577327"/>
    <n v="71.95"/>
    <n v="-9.25"/>
    <n v="-8.5022289627280662E-3"/>
    <x v="0"/>
  </r>
  <r>
    <d v="2024-03-12T00:00:00"/>
    <x v="2"/>
    <n v="3"/>
    <n v="1"/>
    <x v="0"/>
    <x v="0"/>
    <s v="Q1"/>
    <x v="2"/>
    <x v="0"/>
    <s v="EQ"/>
    <n v="1077.05"/>
    <n v="1094.8"/>
    <n v="1055.6500000000001"/>
    <n v="1078.7"/>
    <n v="1075.05"/>
    <n v="1076.8499999999999"/>
    <n v="1077.9000000000001"/>
    <n v="21785435"/>
    <n v="23482625405.849998"/>
    <n v="304992"/>
    <n v="10142990"/>
    <n v="46.56"/>
    <n v="-1.8500000000001364"/>
    <n v="-1.7150273477335091E-3"/>
    <x v="0"/>
  </r>
  <r>
    <d v="2024-03-13T00:00:00"/>
    <x v="2"/>
    <n v="3"/>
    <n v="1"/>
    <x v="0"/>
    <x v="0"/>
    <s v="Q1"/>
    <x v="2"/>
    <x v="0"/>
    <s v="EQ"/>
    <n v="1077.1500000000001"/>
    <n v="1089.6500000000001"/>
    <n v="1073.1500000000001"/>
    <n v="1076.8499999999999"/>
    <n v="1082"/>
    <n v="1083.95"/>
    <n v="1084.3800000000001"/>
    <n v="24855870"/>
    <n v="26953204669.150002"/>
    <n v="361717"/>
    <n v="13165624"/>
    <n v="52.97"/>
    <n v="7.1000000000001364"/>
    <n v="6.5933045456657256E-3"/>
    <x v="1"/>
  </r>
  <r>
    <d v="2024-03-14T00:00:00"/>
    <x v="2"/>
    <n v="3"/>
    <n v="1"/>
    <x v="0"/>
    <x v="0"/>
    <s v="Q1"/>
    <x v="2"/>
    <x v="0"/>
    <s v="EQ"/>
    <n v="1080"/>
    <n v="1097.0999999999999"/>
    <n v="1075.05"/>
    <n v="1083.95"/>
    <n v="1084.3499999999999"/>
    <n v="1083.5999999999999"/>
    <n v="1086.03"/>
    <n v="14231421"/>
    <n v="15455740913.549999"/>
    <n v="259807"/>
    <n v="6207330"/>
    <n v="43.62"/>
    <n v="-0.35000000000013642"/>
    <n v="-3.2289312237661924E-4"/>
    <x v="0"/>
  </r>
  <r>
    <d v="2024-03-15T00:00:00"/>
    <x v="2"/>
    <n v="3"/>
    <n v="1"/>
    <x v="0"/>
    <x v="0"/>
    <s v="Q1"/>
    <x v="2"/>
    <x v="0"/>
    <s v="EQ"/>
    <n v="1072"/>
    <n v="1086.25"/>
    <n v="1070"/>
    <n v="1083.5999999999999"/>
    <n v="1073.9000000000001"/>
    <n v="1080.3499999999999"/>
    <n v="1080.17"/>
    <n v="66192734"/>
    <n v="71499718294.100006"/>
    <n v="347312"/>
    <n v="49077479"/>
    <n v="74.14"/>
    <n v="-3.25"/>
    <n v="-2.999261720191953E-3"/>
    <x v="0"/>
  </r>
  <r>
    <d v="2024-03-18T00:00:00"/>
    <x v="2"/>
    <n v="3"/>
    <n v="1"/>
    <x v="0"/>
    <x v="0"/>
    <s v="Q1"/>
    <x v="2"/>
    <x v="0"/>
    <s v="EQ"/>
    <n v="1075.05"/>
    <n v="1084.8"/>
    <n v="1060.05"/>
    <n v="1080.3499999999999"/>
    <n v="1082.0999999999999"/>
    <n v="1081.2"/>
    <n v="1076.6099999999999"/>
    <n v="8769440"/>
    <n v="9441285942.75"/>
    <n v="253537"/>
    <n v="4101264"/>
    <n v="46.77"/>
    <n v="0.85000000000013642"/>
    <n v="7.867820613691271E-4"/>
    <x v="1"/>
  </r>
  <r>
    <d v="2024-03-19T00:00:00"/>
    <x v="2"/>
    <n v="3"/>
    <n v="1"/>
    <x v="0"/>
    <x v="0"/>
    <s v="Q1"/>
    <x v="2"/>
    <x v="0"/>
    <s v="EQ"/>
    <n v="1078.45"/>
    <n v="1088.75"/>
    <n v="1075.25"/>
    <n v="1081.2"/>
    <n v="1081.45"/>
    <n v="1083.95"/>
    <n v="1082.5999999999999"/>
    <n v="16708715"/>
    <n v="18088899237.650002"/>
    <n v="367746"/>
    <n v="10342948"/>
    <n v="61.9"/>
    <n v="2.75"/>
    <n v="2.5434702182759897E-3"/>
    <x v="1"/>
  </r>
  <r>
    <d v="2024-03-20T00:00:00"/>
    <x v="2"/>
    <n v="3"/>
    <n v="1"/>
    <x v="0"/>
    <x v="0"/>
    <s v="Q1"/>
    <x v="2"/>
    <x v="0"/>
    <s v="EQ"/>
    <n v="1080"/>
    <n v="1090"/>
    <n v="1067.5"/>
    <n v="1083.95"/>
    <n v="1087"/>
    <n v="1084.5"/>
    <n v="1081.24"/>
    <n v="18725251"/>
    <n v="20246525010.950001"/>
    <n v="365151"/>
    <n v="8233921"/>
    <n v="43.97"/>
    <n v="0.54999999999995453"/>
    <n v="5.0740347802016189E-4"/>
    <x v="1"/>
  </r>
  <r>
    <d v="2024-03-21T00:00:00"/>
    <x v="2"/>
    <n v="3"/>
    <n v="1"/>
    <x v="0"/>
    <x v="0"/>
    <s v="Q1"/>
    <x v="2"/>
    <x v="0"/>
    <s v="EQ"/>
    <n v="1092"/>
    <n v="1100"/>
    <n v="1079.1500000000001"/>
    <n v="1084.5"/>
    <n v="1081.5"/>
    <n v="1081.8"/>
    <n v="1086.3800000000001"/>
    <n v="19992607"/>
    <n v="21719605114.849998"/>
    <n v="252414"/>
    <n v="13607650"/>
    <n v="68.06"/>
    <n v="-2.7000000000000455"/>
    <n v="-2.4896265560166394E-3"/>
    <x v="0"/>
  </r>
  <r>
    <d v="2024-03-22T00:00:00"/>
    <x v="2"/>
    <n v="3"/>
    <n v="1"/>
    <x v="0"/>
    <x v="0"/>
    <s v="Q1"/>
    <x v="2"/>
    <x v="0"/>
    <s v="EQ"/>
    <n v="1081.1500000000001"/>
    <n v="1093.7"/>
    <n v="1078.7"/>
    <n v="1081.8"/>
    <n v="1089.5"/>
    <n v="1090.3"/>
    <n v="1089.9100000000001"/>
    <n v="17214415"/>
    <n v="18762240505.049999"/>
    <n v="258317"/>
    <n v="10440853"/>
    <n v="60.65"/>
    <n v="8.5"/>
    <n v="7.8572749121833992E-3"/>
    <x v="1"/>
  </r>
  <r>
    <d v="2024-03-26T00:00:00"/>
    <x v="2"/>
    <n v="3"/>
    <n v="1"/>
    <x v="0"/>
    <x v="0"/>
    <s v="Q1"/>
    <x v="2"/>
    <x v="0"/>
    <s v="EQ"/>
    <n v="1081"/>
    <n v="1089.1500000000001"/>
    <n v="1076.95"/>
    <n v="1090.3"/>
    <n v="1083.4000000000001"/>
    <n v="1083.7"/>
    <n v="1083.24"/>
    <n v="13367635"/>
    <n v="14480333014.75"/>
    <n v="213520"/>
    <n v="7584977"/>
    <n v="56.74"/>
    <n v="-6.5999999999999091"/>
    <n v="-6.0533798037236625E-3"/>
    <x v="0"/>
  </r>
  <r>
    <d v="2024-03-27T00:00:00"/>
    <x v="2"/>
    <n v="3"/>
    <n v="1"/>
    <x v="0"/>
    <x v="0"/>
    <s v="Q1"/>
    <x v="2"/>
    <x v="0"/>
    <s v="EQ"/>
    <n v="1083.7"/>
    <n v="1092.5"/>
    <n v="1079.55"/>
    <n v="1083.7"/>
    <n v="1085"/>
    <n v="1083.75"/>
    <n v="1085.29"/>
    <n v="26907245"/>
    <n v="29202142587.099998"/>
    <n v="318363"/>
    <n v="13797010"/>
    <n v="51.28"/>
    <n v="4.9999999999954525E-2"/>
    <n v="4.6138230137449961E-5"/>
    <x v="1"/>
  </r>
  <r>
    <d v="2024-03-28T00:00:00"/>
    <x v="2"/>
    <n v="3"/>
    <n v="1"/>
    <x v="0"/>
    <x v="0"/>
    <s v="Q1"/>
    <x v="2"/>
    <x v="0"/>
    <s v="EQ"/>
    <n v="1085"/>
    <n v="1105.05"/>
    <n v="1085"/>
    <n v="1083.75"/>
    <n v="1096.05"/>
    <n v="1093.3"/>
    <n v="1098.05"/>
    <n v="22070566"/>
    <n v="24234485223.650002"/>
    <n v="369595"/>
    <n v="11950777"/>
    <n v="54.15"/>
    <n v="9.5499999999999545"/>
    <n v="8.8119953863898086E-3"/>
    <x v="1"/>
  </r>
  <r>
    <d v="2024-04-01T00:00:00"/>
    <x v="3"/>
    <n v="4"/>
    <n v="1"/>
    <x v="0"/>
    <x v="1"/>
    <s v="Q2"/>
    <x v="2"/>
    <x v="0"/>
    <s v="EQ"/>
    <n v="1096.05"/>
    <n v="1102.95"/>
    <n v="1094.45"/>
    <n v="1093.3"/>
    <n v="1098.7"/>
    <n v="1099.6500000000001"/>
    <n v="1098.49"/>
    <n v="10848191"/>
    <n v="11916581584.35"/>
    <n v="191651"/>
    <n v="7348389"/>
    <n v="67.739999999999995"/>
    <n v="6.3500000000001364"/>
    <n v="5.8081039056070037E-3"/>
    <x v="1"/>
  </r>
  <r>
    <d v="2024-04-02T00:00:00"/>
    <x v="3"/>
    <n v="4"/>
    <n v="1"/>
    <x v="0"/>
    <x v="1"/>
    <s v="Q2"/>
    <x v="2"/>
    <x v="0"/>
    <s v="EQ"/>
    <n v="1094.45"/>
    <n v="1094.45"/>
    <n v="1079.25"/>
    <n v="1099.6500000000001"/>
    <n v="1083.1500000000001"/>
    <n v="1081.2"/>
    <n v="1083.3900000000001"/>
    <n v="14380396"/>
    <n v="15579539289.950001"/>
    <n v="226080"/>
    <n v="7380311"/>
    <n v="51.32"/>
    <n v="-18.450000000000045"/>
    <n v="-1.6778065748192645E-2"/>
    <x v="0"/>
  </r>
  <r>
    <d v="2024-04-03T00:00:00"/>
    <x v="3"/>
    <n v="4"/>
    <n v="1"/>
    <x v="0"/>
    <x v="1"/>
    <s v="Q2"/>
    <x v="2"/>
    <x v="0"/>
    <s v="EQ"/>
    <n v="1075"/>
    <n v="1083.6500000000001"/>
    <n v="1072.25"/>
    <n v="1081.2"/>
    <n v="1077.3499999999999"/>
    <n v="1077.2"/>
    <n v="1078.5"/>
    <n v="15477184"/>
    <n v="16692070515.200001"/>
    <n v="237385"/>
    <n v="7647513"/>
    <n v="49.41"/>
    <n v="-4"/>
    <n v="-3.6995930447650755E-3"/>
    <x v="0"/>
  </r>
  <r>
    <d v="2024-04-04T00:00:00"/>
    <x v="3"/>
    <n v="4"/>
    <n v="1"/>
    <x v="0"/>
    <x v="1"/>
    <s v="Q2"/>
    <x v="2"/>
    <x v="0"/>
    <s v="EQ"/>
    <n v="1084.75"/>
    <n v="1085.8"/>
    <n v="1063.45"/>
    <n v="1077.2"/>
    <n v="1080.55"/>
    <n v="1078.8499999999999"/>
    <n v="1074.52"/>
    <n v="21419689"/>
    <n v="23015858480.349998"/>
    <n v="405986"/>
    <n v="8750884"/>
    <n v="40.85"/>
    <n v="1.6499999999998636"/>
    <n v="1.5317489788338873E-3"/>
    <x v="1"/>
  </r>
  <r>
    <d v="2024-04-05T00:00:00"/>
    <x v="3"/>
    <n v="4"/>
    <n v="1"/>
    <x v="0"/>
    <x v="1"/>
    <s v="Q2"/>
    <x v="2"/>
    <x v="0"/>
    <s v="EQ"/>
    <n v="1070"/>
    <n v="1086"/>
    <n v="1067.45"/>
    <n v="1078.8499999999999"/>
    <n v="1084"/>
    <n v="1083.4000000000001"/>
    <n v="1073.6400000000001"/>
    <n v="15340637"/>
    <n v="16470380648.6"/>
    <n v="208528"/>
    <n v="10597870"/>
    <n v="69.08"/>
    <n v="4.5500000000001819"/>
    <n v="4.2174537702184571E-3"/>
    <x v="1"/>
  </r>
  <r>
    <d v="2024-04-08T00:00:00"/>
    <x v="3"/>
    <n v="4"/>
    <n v="1"/>
    <x v="0"/>
    <x v="1"/>
    <s v="Q2"/>
    <x v="2"/>
    <x v="0"/>
    <s v="EQ"/>
    <n v="1078.3499999999999"/>
    <n v="1091.75"/>
    <n v="1076.3"/>
    <n v="1083.4000000000001"/>
    <n v="1087"/>
    <n v="1087.1500000000001"/>
    <n v="1086.22"/>
    <n v="8023461"/>
    <n v="8715249008.2000008"/>
    <n v="182575"/>
    <n v="5067692"/>
    <n v="63.16"/>
    <n v="3.75"/>
    <n v="3.4613254568949601E-3"/>
    <x v="1"/>
  </r>
  <r>
    <d v="2024-04-09T00:00:00"/>
    <x v="3"/>
    <n v="4"/>
    <n v="1"/>
    <x v="0"/>
    <x v="1"/>
    <s v="Q2"/>
    <x v="2"/>
    <x v="0"/>
    <s v="EQ"/>
    <n v="1091.95"/>
    <n v="1115.25"/>
    <n v="1088.3"/>
    <n v="1087.1500000000001"/>
    <n v="1107.7"/>
    <n v="1107.05"/>
    <n v="1106.1600000000001"/>
    <n v="12298463"/>
    <n v="13604116450.75"/>
    <n v="250588"/>
    <n v="6986882"/>
    <n v="56.81"/>
    <n v="19.899999999999864"/>
    <n v="1.8304741755967312E-2"/>
    <x v="1"/>
  </r>
  <r>
    <d v="2024-04-10T00:00:00"/>
    <x v="3"/>
    <n v="4"/>
    <n v="1"/>
    <x v="0"/>
    <x v="1"/>
    <s v="Q2"/>
    <x v="2"/>
    <x v="0"/>
    <s v="EQ"/>
    <n v="1110.95"/>
    <n v="1116.55"/>
    <n v="1105.1500000000001"/>
    <n v="1107.05"/>
    <n v="1108.8"/>
    <n v="1109.4000000000001"/>
    <n v="1110.24"/>
    <n v="10598000"/>
    <n v="11766295607.5"/>
    <n v="209324"/>
    <n v="5038453"/>
    <n v="47.54"/>
    <n v="2.3500000000001364"/>
    <n v="2.1227586829864384E-3"/>
    <x v="1"/>
  </r>
  <r>
    <d v="2024-04-12T00:00:00"/>
    <x v="3"/>
    <n v="4"/>
    <n v="1"/>
    <x v="0"/>
    <x v="1"/>
    <s v="Q2"/>
    <x v="2"/>
    <x v="0"/>
    <s v="EQ"/>
    <n v="1103.5"/>
    <n v="1111.8499999999999"/>
    <n v="1095.8"/>
    <n v="1109.4000000000001"/>
    <n v="1103"/>
    <n v="1104.4000000000001"/>
    <n v="1103.24"/>
    <n v="12216657"/>
    <n v="13477844384.65"/>
    <n v="233873"/>
    <n v="5816469"/>
    <n v="47.61"/>
    <n v="-5"/>
    <n v="-4.5069406886605367E-3"/>
    <x v="0"/>
  </r>
  <r>
    <d v="2024-04-15T00:00:00"/>
    <x v="3"/>
    <n v="4"/>
    <n v="1"/>
    <x v="0"/>
    <x v="1"/>
    <s v="Q2"/>
    <x v="2"/>
    <x v="0"/>
    <s v="EQ"/>
    <n v="1100.2"/>
    <n v="1106.1500000000001"/>
    <n v="1076.5999999999999"/>
    <n v="1104.4000000000001"/>
    <n v="1077.5999999999999"/>
    <n v="1078.3499999999999"/>
    <n v="1085.46"/>
    <n v="10526597"/>
    <n v="11426239543"/>
    <n v="276339"/>
    <n v="6130101"/>
    <n v="58.23"/>
    <n v="-26.050000000000182"/>
    <n v="-2.3587468308584009E-2"/>
    <x v="0"/>
  </r>
  <r>
    <d v="2024-04-16T00:00:00"/>
    <x v="3"/>
    <n v="4"/>
    <n v="1"/>
    <x v="0"/>
    <x v="1"/>
    <s v="Q2"/>
    <x v="2"/>
    <x v="0"/>
    <s v="EQ"/>
    <n v="1070.55"/>
    <n v="1074.5999999999999"/>
    <n v="1062.7"/>
    <n v="1078.3499999999999"/>
    <n v="1068.75"/>
    <n v="1067.05"/>
    <n v="1067.53"/>
    <n v="11278092"/>
    <n v="12039721950.35"/>
    <n v="245846"/>
    <n v="7147384"/>
    <n v="63.37"/>
    <n v="-11.299999999999955"/>
    <n v="-1.0478972504288919E-2"/>
    <x v="0"/>
  </r>
  <r>
    <d v="2024-04-18T00:00:00"/>
    <x v="3"/>
    <n v="4"/>
    <n v="1"/>
    <x v="0"/>
    <x v="1"/>
    <s v="Q2"/>
    <x v="2"/>
    <x v="0"/>
    <s v="EQ"/>
    <n v="1074"/>
    <n v="1078.05"/>
    <n v="1050.45"/>
    <n v="1067.05"/>
    <n v="1055.3"/>
    <n v="1055.45"/>
    <n v="1061.02"/>
    <n v="16564216"/>
    <n v="17575027387.849998"/>
    <n v="256438"/>
    <n v="9592696"/>
    <n v="57.91"/>
    <n v="-11.599999999999909"/>
    <n v="-1.0871093200880848E-2"/>
    <x v="0"/>
  </r>
  <r>
    <d v="2024-04-19T00:00:00"/>
    <x v="3"/>
    <n v="4"/>
    <n v="1"/>
    <x v="0"/>
    <x v="1"/>
    <s v="Q2"/>
    <x v="2"/>
    <x v="0"/>
    <s v="EQ"/>
    <n v="1052.95"/>
    <n v="1072"/>
    <n v="1048.0999999999999"/>
    <n v="1055.45"/>
    <n v="1068"/>
    <n v="1067.25"/>
    <n v="1062.04"/>
    <n v="11284433"/>
    <n v="11984483579.200001"/>
    <n v="226385"/>
    <n v="5943916"/>
    <n v="52.67"/>
    <n v="11.799999999999955"/>
    <n v="1.1180065374958505E-2"/>
    <x v="1"/>
  </r>
  <r>
    <d v="2024-04-22T00:00:00"/>
    <x v="3"/>
    <n v="4"/>
    <n v="1"/>
    <x v="0"/>
    <x v="1"/>
    <s v="Q2"/>
    <x v="2"/>
    <x v="0"/>
    <s v="EQ"/>
    <n v="1078.8"/>
    <n v="1088.7"/>
    <n v="1070.3499999999999"/>
    <n v="1067.25"/>
    <n v="1087.45"/>
    <n v="1086.6500000000001"/>
    <n v="1081.1099999999999"/>
    <n v="10346714"/>
    <n v="11185892977.85"/>
    <n v="233249"/>
    <n v="6324415"/>
    <n v="61.12"/>
    <n v="19.400000000000091"/>
    <n v="1.8177559147341382E-2"/>
    <x v="1"/>
  </r>
  <r>
    <d v="2024-04-23T00:00:00"/>
    <x v="3"/>
    <n v="4"/>
    <n v="1"/>
    <x v="0"/>
    <x v="1"/>
    <s v="Q2"/>
    <x v="2"/>
    <x v="0"/>
    <s v="EQ"/>
    <n v="1100"/>
    <n v="1100"/>
    <n v="1082.7"/>
    <n v="1086.6500000000001"/>
    <n v="1089.3499999999999"/>
    <n v="1090.25"/>
    <n v="1089.76"/>
    <n v="9848215"/>
    <n v="10732159786.299999"/>
    <n v="225694"/>
    <n v="6022904"/>
    <n v="61.16"/>
    <n v="3.5999999999999091"/>
    <n v="3.3129342474576993E-3"/>
    <x v="1"/>
  </r>
  <r>
    <d v="2024-04-24T00:00:00"/>
    <x v="3"/>
    <n v="4"/>
    <n v="1"/>
    <x v="0"/>
    <x v="1"/>
    <s v="Q2"/>
    <x v="2"/>
    <x v="0"/>
    <s v="EQ"/>
    <n v="1092.25"/>
    <n v="1098.4000000000001"/>
    <n v="1089"/>
    <n v="1090.25"/>
    <n v="1096"/>
    <n v="1096.75"/>
    <n v="1095.26"/>
    <n v="5461309"/>
    <n v="5981531726.8000002"/>
    <n v="163749"/>
    <n v="2839358"/>
    <n v="51.99"/>
    <n v="6.5"/>
    <n v="5.9619353359321257E-3"/>
    <x v="1"/>
  </r>
  <r>
    <d v="2024-04-25T00:00:00"/>
    <x v="3"/>
    <n v="4"/>
    <n v="1"/>
    <x v="0"/>
    <x v="1"/>
    <s v="Q2"/>
    <x v="2"/>
    <x v="0"/>
    <s v="EQ"/>
    <n v="1090"/>
    <n v="1125.6500000000001"/>
    <n v="1089.95"/>
    <n v="1096.75"/>
    <n v="1110.9000000000001"/>
    <n v="1113.75"/>
    <n v="1111.1600000000001"/>
    <n v="19905338"/>
    <n v="22117948129.099998"/>
    <n v="432523"/>
    <n v="11021596"/>
    <n v="55.37"/>
    <n v="17"/>
    <n v="1.5500341919307043E-2"/>
    <x v="1"/>
  </r>
  <r>
    <d v="2024-04-26T00:00:00"/>
    <x v="3"/>
    <n v="4"/>
    <n v="1"/>
    <x v="0"/>
    <x v="1"/>
    <s v="Q2"/>
    <x v="2"/>
    <x v="0"/>
    <s v="EQ"/>
    <n v="1112.1500000000001"/>
    <n v="1120"/>
    <n v="1102.75"/>
    <n v="1113.75"/>
    <n v="1110.75"/>
    <n v="1107.9000000000001"/>
    <n v="1108.32"/>
    <n v="14190059"/>
    <n v="15727185878.25"/>
    <n v="256262"/>
    <n v="7591720"/>
    <n v="53.5"/>
    <n v="-5.8499999999999091"/>
    <n v="-5.252525252525171E-3"/>
    <x v="0"/>
  </r>
  <r>
    <d v="2024-04-29T00:00:00"/>
    <x v="3"/>
    <n v="4"/>
    <n v="1"/>
    <x v="0"/>
    <x v="1"/>
    <s v="Q2"/>
    <x v="2"/>
    <x v="0"/>
    <s v="EQ"/>
    <n v="1108"/>
    <n v="1163.45"/>
    <n v="1107.9000000000001"/>
    <n v="1107.9000000000001"/>
    <n v="1156.4000000000001"/>
    <n v="1160.1500000000001"/>
    <n v="1145.94"/>
    <n v="28578063"/>
    <n v="32748745656.25"/>
    <n v="452808"/>
    <n v="12193669"/>
    <n v="42.67"/>
    <n v="52.25"/>
    <n v="4.7161296145861537E-2"/>
    <x v="1"/>
  </r>
  <r>
    <d v="2024-04-30T00:00:00"/>
    <x v="3"/>
    <n v="4"/>
    <n v="1"/>
    <x v="0"/>
    <x v="1"/>
    <s v="Q2"/>
    <x v="2"/>
    <x v="0"/>
    <s v="EQ"/>
    <n v="1159.95"/>
    <n v="1169.55"/>
    <n v="1146.75"/>
    <n v="1160.1500000000001"/>
    <n v="1150.25"/>
    <n v="1150.4000000000001"/>
    <n v="1158.79"/>
    <n v="29568491"/>
    <n v="34263639032.049999"/>
    <n v="409690"/>
    <n v="13001458"/>
    <n v="43.97"/>
    <n v="-9.75"/>
    <n v="-8.4040856785760447E-3"/>
    <x v="0"/>
  </r>
  <r>
    <d v="2024-05-02T00:00:00"/>
    <x v="4"/>
    <n v="5"/>
    <n v="1"/>
    <x v="0"/>
    <x v="1"/>
    <s v="Q2"/>
    <x v="2"/>
    <x v="0"/>
    <s v="EQ"/>
    <n v="1143"/>
    <n v="1155.5"/>
    <n v="1133.25"/>
    <n v="1150.4000000000001"/>
    <n v="1139.5"/>
    <n v="1139.45"/>
    <n v="1142.46"/>
    <n v="25118334"/>
    <n v="28696770052.599998"/>
    <n v="378404"/>
    <n v="13848713"/>
    <n v="55.13"/>
    <n v="-10.950000000000045"/>
    <n v="-9.5184283727399559E-3"/>
    <x v="0"/>
  </r>
  <r>
    <d v="2024-05-03T00:00:00"/>
    <x v="4"/>
    <n v="5"/>
    <n v="1"/>
    <x v="0"/>
    <x v="1"/>
    <s v="Q2"/>
    <x v="2"/>
    <x v="0"/>
    <s v="EQ"/>
    <n v="1141.3"/>
    <n v="1157.4000000000001"/>
    <n v="1135.45"/>
    <n v="1139.45"/>
    <n v="1139.9000000000001"/>
    <n v="1142.05"/>
    <n v="1142.3499999999999"/>
    <n v="19933604"/>
    <n v="22771068634.849998"/>
    <n v="335319"/>
    <n v="11284333"/>
    <n v="56.61"/>
    <n v="2.5999999999999091"/>
    <n v="2.2818026240729377E-3"/>
    <x v="1"/>
  </r>
  <r>
    <d v="2024-05-06T00:00:00"/>
    <x v="4"/>
    <n v="5"/>
    <n v="1"/>
    <x v="0"/>
    <x v="1"/>
    <s v="Q2"/>
    <x v="2"/>
    <x v="0"/>
    <s v="EQ"/>
    <n v="1141.55"/>
    <n v="1158.45"/>
    <n v="1138.0999999999999"/>
    <n v="1142.05"/>
    <n v="1149"/>
    <n v="1146.3"/>
    <n v="1148.75"/>
    <n v="14970524"/>
    <n v="17197390735.299999"/>
    <n v="293643"/>
    <n v="8840014"/>
    <n v="59.05"/>
    <n v="4.25"/>
    <n v="3.7213782233702555E-3"/>
    <x v="1"/>
  </r>
  <r>
    <d v="2024-05-07T00:00:00"/>
    <x v="4"/>
    <n v="5"/>
    <n v="1"/>
    <x v="0"/>
    <x v="1"/>
    <s v="Q2"/>
    <x v="2"/>
    <x v="0"/>
    <s v="EQ"/>
    <n v="1147.95"/>
    <n v="1152.75"/>
    <n v="1126.3"/>
    <n v="1146.3"/>
    <n v="1130.8"/>
    <n v="1131.9000000000001"/>
    <n v="1133.8900000000001"/>
    <n v="15097728"/>
    <n v="17119126238.5"/>
    <n v="276170"/>
    <n v="8277553"/>
    <n v="54.83"/>
    <n v="-14.399999999999864"/>
    <n v="-1.2562156503532988E-2"/>
    <x v="0"/>
  </r>
  <r>
    <d v="2024-05-08T00:00:00"/>
    <x v="4"/>
    <n v="5"/>
    <n v="1"/>
    <x v="0"/>
    <x v="1"/>
    <s v="Q2"/>
    <x v="2"/>
    <x v="0"/>
    <s v="EQ"/>
    <n v="1126.55"/>
    <n v="1132"/>
    <n v="1116.05"/>
    <n v="1131.9000000000001"/>
    <n v="1126.5"/>
    <n v="1123"/>
    <n v="1121.94"/>
    <n v="19913090"/>
    <n v="22341334413.549999"/>
    <n v="236817"/>
    <n v="12253880"/>
    <n v="61.54"/>
    <n v="-8.9000000000000909"/>
    <n v="-7.8628854139059026E-3"/>
    <x v="0"/>
  </r>
  <r>
    <d v="2024-05-09T00:00:00"/>
    <x v="4"/>
    <n v="5"/>
    <n v="1"/>
    <x v="0"/>
    <x v="1"/>
    <s v="Q2"/>
    <x v="2"/>
    <x v="0"/>
    <s v="EQ"/>
    <n v="1120.55"/>
    <n v="1128.8499999999999"/>
    <n v="1110"/>
    <n v="1123"/>
    <n v="1113.75"/>
    <n v="1115.7"/>
    <n v="1116.17"/>
    <n v="12229853"/>
    <n v="13650562748.75"/>
    <n v="340525"/>
    <n v="8044806"/>
    <n v="65.78"/>
    <n v="-7.2999999999999545"/>
    <n v="-6.5004452359750265E-3"/>
    <x v="0"/>
  </r>
  <r>
    <d v="2024-05-10T00:00:00"/>
    <x v="4"/>
    <n v="5"/>
    <n v="1"/>
    <x v="0"/>
    <x v="1"/>
    <s v="Q2"/>
    <x v="2"/>
    <x v="0"/>
    <s v="EQ"/>
    <n v="1118"/>
    <n v="1128.9000000000001"/>
    <n v="1112.05"/>
    <n v="1115.7"/>
    <n v="1118.3"/>
    <n v="1117.05"/>
    <n v="1118.6199999999999"/>
    <n v="8573656"/>
    <n v="9590623686.25"/>
    <n v="201833"/>
    <n v="4608865"/>
    <n v="53.76"/>
    <n v="1.3499999999999091"/>
    <n v="1.2100026888947828E-3"/>
    <x v="1"/>
  </r>
  <r>
    <d v="2024-05-13T00:00:00"/>
    <x v="4"/>
    <n v="5"/>
    <n v="1"/>
    <x v="0"/>
    <x v="1"/>
    <s v="Q2"/>
    <x v="2"/>
    <x v="0"/>
    <s v="EQ"/>
    <n v="1112.4000000000001"/>
    <n v="1130.6500000000001"/>
    <n v="1106.7"/>
    <n v="1117.05"/>
    <n v="1126.6500000000001"/>
    <n v="1128"/>
    <n v="1118.74"/>
    <n v="9707983"/>
    <n v="10860681696.700001"/>
    <n v="310812"/>
    <n v="5335513"/>
    <n v="54.96"/>
    <n v="10.950000000000045"/>
    <n v="9.802605075869518E-3"/>
    <x v="1"/>
  </r>
  <r>
    <d v="2024-05-14T00:00:00"/>
    <x v="4"/>
    <n v="5"/>
    <n v="1"/>
    <x v="0"/>
    <x v="1"/>
    <s v="Q2"/>
    <x v="2"/>
    <x v="0"/>
    <s v="EQ"/>
    <n v="1125.9000000000001"/>
    <n v="1127.9000000000001"/>
    <n v="1118.55"/>
    <n v="1128"/>
    <n v="1120.5999999999999"/>
    <n v="1120.55"/>
    <n v="1122.22"/>
    <n v="8944262"/>
    <n v="10037433196.200001"/>
    <n v="211368"/>
    <n v="5244926"/>
    <n v="58.64"/>
    <n v="-7.4500000000000455"/>
    <n v="-6.6046099290780541E-3"/>
    <x v="0"/>
  </r>
  <r>
    <d v="2024-05-15T00:00:00"/>
    <x v="4"/>
    <n v="5"/>
    <n v="1"/>
    <x v="0"/>
    <x v="1"/>
    <s v="Q2"/>
    <x v="2"/>
    <x v="0"/>
    <s v="EQ"/>
    <n v="1122.0999999999999"/>
    <n v="1127.8"/>
    <n v="1113.5"/>
    <n v="1120.55"/>
    <n v="1125.0999999999999"/>
    <n v="1124.3499999999999"/>
    <n v="1120.74"/>
    <n v="10743423"/>
    <n v="12040556800.25"/>
    <n v="200613"/>
    <n v="4434922"/>
    <n v="41.28"/>
    <n v="3.7999999999999545"/>
    <n v="3.3911918254428226E-3"/>
    <x v="1"/>
  </r>
  <r>
    <d v="2024-05-16T00:00:00"/>
    <x v="4"/>
    <n v="5"/>
    <n v="1"/>
    <x v="0"/>
    <x v="1"/>
    <s v="Q2"/>
    <x v="2"/>
    <x v="0"/>
    <s v="EQ"/>
    <n v="1133"/>
    <n v="1136.55"/>
    <n v="1112.8"/>
    <n v="1124.3499999999999"/>
    <n v="1129"/>
    <n v="1131.05"/>
    <n v="1124.26"/>
    <n v="14265565"/>
    <n v="16038189930.75"/>
    <n v="288251"/>
    <n v="5282654"/>
    <n v="37.03"/>
    <n v="6.7000000000000455"/>
    <n v="5.9589985324854768E-3"/>
    <x v="1"/>
  </r>
  <r>
    <d v="2024-05-17T00:00:00"/>
    <x v="4"/>
    <n v="5"/>
    <n v="1"/>
    <x v="0"/>
    <x v="1"/>
    <s v="Q2"/>
    <x v="2"/>
    <x v="0"/>
    <s v="EQ"/>
    <n v="1131.05"/>
    <n v="1144"/>
    <n v="1120.5999999999999"/>
    <n v="1131.05"/>
    <n v="1130.5"/>
    <n v="1130.5"/>
    <n v="1129.46"/>
    <n v="8641784"/>
    <n v="9760545932.6499996"/>
    <n v="184425"/>
    <n v="4687091"/>
    <n v="54.24"/>
    <n v="-0.54999999999995453"/>
    <n v="-4.8627381636528409E-4"/>
    <x v="0"/>
  </r>
  <r>
    <d v="2024-05-18T00:00:00"/>
    <x v="4"/>
    <n v="5"/>
    <n v="1"/>
    <x v="0"/>
    <x v="1"/>
    <s v="Q2"/>
    <x v="2"/>
    <x v="0"/>
    <s v="EQ"/>
    <n v="1131"/>
    <n v="1133"/>
    <n v="1126.9000000000001"/>
    <n v="1130.5"/>
    <n v="1132"/>
    <n v="1130.75"/>
    <n v="1129.46"/>
    <n v="312750"/>
    <n v="353237131.19999999"/>
    <n v="7213"/>
    <n v="86644"/>
    <n v="27.7"/>
    <n v="0.25"/>
    <n v="2.2114108801415304E-4"/>
    <x v="1"/>
  </r>
  <r>
    <d v="2024-05-21T00:00:00"/>
    <x v="4"/>
    <n v="5"/>
    <n v="1"/>
    <x v="0"/>
    <x v="1"/>
    <s v="Q2"/>
    <x v="2"/>
    <x v="0"/>
    <s v="EQ"/>
    <n v="1122.2"/>
    <n v="1133.8"/>
    <n v="1116.25"/>
    <n v="1130.75"/>
    <n v="1119.2"/>
    <n v="1120.95"/>
    <n v="1123.77"/>
    <n v="10452900"/>
    <n v="11746662509.9"/>
    <n v="303384"/>
    <n v="7532194"/>
    <n v="72.06"/>
    <n v="-9.7999999999999545"/>
    <n v="-8.6668140614635895E-3"/>
    <x v="0"/>
  </r>
  <r>
    <d v="2024-05-22T00:00:00"/>
    <x v="4"/>
    <n v="5"/>
    <n v="1"/>
    <x v="0"/>
    <x v="1"/>
    <s v="Q2"/>
    <x v="2"/>
    <x v="0"/>
    <s v="EQ"/>
    <n v="1125"/>
    <n v="1125.9000000000001"/>
    <n v="1098.0999999999999"/>
    <n v="1120.95"/>
    <n v="1114.6500000000001"/>
    <n v="1111.0999999999999"/>
    <n v="1111.52"/>
    <n v="17527411"/>
    <n v="19482088013.75"/>
    <n v="297269"/>
    <n v="8984502"/>
    <n v="51.26"/>
    <n v="-9.8500000000001364"/>
    <n v="-8.7871894375307867E-3"/>
    <x v="0"/>
  </r>
  <r>
    <d v="2024-05-23T00:00:00"/>
    <x v="4"/>
    <n v="5"/>
    <n v="1"/>
    <x v="0"/>
    <x v="1"/>
    <s v="Q2"/>
    <x v="2"/>
    <x v="0"/>
    <s v="EQ"/>
    <n v="1115.55"/>
    <n v="1137"/>
    <n v="1111.4000000000001"/>
    <n v="1111.0999999999999"/>
    <n v="1136.5"/>
    <n v="1134.5"/>
    <n v="1127.3"/>
    <n v="13787687"/>
    <n v="15542815997.35"/>
    <n v="356486"/>
    <n v="6665714"/>
    <n v="48.35"/>
    <n v="23.400000000000091"/>
    <n v="2.1060210602106104E-2"/>
    <x v="1"/>
  </r>
  <r>
    <d v="2024-05-24T00:00:00"/>
    <x v="4"/>
    <n v="5"/>
    <n v="1"/>
    <x v="0"/>
    <x v="1"/>
    <s v="Q2"/>
    <x v="2"/>
    <x v="0"/>
    <s v="EQ"/>
    <n v="1130"/>
    <n v="1135"/>
    <n v="1124.1500000000001"/>
    <n v="1134.5"/>
    <n v="1132.4000000000001"/>
    <n v="1131.95"/>
    <n v="1128.96"/>
    <n v="6312670"/>
    <n v="7126733318.6999998"/>
    <n v="168952"/>
    <n v="2612181"/>
    <n v="41.38"/>
    <n v="-2.5499999999999545"/>
    <n v="-2.2476862053767777E-3"/>
    <x v="0"/>
  </r>
  <r>
    <d v="2024-05-27T00:00:00"/>
    <x v="4"/>
    <n v="5"/>
    <n v="1"/>
    <x v="0"/>
    <x v="1"/>
    <s v="Q2"/>
    <x v="2"/>
    <x v="0"/>
    <s v="EQ"/>
    <n v="1131.9000000000001"/>
    <n v="1147.8"/>
    <n v="1121.55"/>
    <n v="1131.95"/>
    <n v="1129.55"/>
    <n v="1129.8"/>
    <n v="1136.51"/>
    <n v="11599857"/>
    <n v="13183347631.65"/>
    <n v="232724"/>
    <n v="6378103"/>
    <n v="54.98"/>
    <n v="-2.1500000000000909"/>
    <n v="-1.8993771809709711E-3"/>
    <x v="0"/>
  </r>
  <r>
    <d v="2024-05-28T00:00:00"/>
    <x v="4"/>
    <n v="5"/>
    <n v="1"/>
    <x v="0"/>
    <x v="1"/>
    <s v="Q2"/>
    <x v="2"/>
    <x v="0"/>
    <s v="EQ"/>
    <n v="1132.5"/>
    <n v="1135.2"/>
    <n v="1125"/>
    <n v="1129.8"/>
    <n v="1126"/>
    <n v="1126.95"/>
    <n v="1128.55"/>
    <n v="9311718"/>
    <n v="10508731133.299999"/>
    <n v="183922"/>
    <n v="5183835"/>
    <n v="55.67"/>
    <n v="-2.8499999999999091"/>
    <n v="-2.5225703664364572E-3"/>
    <x v="0"/>
  </r>
  <r>
    <d v="2024-05-29T00:00:00"/>
    <x v="4"/>
    <n v="5"/>
    <n v="1"/>
    <x v="0"/>
    <x v="1"/>
    <s v="Q2"/>
    <x v="2"/>
    <x v="0"/>
    <s v="EQ"/>
    <n v="1115.05"/>
    <n v="1123.55"/>
    <n v="1098.5"/>
    <n v="1126.95"/>
    <n v="1104"/>
    <n v="1102"/>
    <n v="1105.33"/>
    <n v="19268547"/>
    <n v="21298039298.25"/>
    <n v="278017"/>
    <n v="11455727"/>
    <n v="59.45"/>
    <n v="-24.950000000000045"/>
    <n v="-2.213940281290212E-2"/>
    <x v="0"/>
  </r>
  <r>
    <d v="2024-05-30T00:00:00"/>
    <x v="4"/>
    <n v="5"/>
    <n v="1"/>
    <x v="0"/>
    <x v="1"/>
    <s v="Q2"/>
    <x v="2"/>
    <x v="0"/>
    <s v="EQ"/>
    <n v="1097"/>
    <n v="1121"/>
    <n v="1096.9000000000001"/>
    <n v="1102"/>
    <n v="1118"/>
    <n v="1113.7"/>
    <n v="1112.3900000000001"/>
    <n v="15255387"/>
    <n v="16969873875.299999"/>
    <n v="288897"/>
    <n v="8724082"/>
    <n v="57.19"/>
    <n v="11.700000000000045"/>
    <n v="1.0617059891107119E-2"/>
    <x v="1"/>
  </r>
  <r>
    <d v="2024-05-31T00:00:00"/>
    <x v="4"/>
    <n v="5"/>
    <n v="1"/>
    <x v="0"/>
    <x v="1"/>
    <s v="Q2"/>
    <x v="2"/>
    <x v="0"/>
    <s v="EQ"/>
    <n v="1118"/>
    <n v="1130.5999999999999"/>
    <n v="1111.25"/>
    <n v="1113.7"/>
    <n v="1121.8499999999999"/>
    <n v="1121.05"/>
    <n v="1121.1400000000001"/>
    <n v="26197718"/>
    <n v="29371225814.900002"/>
    <n v="372763"/>
    <n v="12492870"/>
    <n v="47.69"/>
    <n v="7.3499999999999091"/>
    <n v="6.5996228786925643E-3"/>
    <x v="1"/>
  </r>
  <r>
    <d v="2024-06-03T00:00:00"/>
    <x v="5"/>
    <n v="6"/>
    <n v="1"/>
    <x v="0"/>
    <x v="1"/>
    <s v="Q2"/>
    <x v="2"/>
    <x v="0"/>
    <s v="EQ"/>
    <n v="1170"/>
    <n v="1173"/>
    <n v="1136.3"/>
    <n v="1121.05"/>
    <n v="1164.9000000000001"/>
    <n v="1160"/>
    <n v="1153.68"/>
    <n v="25699977"/>
    <n v="29649582413.299999"/>
    <n v="404461"/>
    <n v="10675854"/>
    <n v="41.54"/>
    <n v="38.950000000000045"/>
    <n v="3.4744213014584586E-2"/>
    <x v="1"/>
  </r>
  <r>
    <d v="2024-06-04T00:00:00"/>
    <x v="5"/>
    <n v="6"/>
    <n v="1"/>
    <x v="0"/>
    <x v="1"/>
    <s v="Q2"/>
    <x v="2"/>
    <x v="0"/>
    <s v="EQ"/>
    <n v="1157.9000000000001"/>
    <n v="1159.4000000000001"/>
    <n v="1053.55"/>
    <n v="1160"/>
    <n v="1076"/>
    <n v="1071.45"/>
    <n v="1100.42"/>
    <n v="43476837"/>
    <n v="47842667620.900002"/>
    <n v="736743"/>
    <n v="14054035"/>
    <n v="32.33"/>
    <n v="-88.549999999999955"/>
    <n v="-7.6336206896551684E-2"/>
    <x v="0"/>
  </r>
  <r>
    <d v="2024-06-05T00:00:00"/>
    <x v="5"/>
    <n v="6"/>
    <n v="1"/>
    <x v="0"/>
    <x v="1"/>
    <s v="Q2"/>
    <x v="2"/>
    <x v="0"/>
    <s v="EQ"/>
    <n v="1085"/>
    <n v="1123.25"/>
    <n v="1051.05"/>
    <n v="1071.45"/>
    <n v="1102.95"/>
    <n v="1108.6500000000001"/>
    <n v="1088.83"/>
    <n v="42172104"/>
    <n v="45918290524.449997"/>
    <n v="495916"/>
    <n v="16453850"/>
    <n v="39.020000000000003"/>
    <n v="37.200000000000045"/>
    <n v="3.4719305613887766E-2"/>
    <x v="1"/>
  </r>
  <r>
    <d v="2024-06-06T00:00:00"/>
    <x v="5"/>
    <n v="6"/>
    <n v="1"/>
    <x v="0"/>
    <x v="1"/>
    <s v="Q2"/>
    <x v="2"/>
    <x v="0"/>
    <s v="EQ"/>
    <n v="1118"/>
    <n v="1118"/>
    <n v="1096.5999999999999"/>
    <n v="1108.6500000000001"/>
    <n v="1111.75"/>
    <n v="1110.4000000000001"/>
    <n v="1108.24"/>
    <n v="18574162"/>
    <n v="20584551019.200001"/>
    <n v="322991"/>
    <n v="7101228"/>
    <n v="38.229999999999997"/>
    <n v="1.75"/>
    <n v="1.5784963694583502E-3"/>
    <x v="1"/>
  </r>
  <r>
    <d v="2024-06-07T00:00:00"/>
    <x v="5"/>
    <n v="6"/>
    <n v="1"/>
    <x v="0"/>
    <x v="1"/>
    <s v="Q2"/>
    <x v="2"/>
    <x v="0"/>
    <s v="EQ"/>
    <n v="1110.4000000000001"/>
    <n v="1128.3"/>
    <n v="1103.5999999999999"/>
    <n v="1110.4000000000001"/>
    <n v="1121"/>
    <n v="1121.7"/>
    <n v="1121"/>
    <n v="17197635"/>
    <n v="19278488358.349998"/>
    <n v="259981"/>
    <n v="8562893"/>
    <n v="49.79"/>
    <n v="11.299999999999955"/>
    <n v="1.017651296829967E-2"/>
    <x v="1"/>
  </r>
  <r>
    <d v="2024-06-10T00:00:00"/>
    <x v="5"/>
    <n v="6"/>
    <n v="1"/>
    <x v="0"/>
    <x v="1"/>
    <s v="Q2"/>
    <x v="2"/>
    <x v="0"/>
    <s v="EQ"/>
    <n v="1116"/>
    <n v="1133.2"/>
    <n v="1115.0999999999999"/>
    <n v="1121.7"/>
    <n v="1119.8"/>
    <n v="1123.8"/>
    <n v="1125.6500000000001"/>
    <n v="10851455"/>
    <n v="12214952684.85"/>
    <n v="266869"/>
    <n v="6865455"/>
    <n v="63.27"/>
    <n v="2.0999999999999091"/>
    <n v="1.8721583311044922E-3"/>
    <x v="1"/>
  </r>
  <r>
    <d v="2024-06-11T00:00:00"/>
    <x v="5"/>
    <n v="6"/>
    <n v="1"/>
    <x v="0"/>
    <x v="1"/>
    <s v="Q2"/>
    <x v="2"/>
    <x v="0"/>
    <s v="EQ"/>
    <n v="1119.75"/>
    <n v="1129.05"/>
    <n v="1111"/>
    <n v="1123.8"/>
    <n v="1117"/>
    <n v="1118.2"/>
    <n v="1121.1500000000001"/>
    <n v="12250002"/>
    <n v="13734101150.75"/>
    <n v="260793"/>
    <n v="5176869"/>
    <n v="42.26"/>
    <n v="-5.5999999999999091"/>
    <n v="-4.9830930770598941E-3"/>
    <x v="0"/>
  </r>
  <r>
    <d v="2024-06-12T00:00:00"/>
    <x v="5"/>
    <n v="6"/>
    <n v="1"/>
    <x v="0"/>
    <x v="1"/>
    <s v="Q2"/>
    <x v="2"/>
    <x v="0"/>
    <s v="EQ"/>
    <n v="1121"/>
    <n v="1133.4000000000001"/>
    <n v="1112"/>
    <n v="1118.2"/>
    <n v="1116.8"/>
    <n v="1119.55"/>
    <n v="1122.44"/>
    <n v="16096514"/>
    <n v="18067358887.549999"/>
    <n v="252614"/>
    <n v="8359873"/>
    <n v="51.94"/>
    <n v="1.3499999999999091"/>
    <n v="1.2072974423179296E-3"/>
    <x v="1"/>
  </r>
  <r>
    <d v="2024-06-13T00:00:00"/>
    <x v="5"/>
    <n v="6"/>
    <n v="1"/>
    <x v="0"/>
    <x v="1"/>
    <s v="Q2"/>
    <x v="2"/>
    <x v="0"/>
    <s v="EQ"/>
    <n v="1122.2"/>
    <n v="1123.2"/>
    <n v="1105"/>
    <n v="1119.55"/>
    <n v="1110.3"/>
    <n v="1107.3499999999999"/>
    <n v="1113.06"/>
    <n v="12494254"/>
    <n v="13906865822.299999"/>
    <n v="242344"/>
    <n v="8138481"/>
    <n v="65.14"/>
    <n v="-12.200000000000045"/>
    <n v="-1.0897235496404846E-2"/>
    <x v="0"/>
  </r>
  <r>
    <d v="2024-06-14T00:00:00"/>
    <x v="5"/>
    <n v="6"/>
    <n v="1"/>
    <x v="0"/>
    <x v="1"/>
    <s v="Q2"/>
    <x v="2"/>
    <x v="0"/>
    <s v="EQ"/>
    <n v="1114"/>
    <n v="1114"/>
    <n v="1099.45"/>
    <n v="1107.3499999999999"/>
    <n v="1105.05"/>
    <n v="1105.6500000000001"/>
    <n v="1106.42"/>
    <n v="11377979"/>
    <n v="12588866450.9"/>
    <n v="254117"/>
    <n v="6328869"/>
    <n v="55.62"/>
    <n v="-1.6999999999998181"/>
    <n v="-1.5351966406283635E-3"/>
    <x v="0"/>
  </r>
  <r>
    <d v="2024-06-18T00:00:00"/>
    <x v="5"/>
    <n v="6"/>
    <n v="1"/>
    <x v="0"/>
    <x v="1"/>
    <s v="Q2"/>
    <x v="2"/>
    <x v="0"/>
    <s v="EQ"/>
    <n v="1113.95"/>
    <n v="1135.05"/>
    <n v="1101.2"/>
    <n v="1105.6500000000001"/>
    <n v="1125.75"/>
    <n v="1122.8499999999999"/>
    <n v="1116.8399999999999"/>
    <n v="18306176"/>
    <n v="20445019555.650002"/>
    <n v="395048"/>
    <n v="12278243"/>
    <n v="67.069999999999993"/>
    <n v="17.199999999999818"/>
    <n v="1.555646000090428E-2"/>
    <x v="1"/>
  </r>
  <r>
    <d v="2024-06-19T00:00:00"/>
    <x v="5"/>
    <n v="6"/>
    <n v="1"/>
    <x v="0"/>
    <x v="1"/>
    <s v="Q2"/>
    <x v="2"/>
    <x v="0"/>
    <s v="EQ"/>
    <n v="1127.95"/>
    <n v="1165.55"/>
    <n v="1126.1500000000001"/>
    <n v="1122.8499999999999"/>
    <n v="1144.4000000000001"/>
    <n v="1144.45"/>
    <n v="1145.3"/>
    <n v="34309514"/>
    <n v="39294754455.050003"/>
    <n v="411691"/>
    <n v="13123207"/>
    <n v="38.25"/>
    <n v="21.600000000000136"/>
    <n v="1.9236763592643841E-2"/>
    <x v="1"/>
  </r>
  <r>
    <d v="2024-06-20T00:00:00"/>
    <x v="5"/>
    <n v="6"/>
    <n v="1"/>
    <x v="0"/>
    <x v="1"/>
    <s v="Q2"/>
    <x v="2"/>
    <x v="0"/>
    <s v="EQ"/>
    <n v="1154.05"/>
    <n v="1160"/>
    <n v="1135.5"/>
    <n v="1144.45"/>
    <n v="1156.5999999999999"/>
    <n v="1156.8"/>
    <n v="1148.53"/>
    <n v="15475933"/>
    <n v="17774609753.75"/>
    <n v="290565"/>
    <n v="8378463"/>
    <n v="54.14"/>
    <n v="12.349999999999909"/>
    <n v="1.0791209751408895E-2"/>
    <x v="1"/>
  </r>
  <r>
    <d v="2024-06-21T00:00:00"/>
    <x v="5"/>
    <n v="6"/>
    <n v="1"/>
    <x v="0"/>
    <x v="1"/>
    <s v="Q2"/>
    <x v="2"/>
    <x v="0"/>
    <s v="EQ"/>
    <n v="1163.55"/>
    <n v="1169.9000000000001"/>
    <n v="1150.6500000000001"/>
    <n v="1156.8"/>
    <n v="1157.5"/>
    <n v="1158.6500000000001"/>
    <n v="1158.43"/>
    <n v="69259425"/>
    <n v="80232244391.800003"/>
    <n v="364312"/>
    <n v="45343258"/>
    <n v="65.47"/>
    <n v="1.8500000000001364"/>
    <n v="1.5992392807746684E-3"/>
    <x v="1"/>
  </r>
  <r>
    <d v="2024-06-24T00:00:00"/>
    <x v="5"/>
    <n v="6"/>
    <n v="1"/>
    <x v="0"/>
    <x v="1"/>
    <s v="Q2"/>
    <x v="2"/>
    <x v="0"/>
    <s v="EQ"/>
    <n v="1154.6500000000001"/>
    <n v="1175.6500000000001"/>
    <n v="1152.6500000000001"/>
    <n v="1158.6500000000001"/>
    <n v="1169.5"/>
    <n v="1170.0999999999999"/>
    <n v="1167.04"/>
    <n v="12210295"/>
    <n v="14249961881.65"/>
    <n v="334746"/>
    <n v="5727261"/>
    <n v="46.91"/>
    <n v="11.449999999999818"/>
    <n v="9.882190480300191E-3"/>
    <x v="1"/>
  </r>
  <r>
    <d v="2024-06-25T00:00:00"/>
    <x v="5"/>
    <n v="6"/>
    <n v="1"/>
    <x v="0"/>
    <x v="1"/>
    <s v="Q2"/>
    <x v="2"/>
    <x v="0"/>
    <s v="EQ"/>
    <n v="1170.25"/>
    <n v="1206"/>
    <n v="1167.6500000000001"/>
    <n v="1170.0999999999999"/>
    <n v="1204"/>
    <n v="1197.95"/>
    <n v="1189.1199999999999"/>
    <n v="27309845"/>
    <n v="32474729413.299999"/>
    <n v="340752"/>
    <n v="10698273"/>
    <n v="39.17"/>
    <n v="27.850000000000136"/>
    <n v="2.3801384497051652E-2"/>
    <x v="1"/>
  </r>
  <r>
    <d v="2024-06-26T00:00:00"/>
    <x v="5"/>
    <n v="6"/>
    <n v="1"/>
    <x v="0"/>
    <x v="1"/>
    <s v="Q2"/>
    <x v="2"/>
    <x v="0"/>
    <s v="EQ"/>
    <n v="1202"/>
    <n v="1222.8499999999999"/>
    <n v="1193.8499999999999"/>
    <n v="1197.95"/>
    <n v="1211"/>
    <n v="1218"/>
    <n v="1213.68"/>
    <n v="25403461"/>
    <n v="30831720749.549999"/>
    <n v="338144"/>
    <n v="12022888"/>
    <n v="47.33"/>
    <n v="20.049999999999955"/>
    <n v="1.6736925581201181E-2"/>
    <x v="1"/>
  </r>
  <r>
    <d v="2024-06-27T00:00:00"/>
    <x v="5"/>
    <n v="6"/>
    <n v="1"/>
    <x v="0"/>
    <x v="1"/>
    <s v="Q2"/>
    <x v="2"/>
    <x v="0"/>
    <s v="EQ"/>
    <n v="1228.3499999999999"/>
    <n v="1235"/>
    <n v="1209.0999999999999"/>
    <n v="1218"/>
    <n v="1216.5"/>
    <n v="1219.9000000000001"/>
    <n v="1223.4000000000001"/>
    <n v="20516632"/>
    <n v="25100065333.5"/>
    <n v="333951"/>
    <n v="10272054"/>
    <n v="50.07"/>
    <n v="1.9000000000000909"/>
    <n v="1.5599343185550829E-3"/>
    <x v="1"/>
  </r>
  <r>
    <d v="2024-06-28T00:00:00"/>
    <x v="5"/>
    <n v="6"/>
    <n v="1"/>
    <x v="0"/>
    <x v="1"/>
    <s v="Q2"/>
    <x v="2"/>
    <x v="0"/>
    <s v="EQ"/>
    <n v="1227"/>
    <n v="1227"/>
    <n v="1196.3499999999999"/>
    <n v="1219.9000000000001"/>
    <n v="1197.25"/>
    <n v="1199.5999999999999"/>
    <n v="1205.22"/>
    <n v="12507092"/>
    <n v="15073852025.65"/>
    <n v="239920"/>
    <n v="6947558"/>
    <n v="55.55"/>
    <n v="-20.300000000000182"/>
    <n v="-1.6640708254775129E-2"/>
    <x v="0"/>
  </r>
  <r>
    <d v="2024-07-01T00:00:00"/>
    <x v="6"/>
    <n v="7"/>
    <n v="1"/>
    <x v="0"/>
    <x v="2"/>
    <s v="Q3"/>
    <x v="2"/>
    <x v="0"/>
    <s v="EQ"/>
    <n v="1199.5999999999999"/>
    <n v="1215.3499999999999"/>
    <n v="1192.05"/>
    <n v="1199.5999999999999"/>
    <n v="1208.05"/>
    <n v="1211.8499999999999"/>
    <n v="1207.5"/>
    <n v="8636894"/>
    <n v="10429024972.299999"/>
    <n v="216109"/>
    <n v="4544835"/>
    <n v="52.62"/>
    <n v="12.25"/>
    <n v="1.0211737245748583E-2"/>
    <x v="1"/>
  </r>
  <r>
    <d v="2024-07-02T00:00:00"/>
    <x v="6"/>
    <n v="7"/>
    <n v="1"/>
    <x v="0"/>
    <x v="2"/>
    <s v="Q3"/>
    <x v="2"/>
    <x v="0"/>
    <s v="EQ"/>
    <n v="1217"/>
    <n v="1217"/>
    <n v="1185.55"/>
    <n v="1211.8499999999999"/>
    <n v="1191.9000000000001"/>
    <n v="1190.5999999999999"/>
    <n v="1194.6400000000001"/>
    <n v="16153925"/>
    <n v="19298185249.150002"/>
    <n v="288672"/>
    <n v="7137154"/>
    <n v="44.18"/>
    <n v="-21.25"/>
    <n v="-1.7535173495069525E-2"/>
    <x v="0"/>
  </r>
  <r>
    <d v="2024-07-03T00:00:00"/>
    <x v="6"/>
    <n v="7"/>
    <n v="1"/>
    <x v="0"/>
    <x v="2"/>
    <s v="Q3"/>
    <x v="2"/>
    <x v="0"/>
    <s v="EQ"/>
    <n v="1196.8499999999999"/>
    <n v="1215.8499999999999"/>
    <n v="1179.45"/>
    <n v="1190.5999999999999"/>
    <n v="1200"/>
    <n v="1201.5999999999999"/>
    <n v="1201.8800000000001"/>
    <n v="22330897"/>
    <n v="26839117475.349998"/>
    <n v="322655"/>
    <n v="6091710"/>
    <n v="27.28"/>
    <n v="11"/>
    <n v="9.2390391399294475E-3"/>
    <x v="1"/>
  </r>
  <r>
    <d v="2024-07-04T00:00:00"/>
    <x v="6"/>
    <n v="7"/>
    <n v="1"/>
    <x v="0"/>
    <x v="2"/>
    <s v="Q3"/>
    <x v="2"/>
    <x v="0"/>
    <s v="EQ"/>
    <n v="1229"/>
    <n v="1234.95"/>
    <n v="1214.3"/>
    <n v="1201.5999999999999"/>
    <n v="1231.95"/>
    <n v="1233"/>
    <n v="1226.1199999999999"/>
    <n v="15275791"/>
    <n v="18729947538.200001"/>
    <n v="352519"/>
    <n v="8814442"/>
    <n v="57.7"/>
    <n v="31.400000000000091"/>
    <n v="2.6131824234354274E-2"/>
    <x v="1"/>
  </r>
  <r>
    <d v="2024-07-05T00:00:00"/>
    <x v="6"/>
    <n v="7"/>
    <n v="1"/>
    <x v="0"/>
    <x v="2"/>
    <s v="Q3"/>
    <x v="2"/>
    <x v="0"/>
    <s v="EQ"/>
    <n v="1225"/>
    <n v="1242.5999999999999"/>
    <n v="1220.8499999999999"/>
    <n v="1233"/>
    <n v="1231.8499999999999"/>
    <n v="1233.4000000000001"/>
    <n v="1230.96"/>
    <n v="9535575"/>
    <n v="11737894586.9"/>
    <n v="222003"/>
    <n v="4273527"/>
    <n v="44.82"/>
    <n v="0.40000000000009095"/>
    <n v="3.2441200324419381E-4"/>
    <x v="1"/>
  </r>
  <r>
    <d v="2024-07-08T00:00:00"/>
    <x v="6"/>
    <n v="7"/>
    <n v="1"/>
    <x v="0"/>
    <x v="2"/>
    <s v="Q3"/>
    <x v="2"/>
    <x v="0"/>
    <s v="EQ"/>
    <n v="1228.9000000000001"/>
    <n v="1239.5"/>
    <n v="1216.9000000000001"/>
    <n v="1233.4000000000001"/>
    <n v="1237"/>
    <n v="1235.05"/>
    <n v="1232.8399999999999"/>
    <n v="6617190"/>
    <n v="8157945587.6999998"/>
    <n v="141803"/>
    <n v="3801598"/>
    <n v="57.45"/>
    <n v="1.6499999999998636"/>
    <n v="1.337765526187663E-3"/>
    <x v="1"/>
  </r>
  <r>
    <d v="2024-07-09T00:00:00"/>
    <x v="6"/>
    <n v="7"/>
    <n v="1"/>
    <x v="0"/>
    <x v="2"/>
    <s v="Q3"/>
    <x v="2"/>
    <x v="0"/>
    <s v="EQ"/>
    <n v="1234.95"/>
    <n v="1250.2"/>
    <n v="1229.3"/>
    <n v="1235.05"/>
    <n v="1245.75"/>
    <n v="1248.25"/>
    <n v="1242.29"/>
    <n v="13366874"/>
    <n v="16605489307.5"/>
    <n v="225750"/>
    <n v="7605247"/>
    <n v="56.9"/>
    <n v="13.200000000000045"/>
    <n v="1.0687826403789357E-2"/>
    <x v="1"/>
  </r>
  <r>
    <d v="2024-07-10T00:00:00"/>
    <x v="6"/>
    <n v="7"/>
    <n v="1"/>
    <x v="0"/>
    <x v="2"/>
    <s v="Q3"/>
    <x v="2"/>
    <x v="0"/>
    <s v="EQ"/>
    <n v="1252.75"/>
    <n v="1252.75"/>
    <n v="1236.3499999999999"/>
    <n v="1248.25"/>
    <n v="1242"/>
    <n v="1243.2"/>
    <n v="1243.6400000000001"/>
    <n v="18226503"/>
    <n v="22667118261.75"/>
    <n v="237867"/>
    <n v="9100069"/>
    <n v="49.93"/>
    <n v="-5.0499999999999545"/>
    <n v="-4.0456639295012656E-3"/>
    <x v="0"/>
  </r>
  <r>
    <d v="2024-07-11T00:00:00"/>
    <x v="6"/>
    <n v="7"/>
    <n v="1"/>
    <x v="0"/>
    <x v="2"/>
    <s v="Q3"/>
    <x v="2"/>
    <x v="0"/>
    <s v="EQ"/>
    <n v="1246.3499999999999"/>
    <n v="1257.8"/>
    <n v="1225.05"/>
    <n v="1243.2"/>
    <n v="1240"/>
    <n v="1238.45"/>
    <n v="1238.32"/>
    <n v="11307116"/>
    <n v="14001786280.200001"/>
    <n v="254070"/>
    <n v="6090422"/>
    <n v="53.86"/>
    <n v="-4.75"/>
    <n v="-3.8207850707850707E-3"/>
    <x v="0"/>
  </r>
  <r>
    <d v="2024-07-12T00:00:00"/>
    <x v="6"/>
    <n v="7"/>
    <n v="1"/>
    <x v="0"/>
    <x v="2"/>
    <s v="Q3"/>
    <x v="2"/>
    <x v="0"/>
    <s v="EQ"/>
    <n v="1235.9000000000001"/>
    <n v="1252.9000000000001"/>
    <n v="1230.0999999999999"/>
    <n v="1238.45"/>
    <n v="1234.5"/>
    <n v="1232.9000000000001"/>
    <n v="1238.33"/>
    <n v="12208290"/>
    <n v="15117865256.9"/>
    <n v="270991"/>
    <n v="6008473"/>
    <n v="49.22"/>
    <n v="-5.5499999999999545"/>
    <n v="-4.4814082118777134E-3"/>
    <x v="0"/>
  </r>
  <r>
    <d v="2024-07-15T00:00:00"/>
    <x v="6"/>
    <n v="7"/>
    <n v="1"/>
    <x v="0"/>
    <x v="2"/>
    <s v="Q3"/>
    <x v="2"/>
    <x v="0"/>
    <s v="EQ"/>
    <n v="1233.0999999999999"/>
    <n v="1238.45"/>
    <n v="1224.05"/>
    <n v="1232.9000000000001"/>
    <n v="1231"/>
    <n v="1229.95"/>
    <n v="1231.32"/>
    <n v="15612671"/>
    <n v="19224214819.799999"/>
    <n v="425864"/>
    <n v="7608509"/>
    <n v="48.73"/>
    <n v="-2.9500000000000455"/>
    <n v="-2.3927325817179376E-3"/>
    <x v="0"/>
  </r>
  <r>
    <d v="2024-07-16T00:00:00"/>
    <x v="6"/>
    <n v="7"/>
    <n v="1"/>
    <x v="0"/>
    <x v="2"/>
    <s v="Q3"/>
    <x v="2"/>
    <x v="0"/>
    <s v="EQ"/>
    <n v="1230"/>
    <n v="1245"/>
    <n v="1229"/>
    <n v="1229.95"/>
    <n v="1238.6500000000001"/>
    <n v="1239.9000000000001"/>
    <n v="1239.3599999999999"/>
    <n v="12320605"/>
    <n v="15269644738.049999"/>
    <n v="234578"/>
    <n v="6477523"/>
    <n v="52.57"/>
    <n v="9.9500000000000455"/>
    <n v="8.089759746331188E-3"/>
    <x v="1"/>
  </r>
  <r>
    <d v="2024-07-18T00:00:00"/>
    <x v="6"/>
    <n v="7"/>
    <n v="1"/>
    <x v="0"/>
    <x v="2"/>
    <s v="Q3"/>
    <x v="2"/>
    <x v="0"/>
    <s v="EQ"/>
    <n v="1234.9000000000001"/>
    <n v="1256.45"/>
    <n v="1231.7"/>
    <n v="1239.9000000000001"/>
    <n v="1248.8499999999999"/>
    <n v="1250.3"/>
    <n v="1246.19"/>
    <n v="10999632"/>
    <n v="13707637498.200001"/>
    <n v="260080"/>
    <n v="5809291"/>
    <n v="52.81"/>
    <n v="10.399999999999864"/>
    <n v="8.3877732075166248E-3"/>
    <x v="1"/>
  </r>
  <r>
    <d v="2024-07-19T00:00:00"/>
    <x v="6"/>
    <n v="7"/>
    <n v="1"/>
    <x v="0"/>
    <x v="2"/>
    <s v="Q3"/>
    <x v="2"/>
    <x v="0"/>
    <s v="EQ"/>
    <n v="1244"/>
    <n v="1250.5"/>
    <n v="1240.25"/>
    <n v="1250.3"/>
    <n v="1249.6500000000001"/>
    <n v="1248.6500000000001"/>
    <n v="1246.51"/>
    <n v="7958817"/>
    <n v="9920755411.1000004"/>
    <n v="166403"/>
    <n v="4667555"/>
    <n v="58.65"/>
    <n v="-1.6499999999998636"/>
    <n v="-1.3196832760136476E-3"/>
    <x v="0"/>
  </r>
  <r>
    <d v="2024-07-22T00:00:00"/>
    <x v="6"/>
    <n v="7"/>
    <n v="1"/>
    <x v="0"/>
    <x v="2"/>
    <s v="Q3"/>
    <x v="2"/>
    <x v="0"/>
    <s v="EQ"/>
    <n v="1240"/>
    <n v="1245.3"/>
    <n v="1232.9000000000001"/>
    <n v="1248.6500000000001"/>
    <n v="1243"/>
    <n v="1241.1500000000001"/>
    <n v="1239.95"/>
    <n v="9958965"/>
    <n v="12348652027.549999"/>
    <n v="212302"/>
    <n v="6123697"/>
    <n v="61.49"/>
    <n v="-7.5"/>
    <n v="-6.0064870059664431E-3"/>
    <x v="0"/>
  </r>
  <r>
    <d v="2024-07-23T00:00:00"/>
    <x v="6"/>
    <n v="7"/>
    <n v="1"/>
    <x v="0"/>
    <x v="2"/>
    <s v="Q3"/>
    <x v="2"/>
    <x v="0"/>
    <s v="EQ"/>
    <n v="1241.1500000000001"/>
    <n v="1248.6500000000001"/>
    <n v="1212.5"/>
    <n v="1241.1500000000001"/>
    <n v="1227"/>
    <n v="1226.75"/>
    <n v="1233.33"/>
    <n v="19369832"/>
    <n v="23889418788.450001"/>
    <n v="334507"/>
    <n v="8090724"/>
    <n v="41.77"/>
    <n v="-14.400000000000091"/>
    <n v="-1.1602143173669654E-2"/>
    <x v="0"/>
  </r>
  <r>
    <d v="2024-07-24T00:00:00"/>
    <x v="6"/>
    <n v="7"/>
    <n v="1"/>
    <x v="0"/>
    <x v="2"/>
    <s v="Q3"/>
    <x v="2"/>
    <x v="0"/>
    <s v="EQ"/>
    <n v="1225"/>
    <n v="1233.6500000000001"/>
    <n v="1202.05"/>
    <n v="1226.75"/>
    <n v="1226.5999999999999"/>
    <n v="1223"/>
    <n v="1217.43"/>
    <n v="20122521"/>
    <n v="24497689858.5"/>
    <n v="303947"/>
    <n v="7559944"/>
    <n v="37.57"/>
    <n v="-3.75"/>
    <n v="-3.0568575504381496E-3"/>
    <x v="0"/>
  </r>
  <r>
    <d v="2024-07-25T00:00:00"/>
    <x v="6"/>
    <n v="7"/>
    <n v="1"/>
    <x v="0"/>
    <x v="2"/>
    <s v="Q3"/>
    <x v="2"/>
    <x v="0"/>
    <s v="EQ"/>
    <n v="1205.5"/>
    <n v="1218.25"/>
    <n v="1190.5999999999999"/>
    <n v="1223"/>
    <n v="1196.8"/>
    <n v="1197.9000000000001"/>
    <n v="1199.56"/>
    <n v="14154461"/>
    <n v="16979148793.5"/>
    <n v="288588"/>
    <n v="7879760"/>
    <n v="55.67"/>
    <n v="-25.099999999999909"/>
    <n v="-2.0523303352412026E-2"/>
    <x v="0"/>
  </r>
  <r>
    <d v="2024-07-26T00:00:00"/>
    <x v="6"/>
    <n v="7"/>
    <n v="1"/>
    <x v="0"/>
    <x v="2"/>
    <s v="Q3"/>
    <x v="2"/>
    <x v="0"/>
    <s v="EQ"/>
    <n v="1190"/>
    <n v="1220"/>
    <n v="1185.95"/>
    <n v="1197.9000000000001"/>
    <n v="1217"/>
    <n v="1207.2"/>
    <n v="1201.6099999999999"/>
    <n v="19309265"/>
    <n v="23202284062.950001"/>
    <n v="257813"/>
    <n v="12340898"/>
    <n v="63.91"/>
    <n v="9.2999999999999545"/>
    <n v="7.7635862759829312E-3"/>
    <x v="1"/>
  </r>
  <r>
    <d v="2024-07-29T00:00:00"/>
    <x v="6"/>
    <n v="7"/>
    <n v="1"/>
    <x v="0"/>
    <x v="2"/>
    <s v="Q3"/>
    <x v="2"/>
    <x v="0"/>
    <s v="EQ"/>
    <n v="1215.1500000000001"/>
    <n v="1242.75"/>
    <n v="1204.1500000000001"/>
    <n v="1207.2"/>
    <n v="1210.55"/>
    <n v="1212.7"/>
    <n v="1223.1600000000001"/>
    <n v="28458261"/>
    <n v="34809114390.949997"/>
    <n v="465385"/>
    <n v="8896090"/>
    <n v="31.26"/>
    <n v="5.5"/>
    <n v="4.555997349237906E-3"/>
    <x v="1"/>
  </r>
  <r>
    <d v="2024-07-30T00:00:00"/>
    <x v="6"/>
    <n v="7"/>
    <n v="1"/>
    <x v="0"/>
    <x v="2"/>
    <s v="Q3"/>
    <x v="2"/>
    <x v="0"/>
    <s v="EQ"/>
    <n v="1213"/>
    <n v="1230.8499999999999"/>
    <n v="1204.4000000000001"/>
    <n v="1212.7"/>
    <n v="1206.75"/>
    <n v="1209.45"/>
    <n v="1216.0899999999999"/>
    <n v="23972277"/>
    <n v="29152365084.549999"/>
    <n v="326807"/>
    <n v="9397526"/>
    <n v="39.200000000000003"/>
    <n v="-3.25"/>
    <n v="-2.6799703141749814E-3"/>
    <x v="0"/>
  </r>
  <r>
    <d v="2024-07-31T00:00:00"/>
    <x v="6"/>
    <n v="7"/>
    <n v="1"/>
    <x v="0"/>
    <x v="2"/>
    <s v="Q3"/>
    <x v="2"/>
    <x v="0"/>
    <s v="EQ"/>
    <n v="1219"/>
    <n v="1224.6500000000001"/>
    <n v="1211"/>
    <n v="1209.45"/>
    <n v="1216.0999999999999"/>
    <n v="1214.9000000000001"/>
    <n v="1216.75"/>
    <n v="22297629"/>
    <n v="27130602886.599998"/>
    <n v="278794"/>
    <n v="11848714"/>
    <n v="53.14"/>
    <n v="5.4500000000000455"/>
    <n v="4.5061804952664809E-3"/>
    <x v="1"/>
  </r>
  <r>
    <d v="2024-08-01T00:00:00"/>
    <x v="7"/>
    <n v="8"/>
    <n v="1"/>
    <x v="0"/>
    <x v="2"/>
    <s v="Q3"/>
    <x v="2"/>
    <x v="0"/>
    <s v="EQ"/>
    <n v="1212.5"/>
    <n v="1222.6500000000001"/>
    <n v="1206.9000000000001"/>
    <n v="1214.9000000000001"/>
    <n v="1208.45"/>
    <n v="1210.0999999999999"/>
    <n v="1213.22"/>
    <n v="8725046"/>
    <n v="10585369513.15"/>
    <n v="166589"/>
    <n v="5162505"/>
    <n v="59.17"/>
    <n v="-4.8000000000001819"/>
    <n v="-3.9509424644005118E-3"/>
    <x v="0"/>
  </r>
  <r>
    <d v="2024-08-02T00:00:00"/>
    <x v="7"/>
    <n v="8"/>
    <n v="1"/>
    <x v="0"/>
    <x v="2"/>
    <s v="Q3"/>
    <x v="2"/>
    <x v="0"/>
    <s v="EQ"/>
    <n v="1197"/>
    <n v="1201.6500000000001"/>
    <n v="1190.0999999999999"/>
    <n v="1210.0999999999999"/>
    <n v="1197.3"/>
    <n v="1196.55"/>
    <n v="1196.1600000000001"/>
    <n v="10735395"/>
    <n v="12841271847.1"/>
    <n v="267701"/>
    <n v="6615453"/>
    <n v="61.62"/>
    <n v="-13.549999999999955"/>
    <n v="-1.1197421700685857E-2"/>
    <x v="0"/>
  </r>
  <r>
    <d v="2024-08-05T00:00:00"/>
    <x v="7"/>
    <n v="8"/>
    <n v="1"/>
    <x v="0"/>
    <x v="2"/>
    <s v="Q3"/>
    <x v="2"/>
    <x v="0"/>
    <s v="EQ"/>
    <n v="1182"/>
    <n v="1188.9000000000001"/>
    <n v="1167"/>
    <n v="1196.55"/>
    <n v="1171.8499999999999"/>
    <n v="1172.5999999999999"/>
    <n v="1173.69"/>
    <n v="14306771"/>
    <n v="16791669195.4"/>
    <n v="303083"/>
    <n v="8928367"/>
    <n v="62.41"/>
    <n v="-23.950000000000045"/>
    <n v="-2.0015878985416444E-2"/>
    <x v="0"/>
  </r>
  <r>
    <d v="2024-08-06T00:00:00"/>
    <x v="7"/>
    <n v="8"/>
    <n v="1"/>
    <x v="0"/>
    <x v="2"/>
    <s v="Q3"/>
    <x v="2"/>
    <x v="0"/>
    <s v="EQ"/>
    <n v="1175"/>
    <n v="1187.7"/>
    <n v="1161.5"/>
    <n v="1172.5999999999999"/>
    <n v="1167.7"/>
    <n v="1166.8499999999999"/>
    <n v="1169.06"/>
    <n v="13575619"/>
    <n v="15870778423.200001"/>
    <n v="269178"/>
    <n v="6142127"/>
    <n v="45.24"/>
    <n v="-5.75"/>
    <n v="-4.9036329524134404E-3"/>
    <x v="0"/>
  </r>
  <r>
    <d v="2024-08-07T00:00:00"/>
    <x v="7"/>
    <n v="8"/>
    <n v="1"/>
    <x v="0"/>
    <x v="2"/>
    <s v="Q3"/>
    <x v="2"/>
    <x v="0"/>
    <s v="EQ"/>
    <n v="1178.95"/>
    <n v="1179.8"/>
    <n v="1161.5999999999999"/>
    <n v="1166.8499999999999"/>
    <n v="1173.5"/>
    <n v="1172.45"/>
    <n v="1170.3699999999999"/>
    <n v="15753644"/>
    <n v="18437524153.200001"/>
    <n v="268848"/>
    <n v="6449023"/>
    <n v="40.94"/>
    <n v="5.6000000000001364"/>
    <n v="4.7992458327978209E-3"/>
    <x v="1"/>
  </r>
  <r>
    <d v="2024-08-08T00:00:00"/>
    <x v="7"/>
    <n v="8"/>
    <n v="1"/>
    <x v="0"/>
    <x v="2"/>
    <s v="Q3"/>
    <x v="2"/>
    <x v="0"/>
    <s v="EQ"/>
    <n v="1166.95"/>
    <n v="1174.4000000000001"/>
    <n v="1158.9000000000001"/>
    <n v="1172.45"/>
    <n v="1164.7"/>
    <n v="1164.5999999999999"/>
    <n v="1166.3699999999999"/>
    <n v="10806438"/>
    <n v="12604262739.9"/>
    <n v="240108"/>
    <n v="5792396"/>
    <n v="53.6"/>
    <n v="-7.8500000000001364"/>
    <n v="-6.6953814661607196E-3"/>
    <x v="0"/>
  </r>
  <r>
    <d v="2024-08-09T00:00:00"/>
    <x v="7"/>
    <n v="8"/>
    <n v="1"/>
    <x v="0"/>
    <x v="2"/>
    <s v="Q3"/>
    <x v="2"/>
    <x v="0"/>
    <s v="EQ"/>
    <n v="1176.55"/>
    <n v="1180.95"/>
    <n v="1169"/>
    <n v="1164.5999999999999"/>
    <n v="1170.95"/>
    <n v="1171.5999999999999"/>
    <n v="1173.6500000000001"/>
    <n v="8687307"/>
    <n v="10195833284.65"/>
    <n v="161291"/>
    <n v="6055216"/>
    <n v="69.7"/>
    <n v="7"/>
    <n v="6.0106474325948827E-3"/>
    <x v="1"/>
  </r>
  <r>
    <d v="2024-08-12T00:00:00"/>
    <x v="7"/>
    <n v="8"/>
    <n v="1"/>
    <x v="0"/>
    <x v="2"/>
    <s v="Q3"/>
    <x v="2"/>
    <x v="0"/>
    <s v="EQ"/>
    <n v="1171"/>
    <n v="1178.25"/>
    <n v="1156"/>
    <n v="1171.5999999999999"/>
    <n v="1172.5"/>
    <n v="1172.8"/>
    <n v="1170.54"/>
    <n v="10860455"/>
    <n v="12712620911.4"/>
    <n v="206013"/>
    <n v="5648835"/>
    <n v="52.01"/>
    <n v="1.2000000000000455"/>
    <n v="1.0242403550700285E-3"/>
    <x v="1"/>
  </r>
  <r>
    <d v="2024-08-13T00:00:00"/>
    <x v="7"/>
    <n v="8"/>
    <n v="1"/>
    <x v="0"/>
    <x v="2"/>
    <s v="Q3"/>
    <x v="2"/>
    <x v="0"/>
    <s v="EQ"/>
    <n v="1183.2"/>
    <n v="1189.25"/>
    <n v="1163.5999999999999"/>
    <n v="1172.8"/>
    <n v="1170.45"/>
    <n v="1168.3499999999999"/>
    <n v="1172.48"/>
    <n v="13117927"/>
    <n v="15380495808.299999"/>
    <n v="260022"/>
    <n v="6008482"/>
    <n v="45.8"/>
    <n v="-4.4500000000000455"/>
    <n v="-3.7943383356071332E-3"/>
    <x v="0"/>
  </r>
  <r>
    <d v="2024-08-14T00:00:00"/>
    <x v="7"/>
    <n v="8"/>
    <n v="1"/>
    <x v="0"/>
    <x v="2"/>
    <s v="Q3"/>
    <x v="2"/>
    <x v="0"/>
    <s v="EQ"/>
    <n v="1167"/>
    <n v="1170.05"/>
    <n v="1153"/>
    <n v="1168.3499999999999"/>
    <n v="1161.2"/>
    <n v="1161.6500000000001"/>
    <n v="1159.56"/>
    <n v="13431801"/>
    <n v="15575000780.5"/>
    <n v="232399"/>
    <n v="7107910"/>
    <n v="52.92"/>
    <n v="-6.6999999999998181"/>
    <n v="-5.7345829588734696E-3"/>
    <x v="0"/>
  </r>
  <r>
    <d v="2024-08-16T00:00:00"/>
    <x v="7"/>
    <n v="8"/>
    <n v="1"/>
    <x v="0"/>
    <x v="2"/>
    <s v="Q3"/>
    <x v="2"/>
    <x v="0"/>
    <s v="EQ"/>
    <n v="1170"/>
    <n v="1193"/>
    <n v="1165.6500000000001"/>
    <n v="1161.6500000000001"/>
    <n v="1188.5"/>
    <n v="1187.25"/>
    <n v="1181.45"/>
    <n v="10961370"/>
    <n v="12950302290.6"/>
    <n v="233289"/>
    <n v="5454731"/>
    <n v="49.76"/>
    <n v="25.599999999999909"/>
    <n v="2.2037618904144886E-2"/>
    <x v="1"/>
  </r>
  <r>
    <d v="2024-08-19T00:00:00"/>
    <x v="7"/>
    <n v="8"/>
    <n v="1"/>
    <x v="0"/>
    <x v="2"/>
    <s v="Q3"/>
    <x v="2"/>
    <x v="0"/>
    <s v="EQ"/>
    <n v="1191"/>
    <n v="1195.75"/>
    <n v="1173.3"/>
    <n v="1187.25"/>
    <n v="1177.7"/>
    <n v="1175.9000000000001"/>
    <n v="1181.33"/>
    <n v="6686394"/>
    <n v="7898845446.25"/>
    <n v="123110"/>
    <n v="3030789"/>
    <n v="45.33"/>
    <n v="-11.349999999999909"/>
    <n v="-9.5599073489154845E-3"/>
    <x v="0"/>
  </r>
  <r>
    <d v="2024-08-20T00:00:00"/>
    <x v="7"/>
    <n v="8"/>
    <n v="1"/>
    <x v="0"/>
    <x v="2"/>
    <s v="Q3"/>
    <x v="2"/>
    <x v="0"/>
    <s v="EQ"/>
    <n v="1174.2"/>
    <n v="1189.8"/>
    <n v="1170"/>
    <n v="1175.9000000000001"/>
    <n v="1177.3"/>
    <n v="1179.45"/>
    <n v="1181.26"/>
    <n v="10427061"/>
    <n v="12317105974.950001"/>
    <n v="179266"/>
    <n v="4919341"/>
    <n v="47.18"/>
    <n v="3.5499999999999545"/>
    <n v="3.0189641976358147E-3"/>
    <x v="1"/>
  </r>
  <r>
    <d v="2024-08-21T00:00:00"/>
    <x v="7"/>
    <n v="8"/>
    <n v="1"/>
    <x v="0"/>
    <x v="2"/>
    <s v="Q3"/>
    <x v="2"/>
    <x v="0"/>
    <s v="EQ"/>
    <n v="1177"/>
    <n v="1178.6500000000001"/>
    <n v="1165.0999999999999"/>
    <n v="1179.45"/>
    <n v="1175.6500000000001"/>
    <n v="1174.8499999999999"/>
    <n v="1172.27"/>
    <n v="17234142"/>
    <n v="20203111541.650002"/>
    <n v="232318"/>
    <n v="8263320"/>
    <n v="47.95"/>
    <n v="-4.6000000000001364"/>
    <n v="-3.9001229386579645E-3"/>
    <x v="0"/>
  </r>
  <r>
    <d v="2024-08-22T00:00:00"/>
    <x v="7"/>
    <n v="8"/>
    <n v="1"/>
    <x v="0"/>
    <x v="2"/>
    <s v="Q3"/>
    <x v="2"/>
    <x v="0"/>
    <s v="EQ"/>
    <n v="1182"/>
    <n v="1192.5999999999999"/>
    <n v="1176.5999999999999"/>
    <n v="1174.8499999999999"/>
    <n v="1190.8499999999999"/>
    <n v="1191.0999999999999"/>
    <n v="1187.45"/>
    <n v="8564142"/>
    <n v="10169462494.049999"/>
    <n v="248029"/>
    <n v="5412334"/>
    <n v="63.2"/>
    <n v="16.25"/>
    <n v="1.3831552964208198E-2"/>
    <x v="1"/>
  </r>
  <r>
    <d v="2024-08-23T00:00:00"/>
    <x v="7"/>
    <n v="8"/>
    <n v="1"/>
    <x v="0"/>
    <x v="2"/>
    <s v="Q3"/>
    <x v="2"/>
    <x v="0"/>
    <s v="EQ"/>
    <n v="1193"/>
    <n v="1205"/>
    <n v="1188.55"/>
    <n v="1191.0999999999999"/>
    <n v="1204.5999999999999"/>
    <n v="1203.5"/>
    <n v="1199.93"/>
    <n v="7518309"/>
    <n v="9021422625.6000004"/>
    <n v="173481"/>
    <n v="4757508"/>
    <n v="63.28"/>
    <n v="12.400000000000091"/>
    <n v="1.0410544874485847E-2"/>
    <x v="1"/>
  </r>
  <r>
    <d v="2024-08-26T00:00:00"/>
    <x v="7"/>
    <n v="8"/>
    <n v="1"/>
    <x v="0"/>
    <x v="2"/>
    <s v="Q3"/>
    <x v="2"/>
    <x v="0"/>
    <s v="EQ"/>
    <n v="1205.55"/>
    <n v="1214.95"/>
    <n v="1201.05"/>
    <n v="1203.5"/>
    <n v="1213.8"/>
    <n v="1213.3"/>
    <n v="1211"/>
    <n v="10920226"/>
    <n v="13224400323.25"/>
    <n v="149344"/>
    <n v="7750510"/>
    <n v="70.97"/>
    <n v="9.7999999999999545"/>
    <n v="8.1429164935604113E-3"/>
    <x v="1"/>
  </r>
  <r>
    <d v="2024-08-27T00:00:00"/>
    <x v="7"/>
    <n v="8"/>
    <n v="1"/>
    <x v="0"/>
    <x v="2"/>
    <s v="Q3"/>
    <x v="2"/>
    <x v="0"/>
    <s v="EQ"/>
    <n v="1213.3"/>
    <n v="1232.5"/>
    <n v="1208.9000000000001"/>
    <n v="1213.3"/>
    <n v="1221.4000000000001"/>
    <n v="1226.3499999999999"/>
    <n v="1222.9100000000001"/>
    <n v="16295325"/>
    <n v="19927790422.650002"/>
    <n v="196362"/>
    <n v="9162721"/>
    <n v="56.23"/>
    <n v="13.049999999999955"/>
    <n v="1.0755789994230573E-2"/>
    <x v="1"/>
  </r>
  <r>
    <d v="2024-08-28T00:00:00"/>
    <x v="7"/>
    <n v="8"/>
    <n v="1"/>
    <x v="0"/>
    <x v="2"/>
    <s v="Q3"/>
    <x v="2"/>
    <x v="0"/>
    <s v="EQ"/>
    <n v="1222.6500000000001"/>
    <n v="1226.4000000000001"/>
    <n v="1217.3"/>
    <n v="1226.3499999999999"/>
    <n v="1221"/>
    <n v="1223.8499999999999"/>
    <n v="1223.2"/>
    <n v="12291305"/>
    <n v="15034780643.15"/>
    <n v="189822"/>
    <n v="6070412"/>
    <n v="49.39"/>
    <n v="-2.5"/>
    <n v="-2.0385697394707876E-3"/>
    <x v="0"/>
  </r>
  <r>
    <d v="2024-08-29T00:00:00"/>
    <x v="7"/>
    <n v="8"/>
    <n v="1"/>
    <x v="0"/>
    <x v="2"/>
    <s v="Q3"/>
    <x v="2"/>
    <x v="0"/>
    <s v="EQ"/>
    <n v="1218.95"/>
    <n v="1235"/>
    <n v="1217"/>
    <n v="1223.8499999999999"/>
    <n v="1222.75"/>
    <n v="1221.9000000000001"/>
    <n v="1225.43"/>
    <n v="10806748"/>
    <n v="13242885244.549999"/>
    <n v="234393"/>
    <n v="5998619"/>
    <n v="55.51"/>
    <n v="-1.9499999999998181"/>
    <n v="-1.5933325162395867E-3"/>
    <x v="0"/>
  </r>
  <r>
    <d v="2024-08-30T00:00:00"/>
    <x v="7"/>
    <n v="8"/>
    <n v="1"/>
    <x v="0"/>
    <x v="2"/>
    <s v="Q3"/>
    <x v="2"/>
    <x v="0"/>
    <s v="EQ"/>
    <n v="1230"/>
    <n v="1235.55"/>
    <n v="1218.9000000000001"/>
    <n v="1221.9000000000001"/>
    <n v="1232"/>
    <n v="1229.2"/>
    <n v="1228.19"/>
    <n v="21211148"/>
    <n v="26051302724.150002"/>
    <n v="280420"/>
    <n v="13086144"/>
    <n v="61.69"/>
    <n v="7.2999999999999545"/>
    <n v="5.9743023160651072E-3"/>
    <x v="1"/>
  </r>
  <r>
    <d v="2024-09-02T00:00:00"/>
    <x v="8"/>
    <n v="9"/>
    <n v="1"/>
    <x v="0"/>
    <x v="2"/>
    <s v="Q3"/>
    <x v="2"/>
    <x v="0"/>
    <s v="EQ"/>
    <n v="1239"/>
    <n v="1239.2"/>
    <n v="1222.5"/>
    <n v="1229.2"/>
    <n v="1229.05"/>
    <n v="1229.95"/>
    <n v="1229.7"/>
    <n v="12516759"/>
    <n v="15391898359.799999"/>
    <n v="303615"/>
    <n v="8125381"/>
    <n v="64.92"/>
    <n v="0.75"/>
    <n v="6.1015294500488119E-4"/>
    <x v="1"/>
  </r>
  <r>
    <d v="2024-09-03T00:00:00"/>
    <x v="8"/>
    <n v="9"/>
    <n v="1"/>
    <x v="0"/>
    <x v="2"/>
    <s v="Q3"/>
    <x v="2"/>
    <x v="0"/>
    <s v="EQ"/>
    <n v="1227.2"/>
    <n v="1250.95"/>
    <n v="1220.4000000000001"/>
    <n v="1229.95"/>
    <n v="1247"/>
    <n v="1247.7"/>
    <n v="1236.45"/>
    <n v="19114907"/>
    <n v="23634702771.549999"/>
    <n v="241160"/>
    <n v="11369194"/>
    <n v="59.48"/>
    <n v="17.75"/>
    <n v="1.4431480954510346E-2"/>
    <x v="1"/>
  </r>
  <r>
    <d v="2024-09-04T00:00:00"/>
    <x v="8"/>
    <n v="9"/>
    <n v="1"/>
    <x v="0"/>
    <x v="2"/>
    <s v="Q3"/>
    <x v="2"/>
    <x v="0"/>
    <s v="EQ"/>
    <n v="1239.8499999999999"/>
    <n v="1243.7"/>
    <n v="1232.8"/>
    <n v="1247.7"/>
    <n v="1234.8"/>
    <n v="1236.3499999999999"/>
    <n v="1237.93"/>
    <n v="13505843"/>
    <n v="16719275265.799999"/>
    <n v="239189"/>
    <n v="8181463"/>
    <n v="60.58"/>
    <n v="-11.350000000000136"/>
    <n v="-9.0967379979162745E-3"/>
    <x v="0"/>
  </r>
  <r>
    <d v="2024-09-05T00:00:00"/>
    <x v="8"/>
    <n v="9"/>
    <n v="1"/>
    <x v="0"/>
    <x v="2"/>
    <s v="Q3"/>
    <x v="2"/>
    <x v="0"/>
    <s v="EQ"/>
    <n v="1238"/>
    <n v="1244.8499999999999"/>
    <n v="1231.3"/>
    <n v="1236.3499999999999"/>
    <n v="1235.3499999999999"/>
    <n v="1235.95"/>
    <n v="1235.75"/>
    <n v="9142811"/>
    <n v="11298202305.6"/>
    <n v="160981"/>
    <n v="6036567"/>
    <n v="66.03"/>
    <n v="-0.39999999999986358"/>
    <n v="-3.23532980143053E-4"/>
    <x v="0"/>
  </r>
  <r>
    <d v="2024-09-06T00:00:00"/>
    <x v="8"/>
    <n v="9"/>
    <n v="1"/>
    <x v="0"/>
    <x v="2"/>
    <s v="Q3"/>
    <x v="2"/>
    <x v="0"/>
    <s v="EQ"/>
    <n v="1225.95"/>
    <n v="1233.9000000000001"/>
    <n v="1205"/>
    <n v="1235.95"/>
    <n v="1209.45"/>
    <n v="1208.1500000000001"/>
    <n v="1217.46"/>
    <n v="10170479"/>
    <n v="12382167972.950001"/>
    <n v="347361"/>
    <n v="5377433"/>
    <n v="52.87"/>
    <n v="-27.799999999999955"/>
    <n v="-2.2492819288806143E-2"/>
    <x v="0"/>
  </r>
  <r>
    <d v="2024-09-09T00:00:00"/>
    <x v="8"/>
    <n v="9"/>
    <n v="1"/>
    <x v="0"/>
    <x v="2"/>
    <s v="Q3"/>
    <x v="2"/>
    <x v="0"/>
    <s v="EQ"/>
    <n v="1202.9000000000001"/>
    <n v="1238.3"/>
    <n v="1200.45"/>
    <n v="1208.1500000000001"/>
    <n v="1233.45"/>
    <n v="1235"/>
    <n v="1225.45"/>
    <n v="13863250"/>
    <n v="16988666399.950001"/>
    <n v="241629"/>
    <n v="9068199"/>
    <n v="65.41"/>
    <n v="26.849999999999909"/>
    <n v="2.2224061581757156E-2"/>
    <x v="1"/>
  </r>
  <r>
    <d v="2024-09-10T00:00:00"/>
    <x v="8"/>
    <n v="9"/>
    <n v="1"/>
    <x v="0"/>
    <x v="2"/>
    <s v="Q3"/>
    <x v="2"/>
    <x v="0"/>
    <s v="EQ"/>
    <n v="1236.95"/>
    <n v="1241.3499999999999"/>
    <n v="1227"/>
    <n v="1235"/>
    <n v="1237.7"/>
    <n v="1237.3"/>
    <n v="1235.8499999999999"/>
    <n v="15545130"/>
    <n v="19211436678.400002"/>
    <n v="323300"/>
    <n v="9422327"/>
    <n v="60.61"/>
    <n v="2.2999999999999545"/>
    <n v="1.8623481781376149E-3"/>
    <x v="1"/>
  </r>
  <r>
    <d v="2024-09-11T00:00:00"/>
    <x v="8"/>
    <n v="9"/>
    <n v="1"/>
    <x v="0"/>
    <x v="2"/>
    <s v="Q3"/>
    <x v="2"/>
    <x v="0"/>
    <s v="EQ"/>
    <n v="1231.5"/>
    <n v="1239.3"/>
    <n v="1226.4000000000001"/>
    <n v="1237.3"/>
    <n v="1238"/>
    <n v="1236.3499999999999"/>
    <n v="1234.69"/>
    <n v="11993242"/>
    <n v="14807986266.1"/>
    <n v="183989"/>
    <n v="5249210"/>
    <n v="43.77"/>
    <n v="-0.95000000000004547"/>
    <n v="-7.6780085670415056E-4"/>
    <x v="0"/>
  </r>
  <r>
    <d v="2024-09-12T00:00:00"/>
    <x v="8"/>
    <n v="9"/>
    <n v="1"/>
    <x v="0"/>
    <x v="2"/>
    <s v="Q3"/>
    <x v="2"/>
    <x v="0"/>
    <s v="EQ"/>
    <n v="1238"/>
    <n v="1257"/>
    <n v="1226.3499999999999"/>
    <n v="1236.3499999999999"/>
    <n v="1246"/>
    <n v="1252.1500000000001"/>
    <n v="1243.23"/>
    <n v="15376442"/>
    <n v="19116492463.75"/>
    <n v="211567"/>
    <n v="8928331"/>
    <n v="58.06"/>
    <n v="15.800000000000182"/>
    <n v="1.2779552715655101E-2"/>
    <x v="1"/>
  </r>
  <r>
    <d v="2024-09-13T00:00:00"/>
    <x v="8"/>
    <n v="9"/>
    <n v="1"/>
    <x v="0"/>
    <x v="2"/>
    <s v="Q3"/>
    <x v="2"/>
    <x v="0"/>
    <s v="EQ"/>
    <n v="1252"/>
    <n v="1255.95"/>
    <n v="1242.05"/>
    <n v="1252.1500000000001"/>
    <n v="1248.5"/>
    <n v="1250.3499999999999"/>
    <n v="1249.5"/>
    <n v="9877288"/>
    <n v="12341663943.299999"/>
    <n v="268203"/>
    <n v="6746373"/>
    <n v="68.3"/>
    <n v="-1.8000000000001819"/>
    <n v="-1.4375274527813615E-3"/>
    <x v="0"/>
  </r>
  <r>
    <d v="2024-09-16T00:00:00"/>
    <x v="8"/>
    <n v="9"/>
    <n v="1"/>
    <x v="0"/>
    <x v="2"/>
    <s v="Q3"/>
    <x v="2"/>
    <x v="0"/>
    <s v="EQ"/>
    <n v="1251"/>
    <n v="1265.5999999999999"/>
    <n v="1244.7"/>
    <n v="1250.3499999999999"/>
    <n v="1263.9000000000001"/>
    <n v="1262.8499999999999"/>
    <n v="1257.5"/>
    <n v="8973335"/>
    <n v="11284007408.700001"/>
    <n v="165577"/>
    <n v="6415744"/>
    <n v="71.5"/>
    <n v="12.5"/>
    <n v="9.9972007837805417E-3"/>
    <x v="1"/>
  </r>
  <r>
    <d v="2024-09-17T00:00:00"/>
    <x v="8"/>
    <n v="9"/>
    <n v="1"/>
    <x v="0"/>
    <x v="2"/>
    <s v="Q3"/>
    <x v="2"/>
    <x v="0"/>
    <s v="EQ"/>
    <n v="1259.95"/>
    <n v="1272.25"/>
    <n v="1258.4000000000001"/>
    <n v="1262.8499999999999"/>
    <n v="1266.2"/>
    <n v="1268.0999999999999"/>
    <n v="1267.18"/>
    <n v="11513121"/>
    <n v="14589189437.25"/>
    <n v="204010"/>
    <n v="6596446"/>
    <n v="57.3"/>
    <n v="5.25"/>
    <n v="4.1572633329374038E-3"/>
    <x v="1"/>
  </r>
  <r>
    <d v="2024-09-18T00:00:00"/>
    <x v="8"/>
    <n v="9"/>
    <n v="1"/>
    <x v="0"/>
    <x v="2"/>
    <s v="Q3"/>
    <x v="2"/>
    <x v="0"/>
    <s v="EQ"/>
    <n v="1262"/>
    <n v="1295.3499999999999"/>
    <n v="1262"/>
    <n v="1268.0999999999999"/>
    <n v="1285.5999999999999"/>
    <n v="1288.3499999999999"/>
    <n v="1286.46"/>
    <n v="12466597"/>
    <n v="16037767362.200001"/>
    <n v="240630"/>
    <n v="6157977"/>
    <n v="49.4"/>
    <n v="20.25"/>
    <n v="1.596877217885025E-2"/>
    <x v="1"/>
  </r>
  <r>
    <d v="2024-09-19T00:00:00"/>
    <x v="8"/>
    <n v="9"/>
    <n v="1"/>
    <x v="0"/>
    <x v="2"/>
    <s v="Q3"/>
    <x v="2"/>
    <x v="0"/>
    <s v="EQ"/>
    <n v="1288.3499999999999"/>
    <n v="1300"/>
    <n v="1285.3499999999999"/>
    <n v="1288.3499999999999"/>
    <n v="1292.5999999999999"/>
    <n v="1292"/>
    <n v="1293.4000000000001"/>
    <n v="13172268"/>
    <n v="17036955554.9"/>
    <n v="210277"/>
    <n v="8351796"/>
    <n v="63.4"/>
    <n v="3.6500000000000909"/>
    <n v="2.8330810726899455E-3"/>
    <x v="1"/>
  </r>
  <r>
    <d v="2024-09-20T00:00:00"/>
    <x v="8"/>
    <n v="9"/>
    <n v="1"/>
    <x v="0"/>
    <x v="2"/>
    <s v="Q3"/>
    <x v="2"/>
    <x v="0"/>
    <s v="EQ"/>
    <n v="1295"/>
    <n v="1362.35"/>
    <n v="1291.55"/>
    <n v="1292"/>
    <n v="1349.8"/>
    <n v="1338.45"/>
    <n v="1331.38"/>
    <n v="73257767"/>
    <n v="97533734303.100006"/>
    <n v="544641"/>
    <n v="44237266"/>
    <n v="60.39"/>
    <n v="46.450000000000045"/>
    <n v="3.5952012383900965E-2"/>
    <x v="1"/>
  </r>
  <r>
    <d v="2024-09-23T00:00:00"/>
    <x v="8"/>
    <n v="9"/>
    <n v="1"/>
    <x v="0"/>
    <x v="2"/>
    <s v="Q3"/>
    <x v="2"/>
    <x v="0"/>
    <s v="EQ"/>
    <n v="1331"/>
    <n v="1331.8"/>
    <n v="1308.5"/>
    <n v="1338.45"/>
    <n v="1322"/>
    <n v="1321.9"/>
    <n v="1320.13"/>
    <n v="11380409"/>
    <n v="15023616031.4"/>
    <n v="309380"/>
    <n v="5927910"/>
    <n v="52.09"/>
    <n v="-16.549999999999955"/>
    <n v="-1.2365049123986666E-2"/>
    <x v="0"/>
  </r>
  <r>
    <d v="2024-09-24T00:00:00"/>
    <x v="8"/>
    <n v="9"/>
    <n v="1"/>
    <x v="0"/>
    <x v="2"/>
    <s v="Q3"/>
    <x v="2"/>
    <x v="0"/>
    <s v="EQ"/>
    <n v="1321"/>
    <n v="1331.4"/>
    <n v="1315.45"/>
    <n v="1321.9"/>
    <n v="1320"/>
    <n v="1318.6"/>
    <n v="1320.74"/>
    <n v="13886037"/>
    <n v="18339847790.400002"/>
    <n v="250464"/>
    <n v="8691426"/>
    <n v="62.59"/>
    <n v="-3.3000000000001819"/>
    <n v="-2.4964066873441118E-3"/>
    <x v="0"/>
  </r>
  <r>
    <d v="2024-09-25T00:00:00"/>
    <x v="8"/>
    <n v="9"/>
    <n v="1"/>
    <x v="0"/>
    <x v="2"/>
    <s v="Q3"/>
    <x v="2"/>
    <x v="0"/>
    <s v="EQ"/>
    <n v="1310.75"/>
    <n v="1327.75"/>
    <n v="1310.0999999999999"/>
    <n v="1318.6"/>
    <n v="1326"/>
    <n v="1323.85"/>
    <n v="1322.81"/>
    <n v="8728019"/>
    <n v="11545532561.700001"/>
    <n v="174582"/>
    <n v="4283291"/>
    <n v="49.08"/>
    <n v="5.25"/>
    <n v="3.9814955255574099E-3"/>
    <x v="1"/>
  </r>
  <r>
    <d v="2024-09-26T00:00:00"/>
    <x v="8"/>
    <n v="9"/>
    <n v="1"/>
    <x v="0"/>
    <x v="2"/>
    <s v="Q3"/>
    <x v="2"/>
    <x v="0"/>
    <s v="EQ"/>
    <n v="1320"/>
    <n v="1333.35"/>
    <n v="1316.9"/>
    <n v="1323.85"/>
    <n v="1325.45"/>
    <n v="1329.05"/>
    <n v="1326.63"/>
    <n v="11100869"/>
    <n v="14726692627.25"/>
    <n v="278312"/>
    <n v="6623851"/>
    <n v="59.67"/>
    <n v="5.2000000000000455"/>
    <n v="3.9279374551497871E-3"/>
    <x v="1"/>
  </r>
  <r>
    <d v="2024-09-27T00:00:00"/>
    <x v="8"/>
    <n v="9"/>
    <n v="1"/>
    <x v="0"/>
    <x v="2"/>
    <s v="Q3"/>
    <x v="2"/>
    <x v="0"/>
    <s v="EQ"/>
    <n v="1333"/>
    <n v="1333"/>
    <n v="1303.8499999999999"/>
    <n v="1329.05"/>
    <n v="1306.5"/>
    <n v="1306.5999999999999"/>
    <n v="1312.54"/>
    <n v="17117379"/>
    <n v="22467183500.849998"/>
    <n v="289431"/>
    <n v="12510425"/>
    <n v="73.09"/>
    <n v="-22.450000000000045"/>
    <n v="-1.6891764794402051E-2"/>
    <x v="0"/>
  </r>
  <r>
    <d v="2024-09-30T00:00:00"/>
    <x v="8"/>
    <n v="9"/>
    <n v="1"/>
    <x v="0"/>
    <x v="2"/>
    <s v="Q3"/>
    <x v="2"/>
    <x v="0"/>
    <s v="EQ"/>
    <n v="1292.0999999999999"/>
    <n v="1296.8"/>
    <n v="1270.9000000000001"/>
    <n v="1306.5999999999999"/>
    <n v="1273.95"/>
    <n v="1273"/>
    <n v="1278.52"/>
    <n v="12622212"/>
    <n v="16137780831.799999"/>
    <n v="240013"/>
    <n v="8513213"/>
    <n v="67.45"/>
    <n v="-33.599999999999909"/>
    <n v="-2.5715597734578228E-2"/>
    <x v="0"/>
  </r>
  <r>
    <d v="2024-10-01T00:00:00"/>
    <x v="9"/>
    <n v="10"/>
    <n v="1"/>
    <x v="0"/>
    <x v="3"/>
    <s v="Q4"/>
    <x v="2"/>
    <x v="0"/>
    <s v="EQ"/>
    <n v="1269.8"/>
    <n v="1280.25"/>
    <n v="1267.5999999999999"/>
    <n v="1273"/>
    <n v="1277"/>
    <n v="1274.4000000000001"/>
    <n v="1274.08"/>
    <n v="10972413"/>
    <n v="13979758159"/>
    <n v="191587"/>
    <n v="6791453"/>
    <n v="61.9"/>
    <n v="1.4000000000000909"/>
    <n v="1.09976433621374E-3"/>
    <x v="1"/>
  </r>
  <r>
    <d v="2024-10-03T00:00:00"/>
    <x v="9"/>
    <n v="10"/>
    <n v="1"/>
    <x v="0"/>
    <x v="3"/>
    <s v="Q4"/>
    <x v="2"/>
    <x v="0"/>
    <s v="EQ"/>
    <n v="1253.5999999999999"/>
    <n v="1265.75"/>
    <n v="1248.1500000000001"/>
    <n v="1274.4000000000001"/>
    <n v="1257.8499999999999"/>
    <n v="1256.3499999999999"/>
    <n v="1253.97"/>
    <n v="17648551"/>
    <n v="22130753423.900002"/>
    <n v="337808"/>
    <n v="13813366"/>
    <n v="78.27"/>
    <n v="-18.050000000000182"/>
    <n v="-1.4163527934714516E-2"/>
    <x v="0"/>
  </r>
  <r>
    <d v="2024-10-04T00:00:00"/>
    <x v="9"/>
    <n v="10"/>
    <n v="1"/>
    <x v="0"/>
    <x v="3"/>
    <s v="Q4"/>
    <x v="2"/>
    <x v="0"/>
    <s v="EQ"/>
    <n v="1247.0999999999999"/>
    <n v="1264.4000000000001"/>
    <n v="1236.2"/>
    <n v="1256.3499999999999"/>
    <n v="1240.95"/>
    <n v="1239.75"/>
    <n v="1248.43"/>
    <n v="13488887"/>
    <n v="16839882681.700001"/>
    <n v="326830"/>
    <n v="6370212"/>
    <n v="47.23"/>
    <n v="-16.599999999999909"/>
    <n v="-1.3212878576829633E-2"/>
    <x v="0"/>
  </r>
  <r>
    <d v="2024-10-07T00:00:00"/>
    <x v="9"/>
    <n v="10"/>
    <n v="1"/>
    <x v="0"/>
    <x v="3"/>
    <s v="Q4"/>
    <x v="2"/>
    <x v="0"/>
    <s v="EQ"/>
    <n v="1241.55"/>
    <n v="1262.95"/>
    <n v="1225"/>
    <n v="1239.75"/>
    <n v="1236"/>
    <n v="1233.9000000000001"/>
    <n v="1242.75"/>
    <n v="20667247"/>
    <n v="25684216795.900002"/>
    <n v="439173"/>
    <n v="8701660"/>
    <n v="42.1"/>
    <n v="-5.8499999999999091"/>
    <n v="-4.7186932849364056E-3"/>
    <x v="0"/>
  </r>
  <r>
    <d v="2024-10-08T00:00:00"/>
    <x v="9"/>
    <n v="10"/>
    <n v="1"/>
    <x v="0"/>
    <x v="3"/>
    <s v="Q4"/>
    <x v="2"/>
    <x v="0"/>
    <s v="EQ"/>
    <n v="1241"/>
    <n v="1247.8"/>
    <n v="1229.75"/>
    <n v="1233.9000000000001"/>
    <n v="1236.7"/>
    <n v="1236.5999999999999"/>
    <n v="1238.7"/>
    <n v="12219259"/>
    <n v="15135972486.950001"/>
    <n v="257858"/>
    <n v="8000568"/>
    <n v="65.48"/>
    <n v="2.6999999999998181"/>
    <n v="2.1881838074396774E-3"/>
    <x v="1"/>
  </r>
  <r>
    <d v="2024-10-09T00:00:00"/>
    <x v="9"/>
    <n v="10"/>
    <n v="1"/>
    <x v="0"/>
    <x v="3"/>
    <s v="Q4"/>
    <x v="2"/>
    <x v="0"/>
    <s v="EQ"/>
    <n v="1243.05"/>
    <n v="1265.0999999999999"/>
    <n v="1232.6500000000001"/>
    <n v="1236.5999999999999"/>
    <n v="1247.2"/>
    <n v="1244.1500000000001"/>
    <n v="1246.69"/>
    <n v="14765997"/>
    <n v="18408662575.599998"/>
    <n v="260234"/>
    <n v="5044864"/>
    <n v="34.17"/>
    <n v="7.5500000000001819"/>
    <n v="6.1054504285946807E-3"/>
    <x v="1"/>
  </r>
  <r>
    <d v="2024-10-10T00:00:00"/>
    <x v="9"/>
    <n v="10"/>
    <n v="1"/>
    <x v="0"/>
    <x v="3"/>
    <s v="Q4"/>
    <x v="2"/>
    <x v="0"/>
    <s v="EQ"/>
    <n v="1246.75"/>
    <n v="1254.7"/>
    <n v="1238"/>
    <n v="1244.1500000000001"/>
    <n v="1244"/>
    <n v="1243.5"/>
    <n v="1244.67"/>
    <n v="9118195"/>
    <n v="11349142276.1"/>
    <n v="265371"/>
    <n v="4326130"/>
    <n v="47.45"/>
    <n v="-0.65000000000009095"/>
    <n v="-5.2244504280037855E-4"/>
    <x v="0"/>
  </r>
  <r>
    <d v="2024-10-11T00:00:00"/>
    <x v="9"/>
    <n v="10"/>
    <n v="1"/>
    <x v="0"/>
    <x v="3"/>
    <s v="Q4"/>
    <x v="2"/>
    <x v="0"/>
    <s v="EQ"/>
    <n v="1237"/>
    <n v="1240.8"/>
    <n v="1222"/>
    <n v="1243.5"/>
    <n v="1223.3"/>
    <n v="1223"/>
    <n v="1228.0999999999999"/>
    <n v="8472512"/>
    <n v="10405084855.950001"/>
    <n v="284576"/>
    <n v="5141282"/>
    <n v="60.68"/>
    <n v="-20.5"/>
    <n v="-1.6485725774024931E-2"/>
    <x v="0"/>
  </r>
  <r>
    <d v="2024-10-14T00:00:00"/>
    <x v="9"/>
    <n v="10"/>
    <n v="1"/>
    <x v="0"/>
    <x v="3"/>
    <s v="Q4"/>
    <x v="2"/>
    <x v="0"/>
    <s v="EQ"/>
    <n v="1221"/>
    <n v="1237.9000000000001"/>
    <n v="1217.4000000000001"/>
    <n v="1223"/>
    <n v="1234.2"/>
    <n v="1231.75"/>
    <n v="1232.07"/>
    <n v="11833929"/>
    <n v="14580270211.549999"/>
    <n v="230853"/>
    <n v="8812918"/>
    <n v="74.47"/>
    <n v="8.75"/>
    <n v="7.1545380212591986E-3"/>
    <x v="1"/>
  </r>
  <r>
    <d v="2024-10-15T00:00:00"/>
    <x v="9"/>
    <n v="10"/>
    <n v="1"/>
    <x v="0"/>
    <x v="3"/>
    <s v="Q4"/>
    <x v="2"/>
    <x v="0"/>
    <s v="EQ"/>
    <n v="1238.95"/>
    <n v="1258.3"/>
    <n v="1235.4000000000001"/>
    <n v="1231.75"/>
    <n v="1256"/>
    <n v="1255.5"/>
    <n v="1251.17"/>
    <n v="11657338"/>
    <n v="14585323470.450001"/>
    <n v="216309"/>
    <n v="7761367"/>
    <n v="66.58"/>
    <n v="23.75"/>
    <n v="1.9281510046681549E-2"/>
    <x v="1"/>
  </r>
  <r>
    <d v="2024-10-16T00:00:00"/>
    <x v="9"/>
    <n v="10"/>
    <n v="1"/>
    <x v="0"/>
    <x v="3"/>
    <s v="Q4"/>
    <x v="2"/>
    <x v="0"/>
    <s v="EQ"/>
    <n v="1248.5"/>
    <n v="1254.95"/>
    <n v="1241.5999999999999"/>
    <n v="1255.5"/>
    <n v="1245"/>
    <n v="1243.1500000000001"/>
    <n v="1247.54"/>
    <n v="7869727"/>
    <n v="9817809931.2000008"/>
    <n v="207420"/>
    <n v="4923400"/>
    <n v="62.56"/>
    <n v="-12.349999999999909"/>
    <n v="-9.8367184388689043E-3"/>
    <x v="0"/>
  </r>
  <r>
    <d v="2024-10-17T00:00:00"/>
    <x v="9"/>
    <n v="10"/>
    <n v="1"/>
    <x v="0"/>
    <x v="3"/>
    <s v="Q4"/>
    <x v="2"/>
    <x v="0"/>
    <s v="EQ"/>
    <n v="1249.45"/>
    <n v="1256.95"/>
    <n v="1224.4000000000001"/>
    <n v="1243.1500000000001"/>
    <n v="1232"/>
    <n v="1231.25"/>
    <n v="1235.01"/>
    <n v="8459497"/>
    <n v="10447582321.9"/>
    <n v="160363"/>
    <n v="5549943"/>
    <n v="65.61"/>
    <n v="-11.900000000000091"/>
    <n v="-9.5724570647147088E-3"/>
    <x v="0"/>
  </r>
  <r>
    <d v="2024-10-18T00:00:00"/>
    <x v="9"/>
    <n v="10"/>
    <n v="1"/>
    <x v="0"/>
    <x v="3"/>
    <s v="Q4"/>
    <x v="2"/>
    <x v="0"/>
    <s v="EQ"/>
    <n v="1227.95"/>
    <n v="1268.9000000000001"/>
    <n v="1225.25"/>
    <n v="1231.25"/>
    <n v="1267"/>
    <n v="1264.5"/>
    <n v="1256.3800000000001"/>
    <n v="11018126"/>
    <n v="13842929408.200001"/>
    <n v="229878"/>
    <n v="6902716"/>
    <n v="62.65"/>
    <n v="33.25"/>
    <n v="2.7005076142131979E-2"/>
    <x v="1"/>
  </r>
  <r>
    <d v="2024-10-21T00:00:00"/>
    <x v="9"/>
    <n v="10"/>
    <n v="1"/>
    <x v="0"/>
    <x v="3"/>
    <s v="Q4"/>
    <x v="2"/>
    <x v="0"/>
    <s v="EQ"/>
    <n v="1264.5"/>
    <n v="1272.3499999999999"/>
    <n v="1250.55"/>
    <n v="1264.5"/>
    <n v="1257.55"/>
    <n v="1259.05"/>
    <n v="1260.1400000000001"/>
    <n v="7742775"/>
    <n v="9756942032.1499996"/>
    <n v="155332"/>
    <n v="4567006"/>
    <n v="58.98"/>
    <n v="-5.4500000000000455"/>
    <n v="-4.3100039541321038E-3"/>
    <x v="0"/>
  </r>
  <r>
    <d v="2024-10-22T00:00:00"/>
    <x v="9"/>
    <n v="10"/>
    <n v="1"/>
    <x v="0"/>
    <x v="3"/>
    <s v="Q4"/>
    <x v="2"/>
    <x v="0"/>
    <s v="EQ"/>
    <n v="1266.5999999999999"/>
    <n v="1284.9000000000001"/>
    <n v="1259.75"/>
    <n v="1259.05"/>
    <n v="1268.3499999999999"/>
    <n v="1267.5"/>
    <n v="1273.05"/>
    <n v="20090801"/>
    <n v="25576570325.349998"/>
    <n v="408613"/>
    <n v="9703216"/>
    <n v="48.3"/>
    <n v="8.4500000000000455"/>
    <n v="6.7114093959731906E-3"/>
    <x v="1"/>
  </r>
  <r>
    <d v="2024-10-23T00:00:00"/>
    <x v="9"/>
    <n v="10"/>
    <n v="1"/>
    <x v="0"/>
    <x v="3"/>
    <s v="Q4"/>
    <x v="2"/>
    <x v="0"/>
    <s v="EQ"/>
    <n v="1261"/>
    <n v="1267.95"/>
    <n v="1243.05"/>
    <n v="1267.5"/>
    <n v="1253.5"/>
    <n v="1251.5999999999999"/>
    <n v="1251.5899999999999"/>
    <n v="14055447"/>
    <n v="17591629567.799999"/>
    <n v="319605"/>
    <n v="8271068"/>
    <n v="58.85"/>
    <n v="-15.900000000000091"/>
    <n v="-1.2544378698224924E-2"/>
    <x v="0"/>
  </r>
  <r>
    <d v="2024-10-24T00:00:00"/>
    <x v="9"/>
    <n v="10"/>
    <n v="1"/>
    <x v="0"/>
    <x v="3"/>
    <s v="Q4"/>
    <x v="2"/>
    <x v="0"/>
    <s v="EQ"/>
    <n v="1250.25"/>
    <n v="1260.45"/>
    <n v="1241.05"/>
    <n v="1251.5999999999999"/>
    <n v="1254.7"/>
    <n v="1252.75"/>
    <n v="1252.73"/>
    <n v="12223031"/>
    <n v="15312132847.549999"/>
    <n v="313840"/>
    <n v="8917637"/>
    <n v="72.959999999999994"/>
    <n v="1.1500000000000909"/>
    <n v="9.1882390540115935E-4"/>
    <x v="1"/>
  </r>
  <r>
    <d v="2024-10-25T00:00:00"/>
    <x v="9"/>
    <n v="10"/>
    <n v="1"/>
    <x v="0"/>
    <x v="3"/>
    <s v="Q4"/>
    <x v="2"/>
    <x v="0"/>
    <s v="EQ"/>
    <n v="1247.25"/>
    <n v="1268.9000000000001"/>
    <n v="1234.2"/>
    <n v="1252.75"/>
    <n v="1259.5999999999999"/>
    <n v="1255.45"/>
    <n v="1250.04"/>
    <n v="13546055"/>
    <n v="16933102486.65"/>
    <n v="370555"/>
    <n v="7506753"/>
    <n v="55.42"/>
    <n v="2.7000000000000455"/>
    <n v="2.1552584314508444E-3"/>
    <x v="1"/>
  </r>
  <r>
    <d v="2024-10-28T00:00:00"/>
    <x v="9"/>
    <n v="10"/>
    <n v="1"/>
    <x v="0"/>
    <x v="3"/>
    <s v="Q4"/>
    <x v="2"/>
    <x v="0"/>
    <s v="EQ"/>
    <n v="1285.5"/>
    <n v="1307.8"/>
    <n v="1280.5999999999999"/>
    <n v="1255.45"/>
    <n v="1294.4000000000001"/>
    <n v="1292.8499999999999"/>
    <n v="1296.93"/>
    <n v="24096412"/>
    <n v="31251379929.299999"/>
    <n v="619071"/>
    <n v="14032225"/>
    <n v="58.23"/>
    <n v="37.399999999999864"/>
    <n v="2.9790115098171862E-2"/>
    <x v="1"/>
  </r>
  <r>
    <d v="2024-10-29T00:00:00"/>
    <x v="9"/>
    <n v="10"/>
    <n v="1"/>
    <x v="0"/>
    <x v="3"/>
    <s v="Q4"/>
    <x v="2"/>
    <x v="0"/>
    <s v="EQ"/>
    <n v="1301.3499999999999"/>
    <n v="1335.35"/>
    <n v="1299.25"/>
    <n v="1292.8499999999999"/>
    <n v="1331.65"/>
    <n v="1331.85"/>
    <n v="1321.25"/>
    <n v="20656117"/>
    <n v="27291948603.049999"/>
    <n v="436897"/>
    <n v="11909218"/>
    <n v="57.65"/>
    <n v="39"/>
    <n v="3.0165912518853699E-2"/>
    <x v="1"/>
  </r>
  <r>
    <d v="2024-10-30T00:00:00"/>
    <x v="9"/>
    <n v="10"/>
    <n v="1"/>
    <x v="0"/>
    <x v="3"/>
    <s v="Q4"/>
    <x v="2"/>
    <x v="0"/>
    <s v="EQ"/>
    <n v="1324"/>
    <n v="1330.9"/>
    <n v="1305.5999999999999"/>
    <n v="1331.85"/>
    <n v="1313"/>
    <n v="1312.15"/>
    <n v="1312.8"/>
    <n v="15055031"/>
    <n v="19764232516.200001"/>
    <n v="285240"/>
    <n v="8189838"/>
    <n v="54.4"/>
    <n v="-19.699999999999818"/>
    <n v="-1.4791455494237203E-2"/>
    <x v="0"/>
  </r>
  <r>
    <d v="2024-10-31T00:00:00"/>
    <x v="9"/>
    <n v="10"/>
    <n v="1"/>
    <x v="0"/>
    <x v="3"/>
    <s v="Q4"/>
    <x v="2"/>
    <x v="0"/>
    <s v="EQ"/>
    <n v="1307.25"/>
    <n v="1318.95"/>
    <n v="1288.55"/>
    <n v="1312.15"/>
    <n v="1294.8"/>
    <n v="1292.25"/>
    <n v="1296.28"/>
    <n v="23497314"/>
    <n v="30459066088.400002"/>
    <n v="250950"/>
    <n v="17937069"/>
    <n v="76.34"/>
    <n v="-19.900000000000091"/>
    <n v="-1.5165949014975491E-2"/>
    <x v="0"/>
  </r>
  <r>
    <d v="2024-11-01T00:00:00"/>
    <x v="10"/>
    <n v="11"/>
    <n v="1"/>
    <x v="0"/>
    <x v="3"/>
    <s v="Q4"/>
    <x v="2"/>
    <x v="0"/>
    <s v="EQ"/>
    <n v="1289.95"/>
    <n v="1296.2"/>
    <n v="1286.25"/>
    <n v="1292.25"/>
    <n v="1291.9000000000001"/>
    <n v="1291.8"/>
    <n v="1292.1099999999999"/>
    <n v="1007022"/>
    <n v="1301180367.6500001"/>
    <n v="40161"/>
    <n v="340097"/>
    <n v="33.770000000000003"/>
    <n v="-0.45000000000004547"/>
    <n v="-3.4822983168894989E-4"/>
    <x v="0"/>
  </r>
  <r>
    <d v="2024-11-04T00:00:00"/>
    <x v="10"/>
    <n v="11"/>
    <n v="1"/>
    <x v="0"/>
    <x v="3"/>
    <s v="Q4"/>
    <x v="2"/>
    <x v="0"/>
    <s v="EQ"/>
    <n v="1290.0999999999999"/>
    <n v="1291.8"/>
    <n v="1270.05"/>
    <n v="1291.8"/>
    <n v="1275.4000000000001"/>
    <n v="1277.2"/>
    <n v="1276.5"/>
    <n v="14309121"/>
    <n v="18265649923.799999"/>
    <n v="268956"/>
    <n v="9268857"/>
    <n v="64.78"/>
    <n v="-14.599999999999909"/>
    <n v="-1.1302059142282017E-2"/>
    <x v="0"/>
  </r>
  <r>
    <d v="2024-11-05T00:00:00"/>
    <x v="10"/>
    <n v="11"/>
    <n v="1"/>
    <x v="0"/>
    <x v="3"/>
    <s v="Q4"/>
    <x v="2"/>
    <x v="0"/>
    <s v="EQ"/>
    <n v="1273"/>
    <n v="1301.3"/>
    <n v="1263.0999999999999"/>
    <n v="1277.2"/>
    <n v="1291.5999999999999"/>
    <n v="1296.7"/>
    <n v="1284.33"/>
    <n v="16431920"/>
    <n v="21104080468.900002"/>
    <n v="262702"/>
    <n v="8353299"/>
    <n v="50.84"/>
    <n v="19.5"/>
    <n v="1.526777325399311E-2"/>
    <x v="1"/>
  </r>
  <r>
    <d v="2024-11-05T00:00:00"/>
    <x v="10"/>
    <n v="11"/>
    <n v="1"/>
    <x v="0"/>
    <x v="3"/>
    <s v="Q4"/>
    <x v="2"/>
    <x v="0"/>
    <s v="EQ"/>
    <n v="1273"/>
    <n v="1301.3"/>
    <n v="1263.0999999999999"/>
    <n v="1277.2"/>
    <n v="1291.5999999999999"/>
    <n v="1296.7"/>
    <n v="1284.33"/>
    <n v="16431920"/>
    <n v="21104080468.900002"/>
    <n v="262702"/>
    <n v="8353299"/>
    <n v="50.84"/>
    <n v="19.5"/>
    <n v="1.526777325399311E-2"/>
    <x v="1"/>
  </r>
  <r>
    <d v="2024-11-06T00:00:00"/>
    <x v="10"/>
    <n v="11"/>
    <n v="1"/>
    <x v="0"/>
    <x v="3"/>
    <s v="Q4"/>
    <x v="2"/>
    <x v="0"/>
    <s v="EQ"/>
    <n v="1300.25"/>
    <n v="1315"/>
    <n v="1292.7"/>
    <n v="1296.7"/>
    <n v="1305"/>
    <n v="1302.3499999999999"/>
    <n v="1306.97"/>
    <n v="12037405"/>
    <n v="15732582044.35"/>
    <n v="201411"/>
    <n v="7356098"/>
    <n v="61.11"/>
    <n v="5.6499999999998636"/>
    <n v="4.3572144674943036E-3"/>
    <x v="1"/>
  </r>
  <r>
    <d v="2024-11-07T00:00:00"/>
    <x v="10"/>
    <n v="11"/>
    <n v="1"/>
    <x v="0"/>
    <x v="3"/>
    <s v="Q4"/>
    <x v="2"/>
    <x v="0"/>
    <s v="EQ"/>
    <n v="1297.1500000000001"/>
    <n v="1302.8"/>
    <n v="1275.25"/>
    <n v="1302.3499999999999"/>
    <n v="1279.75"/>
    <n v="1278.7"/>
    <n v="1282.48"/>
    <n v="9909035"/>
    <n v="12708118911.4"/>
    <n v="185720"/>
    <n v="7049271"/>
    <n v="71.14"/>
    <n v="-23.649999999999864"/>
    <n v="-1.8159480938303732E-2"/>
    <x v="0"/>
  </r>
  <r>
    <d v="2024-11-08T00:00:00"/>
    <x v="10"/>
    <n v="11"/>
    <n v="1"/>
    <x v="0"/>
    <x v="3"/>
    <s v="Q4"/>
    <x v="2"/>
    <x v="0"/>
    <s v="EQ"/>
    <n v="1270"/>
    <n v="1275"/>
    <n v="1252.7"/>
    <n v="1278.7"/>
    <n v="1259"/>
    <n v="1258.8499999999999"/>
    <n v="1260.33"/>
    <n v="11195808"/>
    <n v="14110419237.85"/>
    <n v="233807"/>
    <n v="7881177"/>
    <n v="70.39"/>
    <n v="-19.850000000000136"/>
    <n v="-1.5523578634550821E-2"/>
    <x v="0"/>
  </r>
  <r>
    <d v="2024-11-11T00:00:00"/>
    <x v="10"/>
    <n v="11"/>
    <n v="1"/>
    <x v="0"/>
    <x v="3"/>
    <s v="Q4"/>
    <x v="2"/>
    <x v="0"/>
    <s v="EQ"/>
    <n v="1262"/>
    <n v="1275.9000000000001"/>
    <n v="1246.6500000000001"/>
    <n v="1258.8499999999999"/>
    <n v="1268.6500000000001"/>
    <n v="1269.3"/>
    <n v="1266.04"/>
    <n v="8387780"/>
    <n v="10619276125"/>
    <n v="193310"/>
    <n v="4438244"/>
    <n v="52.91"/>
    <n v="10.450000000000045"/>
    <n v="8.3012273106407002E-3"/>
    <x v="1"/>
  </r>
  <r>
    <d v="2024-11-12T00:00:00"/>
    <x v="10"/>
    <n v="11"/>
    <n v="1"/>
    <x v="0"/>
    <x v="3"/>
    <s v="Q4"/>
    <x v="2"/>
    <x v="0"/>
    <s v="EQ"/>
    <n v="1276.1500000000001"/>
    <n v="1295"/>
    <n v="1264.5"/>
    <n v="1269.3"/>
    <n v="1269"/>
    <n v="1270.5999999999999"/>
    <n v="1276.01"/>
    <n v="13486168"/>
    <n v="17208486809.700001"/>
    <n v="251685"/>
    <n v="5842950"/>
    <n v="43.33"/>
    <n v="1.2999999999999545"/>
    <n v="1.02418655952096E-3"/>
    <x v="1"/>
  </r>
  <r>
    <d v="2024-11-13T00:00:00"/>
    <x v="10"/>
    <n v="11"/>
    <n v="1"/>
    <x v="0"/>
    <x v="3"/>
    <s v="Q4"/>
    <x v="2"/>
    <x v="0"/>
    <s v="EQ"/>
    <n v="1270.5999999999999"/>
    <n v="1276.25"/>
    <n v="1250"/>
    <n v="1270.5999999999999"/>
    <n v="1258"/>
    <n v="1253.7"/>
    <n v="1261.05"/>
    <n v="12260404"/>
    <n v="15460965858"/>
    <n v="258070"/>
    <n v="5557092"/>
    <n v="45.33"/>
    <n v="-16.899999999999864"/>
    <n v="-1.3300802770344613E-2"/>
    <x v="0"/>
  </r>
  <r>
    <d v="2024-11-14T00:00:00"/>
    <x v="10"/>
    <n v="11"/>
    <n v="1"/>
    <x v="0"/>
    <x v="3"/>
    <s v="Q4"/>
    <x v="2"/>
    <x v="0"/>
    <s v="EQ"/>
    <n v="1253.75"/>
    <n v="1267.7"/>
    <n v="1243.05"/>
    <n v="1253.7"/>
    <n v="1258.95"/>
    <n v="1256.95"/>
    <n v="1255.26"/>
    <n v="9506892"/>
    <n v="11933598279.700001"/>
    <n v="224597"/>
    <n v="5310528"/>
    <n v="55.86"/>
    <n v="3.25"/>
    <n v="2.5923267129297281E-3"/>
    <x v="1"/>
  </r>
  <r>
    <d v="2024-11-18T00:00:00"/>
    <x v="10"/>
    <n v="11"/>
    <n v="1"/>
    <x v="0"/>
    <x v="3"/>
    <s v="Q4"/>
    <x v="2"/>
    <x v="0"/>
    <s v="EQ"/>
    <n v="1260"/>
    <n v="1262.5999999999999"/>
    <n v="1249.4000000000001"/>
    <n v="1256.95"/>
    <n v="1252.25"/>
    <n v="1253.45"/>
    <n v="1254.6199999999999"/>
    <n v="6195554"/>
    <n v="7773053428.25"/>
    <n v="204301"/>
    <n v="3775521"/>
    <n v="60.94"/>
    <n v="-3.5"/>
    <n v="-2.7845180794781018E-3"/>
    <x v="0"/>
  </r>
  <r>
    <d v="2024-11-19T00:00:00"/>
    <x v="10"/>
    <n v="11"/>
    <n v="1"/>
    <x v="0"/>
    <x v="3"/>
    <s v="Q4"/>
    <x v="2"/>
    <x v="0"/>
    <s v="EQ"/>
    <n v="1257.05"/>
    <n v="1261"/>
    <n v="1240.8499999999999"/>
    <n v="1253.45"/>
    <n v="1244"/>
    <n v="1249.0999999999999"/>
    <n v="1251.54"/>
    <n v="11537317"/>
    <n v="14439401407.200001"/>
    <n v="233269"/>
    <n v="7049513"/>
    <n v="61.1"/>
    <n v="-4.3500000000001364"/>
    <n v="-3.4704216362839652E-3"/>
    <x v="0"/>
  </r>
  <r>
    <d v="2024-11-21T00:00:00"/>
    <x v="10"/>
    <n v="11"/>
    <n v="1"/>
    <x v="0"/>
    <x v="3"/>
    <s v="Q4"/>
    <x v="2"/>
    <x v="0"/>
    <s v="EQ"/>
    <n v="1248.55"/>
    <n v="1256.9000000000001"/>
    <n v="1232.55"/>
    <n v="1249.0999999999999"/>
    <n v="1255.8499999999999"/>
    <n v="1250.55"/>
    <n v="1247.3800000000001"/>
    <n v="9593870"/>
    <n v="11967189179"/>
    <n v="209109"/>
    <n v="4862632"/>
    <n v="50.68"/>
    <n v="1.4500000000000455"/>
    <n v="1.1608358017773162E-3"/>
    <x v="1"/>
  </r>
  <r>
    <d v="2024-11-22T00:00:00"/>
    <x v="10"/>
    <n v="11"/>
    <n v="1"/>
    <x v="0"/>
    <x v="3"/>
    <s v="Q4"/>
    <x v="2"/>
    <x v="0"/>
    <s v="EQ"/>
    <n v="1258"/>
    <n v="1281.4000000000001"/>
    <n v="1256"/>
    <n v="1250.55"/>
    <n v="1278"/>
    <n v="1278.05"/>
    <n v="1275.03"/>
    <n v="11604338"/>
    <n v="14795857555.950001"/>
    <n v="214688"/>
    <n v="6844834"/>
    <n v="58.99"/>
    <n v="27.5"/>
    <n v="2.1990324257326777E-2"/>
    <x v="1"/>
  </r>
  <r>
    <d v="2024-11-25T00:00:00"/>
    <x v="10"/>
    <n v="11"/>
    <n v="1"/>
    <x v="0"/>
    <x v="3"/>
    <s v="Q4"/>
    <x v="2"/>
    <x v="0"/>
    <s v="EQ"/>
    <n v="1296"/>
    <n v="1311.2"/>
    <n v="1290"/>
    <n v="1278.05"/>
    <n v="1303"/>
    <n v="1300.95"/>
    <n v="1302.4100000000001"/>
    <n v="22717581"/>
    <n v="29587514842.450001"/>
    <n v="205883"/>
    <n v="16520496"/>
    <n v="72.72"/>
    <n v="22.900000000000091"/>
    <n v="1.7917921834044122E-2"/>
    <x v="1"/>
  </r>
  <r>
    <d v="2024-11-26T00:00:00"/>
    <x v="10"/>
    <n v="11"/>
    <n v="1"/>
    <x v="0"/>
    <x v="3"/>
    <s v="Q4"/>
    <x v="2"/>
    <x v="0"/>
    <s v="EQ"/>
    <n v="1310.5999999999999"/>
    <n v="1314.25"/>
    <n v="1302.45"/>
    <n v="1300.95"/>
    <n v="1304.8"/>
    <n v="1304.95"/>
    <n v="1306.0999999999999"/>
    <n v="7646955"/>
    <n v="9987688168.25"/>
    <n v="164865"/>
    <n v="4396342"/>
    <n v="57.49"/>
    <n v="4"/>
    <n v="3.0746761981628808E-3"/>
    <x v="1"/>
  </r>
  <r>
    <d v="2024-11-27T00:00:00"/>
    <x v="10"/>
    <n v="11"/>
    <n v="1"/>
    <x v="0"/>
    <x v="3"/>
    <s v="Q4"/>
    <x v="2"/>
    <x v="0"/>
    <s v="EQ"/>
    <n v="1298.5"/>
    <n v="1310.85"/>
    <n v="1297.8499999999999"/>
    <n v="1304.95"/>
    <n v="1301.25"/>
    <n v="1300.7"/>
    <n v="1302.1500000000001"/>
    <n v="21938082"/>
    <n v="28566603156.599998"/>
    <n v="222370"/>
    <n v="16717483"/>
    <n v="76.2"/>
    <n v="-4.25"/>
    <n v="-3.2568297635924746E-3"/>
    <x v="0"/>
  </r>
  <r>
    <d v="2024-11-28T00:00:00"/>
    <x v="10"/>
    <n v="11"/>
    <n v="1"/>
    <x v="0"/>
    <x v="3"/>
    <s v="Q4"/>
    <x v="2"/>
    <x v="0"/>
    <s v="EQ"/>
    <n v="1301.05"/>
    <n v="1310.5"/>
    <n v="1282.3"/>
    <n v="1300.7"/>
    <n v="1287.5"/>
    <n v="1286.3499999999999"/>
    <n v="1292.68"/>
    <n v="22803745"/>
    <n v="29477962300.299999"/>
    <n v="275436"/>
    <n v="17693973"/>
    <n v="77.59"/>
    <n v="-14.350000000000136"/>
    <n v="-1.1032520950257658E-2"/>
    <x v="0"/>
  </r>
  <r>
    <d v="2024-11-29T00:00:00"/>
    <x v="10"/>
    <n v="11"/>
    <n v="1"/>
    <x v="0"/>
    <x v="3"/>
    <s v="Q4"/>
    <x v="2"/>
    <x v="0"/>
    <s v="EQ"/>
    <n v="1283.0999999999999"/>
    <n v="1303.25"/>
    <n v="1283.0999999999999"/>
    <n v="1286.3499999999999"/>
    <n v="1298.7"/>
    <n v="1300.0999999999999"/>
    <n v="1296.93"/>
    <n v="11397228"/>
    <n v="14781429160.6"/>
    <n v="242391"/>
    <n v="7815536"/>
    <n v="68.569999999999993"/>
    <n v="13.75"/>
    <n v="1.0689159249037976E-2"/>
    <x v="1"/>
  </r>
  <r>
    <d v="2024-12-02T00:00:00"/>
    <x v="11"/>
    <n v="12"/>
    <n v="1"/>
    <x v="0"/>
    <x v="3"/>
    <s v="Q4"/>
    <x v="2"/>
    <x v="0"/>
    <s v="EQ"/>
    <n v="1299.9000000000001"/>
    <n v="1310.55"/>
    <n v="1289.1500000000001"/>
    <n v="1300.0999999999999"/>
    <n v="1303.45"/>
    <n v="1304.6500000000001"/>
    <n v="1303.46"/>
    <n v="9626400"/>
    <n v="12547591627.65"/>
    <n v="225242"/>
    <n v="7281438"/>
    <n v="75.64"/>
    <n v="4.5500000000001819"/>
    <n v="3.4997307899393756E-3"/>
    <x v="1"/>
  </r>
  <r>
    <d v="2024-12-03T00:00:00"/>
    <x v="11"/>
    <n v="12"/>
    <n v="1"/>
    <x v="0"/>
    <x v="3"/>
    <s v="Q4"/>
    <x v="2"/>
    <x v="0"/>
    <s v="EQ"/>
    <n v="1303.95"/>
    <n v="1312.8"/>
    <n v="1296.0999999999999"/>
    <n v="1304.6500000000001"/>
    <n v="1306.75"/>
    <n v="1308.4000000000001"/>
    <n v="1306.8900000000001"/>
    <n v="11509276"/>
    <n v="15041301418.200001"/>
    <n v="235915"/>
    <n v="8693306"/>
    <n v="75.53"/>
    <n v="3.75"/>
    <n v="2.874334112597248E-3"/>
    <x v="1"/>
  </r>
  <r>
    <d v="2024-12-04T00:00:00"/>
    <x v="11"/>
    <n v="12"/>
    <n v="1"/>
    <x v="0"/>
    <x v="3"/>
    <s v="Q4"/>
    <x v="2"/>
    <x v="0"/>
    <s v="EQ"/>
    <n v="1302.5999999999999"/>
    <n v="1320"/>
    <n v="1301.7"/>
    <n v="1308.4000000000001"/>
    <n v="1315.6"/>
    <n v="1316.05"/>
    <n v="1313.28"/>
    <n v="11570281"/>
    <n v="15195002837.450001"/>
    <n v="247575"/>
    <n v="7517045"/>
    <n v="64.97"/>
    <n v="7.6499999999998636"/>
    <n v="5.8468358300212955E-3"/>
    <x v="1"/>
  </r>
  <r>
    <d v="2024-12-05T00:00:00"/>
    <x v="11"/>
    <n v="12"/>
    <n v="1"/>
    <x v="0"/>
    <x v="3"/>
    <s v="Q4"/>
    <x v="2"/>
    <x v="0"/>
    <s v="EQ"/>
    <n v="1316.25"/>
    <n v="1342.9"/>
    <n v="1308.5999999999999"/>
    <n v="1316.05"/>
    <n v="1336.55"/>
    <n v="1336.5"/>
    <n v="1329.38"/>
    <n v="19210697"/>
    <n v="25538293421.049999"/>
    <n v="281891"/>
    <n v="12163323"/>
    <n v="63.32"/>
    <n v="20.450000000000045"/>
    <n v="1.5538923293187984E-2"/>
    <x v="1"/>
  </r>
  <r>
    <d v="2024-12-06T00:00:00"/>
    <x v="11"/>
    <n v="12"/>
    <n v="1"/>
    <x v="0"/>
    <x v="3"/>
    <s v="Q4"/>
    <x v="2"/>
    <x v="0"/>
    <s v="EQ"/>
    <n v="1342.5"/>
    <n v="1347.1"/>
    <n v="1326.7"/>
    <n v="1336.5"/>
    <n v="1329"/>
    <n v="1328.75"/>
    <n v="1334.62"/>
    <n v="8942672"/>
    <n v="11935098947.85"/>
    <n v="208546"/>
    <n v="5623078"/>
    <n v="62.88"/>
    <n v="-7.75"/>
    <n v="-5.7987280209502428E-3"/>
    <x v="0"/>
  </r>
  <r>
    <d v="2024-12-09T00:00:00"/>
    <x v="11"/>
    <n v="12"/>
    <n v="1"/>
    <x v="0"/>
    <x v="3"/>
    <s v="Q4"/>
    <x v="2"/>
    <x v="0"/>
    <s v="EQ"/>
    <n v="1322.1"/>
    <n v="1329.05"/>
    <n v="1320.25"/>
    <n v="1328.75"/>
    <n v="1323.5"/>
    <n v="1322.3"/>
    <n v="1323.57"/>
    <n v="8000764"/>
    <n v="10589599383.15"/>
    <n v="148025"/>
    <n v="5650135"/>
    <n v="70.62"/>
    <n v="-6.4500000000000455"/>
    <n v="-4.8541862652869581E-3"/>
    <x v="0"/>
  </r>
  <r>
    <d v="2024-12-10T00:00:00"/>
    <x v="11"/>
    <n v="12"/>
    <n v="1"/>
    <x v="0"/>
    <x v="3"/>
    <s v="Q4"/>
    <x v="2"/>
    <x v="0"/>
    <s v="EQ"/>
    <n v="1319"/>
    <n v="1332"/>
    <n v="1315.25"/>
    <n v="1322.3"/>
    <n v="1331.35"/>
    <n v="1330.45"/>
    <n v="1327.71"/>
    <n v="8218214"/>
    <n v="10911393630.450001"/>
    <n v="157320"/>
    <n v="5774561"/>
    <n v="70.27"/>
    <n v="8.1500000000000909"/>
    <n v="6.1635029872193084E-3"/>
    <x v="1"/>
  </r>
  <r>
    <d v="2024-12-11T00:00:00"/>
    <x v="11"/>
    <n v="12"/>
    <n v="1"/>
    <x v="0"/>
    <x v="3"/>
    <s v="Q4"/>
    <x v="2"/>
    <x v="0"/>
    <s v="EQ"/>
    <n v="1324.7"/>
    <n v="1331.25"/>
    <n v="1316"/>
    <n v="1330.45"/>
    <n v="1328"/>
    <n v="1327.5"/>
    <n v="1325.69"/>
    <n v="8138066"/>
    <n v="10788513650.25"/>
    <n v="177570"/>
    <n v="4405607"/>
    <n v="54.14"/>
    <n v="-2.9500000000000455"/>
    <n v="-2.2172949002217637E-3"/>
    <x v="0"/>
  </r>
  <r>
    <d v="2024-12-12T00:00:00"/>
    <x v="11"/>
    <n v="12"/>
    <n v="1"/>
    <x v="0"/>
    <x v="3"/>
    <s v="Q4"/>
    <x v="2"/>
    <x v="0"/>
    <s v="EQ"/>
    <n v="1321.55"/>
    <n v="1338.75"/>
    <n v="1321.55"/>
    <n v="1327.5"/>
    <n v="1330.6"/>
    <n v="1329.25"/>
    <n v="1330.74"/>
    <n v="9076896"/>
    <n v="12079025779.5"/>
    <n v="189489"/>
    <n v="4608892"/>
    <n v="50.78"/>
    <n v="1.75"/>
    <n v="1.3182674199623352E-3"/>
    <x v="1"/>
  </r>
  <r>
    <d v="2024-12-13T00:00:00"/>
    <x v="11"/>
    <n v="12"/>
    <n v="1"/>
    <x v="0"/>
    <x v="3"/>
    <s v="Q4"/>
    <x v="2"/>
    <x v="0"/>
    <s v="EQ"/>
    <n v="1325.35"/>
    <n v="1347.15"/>
    <n v="1313.5"/>
    <n v="1329.25"/>
    <n v="1345.45"/>
    <n v="1344.9"/>
    <n v="1334.68"/>
    <n v="13536684"/>
    <n v="18067155840.099998"/>
    <n v="226965"/>
    <n v="8805261"/>
    <n v="65.05"/>
    <n v="15.650000000000091"/>
    <n v="1.1773556516832869E-2"/>
    <x v="1"/>
  </r>
  <r>
    <d v="2024-12-16T00:00:00"/>
    <x v="11"/>
    <n v="12"/>
    <n v="1"/>
    <x v="0"/>
    <x v="3"/>
    <s v="Q4"/>
    <x v="2"/>
    <x v="0"/>
    <s v="EQ"/>
    <n v="1344.9"/>
    <n v="1350.45"/>
    <n v="1340.05"/>
    <n v="1344.9"/>
    <n v="1343.6"/>
    <n v="1346.1"/>
    <n v="1345.53"/>
    <n v="9071006"/>
    <n v="12205296470.75"/>
    <n v="237730"/>
    <n v="6071850"/>
    <n v="66.94"/>
    <n v="1.1999999999998181"/>
    <n v="8.9225964755730385E-4"/>
    <x v="1"/>
  </r>
  <r>
    <d v="2024-12-17T00:00:00"/>
    <x v="11"/>
    <n v="12"/>
    <n v="1"/>
    <x v="0"/>
    <x v="3"/>
    <s v="Q4"/>
    <x v="2"/>
    <x v="0"/>
    <s v="EQ"/>
    <n v="1342"/>
    <n v="1348.1"/>
    <n v="1326.05"/>
    <n v="1346.1"/>
    <n v="1334"/>
    <n v="1333.75"/>
    <n v="1333.43"/>
    <n v="9879257"/>
    <n v="13173306009.950001"/>
    <n v="208644"/>
    <n v="5938122"/>
    <n v="60.11"/>
    <n v="-12.349999999999909"/>
    <n v="-9.1746527003936634E-3"/>
    <x v="0"/>
  </r>
  <r>
    <d v="2024-12-18T00:00:00"/>
    <x v="11"/>
    <n v="12"/>
    <n v="1"/>
    <x v="0"/>
    <x v="3"/>
    <s v="Q4"/>
    <x v="2"/>
    <x v="0"/>
    <s v="EQ"/>
    <n v="1325.25"/>
    <n v="1334.95"/>
    <n v="1307.45"/>
    <n v="1333.75"/>
    <n v="1316.9"/>
    <n v="1314.15"/>
    <n v="1316.49"/>
    <n v="8510595"/>
    <n v="11204088446.200001"/>
    <n v="197721"/>
    <n v="5190721"/>
    <n v="60.99"/>
    <n v="-19.599999999999909"/>
    <n v="-1.4695407685098338E-2"/>
    <x v="0"/>
  </r>
  <r>
    <d v="2024-12-19T00:00:00"/>
    <x v="11"/>
    <n v="12"/>
    <n v="1"/>
    <x v="0"/>
    <x v="3"/>
    <s v="Q4"/>
    <x v="2"/>
    <x v="0"/>
    <s v="EQ"/>
    <n v="1286"/>
    <n v="1303"/>
    <n v="1284.45"/>
    <n v="1314.15"/>
    <n v="1289.5"/>
    <n v="1286.9000000000001"/>
    <n v="1290.73"/>
    <n v="11517304"/>
    <n v="14865736643.049999"/>
    <n v="241978"/>
    <n v="7257591"/>
    <n v="63.01"/>
    <n v="-27.25"/>
    <n v="-2.0735836852718487E-2"/>
    <x v="0"/>
  </r>
  <r>
    <d v="2024-12-20T00:00:00"/>
    <x v="11"/>
    <n v="12"/>
    <n v="1"/>
    <x v="0"/>
    <x v="3"/>
    <s v="Q4"/>
    <x v="2"/>
    <x v="0"/>
    <s v="EQ"/>
    <n v="1283.95"/>
    <n v="1297.75"/>
    <n v="1272.4000000000001"/>
    <n v="1286.9000000000001"/>
    <n v="1292"/>
    <n v="1288.4000000000001"/>
    <n v="1287.83"/>
    <n v="58491181"/>
    <n v="75326711266.25"/>
    <n v="287315"/>
    <n v="40910784"/>
    <n v="69.94"/>
    <n v="1.5"/>
    <n v="1.1655917320693137E-3"/>
    <x v="1"/>
  </r>
  <r>
    <d v="2024-12-23T00:00:00"/>
    <x v="11"/>
    <n v="12"/>
    <n v="1"/>
    <x v="0"/>
    <x v="3"/>
    <s v="Q4"/>
    <x v="2"/>
    <x v="0"/>
    <s v="EQ"/>
    <n v="1294.6500000000001"/>
    <n v="1307"/>
    <n v="1287.05"/>
    <n v="1288.4000000000001"/>
    <n v="1297.3499999999999"/>
    <n v="1296.8"/>
    <n v="1295.1199999999999"/>
    <n v="6827512"/>
    <n v="8842449619.0499992"/>
    <n v="208282"/>
    <n v="4051955"/>
    <n v="59.35"/>
    <n v="8.3999999999998636"/>
    <n v="6.5197143744177765E-3"/>
    <x v="1"/>
  </r>
  <r>
    <d v="2024-12-24T00:00:00"/>
    <x v="11"/>
    <n v="12"/>
    <n v="1"/>
    <x v="0"/>
    <x v="3"/>
    <s v="Q4"/>
    <x v="2"/>
    <x v="0"/>
    <s v="EQ"/>
    <n v="1296.8"/>
    <n v="1304.5"/>
    <n v="1290.25"/>
    <n v="1296.8"/>
    <n v="1298.95"/>
    <n v="1297.25"/>
    <n v="1295.8800000000001"/>
    <n v="7138516"/>
    <n v="9250648957.4500008"/>
    <n v="125187"/>
    <n v="2937569"/>
    <n v="41.15"/>
    <n v="0.45000000000004547"/>
    <n v="3.4700801974093577E-4"/>
    <x v="1"/>
  </r>
  <r>
    <d v="2024-12-26T00:00:00"/>
    <x v="11"/>
    <n v="12"/>
    <n v="1"/>
    <x v="0"/>
    <x v="3"/>
    <s v="Q4"/>
    <x v="2"/>
    <x v="0"/>
    <s v="EQ"/>
    <n v="1307"/>
    <n v="1312.75"/>
    <n v="1289.2"/>
    <n v="1297.25"/>
    <n v="1297"/>
    <n v="1297.3499999999999"/>
    <n v="1296.8599999999999"/>
    <n v="7338444"/>
    <n v="9516953866.75"/>
    <n v="191694"/>
    <n v="4519925"/>
    <n v="61.59"/>
    <n v="9.9999999999909051E-2"/>
    <n v="7.7086143765588017E-5"/>
    <x v="1"/>
  </r>
  <r>
    <d v="2024-12-27T00:00:00"/>
    <x v="11"/>
    <n v="12"/>
    <n v="1"/>
    <x v="0"/>
    <x v="3"/>
    <s v="Q4"/>
    <x v="2"/>
    <x v="0"/>
    <s v="EQ"/>
    <n v="1298.55"/>
    <n v="1315.95"/>
    <n v="1298.55"/>
    <n v="1297.3499999999999"/>
    <n v="1307.55"/>
    <n v="1307.55"/>
    <n v="1306.98"/>
    <n v="4756066"/>
    <n v="6216064274.1999998"/>
    <n v="109355"/>
    <n v="2608276"/>
    <n v="54.84"/>
    <n v="10.200000000000045"/>
    <n v="7.8621805989132054E-3"/>
    <x v="1"/>
  </r>
  <r>
    <d v="2024-12-30T00:00:00"/>
    <x v="11"/>
    <n v="12"/>
    <n v="1"/>
    <x v="0"/>
    <x v="3"/>
    <s v="Q4"/>
    <x v="2"/>
    <x v="0"/>
    <s v="EQ"/>
    <n v="1304.95"/>
    <n v="1326.5"/>
    <n v="1289.45"/>
    <n v="1307.55"/>
    <n v="1293.45"/>
    <n v="1294.6500000000001"/>
    <n v="1303.69"/>
    <n v="14207425"/>
    <n v="18522089560.049999"/>
    <n v="258242"/>
    <n v="7953292"/>
    <n v="55.98"/>
    <n v="-12.899999999999864"/>
    <n v="-9.8657795112996553E-3"/>
    <x v="0"/>
  </r>
  <r>
    <d v="2024-12-31T00:00:00"/>
    <x v="11"/>
    <n v="12"/>
    <n v="1"/>
    <x v="0"/>
    <x v="3"/>
    <s v="Q4"/>
    <x v="2"/>
    <x v="0"/>
    <s v="EQ"/>
    <n v="1286.9000000000001"/>
    <n v="1289.95"/>
    <n v="1280.0999999999999"/>
    <n v="1294.6500000000001"/>
    <n v="1283.5"/>
    <n v="1281.6500000000001"/>
    <n v="1282.67"/>
    <n v="8449607"/>
    <n v="10838026946.5"/>
    <n v="147036"/>
    <n v="5620362"/>
    <n v="66.52"/>
    <n v="-13"/>
    <n v="-1.0041323909937047E-2"/>
    <x v="0"/>
  </r>
  <r>
    <d v="2025-01-01T00:00:00"/>
    <x v="0"/>
    <n v="1"/>
    <n v="1"/>
    <x v="1"/>
    <x v="0"/>
    <s v="Q1"/>
    <x v="2"/>
    <x v="0"/>
    <s v="EQ"/>
    <n v="1281.6500000000001"/>
    <n v="1293"/>
    <n v="1267.0999999999999"/>
    <n v="1281.6500000000001"/>
    <n v="1283.8499999999999"/>
    <n v="1283.6500000000001"/>
    <n v="1283.92"/>
    <n v="4705399"/>
    <n v="6041347562.1499996"/>
    <n v="152286"/>
    <n v="2565278"/>
    <n v="54.52"/>
    <n v="2"/>
    <n v="1.5604884328794912E-3"/>
    <x v="1"/>
  </r>
  <r>
    <d v="2025-01-02T00:00:00"/>
    <x v="0"/>
    <n v="1"/>
    <n v="1"/>
    <x v="1"/>
    <x v="0"/>
    <s v="Q1"/>
    <x v="2"/>
    <x v="0"/>
    <s v="EQ"/>
    <n v="1285.0999999999999"/>
    <n v="1293.4000000000001"/>
    <n v="1278.4000000000001"/>
    <n v="1283.6500000000001"/>
    <n v="1291"/>
    <n v="1290.5999999999999"/>
    <n v="1288.3399999999999"/>
    <n v="7433222"/>
    <n v="9576523020.8500004"/>
    <n v="289378"/>
    <n v="4605861"/>
    <n v="61.96"/>
    <n v="6.9499999999998181"/>
    <n v="5.4142484322048986E-3"/>
    <x v="1"/>
  </r>
  <r>
    <d v="2025-01-03T00:00:00"/>
    <x v="0"/>
    <n v="1"/>
    <n v="1"/>
    <x v="1"/>
    <x v="0"/>
    <s v="Q1"/>
    <x v="2"/>
    <x v="0"/>
    <s v="EQ"/>
    <n v="1286.2"/>
    <n v="1288"/>
    <n v="1262.25"/>
    <n v="1290.5999999999999"/>
    <n v="1265.5999999999999"/>
    <n v="1265.05"/>
    <n v="1269.4000000000001"/>
    <n v="11194997"/>
    <n v="14210918649.700001"/>
    <n v="219218"/>
    <n v="7316000"/>
    <n v="65.349999999999994"/>
    <n v="-25.549999999999955"/>
    <n v="-1.9796993646365998E-2"/>
    <x v="0"/>
  </r>
  <r>
    <d v="2025-01-06T00:00:00"/>
    <x v="0"/>
    <n v="1"/>
    <n v="1"/>
    <x v="1"/>
    <x v="0"/>
    <s v="Q1"/>
    <x v="2"/>
    <x v="0"/>
    <s v="EQ"/>
    <n v="1268.05"/>
    <n v="1277.75"/>
    <n v="1257"/>
    <n v="1265.05"/>
    <n v="1266"/>
    <n v="1264.0999999999999"/>
    <n v="1265.3399999999999"/>
    <n v="7504047"/>
    <n v="9495149142.2000008"/>
    <n v="236168"/>
    <n v="4480448"/>
    <n v="59.71"/>
    <n v="-0.95000000000004547"/>
    <n v="-7.5095846013995134E-4"/>
    <x v="0"/>
  </r>
  <r>
    <d v="2025-01-07T00:00:00"/>
    <x v="0"/>
    <n v="1"/>
    <n v="1"/>
    <x v="1"/>
    <x v="0"/>
    <s v="Q1"/>
    <x v="2"/>
    <x v="0"/>
    <s v="EQ"/>
    <n v="1266.5"/>
    <n v="1288.95"/>
    <n v="1266.5"/>
    <n v="1264.0999999999999"/>
    <n v="1280.5999999999999"/>
    <n v="1279.25"/>
    <n v="1280.3499999999999"/>
    <n v="7539758"/>
    <n v="9653565084.1499996"/>
    <n v="153173"/>
    <n v="4147624"/>
    <n v="55.01"/>
    <n v="15.150000000000091"/>
    <n v="1.1984811328217777E-2"/>
    <x v="1"/>
  </r>
  <r>
    <d v="2025-01-08T00:00:00"/>
    <x v="0"/>
    <n v="1"/>
    <n v="1"/>
    <x v="1"/>
    <x v="0"/>
    <s v="Q1"/>
    <x v="2"/>
    <x v="0"/>
    <s v="EQ"/>
    <n v="1280.55"/>
    <n v="1285"/>
    <n v="1252.3499999999999"/>
    <n v="1279.25"/>
    <n v="1265"/>
    <n v="1263.75"/>
    <n v="1264.7"/>
    <n v="7566309"/>
    <n v="9569113937.25"/>
    <n v="186833"/>
    <n v="4748418"/>
    <n v="62.76"/>
    <n v="-15.5"/>
    <n v="-1.2116474496775454E-2"/>
    <x v="0"/>
  </r>
  <r>
    <d v="2025-01-09T00:00:00"/>
    <x v="0"/>
    <n v="1"/>
    <n v="1"/>
    <x v="1"/>
    <x v="0"/>
    <s v="Q1"/>
    <x v="2"/>
    <x v="0"/>
    <s v="EQ"/>
    <n v="1258"/>
    <n v="1264.75"/>
    <n v="1248.0999999999999"/>
    <n v="1263.75"/>
    <n v="1263.5"/>
    <n v="1262.4000000000001"/>
    <n v="1257.24"/>
    <n v="8684920"/>
    <n v="10919031736.799999"/>
    <n v="161005"/>
    <n v="5342972"/>
    <n v="61.52"/>
    <n v="-1.3499999999999091"/>
    <n v="-1.0682492581601654E-3"/>
    <x v="0"/>
  </r>
  <r>
    <d v="2025-01-10T00:00:00"/>
    <x v="0"/>
    <n v="1"/>
    <n v="1"/>
    <x v="1"/>
    <x v="0"/>
    <s v="Q1"/>
    <x v="2"/>
    <x v="0"/>
    <s v="EQ"/>
    <n v="1259"/>
    <n v="1264.95"/>
    <n v="1243.0999999999999"/>
    <n v="1262.4000000000001"/>
    <n v="1251.3499999999999"/>
    <n v="1249.8499999999999"/>
    <n v="1250.93"/>
    <n v="7854524"/>
    <n v="9825430299.8999996"/>
    <n v="228905"/>
    <n v="5635376"/>
    <n v="71.75"/>
    <n v="-12.550000000000182"/>
    <n v="-9.9413814955641479E-3"/>
    <x v="0"/>
  </r>
  <r>
    <d v="2025-01-13T00:00:00"/>
    <x v="0"/>
    <n v="1"/>
    <n v="1"/>
    <x v="1"/>
    <x v="0"/>
    <s v="Q1"/>
    <x v="2"/>
    <x v="0"/>
    <s v="EQ"/>
    <n v="1234.9000000000001"/>
    <n v="1243.95"/>
    <n v="1224.9000000000001"/>
    <n v="1249.8499999999999"/>
    <n v="1230.9000000000001"/>
    <n v="1229.75"/>
    <n v="1232.97"/>
    <n v="9669336"/>
    <n v="11922019625.6"/>
    <n v="204083"/>
    <n v="7095479"/>
    <n v="73.38"/>
    <n v="-20.099999999999909"/>
    <n v="-1.6081929831579717E-2"/>
    <x v="0"/>
  </r>
  <r>
    <d v="2025-01-14T00:00:00"/>
    <x v="0"/>
    <n v="1"/>
    <n v="1"/>
    <x v="1"/>
    <x v="0"/>
    <s v="Q1"/>
    <x v="2"/>
    <x v="0"/>
    <s v="EQ"/>
    <n v="1233.3499999999999"/>
    <n v="1244.8499999999999"/>
    <n v="1227.45"/>
    <n v="1229.75"/>
    <n v="1242.95"/>
    <n v="1240.3"/>
    <n v="1236.06"/>
    <n v="10342698"/>
    <n v="12784218741"/>
    <n v="210917"/>
    <n v="6654720"/>
    <n v="64.34"/>
    <n v="10.549999999999955"/>
    <n v="8.5789794673713799E-3"/>
    <x v="1"/>
  </r>
  <r>
    <d v="2025-01-15T00:00:00"/>
    <x v="0"/>
    <n v="1"/>
    <n v="1"/>
    <x v="1"/>
    <x v="0"/>
    <s v="Q1"/>
    <x v="2"/>
    <x v="0"/>
    <s v="EQ"/>
    <n v="1234"/>
    <n v="1244.4000000000001"/>
    <n v="1230"/>
    <n v="1240.3"/>
    <n v="1238.9000000000001"/>
    <n v="1238.25"/>
    <n v="1237.19"/>
    <n v="5355382"/>
    <n v="6625607806.6000004"/>
    <n v="133555"/>
    <n v="3158847"/>
    <n v="58.98"/>
    <n v="-2.0499999999999545"/>
    <n v="-1.6528259292106382E-3"/>
    <x v="0"/>
  </r>
  <r>
    <d v="2025-01-16T00:00:00"/>
    <x v="0"/>
    <n v="1"/>
    <n v="1"/>
    <x v="1"/>
    <x v="0"/>
    <s v="Q1"/>
    <x v="2"/>
    <x v="0"/>
    <s v="EQ"/>
    <n v="1245.0999999999999"/>
    <n v="1255.5"/>
    <n v="1239.6500000000001"/>
    <n v="1238.25"/>
    <n v="1252.95"/>
    <n v="1249.0999999999999"/>
    <n v="1247.22"/>
    <n v="11895924"/>
    <n v="14836843996.049999"/>
    <n v="181488"/>
    <n v="6551666"/>
    <n v="55.07"/>
    <n v="10.849999999999909"/>
    <n v="8.7623662426811293E-3"/>
    <x v="1"/>
  </r>
  <r>
    <d v="2025-01-17T00:00:00"/>
    <x v="0"/>
    <n v="1"/>
    <n v="1"/>
    <x v="1"/>
    <x v="0"/>
    <s v="Q1"/>
    <x v="2"/>
    <x v="0"/>
    <s v="EQ"/>
    <n v="1243.3499999999999"/>
    <n v="1249"/>
    <n v="1218"/>
    <n v="1249.0999999999999"/>
    <n v="1225.1500000000001"/>
    <n v="1225.45"/>
    <n v="1226.5899999999999"/>
    <n v="9790533"/>
    <n v="12008937114.35"/>
    <n v="157327"/>
    <n v="6522583"/>
    <n v="66.62"/>
    <n v="-23.649999999999864"/>
    <n v="-1.8933632215194833E-2"/>
    <x v="0"/>
  </r>
  <r>
    <d v="2025-01-20T00:00:00"/>
    <x v="0"/>
    <n v="1"/>
    <n v="1"/>
    <x v="1"/>
    <x v="0"/>
    <s v="Q1"/>
    <x v="2"/>
    <x v="0"/>
    <s v="EQ"/>
    <n v="1223.9000000000001"/>
    <n v="1241.75"/>
    <n v="1215.25"/>
    <n v="1225.45"/>
    <n v="1232.55"/>
    <n v="1232.95"/>
    <n v="1229.43"/>
    <n v="7676418"/>
    <n v="9437603015.1000004"/>
    <n v="240948"/>
    <n v="5250077"/>
    <n v="68.39"/>
    <n v="7.5"/>
    <n v="6.120200742584357E-3"/>
    <x v="1"/>
  </r>
  <r>
    <d v="2025-01-21T00:00:00"/>
    <x v="0"/>
    <n v="1"/>
    <n v="1"/>
    <x v="1"/>
    <x v="0"/>
    <s v="Q1"/>
    <x v="2"/>
    <x v="0"/>
    <s v="EQ"/>
    <n v="1236.95"/>
    <n v="1238.95"/>
    <n v="1192.7"/>
    <n v="1232.95"/>
    <n v="1197.95"/>
    <n v="1196.1500000000001"/>
    <n v="1207.07"/>
    <n v="20520898"/>
    <n v="24770261514.450001"/>
    <n v="297691"/>
    <n v="12518909"/>
    <n v="61.01"/>
    <n v="-36.799999999999955"/>
    <n v="-2.9847114643740583E-2"/>
    <x v="0"/>
  </r>
  <r>
    <d v="2025-01-22T00:00:00"/>
    <x v="0"/>
    <n v="1"/>
    <n v="1"/>
    <x v="1"/>
    <x v="0"/>
    <s v="Q1"/>
    <x v="2"/>
    <x v="0"/>
    <s v="EQ"/>
    <n v="1201"/>
    <n v="1207.5"/>
    <n v="1191.8"/>
    <n v="1196.1500000000001"/>
    <n v="1198.5999999999999"/>
    <n v="1200.45"/>
    <n v="1199.6500000000001"/>
    <n v="10377123"/>
    <n v="12448945781.299999"/>
    <n v="269148"/>
    <n v="6984683"/>
    <n v="67.31"/>
    <n v="4.2999999999999545"/>
    <n v="3.5948668645236419E-3"/>
    <x v="1"/>
  </r>
  <r>
    <d v="2025-01-23T00:00:00"/>
    <x v="0"/>
    <n v="1"/>
    <n v="1"/>
    <x v="1"/>
    <x v="0"/>
    <s v="Q1"/>
    <x v="2"/>
    <x v="0"/>
    <s v="EQ"/>
    <n v="1197.25"/>
    <n v="1207.9000000000001"/>
    <n v="1186"/>
    <n v="1200.45"/>
    <n v="1202.4000000000001"/>
    <n v="1201.75"/>
    <n v="1201.27"/>
    <n v="8770650"/>
    <n v="10535875098.799999"/>
    <n v="211991"/>
    <n v="4999956"/>
    <n v="57.01"/>
    <n v="1.2999999999999545"/>
    <n v="1.0829272356199379E-3"/>
    <x v="1"/>
  </r>
  <r>
    <d v="2025-01-24T00:00:00"/>
    <x v="0"/>
    <n v="1"/>
    <n v="1"/>
    <x v="1"/>
    <x v="0"/>
    <s v="Q1"/>
    <x v="2"/>
    <x v="0"/>
    <s v="EQ"/>
    <n v="1203.0999999999999"/>
    <n v="1218"/>
    <n v="1202"/>
    <n v="1201.75"/>
    <n v="1213.7"/>
    <n v="1209.2"/>
    <n v="1209.19"/>
    <n v="9216792"/>
    <n v="11144844611.200001"/>
    <n v="221872"/>
    <n v="5975238"/>
    <n v="64.83"/>
    <n v="7.4500000000000455"/>
    <n v="6.1992926981485714E-3"/>
    <x v="1"/>
  </r>
  <r>
    <d v="2025-01-27T00:00:00"/>
    <x v="0"/>
    <n v="1"/>
    <n v="1"/>
    <x v="1"/>
    <x v="0"/>
    <s v="Q1"/>
    <x v="2"/>
    <x v="0"/>
    <s v="EQ"/>
    <n v="1195"/>
    <n v="1234.6500000000001"/>
    <n v="1193.0999999999999"/>
    <n v="1209.2"/>
    <n v="1225.25"/>
    <n v="1227.95"/>
    <n v="1224.23"/>
    <n v="16164687"/>
    <n v="19789327544.650002"/>
    <n v="324795"/>
    <n v="8628844"/>
    <n v="53.38"/>
    <n v="18.75"/>
    <n v="1.5506119748594111E-2"/>
    <x v="1"/>
  </r>
  <r>
    <d v="2025-01-28T00:00:00"/>
    <x v="0"/>
    <n v="1"/>
    <n v="1"/>
    <x v="1"/>
    <x v="0"/>
    <s v="Q1"/>
    <x v="2"/>
    <x v="0"/>
    <s v="EQ"/>
    <n v="1247.3499999999999"/>
    <n v="1264"/>
    <n v="1236"/>
    <n v="1227.95"/>
    <n v="1247.5"/>
    <n v="1246.9000000000001"/>
    <n v="1252.8699999999999"/>
    <n v="18066499"/>
    <n v="22634905165.950001"/>
    <n v="356462"/>
    <n v="9642421"/>
    <n v="53.37"/>
    <n v="18.950000000000045"/>
    <n v="1.5432224439105864E-2"/>
    <x v="1"/>
  </r>
  <r>
    <d v="2025-01-29T00:00:00"/>
    <x v="0"/>
    <n v="1"/>
    <n v="1"/>
    <x v="1"/>
    <x v="0"/>
    <s v="Q1"/>
    <x v="2"/>
    <x v="0"/>
    <s v="EQ"/>
    <n v="1252"/>
    <n v="1255.8"/>
    <n v="1243.05"/>
    <n v="1246.9000000000001"/>
    <n v="1251.4000000000001"/>
    <n v="1251.6500000000001"/>
    <n v="1249.6199999999999"/>
    <n v="7666777"/>
    <n v="9580525136.6499996"/>
    <n v="219085"/>
    <n v="4809292"/>
    <n v="62.73"/>
    <n v="4.75"/>
    <n v="3.8094474296254707E-3"/>
    <x v="1"/>
  </r>
  <r>
    <d v="2025-01-30T00:00:00"/>
    <x v="0"/>
    <n v="1"/>
    <n v="1"/>
    <x v="1"/>
    <x v="0"/>
    <s v="Q1"/>
    <x v="2"/>
    <x v="0"/>
    <s v="EQ"/>
    <n v="1250"/>
    <n v="1259.8499999999999"/>
    <n v="1239.5"/>
    <n v="1251.6500000000001"/>
    <n v="1258.55"/>
    <n v="1255.5999999999999"/>
    <n v="1250.26"/>
    <n v="11921041"/>
    <n v="14904352647.049999"/>
    <n v="331765"/>
    <n v="5832933"/>
    <n v="48.93"/>
    <n v="3.9499999999998181"/>
    <n v="3.1558342987255367E-3"/>
    <x v="1"/>
  </r>
  <r>
    <d v="2025-01-31T00:00:00"/>
    <x v="0"/>
    <n v="1"/>
    <n v="1"/>
    <x v="1"/>
    <x v="0"/>
    <s v="Q1"/>
    <x v="2"/>
    <x v="0"/>
    <s v="EQ"/>
    <n v="1254.5"/>
    <n v="1256"/>
    <n v="1239.0999999999999"/>
    <n v="1255.5999999999999"/>
    <n v="1252.95"/>
    <n v="1252.8"/>
    <n v="1247.43"/>
    <n v="10195417"/>
    <n v="12718079791.9"/>
    <n v="209906"/>
    <n v="7197902"/>
    <n v="70.599999999999994"/>
    <n v="-2.7999999999999545"/>
    <n v="-2.2300095571837803E-3"/>
    <x v="0"/>
  </r>
  <r>
    <d v="2025-02-01T00:00:00"/>
    <x v="1"/>
    <n v="2"/>
    <n v="1"/>
    <x v="1"/>
    <x v="0"/>
    <s v="Q1"/>
    <x v="2"/>
    <x v="0"/>
    <s v="EQ"/>
    <n v="1251.1500000000001"/>
    <n v="1261.3499999999999"/>
    <n v="1233.8"/>
    <n v="1252.8"/>
    <n v="1254.5"/>
    <n v="1255.55"/>
    <n v="1250.3399999999999"/>
    <n v="3011914"/>
    <n v="3765927780.5500002"/>
    <n v="91971"/>
    <n v="892242"/>
    <n v="29.62"/>
    <n v="2.75"/>
    <n v="2.1950830140485315E-3"/>
    <x v="1"/>
  </r>
  <r>
    <d v="2025-02-03T00:00:00"/>
    <x v="1"/>
    <n v="2"/>
    <n v="1"/>
    <x v="1"/>
    <x v="0"/>
    <s v="Q1"/>
    <x v="2"/>
    <x v="0"/>
    <s v="EQ"/>
    <n v="1246.8499999999999"/>
    <n v="1260"/>
    <n v="1237.8"/>
    <n v="1255.55"/>
    <n v="1252.95"/>
    <n v="1253"/>
    <n v="1250.06"/>
    <n v="6176831"/>
    <n v="7721438599.8500004"/>
    <n v="165087"/>
    <n v="3759034"/>
    <n v="60.86"/>
    <n v="-2.5499999999999545"/>
    <n v="-2.0309824379753532E-3"/>
    <x v="0"/>
  </r>
  <r>
    <d v="2025-02-04T00:00:00"/>
    <x v="1"/>
    <n v="2"/>
    <n v="1"/>
    <x v="1"/>
    <x v="0"/>
    <s v="Q1"/>
    <x v="2"/>
    <x v="0"/>
    <s v="EQ"/>
    <n v="1262.8"/>
    <n v="1280.5"/>
    <n v="1260"/>
    <n v="1253"/>
    <n v="1266.75"/>
    <n v="1268.2"/>
    <n v="1270.45"/>
    <n v="14839077"/>
    <n v="18852369674.650002"/>
    <n v="259371"/>
    <n v="10433968"/>
    <n v="70.31"/>
    <n v="15.200000000000045"/>
    <n v="1.213088587390267E-2"/>
    <x v="1"/>
  </r>
  <r>
    <d v="2025-02-05T00:00:00"/>
    <x v="1"/>
    <n v="2"/>
    <n v="1"/>
    <x v="1"/>
    <x v="0"/>
    <s v="Q1"/>
    <x v="2"/>
    <x v="0"/>
    <s v="EQ"/>
    <n v="1270.2"/>
    <n v="1277.75"/>
    <n v="1265.1500000000001"/>
    <n v="1268.2"/>
    <n v="1268.2"/>
    <n v="1267.7"/>
    <n v="1270.6500000000001"/>
    <n v="6840709"/>
    <n v="8692168613.1000004"/>
    <n v="183398"/>
    <n v="4879392"/>
    <n v="71.33"/>
    <n v="-0.5"/>
    <n v="-3.9425958050780632E-4"/>
    <x v="0"/>
  </r>
  <r>
    <d v="2025-02-06T00:00:00"/>
    <x v="1"/>
    <n v="2"/>
    <n v="1"/>
    <x v="1"/>
    <x v="0"/>
    <s v="Q1"/>
    <x v="2"/>
    <x v="0"/>
    <s v="EQ"/>
    <n v="1275"/>
    <n v="1279"/>
    <n v="1263.2"/>
    <n v="1267.7"/>
    <n v="1272"/>
    <n v="1272.4000000000001"/>
    <n v="1270.57"/>
    <n v="8396554"/>
    <n v="10668440486.049999"/>
    <n v="226596"/>
    <n v="4000579"/>
    <n v="47.65"/>
    <n v="4.7000000000000455"/>
    <n v="3.7075017748679066E-3"/>
    <x v="1"/>
  </r>
  <r>
    <d v="2025-02-07T00:00:00"/>
    <x v="1"/>
    <n v="2"/>
    <n v="1"/>
    <x v="1"/>
    <x v="0"/>
    <s v="Q1"/>
    <x v="2"/>
    <x v="0"/>
    <s v="EQ"/>
    <n v="1272"/>
    <n v="1275"/>
    <n v="1249.55"/>
    <n v="1272.4000000000001"/>
    <n v="1257"/>
    <n v="1256.9000000000001"/>
    <n v="1258.99"/>
    <n v="7382039"/>
    <n v="9293877445.0499992"/>
    <n v="191355"/>
    <n v="4663416"/>
    <n v="63.17"/>
    <n v="-15.5"/>
    <n v="-1.2181703866708582E-2"/>
    <x v="0"/>
  </r>
  <r>
    <d v="2025-02-10T00:00:00"/>
    <x v="1"/>
    <n v="2"/>
    <n v="1"/>
    <x v="1"/>
    <x v="0"/>
    <s v="Q1"/>
    <x v="2"/>
    <x v="0"/>
    <s v="EQ"/>
    <n v="1257.2"/>
    <n v="1265"/>
    <n v="1249.3499999999999"/>
    <n v="1256.9000000000001"/>
    <n v="1259.5999999999999"/>
    <n v="1262.5999999999999"/>
    <n v="1257.56"/>
    <n v="5740361"/>
    <n v="7218836541.1999998"/>
    <n v="180650"/>
    <n v="3847424"/>
    <n v="67.02"/>
    <n v="5.6999999999998181"/>
    <n v="4.5349669822577912E-3"/>
    <x v="1"/>
  </r>
  <r>
    <d v="2025-02-11T00:00:00"/>
    <x v="1"/>
    <n v="2"/>
    <n v="1"/>
    <x v="1"/>
    <x v="0"/>
    <s v="Q1"/>
    <x v="2"/>
    <x v="0"/>
    <s v="EQ"/>
    <n v="1255.8499999999999"/>
    <n v="1261.8499999999999"/>
    <n v="1248.4000000000001"/>
    <n v="1262.5999999999999"/>
    <n v="1248.55"/>
    <n v="1252.75"/>
    <n v="1254.67"/>
    <n v="6586627"/>
    <n v="8264043638.6999998"/>
    <n v="174408"/>
    <n v="3648485"/>
    <n v="55.39"/>
    <n v="-9.8499999999999091"/>
    <n v="-7.8013622683351103E-3"/>
    <x v="0"/>
  </r>
  <r>
    <d v="2025-02-12T00:00:00"/>
    <x v="1"/>
    <n v="2"/>
    <n v="1"/>
    <x v="1"/>
    <x v="0"/>
    <s v="Q1"/>
    <x v="2"/>
    <x v="0"/>
    <s v="EQ"/>
    <n v="1257.2"/>
    <n v="1269.75"/>
    <n v="1244.6500000000001"/>
    <n v="1252.75"/>
    <n v="1252.8499999999999"/>
    <n v="1251.8"/>
    <n v="1252.33"/>
    <n v="8809352"/>
    <n v="11032200057.65"/>
    <n v="320587"/>
    <n v="6044738"/>
    <n v="68.62"/>
    <n v="-0.95000000000004547"/>
    <n v="-7.5833167032532064E-4"/>
    <x v="0"/>
  </r>
  <r>
    <d v="2025-02-13T00:00:00"/>
    <x v="1"/>
    <n v="2"/>
    <n v="1"/>
    <x v="1"/>
    <x v="0"/>
    <s v="Q1"/>
    <x v="2"/>
    <x v="0"/>
    <s v="EQ"/>
    <n v="1252.55"/>
    <n v="1266"/>
    <n v="1245.9000000000001"/>
    <n v="1251.8"/>
    <n v="1248.5"/>
    <n v="1248.9000000000001"/>
    <n v="1254.6099999999999"/>
    <n v="7263785"/>
    <n v="9113247793.3999996"/>
    <n v="261567"/>
    <n v="4745078"/>
    <n v="65.33"/>
    <n v="-2.8999999999998636"/>
    <n v="-2.3166640038343694E-3"/>
    <x v="0"/>
  </r>
  <r>
    <d v="2025-02-14T00:00:00"/>
    <x v="1"/>
    <n v="2"/>
    <n v="1"/>
    <x v="1"/>
    <x v="0"/>
    <s v="Q1"/>
    <x v="2"/>
    <x v="0"/>
    <s v="EQ"/>
    <n v="1252.0999999999999"/>
    <n v="1263.5"/>
    <n v="1244.45"/>
    <n v="1248.9000000000001"/>
    <n v="1259"/>
    <n v="1260.0999999999999"/>
    <n v="1254.48"/>
    <n v="10368438"/>
    <n v="13006959974.75"/>
    <n v="289728"/>
    <n v="7971893"/>
    <n v="76.89"/>
    <n v="11.199999999999818"/>
    <n v="8.9678917447352201E-3"/>
    <x v="1"/>
  </r>
  <r>
    <d v="2025-02-17T00:00:00"/>
    <x v="1"/>
    <n v="2"/>
    <n v="1"/>
    <x v="1"/>
    <x v="0"/>
    <s v="Q1"/>
    <x v="2"/>
    <x v="0"/>
    <s v="EQ"/>
    <n v="1251.1500000000001"/>
    <n v="1258.1500000000001"/>
    <n v="1233.25"/>
    <n v="1260.0999999999999"/>
    <n v="1251.6500000000001"/>
    <n v="1251.1500000000001"/>
    <n v="1244.8900000000001"/>
    <n v="8386151"/>
    <n v="10439844806.35"/>
    <n v="294062"/>
    <n v="5324814"/>
    <n v="63.5"/>
    <n v="-8.9499999999998181"/>
    <n v="-7.1026109038963723E-3"/>
    <x v="0"/>
  </r>
  <r>
    <d v="2025-02-18T00:00:00"/>
    <x v="1"/>
    <n v="2"/>
    <n v="1"/>
    <x v="1"/>
    <x v="0"/>
    <s v="Q1"/>
    <x v="2"/>
    <x v="0"/>
    <s v="EQ"/>
    <n v="1252.9000000000001"/>
    <n v="1257.5999999999999"/>
    <n v="1237.05"/>
    <n v="1251.1500000000001"/>
    <n v="1242.55"/>
    <n v="1243.05"/>
    <n v="1242.3699999999999"/>
    <n v="8135042"/>
    <n v="10106708536.6"/>
    <n v="257996"/>
    <n v="5687676"/>
    <n v="69.92"/>
    <n v="-8.1000000000001364"/>
    <n v="-6.4740438796308487E-3"/>
    <x v="0"/>
  </r>
  <r>
    <d v="2025-02-19T00:00:00"/>
    <x v="1"/>
    <n v="2"/>
    <n v="1"/>
    <x v="1"/>
    <x v="0"/>
    <s v="Q1"/>
    <x v="2"/>
    <x v="0"/>
    <s v="EQ"/>
    <n v="1234.8499999999999"/>
    <n v="1264.45"/>
    <n v="1230.25"/>
    <n v="1243.05"/>
    <n v="1261.5"/>
    <n v="1261.6500000000001"/>
    <n v="1253.9100000000001"/>
    <n v="10683412"/>
    <n v="13396072372.5"/>
    <n v="164771"/>
    <n v="7477934"/>
    <n v="70"/>
    <n v="18.600000000000136"/>
    <n v="1.4963195366236384E-2"/>
    <x v="1"/>
  </r>
  <r>
    <d v="2025-02-20T00:00:00"/>
    <x v="1"/>
    <n v="2"/>
    <n v="1"/>
    <x v="1"/>
    <x v="0"/>
    <s v="Q1"/>
    <x v="2"/>
    <x v="0"/>
    <s v="EQ"/>
    <n v="1255.3499999999999"/>
    <n v="1264"/>
    <n v="1246.75"/>
    <n v="1261.6500000000001"/>
    <n v="1248.1500000000001"/>
    <n v="1249.95"/>
    <n v="1252.3"/>
    <n v="8398849"/>
    <n v="10517847931.9"/>
    <n v="204041"/>
    <n v="6174805"/>
    <n v="73.52"/>
    <n v="-11.700000000000045"/>
    <n v="-9.2735703245749972E-3"/>
    <x v="0"/>
  </r>
  <r>
    <d v="2025-02-21T00:00:00"/>
    <x v="1"/>
    <n v="2"/>
    <n v="1"/>
    <x v="1"/>
    <x v="0"/>
    <s v="Q1"/>
    <x v="2"/>
    <x v="0"/>
    <s v="EQ"/>
    <n v="1241.0999999999999"/>
    <n v="1244.7"/>
    <n v="1224.55"/>
    <n v="1249.95"/>
    <n v="1232"/>
    <n v="1232.95"/>
    <n v="1233.19"/>
    <n v="7786428"/>
    <n v="9602112287.6499996"/>
    <n v="178759"/>
    <n v="5472721"/>
    <n v="70.290000000000006"/>
    <n v="-17"/>
    <n v="-1.360054402176087E-2"/>
    <x v="0"/>
  </r>
  <r>
    <d v="2025-02-24T00:00:00"/>
    <x v="1"/>
    <n v="2"/>
    <n v="1"/>
    <x v="1"/>
    <x v="0"/>
    <s v="Q1"/>
    <x v="2"/>
    <x v="0"/>
    <s v="EQ"/>
    <n v="1226.7"/>
    <n v="1231.9000000000001"/>
    <n v="1210.25"/>
    <n v="1232.95"/>
    <n v="1219.7"/>
    <n v="1218.3499999999999"/>
    <n v="1217.57"/>
    <n v="11522480"/>
    <n v="14029388111.950001"/>
    <n v="206398"/>
    <n v="9047110"/>
    <n v="78.52"/>
    <n v="-14.600000000000136"/>
    <n v="-1.1841518309745031E-2"/>
    <x v="0"/>
  </r>
  <r>
    <d v="2025-02-25T00:00:00"/>
    <x v="1"/>
    <n v="2"/>
    <n v="1"/>
    <x v="1"/>
    <x v="0"/>
    <s v="Q1"/>
    <x v="2"/>
    <x v="0"/>
    <s v="EQ"/>
    <n v="1226.5999999999999"/>
    <n v="1231.6500000000001"/>
    <n v="1221"/>
    <n v="1218.3499999999999"/>
    <n v="1225.8"/>
    <n v="1224.1500000000001"/>
    <n v="1225"/>
    <n v="11059417"/>
    <n v="13547735420.799999"/>
    <n v="199168"/>
    <n v="6566578"/>
    <n v="59.38"/>
    <n v="5.8000000000001819"/>
    <n v="4.7605367915625084E-3"/>
    <x v="1"/>
  </r>
  <r>
    <d v="2025-02-27T00:00:00"/>
    <x v="1"/>
    <n v="2"/>
    <n v="1"/>
    <x v="1"/>
    <x v="0"/>
    <s v="Q1"/>
    <x v="2"/>
    <x v="0"/>
    <s v="EQ"/>
    <n v="1225.1500000000001"/>
    <n v="1234.8499999999999"/>
    <n v="1218.45"/>
    <n v="1224.1500000000001"/>
    <n v="1220"/>
    <n v="1222.45"/>
    <n v="1226.56"/>
    <n v="12008162"/>
    <n v="14728753125"/>
    <n v="234248"/>
    <n v="7967265"/>
    <n v="66.349999999999994"/>
    <n v="-1.7000000000000455"/>
    <n v="-1.38871870277339E-3"/>
    <x v="0"/>
  </r>
  <r>
    <d v="2025-02-28T00:00:00"/>
    <x v="1"/>
    <n v="2"/>
    <n v="1"/>
    <x v="1"/>
    <x v="0"/>
    <s v="Q1"/>
    <x v="2"/>
    <x v="0"/>
    <s v="EQ"/>
    <n v="1216"/>
    <n v="1225"/>
    <n v="1200.0999999999999"/>
    <n v="1222.45"/>
    <n v="1201.0999999999999"/>
    <n v="1204.0999999999999"/>
    <n v="1208.9100000000001"/>
    <n v="20215075"/>
    <n v="24438200772.650002"/>
    <n v="268866"/>
    <n v="14561465"/>
    <n v="72.03"/>
    <n v="-18.350000000000136"/>
    <n v="-1.5010838889116231E-2"/>
    <x v="0"/>
  </r>
  <r>
    <d v="2025-03-03T00:00:00"/>
    <x v="2"/>
    <n v="3"/>
    <n v="1"/>
    <x v="1"/>
    <x v="0"/>
    <s v="Q1"/>
    <x v="2"/>
    <x v="0"/>
    <s v="EQ"/>
    <n v="1210.5"/>
    <n v="1217"/>
    <n v="1204.1500000000001"/>
    <n v="1204.0999999999999"/>
    <n v="1208.7"/>
    <n v="1206.2"/>
    <n v="1209.49"/>
    <n v="8158881"/>
    <n v="9868073967.3500004"/>
    <n v="208311"/>
    <n v="5309533"/>
    <n v="65.08"/>
    <n v="2.1000000000001364"/>
    <n v="1.7440411925920909E-3"/>
    <x v="1"/>
  </r>
  <r>
    <d v="2025-03-04T00:00:00"/>
    <x v="2"/>
    <n v="3"/>
    <n v="1"/>
    <x v="1"/>
    <x v="0"/>
    <s v="Q1"/>
    <x v="2"/>
    <x v="0"/>
    <s v="EQ"/>
    <n v="1207.1500000000001"/>
    <n v="1216.6500000000001"/>
    <n v="1206.25"/>
    <n v="1206.2"/>
    <n v="1212.8"/>
    <n v="1210.4000000000001"/>
    <n v="1210.78"/>
    <n v="9574490"/>
    <n v="11592601922.9"/>
    <n v="169550"/>
    <n v="6412051"/>
    <n v="66.97"/>
    <n v="4.2000000000000455"/>
    <n v="3.4820096169789795E-3"/>
    <x v="1"/>
  </r>
  <r>
    <d v="2025-03-05T00:00:00"/>
    <x v="2"/>
    <n v="3"/>
    <n v="1"/>
    <x v="1"/>
    <x v="0"/>
    <s v="Q1"/>
    <x v="2"/>
    <x v="0"/>
    <s v="EQ"/>
    <n v="1217"/>
    <n v="1225.95"/>
    <n v="1211.3"/>
    <n v="1210.4000000000001"/>
    <n v="1215"/>
    <n v="1215.7"/>
    <n v="1216.73"/>
    <n v="9052846"/>
    <n v="11014865217.65"/>
    <n v="199811"/>
    <n v="6365861"/>
    <n v="70.319999999999993"/>
    <n v="5.2999999999999545"/>
    <n v="4.3787177792464918E-3"/>
    <x v="1"/>
  </r>
  <r>
    <d v="2025-03-06T00:00:00"/>
    <x v="2"/>
    <n v="3"/>
    <n v="1"/>
    <x v="1"/>
    <x v="0"/>
    <s v="Q1"/>
    <x v="2"/>
    <x v="0"/>
    <s v="EQ"/>
    <n v="1227.95"/>
    <n v="1227.95"/>
    <n v="1209"/>
    <n v="1215.7"/>
    <n v="1219.8"/>
    <n v="1218.05"/>
    <n v="1217.04"/>
    <n v="11949475"/>
    <n v="14543033343.200001"/>
    <n v="250155"/>
    <n v="7620093"/>
    <n v="63.77"/>
    <n v="2.3499999999999091"/>
    <n v="1.9330426914534087E-3"/>
    <x v="1"/>
  </r>
  <r>
    <d v="2025-03-07T00:00:00"/>
    <x v="2"/>
    <n v="3"/>
    <n v="1"/>
    <x v="1"/>
    <x v="0"/>
    <s v="Q1"/>
    <x v="2"/>
    <x v="0"/>
    <s v="EQ"/>
    <n v="1211.0999999999999"/>
    <n v="1217.8499999999999"/>
    <n v="1206.3"/>
    <n v="1218.05"/>
    <n v="1213.4000000000001"/>
    <n v="1214.55"/>
    <n v="1213.6300000000001"/>
    <n v="6620284"/>
    <n v="8034543520.3500004"/>
    <n v="118643"/>
    <n v="4345177"/>
    <n v="65.63"/>
    <n v="-3.5"/>
    <n v="-2.8734452608677806E-3"/>
    <x v="0"/>
  </r>
  <r>
    <d v="2025-03-10T00:00:00"/>
    <x v="2"/>
    <n v="3"/>
    <n v="1"/>
    <x v="1"/>
    <x v="0"/>
    <s v="Q1"/>
    <x v="2"/>
    <x v="0"/>
    <s v="EQ"/>
    <n v="1208"/>
    <n v="1225.8"/>
    <n v="1208"/>
    <n v="1214.55"/>
    <n v="1212.9000000000001"/>
    <n v="1214.8499999999999"/>
    <n v="1218.5"/>
    <n v="7363437"/>
    <n v="8972340771.1499996"/>
    <n v="152261"/>
    <n v="4988564"/>
    <n v="67.75"/>
    <n v="0.29999999999995453"/>
    <n v="2.4700506360376647E-4"/>
    <x v="1"/>
  </r>
  <r>
    <d v="2025-03-11T00:00:00"/>
    <x v="2"/>
    <n v="3"/>
    <n v="1"/>
    <x v="1"/>
    <x v="0"/>
    <s v="Q1"/>
    <x v="2"/>
    <x v="0"/>
    <s v="EQ"/>
    <n v="1217.2"/>
    <n v="1248"/>
    <n v="1217.2"/>
    <n v="1214.8499999999999"/>
    <n v="1244.1500000000001"/>
    <n v="1245.4000000000001"/>
    <n v="1238.81"/>
    <n v="10927950"/>
    <n v="13537605281.450001"/>
    <n v="238907"/>
    <n v="6476305"/>
    <n v="59.26"/>
    <n v="30.550000000000182"/>
    <n v="2.5147137506688219E-2"/>
    <x v="1"/>
  </r>
  <r>
    <d v="2025-03-12T00:00:00"/>
    <x v="2"/>
    <n v="3"/>
    <n v="1"/>
    <x v="1"/>
    <x v="0"/>
    <s v="Q1"/>
    <x v="2"/>
    <x v="0"/>
    <s v="EQ"/>
    <n v="1246.95"/>
    <n v="1251.95"/>
    <n v="1235.3"/>
    <n v="1245.4000000000001"/>
    <n v="1244.45"/>
    <n v="1243.95"/>
    <n v="1243.3699999999999"/>
    <n v="11548372"/>
    <n v="14358854881.85"/>
    <n v="197340"/>
    <n v="8766966"/>
    <n v="75.92"/>
    <n v="-1.4500000000000455"/>
    <n v="-1.1642845672073594E-3"/>
    <x v="0"/>
  </r>
  <r>
    <d v="2025-03-13T00:00:00"/>
    <x v="2"/>
    <n v="3"/>
    <n v="1"/>
    <x v="1"/>
    <x v="0"/>
    <s v="Q1"/>
    <x v="2"/>
    <x v="0"/>
    <s v="EQ"/>
    <n v="1251.05"/>
    <n v="1255.5999999999999"/>
    <n v="1245.3"/>
    <n v="1243.95"/>
    <n v="1248.6500000000001"/>
    <n v="1250.05"/>
    <n v="1250.96"/>
    <n v="8132940"/>
    <n v="10173984588.65"/>
    <n v="190526"/>
    <n v="5169165"/>
    <n v="63.56"/>
    <n v="6.0999999999999091"/>
    <n v="4.903734072912825E-3"/>
    <x v="1"/>
  </r>
  <r>
    <d v="2025-03-17T00:00:00"/>
    <x v="2"/>
    <n v="3"/>
    <n v="1"/>
    <x v="1"/>
    <x v="0"/>
    <s v="Q1"/>
    <x v="2"/>
    <x v="0"/>
    <s v="EQ"/>
    <n v="1257.05"/>
    <n v="1273.95"/>
    <n v="1254.75"/>
    <n v="1250.05"/>
    <n v="1268.6500000000001"/>
    <n v="1269"/>
    <n v="1267.47"/>
    <n v="11164882"/>
    <n v="14151149490.549999"/>
    <n v="226414"/>
    <n v="7629505"/>
    <n v="68.33"/>
    <n v="18.950000000000045"/>
    <n v="1.5159393624255066E-2"/>
    <x v="1"/>
  </r>
  <r>
    <d v="2025-03-18T00:00:00"/>
    <x v="2"/>
    <n v="3"/>
    <n v="1"/>
    <x v="1"/>
    <x v="0"/>
    <s v="Q1"/>
    <x v="2"/>
    <x v="0"/>
    <s v="EQ"/>
    <n v="1285.5"/>
    <n v="1313.85"/>
    <n v="1280.6500000000001"/>
    <n v="1269"/>
    <n v="1311.5"/>
    <n v="1309.8499999999999"/>
    <n v="1299.54"/>
    <n v="15645427"/>
    <n v="20331886817.150002"/>
    <n v="337230"/>
    <n v="9819575"/>
    <n v="62.76"/>
    <n v="40.849999999999909"/>
    <n v="3.2190701339637438E-2"/>
    <x v="1"/>
  </r>
  <r>
    <d v="2025-03-19T00:00:00"/>
    <x v="2"/>
    <n v="3"/>
    <n v="1"/>
    <x v="1"/>
    <x v="0"/>
    <s v="Q1"/>
    <x v="2"/>
    <x v="0"/>
    <s v="EQ"/>
    <n v="1305.5999999999999"/>
    <n v="1318.3"/>
    <n v="1302.1500000000001"/>
    <n v="1309.8499999999999"/>
    <n v="1316"/>
    <n v="1313.1"/>
    <n v="1311.61"/>
    <n v="11278014"/>
    <n v="14792332058.700001"/>
    <n v="244205"/>
    <n v="8148226"/>
    <n v="72.25"/>
    <n v="3.25"/>
    <n v="2.4812001374203154E-3"/>
    <x v="1"/>
  </r>
  <r>
    <d v="2025-03-20T00:00:00"/>
    <x v="2"/>
    <n v="3"/>
    <n v="1"/>
    <x v="1"/>
    <x v="0"/>
    <s v="Q1"/>
    <x v="2"/>
    <x v="0"/>
    <s v="EQ"/>
    <n v="1320"/>
    <n v="1324.25"/>
    <n v="1311.05"/>
    <n v="1313.1"/>
    <n v="1318.55"/>
    <n v="1321.7"/>
    <n v="1319.08"/>
    <n v="10886735"/>
    <n v="14360481637.450001"/>
    <n v="252535"/>
    <n v="8648648"/>
    <n v="79.44"/>
    <n v="8.6000000000001364"/>
    <n v="6.5493869469196078E-3"/>
    <x v="1"/>
  </r>
  <r>
    <d v="2025-03-21T00:00:00"/>
    <x v="2"/>
    <n v="3"/>
    <n v="1"/>
    <x v="1"/>
    <x v="0"/>
    <s v="Q1"/>
    <x v="2"/>
    <x v="0"/>
    <s v="EQ"/>
    <n v="1316"/>
    <n v="1349"/>
    <n v="1311.6"/>
    <n v="1321.7"/>
    <n v="1337.95"/>
    <n v="1343.1"/>
    <n v="1341.59"/>
    <n v="60494318"/>
    <n v="81158565386.5"/>
    <n v="344744"/>
    <n v="49106116"/>
    <n v="81.17"/>
    <n v="21.399999999999864"/>
    <n v="1.6191268820458397E-2"/>
    <x v="1"/>
  </r>
  <r>
    <d v="2025-03-24T00:00:00"/>
    <x v="2"/>
    <n v="3"/>
    <n v="1"/>
    <x v="1"/>
    <x v="0"/>
    <s v="Q1"/>
    <x v="2"/>
    <x v="0"/>
    <s v="EQ"/>
    <n v="1355.95"/>
    <n v="1373"/>
    <n v="1345.05"/>
    <n v="1343.1"/>
    <n v="1361.2"/>
    <n v="1358.15"/>
    <n v="1358.95"/>
    <n v="9352280"/>
    <n v="12709278600.9"/>
    <n v="203054"/>
    <n v="6262107"/>
    <n v="66.959999999999994"/>
    <n v="15.050000000000182"/>
    <n v="1.1205420296329524E-2"/>
    <x v="1"/>
  </r>
  <r>
    <d v="2025-03-25T00:00:00"/>
    <x v="2"/>
    <n v="3"/>
    <n v="1"/>
    <x v="1"/>
    <x v="0"/>
    <s v="Q1"/>
    <x v="2"/>
    <x v="0"/>
    <s v="EQ"/>
    <n v="1359"/>
    <n v="1363.8"/>
    <n v="1330.05"/>
    <n v="1358.15"/>
    <n v="1341.95"/>
    <n v="1343.7"/>
    <n v="1345.81"/>
    <n v="16419207"/>
    <n v="22097082282.099998"/>
    <n v="326362"/>
    <n v="9662194"/>
    <n v="58.85"/>
    <n v="-14.450000000000045"/>
    <n v="-1.0639472812281446E-2"/>
    <x v="0"/>
  </r>
  <r>
    <d v="2025-03-26T00:00:00"/>
    <x v="2"/>
    <n v="3"/>
    <n v="1"/>
    <x v="1"/>
    <x v="0"/>
    <s v="Q1"/>
    <x v="2"/>
    <x v="0"/>
    <s v="EQ"/>
    <n v="1344.05"/>
    <n v="1358"/>
    <n v="1331.5"/>
    <n v="1343.7"/>
    <n v="1335.45"/>
    <n v="1335.9"/>
    <n v="1341.51"/>
    <n v="10859639"/>
    <n v="14568352861.700001"/>
    <n v="197579"/>
    <n v="6386435"/>
    <n v="58.81"/>
    <n v="-7.7999999999999545"/>
    <n v="-5.8048671578477002E-3"/>
    <x v="0"/>
  </r>
  <r>
    <d v="2025-03-27T00:00:00"/>
    <x v="2"/>
    <n v="3"/>
    <n v="1"/>
    <x v="1"/>
    <x v="0"/>
    <s v="Q1"/>
    <x v="2"/>
    <x v="0"/>
    <s v="EQ"/>
    <n v="1333.15"/>
    <n v="1351.5"/>
    <n v="1333.15"/>
    <n v="1335.9"/>
    <n v="1339"/>
    <n v="1336.65"/>
    <n v="1340.7"/>
    <n v="15109614"/>
    <n v="20257403852.900002"/>
    <n v="187305"/>
    <n v="9779521"/>
    <n v="64.72"/>
    <n v="0.75"/>
    <n v="5.6141926790927458E-4"/>
    <x v="1"/>
  </r>
  <r>
    <d v="2025-03-28T00:00:00"/>
    <x v="2"/>
    <n v="3"/>
    <n v="1"/>
    <x v="1"/>
    <x v="0"/>
    <s v="Q1"/>
    <x v="2"/>
    <x v="0"/>
    <s v="EQ"/>
    <n v="1336"/>
    <n v="1357.95"/>
    <n v="1327.2"/>
    <n v="1336.65"/>
    <n v="1348"/>
    <n v="1348.35"/>
    <n v="1345.9"/>
    <n v="8266544"/>
    <n v="11125900933.9"/>
    <n v="142133"/>
    <n v="5424044"/>
    <n v="65.61"/>
    <n v="11.699999999999818"/>
    <n v="8.7532263494555923E-3"/>
    <x v="1"/>
  </r>
  <r>
    <d v="2025-04-01T00:00:00"/>
    <x v="3"/>
    <n v="4"/>
    <n v="1"/>
    <x v="1"/>
    <x v="1"/>
    <s v="Q2"/>
    <x v="2"/>
    <x v="0"/>
    <s v="EQ"/>
    <n v="1340"/>
    <n v="1352.35"/>
    <n v="1315.4"/>
    <n v="1348.35"/>
    <n v="1318.15"/>
    <n v="1318.45"/>
    <n v="1326.83"/>
    <n v="14288024"/>
    <n v="18957734985.950001"/>
    <n v="206118"/>
    <n v="9751637"/>
    <n v="68.25"/>
    <n v="-29.899999999999864"/>
    <n v="-2.2175251232988368E-2"/>
    <x v="0"/>
  </r>
  <r>
    <d v="2025-04-02T00:00:00"/>
    <x v="3"/>
    <n v="4"/>
    <n v="1"/>
    <x v="1"/>
    <x v="1"/>
    <s v="Q2"/>
    <x v="2"/>
    <x v="0"/>
    <s v="EQ"/>
    <n v="1322.15"/>
    <n v="1337.95"/>
    <n v="1322.15"/>
    <n v="1318.45"/>
    <n v="1330.85"/>
    <n v="1331.25"/>
    <n v="1330.74"/>
    <n v="8042214"/>
    <n v="10702134959.6"/>
    <n v="127734"/>
    <n v="5847254"/>
    <n v="72.709999999999994"/>
    <n v="12.799999999999955"/>
    <n v="9.7083696765140545E-3"/>
    <x v="1"/>
  </r>
  <r>
    <d v="2025-04-03T00:00:00"/>
    <x v="3"/>
    <n v="4"/>
    <n v="1"/>
    <x v="1"/>
    <x v="1"/>
    <s v="Q2"/>
    <x v="2"/>
    <x v="0"/>
    <s v="EQ"/>
    <n v="1321.95"/>
    <n v="1333"/>
    <n v="1321.25"/>
    <n v="1331.25"/>
    <n v="1328.95"/>
    <n v="1329.55"/>
    <n v="1328.6"/>
    <n v="4591008"/>
    <n v="6099629464.8000002"/>
    <n v="127085"/>
    <n v="2900720"/>
    <n v="63.18"/>
    <n v="-1.7000000000000455"/>
    <n v="-1.2769953051643534E-3"/>
    <x v="0"/>
  </r>
  <r>
    <d v="2025-04-04T00:00:00"/>
    <x v="3"/>
    <n v="4"/>
    <n v="1"/>
    <x v="1"/>
    <x v="1"/>
    <s v="Q2"/>
    <x v="2"/>
    <x v="0"/>
    <s v="EQ"/>
    <n v="1329.55"/>
    <n v="1338.55"/>
    <n v="1322.1"/>
    <n v="1329.55"/>
    <n v="1335"/>
    <n v="1335.3"/>
    <n v="1331.6"/>
    <n v="8648542"/>
    <n v="11516414124.299999"/>
    <n v="166068"/>
    <n v="5768811"/>
    <n v="66.7"/>
    <n v="5.75"/>
    <n v="4.3247715392426009E-3"/>
    <x v="1"/>
  </r>
  <r>
    <d v="2025-04-07T00:00:00"/>
    <x v="3"/>
    <n v="4"/>
    <n v="1"/>
    <x v="1"/>
    <x v="1"/>
    <s v="Q2"/>
    <x v="2"/>
    <x v="0"/>
    <s v="EQ"/>
    <n v="1295.25"/>
    <n v="1325"/>
    <n v="1265"/>
    <n v="1335.3"/>
    <n v="1294.0999999999999"/>
    <n v="1287.55"/>
    <n v="1290.47"/>
    <n v="19185012"/>
    <n v="24757611797.900002"/>
    <n v="515573"/>
    <n v="12055212"/>
    <n v="62.84"/>
    <n v="-47.75"/>
    <n v="-3.5759754362315585E-2"/>
    <x v="0"/>
  </r>
  <r>
    <d v="2025-04-08T00:00:00"/>
    <x v="3"/>
    <n v="4"/>
    <n v="1"/>
    <x v="1"/>
    <x v="1"/>
    <s v="Q2"/>
    <x v="2"/>
    <x v="0"/>
    <s v="EQ"/>
    <n v="1299.8499999999999"/>
    <n v="1310.05"/>
    <n v="1287.3499999999999"/>
    <n v="1287.55"/>
    <n v="1300.05"/>
    <n v="1299.9000000000001"/>
    <n v="1298.3499999999999"/>
    <n v="13085762"/>
    <n v="16989934735.700001"/>
    <n v="171223"/>
    <n v="6242577"/>
    <n v="47.71"/>
    <n v="12.350000000000136"/>
    <n v="9.5918605102715514E-3"/>
    <x v="1"/>
  </r>
  <r>
    <d v="2025-04-09T00:00:00"/>
    <x v="3"/>
    <n v="4"/>
    <n v="1"/>
    <x v="1"/>
    <x v="1"/>
    <s v="Q2"/>
    <x v="2"/>
    <x v="0"/>
    <s v="EQ"/>
    <n v="1304.95"/>
    <n v="1305.0999999999999"/>
    <n v="1284.5"/>
    <n v="1299.9000000000001"/>
    <n v="1304"/>
    <n v="1300.8"/>
    <n v="1296.1199999999999"/>
    <n v="13005622"/>
    <n v="16856903289.700001"/>
    <n v="237174"/>
    <n v="8758800"/>
    <n v="67.349999999999994"/>
    <n v="0.89999999999986358"/>
    <n v="6.9236095084226749E-4"/>
    <x v="1"/>
  </r>
  <r>
    <d v="2025-04-11T00:00:00"/>
    <x v="3"/>
    <n v="4"/>
    <n v="1"/>
    <x v="1"/>
    <x v="1"/>
    <s v="Q2"/>
    <x v="2"/>
    <x v="0"/>
    <s v="EQ"/>
    <n v="1305.0999999999999"/>
    <n v="1325"/>
    <n v="1305.0999999999999"/>
    <n v="1300.8"/>
    <n v="1312.05"/>
    <n v="1311.65"/>
    <n v="1314.61"/>
    <n v="13064247"/>
    <n v="17174325317.9"/>
    <n v="224885"/>
    <n v="8823752"/>
    <n v="67.540000000000006"/>
    <n v="10.850000000000136"/>
    <n v="8.3410209102092077E-3"/>
    <x v="1"/>
  </r>
  <r>
    <d v="2025-04-15T00:00:00"/>
    <x v="3"/>
    <n v="4"/>
    <n v="1"/>
    <x v="1"/>
    <x v="1"/>
    <s v="Q2"/>
    <x v="2"/>
    <x v="0"/>
    <s v="EQ"/>
    <n v="1351"/>
    <n v="1354.3"/>
    <n v="1336.2"/>
    <n v="1311.65"/>
    <n v="1350.4"/>
    <n v="1350.2"/>
    <n v="1347.7"/>
    <n v="15202603"/>
    <n v="20488528370.700001"/>
    <n v="222333"/>
    <n v="10576959"/>
    <n v="69.569999999999993"/>
    <n v="38.549999999999955"/>
    <n v="2.9390462394693669E-2"/>
    <x v="1"/>
  </r>
  <r>
    <d v="2025-04-16T00:00:00"/>
    <x v="3"/>
    <n v="4"/>
    <n v="1"/>
    <x v="1"/>
    <x v="1"/>
    <s v="Q2"/>
    <x v="2"/>
    <x v="0"/>
    <s v="EQ"/>
    <n v="1357"/>
    <n v="1359.7"/>
    <n v="1342.9"/>
    <n v="1350.2"/>
    <n v="1358"/>
    <n v="1356.4"/>
    <n v="1350.44"/>
    <n v="14039073"/>
    <n v="18958940775"/>
    <n v="180990"/>
    <n v="10703064"/>
    <n v="76.239999999999995"/>
    <n v="6.2000000000000455"/>
    <n v="4.5919123092875462E-3"/>
    <x v="1"/>
  </r>
  <r>
    <d v="2025-04-17T00:00:00"/>
    <x v="3"/>
    <n v="4"/>
    <n v="1"/>
    <x v="1"/>
    <x v="1"/>
    <s v="Q2"/>
    <x v="2"/>
    <x v="0"/>
    <s v="EQ"/>
    <n v="1362"/>
    <n v="1408.9"/>
    <n v="1360.1"/>
    <n v="1356.4"/>
    <n v="1407"/>
    <n v="1406.7"/>
    <n v="1391.92"/>
    <n v="17490424"/>
    <n v="24345198635.099998"/>
    <n v="294006"/>
    <n v="10291194"/>
    <n v="58.84"/>
    <n v="50.299999999999955"/>
    <n v="3.7083456207608341E-2"/>
    <x v="1"/>
  </r>
  <r>
    <d v="2025-04-21T00:00:00"/>
    <x v="3"/>
    <n v="4"/>
    <n v="1"/>
    <x v="1"/>
    <x v="1"/>
    <s v="Q2"/>
    <x v="2"/>
    <x v="0"/>
    <s v="EQ"/>
    <n v="1436"/>
    <n v="1436"/>
    <n v="1404.7"/>
    <n v="1406.7"/>
    <n v="1408.1"/>
    <n v="1409.8"/>
    <n v="1416.7"/>
    <n v="16882426"/>
    <n v="23917404930.599998"/>
    <n v="291654"/>
    <n v="8826072"/>
    <n v="52.28"/>
    <n v="3.0999999999999091"/>
    <n v="2.2037392478850564E-3"/>
    <x v="1"/>
  </r>
  <r>
    <d v="2025-04-22T00:00:00"/>
    <x v="3"/>
    <n v="4"/>
    <n v="1"/>
    <x v="1"/>
    <x v="1"/>
    <s v="Q2"/>
    <x v="2"/>
    <x v="0"/>
    <s v="EQ"/>
    <n v="1412.8"/>
    <n v="1418.8"/>
    <n v="1398.9"/>
    <n v="1409.8"/>
    <n v="1414"/>
    <n v="1416.5"/>
    <n v="1410.65"/>
    <n v="16135274"/>
    <n v="22761177353.900002"/>
    <n v="275616"/>
    <n v="10389426"/>
    <n v="64.39"/>
    <n v="6.7000000000000455"/>
    <n v="4.7524471556249434E-3"/>
    <x v="1"/>
  </r>
  <r>
    <d v="2025-04-23T00:00:00"/>
    <x v="3"/>
    <n v="4"/>
    <n v="1"/>
    <x v="1"/>
    <x v="1"/>
    <s v="Q2"/>
    <x v="2"/>
    <x v="0"/>
    <s v="EQ"/>
    <n v="1429"/>
    <n v="1429.9"/>
    <n v="1411.3"/>
    <n v="1416.5"/>
    <n v="1422"/>
    <n v="1424.4"/>
    <n v="1421.06"/>
    <n v="13990764"/>
    <n v="19881670203.599998"/>
    <n v="220724"/>
    <n v="11054767"/>
    <n v="79.010000000000005"/>
    <n v="7.9000000000000909"/>
    <n v="5.5771267207907456E-3"/>
    <x v="1"/>
  </r>
  <r>
    <d v="2025-04-24T00:00:00"/>
    <x v="3"/>
    <n v="4"/>
    <n v="1"/>
    <x v="1"/>
    <x v="1"/>
    <s v="Q2"/>
    <x v="2"/>
    <x v="0"/>
    <s v="EQ"/>
    <n v="1416.3"/>
    <n v="1421.2"/>
    <n v="1398.8"/>
    <n v="1424.4"/>
    <n v="1401"/>
    <n v="1402.7"/>
    <n v="1407.84"/>
    <n v="15678099"/>
    <n v="22072210947.599998"/>
    <n v="210098"/>
    <n v="9875876"/>
    <n v="62.99"/>
    <n v="-21.700000000000045"/>
    <n v="-1.5234484695310337E-2"/>
    <x v="0"/>
  </r>
  <r>
    <d v="2025-04-25T00:00:00"/>
    <x v="3"/>
    <n v="4"/>
    <n v="1"/>
    <x v="1"/>
    <x v="1"/>
    <s v="Q2"/>
    <x v="2"/>
    <x v="0"/>
    <s v="EQ"/>
    <n v="1410"/>
    <n v="1414.8"/>
    <n v="1388.4"/>
    <n v="1402.7"/>
    <n v="1403"/>
    <n v="1404.8"/>
    <n v="1400.91"/>
    <n v="11705093"/>
    <n v="16397782261.9"/>
    <n v="234552"/>
    <n v="6967494"/>
    <n v="59.53"/>
    <n v="2.0999999999999091"/>
    <n v="1.4971127111997641E-3"/>
    <x v="1"/>
  </r>
  <r>
    <d v="2025-04-28T00:00:00"/>
    <x v="3"/>
    <n v="4"/>
    <n v="1"/>
    <x v="1"/>
    <x v="1"/>
    <s v="Q2"/>
    <x v="2"/>
    <x v="0"/>
    <s v="EQ"/>
    <n v="1405.6"/>
    <n v="1435"/>
    <n v="1403.8"/>
    <n v="1404.8"/>
    <n v="1428"/>
    <n v="1428.8"/>
    <n v="1427.33"/>
    <n v="10948561"/>
    <n v="15627194700.700001"/>
    <n v="192819"/>
    <n v="7494044"/>
    <n v="68.45"/>
    <n v="24"/>
    <n v="1.7084282460136675E-2"/>
    <x v="1"/>
  </r>
  <r>
    <d v="2025-04-29T00:00:00"/>
    <x v="3"/>
    <n v="4"/>
    <n v="1"/>
    <x v="1"/>
    <x v="1"/>
    <s v="Q2"/>
    <x v="2"/>
    <x v="0"/>
    <s v="EQ"/>
    <n v="1428.8"/>
    <n v="1438.3"/>
    <n v="1422.6"/>
    <n v="1428.8"/>
    <n v="1425.5"/>
    <n v="1429.8"/>
    <n v="1428.52"/>
    <n v="10786910"/>
    <n v="15409265024.5"/>
    <n v="223499"/>
    <n v="6392864"/>
    <n v="59.27"/>
    <n v="1"/>
    <n v="6.9988801791713324E-4"/>
    <x v="1"/>
  </r>
  <r>
    <d v="2025-04-30T00:00:00"/>
    <x v="3"/>
    <n v="4"/>
    <n v="1"/>
    <x v="1"/>
    <x v="1"/>
    <s v="Q2"/>
    <x v="2"/>
    <x v="0"/>
    <s v="EQ"/>
    <n v="1433"/>
    <n v="1433.7"/>
    <n v="1400"/>
    <n v="1429.8"/>
    <n v="1424.3"/>
    <n v="1427"/>
    <n v="1427.91"/>
    <n v="14192027"/>
    <n v="20264976307.299999"/>
    <n v="238248"/>
    <n v="10600497"/>
    <n v="74.69"/>
    <n v="-2.7999999999999545"/>
    <n v="-1.9583158483703696E-3"/>
    <x v="0"/>
  </r>
  <r>
    <d v="2025-05-02T00:00:00"/>
    <x v="4"/>
    <n v="5"/>
    <n v="1"/>
    <x v="1"/>
    <x v="1"/>
    <s v="Q2"/>
    <x v="2"/>
    <x v="0"/>
    <s v="EQ"/>
    <n v="1426.9"/>
    <n v="1446.6"/>
    <n v="1424.6"/>
    <n v="1427"/>
    <n v="1429"/>
    <n v="1432.4"/>
    <n v="1436.51"/>
    <n v="10763492"/>
    <n v="15461819959.1"/>
    <n v="170242"/>
    <n v="7347476"/>
    <n v="68.260000000000005"/>
    <n v="5.4000000000000909"/>
    <n v="3.7841625788367843E-3"/>
    <x v="1"/>
  </r>
  <r>
    <d v="2025-05-05T00:00:00"/>
    <x v="4"/>
    <n v="5"/>
    <n v="1"/>
    <x v="1"/>
    <x v="1"/>
    <s v="Q2"/>
    <x v="2"/>
    <x v="0"/>
    <s v="EQ"/>
    <n v="1440"/>
    <n v="1446.8"/>
    <n v="1426"/>
    <n v="1432.4"/>
    <n v="1427.4"/>
    <n v="1429.4"/>
    <n v="1432.29"/>
    <n v="4565705"/>
    <n v="6539397953.3999996"/>
    <n v="115354"/>
    <n v="2952560"/>
    <n v="64.67"/>
    <n v="-3"/>
    <n v="-2.0943870427254955E-3"/>
    <x v="0"/>
  </r>
  <r>
    <d v="2025-05-06T00:00:00"/>
    <x v="4"/>
    <n v="5"/>
    <n v="1"/>
    <x v="1"/>
    <x v="1"/>
    <s v="Q2"/>
    <x v="2"/>
    <x v="0"/>
    <s v="EQ"/>
    <n v="1429"/>
    <n v="1433.7"/>
    <n v="1420.4"/>
    <n v="1429.4"/>
    <n v="1430"/>
    <n v="1431.6"/>
    <n v="1428.23"/>
    <n v="6301690"/>
    <n v="9000265687.1000004"/>
    <n v="133476"/>
    <n v="3973156"/>
    <n v="63.05"/>
    <n v="2.1999999999998181"/>
    <n v="1.5391073177555743E-3"/>
    <x v="1"/>
  </r>
  <r>
    <d v="2025-05-07T00:00:00"/>
    <x v="4"/>
    <n v="5"/>
    <n v="1"/>
    <x v="1"/>
    <x v="1"/>
    <s v="Q2"/>
    <x v="2"/>
    <x v="0"/>
    <s v="EQ"/>
    <n v="1425"/>
    <n v="1442"/>
    <n v="1421"/>
    <n v="1431.6"/>
    <n v="1437.1"/>
    <n v="1435.4"/>
    <n v="1431.25"/>
    <n v="10480453"/>
    <n v="15000167610.700001"/>
    <n v="166481"/>
    <n v="7671334"/>
    <n v="73.2"/>
    <n v="3.8000000000001819"/>
    <n v="2.654372729812924E-3"/>
    <x v="1"/>
  </r>
  <r>
    <d v="2025-05-08T00:00:00"/>
    <x v="4"/>
    <n v="5"/>
    <n v="1"/>
    <x v="1"/>
    <x v="1"/>
    <s v="Q2"/>
    <x v="2"/>
    <x v="0"/>
    <s v="EQ"/>
    <n v="1438.6"/>
    <n v="1448.9"/>
    <n v="1426.1"/>
    <n v="1435.4"/>
    <n v="1427.3"/>
    <n v="1435.5"/>
    <n v="1439.49"/>
    <n v="15306490"/>
    <n v="22033510832"/>
    <n v="182407"/>
    <n v="11022294"/>
    <n v="72.010000000000005"/>
    <n v="9.9999999999909051E-2"/>
    <n v="6.966699177923161E-5"/>
    <x v="1"/>
  </r>
  <r>
    <d v="2025-05-09T00:00:00"/>
    <x v="4"/>
    <n v="5"/>
    <n v="1"/>
    <x v="1"/>
    <x v="1"/>
    <s v="Q2"/>
    <x v="2"/>
    <x v="0"/>
    <s v="EQ"/>
    <n v="1415.2"/>
    <n v="1419.9"/>
    <n v="1387"/>
    <n v="1435.5"/>
    <n v="1389"/>
    <n v="1388.9"/>
    <n v="1394.54"/>
    <n v="13491197"/>
    <n v="18814033148"/>
    <n v="248736"/>
    <n v="9814195"/>
    <n v="72.75"/>
    <n v="-46.599999999999909"/>
    <n v="-3.2462556600487573E-2"/>
    <x v="0"/>
  </r>
  <r>
    <d v="2025-05-12T00:00:00"/>
    <x v="4"/>
    <n v="5"/>
    <n v="1"/>
    <x v="1"/>
    <x v="1"/>
    <s v="Q2"/>
    <x v="2"/>
    <x v="0"/>
    <s v="EQ"/>
    <n v="1409.4"/>
    <n v="1453"/>
    <n v="1404"/>
    <n v="1388.9"/>
    <n v="1451.5"/>
    <n v="1448.5"/>
    <n v="1436.69"/>
    <n v="9925445"/>
    <n v="14259837185.1"/>
    <n v="180758"/>
    <n v="6650816"/>
    <n v="67.010000000000005"/>
    <n v="59.599999999999909"/>
    <n v="4.2911656706746279E-2"/>
    <x v="1"/>
  </r>
  <r>
    <d v="2025-05-13T00:00:00"/>
    <x v="4"/>
    <n v="5"/>
    <n v="1"/>
    <x v="1"/>
    <x v="1"/>
    <s v="Q2"/>
    <x v="2"/>
    <x v="0"/>
    <s v="EQ"/>
    <n v="1440.1"/>
    <n v="1447.9"/>
    <n v="1427.4"/>
    <n v="1448.5"/>
    <n v="1430.8"/>
    <n v="1430.6"/>
    <n v="1432.31"/>
    <n v="12475424"/>
    <n v="17868617217.5"/>
    <n v="209013"/>
    <n v="7683857"/>
    <n v="61.59"/>
    <n v="-17.900000000000091"/>
    <n v="-1.2357611322057363E-2"/>
    <x v="0"/>
  </r>
  <r>
    <d v="2025-05-14T00:00:00"/>
    <x v="4"/>
    <n v="5"/>
    <n v="1"/>
    <x v="1"/>
    <x v="1"/>
    <s v="Q2"/>
    <x v="2"/>
    <x v="0"/>
    <s v="EQ"/>
    <n v="1429.9"/>
    <n v="1440.7"/>
    <n v="1417.3"/>
    <n v="1430.6"/>
    <n v="1427.4"/>
    <n v="1426.2"/>
    <n v="1427.87"/>
    <n v="8026837"/>
    <n v="11461311035"/>
    <n v="143054"/>
    <n v="5721715"/>
    <n v="71.28"/>
    <n v="-4.3999999999998636"/>
    <n v="-3.0756326017054828E-3"/>
    <x v="0"/>
  </r>
  <r>
    <d v="2025-05-15T00:00:00"/>
    <x v="4"/>
    <n v="5"/>
    <n v="1"/>
    <x v="1"/>
    <x v="1"/>
    <s v="Q2"/>
    <x v="2"/>
    <x v="0"/>
    <s v="EQ"/>
    <n v="1425.9"/>
    <n v="1456.5"/>
    <n v="1415.5"/>
    <n v="1426.2"/>
    <n v="1451"/>
    <n v="1450.8"/>
    <n v="1438.96"/>
    <n v="18209264"/>
    <n v="26202383268.599998"/>
    <n v="211899"/>
    <n v="10202410"/>
    <n v="56.03"/>
    <n v="24.599999999999909"/>
    <n v="1.7248632730332288E-2"/>
    <x v="1"/>
  </r>
  <r>
    <d v="2025-05-16T00:00:00"/>
    <x v="4"/>
    <n v="5"/>
    <n v="1"/>
    <x v="1"/>
    <x v="1"/>
    <s v="Q2"/>
    <x v="2"/>
    <x v="0"/>
    <s v="EQ"/>
    <n v="1453.3"/>
    <n v="1458.7"/>
    <n v="1447"/>
    <n v="1450.8"/>
    <n v="1452.4"/>
    <n v="1454"/>
    <n v="1454.25"/>
    <n v="6439208"/>
    <n v="9364246054.8999996"/>
    <n v="145344"/>
    <n v="4516729"/>
    <n v="70.14"/>
    <n v="3.2000000000000455"/>
    <n v="2.205679625034495E-3"/>
    <x v="1"/>
  </r>
  <r>
    <d v="2025-05-19T00:00:00"/>
    <x v="4"/>
    <n v="5"/>
    <n v="1"/>
    <x v="1"/>
    <x v="1"/>
    <s v="Q2"/>
    <x v="2"/>
    <x v="0"/>
    <s v="EQ"/>
    <n v="1446.5"/>
    <n v="1459.7"/>
    <n v="1443.8"/>
    <n v="1454"/>
    <n v="1447"/>
    <n v="1449"/>
    <n v="1451.29"/>
    <n v="6005334"/>
    <n v="8715502198.1000004"/>
    <n v="139810"/>
    <n v="3954297"/>
    <n v="65.849999999999994"/>
    <n v="-5"/>
    <n v="-3.4387895460797797E-3"/>
    <x v="0"/>
  </r>
  <r>
    <d v="2025-05-20T00:00:00"/>
    <x v="4"/>
    <n v="5"/>
    <n v="1"/>
    <x v="1"/>
    <x v="1"/>
    <s v="Q2"/>
    <x v="2"/>
    <x v="0"/>
    <s v="EQ"/>
    <n v="1450.2"/>
    <n v="1459"/>
    <n v="1435.5"/>
    <n v="1449"/>
    <n v="1439.5"/>
    <n v="1438.2"/>
    <n v="1440.54"/>
    <n v="11352383"/>
    <n v="16353593402.1"/>
    <n v="128816"/>
    <n v="8054354"/>
    <n v="70.95"/>
    <n v="-10.799999999999955"/>
    <n v="-7.4534161490682916E-3"/>
    <x v="0"/>
  </r>
  <r>
    <d v="2025-05-21T00:00:00"/>
    <x v="4"/>
    <n v="5"/>
    <n v="1"/>
    <x v="1"/>
    <x v="1"/>
    <s v="Q2"/>
    <x v="2"/>
    <x v="0"/>
    <s v="EQ"/>
    <n v="1442.9"/>
    <n v="1451.3"/>
    <n v="1438.5"/>
    <n v="1438.2"/>
    <n v="1445.4"/>
    <n v="1444.7"/>
    <n v="1445.11"/>
    <n v="5510460"/>
    <n v="7963242254.5"/>
    <n v="106396"/>
    <n v="3293659"/>
    <n v="59.77"/>
    <n v="6.5"/>
    <n v="4.5195383117786116E-3"/>
    <x v="1"/>
  </r>
  <r>
    <d v="2025-05-22T00:00:00"/>
    <x v="4"/>
    <n v="5"/>
    <n v="1"/>
    <x v="1"/>
    <x v="1"/>
    <s v="Q2"/>
    <x v="2"/>
    <x v="0"/>
    <s v="EQ"/>
    <n v="1441.1"/>
    <n v="1445.3"/>
    <n v="1427.8"/>
    <n v="1444.7"/>
    <n v="1440"/>
    <n v="1442.1"/>
    <n v="1435.62"/>
    <n v="7245933"/>
    <n v="10402374075.4"/>
    <n v="147665"/>
    <n v="4114985"/>
    <n v="56.79"/>
    <n v="-2.6000000000001364"/>
    <n v="-1.7996815947948614E-3"/>
    <x v="0"/>
  </r>
  <r>
    <d v="2025-05-23T00:00:00"/>
    <x v="4"/>
    <n v="5"/>
    <n v="1"/>
    <x v="1"/>
    <x v="1"/>
    <s v="Q2"/>
    <x v="2"/>
    <x v="0"/>
    <s v="EQ"/>
    <n v="1442.2"/>
    <n v="1451.8"/>
    <n v="1434.4"/>
    <n v="1442.1"/>
    <n v="1450.5"/>
    <n v="1449.8"/>
    <n v="1446.83"/>
    <n v="5203706"/>
    <n v="7528852323.3000002"/>
    <n v="113699"/>
    <n v="3606983"/>
    <n v="69.319999999999993"/>
    <n v="7.7000000000000455"/>
    <n v="5.3394355453852344E-3"/>
    <x v="1"/>
  </r>
  <r>
    <d v="2025-05-26T00:00:00"/>
    <x v="4"/>
    <n v="5"/>
    <n v="1"/>
    <x v="1"/>
    <x v="1"/>
    <s v="Q2"/>
    <x v="2"/>
    <x v="0"/>
    <s v="EQ"/>
    <n v="1458"/>
    <n v="1471.6"/>
    <n v="1455"/>
    <n v="1449.8"/>
    <n v="1460.5"/>
    <n v="1460.6"/>
    <n v="1460.94"/>
    <n v="5608725"/>
    <n v="8193994503.6999998"/>
    <n v="189038"/>
    <n v="3892907"/>
    <n v="69.41"/>
    <n v="10.799999999999955"/>
    <n v="7.449303352186477E-3"/>
    <x v="1"/>
  </r>
  <r>
    <d v="2025-05-27T00:00:00"/>
    <x v="4"/>
    <n v="5"/>
    <n v="1"/>
    <x v="1"/>
    <x v="1"/>
    <s v="Q2"/>
    <x v="2"/>
    <x v="0"/>
    <s v="EQ"/>
    <n v="1452.5"/>
    <n v="1463"/>
    <n v="1435.7"/>
    <n v="1460.6"/>
    <n v="1445.3"/>
    <n v="1446.4"/>
    <n v="1445.59"/>
    <n v="14842959"/>
    <n v="21456811800.599998"/>
    <n v="221484"/>
    <n v="9079508"/>
    <n v="61.17"/>
    <n v="-14.199999999999818"/>
    <n v="-9.7220320416266052E-3"/>
    <x v="0"/>
  </r>
  <r>
    <d v="2025-05-28T00:00:00"/>
    <x v="4"/>
    <n v="5"/>
    <n v="1"/>
    <x v="1"/>
    <x v="1"/>
    <s v="Q2"/>
    <x v="2"/>
    <x v="0"/>
    <s v="EQ"/>
    <n v="1447.6"/>
    <n v="1458"/>
    <n v="1442.5"/>
    <n v="1446.4"/>
    <n v="1452.9"/>
    <n v="1453.8"/>
    <n v="1452.83"/>
    <n v="8618343"/>
    <n v="12521029815.6"/>
    <n v="135239"/>
    <n v="6094510"/>
    <n v="70.72"/>
    <n v="7.3999999999998636"/>
    <n v="5.1161504424777817E-3"/>
    <x v="1"/>
  </r>
  <r>
    <d v="2025-05-29T00:00:00"/>
    <x v="4"/>
    <n v="5"/>
    <n v="1"/>
    <x v="1"/>
    <x v="1"/>
    <s v="Q2"/>
    <x v="2"/>
    <x v="0"/>
    <s v="EQ"/>
    <n v="1456.6"/>
    <n v="1462.9"/>
    <n v="1445"/>
    <n v="1453.8"/>
    <n v="1461"/>
    <n v="1456.5"/>
    <n v="1452.26"/>
    <n v="15545514"/>
    <n v="22576188990.200001"/>
    <n v="210205"/>
    <n v="9168097"/>
    <n v="58.98"/>
    <n v="2.7000000000000455"/>
    <n v="1.8572018159306958E-3"/>
    <x v="1"/>
  </r>
  <r>
    <d v="2025-05-30T00:00:00"/>
    <x v="4"/>
    <n v="5"/>
    <n v="1"/>
    <x v="1"/>
    <x v="1"/>
    <s v="Q2"/>
    <x v="2"/>
    <x v="0"/>
    <s v="EQ"/>
    <n v="1459.9"/>
    <n v="1460.9"/>
    <n v="1444.3"/>
    <n v="1456.5"/>
    <n v="1446.1"/>
    <n v="1445.8"/>
    <n v="1449.04"/>
    <n v="11803975"/>
    <n v="17104465533.299999"/>
    <n v="155611"/>
    <n v="9243942"/>
    <n v="78.31"/>
    <n v="-10.700000000000045"/>
    <n v="-7.3463783041538243E-3"/>
    <x v="0"/>
  </r>
  <r>
    <d v="2025-06-02T00:00:00"/>
    <x v="5"/>
    <n v="6"/>
    <n v="1"/>
    <x v="1"/>
    <x v="1"/>
    <s v="Q2"/>
    <x v="2"/>
    <x v="0"/>
    <s v="EQ"/>
    <n v="1442"/>
    <n v="1460"/>
    <n v="1432.8"/>
    <n v="1445.8"/>
    <n v="1447.7"/>
    <n v="1450.5"/>
    <n v="1442.4"/>
    <n v="9458990"/>
    <n v="13643623560.299999"/>
    <n v="178241"/>
    <n v="7185061"/>
    <n v="75.959999999999994"/>
    <n v="4.7000000000000455"/>
    <n v="3.2507954073869453E-3"/>
    <x v="1"/>
  </r>
  <r>
    <d v="2025-06-03T00:00:00"/>
    <x v="5"/>
    <n v="6"/>
    <n v="1"/>
    <x v="1"/>
    <x v="1"/>
    <s v="Q2"/>
    <x v="2"/>
    <x v="0"/>
    <s v="EQ"/>
    <n v="1454.9"/>
    <n v="1455"/>
    <n v="1432"/>
    <n v="1450.5"/>
    <n v="1437"/>
    <n v="1437.9"/>
    <n v="1438.02"/>
    <n v="11167345"/>
    <n v="16058876541.299999"/>
    <n v="225871"/>
    <n v="7883352"/>
    <n v="70.59"/>
    <n v="-12.599999999999909"/>
    <n v="-8.6866597724921807E-3"/>
    <x v="0"/>
  </r>
  <r>
    <d v="2025-06-04T00:00:00"/>
    <x v="5"/>
    <n v="6"/>
    <n v="1"/>
    <x v="1"/>
    <x v="1"/>
    <s v="Q2"/>
    <x v="2"/>
    <x v="0"/>
    <s v="EQ"/>
    <n v="1437.4"/>
    <n v="1440.1"/>
    <n v="1426.4"/>
    <n v="1437.9"/>
    <n v="1431.1"/>
    <n v="1431"/>
    <n v="1430.63"/>
    <n v="8025388"/>
    <n v="11481343481.9"/>
    <n v="147312"/>
    <n v="6399272"/>
    <n v="79.739999999999995"/>
    <n v="-6.9000000000000909"/>
    <n v="-4.7986647193824956E-3"/>
    <x v="0"/>
  </r>
  <r>
    <d v="2025-06-05T00:00:00"/>
    <x v="5"/>
    <n v="6"/>
    <n v="1"/>
    <x v="1"/>
    <x v="1"/>
    <s v="Q2"/>
    <x v="2"/>
    <x v="0"/>
    <s v="EQ"/>
    <n v="1430.9"/>
    <n v="1459"/>
    <n v="1427.3"/>
    <n v="1431"/>
    <n v="1456.3"/>
    <n v="1454.8"/>
    <n v="1448.79"/>
    <n v="11385668"/>
    <n v="16495394104.4"/>
    <n v="176086"/>
    <n v="7490464"/>
    <n v="65.790000000000006"/>
    <n v="23.799999999999955"/>
    <n v="1.6631726065688298E-2"/>
    <x v="1"/>
  </r>
  <r>
    <d v="2025-06-06T00:00:00"/>
    <x v="5"/>
    <n v="6"/>
    <n v="1"/>
    <x v="1"/>
    <x v="1"/>
    <s v="Q2"/>
    <x v="2"/>
    <x v="0"/>
    <s v="EQ"/>
    <n v="1448.6"/>
    <n v="1461.4"/>
    <n v="1442.1"/>
    <n v="1454.8"/>
    <n v="1460"/>
    <n v="1459.7"/>
    <n v="1455.63"/>
    <n v="11580994"/>
    <n v="16857621605.200001"/>
    <n v="215279"/>
    <n v="7527051"/>
    <n v="64.989999999999995"/>
    <n v="4.9000000000000909"/>
    <n v="3.3681605718999803E-3"/>
    <x v="1"/>
  </r>
  <r>
    <d v="2025-06-09T00:00:00"/>
    <x v="5"/>
    <n v="6"/>
    <n v="1"/>
    <x v="1"/>
    <x v="1"/>
    <s v="Q2"/>
    <x v="2"/>
    <x v="0"/>
    <s v="EQ"/>
    <n v="1465"/>
    <n v="1466.8"/>
    <n v="1433.4"/>
    <n v="1459.7"/>
    <n v="1434.5"/>
    <n v="1434.8"/>
    <n v="1441.92"/>
    <n v="11022031"/>
    <n v="15892838386.700001"/>
    <n v="337749"/>
    <n v="8311411"/>
    <n v="75.41"/>
    <n v="-24.900000000000091"/>
    <n v="-1.7058299650613201E-2"/>
    <x v="0"/>
  </r>
  <r>
    <d v="2025-06-10T00:00:00"/>
    <x v="5"/>
    <n v="6"/>
    <n v="1"/>
    <x v="1"/>
    <x v="1"/>
    <s v="Q2"/>
    <x v="2"/>
    <x v="0"/>
    <s v="EQ"/>
    <n v="1439"/>
    <n v="1441.7"/>
    <n v="1416.5"/>
    <n v="1434.8"/>
    <n v="1421.8"/>
    <n v="1422.9"/>
    <n v="1422.89"/>
    <n v="12905272"/>
    <n v="18362844057.099998"/>
    <n v="376346"/>
    <n v="9233091"/>
    <n v="71.55"/>
    <n v="-11.899999999999864"/>
    <n v="-8.2938388625591469E-3"/>
    <x v="0"/>
  </r>
  <r>
    <d v="2025-06-10T00:00:00"/>
    <x v="5"/>
    <n v="6"/>
    <n v="1"/>
    <x v="1"/>
    <x v="1"/>
    <s v="Q2"/>
    <x v="2"/>
    <x v="0"/>
    <s v="EQ"/>
    <n v="1439"/>
    <n v="1441.7"/>
    <n v="1416.5"/>
    <n v="1434.8"/>
    <n v="1421.8"/>
    <n v="1422.9"/>
    <n v="1422.89"/>
    <n v="12905272"/>
    <n v="18362844057.099998"/>
    <n v="376346"/>
    <n v="9233091"/>
    <n v="71.55"/>
    <n v="-11.899999999999864"/>
    <n v="-8.2938388625591469E-3"/>
    <x v="0"/>
  </r>
  <r>
    <d v="2025-06-11T00:00:00"/>
    <x v="5"/>
    <n v="6"/>
    <n v="1"/>
    <x v="1"/>
    <x v="1"/>
    <s v="Q2"/>
    <x v="2"/>
    <x v="0"/>
    <s v="EQ"/>
    <n v="1421.8"/>
    <n v="1434.5"/>
    <n v="1418.6"/>
    <n v="1422.9"/>
    <n v="1430.3"/>
    <n v="1431"/>
    <n v="1430.07"/>
    <n v="7136877"/>
    <n v="10206208002.700001"/>
    <n v="234139"/>
    <n v="5213787"/>
    <n v="73.05"/>
    <n v="8.0999999999999091"/>
    <n v="5.6925996204932943E-3"/>
    <x v="1"/>
  </r>
  <r>
    <d v="2025-06-12T00:00:00"/>
    <x v="5"/>
    <n v="6"/>
    <n v="1"/>
    <x v="1"/>
    <x v="1"/>
    <s v="Q2"/>
    <x v="2"/>
    <x v="0"/>
    <s v="EQ"/>
    <n v="1430.5"/>
    <n v="1436.5"/>
    <n v="1420"/>
    <n v="1431"/>
    <n v="1424.5"/>
    <n v="1425.2"/>
    <n v="1425.62"/>
    <n v="7953247"/>
    <n v="11338280353.6"/>
    <n v="184161"/>
    <n v="4407166"/>
    <n v="55.41"/>
    <n v="-5.7999999999999545"/>
    <n v="-4.0531097134870403E-3"/>
    <x v="0"/>
  </r>
  <r>
    <d v="2025-06-13T00:00:00"/>
    <x v="5"/>
    <n v="6"/>
    <n v="1"/>
    <x v="1"/>
    <x v="1"/>
    <s v="Q2"/>
    <x v="2"/>
    <x v="0"/>
    <s v="EQ"/>
    <n v="1403.6"/>
    <n v="1421.5"/>
    <n v="1403.6"/>
    <n v="1425.2"/>
    <n v="1417.7"/>
    <n v="1416.1"/>
    <n v="1413.67"/>
    <n v="7573103"/>
    <n v="10705843818.299999"/>
    <n v="188584"/>
    <n v="5409567"/>
    <n v="71.430000000000007"/>
    <n v="-9.1000000000001364"/>
    <n v="-6.3850687622790739E-3"/>
    <x v="0"/>
  </r>
  <r>
    <d v="2025-06-16T00:00:00"/>
    <x v="5"/>
    <n v="6"/>
    <n v="1"/>
    <x v="1"/>
    <x v="1"/>
    <s v="Q2"/>
    <x v="2"/>
    <x v="0"/>
    <s v="EQ"/>
    <n v="1416.6"/>
    <n v="1429"/>
    <n v="1414.2"/>
    <n v="1416.1"/>
    <n v="1427.9"/>
    <n v="1426.9"/>
    <n v="1423.44"/>
    <n v="5451137"/>
    <n v="7759340748.3999996"/>
    <n v="89237"/>
    <n v="4310245"/>
    <n v="79.069999999999993"/>
    <n v="10.800000000000182"/>
    <n v="7.6265800437823475E-3"/>
    <x v="1"/>
  </r>
  <r>
    <d v="2025-06-17T00:00:00"/>
    <x v="5"/>
    <n v="6"/>
    <n v="1"/>
    <x v="1"/>
    <x v="1"/>
    <s v="Q2"/>
    <x v="2"/>
    <x v="0"/>
    <s v="EQ"/>
    <n v="1426.9"/>
    <n v="1429.8"/>
    <n v="1417.8"/>
    <n v="1426.9"/>
    <n v="1422"/>
    <n v="1423.2"/>
    <n v="1423.27"/>
    <n v="6970098"/>
    <n v="9920298395"/>
    <n v="193761"/>
    <n v="4384261"/>
    <n v="62.9"/>
    <n v="-3.7000000000000455"/>
    <n v="-2.5930338496040683E-3"/>
    <x v="0"/>
  </r>
  <r>
    <d v="2025-06-18T00:00:00"/>
    <x v="5"/>
    <n v="6"/>
    <n v="1"/>
    <x v="1"/>
    <x v="1"/>
    <s v="Q2"/>
    <x v="2"/>
    <x v="0"/>
    <s v="EQ"/>
    <n v="1417"/>
    <n v="1432"/>
    <n v="1410.2"/>
    <n v="1423.2"/>
    <n v="1413"/>
    <n v="1412.6"/>
    <n v="1415.55"/>
    <n v="6751745"/>
    <n v="9557444212.1000004"/>
    <n v="162388"/>
    <n v="4930918"/>
    <n v="73.03"/>
    <n v="-10.600000000000136"/>
    <n v="-7.4480044969084712E-3"/>
    <x v="0"/>
  </r>
  <r>
    <d v="2025-06-19T00:00:00"/>
    <x v="5"/>
    <n v="6"/>
    <n v="1"/>
    <x v="1"/>
    <x v="1"/>
    <s v="Q2"/>
    <x v="2"/>
    <x v="0"/>
    <s v="EQ"/>
    <n v="1408"/>
    <n v="1414.7"/>
    <n v="1404.7"/>
    <n v="1412.6"/>
    <n v="1410"/>
    <n v="1411.3"/>
    <n v="1409.62"/>
    <n v="8849883"/>
    <n v="12474998015.5"/>
    <n v="342983"/>
    <n v="6010461"/>
    <n v="67.92"/>
    <n v="-1.2999999999999545"/>
    <n v="-9.2028882910941145E-4"/>
    <x v="0"/>
  </r>
  <r>
    <d v="2025-06-20T00:00:00"/>
    <x v="5"/>
    <n v="6"/>
    <n v="1"/>
    <x v="1"/>
    <x v="1"/>
    <s v="Q2"/>
    <x v="2"/>
    <x v="0"/>
    <s v="EQ"/>
    <n v="1411.3"/>
    <n v="1433.3"/>
    <n v="1410.2"/>
    <n v="1411.3"/>
    <n v="1426.4"/>
    <n v="1427.1"/>
    <n v="1426.55"/>
    <n v="12408178"/>
    <n v="17700887653.799999"/>
    <n v="160865"/>
    <n v="9969784"/>
    <n v="80.349999999999994"/>
    <n v="15.799999999999955"/>
    <n v="1.1195351803301888E-2"/>
    <x v="1"/>
  </r>
  <r>
    <d v="2025-06-23T00:00:00"/>
    <x v="5"/>
    <n v="6"/>
    <n v="1"/>
    <x v="1"/>
    <x v="1"/>
    <s v="Q2"/>
    <x v="2"/>
    <x v="0"/>
    <s v="EQ"/>
    <n v="1417"/>
    <n v="1423.2"/>
    <n v="1411.9"/>
    <n v="1427.1"/>
    <n v="1419.1"/>
    <n v="1420.1"/>
    <n v="1417.98"/>
    <n v="5514384"/>
    <n v="7819302210.1999998"/>
    <n v="160229"/>
    <n v="4193235"/>
    <n v="76.040000000000006"/>
    <n v="-7"/>
    <n v="-4.9050522037698829E-3"/>
    <x v="0"/>
  </r>
  <r>
    <d v="2025-06-24T00:00:00"/>
    <x v="5"/>
    <n v="6"/>
    <n v="1"/>
    <x v="1"/>
    <x v="1"/>
    <s v="Q2"/>
    <x v="2"/>
    <x v="0"/>
    <s v="EQ"/>
    <n v="1427.7"/>
    <n v="1435.9"/>
    <n v="1416.5"/>
    <n v="1420.1"/>
    <n v="1424"/>
    <n v="1424.1"/>
    <n v="1425.61"/>
    <n v="11188438"/>
    <n v="15950352718.799999"/>
    <n v="188014"/>
    <n v="6401057"/>
    <n v="57.21"/>
    <n v="4"/>
    <n v="2.8167030490810507E-3"/>
    <x v="1"/>
  </r>
  <r>
    <d v="2025-06-25T00:00:00"/>
    <x v="5"/>
    <n v="6"/>
    <n v="1"/>
    <x v="1"/>
    <x v="1"/>
    <s v="Q2"/>
    <x v="2"/>
    <x v="0"/>
    <s v="EQ"/>
    <n v="1422"/>
    <n v="1428.9"/>
    <n v="1415.3"/>
    <n v="1424.1"/>
    <n v="1424.5"/>
    <n v="1425.8"/>
    <n v="1423.08"/>
    <n v="7527388"/>
    <n v="10712047350.9"/>
    <n v="147548"/>
    <n v="5401581"/>
    <n v="71.760000000000005"/>
    <n v="1.7000000000000455"/>
    <n v="1.1937363949161193E-3"/>
    <x v="1"/>
  </r>
  <r>
    <d v="2025-06-26T00:00:00"/>
    <x v="5"/>
    <n v="6"/>
    <n v="1"/>
    <x v="1"/>
    <x v="1"/>
    <s v="Q2"/>
    <x v="2"/>
    <x v="0"/>
    <s v="EQ"/>
    <n v="1424.8"/>
    <n v="1447.5"/>
    <n v="1421.7"/>
    <n v="1425.8"/>
    <n v="1440"/>
    <n v="1439.1"/>
    <n v="1436.85"/>
    <n v="13617435"/>
    <n v="19566210028.900002"/>
    <n v="220490"/>
    <n v="7893044"/>
    <n v="57.96"/>
    <n v="13.299999999999955"/>
    <n v="9.3280965072239826E-3"/>
    <x v="1"/>
  </r>
  <r>
    <d v="2025-06-27T00:00:00"/>
    <x v="5"/>
    <n v="6"/>
    <n v="1"/>
    <x v="1"/>
    <x v="1"/>
    <s v="Q2"/>
    <x v="2"/>
    <x v="0"/>
    <s v="EQ"/>
    <n v="1438.9"/>
    <n v="1466"/>
    <n v="1437.1"/>
    <n v="1439.1"/>
    <n v="1457.9"/>
    <n v="1462.2"/>
    <n v="1457.56"/>
    <n v="22532899"/>
    <n v="32843085618.200001"/>
    <n v="217058"/>
    <n v="18874040"/>
    <n v="83.76"/>
    <n v="23.100000000000136"/>
    <n v="1.6051698978528341E-2"/>
    <x v="1"/>
  </r>
  <r>
    <d v="2025-06-30T00:00:00"/>
    <x v="5"/>
    <n v="6"/>
    <n v="1"/>
    <x v="1"/>
    <x v="1"/>
    <s v="Q2"/>
    <x v="2"/>
    <x v="0"/>
    <s v="EQ"/>
    <n v="1461.8"/>
    <n v="1461.9"/>
    <n v="1442.3"/>
    <n v="1462.2"/>
    <n v="1449"/>
    <n v="1445.8"/>
    <n v="1449.97"/>
    <n v="6325073"/>
    <n v="9171182603.2000008"/>
    <n v="187773"/>
    <n v="4806135"/>
    <n v="75.989999999999995"/>
    <n v="-16.400000000000091"/>
    <n v="-1.1215975926685877E-2"/>
    <x v="0"/>
  </r>
  <r>
    <d v="2025-07-01T00:00:00"/>
    <x v="6"/>
    <n v="7"/>
    <n v="1"/>
    <x v="1"/>
    <x v="2"/>
    <s v="Q3"/>
    <x v="2"/>
    <x v="0"/>
    <s v="EQ"/>
    <n v="1445.7"/>
    <n v="1447.6"/>
    <n v="1429.6"/>
    <n v="1445.8"/>
    <n v="1431.7"/>
    <n v="1432"/>
    <n v="1435.52"/>
    <n v="7761449"/>
    <n v="11141735649.700001"/>
    <n v="185345"/>
    <n v="5716616"/>
    <n v="73.650000000000006"/>
    <n v="-13.799999999999955"/>
    <n v="-9.5448886429658018E-3"/>
    <x v="0"/>
  </r>
  <r>
    <d v="2025-07-02T00:00:00"/>
    <x v="6"/>
    <n v="7"/>
    <n v="1"/>
    <x v="1"/>
    <x v="2"/>
    <s v="Q3"/>
    <x v="2"/>
    <x v="0"/>
    <s v="EQ"/>
    <n v="1432.2"/>
    <n v="1451"/>
    <n v="1422.6"/>
    <n v="1432"/>
    <n v="1427.8"/>
    <n v="1427.8"/>
    <n v="1430.58"/>
    <n v="13372280"/>
    <n v="19130157807.700001"/>
    <n v="213176"/>
    <n v="10579732"/>
    <n v="79.12"/>
    <n v="-4.2000000000000455"/>
    <n v="-2.9329608938547802E-3"/>
    <x v="0"/>
  </r>
  <r>
    <d v="2025-07-03T00:00:00"/>
    <x v="6"/>
    <n v="7"/>
    <n v="1"/>
    <x v="1"/>
    <x v="2"/>
    <s v="Q3"/>
    <x v="2"/>
    <x v="0"/>
    <s v="EQ"/>
    <n v="1432.1"/>
    <n v="1446.1"/>
    <n v="1423.7"/>
    <n v="1427.8"/>
    <n v="1427"/>
    <n v="1425.9"/>
    <n v="1429.96"/>
    <n v="10177738"/>
    <n v="14553751194.799999"/>
    <n v="181095"/>
    <n v="6408115"/>
    <n v="62.96"/>
    <n v="-1.8999999999998636"/>
    <n v="-1.3307185880374447E-3"/>
    <x v="0"/>
  </r>
  <r>
    <d v="2025-07-04T00:00:00"/>
    <x v="6"/>
    <n v="7"/>
    <n v="1"/>
    <x v="1"/>
    <x v="2"/>
    <s v="Q3"/>
    <x v="2"/>
    <x v="0"/>
    <s v="EQ"/>
    <n v="1427"/>
    <n v="1444.4"/>
    <n v="1421.1"/>
    <n v="1425.9"/>
    <n v="1443"/>
    <n v="1442.8"/>
    <n v="1433.52"/>
    <n v="5066503"/>
    <n v="7262913585.5"/>
    <n v="127265"/>
    <n v="3620455"/>
    <n v="71.459999999999994"/>
    <n v="16.899999999999864"/>
    <n v="1.1852163545830607E-2"/>
    <x v="1"/>
  </r>
  <r>
    <d v="2025-07-07T00:00:00"/>
    <x v="6"/>
    <n v="7"/>
    <n v="1"/>
    <x v="1"/>
    <x v="2"/>
    <s v="Q3"/>
    <x v="2"/>
    <x v="0"/>
    <s v="EQ"/>
    <n v="1437"/>
    <n v="1440.9"/>
    <n v="1429.6"/>
    <n v="1442.8"/>
    <n v="1435.9"/>
    <n v="1435.7"/>
    <n v="1433.38"/>
    <n v="5177477"/>
    <n v="7421312203.1000004"/>
    <n v="127818"/>
    <n v="3743907"/>
    <n v="72.31"/>
    <n v="-7.0999999999999091"/>
    <n v="-4.9209869697809184E-3"/>
    <x v="0"/>
  </r>
  <r>
    <d v="2025-07-08T00:00:00"/>
    <x v="6"/>
    <n v="7"/>
    <n v="1"/>
    <x v="1"/>
    <x v="2"/>
    <s v="Q3"/>
    <x v="2"/>
    <x v="0"/>
    <s v="EQ"/>
    <n v="1432"/>
    <n v="1445"/>
    <n v="1430"/>
    <n v="1435.7"/>
    <n v="1443"/>
    <n v="1442"/>
    <n v="1440.56"/>
    <n v="5315847"/>
    <n v="7657790478.1000004"/>
    <n v="123124"/>
    <n v="3368849"/>
    <n v="63.37"/>
    <n v="6.2999999999999545"/>
    <n v="4.3881033642125472E-3"/>
    <x v="1"/>
  </r>
  <r>
    <d v="2025-07-09T00:00:00"/>
    <x v="6"/>
    <n v="7"/>
    <n v="1"/>
    <x v="1"/>
    <x v="2"/>
    <s v="Q3"/>
    <x v="2"/>
    <x v="0"/>
    <s v="EQ"/>
    <n v="1436.2"/>
    <n v="1438.7"/>
    <n v="1426.6"/>
    <n v="1442"/>
    <n v="1430.8"/>
    <n v="1431.9"/>
    <n v="1431.91"/>
    <n v="8827347"/>
    <n v="12639971093.5"/>
    <n v="120088"/>
    <n v="6924214"/>
    <n v="78.44"/>
    <n v="-10.099999999999909"/>
    <n v="-7.0041608876559702E-3"/>
    <x v="0"/>
  </r>
  <r>
    <d v="2025-07-10T00:00:00"/>
    <x v="6"/>
    <n v="7"/>
    <n v="1"/>
    <x v="1"/>
    <x v="2"/>
    <s v="Q3"/>
    <x v="2"/>
    <x v="0"/>
    <s v="EQ"/>
    <n v="1436.8"/>
    <n v="1439"/>
    <n v="1422.1"/>
    <n v="1431.9"/>
    <n v="1424"/>
    <n v="1424.1"/>
    <n v="1426.47"/>
    <n v="7795964"/>
    <n v="11120735791.1"/>
    <n v="158233"/>
    <n v="4717314"/>
    <n v="60.51"/>
    <n v="-7.8000000000001819"/>
    <n v="-5.4473077728892953E-3"/>
    <x v="0"/>
  </r>
  <r>
    <d v="2025-07-11T00:00:00"/>
    <x v="6"/>
    <n v="7"/>
    <n v="1"/>
    <x v="1"/>
    <x v="2"/>
    <s v="Q3"/>
    <x v="2"/>
    <x v="0"/>
    <s v="EQ"/>
    <n v="1422"/>
    <n v="1428"/>
    <n v="1414.6"/>
    <n v="1424.1"/>
    <n v="1422"/>
    <n v="1421.9"/>
    <n v="1420.14"/>
    <n v="7158015"/>
    <n v="10165411225.4"/>
    <n v="154732"/>
    <n v="5738193"/>
    <n v="80.16"/>
    <n v="-2.1999999999998181"/>
    <n v="-1.5448353345971619E-3"/>
    <x v="0"/>
  </r>
  <r>
    <d v="2025-07-14T00:00:00"/>
    <x v="6"/>
    <n v="7"/>
    <n v="1"/>
    <x v="1"/>
    <x v="2"/>
    <s v="Q3"/>
    <x v="2"/>
    <x v="0"/>
    <s v="EQ"/>
    <n v="1424.9"/>
    <n v="1424.9"/>
    <n v="1416.1"/>
    <n v="1421.9"/>
    <n v="1421.9"/>
    <n v="1423"/>
    <n v="1421.21"/>
    <n v="5846154"/>
    <n v="8308587601.3000002"/>
    <n v="113668"/>
    <n v="4583607"/>
    <n v="78.400000000000006"/>
    <n v="1.0999999999999091"/>
    <n v="7.7361277164351148E-4"/>
    <x v="1"/>
  </r>
  <r>
    <d v="2025-07-15T00:00:00"/>
    <x v="6"/>
    <n v="7"/>
    <n v="1"/>
    <x v="1"/>
    <x v="2"/>
    <s v="Q3"/>
    <x v="2"/>
    <x v="0"/>
    <s v="EQ"/>
    <n v="1421.1"/>
    <n v="1433.8"/>
    <n v="1419"/>
    <n v="1423"/>
    <n v="1432"/>
    <n v="1430.8"/>
    <n v="1426.47"/>
    <n v="6041457"/>
    <n v="8617966324.8999996"/>
    <n v="175820"/>
    <n v="3807070"/>
    <n v="63.02"/>
    <n v="7.7999999999999545"/>
    <n v="5.4813773717497924E-3"/>
    <x v="1"/>
  </r>
  <r>
    <d v="2025-07-16T00:00:00"/>
    <x v="6"/>
    <n v="7"/>
    <n v="1"/>
    <x v="1"/>
    <x v="2"/>
    <s v="Q3"/>
    <x v="2"/>
    <x v="0"/>
    <s v="EQ"/>
    <n v="1426"/>
    <n v="1429.2"/>
    <n v="1419.1"/>
    <n v="1430.8"/>
    <n v="1425.9"/>
    <n v="1426.4"/>
    <n v="1425.18"/>
    <n v="5649093"/>
    <n v="8050995851.3999996"/>
    <n v="121488"/>
    <n v="4149153"/>
    <n v="73.45"/>
    <n v="-4.3999999999998636"/>
    <n v="-3.0752026838131562E-3"/>
    <x v="0"/>
  </r>
  <r>
    <d v="2025-07-17T00:00:00"/>
    <x v="6"/>
    <n v="7"/>
    <n v="1"/>
    <x v="1"/>
    <x v="2"/>
    <s v="Q3"/>
    <x v="2"/>
    <x v="0"/>
    <s v="EQ"/>
    <n v="1421"/>
    <n v="1423.2"/>
    <n v="1409.5"/>
    <n v="1426.4"/>
    <n v="1418.4"/>
    <n v="1418.7"/>
    <n v="1416.65"/>
    <n v="12927394"/>
    <n v="18313603998.400002"/>
    <n v="234109"/>
    <n v="8338800"/>
    <n v="64.5"/>
    <n v="-7.7000000000000455"/>
    <n v="-5.3982052720134921E-3"/>
    <x v="0"/>
  </r>
  <r>
    <d v="2025-07-18T00:00:00"/>
    <x v="6"/>
    <n v="7"/>
    <n v="1"/>
    <x v="1"/>
    <x v="2"/>
    <s v="Q3"/>
    <x v="2"/>
    <x v="0"/>
    <s v="EQ"/>
    <n v="1415.8"/>
    <n v="1429"/>
    <n v="1408.5"/>
    <n v="1418.7"/>
    <n v="1426.7"/>
    <n v="1425.8"/>
    <n v="1418.92"/>
    <n v="11297246"/>
    <n v="16029882215.200001"/>
    <n v="205005"/>
    <n v="8549688"/>
    <n v="75.680000000000007"/>
    <n v="7.0999999999999091"/>
    <n v="5.0045816592654609E-3"/>
    <x v="1"/>
  </r>
  <r>
    <d v="2025-07-21T00:00:00"/>
    <x v="6"/>
    <n v="7"/>
    <n v="1"/>
    <x v="1"/>
    <x v="2"/>
    <s v="Q3"/>
    <x v="2"/>
    <x v="0"/>
    <s v="EQ"/>
    <n v="1448"/>
    <n v="1467.7"/>
    <n v="1437"/>
    <n v="1425.8"/>
    <n v="1464.5"/>
    <n v="1465.8"/>
    <n v="1457.79"/>
    <n v="13867136"/>
    <n v="20215422421.299999"/>
    <n v="232151"/>
    <n v="8215574"/>
    <n v="59.24"/>
    <n v="40"/>
    <n v="2.8054425585636134E-2"/>
    <x v="1"/>
  </r>
  <r>
    <d v="2025-07-22T00:00:00"/>
    <x v="6"/>
    <n v="7"/>
    <n v="1"/>
    <x v="1"/>
    <x v="2"/>
    <s v="Q3"/>
    <x v="2"/>
    <x v="0"/>
    <s v="EQ"/>
    <n v="1474.1"/>
    <n v="1482"/>
    <n v="1469.7"/>
    <n v="1465.8"/>
    <n v="1471.6"/>
    <n v="1473.6"/>
    <n v="1474.9"/>
    <n v="8930165"/>
    <n v="13171093377.9"/>
    <n v="233507"/>
    <n v="6249670"/>
    <n v="69.98"/>
    <n v="7.7999999999999545"/>
    <n v="5.3213262382316518E-3"/>
    <x v="1"/>
  </r>
  <r>
    <d v="2025-07-23T00:00:00"/>
    <x v="6"/>
    <n v="7"/>
    <n v="1"/>
    <x v="1"/>
    <x v="2"/>
    <s v="Q3"/>
    <x v="2"/>
    <x v="0"/>
    <s v="EQ"/>
    <n v="1482.9"/>
    <n v="1490"/>
    <n v="1472.6"/>
    <n v="1473.6"/>
    <n v="1486.6"/>
    <n v="1488.6"/>
    <n v="1483.02"/>
    <n v="11974174"/>
    <n v="17757890209.5"/>
    <n v="184240"/>
    <n v="10069740"/>
    <n v="84.1"/>
    <n v="15"/>
    <n v="1.0179153094462542E-2"/>
    <x v="1"/>
  </r>
  <r>
    <d v="2025-07-24T00:00:00"/>
    <x v="6"/>
    <n v="7"/>
    <n v="1"/>
    <x v="1"/>
    <x v="2"/>
    <s v="Q3"/>
    <x v="2"/>
    <x v="0"/>
    <s v="EQ"/>
    <n v="1487.7"/>
    <n v="1488.7"/>
    <n v="1478.1"/>
    <n v="1488.6"/>
    <n v="1480.9"/>
    <n v="1483.4"/>
    <n v="1484.44"/>
    <n v="6700578"/>
    <n v="9946614738.2999992"/>
    <n v="137503"/>
    <n v="5077005"/>
    <n v="75.77"/>
    <n v="-5.1999999999998181"/>
    <n v="-3.4932151014374704E-3"/>
    <x v="0"/>
  </r>
  <r>
    <d v="2025-07-25T00:00:00"/>
    <x v="6"/>
    <n v="7"/>
    <n v="1"/>
    <x v="1"/>
    <x v="2"/>
    <s v="Q3"/>
    <x v="2"/>
    <x v="0"/>
    <s v="EQ"/>
    <n v="1500"/>
    <n v="1500"/>
    <n v="1473.6"/>
    <n v="1483.4"/>
    <n v="1477.9"/>
    <n v="1477.1"/>
    <n v="1481.47"/>
    <n v="8696077"/>
    <n v="12883011018.6"/>
    <n v="193064"/>
    <n v="6264138"/>
    <n v="72.03"/>
    <n v="-6.3000000000001819"/>
    <n v="-4.247000134825523E-3"/>
    <x v="0"/>
  </r>
  <r>
    <d v="2025-07-28T00:00:00"/>
    <x v="6"/>
    <n v="7"/>
    <n v="1"/>
    <x v="1"/>
    <x v="2"/>
    <s v="Q3"/>
    <x v="2"/>
    <x v="0"/>
    <s v="EQ"/>
    <n v="1477.1"/>
    <n v="1493.8"/>
    <n v="1477.1"/>
    <n v="1477.1"/>
    <n v="1488"/>
    <n v="1488.4"/>
    <n v="1487.05"/>
    <n v="7507479"/>
    <n v="11164017329.700001"/>
    <n v="199416"/>
    <n v="5825229"/>
    <n v="77.59"/>
    <n v="11.300000000000182"/>
    <n v="7.6501252454134333E-3"/>
    <x v="1"/>
  </r>
  <r>
    <d v="2025-07-29T00:00:00"/>
    <x v="6"/>
    <n v="7"/>
    <n v="1"/>
    <x v="1"/>
    <x v="2"/>
    <s v="Q3"/>
    <x v="2"/>
    <x v="0"/>
    <s v="EQ"/>
    <n v="1479.9"/>
    <n v="1489.8"/>
    <n v="1475.4"/>
    <n v="1488.4"/>
    <n v="1484.9"/>
    <n v="1486.2"/>
    <n v="1483.47"/>
    <n v="9776027"/>
    <n v="14502489122.799999"/>
    <n v="230759"/>
    <n v="7299615"/>
    <n v="74.67"/>
    <n v="-2.2000000000000455"/>
    <n v="-1.4780972856759239E-3"/>
    <x v="0"/>
  </r>
  <r>
    <d v="2025-07-30T00:00:00"/>
    <x v="6"/>
    <n v="7"/>
    <n v="1"/>
    <x v="1"/>
    <x v="2"/>
    <s v="Q3"/>
    <x v="2"/>
    <x v="0"/>
    <s v="EQ"/>
    <n v="1487.7"/>
    <n v="1488.5"/>
    <n v="1477.3"/>
    <n v="1486.2"/>
    <n v="1480.1"/>
    <n v="1482.4"/>
    <n v="1483.4"/>
    <n v="7238625"/>
    <n v="10737774608"/>
    <n v="176359"/>
    <n v="4892549"/>
    <n v="67.59"/>
    <n v="-3.7999999999999545"/>
    <n v="-2.5568564123267085E-3"/>
    <x v="0"/>
  </r>
  <r>
    <d v="2025-07-31T00:00:00"/>
    <x v="6"/>
    <n v="7"/>
    <n v="1"/>
    <x v="1"/>
    <x v="2"/>
    <s v="Q3"/>
    <x v="2"/>
    <x v="0"/>
    <s v="EQ"/>
    <n v="1469.9"/>
    <n v="1494.5"/>
    <n v="1464"/>
    <n v="1482.4"/>
    <n v="1485.1"/>
    <n v="1481.4"/>
    <n v="1481.12"/>
    <n v="12406146"/>
    <n v="18375022495.400002"/>
    <n v="306162"/>
    <n v="6656686"/>
    <n v="53.66"/>
    <n v="-1"/>
    <n v="-6.7458175930922828E-4"/>
    <x v="0"/>
  </r>
  <r>
    <d v="2025-08-01T00:00:00"/>
    <x v="7"/>
    <n v="8"/>
    <n v="1"/>
    <x v="1"/>
    <x v="2"/>
    <s v="Q3"/>
    <x v="2"/>
    <x v="0"/>
    <s v="EQ"/>
    <n v="1480.4"/>
    <n v="1485.1"/>
    <n v="1469.8"/>
    <n v="1481.4"/>
    <n v="1470.1"/>
    <n v="1471.6"/>
    <n v="1474.75"/>
    <n v="4416771"/>
    <n v="6513645513.8000002"/>
    <n v="142277"/>
    <n v="2567168"/>
    <n v="58.12"/>
    <n v="-9.8000000000001819"/>
    <n v="-6.615363845011598E-3"/>
    <x v="0"/>
  </r>
  <r>
    <d v="2025-08-04T00:00:00"/>
    <x v="7"/>
    <n v="8"/>
    <n v="1"/>
    <x v="1"/>
    <x v="2"/>
    <s v="Q3"/>
    <x v="2"/>
    <x v="0"/>
    <s v="EQ"/>
    <n v="1476.8"/>
    <n v="1478.8"/>
    <n v="1461.3"/>
    <n v="1471.6"/>
    <n v="1463.1"/>
    <n v="1463.2"/>
    <n v="1466.67"/>
    <n v="6140054"/>
    <n v="9005448862.6000004"/>
    <n v="135797"/>
    <n v="4439749"/>
    <n v="72.31"/>
    <n v="-8.3999999999998636"/>
    <n v="-5.7080728458819407E-3"/>
    <x v="0"/>
  </r>
  <r>
    <d v="2025-08-05T00:00:00"/>
    <x v="7"/>
    <n v="8"/>
    <n v="1"/>
    <x v="1"/>
    <x v="2"/>
    <s v="Q3"/>
    <x v="2"/>
    <x v="0"/>
    <s v="EQ"/>
    <n v="1453"/>
    <n v="1461.5"/>
    <n v="1441"/>
    <n v="1463.2"/>
    <n v="1445"/>
    <n v="1444.4"/>
    <n v="1445.77"/>
    <n v="14799343"/>
    <n v="21396397537.400002"/>
    <n v="156234"/>
    <n v="11697809"/>
    <n v="79.040000000000006"/>
    <n v="-18.799999999999955"/>
    <n v="-1.2848551120831024E-2"/>
    <x v="0"/>
  </r>
  <r>
    <d v="2025-08-06T00:00:00"/>
    <x v="7"/>
    <n v="8"/>
    <n v="1"/>
    <x v="1"/>
    <x v="2"/>
    <s v="Q3"/>
    <x v="2"/>
    <x v="0"/>
    <s v="EQ"/>
    <n v="1442.3"/>
    <n v="1454"/>
    <n v="1441.6"/>
    <n v="1444.4"/>
    <n v="1443.5"/>
    <n v="1443.6"/>
    <n v="1446.52"/>
    <n v="7805252"/>
    <n v="11290438379.5"/>
    <n v="121663"/>
    <n v="5971810"/>
    <n v="76.510000000000005"/>
    <n v="-0.8000000000001819"/>
    <n v="-5.5386319579076558E-4"/>
    <x v="0"/>
  </r>
  <r>
    <d v="2025-08-07T00:00:00"/>
    <x v="7"/>
    <n v="8"/>
    <n v="1"/>
    <x v="1"/>
    <x v="2"/>
    <s v="Q3"/>
    <x v="2"/>
    <x v="0"/>
    <s v="EQ"/>
    <n v="1441.1"/>
    <n v="1447.9"/>
    <n v="1429.1"/>
    <n v="1443.6"/>
    <n v="1441"/>
    <n v="1440.3"/>
    <n v="1435.71"/>
    <n v="7432535"/>
    <n v="10670930441.9"/>
    <n v="151043"/>
    <n v="5220885"/>
    <n v="70.239999999999995"/>
    <n v="-3.2999999999999545"/>
    <n v="-2.2859517871986388E-3"/>
    <x v="0"/>
  </r>
  <r>
    <d v="2025-08-08T00:00:00"/>
    <x v="7"/>
    <n v="8"/>
    <n v="1"/>
    <x v="1"/>
    <x v="2"/>
    <s v="Q3"/>
    <x v="2"/>
    <x v="0"/>
    <s v="EQ"/>
    <n v="1445.9"/>
    <n v="1447.6"/>
    <n v="1432"/>
    <n v="1440.3"/>
    <n v="1432"/>
    <n v="1435.9"/>
    <n v="1436.99"/>
    <n v="5415511"/>
    <n v="7782061616.8999996"/>
    <n v="102913"/>
    <n v="4355697"/>
    <n v="80.430000000000007"/>
    <n v="-4.3999999999998636"/>
    <n v="-3.0549191140733624E-3"/>
    <x v="0"/>
  </r>
  <r>
    <d v="2025-08-11T00:00:00"/>
    <x v="7"/>
    <n v="8"/>
    <n v="1"/>
    <x v="1"/>
    <x v="2"/>
    <s v="Q3"/>
    <x v="2"/>
    <x v="0"/>
    <s v="EQ"/>
    <n v="1427.9"/>
    <n v="1438.4"/>
    <n v="1420.4"/>
    <n v="1435.9"/>
    <n v="1437.3"/>
    <n v="1436.6"/>
    <n v="1428.92"/>
    <n v="8492484"/>
    <n v="12135055891.299999"/>
    <n v="182653"/>
    <n v="5821304"/>
    <n v="68.55"/>
    <n v="0.6999999999998181"/>
    <n v="4.874991294657135E-4"/>
    <x v="1"/>
  </r>
  <r>
    <d v="2025-08-12T00:00:00"/>
    <x v="7"/>
    <n v="8"/>
    <n v="1"/>
    <x v="1"/>
    <x v="2"/>
    <s v="Q3"/>
    <x v="2"/>
    <x v="0"/>
    <s v="EQ"/>
    <n v="1431"/>
    <n v="1433.8"/>
    <n v="1420.1"/>
    <n v="1436.6"/>
    <n v="1421.4"/>
    <n v="1422"/>
    <n v="1425.1"/>
    <n v="5913947"/>
    <n v="8427986637"/>
    <n v="199744"/>
    <n v="2757317"/>
    <n v="46.62"/>
    <n v="-14.599999999999909"/>
    <n v="-1.0162884588611937E-2"/>
    <x v="0"/>
  </r>
  <r>
    <d v="2025-08-13T00:00:00"/>
    <x v="7"/>
    <n v="8"/>
    <n v="1"/>
    <x v="1"/>
    <x v="2"/>
    <s v="Q3"/>
    <x v="2"/>
    <x v="0"/>
    <s v="EQ"/>
    <n v="1424.6"/>
    <n v="1427.7"/>
    <n v="1415.2"/>
    <n v="1422"/>
    <n v="1421.8"/>
    <n v="1420.8"/>
    <n v="1421.23"/>
    <n v="9009465"/>
    <n v="12804539647.1"/>
    <n v="158523"/>
    <n v="6650525"/>
    <n v="73.819999999999993"/>
    <n v="-1.2000000000000455"/>
    <n v="-8.4388185654011639E-4"/>
    <x v="0"/>
  </r>
  <r>
    <d v="2025-08-14T00:00:00"/>
    <x v="7"/>
    <n v="8"/>
    <n v="1"/>
    <x v="1"/>
    <x v="2"/>
    <s v="Q3"/>
    <x v="2"/>
    <x v="0"/>
    <s v="EQ"/>
    <n v="1412"/>
    <n v="1431.1"/>
    <n v="1412"/>
    <n v="1420.8"/>
    <n v="1427.6"/>
    <n v="1427.3"/>
    <n v="1426.41"/>
    <n v="7577793"/>
    <n v="10809059788.700001"/>
    <n v="146431"/>
    <n v="4736884"/>
    <n v="62.51"/>
    <n v="6.5"/>
    <n v="4.5748873873873875E-3"/>
    <x v="1"/>
  </r>
  <r>
    <d v="2025-08-18T00:00:00"/>
    <x v="7"/>
    <n v="8"/>
    <n v="1"/>
    <x v="1"/>
    <x v="2"/>
    <s v="Q3"/>
    <x v="2"/>
    <x v="0"/>
    <s v="EQ"/>
    <n v="1450"/>
    <n v="1452.4"/>
    <n v="1431"/>
    <n v="1427.3"/>
    <n v="1436.3"/>
    <n v="1434.6"/>
    <n v="1440.6"/>
    <n v="6908844"/>
    <n v="9952855665.5"/>
    <n v="150892"/>
    <n v="3820563"/>
    <n v="55.3"/>
    <n v="7.2999999999999545"/>
    <n v="5.1145519512365688E-3"/>
    <x v="1"/>
  </r>
  <r>
    <d v="2025-08-19T00:00:00"/>
    <x v="7"/>
    <n v="8"/>
    <n v="1"/>
    <x v="1"/>
    <x v="2"/>
    <s v="Q3"/>
    <x v="2"/>
    <x v="0"/>
    <s v="EQ"/>
    <n v="1431.1"/>
    <n v="1438.5"/>
    <n v="1426.3"/>
    <n v="1434.6"/>
    <n v="1436.9"/>
    <n v="1436.3"/>
    <n v="1434.78"/>
    <n v="6709554"/>
    <n v="9626706605.8999996"/>
    <n v="161273"/>
    <n v="4433271"/>
    <n v="66.069999999999993"/>
    <n v="1.7000000000000455"/>
    <n v="1.1849993029416184E-3"/>
    <x v="1"/>
  </r>
  <r>
    <d v="2025-08-20T00:00:00"/>
    <x v="7"/>
    <n v="8"/>
    <n v="1"/>
    <x v="1"/>
    <x v="2"/>
    <s v="Q3"/>
    <x v="2"/>
    <x v="0"/>
    <s v="EQ"/>
    <n v="1432.6"/>
    <n v="1435.9"/>
    <n v="1423"/>
    <n v="1436.3"/>
    <n v="1430"/>
    <n v="1430.6"/>
    <n v="1429.9"/>
    <n v="5817858"/>
    <n v="8318955912.5"/>
    <n v="153109"/>
    <n v="4029390"/>
    <n v="69.260000000000005"/>
    <n v="-5.7000000000000455"/>
    <n v="-3.9685302513402807E-3"/>
    <x v="0"/>
  </r>
  <r>
    <d v="2025-08-21T00:00:00"/>
    <x v="7"/>
    <n v="8"/>
    <n v="1"/>
    <x v="1"/>
    <x v="2"/>
    <s v="Q3"/>
    <x v="2"/>
    <x v="0"/>
    <s v="EQ"/>
    <n v="1440.1"/>
    <n v="1447.8"/>
    <n v="1436.4"/>
    <n v="1430.6"/>
    <n v="1444.7"/>
    <n v="1446"/>
    <n v="1442.76"/>
    <n v="6238645"/>
    <n v="9000876523.3999996"/>
    <n v="161682"/>
    <n v="3899947"/>
    <n v="62.51"/>
    <n v="15.400000000000091"/>
    <n v="1.0764714105969587E-2"/>
    <x v="1"/>
  </r>
  <r>
    <d v="2025-08-22T00:00:00"/>
    <x v="7"/>
    <n v="8"/>
    <n v="1"/>
    <x v="1"/>
    <x v="2"/>
    <s v="Q3"/>
    <x v="2"/>
    <x v="0"/>
    <s v="EQ"/>
    <n v="1444.3"/>
    <n v="1446"/>
    <n v="1429.4"/>
    <n v="1446"/>
    <n v="1435.9"/>
    <n v="1436.4"/>
    <n v="1436.69"/>
    <n v="6657207"/>
    <n v="9564347160.1000004"/>
    <n v="161483"/>
    <n v="4761843"/>
    <n v="71.53"/>
    <n v="-9.5999999999999091"/>
    <n v="-6.6390041493775307E-3"/>
    <x v="0"/>
  </r>
  <r>
    <d v="2025-08-25T00:00:00"/>
    <x v="7"/>
    <n v="8"/>
    <n v="1"/>
    <x v="1"/>
    <x v="2"/>
    <s v="Q3"/>
    <x v="2"/>
    <x v="0"/>
    <s v="EQ"/>
    <n v="1435.9"/>
    <n v="1435.9"/>
    <n v="1424"/>
    <n v="1436.4"/>
    <n v="1430.9"/>
    <n v="1433.2"/>
    <n v="1430.14"/>
    <n v="6738427"/>
    <n v="9636918576"/>
    <n v="142654"/>
    <n v="4833119"/>
    <n v="71.72"/>
    <n v="-3.2000000000000455"/>
    <n v="-2.2277917014759435E-3"/>
    <x v="0"/>
  </r>
  <r>
    <d v="2025-08-26T00:00:00"/>
    <x v="7"/>
    <n v="8"/>
    <n v="1"/>
    <x v="1"/>
    <x v="2"/>
    <s v="Q3"/>
    <x v="2"/>
    <x v="0"/>
    <s v="EQ"/>
    <n v="1427.9"/>
    <n v="1427.9"/>
    <n v="1413.1"/>
    <n v="1433.2"/>
    <n v="1415"/>
    <n v="1416.6"/>
    <n v="1417.47"/>
    <n v="8720155"/>
    <n v="12360595794"/>
    <n v="201100"/>
    <n v="5082079"/>
    <n v="58.28"/>
    <n v="-16.600000000000136"/>
    <n v="-1.1582472788166437E-2"/>
    <x v="0"/>
  </r>
  <r>
    <d v="2025-08-28T00:00:00"/>
    <x v="7"/>
    <n v="8"/>
    <n v="1"/>
    <x v="1"/>
    <x v="2"/>
    <s v="Q3"/>
    <x v="2"/>
    <x v="0"/>
    <s v="EQ"/>
    <n v="1408"/>
    <n v="1411.8"/>
    <n v="1396.3"/>
    <n v="1416.6"/>
    <n v="1397.6"/>
    <n v="1399.1"/>
    <n v="1403.02"/>
    <n v="12990789"/>
    <n v="18226341926.400002"/>
    <n v="241173"/>
    <n v="7211605"/>
    <n v="55.51"/>
    <n v="-17.5"/>
    <n v="-1.2353522518706764E-2"/>
    <x v="0"/>
  </r>
  <r>
    <d v="2025-08-29T00:00:00"/>
    <x v="7"/>
    <n v="8"/>
    <n v="1"/>
    <x v="1"/>
    <x v="2"/>
    <s v="Q3"/>
    <x v="2"/>
    <x v="0"/>
    <s v="EQ"/>
    <n v="1392.1"/>
    <n v="1405"/>
    <n v="1392.1"/>
    <n v="1399.1"/>
    <n v="1396.2"/>
    <n v="1397.8"/>
    <n v="1399.82"/>
    <n v="8519507"/>
    <n v="11925741661"/>
    <n v="183125"/>
    <n v="6309784"/>
    <n v="74.06"/>
    <n v="-1.2999999999999545"/>
    <n v="-9.2916875134011476E-4"/>
    <x v="0"/>
  </r>
  <r>
    <d v="2025-09-01T00:00:00"/>
    <x v="8"/>
    <n v="9"/>
    <n v="1"/>
    <x v="1"/>
    <x v="2"/>
    <s v="Q3"/>
    <x v="2"/>
    <x v="0"/>
    <s v="EQ"/>
    <n v="1398.1"/>
    <n v="1412.4"/>
    <n v="1398.1"/>
    <n v="1397.8"/>
    <n v="1411"/>
    <n v="1411"/>
    <n v="1406.76"/>
    <n v="4927348"/>
    <n v="6931617328.6999998"/>
    <n v="137472"/>
    <n v="2926501"/>
    <n v="59.39"/>
    <n v="13.200000000000045"/>
    <n v="9.4434110745457468E-3"/>
    <x v="1"/>
  </r>
  <r>
    <d v="2025-09-02T00:00:00"/>
    <x v="8"/>
    <n v="9"/>
    <n v="1"/>
    <x v="1"/>
    <x v="2"/>
    <s v="Q3"/>
    <x v="2"/>
    <x v="0"/>
    <s v="EQ"/>
    <n v="1413.9"/>
    <n v="1413.9"/>
    <n v="1390"/>
    <n v="1411"/>
    <n v="1391"/>
    <n v="1394.2"/>
    <n v="1401.96"/>
    <n v="7163073"/>
    <n v="10042341320.299999"/>
    <n v="207579"/>
    <n v="3376919"/>
    <n v="47.14"/>
    <n v="-16.799999999999955"/>
    <n v="-1.1906449326718607E-2"/>
    <x v="0"/>
  </r>
  <r>
    <d v="2025-09-03T00:00:00"/>
    <x v="8"/>
    <n v="9"/>
    <n v="1"/>
    <x v="1"/>
    <x v="2"/>
    <s v="Q3"/>
    <x v="2"/>
    <x v="0"/>
    <s v="EQ"/>
    <n v="1389"/>
    <n v="1400"/>
    <n v="1384.2"/>
    <n v="1394.2"/>
    <n v="1396.6"/>
    <n v="1397"/>
    <n v="1392.24"/>
    <n v="9813382"/>
    <n v="13662618272.4"/>
    <n v="215122"/>
    <n v="6783241"/>
    <n v="69.12"/>
    <n v="2.7999999999999545"/>
    <n v="2.0083201836178129E-3"/>
    <x v="1"/>
  </r>
  <r>
    <d v="2025-09-04T00:00:00"/>
    <x v="8"/>
    <n v="9"/>
    <n v="1"/>
    <x v="1"/>
    <x v="2"/>
    <s v="Q3"/>
    <x v="2"/>
    <x v="0"/>
    <s v="EQ"/>
    <n v="1409.9"/>
    <n v="1415.1"/>
    <n v="1401.9"/>
    <n v="1397"/>
    <n v="1408"/>
    <n v="1405.5"/>
    <n v="1408.38"/>
    <n v="10564859"/>
    <n v="14879368496.700001"/>
    <n v="178722"/>
    <n v="4439781"/>
    <n v="42.02"/>
    <n v="8.5"/>
    <n v="6.0844667143879743E-3"/>
    <x v="1"/>
  </r>
  <r>
    <d v="2025-09-05T00:00:00"/>
    <x v="8"/>
    <n v="9"/>
    <n v="1"/>
    <x v="1"/>
    <x v="2"/>
    <s v="Q3"/>
    <x v="2"/>
    <x v="0"/>
    <s v="EQ"/>
    <n v="1411"/>
    <n v="1411.5"/>
    <n v="1387.7"/>
    <n v="1405.5"/>
    <n v="1402.3"/>
    <n v="1402.8"/>
    <n v="1397.54"/>
    <n v="6621077"/>
    <n v="9253243890.2999992"/>
    <n v="129950"/>
    <n v="4086124"/>
    <n v="61.71"/>
    <n v="-2.7000000000000455"/>
    <n v="-1.9210245464247923E-3"/>
    <x v="0"/>
  </r>
  <r>
    <d v="2025-09-08T00:00:00"/>
    <x v="8"/>
    <n v="9"/>
    <n v="1"/>
    <x v="1"/>
    <x v="2"/>
    <s v="Q3"/>
    <x v="2"/>
    <x v="0"/>
    <s v="EQ"/>
    <n v="1402.2"/>
    <n v="1410.6"/>
    <n v="1397.6"/>
    <n v="1402.8"/>
    <n v="1403"/>
    <n v="1402.7"/>
    <n v="1404.56"/>
    <n v="5880943"/>
    <n v="8260153082.3000002"/>
    <n v="133142"/>
    <n v="3652150"/>
    <n v="62.1"/>
    <n v="-9.9999999999909051E-2"/>
    <n v="-7.1285999429647175E-5"/>
    <x v="0"/>
  </r>
  <r>
    <d v="2025-09-08T00:00:00"/>
    <x v="8"/>
    <n v="9"/>
    <n v="1"/>
    <x v="1"/>
    <x v="2"/>
    <s v="Q3"/>
    <x v="2"/>
    <x v="0"/>
    <s v="EQ"/>
    <n v="1402.2"/>
    <n v="1410.6"/>
    <n v="1397.6"/>
    <n v="1402.8"/>
    <n v="1403"/>
    <n v="1402.7"/>
    <n v="1404.56"/>
    <n v="5880943"/>
    <n v="8260153082.3000002"/>
    <n v="133142"/>
    <n v="3652150"/>
    <n v="62.1"/>
    <n v="-9.9999999999909051E-2"/>
    <n v="-7.1285999429647175E-5"/>
    <x v="0"/>
  </r>
  <r>
    <d v="2025-09-09T00:00:00"/>
    <x v="8"/>
    <n v="9"/>
    <n v="1"/>
    <x v="1"/>
    <x v="2"/>
    <s v="Q3"/>
    <x v="2"/>
    <x v="0"/>
    <s v="EQ"/>
    <n v="1399"/>
    <n v="1407.5"/>
    <n v="1395.2"/>
    <n v="1402.7"/>
    <n v="1402.4"/>
    <n v="1403.7"/>
    <n v="1401.81"/>
    <n v="6470679"/>
    <n v="9070676168.8999996"/>
    <n v="129854"/>
    <n v="2829800"/>
    <n v="43.73"/>
    <n v="1"/>
    <n v="7.1291081485706136E-4"/>
    <x v="1"/>
  </r>
  <r>
    <d v="2025-09-10T00:00:00"/>
    <x v="8"/>
    <n v="9"/>
    <n v="1"/>
    <x v="1"/>
    <x v="2"/>
    <s v="Q3"/>
    <x v="2"/>
    <x v="0"/>
    <s v="EQ"/>
    <n v="1410"/>
    <n v="1413.7"/>
    <n v="1402.1"/>
    <n v="1403.7"/>
    <n v="1403.3"/>
    <n v="1403.9"/>
    <n v="1407.17"/>
    <n v="7452347"/>
    <n v="10486722637.700001"/>
    <n v="216180"/>
    <n v="5146529"/>
    <n v="69.06"/>
    <n v="0.20000000000004547"/>
    <n v="1.4248058702005093E-4"/>
    <x v="1"/>
  </r>
  <r>
    <d v="2025-09-11T00:00:00"/>
    <x v="8"/>
    <n v="9"/>
    <n v="1"/>
    <x v="1"/>
    <x v="2"/>
    <s v="Q3"/>
    <x v="2"/>
    <x v="0"/>
    <s v="EQ"/>
    <n v="1398"/>
    <n v="1408"/>
    <n v="1396"/>
    <n v="1403.9"/>
    <n v="1401.6"/>
    <n v="1401.6"/>
    <n v="1403.25"/>
    <n v="10192026"/>
    <n v="14301923215.799999"/>
    <n v="181447"/>
    <n v="4247846"/>
    <n v="41.68"/>
    <n v="-2.3000000000001819"/>
    <n v="-1.6382933257355807E-3"/>
    <x v="0"/>
  </r>
  <r>
    <d v="2025-09-12T00:00:00"/>
    <x v="8"/>
    <n v="9"/>
    <n v="1"/>
    <x v="1"/>
    <x v="2"/>
    <s v="Q3"/>
    <x v="2"/>
    <x v="0"/>
    <s v="EQ"/>
    <n v="1405.1"/>
    <n v="1419.7"/>
    <n v="1400.1"/>
    <n v="1401.6"/>
    <n v="1417.5"/>
    <n v="1417.7"/>
    <n v="1412.86"/>
    <n v="7770038"/>
    <n v="10977991343.799999"/>
    <n v="165154"/>
    <n v="5730841"/>
    <n v="73.760000000000005"/>
    <n v="16.100000000000136"/>
    <n v="1.1486872146118819E-2"/>
    <x v="1"/>
  </r>
  <r>
    <d v="2025-09-15T00:00:00"/>
    <x v="8"/>
    <n v="9"/>
    <n v="1"/>
    <x v="1"/>
    <x v="2"/>
    <s v="Q3"/>
    <x v="2"/>
    <x v="0"/>
    <s v="EQ"/>
    <n v="1422"/>
    <n v="1426.8"/>
    <n v="1416.3"/>
    <n v="1417.7"/>
    <n v="1418"/>
    <n v="1419.4"/>
    <n v="1421.99"/>
    <n v="5845637"/>
    <n v="8312411904.6000004"/>
    <n v="130816"/>
    <n v="3403396"/>
    <n v="58.22"/>
    <n v="1.7000000000000455"/>
    <n v="1.1991253438668585E-3"/>
    <x v="1"/>
  </r>
  <r>
    <d v="2025-09-16T00:00:00"/>
    <x v="8"/>
    <n v="9"/>
    <n v="1"/>
    <x v="1"/>
    <x v="2"/>
    <s v="Q3"/>
    <x v="2"/>
    <x v="0"/>
    <s v="EQ"/>
    <n v="1414"/>
    <n v="1424.9"/>
    <n v="1413.7"/>
    <n v="1419.4"/>
    <n v="1422.4"/>
    <n v="1421.6"/>
    <n v="1420.63"/>
    <n v="8213151"/>
    <n v="11667859743.799999"/>
    <n v="139536"/>
    <n v="4747325"/>
    <n v="57.8"/>
    <n v="2.1999999999998181"/>
    <n v="1.5499506833872186E-3"/>
    <x v="1"/>
  </r>
  <r>
    <d v="2025-09-17T00:00:00"/>
    <x v="8"/>
    <n v="9"/>
    <n v="1"/>
    <x v="1"/>
    <x v="2"/>
    <s v="Q3"/>
    <x v="2"/>
    <x v="0"/>
    <s v="EQ"/>
    <n v="1420.1"/>
    <n v="1426.1"/>
    <n v="1416.4"/>
    <n v="1421.6"/>
    <n v="1417.2"/>
    <n v="1419.2"/>
    <n v="1420.85"/>
    <n v="7484283"/>
    <n v="10634007393.700001"/>
    <n v="131200"/>
    <n v="4734134"/>
    <n v="63.25"/>
    <n v="-2.3999999999998636"/>
    <n v="-1.6882386043893245E-3"/>
    <x v="0"/>
  </r>
  <r>
    <d v="2025-09-18T00:00:00"/>
    <x v="8"/>
    <n v="9"/>
    <n v="1"/>
    <x v="1"/>
    <x v="2"/>
    <s v="Q3"/>
    <x v="2"/>
    <x v="0"/>
    <s v="EQ"/>
    <n v="1431.1"/>
    <n v="1432.8"/>
    <n v="1415.3"/>
    <n v="1419.2"/>
    <n v="1423"/>
    <n v="1421.7"/>
    <n v="1422.48"/>
    <n v="8130537"/>
    <n v="11565563636.6"/>
    <n v="165955"/>
    <n v="3794140"/>
    <n v="46.67"/>
    <n v="2.5"/>
    <n v="1.7615558060879368E-3"/>
    <x v="1"/>
  </r>
  <r>
    <d v="2025-09-19T00:00:00"/>
    <x v="8"/>
    <n v="9"/>
    <n v="1"/>
    <x v="1"/>
    <x v="2"/>
    <s v="Q3"/>
    <x v="2"/>
    <x v="0"/>
    <s v="EQ"/>
    <n v="1416.1"/>
    <n v="1418"/>
    <n v="1400.2"/>
    <n v="1421.7"/>
    <n v="1402.5"/>
    <n v="1402.2"/>
    <n v="1404.18"/>
    <n v="13457344"/>
    <n v="18896559650.799999"/>
    <n v="172737"/>
    <n v="9780490"/>
    <n v="72.680000000000007"/>
    <n v="-19.5"/>
    <n v="-1.3715973834142223E-2"/>
    <x v="0"/>
  </r>
  <r>
    <d v="2025-09-22T00:00:00"/>
    <x v="8"/>
    <n v="9"/>
    <n v="1"/>
    <x v="1"/>
    <x v="2"/>
    <s v="Q3"/>
    <x v="2"/>
    <x v="0"/>
    <s v="EQ"/>
    <n v="1403.9"/>
    <n v="1409.9"/>
    <n v="1397.2"/>
    <n v="1402.2"/>
    <n v="1402.2"/>
    <n v="1401.5"/>
    <n v="1403.29"/>
    <n v="8847948"/>
    <n v="12416209740.200001"/>
    <n v="113260"/>
    <n v="5527113"/>
    <n v="62.47"/>
    <n v="-0.70000000000004547"/>
    <n v="-4.9921551847100659E-4"/>
    <x v="0"/>
  </r>
  <r>
    <d v="2025-09-23T00:00:00"/>
    <x v="8"/>
    <n v="9"/>
    <n v="1"/>
    <x v="1"/>
    <x v="2"/>
    <s v="Q3"/>
    <x v="2"/>
    <x v="0"/>
    <s v="EQ"/>
    <n v="1391"/>
    <n v="1403.3"/>
    <n v="1391"/>
    <n v="1401.5"/>
    <n v="1396.1"/>
    <n v="1394.3"/>
    <n v="1396.75"/>
    <n v="12827524"/>
    <n v="17916801862.900002"/>
    <n v="197247"/>
    <n v="6510966"/>
    <n v="50.76"/>
    <n v="-7.2000000000000455"/>
    <n v="-5.1373528362469107E-3"/>
    <x v="0"/>
  </r>
  <r>
    <d v="2025-09-24T00:00:00"/>
    <x v="8"/>
    <n v="9"/>
    <n v="1"/>
    <x v="1"/>
    <x v="2"/>
    <s v="Q3"/>
    <x v="2"/>
    <x v="0"/>
    <s v="EQ"/>
    <n v="1386.4"/>
    <n v="1390.9"/>
    <n v="1376.5"/>
    <n v="1394.3"/>
    <n v="1383"/>
    <n v="1382.7"/>
    <n v="1382.2"/>
    <n v="9735678"/>
    <n v="13456684266.1"/>
    <n v="210851"/>
    <n v="6368751"/>
    <n v="65.42"/>
    <n v="-11.599999999999909"/>
    <n v="-8.3195868894785259E-3"/>
    <x v="0"/>
  </r>
  <r>
    <d v="2025-09-25T00:00:00"/>
    <x v="8"/>
    <n v="9"/>
    <n v="1"/>
    <x v="1"/>
    <x v="2"/>
    <s v="Q3"/>
    <x v="2"/>
    <x v="0"/>
    <s v="EQ"/>
    <n v="1377"/>
    <n v="1391.5"/>
    <n v="1371.8"/>
    <n v="1382.7"/>
    <n v="1373.7"/>
    <n v="1375.8"/>
    <n v="1378.32"/>
    <n v="21613389"/>
    <n v="29790090966.099998"/>
    <n v="196991"/>
    <n v="13957730"/>
    <n v="64.58"/>
    <n v="-6.9000000000000909"/>
    <n v="-4.9902364938165114E-3"/>
    <x v="0"/>
  </r>
  <r>
    <d v="2025-09-26T00:00:00"/>
    <x v="8"/>
    <n v="9"/>
    <n v="1"/>
    <x v="1"/>
    <x v="2"/>
    <s v="Q3"/>
    <x v="2"/>
    <x v="0"/>
    <s v="EQ"/>
    <n v="1368"/>
    <n v="1372.7"/>
    <n v="1357"/>
    <n v="1375.8"/>
    <n v="1362.5"/>
    <n v="1359.6"/>
    <n v="1363.33"/>
    <n v="18342280"/>
    <n v="25006644406.5"/>
    <n v="183369"/>
    <n v="13653656"/>
    <n v="74.44"/>
    <n v="-16.200000000000045"/>
    <n v="-1.1774967291757556E-2"/>
    <x v="0"/>
  </r>
  <r>
    <d v="2025-09-29T00:00:00"/>
    <x v="8"/>
    <n v="9"/>
    <n v="1"/>
    <x v="1"/>
    <x v="2"/>
    <s v="Q3"/>
    <x v="2"/>
    <x v="0"/>
    <s v="EQ"/>
    <n v="1359.6"/>
    <n v="1366.5"/>
    <n v="1346.2"/>
    <n v="1359.6"/>
    <n v="1350"/>
    <n v="1348.1"/>
    <n v="1352.69"/>
    <n v="20563163"/>
    <n v="27815685218.200001"/>
    <n v="277001"/>
    <n v="14672392"/>
    <n v="71.349999999999994"/>
    <n v="-11.5"/>
    <n v="-8.4583701088555459E-3"/>
    <x v="0"/>
  </r>
  <r>
    <d v="2025-09-30T00:00:00"/>
    <x v="8"/>
    <n v="9"/>
    <n v="1"/>
    <x v="1"/>
    <x v="2"/>
    <s v="Q3"/>
    <x v="2"/>
    <x v="0"/>
    <s v="EQ"/>
    <n v="1353.7"/>
    <n v="1356.6"/>
    <n v="1342.6"/>
    <n v="1348.1"/>
    <n v="1348.9"/>
    <n v="1348"/>
    <n v="1349.21"/>
    <n v="20166871"/>
    <n v="27209326360.400002"/>
    <n v="214277"/>
    <n v="11428934"/>
    <n v="56.67"/>
    <n v="-9.9999999999909051E-2"/>
    <n v="-7.4178473406949825E-5"/>
    <x v="0"/>
  </r>
  <r>
    <d v="2025-10-01T00:00:00"/>
    <x v="9"/>
    <n v="10"/>
    <n v="1"/>
    <x v="1"/>
    <x v="3"/>
    <s v="Q4"/>
    <x v="2"/>
    <x v="0"/>
    <s v="EQ"/>
    <n v="1348"/>
    <n v="1379.4"/>
    <n v="1347.1"/>
    <n v="1348"/>
    <n v="1372"/>
    <n v="1372"/>
    <n v="1368.92"/>
    <n v="20952632"/>
    <n v="28682559363.900002"/>
    <n v="490279"/>
    <n v="14434125"/>
    <n v="68.89"/>
    <n v="24"/>
    <n v="1.7804154302670624E-2"/>
    <x v="1"/>
  </r>
  <r>
    <d v="2025-10-03T00:00:00"/>
    <x v="9"/>
    <n v="10"/>
    <n v="1"/>
    <x v="1"/>
    <x v="3"/>
    <s v="Q4"/>
    <x v="2"/>
    <x v="0"/>
    <s v="EQ"/>
    <n v="1371.9"/>
    <n v="1371.9"/>
    <n v="1361.3"/>
    <n v="1372"/>
    <n v="1365"/>
    <n v="1365.2"/>
    <n v="1366.86"/>
    <n v="12163695"/>
    <n v="16626122666.1"/>
    <n v="192526"/>
    <n v="7843803"/>
    <n v="64.489999999999995"/>
    <n v="-6.7999999999999545"/>
    <n v="-4.9562682215743108E-3"/>
    <x v="0"/>
  </r>
  <r>
    <d v="2025-10-06T00:00:00"/>
    <x v="9"/>
    <n v="10"/>
    <n v="1"/>
    <x v="1"/>
    <x v="3"/>
    <s v="Q4"/>
    <x v="2"/>
    <x v="0"/>
    <s v="EQ"/>
    <n v="1371"/>
    <n v="1372.6"/>
    <n v="1359.1"/>
    <n v="1365.2"/>
    <n v="1363.9"/>
    <n v="1363.4"/>
    <n v="1364.15"/>
    <n v="14314283"/>
    <n v="19526828804.400002"/>
    <n v="200684"/>
    <n v="9035178"/>
    <n v="63.12"/>
    <n v="-1.7999999999999545"/>
    <n v="-1.3184881336067641E-3"/>
    <x v="0"/>
  </r>
  <r>
    <d v="2025-10-07T00:00:00"/>
    <x v="9"/>
    <n v="10"/>
    <n v="1"/>
    <x v="1"/>
    <x v="3"/>
    <s v="Q4"/>
    <x v="2"/>
    <x v="0"/>
    <s v="EQ"/>
    <n v="1363.6"/>
    <n v="1383.1"/>
    <n v="1363.6"/>
    <n v="1363.4"/>
    <n v="1375"/>
    <n v="1375.9"/>
    <n v="1377.91"/>
    <n v="16126464"/>
    <n v="22220830751.099998"/>
    <n v="217688"/>
    <n v="10640042"/>
    <n v="65.98"/>
    <n v="12.5"/>
    <n v="9.1682558310107083E-3"/>
    <x v="1"/>
  </r>
  <r>
    <d v="2025-10-08T00:00:00"/>
    <x v="9"/>
    <n v="10"/>
    <n v="1"/>
    <x v="1"/>
    <x v="3"/>
    <s v="Q4"/>
    <x v="2"/>
    <x v="0"/>
    <s v="EQ"/>
    <n v="1372.3"/>
    <n v="1381.6"/>
    <n v="1364.3"/>
    <n v="1375.9"/>
    <n v="1367.8"/>
    <n v="1370.3"/>
    <n v="1372.13"/>
    <n v="8100832"/>
    <n v="11115359090.299999"/>
    <n v="176755"/>
    <n v="5031422"/>
    <n v="62.11"/>
    <n v="-5.6000000000001364"/>
    <n v="-4.070063231339586E-3"/>
    <x v="0"/>
  </r>
  <r>
    <d v="2025-10-09T00:00:00"/>
    <x v="9"/>
    <n v="10"/>
    <n v="1"/>
    <x v="1"/>
    <x v="3"/>
    <s v="Q4"/>
    <x v="2"/>
    <x v="0"/>
    <s v="EQ"/>
    <n v="1369.8"/>
    <n v="1378.7"/>
    <n v="1365.1"/>
    <n v="1370.3"/>
    <n v="1374"/>
    <n v="1376.2"/>
    <n v="1374.5"/>
    <n v="7909575"/>
    <n v="10871677779.1"/>
    <n v="175558"/>
    <n v="4032443"/>
    <n v="50.98"/>
    <n v="5.9000000000000909"/>
    <n v="4.3056265051449249E-3"/>
    <x v="1"/>
  </r>
  <r>
    <d v="2025-10-10T00:00:00"/>
    <x v="9"/>
    <n v="10"/>
    <n v="1"/>
    <x v="1"/>
    <x v="3"/>
    <s v="Q4"/>
    <x v="2"/>
    <x v="0"/>
    <s v="EQ"/>
    <n v="1370.3"/>
    <n v="1385"/>
    <n v="1370.3"/>
    <n v="1376.2"/>
    <n v="1380.4"/>
    <n v="1380.3"/>
    <n v="1380.18"/>
    <n v="7673816"/>
    <n v="10591267726.700001"/>
    <n v="136734"/>
    <n v="4462862"/>
    <n v="58.16"/>
    <n v="4.0999999999999091"/>
    <n v="2.9792181368986405E-3"/>
    <x v="1"/>
  </r>
  <r>
    <d v="2025-10-13T00:00:00"/>
    <x v="9"/>
    <n v="10"/>
    <n v="1"/>
    <x v="1"/>
    <x v="3"/>
    <s v="Q4"/>
    <x v="2"/>
    <x v="0"/>
    <s v="EQ"/>
    <n v="1373.1"/>
    <n v="1386.4"/>
    <n v="1373.1"/>
    <n v="1380.3"/>
    <n v="1381"/>
    <n v="1379.4"/>
    <n v="1379.11"/>
    <n v="8923018"/>
    <n v="12305847453.299999"/>
    <n v="295408"/>
    <n v="4835907"/>
    <n v="54.2"/>
    <n v="-0.89999999999986358"/>
    <n v="-6.520321669201359E-4"/>
    <x v="0"/>
  </r>
  <r>
    <d v="2025-10-13T00:00:00"/>
    <x v="9"/>
    <n v="10"/>
    <n v="1"/>
    <x v="1"/>
    <x v="3"/>
    <s v="Q4"/>
    <x v="2"/>
    <x v="0"/>
    <s v="EQ"/>
    <n v="1373.1"/>
    <n v="1386.4"/>
    <n v="1373.1"/>
    <n v="1380.3"/>
    <n v="1381"/>
    <n v="1379.4"/>
    <n v="1379.11"/>
    <n v="8923018"/>
    <n v="12305847453.299999"/>
    <n v="295408"/>
    <n v="4835907"/>
    <n v="54.2"/>
    <n v="-0.89999999999986358"/>
    <n v="-6.520321669201359E-4"/>
    <x v="0"/>
  </r>
  <r>
    <d v="2025-10-14T00:00:00"/>
    <x v="9"/>
    <n v="10"/>
    <n v="1"/>
    <x v="1"/>
    <x v="3"/>
    <s v="Q4"/>
    <x v="2"/>
    <x v="0"/>
    <s v="EQ"/>
    <n v="1389"/>
    <n v="1389"/>
    <n v="1375.1"/>
    <n v="1379.4"/>
    <n v="1384.8"/>
    <n v="1384.1"/>
    <n v="1381.47"/>
    <n v="10610855"/>
    <n v="14658607710.700001"/>
    <n v="126104"/>
    <n v="4424316"/>
    <n v="41.7"/>
    <n v="4.6999999999998181"/>
    <n v="3.4072785268956197E-3"/>
    <x v="1"/>
  </r>
  <r>
    <d v="2025-10-15T00:00:00"/>
    <x v="9"/>
    <n v="10"/>
    <n v="1"/>
    <x v="1"/>
    <x v="3"/>
    <s v="Q4"/>
    <x v="2"/>
    <x v="0"/>
    <s v="EQ"/>
    <n v="1386.5"/>
    <n v="1400.4"/>
    <n v="1385.5"/>
    <n v="1384.1"/>
    <n v="1399"/>
    <n v="1398.4"/>
    <n v="1394.81"/>
    <n v="8988550"/>
    <n v="12537342798.299999"/>
    <n v="244373"/>
    <n v="5428366"/>
    <n v="60.39"/>
    <n v="14.300000000000182"/>
    <n v="1.0331623437613022E-2"/>
    <x v="1"/>
  </r>
  <r>
    <d v="2025-10-16T00:00:00"/>
    <x v="9"/>
    <n v="10"/>
    <n v="1"/>
    <x v="1"/>
    <x v="3"/>
    <s v="Q4"/>
    <x v="2"/>
    <x v="0"/>
    <s v="EQ"/>
    <n v="1401"/>
    <n v="1418.9"/>
    <n v="1399.4"/>
    <n v="1398.4"/>
    <n v="1417.4"/>
    <n v="1417.3"/>
    <n v="1412.88"/>
    <n v="12185032"/>
    <n v="17215999886.5"/>
    <n v="233599"/>
    <n v="8088526"/>
    <n v="66.38"/>
    <n v="18.899999999999864"/>
    <n v="1.3515446224256194E-2"/>
    <x v="1"/>
  </r>
  <r>
    <d v="2025-10-17T00:00:00"/>
    <x v="9"/>
    <n v="10"/>
    <n v="1"/>
    <x v="1"/>
    <x v="3"/>
    <s v="Q4"/>
    <x v="2"/>
    <x v="0"/>
    <s v="EQ"/>
    <n v="1412"/>
    <n v="1439.6"/>
    <n v="1410.9"/>
    <n v="1417.3"/>
    <n v="1436.6"/>
    <n v="1436.6"/>
    <n v="1427.77"/>
    <n v="17037215"/>
    <n v="24325273729.900002"/>
    <n v="326926"/>
    <n v="11074634"/>
    <n v="65"/>
    <n v="19.299999999999955"/>
    <n v="1.3617441614337087E-2"/>
    <x v="1"/>
  </r>
  <r>
    <d v="2025-10-20T00:00:00"/>
    <x v="9"/>
    <n v="10"/>
    <n v="1"/>
    <x v="1"/>
    <x v="3"/>
    <s v="Q4"/>
    <x v="2"/>
    <x v="0"/>
    <s v="EQ"/>
    <n v="1442"/>
    <n v="1445"/>
    <n v="1389.2"/>
    <n v="1436.6"/>
    <n v="1393"/>
    <n v="1390.3"/>
    <n v="1401.64"/>
    <n v="23330227"/>
    <n v="32700479176.400002"/>
    <n v="670783"/>
    <n v="14944729"/>
    <n v="64.06"/>
    <n v="-46.299999999999955"/>
    <n v="-3.2228873729639396E-2"/>
    <x v="0"/>
  </r>
  <r>
    <d v="2025-10-21T00:00:00"/>
    <x v="9"/>
    <n v="10"/>
    <n v="1"/>
    <x v="1"/>
    <x v="3"/>
    <s v="Q4"/>
    <x v="2"/>
    <x v="0"/>
    <s v="EQ"/>
    <n v="1384.5"/>
    <n v="1387.6"/>
    <n v="1375.9"/>
    <n v="1390.3"/>
    <n v="1381.3"/>
    <n v="1382"/>
    <n v="1383.19"/>
    <n v="3415560"/>
    <n v="4724355077.3999996"/>
    <n v="93955"/>
    <n v="1802781"/>
    <n v="52.79"/>
    <n v="-8.2999999999999545"/>
    <n v="-5.9699345465007228E-3"/>
    <x v="0"/>
  </r>
  <r>
    <d v="2025-10-23T00:00:00"/>
    <x v="9"/>
    <n v="10"/>
    <n v="1"/>
    <x v="1"/>
    <x v="3"/>
    <s v="Q4"/>
    <x v="2"/>
    <x v="0"/>
    <s v="EQ"/>
    <n v="1385"/>
    <n v="1389.8"/>
    <n v="1360.1"/>
    <n v="1382"/>
    <n v="1364.3"/>
    <n v="1363.7"/>
    <n v="1375.57"/>
    <n v="21124942"/>
    <n v="29058772536.5"/>
    <n v="401439"/>
    <n v="13499084"/>
    <n v="63.9"/>
    <n v="-18.299999999999955"/>
    <n v="-1.3241678726483325E-2"/>
    <x v="0"/>
  </r>
  <r>
    <d v="2025-10-24T00:00:00"/>
    <x v="9"/>
    <n v="10"/>
    <n v="1"/>
    <x v="1"/>
    <x v="3"/>
    <s v="Q4"/>
    <x v="2"/>
    <x v="0"/>
    <s v="EQ"/>
    <n v="1368.1"/>
    <n v="1381.6"/>
    <n v="1368.1"/>
    <n v="1363.7"/>
    <n v="1378"/>
    <n v="1377.7"/>
    <n v="1376.15"/>
    <n v="10570263"/>
    <n v="14546256446.299999"/>
    <n v="254633"/>
    <n v="5912429"/>
    <n v="55.93"/>
    <n v="14"/>
    <n v="1.0266187577913031E-2"/>
    <x v="1"/>
  </r>
  <r>
    <d v="2025-10-27T00:00:00"/>
    <x v="9"/>
    <n v="10"/>
    <n v="1"/>
    <x v="1"/>
    <x v="3"/>
    <s v="Q4"/>
    <x v="2"/>
    <x v="0"/>
    <s v="EQ"/>
    <n v="1382.1"/>
    <n v="1386.8"/>
    <n v="1374"/>
    <n v="1377.7"/>
    <n v="1379.6"/>
    <n v="1377.6"/>
    <n v="1379.13"/>
    <n v="11499836"/>
    <n v="15859716513.700001"/>
    <n v="296317"/>
    <n v="8934314"/>
    <n v="77.69"/>
    <n v="-0.10000000000013642"/>
    <n v="-7.25847426871862E-5"/>
    <x v="0"/>
  </r>
  <r>
    <d v="2025-10-28T00:00:00"/>
    <x v="9"/>
    <n v="10"/>
    <n v="1"/>
    <x v="1"/>
    <x v="3"/>
    <s v="Q4"/>
    <x v="2"/>
    <x v="0"/>
    <s v="EQ"/>
    <n v="1373"/>
    <n v="1375.8"/>
    <n v="1356.2"/>
    <n v="1377.6"/>
    <n v="1366.2"/>
    <n v="1363.1"/>
    <n v="1361.81"/>
    <n v="26477914"/>
    <n v="36057949499.5"/>
    <n v="480704"/>
    <n v="15059288"/>
    <n v="56.87"/>
    <n v="-14.5"/>
    <n v="-1.052555168408827E-2"/>
    <x v="0"/>
  </r>
  <r>
    <d v="2025-10-29T00:00:00"/>
    <x v="9"/>
    <n v="10"/>
    <n v="1"/>
    <x v="1"/>
    <x v="3"/>
    <s v="Q4"/>
    <x v="2"/>
    <x v="0"/>
    <s v="EQ"/>
    <n v="1364.6"/>
    <n v="1371.7"/>
    <n v="1358.4"/>
    <n v="1363.1"/>
    <n v="1371.6"/>
    <n v="1370.4"/>
    <n v="1365.15"/>
    <n v="16129382"/>
    <n v="22019031340.900002"/>
    <n v="353776"/>
    <n v="11270741"/>
    <n v="69.88"/>
    <n v="7.3000000000001819"/>
    <n v="5.3554398063239547E-3"/>
    <x v="1"/>
  </r>
  <r>
    <d v="2025-10-30T00:00:00"/>
    <x v="9"/>
    <n v="10"/>
    <n v="1"/>
    <x v="1"/>
    <x v="3"/>
    <s v="Q4"/>
    <x v="2"/>
    <x v="0"/>
    <s v="EQ"/>
    <n v="1362.4"/>
    <n v="1370.2"/>
    <n v="1361.3"/>
    <n v="1370.4"/>
    <n v="1362.4"/>
    <n v="1362.4"/>
    <n v="1364.23"/>
    <n v="9324401"/>
    <n v="12720637741.299999"/>
    <n v="301933"/>
    <n v="5047355"/>
    <n v="54.13"/>
    <n v="-8"/>
    <n v="-5.837711617046118E-3"/>
    <x v="0"/>
  </r>
  <r>
    <d v="2025-10-31T00:00:00"/>
    <x v="9"/>
    <n v="10"/>
    <n v="1"/>
    <x v="1"/>
    <x v="3"/>
    <s v="Q4"/>
    <x v="2"/>
    <x v="0"/>
    <s v="EQ"/>
    <n v="1357"/>
    <n v="1362"/>
    <n v="1343.3"/>
    <n v="1362.4"/>
    <n v="1345.5"/>
    <n v="1345.3"/>
    <n v="1349.3"/>
    <n v="15926798"/>
    <n v="21489988727.799999"/>
    <n v="309384"/>
    <n v="11877794"/>
    <n v="74.58"/>
    <n v="-17.100000000000136"/>
    <n v="-1.2551379917792231E-2"/>
    <x v="0"/>
  </r>
  <r>
    <d v="2025-11-03T00:00:00"/>
    <x v="10"/>
    <n v="11"/>
    <n v="1"/>
    <x v="1"/>
    <x v="3"/>
    <s v="Q4"/>
    <x v="2"/>
    <x v="0"/>
    <s v="EQ"/>
    <n v="1340.5"/>
    <n v="1351.6"/>
    <n v="1337.9"/>
    <n v="1345.3"/>
    <n v="1349"/>
    <n v="1346.4"/>
    <n v="1344.89"/>
    <n v="11071450"/>
    <n v="14889921391"/>
    <n v="301531"/>
    <n v="6986020"/>
    <n v="63.1"/>
    <n v="1.1000000000001364"/>
    <n v="8.1766148814400982E-4"/>
    <x v="1"/>
  </r>
  <r>
    <d v="2025-11-04T00:00:00"/>
    <x v="10"/>
    <n v="11"/>
    <n v="1"/>
    <x v="1"/>
    <x v="3"/>
    <s v="Q4"/>
    <x v="2"/>
    <x v="0"/>
    <s v="EQ"/>
    <n v="1342.6"/>
    <n v="1349.8"/>
    <n v="1333.2"/>
    <n v="1346.4"/>
    <n v="1336.9"/>
    <n v="1336.9"/>
    <n v="1337.49"/>
    <n v="15211183"/>
    <n v="20344838007"/>
    <n v="276007"/>
    <n v="9647498"/>
    <n v="63.42"/>
    <n v="-9.5"/>
    <n v="-7.055852644087938E-3"/>
    <x v="0"/>
  </r>
  <r>
    <d v="2025-11-06T00:00:00"/>
    <x v="10"/>
    <n v="11"/>
    <n v="1"/>
    <x v="1"/>
    <x v="3"/>
    <s v="Q4"/>
    <x v="2"/>
    <x v="0"/>
    <s v="EQ"/>
    <n v="1330"/>
    <n v="1342.2"/>
    <n v="1317.4"/>
    <n v="1336.9"/>
    <n v="1320.3"/>
    <n v="1320.4"/>
    <n v="1324.61"/>
    <n v="24221853"/>
    <n v="32084516054.799999"/>
    <n v="368806"/>
    <n v="17512617"/>
    <n v="72.3"/>
    <n v="-16.5"/>
    <n v="-1.2341985189617771E-2"/>
    <x v="0"/>
  </r>
  <r>
    <d v="2025-11-07T00:00:00"/>
    <x v="10"/>
    <n v="11"/>
    <n v="1"/>
    <x v="1"/>
    <x v="3"/>
    <s v="Q4"/>
    <x v="2"/>
    <x v="0"/>
    <s v="EQ"/>
    <n v="1320.4"/>
    <n v="1344.3"/>
    <n v="1318.6"/>
    <n v="1320.4"/>
    <n v="1342.6"/>
    <n v="1343"/>
    <n v="1337.7"/>
    <n v="7719245"/>
    <n v="10326029497"/>
    <n v="149776"/>
    <n v="5017225"/>
    <n v="65"/>
    <n v="22.599999999999909"/>
    <n v="1.7116025446834222E-2"/>
    <x v="1"/>
  </r>
  <r>
    <d v="2025-11-07T00:00:00"/>
    <x v="10"/>
    <n v="11"/>
    <n v="1"/>
    <x v="1"/>
    <x v="3"/>
    <s v="Q4"/>
    <x v="2"/>
    <x v="0"/>
    <s v="EQ"/>
    <n v="1320.4"/>
    <n v="1344.3"/>
    <n v="1318.6"/>
    <n v="1320.4"/>
    <n v="1342.6"/>
    <n v="1343"/>
    <n v="1337.7"/>
    <n v="7719245"/>
    <n v="10326029497"/>
    <n v="149776"/>
    <n v="5017225"/>
    <n v="65"/>
    <n v="22.599999999999909"/>
    <n v="1.7116025446834222E-2"/>
    <x v="1"/>
  </r>
  <r>
    <d v="2025-11-10T00:00:00"/>
    <x v="10"/>
    <n v="11"/>
    <n v="1"/>
    <x v="1"/>
    <x v="3"/>
    <s v="Q4"/>
    <x v="2"/>
    <x v="0"/>
    <s v="EQ"/>
    <n v="1342.9"/>
    <n v="1349.6"/>
    <n v="1341"/>
    <n v="1343"/>
    <n v="1346.8"/>
    <n v="1348"/>
    <n v="1345.91"/>
    <n v="8542340"/>
    <n v="11497241405.299999"/>
    <n v="155442"/>
    <n v="6119354"/>
    <n v="71.64"/>
    <n v="5"/>
    <n v="3.7230081906180195E-3"/>
    <x v="1"/>
  </r>
  <r>
    <d v="2025-11-11T00:00:00"/>
    <x v="10"/>
    <n v="11"/>
    <n v="1"/>
    <x v="1"/>
    <x v="3"/>
    <s v="Q4"/>
    <x v="2"/>
    <x v="0"/>
    <s v="EQ"/>
    <n v="1349"/>
    <n v="1360.4"/>
    <n v="1346.2"/>
    <n v="1348"/>
    <n v="1359"/>
    <n v="1358.3"/>
    <n v="1354.89"/>
    <n v="8305184"/>
    <n v="11252612832.299999"/>
    <n v="208140"/>
    <n v="5315504"/>
    <n v="64"/>
    <n v="10.299999999999955"/>
    <n v="7.6409495548961084E-3"/>
    <x v="1"/>
  </r>
  <r>
    <d v="2025-11-12T00:00:00"/>
    <x v="10"/>
    <n v="11"/>
    <n v="1"/>
    <x v="1"/>
    <x v="3"/>
    <s v="Q4"/>
    <x v="2"/>
    <x v="0"/>
    <s v="EQ"/>
    <n v="1370"/>
    <n v="1370"/>
    <n v="1355.4"/>
    <n v="1358.3"/>
    <n v="1358.5"/>
    <n v="1358.9"/>
    <n v="1361.79"/>
    <n v="9736761"/>
    <n v="13259441993.5"/>
    <n v="168204"/>
    <n v="6821183"/>
    <n v="70.06"/>
    <n v="0.60000000000013642"/>
    <n v="4.4172863137755756E-4"/>
    <x v="1"/>
  </r>
  <r>
    <d v="2025-11-13T00:00:00"/>
    <x v="10"/>
    <n v="11"/>
    <n v="1"/>
    <x v="1"/>
    <x v="3"/>
    <s v="Q4"/>
    <x v="2"/>
    <x v="0"/>
    <s v="EQ"/>
    <n v="1358.9"/>
    <n v="1390.4"/>
    <n v="1358.5"/>
    <n v="1358.9"/>
    <n v="1385.4"/>
    <n v="1385.9"/>
    <n v="1383.47"/>
    <n v="18296626"/>
    <n v="25312823046.700001"/>
    <n v="239327"/>
    <n v="13863137"/>
    <n v="75.77"/>
    <n v="27"/>
    <n v="1.9869011700640222E-2"/>
    <x v="1"/>
  </r>
  <r>
    <d v="2025-11-14T00:00:00"/>
    <x v="10"/>
    <n v="11"/>
    <n v="1"/>
    <x v="1"/>
    <x v="3"/>
    <s v="Q4"/>
    <x v="2"/>
    <x v="0"/>
    <s v="EQ"/>
    <n v="1374"/>
    <n v="1381.2"/>
    <n v="1363.2"/>
    <n v="1385.9"/>
    <n v="1373.2"/>
    <n v="1373"/>
    <n v="1370.92"/>
    <n v="9694498"/>
    <n v="13290412846.700001"/>
    <n v="190956"/>
    <n v="6715125"/>
    <n v="69.27"/>
    <n v="-12.900000000000091"/>
    <n v="-9.3080308824591163E-3"/>
    <x v="0"/>
  </r>
  <r>
    <d v="2025-11-17T00:00:00"/>
    <x v="10"/>
    <n v="11"/>
    <n v="1"/>
    <x v="1"/>
    <x v="3"/>
    <s v="Q4"/>
    <x v="2"/>
    <x v="0"/>
    <s v="EQ"/>
    <n v="1375.1"/>
    <n v="1382.5"/>
    <n v="1373.6"/>
    <n v="1373"/>
    <n v="1379.1"/>
    <n v="1379"/>
    <n v="1378.91"/>
    <n v="7660717"/>
    <n v="10563473675.799999"/>
    <n v="109085"/>
    <n v="5884501"/>
    <n v="76.81"/>
    <n v="6"/>
    <n v="4.3699927166788053E-3"/>
    <x v="1"/>
  </r>
  <r>
    <d v="2025-11-17T00:00:00"/>
    <x v="10"/>
    <n v="11"/>
    <n v="1"/>
    <x v="1"/>
    <x v="3"/>
    <s v="Q4"/>
    <x v="2"/>
    <x v="0"/>
    <s v="EQ"/>
    <n v="1375.1"/>
    <n v="1382.5"/>
    <n v="1373.6"/>
    <n v="1373"/>
    <n v="1379.1"/>
    <n v="1379"/>
    <n v="1378.91"/>
    <n v="7660717"/>
    <n v="10563473675.799999"/>
    <n v="109085"/>
    <n v="5884501"/>
    <n v="76.81"/>
    <n v="6"/>
    <n v="4.3699927166788053E-3"/>
    <x v="1"/>
  </r>
  <r>
    <d v="2025-11-18T00:00:00"/>
    <x v="10"/>
    <n v="11"/>
    <n v="1"/>
    <x v="1"/>
    <x v="3"/>
    <s v="Q4"/>
    <x v="2"/>
    <x v="0"/>
    <s v="EQ"/>
    <n v="1380.2"/>
    <n v="1382.8"/>
    <n v="1369.1"/>
    <n v="1379"/>
    <n v="1370"/>
    <n v="1373.4"/>
    <n v="1374.73"/>
    <n v="9529560"/>
    <n v="13100617263.5"/>
    <n v="143242"/>
    <n v="5696159"/>
    <n v="59.77"/>
    <n v="-5.5999999999999091"/>
    <n v="-4.0609137055836906E-3"/>
    <x v="0"/>
  </r>
  <r>
    <d v="2025-11-19T00:00:00"/>
    <x v="10"/>
    <n v="11"/>
    <n v="1"/>
    <x v="1"/>
    <x v="3"/>
    <s v="Q4"/>
    <x v="2"/>
    <x v="0"/>
    <s v="EQ"/>
    <n v="1373.5"/>
    <n v="1384"/>
    <n v="1371.6"/>
    <n v="1373.4"/>
    <n v="1383.1"/>
    <n v="1383.1"/>
    <n v="1379.61"/>
    <n v="10393918"/>
    <n v="14339582068.9"/>
    <n v="152320"/>
    <n v="8255745"/>
    <n v="79.430000000000007"/>
    <n v="9.6999999999998181"/>
    <n v="7.0627639434977553E-3"/>
    <x v="1"/>
  </r>
  <r>
    <d v="2025-11-20T00:00:00"/>
    <x v="10"/>
    <n v="11"/>
    <n v="1"/>
    <x v="1"/>
    <x v="3"/>
    <s v="Q4"/>
    <x v="2"/>
    <x v="0"/>
    <s v="EQ"/>
    <n v="1380.1"/>
    <n v="1388.3"/>
    <n v="1375.4"/>
    <n v="1383.1"/>
    <n v="1382"/>
    <n v="1383"/>
    <n v="1381.32"/>
    <n v="10131863"/>
    <n v="13995331858.299999"/>
    <n v="199484"/>
    <n v="6088338"/>
    <n v="60.09"/>
    <n v="-9.9999999999909051E-2"/>
    <n v="-7.2301352035217313E-5"/>
    <x v="0"/>
  </r>
  <r>
    <d v="2025-11-21T00:00:00"/>
    <x v="10"/>
    <n v="11"/>
    <n v="1"/>
    <x v="1"/>
    <x v="3"/>
    <s v="Q4"/>
    <x v="2"/>
    <x v="0"/>
    <s v="EQ"/>
    <n v="1373"/>
    <n v="1376"/>
    <n v="1364.6"/>
    <n v="1383"/>
    <n v="1369"/>
    <n v="1369.5"/>
    <n v="1369.27"/>
    <n v="11483595"/>
    <n v="15724108014.6"/>
    <n v="171633"/>
    <n v="8258055"/>
    <n v="71.91"/>
    <n v="-13.5"/>
    <n v="-9.7613882863340565E-3"/>
    <x v="0"/>
  </r>
  <r>
    <d v="2025-11-24T00:00:00"/>
    <x v="10"/>
    <n v="11"/>
    <n v="1"/>
    <x v="1"/>
    <x v="3"/>
    <s v="Q4"/>
    <x v="2"/>
    <x v="0"/>
    <s v="EQ"/>
    <n v="1373.3"/>
    <n v="1377"/>
    <n v="1361.5"/>
    <n v="1369.5"/>
    <n v="1366"/>
    <n v="1368.4"/>
    <n v="1369.72"/>
    <n v="15896003"/>
    <n v="21773146809.900002"/>
    <n v="192513"/>
    <n v="10497061"/>
    <n v="66.040000000000006"/>
    <n v="-1.0999999999999091"/>
    <n v="-8.0321285140555606E-4"/>
    <x v="0"/>
  </r>
  <r>
    <d v="2025-11-25T00:00:00"/>
    <x v="10"/>
    <n v="11"/>
    <n v="1"/>
    <x v="1"/>
    <x v="3"/>
    <s v="Q4"/>
    <x v="2"/>
    <x v="0"/>
    <s v="EQ"/>
    <n v="1365"/>
    <n v="1376.9"/>
    <n v="1354.3"/>
    <n v="1368.4"/>
    <n v="1356.9"/>
    <n v="1357.8"/>
    <n v="1362.23"/>
    <n v="12235000"/>
    <n v="16666909341.5"/>
    <n v="217159"/>
    <n v="6815799"/>
    <n v="55.71"/>
    <n v="-10.600000000000136"/>
    <n v="-7.7462730195850156E-3"/>
    <x v="0"/>
  </r>
  <r>
    <d v="2025-11-26T00:00:00"/>
    <x v="10"/>
    <n v="11"/>
    <n v="1"/>
    <x v="1"/>
    <x v="3"/>
    <s v="Q4"/>
    <x v="2"/>
    <x v="0"/>
    <s v="EQ"/>
    <n v="1360"/>
    <n v="1377"/>
    <n v="1359.9"/>
    <n v="1357.8"/>
    <n v="1375"/>
    <n v="1375"/>
    <n v="1369.92"/>
    <n v="9659004"/>
    <n v="13232068784.9"/>
    <n v="140169"/>
    <n v="6155439"/>
    <n v="63.73"/>
    <n v="17.200000000000045"/>
    <n v="1.2667550449256184E-2"/>
    <x v="1"/>
  </r>
  <r>
    <d v="2025-11-27T00:00:00"/>
    <x v="10"/>
    <n v="11"/>
    <n v="1"/>
    <x v="1"/>
    <x v="3"/>
    <s v="Q4"/>
    <x v="2"/>
    <x v="0"/>
    <s v="EQ"/>
    <n v="1379"/>
    <n v="1394"/>
    <n v="1375.7"/>
    <n v="1375"/>
    <n v="1393.9"/>
    <n v="1392.2"/>
    <n v="1388.89"/>
    <n v="15158741"/>
    <n v="21053799768.400002"/>
    <n v="232290"/>
    <n v="10606393"/>
    <n v="69.97"/>
    <n v="17.200000000000045"/>
    <n v="1.2509090909090942E-2"/>
    <x v="1"/>
  </r>
  <r>
    <d v="2025-11-28T00:00:00"/>
    <x v="10"/>
    <n v="11"/>
    <n v="1"/>
    <x v="1"/>
    <x v="3"/>
    <s v="Q4"/>
    <x v="2"/>
    <x v="0"/>
    <s v="EQ"/>
    <n v="1392"/>
    <n v="1398.5"/>
    <n v="1385.6"/>
    <n v="1392.2"/>
    <n v="1388.4"/>
    <n v="1388.8"/>
    <n v="1390.33"/>
    <n v="7683986"/>
    <n v="10683252227"/>
    <n v="198302"/>
    <n v="5935156"/>
    <n v="77.239999999999995"/>
    <n v="-3.4000000000000909"/>
    <n v="-2.4421778480104087E-3"/>
    <x v="0"/>
  </r>
  <r>
    <d v="2025-12-01T00:00:00"/>
    <x v="11"/>
    <n v="12"/>
    <n v="1"/>
    <x v="1"/>
    <x v="3"/>
    <s v="Q4"/>
    <x v="2"/>
    <x v="0"/>
    <s v="EQ"/>
    <n v="1394"/>
    <n v="1400"/>
    <n v="1385.4"/>
    <n v="1388.8"/>
    <n v="1390.2"/>
    <n v="1390.1"/>
    <n v="1393.22"/>
    <n v="8867593"/>
    <n v="12354467146.1"/>
    <n v="225630"/>
    <n v="6105611"/>
    <n v="68.849999999999994"/>
    <n v="1.2999999999999545"/>
    <n v="9.3605990783406871E-4"/>
    <x v="1"/>
  </r>
  <r>
    <d v="2025-12-02T00:00:00"/>
    <x v="11"/>
    <n v="12"/>
    <n v="1"/>
    <x v="1"/>
    <x v="3"/>
    <s v="Q4"/>
    <x v="2"/>
    <x v="0"/>
    <s v="EQ"/>
    <n v="1381.8"/>
    <n v="1381.8"/>
    <n v="1370.6"/>
    <n v="1390.1"/>
    <n v="1373.8"/>
    <n v="1373"/>
    <n v="1374.68"/>
    <n v="12126396"/>
    <n v="16669881069.6"/>
    <n v="335552"/>
    <n v="7884547"/>
    <n v="65.02"/>
    <n v="-17.099999999999909"/>
    <n v="-1.2301273289691324E-2"/>
    <x v="0"/>
  </r>
  <r>
    <d v="2025-12-03T00:00:00"/>
    <x v="11"/>
    <n v="12"/>
    <n v="1"/>
    <x v="1"/>
    <x v="3"/>
    <s v="Q4"/>
    <x v="2"/>
    <x v="0"/>
    <s v="EQ"/>
    <n v="1367"/>
    <n v="1394.2"/>
    <n v="1367"/>
    <n v="1373"/>
    <n v="1392"/>
    <n v="1391.5"/>
    <n v="1383"/>
    <n v="7955933"/>
    <n v="11003040759.700001"/>
    <n v="182044"/>
    <n v="5349782"/>
    <n v="67.239999999999995"/>
    <n v="18.5"/>
    <n v="1.3474144209759651E-2"/>
    <x v="1"/>
  </r>
  <r>
    <d v="2025-12-04T00:00:00"/>
    <x v="11"/>
    <n v="12"/>
    <n v="1"/>
    <x v="1"/>
    <x v="3"/>
    <s v="Q4"/>
    <x v="2"/>
    <x v="0"/>
    <s v="EQ"/>
    <n v="1387"/>
    <n v="1391.6"/>
    <n v="1379.9"/>
    <n v="1391.5"/>
    <n v="1386"/>
    <n v="1386.7"/>
    <n v="1385.21"/>
    <n v="7373909"/>
    <n v="10214431633.6"/>
    <n v="189163"/>
    <n v="5194119"/>
    <n v="70.44"/>
    <n v="-4.7999999999999545"/>
    <n v="-3.4495149119654722E-3"/>
    <x v="0"/>
  </r>
  <r>
    <d v="2025-12-05T00:00:00"/>
    <x v="11"/>
    <n v="12"/>
    <n v="1"/>
    <x v="1"/>
    <x v="3"/>
    <s v="Q4"/>
    <x v="2"/>
    <x v="0"/>
    <s v="EQ"/>
    <n v="1381"/>
    <n v="1395.3"/>
    <n v="1381"/>
    <n v="1386.7"/>
    <n v="1392.5"/>
    <n v="1392.5"/>
    <n v="1390.49"/>
    <n v="4942638"/>
    <n v="6872704506.8999996"/>
    <n v="130513"/>
    <n v="3022563"/>
    <n v="61.15"/>
    <n v="5.7999999999999545"/>
    <n v="4.18259176462101E-3"/>
    <x v="1"/>
  </r>
  <r>
    <d v="2025-12-08T00:00:00"/>
    <x v="11"/>
    <n v="12"/>
    <n v="1"/>
    <x v="1"/>
    <x v="3"/>
    <s v="Q4"/>
    <x v="2"/>
    <x v="0"/>
    <s v="EQ"/>
    <n v="1387"/>
    <n v="1394.9"/>
    <n v="1383.3"/>
    <n v="1392.5"/>
    <n v="1387.5"/>
    <n v="1389.6"/>
    <n v="1388.87"/>
    <n v="7826227"/>
    <n v="10869628559.200001"/>
    <n v="177670"/>
    <n v="5253093"/>
    <n v="67.12"/>
    <n v="-2.9000000000000909"/>
    <n v="-2.0825852782765464E-3"/>
    <x v="0"/>
  </r>
  <r>
    <d v="2025-12-09T00:00:00"/>
    <x v="11"/>
    <n v="12"/>
    <n v="1"/>
    <x v="1"/>
    <x v="3"/>
    <s v="Q4"/>
    <x v="2"/>
    <x v="0"/>
    <s v="EQ"/>
    <n v="1379.9"/>
    <n v="1384.3"/>
    <n v="1373.4"/>
    <n v="1389.6"/>
    <n v="1375"/>
    <n v="1375.2"/>
    <n v="1377.4"/>
    <n v="10492030"/>
    <n v="14451676568.299999"/>
    <n v="175866"/>
    <n v="6508576"/>
    <n v="62.03"/>
    <n v="-14.399999999999864"/>
    <n v="-1.0362694300518038E-2"/>
    <x v="0"/>
  </r>
  <r>
    <d v="2025-12-09T00:00:00"/>
    <x v="11"/>
    <n v="12"/>
    <n v="1"/>
    <x v="1"/>
    <x v="3"/>
    <s v="Q4"/>
    <x v="2"/>
    <x v="0"/>
    <s v="EQ"/>
    <n v="1379.9"/>
    <n v="1384.3"/>
    <n v="1373.4"/>
    <n v="1389.6"/>
    <n v="1375"/>
    <n v="1375.2"/>
    <n v="1377.4"/>
    <n v="10492030"/>
    <n v="14451676568.299999"/>
    <n v="175866"/>
    <n v="6508576"/>
    <n v="62.03"/>
    <n v="-14.399999999999864"/>
    <n v="-1.0362694300518038E-2"/>
    <x v="0"/>
  </r>
  <r>
    <d v="2025-12-10T00:00:00"/>
    <x v="11"/>
    <n v="12"/>
    <n v="1"/>
    <x v="1"/>
    <x v="3"/>
    <s v="Q4"/>
    <x v="2"/>
    <x v="0"/>
    <s v="EQ"/>
    <n v="1377.9"/>
    <n v="1379.4"/>
    <n v="1357.9"/>
    <n v="1375.2"/>
    <n v="1364.5"/>
    <n v="1363.6"/>
    <n v="1366.49"/>
    <n v="8725381"/>
    <n v="11923188503.5"/>
    <n v="164913"/>
    <n v="6617328"/>
    <n v="75.84"/>
    <n v="-11.600000000000136"/>
    <n v="-8.4351367073881144E-3"/>
    <x v="0"/>
  </r>
  <r>
    <d v="2025-12-11T00:00:00"/>
    <x v="11"/>
    <n v="12"/>
    <n v="1"/>
    <x v="1"/>
    <x v="3"/>
    <s v="Q4"/>
    <x v="2"/>
    <x v="0"/>
    <s v="EQ"/>
    <n v="1363.7"/>
    <n v="1366.6"/>
    <n v="1352.8"/>
    <n v="1363.6"/>
    <n v="1361"/>
    <n v="1360"/>
    <n v="1360.4"/>
    <n v="6734750"/>
    <n v="9161934313.7000008"/>
    <n v="166103"/>
    <n v="4575945"/>
    <n v="67.95"/>
    <n v="-3.5999999999999091"/>
    <n v="-2.640070401877317E-3"/>
    <x v="0"/>
  </r>
  <r>
    <d v="2025-12-12T00:00:00"/>
    <x v="11"/>
    <n v="12"/>
    <n v="1"/>
    <x v="1"/>
    <x v="3"/>
    <s v="Q4"/>
    <x v="2"/>
    <x v="0"/>
    <s v="EQ"/>
    <n v="1368"/>
    <n v="1370.7"/>
    <n v="1363.3"/>
    <n v="1360"/>
    <n v="1366"/>
    <n v="1366"/>
    <n v="1366.43"/>
    <n v="3890885"/>
    <n v="5316635958.1999998"/>
    <n v="113064"/>
    <n v="2917482"/>
    <n v="74.98"/>
    <n v="6"/>
    <n v="4.4117647058823529E-3"/>
    <x v="1"/>
  </r>
  <r>
    <d v="2025-12-15T00:00:00"/>
    <x v="11"/>
    <n v="12"/>
    <n v="1"/>
    <x v="1"/>
    <x v="3"/>
    <s v="Q4"/>
    <x v="2"/>
    <x v="0"/>
    <s v="EQ"/>
    <n v="1356.1"/>
    <n v="1370"/>
    <n v="1356.1"/>
    <n v="1366"/>
    <n v="1365"/>
    <n v="1365.2"/>
    <n v="1364.54"/>
    <n v="5342530"/>
    <n v="7290105034.8999996"/>
    <n v="267792"/>
    <n v="3570527"/>
    <n v="66.83"/>
    <n v="-0.79999999999995453"/>
    <n v="-5.8565153733525221E-4"/>
    <x v="0"/>
  </r>
  <r>
    <d v="2025-12-16T00:00:00"/>
    <x v="11"/>
    <n v="12"/>
    <n v="1"/>
    <x v="1"/>
    <x v="3"/>
    <s v="Q4"/>
    <x v="2"/>
    <x v="0"/>
    <s v="EQ"/>
    <n v="1364"/>
    <n v="1368.7"/>
    <n v="1355.5"/>
    <n v="1365.2"/>
    <n v="1366.6"/>
    <n v="1366"/>
    <n v="1363.69"/>
    <n v="12359741"/>
    <n v="16854916855"/>
    <n v="345540"/>
    <n v="5395046"/>
    <n v="43.65"/>
    <n v="0.79999999999995453"/>
    <n v="5.8599472604743219E-4"/>
    <x v="1"/>
  </r>
  <r>
    <d v="2025-12-17T00:00:00"/>
    <x v="11"/>
    <n v="12"/>
    <n v="1"/>
    <x v="1"/>
    <x v="3"/>
    <s v="Q4"/>
    <x v="2"/>
    <x v="0"/>
    <s v="EQ"/>
    <n v="1365"/>
    <n v="1365"/>
    <n v="1343.1"/>
    <n v="1366"/>
    <n v="1353.5"/>
    <n v="1352.4"/>
    <n v="1350.59"/>
    <n v="9440391"/>
    <n v="12750064577.5"/>
    <n v="199498"/>
    <n v="5714275"/>
    <n v="60.53"/>
    <n v="-13.599999999999909"/>
    <n v="-9.9560761346997873E-3"/>
    <x v="0"/>
  </r>
  <r>
    <d v="2025-12-18T00:00:00"/>
    <x v="11"/>
    <n v="12"/>
    <n v="1"/>
    <x v="1"/>
    <x v="3"/>
    <s v="Q4"/>
    <x v="2"/>
    <x v="0"/>
    <s v="EQ"/>
    <n v="1346.3"/>
    <n v="1369.5"/>
    <n v="1345.5"/>
    <n v="1352.4"/>
    <n v="1357"/>
    <n v="1356.8"/>
    <n v="1360.11"/>
    <n v="7314573"/>
    <n v="9948607088.3999996"/>
    <n v="207464"/>
    <n v="3541972"/>
    <n v="48.42"/>
    <n v="4.3999999999998636"/>
    <n v="3.2534753031646432E-3"/>
    <x v="1"/>
  </r>
  <r>
    <d v="2025-12-19T00:00:00"/>
    <x v="11"/>
    <n v="12"/>
    <n v="1"/>
    <x v="1"/>
    <x v="3"/>
    <s v="Q4"/>
    <x v="2"/>
    <x v="0"/>
    <s v="EQ"/>
    <n v="1354"/>
    <n v="1360.4"/>
    <n v="1350.8"/>
    <n v="1356.8"/>
    <n v="1354.3"/>
    <n v="1354.1"/>
    <n v="1354.21"/>
    <n v="14318512"/>
    <n v="19390242360.799999"/>
    <n v="224715"/>
    <n v="11321180"/>
    <n v="79.069999999999993"/>
    <n v="-2.7000000000000455"/>
    <n v="-1.989976415094373E-3"/>
    <x v="0"/>
  </r>
  <r>
    <d v="2025-12-22T00:00:00"/>
    <x v="11"/>
    <n v="12"/>
    <n v="1"/>
    <x v="1"/>
    <x v="3"/>
    <s v="Q4"/>
    <x v="2"/>
    <x v="0"/>
    <s v="EQ"/>
    <n v="1358"/>
    <n v="1371.3"/>
    <n v="1354.8"/>
    <n v="1354.1"/>
    <n v="1367.5"/>
    <n v="1368.5"/>
    <n v="1365.67"/>
    <n v="9375294"/>
    <n v="12803546328.799999"/>
    <n v="204189"/>
    <n v="5879943"/>
    <n v="62.72"/>
    <n v="14.400000000000091"/>
    <n v="1.0634369692046446E-2"/>
    <x v="1"/>
  </r>
  <r>
    <d v="2025-12-23T00:00:00"/>
    <x v="11"/>
    <n v="12"/>
    <n v="1"/>
    <x v="1"/>
    <x v="3"/>
    <s v="Q4"/>
    <x v="2"/>
    <x v="0"/>
    <s v="EQ"/>
    <n v="1361.1"/>
    <n v="1365"/>
    <n v="1357"/>
    <n v="1368.5"/>
    <n v="1362.4"/>
    <n v="1363"/>
    <n v="1361.81"/>
    <n v="9105467"/>
    <n v="12399897178.6"/>
    <n v="231134"/>
    <n v="4435940"/>
    <n v="48.72"/>
    <n v="-5.5"/>
    <n v="-4.0189989039093902E-3"/>
    <x v="0"/>
  </r>
  <r>
    <d v="2025-12-24T00:00:00"/>
    <x v="11"/>
    <n v="12"/>
    <n v="1"/>
    <x v="1"/>
    <x v="3"/>
    <s v="Q4"/>
    <x v="2"/>
    <x v="0"/>
    <s v="EQ"/>
    <n v="1363.8"/>
    <n v="1368.2"/>
    <n v="1357.6"/>
    <n v="1363"/>
    <n v="1359"/>
    <n v="1359.8"/>
    <n v="1362.26"/>
    <n v="8955140"/>
    <n v="12199271454"/>
    <n v="163168"/>
    <n v="4398930"/>
    <n v="49.12"/>
    <n v="-3.2000000000000455"/>
    <n v="-2.3477622890682652E-3"/>
    <x v="0"/>
  </r>
  <r>
    <d v="2025-12-26T00:00:00"/>
    <x v="11"/>
    <n v="12"/>
    <n v="1"/>
    <x v="1"/>
    <x v="3"/>
    <s v="Q4"/>
    <x v="2"/>
    <x v="0"/>
    <s v="EQ"/>
    <n v="1356.5"/>
    <n v="1362"/>
    <n v="1348.5"/>
    <n v="1359.8"/>
    <n v="1351"/>
    <n v="1350.4"/>
    <n v="1353.25"/>
    <n v="2812144"/>
    <n v="3805533190"/>
    <n v="92194"/>
    <n v="1854240"/>
    <n v="65.94"/>
    <n v="-9.3999999999998636"/>
    <n v="-6.9127812913662772E-3"/>
    <x v="0"/>
  </r>
  <r>
    <d v="2025-12-29T00:00:00"/>
    <x v="11"/>
    <n v="12"/>
    <n v="1"/>
    <x v="1"/>
    <x v="3"/>
    <s v="Q4"/>
    <x v="2"/>
    <x v="0"/>
    <s v="EQ"/>
    <n v="1352.1"/>
    <n v="1355.7"/>
    <n v="1341.5"/>
    <n v="1350.4"/>
    <n v="1343.6"/>
    <n v="1343.3"/>
    <n v="1346.07"/>
    <n v="6057201"/>
    <n v="8153410855.3999996"/>
    <n v="145962"/>
    <n v="3788268"/>
    <n v="62.54"/>
    <n v="-7.1000000000001364"/>
    <n v="-5.2577014218010481E-3"/>
    <x v="0"/>
  </r>
  <r>
    <d v="2025-12-30T00:00:00"/>
    <x v="11"/>
    <n v="12"/>
    <n v="1"/>
    <x v="1"/>
    <x v="3"/>
    <s v="Q4"/>
    <x v="2"/>
    <x v="0"/>
    <s v="EQ"/>
    <n v="1343.3"/>
    <n v="1347.1"/>
    <n v="1338.1"/>
    <n v="1343.3"/>
    <n v="1347"/>
    <n v="1342.5"/>
    <n v="1341.94"/>
    <n v="18621277"/>
    <n v="24988603546.5"/>
    <n v="261375"/>
    <n v="12833261"/>
    <n v="68.92"/>
    <n v="-0.79999999999995453"/>
    <n v="-5.9554827663214069E-4"/>
    <x v="0"/>
  </r>
  <r>
    <d v="2025-12-31T00:00:00"/>
    <x v="11"/>
    <n v="12"/>
    <n v="1"/>
    <x v="1"/>
    <x v="3"/>
    <s v="Q4"/>
    <x v="2"/>
    <x v="0"/>
    <s v="EQ"/>
    <n v="1342.8"/>
    <n v="1350"/>
    <n v="1339.5"/>
    <n v="1342.5"/>
    <n v="1343"/>
    <n v="1342.9"/>
    <n v="1344.37"/>
    <n v="6150634"/>
    <n v="8268715778.6000004"/>
    <n v="133779"/>
    <n v="3809816"/>
    <n v="61.94"/>
    <n v="0.40000000000009095"/>
    <n v="2.9795158286785172E-4"/>
    <x v="1"/>
  </r>
  <r>
    <d v="2024-01-01T00:00:00"/>
    <x v="0"/>
    <n v="1"/>
    <n v="1"/>
    <x v="0"/>
    <x v="0"/>
    <s v="Q1"/>
    <x v="3"/>
    <x v="1"/>
    <s v="EQ"/>
    <n v="3790"/>
    <n v="3832"/>
    <n v="3773"/>
    <n v="3793.4"/>
    <n v="3803"/>
    <n v="3811.1"/>
    <n v="3804.27"/>
    <n v="825907"/>
    <n v="3141974600.8499999"/>
    <n v="94008"/>
    <n v="421397"/>
    <n v="51.02"/>
    <n v="17.699999999999818"/>
    <n v="4.6659988400906361E-3"/>
    <x v="1"/>
  </r>
  <r>
    <d v="2024-01-02T00:00:00"/>
    <x v="0"/>
    <n v="1"/>
    <n v="1"/>
    <x v="0"/>
    <x v="0"/>
    <s v="Q1"/>
    <x v="3"/>
    <x v="1"/>
    <s v="EQ"/>
    <n v="3811.1"/>
    <n v="3811.1"/>
    <n v="3767.25"/>
    <n v="3811.1"/>
    <n v="3781.15"/>
    <n v="3783.2"/>
    <n v="3787.05"/>
    <n v="1344068"/>
    <n v="5090055959.1499996"/>
    <n v="133902"/>
    <n v="928322"/>
    <n v="69.069999999999993"/>
    <n v="-27.900000000000091"/>
    <n v="-7.3207210516648977E-3"/>
    <x v="0"/>
  </r>
  <r>
    <d v="2024-01-03T00:00:00"/>
    <x v="0"/>
    <n v="1"/>
    <n v="1"/>
    <x v="0"/>
    <x v="0"/>
    <s v="Q1"/>
    <x v="3"/>
    <x v="1"/>
    <s v="EQ"/>
    <n v="3767"/>
    <n v="3771.85"/>
    <n v="3687.05"/>
    <n v="3783.2"/>
    <n v="3692.6"/>
    <n v="3691.75"/>
    <n v="3711.76"/>
    <n v="1803075"/>
    <n v="6692584987.5"/>
    <n v="208012"/>
    <n v="1188251"/>
    <n v="65.900000000000006"/>
    <n v="-91.449999999999818"/>
    <n v="-2.4172658067244612E-2"/>
    <x v="0"/>
  </r>
  <r>
    <d v="2024-01-04T00:00:00"/>
    <x v="0"/>
    <n v="1"/>
    <n v="1"/>
    <x v="0"/>
    <x v="0"/>
    <s v="Q1"/>
    <x v="3"/>
    <x v="1"/>
    <s v="EQ"/>
    <n v="3701.75"/>
    <n v="3719"/>
    <n v="3651"/>
    <n v="3691.75"/>
    <n v="3668.6"/>
    <n v="3666.8"/>
    <n v="3668.32"/>
    <n v="3598144"/>
    <n v="13199152251.35"/>
    <n v="220494"/>
    <n v="2670094"/>
    <n v="74.209999999999994"/>
    <n v="-24.949999999999818"/>
    <n v="-6.7583124534434397E-3"/>
    <x v="0"/>
  </r>
  <r>
    <d v="2024-01-05T00:00:00"/>
    <x v="0"/>
    <n v="1"/>
    <n v="1"/>
    <x v="0"/>
    <x v="0"/>
    <s v="Q1"/>
    <x v="3"/>
    <x v="1"/>
    <s v="EQ"/>
    <n v="3675"/>
    <n v="3747.75"/>
    <n v="3674.85"/>
    <n v="3666.8"/>
    <n v="3738.6"/>
    <n v="3737.9"/>
    <n v="3721.7"/>
    <n v="1963127"/>
    <n v="7306170829.6499996"/>
    <n v="155406"/>
    <n v="1033124"/>
    <n v="52.63"/>
    <n v="71.099999999999909"/>
    <n v="1.9390203992582063E-2"/>
    <x v="1"/>
  </r>
  <r>
    <d v="2024-01-08T00:00:00"/>
    <x v="0"/>
    <n v="1"/>
    <n v="1"/>
    <x v="0"/>
    <x v="0"/>
    <s v="Q1"/>
    <x v="3"/>
    <x v="1"/>
    <s v="EQ"/>
    <n v="3737.9"/>
    <n v="3739.75"/>
    <n v="3672.4"/>
    <n v="3737.9"/>
    <n v="3680.85"/>
    <n v="3678.3"/>
    <n v="3696.43"/>
    <n v="1067805"/>
    <n v="3947062246.4000001"/>
    <n v="137547"/>
    <n v="629551"/>
    <n v="58.96"/>
    <n v="-59.599999999999909"/>
    <n v="-1.5944781829369408E-2"/>
    <x v="0"/>
  </r>
  <r>
    <d v="2024-01-09T00:00:00"/>
    <x v="0"/>
    <n v="1"/>
    <n v="1"/>
    <x v="0"/>
    <x v="0"/>
    <s v="Q1"/>
    <x v="3"/>
    <x v="1"/>
    <s v="EQ"/>
    <n v="3709.95"/>
    <n v="3752.35"/>
    <n v="3682.75"/>
    <n v="3678.3"/>
    <n v="3696"/>
    <n v="3689.9"/>
    <n v="3716.16"/>
    <n v="1370944"/>
    <n v="5094642955.8500004"/>
    <n v="112174"/>
    <n v="756812"/>
    <n v="55.2"/>
    <n v="11.599999999999909"/>
    <n v="3.1536307533371146E-3"/>
    <x v="1"/>
  </r>
  <r>
    <d v="2024-01-10T00:00:00"/>
    <x v="0"/>
    <n v="1"/>
    <n v="1"/>
    <x v="0"/>
    <x v="0"/>
    <s v="Q1"/>
    <x v="3"/>
    <x v="1"/>
    <s v="EQ"/>
    <n v="3690"/>
    <n v="3729.25"/>
    <n v="3688"/>
    <n v="3689.9"/>
    <n v="3707.05"/>
    <n v="3713.05"/>
    <n v="3706.94"/>
    <n v="1292227"/>
    <n v="4790202220.3999996"/>
    <n v="111912"/>
    <n v="755246"/>
    <n v="58.45"/>
    <n v="23.150000000000091"/>
    <n v="6.2738827610504594E-3"/>
    <x v="1"/>
  </r>
  <r>
    <d v="2024-01-11T00:00:00"/>
    <x v="0"/>
    <n v="1"/>
    <n v="1"/>
    <x v="0"/>
    <x v="0"/>
    <s v="Q1"/>
    <x v="3"/>
    <x v="1"/>
    <s v="EQ"/>
    <n v="3724"/>
    <n v="3773"/>
    <n v="3707"/>
    <n v="3713.05"/>
    <n v="3726.7"/>
    <n v="3735.55"/>
    <n v="3738.42"/>
    <n v="1777909"/>
    <n v="6646566140.8999996"/>
    <n v="135916"/>
    <n v="899818"/>
    <n v="50.61"/>
    <n v="22.5"/>
    <n v="6.0597083260392395E-3"/>
    <x v="1"/>
  </r>
  <r>
    <d v="2024-01-12T00:00:00"/>
    <x v="0"/>
    <n v="1"/>
    <n v="1"/>
    <x v="0"/>
    <x v="0"/>
    <s v="Q1"/>
    <x v="3"/>
    <x v="1"/>
    <s v="EQ"/>
    <n v="3848"/>
    <n v="3905.25"/>
    <n v="3821.6"/>
    <n v="3735.55"/>
    <n v="3881.9"/>
    <n v="3882.8"/>
    <n v="3873.63"/>
    <n v="6813450"/>
    <n v="26392805818.299999"/>
    <n v="337824"/>
    <n v="3768543"/>
    <n v="55.31"/>
    <n v="147.25"/>
    <n v="3.9418559516001657E-2"/>
    <x v="1"/>
  </r>
  <r>
    <d v="2024-01-15T00:00:00"/>
    <x v="0"/>
    <n v="1"/>
    <n v="1"/>
    <x v="0"/>
    <x v="0"/>
    <s v="Q1"/>
    <x v="3"/>
    <x v="1"/>
    <s v="EQ"/>
    <n v="3960"/>
    <n v="3965"/>
    <n v="3885"/>
    <n v="3882.8"/>
    <n v="3902"/>
    <n v="3903.8"/>
    <n v="3922.67"/>
    <n v="2801505"/>
    <n v="10989386687.15"/>
    <n v="265310"/>
    <n v="1562049"/>
    <n v="55.76"/>
    <n v="21"/>
    <n v="5.4084681157927266E-3"/>
    <x v="1"/>
  </r>
  <r>
    <d v="2024-01-16T00:00:00"/>
    <x v="0"/>
    <n v="1"/>
    <n v="1"/>
    <x v="0"/>
    <x v="0"/>
    <s v="Q1"/>
    <x v="3"/>
    <x v="1"/>
    <s v="EQ"/>
    <n v="3899"/>
    <n v="3899"/>
    <n v="3855.55"/>
    <n v="3903.8"/>
    <n v="3861.05"/>
    <n v="3861.3"/>
    <n v="3873.57"/>
    <n v="1432672"/>
    <n v="5549555027.6499996"/>
    <n v="157027"/>
    <n v="900573"/>
    <n v="62.86"/>
    <n v="-42.5"/>
    <n v="-1.0886828218658742E-2"/>
    <x v="0"/>
  </r>
  <r>
    <d v="2024-01-17T00:00:00"/>
    <x v="0"/>
    <n v="1"/>
    <n v="1"/>
    <x v="0"/>
    <x v="0"/>
    <s v="Q1"/>
    <x v="3"/>
    <x v="1"/>
    <s v="EQ"/>
    <n v="3819"/>
    <n v="3909.95"/>
    <n v="3812.55"/>
    <n v="3861.3"/>
    <n v="3880"/>
    <n v="3884.6"/>
    <n v="3882.57"/>
    <n v="3458696"/>
    <n v="13428630127.85"/>
    <n v="161556"/>
    <n v="2230573"/>
    <n v="64.489999999999995"/>
    <n v="23.299999999999727"/>
    <n v="6.0342371740086829E-3"/>
    <x v="1"/>
  </r>
  <r>
    <d v="2024-01-18T00:00:00"/>
    <x v="0"/>
    <n v="1"/>
    <n v="1"/>
    <x v="0"/>
    <x v="0"/>
    <s v="Q1"/>
    <x v="3"/>
    <x v="1"/>
    <s v="EQ"/>
    <n v="3898"/>
    <n v="3908.8"/>
    <n v="3862"/>
    <n v="3884.6"/>
    <n v="3902"/>
    <n v="3902.6"/>
    <n v="3887.98"/>
    <n v="2239110"/>
    <n v="8705605580.1499996"/>
    <n v="200495"/>
    <n v="1362977"/>
    <n v="60.87"/>
    <n v="18"/>
    <n v="4.6336817175513566E-3"/>
    <x v="1"/>
  </r>
  <r>
    <d v="2024-01-19T00:00:00"/>
    <x v="0"/>
    <n v="1"/>
    <n v="1"/>
    <x v="0"/>
    <x v="0"/>
    <s v="Q1"/>
    <x v="3"/>
    <x v="1"/>
    <s v="EQ"/>
    <n v="3945"/>
    <n v="3963.55"/>
    <n v="3915.05"/>
    <n v="3902.6"/>
    <n v="3947"/>
    <n v="3943.05"/>
    <n v="3942.73"/>
    <n v="2941975"/>
    <n v="11599414329.35"/>
    <n v="272591"/>
    <n v="1933463"/>
    <n v="65.72"/>
    <n v="40.450000000000273"/>
    <n v="1.0364884948495945E-2"/>
    <x v="1"/>
  </r>
  <r>
    <d v="2024-01-20T00:00:00"/>
    <x v="0"/>
    <n v="1"/>
    <n v="1"/>
    <x v="0"/>
    <x v="0"/>
    <s v="Q1"/>
    <x v="3"/>
    <x v="1"/>
    <s v="EQ"/>
    <n v="3948"/>
    <n v="3955.65"/>
    <n v="3855.55"/>
    <n v="3943.05"/>
    <n v="3859.3"/>
    <n v="3860.65"/>
    <n v="3896.81"/>
    <n v="516477"/>
    <n v="2012614827.2"/>
    <n v="47373"/>
    <n v="222448"/>
    <n v="43.07"/>
    <n v="-82.400000000000091"/>
    <n v="-2.0897528562914516E-2"/>
    <x v="0"/>
  </r>
  <r>
    <d v="2024-01-23T00:00:00"/>
    <x v="0"/>
    <n v="1"/>
    <n v="1"/>
    <x v="0"/>
    <x v="0"/>
    <s v="Q1"/>
    <x v="3"/>
    <x v="1"/>
    <s v="EQ"/>
    <n v="3900"/>
    <n v="3933.9"/>
    <n v="3842.75"/>
    <n v="3860.65"/>
    <n v="3860.05"/>
    <n v="3858.25"/>
    <n v="3881.8"/>
    <n v="2618854"/>
    <n v="10165879227.299999"/>
    <n v="214176"/>
    <n v="1756285"/>
    <n v="67.06"/>
    <n v="-2.4000000000000909"/>
    <n v="-6.216569748617696E-4"/>
    <x v="0"/>
  </r>
  <r>
    <d v="2024-01-24T00:00:00"/>
    <x v="0"/>
    <n v="1"/>
    <n v="1"/>
    <x v="0"/>
    <x v="0"/>
    <s v="Q1"/>
    <x v="3"/>
    <x v="1"/>
    <s v="EQ"/>
    <n v="3880"/>
    <n v="3883.65"/>
    <n v="3805.6"/>
    <n v="3858.25"/>
    <n v="3859.4"/>
    <n v="3841.8"/>
    <n v="3842.01"/>
    <n v="2657709"/>
    <n v="10210948798.049999"/>
    <n v="119466"/>
    <n v="1984308"/>
    <n v="74.66"/>
    <n v="-16.449999999999818"/>
    <n v="-4.2635910062851856E-3"/>
    <x v="0"/>
  </r>
  <r>
    <d v="2024-01-24T00:00:00"/>
    <x v="0"/>
    <n v="1"/>
    <n v="1"/>
    <x v="0"/>
    <x v="0"/>
    <s v="Q1"/>
    <x v="3"/>
    <x v="1"/>
    <s v="EQ"/>
    <n v="3880"/>
    <n v="3883.65"/>
    <n v="3805.6"/>
    <n v="3858.25"/>
    <n v="3859.4"/>
    <n v="3841.8"/>
    <n v="3842.01"/>
    <n v="2657709"/>
    <n v="10210948798.049999"/>
    <n v="119466"/>
    <n v="1984308"/>
    <n v="74.66"/>
    <n v="-16.449999999999818"/>
    <n v="-4.2635910062851856E-3"/>
    <x v="0"/>
  </r>
  <r>
    <d v="2024-01-25T00:00:00"/>
    <x v="0"/>
    <n v="1"/>
    <n v="1"/>
    <x v="0"/>
    <x v="0"/>
    <s v="Q1"/>
    <x v="3"/>
    <x v="1"/>
    <s v="EQ"/>
    <n v="3839.9"/>
    <n v="3861"/>
    <n v="3778.7"/>
    <n v="3841.8"/>
    <n v="3807"/>
    <n v="3810.3"/>
    <n v="3803.09"/>
    <n v="2205154"/>
    <n v="8386394648.75"/>
    <n v="186169"/>
    <n v="1332663"/>
    <n v="60.43"/>
    <n v="-31.5"/>
    <n v="-8.1992815867562071E-3"/>
    <x v="0"/>
  </r>
  <r>
    <d v="2024-01-29T00:00:00"/>
    <x v="0"/>
    <n v="1"/>
    <n v="1"/>
    <x v="0"/>
    <x v="0"/>
    <s v="Q1"/>
    <x v="3"/>
    <x v="1"/>
    <s v="EQ"/>
    <n v="3800.8"/>
    <n v="3820"/>
    <n v="3780.85"/>
    <n v="3810.3"/>
    <n v="3807"/>
    <n v="3801"/>
    <n v="3798.49"/>
    <n v="1646747"/>
    <n v="6255155335.6000004"/>
    <n v="114028"/>
    <n v="1142824"/>
    <n v="69.400000000000006"/>
    <n v="-9.3000000000001819"/>
    <n v="-2.4407526966381075E-3"/>
    <x v="0"/>
  </r>
  <r>
    <d v="2024-01-30T00:00:00"/>
    <x v="0"/>
    <n v="1"/>
    <n v="1"/>
    <x v="0"/>
    <x v="0"/>
    <s v="Q1"/>
    <x v="3"/>
    <x v="1"/>
    <s v="EQ"/>
    <n v="3807.45"/>
    <n v="3847.8"/>
    <n v="3787"/>
    <n v="3801"/>
    <n v="3801.4"/>
    <n v="3800.55"/>
    <n v="3816.76"/>
    <n v="1411621"/>
    <n v="5387816849.1499996"/>
    <n v="96931"/>
    <n v="914543"/>
    <n v="64.790000000000006"/>
    <n v="-0.4499999999998181"/>
    <n v="-1.1838989739537441E-4"/>
    <x v="0"/>
  </r>
  <r>
    <d v="2024-01-31T00:00:00"/>
    <x v="0"/>
    <n v="1"/>
    <n v="1"/>
    <x v="0"/>
    <x v="0"/>
    <s v="Q1"/>
    <x v="3"/>
    <x v="1"/>
    <s v="EQ"/>
    <n v="3811.2"/>
    <n v="3834"/>
    <n v="3796.45"/>
    <n v="3800.55"/>
    <n v="3804"/>
    <n v="3815.95"/>
    <n v="3814.91"/>
    <n v="2459358"/>
    <n v="9382220705.4500008"/>
    <n v="166663"/>
    <n v="1824652"/>
    <n v="74.19"/>
    <n v="15.399999999999636"/>
    <n v="4.0520450987356132E-3"/>
    <x v="1"/>
  </r>
  <r>
    <d v="2024-02-01T00:00:00"/>
    <x v="1"/>
    <n v="2"/>
    <n v="1"/>
    <x v="0"/>
    <x v="0"/>
    <s v="Q1"/>
    <x v="3"/>
    <x v="1"/>
    <s v="EQ"/>
    <n v="3820"/>
    <n v="3904.9"/>
    <n v="3805.05"/>
    <n v="3815.95"/>
    <n v="3842.65"/>
    <n v="3854.15"/>
    <n v="3863.88"/>
    <n v="2363107"/>
    <n v="9130767055.8999996"/>
    <n v="200156"/>
    <n v="1267308"/>
    <n v="53.63"/>
    <n v="38.200000000000273"/>
    <n v="1.0010613346611007E-2"/>
    <x v="1"/>
  </r>
  <r>
    <d v="2024-02-02T00:00:00"/>
    <x v="1"/>
    <n v="2"/>
    <n v="1"/>
    <x v="0"/>
    <x v="0"/>
    <s v="Q1"/>
    <x v="3"/>
    <x v="1"/>
    <s v="EQ"/>
    <n v="3875.05"/>
    <n v="3984.4"/>
    <n v="3872"/>
    <n v="3854.15"/>
    <n v="3959.2"/>
    <n v="3966.3"/>
    <n v="3944.48"/>
    <n v="2826510"/>
    <n v="11149116302.85"/>
    <n v="271200"/>
    <n v="1435372"/>
    <n v="50.78"/>
    <n v="112.15000000000009"/>
    <n v="2.9098504209747956E-2"/>
    <x v="1"/>
  </r>
  <r>
    <d v="2024-02-05T00:00:00"/>
    <x v="1"/>
    <n v="2"/>
    <n v="1"/>
    <x v="0"/>
    <x v="0"/>
    <s v="Q1"/>
    <x v="3"/>
    <x v="1"/>
    <s v="EQ"/>
    <n v="3983"/>
    <n v="4022"/>
    <n v="3962.1"/>
    <n v="3966.3"/>
    <n v="3966.95"/>
    <n v="3973.3"/>
    <n v="3996.07"/>
    <n v="1691523"/>
    <n v="6759438477.25"/>
    <n v="156341"/>
    <n v="1015070"/>
    <n v="60.01"/>
    <n v="7"/>
    <n v="1.7648690215061895E-3"/>
    <x v="1"/>
  </r>
  <r>
    <d v="2024-02-06T00:00:00"/>
    <x v="1"/>
    <n v="2"/>
    <n v="1"/>
    <x v="0"/>
    <x v="0"/>
    <s v="Q1"/>
    <x v="3"/>
    <x v="1"/>
    <s v="EQ"/>
    <n v="3997"/>
    <n v="4149.8999999999996"/>
    <n v="3990"/>
    <n v="3973.3"/>
    <n v="4129.3500000000004"/>
    <n v="4136"/>
    <n v="4106.33"/>
    <n v="4474396"/>
    <n v="18373368282.150002"/>
    <n v="325723"/>
    <n v="2479611"/>
    <n v="55.42"/>
    <n v="162.69999999999982"/>
    <n v="4.0948330103440414E-2"/>
    <x v="1"/>
  </r>
  <r>
    <d v="2024-02-07T00:00:00"/>
    <x v="1"/>
    <n v="2"/>
    <n v="1"/>
    <x v="0"/>
    <x v="0"/>
    <s v="Q1"/>
    <x v="3"/>
    <x v="1"/>
    <s v="EQ"/>
    <n v="4153"/>
    <n v="4155"/>
    <n v="4073.95"/>
    <n v="4136"/>
    <n v="4085"/>
    <n v="4083.4"/>
    <n v="4115.33"/>
    <n v="2124267"/>
    <n v="8742061109.5499992"/>
    <n v="177689"/>
    <n v="1433758"/>
    <n v="67.489999999999995"/>
    <n v="-52.599999999999909"/>
    <n v="-1.271760154738876E-2"/>
    <x v="0"/>
  </r>
  <r>
    <d v="2024-02-08T00:00:00"/>
    <x v="1"/>
    <n v="2"/>
    <n v="1"/>
    <x v="0"/>
    <x v="0"/>
    <s v="Q1"/>
    <x v="3"/>
    <x v="1"/>
    <s v="EQ"/>
    <n v="4090"/>
    <n v="4158"/>
    <n v="4086.05"/>
    <n v="4083.4"/>
    <n v="4137.8500000000004"/>
    <n v="4134.1000000000004"/>
    <n v="4122.74"/>
    <n v="2345173"/>
    <n v="9668540283.3500004"/>
    <n v="212471"/>
    <n v="946960"/>
    <n v="40.380000000000003"/>
    <n v="50.700000000000273"/>
    <n v="1.2416123818386705E-2"/>
    <x v="1"/>
  </r>
  <r>
    <d v="2024-02-09T00:00:00"/>
    <x v="1"/>
    <n v="2"/>
    <n v="1"/>
    <x v="0"/>
    <x v="0"/>
    <s v="Q1"/>
    <x v="3"/>
    <x v="1"/>
    <s v="EQ"/>
    <n v="4136.55"/>
    <n v="4184.75"/>
    <n v="4100"/>
    <n v="4134.1000000000004"/>
    <n v="4132"/>
    <n v="4133.7"/>
    <n v="4135.5"/>
    <n v="2100596"/>
    <n v="8687013883.2999992"/>
    <n v="204415"/>
    <n v="836221"/>
    <n v="39.81"/>
    <n v="-0.4000000000005457"/>
    <n v="-9.6756246825317638E-5"/>
    <x v="0"/>
  </r>
  <r>
    <d v="2024-02-12T00:00:00"/>
    <x v="1"/>
    <n v="2"/>
    <n v="1"/>
    <x v="0"/>
    <x v="0"/>
    <s v="Q1"/>
    <x v="3"/>
    <x v="1"/>
    <s v="EQ"/>
    <n v="4130"/>
    <n v="4159.6000000000004"/>
    <n v="4105.55"/>
    <n v="4133.7"/>
    <n v="4119"/>
    <n v="4120.7"/>
    <n v="4128.1000000000004"/>
    <n v="1013716"/>
    <n v="4184716444.4499998"/>
    <n v="110339"/>
    <n v="545028"/>
    <n v="53.77"/>
    <n v="-13"/>
    <n v="-3.1448823088274427E-3"/>
    <x v="0"/>
  </r>
  <r>
    <d v="2024-02-13T00:00:00"/>
    <x v="1"/>
    <n v="2"/>
    <n v="1"/>
    <x v="0"/>
    <x v="0"/>
    <s v="Q1"/>
    <x v="3"/>
    <x v="1"/>
    <s v="EQ"/>
    <n v="4125.45"/>
    <n v="4170"/>
    <n v="4081.5"/>
    <n v="4120.7"/>
    <n v="4145"/>
    <n v="4149.5"/>
    <n v="4130.03"/>
    <n v="1257415"/>
    <n v="5193163729.6000004"/>
    <n v="140800"/>
    <n v="757833"/>
    <n v="60.27"/>
    <n v="28.800000000000182"/>
    <n v="6.9891037930449153E-3"/>
    <x v="1"/>
  </r>
  <r>
    <d v="2024-02-14T00:00:00"/>
    <x v="1"/>
    <n v="2"/>
    <n v="1"/>
    <x v="0"/>
    <x v="0"/>
    <s v="Q1"/>
    <x v="3"/>
    <x v="1"/>
    <s v="EQ"/>
    <n v="4107"/>
    <n v="4114.8999999999996"/>
    <n v="4049.5"/>
    <n v="4149.5"/>
    <n v="4106"/>
    <n v="4100.1000000000004"/>
    <n v="4092.1"/>
    <n v="1391283"/>
    <n v="5693275185.9499998"/>
    <n v="126863"/>
    <n v="844545"/>
    <n v="60.7"/>
    <n v="-49.399999999999636"/>
    <n v="-1.190504880106028E-2"/>
    <x v="0"/>
  </r>
  <r>
    <d v="2024-02-15T00:00:00"/>
    <x v="1"/>
    <n v="2"/>
    <n v="1"/>
    <x v="0"/>
    <x v="0"/>
    <s v="Q1"/>
    <x v="3"/>
    <x v="1"/>
    <s v="EQ"/>
    <n v="4128"/>
    <n v="4146.3"/>
    <n v="4083"/>
    <n v="4100.1000000000004"/>
    <n v="4106"/>
    <n v="4103.2"/>
    <n v="4107.34"/>
    <n v="1091582"/>
    <n v="4483499686.3500004"/>
    <n v="117286"/>
    <n v="479725"/>
    <n v="43.95"/>
    <n v="3.0999999999994543"/>
    <n v="7.5607912002132978E-4"/>
    <x v="1"/>
  </r>
  <r>
    <d v="2024-02-16T00:00:00"/>
    <x v="1"/>
    <n v="2"/>
    <n v="1"/>
    <x v="0"/>
    <x v="0"/>
    <s v="Q1"/>
    <x v="3"/>
    <x v="1"/>
    <s v="EQ"/>
    <n v="4113.25"/>
    <n v="4147.95"/>
    <n v="4100.1000000000004"/>
    <n v="4103.2"/>
    <n v="4122.3"/>
    <n v="4128.3"/>
    <n v="4124.07"/>
    <n v="1307556"/>
    <n v="5392447497.5500002"/>
    <n v="125414"/>
    <n v="660555"/>
    <n v="50.52"/>
    <n v="25.100000000000364"/>
    <n v="6.1171768375902621E-3"/>
    <x v="1"/>
  </r>
  <r>
    <d v="2024-02-19T00:00:00"/>
    <x v="1"/>
    <n v="2"/>
    <n v="1"/>
    <x v="0"/>
    <x v="0"/>
    <s v="Q1"/>
    <x v="3"/>
    <x v="1"/>
    <s v="EQ"/>
    <n v="4123.05"/>
    <n v="4128.3"/>
    <n v="4055"/>
    <n v="4128.3"/>
    <n v="4099.8500000000004"/>
    <n v="4103.8"/>
    <n v="4092.76"/>
    <n v="772291"/>
    <n v="3160800378.5500002"/>
    <n v="70873"/>
    <n v="343479"/>
    <n v="44.48"/>
    <n v="-24.5"/>
    <n v="-5.9346462224160066E-3"/>
    <x v="0"/>
  </r>
  <r>
    <d v="2024-02-20T00:00:00"/>
    <x v="1"/>
    <n v="2"/>
    <n v="1"/>
    <x v="0"/>
    <x v="0"/>
    <s v="Q1"/>
    <x v="3"/>
    <x v="1"/>
    <s v="EQ"/>
    <n v="4082.1"/>
    <n v="4098"/>
    <n v="4010"/>
    <n v="4103.8"/>
    <n v="4035"/>
    <n v="4030.65"/>
    <n v="4047.78"/>
    <n v="1193648"/>
    <n v="4831625596.8000002"/>
    <n v="108310"/>
    <n v="628009"/>
    <n v="52.61"/>
    <n v="-73.150000000000091"/>
    <n v="-1.7824942736000802E-2"/>
    <x v="0"/>
  </r>
  <r>
    <d v="2024-02-21T00:00:00"/>
    <x v="1"/>
    <n v="2"/>
    <n v="1"/>
    <x v="0"/>
    <x v="0"/>
    <s v="Q1"/>
    <x v="3"/>
    <x v="1"/>
    <s v="EQ"/>
    <n v="4013"/>
    <n v="4063.35"/>
    <n v="3980.6"/>
    <n v="4030.65"/>
    <n v="3987"/>
    <n v="3991.5"/>
    <n v="4025.98"/>
    <n v="1885939"/>
    <n v="7592748600.0500002"/>
    <n v="135075"/>
    <n v="1093371"/>
    <n v="57.97"/>
    <n v="-39.150000000000091"/>
    <n v="-9.7130735737412308E-3"/>
    <x v="0"/>
  </r>
  <r>
    <d v="2024-02-22T00:00:00"/>
    <x v="1"/>
    <n v="2"/>
    <n v="1"/>
    <x v="0"/>
    <x v="0"/>
    <s v="Q1"/>
    <x v="3"/>
    <x v="1"/>
    <s v="EQ"/>
    <n v="3971"/>
    <n v="4094.95"/>
    <n v="3971"/>
    <n v="3991.5"/>
    <n v="4082.55"/>
    <n v="4087.1"/>
    <n v="4036.74"/>
    <n v="2982052"/>
    <n v="12037760611.299999"/>
    <n v="233453"/>
    <n v="1465287"/>
    <n v="49.14"/>
    <n v="95.599999999999909"/>
    <n v="2.3950895653263162E-2"/>
    <x v="1"/>
  </r>
  <r>
    <d v="2024-02-23T00:00:00"/>
    <x v="1"/>
    <n v="2"/>
    <n v="1"/>
    <x v="0"/>
    <x v="0"/>
    <s v="Q1"/>
    <x v="3"/>
    <x v="1"/>
    <s v="EQ"/>
    <n v="4130"/>
    <n v="4130"/>
    <n v="4046.4"/>
    <n v="4087.1"/>
    <n v="4046.4"/>
    <n v="4052.1"/>
    <n v="4086.76"/>
    <n v="2538072"/>
    <n v="10372488169.049999"/>
    <n v="207942"/>
    <n v="1764308"/>
    <n v="69.510000000000005"/>
    <n v="-35"/>
    <n v="-8.5635291526999589E-3"/>
    <x v="0"/>
  </r>
  <r>
    <d v="2024-02-26T00:00:00"/>
    <x v="1"/>
    <n v="2"/>
    <n v="1"/>
    <x v="0"/>
    <x v="0"/>
    <s v="Q1"/>
    <x v="3"/>
    <x v="1"/>
    <s v="EQ"/>
    <n v="4036"/>
    <n v="4050"/>
    <n v="3982.75"/>
    <n v="4052.1"/>
    <n v="4001.9"/>
    <n v="4001.05"/>
    <n v="4001.89"/>
    <n v="1379284"/>
    <n v="5519738697.3999996"/>
    <n v="168908"/>
    <n v="943439"/>
    <n v="68.400000000000006"/>
    <n v="-51.049999999999727"/>
    <n v="-1.2598405764911953E-2"/>
    <x v="0"/>
  </r>
  <r>
    <d v="2024-02-27T00:00:00"/>
    <x v="1"/>
    <n v="2"/>
    <n v="1"/>
    <x v="0"/>
    <x v="0"/>
    <s v="Q1"/>
    <x v="3"/>
    <x v="1"/>
    <s v="EQ"/>
    <n v="3999"/>
    <n v="4124"/>
    <n v="3999"/>
    <n v="4001.05"/>
    <n v="4100.5"/>
    <n v="4104.3999999999996"/>
    <n v="4083.47"/>
    <n v="2960475"/>
    <n v="12089017645.25"/>
    <n v="235296"/>
    <n v="1732919"/>
    <n v="58.54"/>
    <n v="103.34999999999945"/>
    <n v="2.5830719436147873E-2"/>
    <x v="1"/>
  </r>
  <r>
    <d v="2024-02-28T00:00:00"/>
    <x v="1"/>
    <n v="2"/>
    <n v="1"/>
    <x v="0"/>
    <x v="0"/>
    <s v="Q1"/>
    <x v="3"/>
    <x v="1"/>
    <s v="EQ"/>
    <n v="4095.6"/>
    <n v="4154.8999999999996"/>
    <n v="4089"/>
    <n v="4104.3999999999996"/>
    <n v="4109.8999999999996"/>
    <n v="4118.95"/>
    <n v="4126.3500000000004"/>
    <n v="1939225"/>
    <n v="8001915262.3000002"/>
    <n v="139242"/>
    <n v="1044776"/>
    <n v="53.88"/>
    <n v="14.550000000000182"/>
    <n v="3.5449761231849193E-3"/>
    <x v="1"/>
  </r>
  <r>
    <d v="2024-02-29T00:00:00"/>
    <x v="1"/>
    <n v="2"/>
    <n v="1"/>
    <x v="0"/>
    <x v="0"/>
    <s v="Q1"/>
    <x v="3"/>
    <x v="1"/>
    <s v="EQ"/>
    <n v="4099"/>
    <n v="4138.1000000000004"/>
    <n v="4064.55"/>
    <n v="4118.95"/>
    <n v="4113"/>
    <n v="4095.1"/>
    <n v="4098.6000000000004"/>
    <n v="3772719"/>
    <n v="15462863779.5"/>
    <n v="165001"/>
    <n v="2223680"/>
    <n v="58.94"/>
    <n v="-23.849999999999909"/>
    <n v="-5.7903106374197089E-3"/>
    <x v="0"/>
  </r>
  <r>
    <d v="2024-03-01T00:00:00"/>
    <x v="2"/>
    <n v="3"/>
    <n v="1"/>
    <x v="0"/>
    <x v="0"/>
    <s v="Q1"/>
    <x v="3"/>
    <x v="1"/>
    <s v="EQ"/>
    <n v="4107.2"/>
    <n v="4140"/>
    <n v="4086.8"/>
    <n v="4095.1"/>
    <n v="4093"/>
    <n v="4094.35"/>
    <n v="4110.8500000000004"/>
    <n v="2043265"/>
    <n v="8399555212.1499996"/>
    <n v="157981"/>
    <n v="1202586"/>
    <n v="58.86"/>
    <n v="-0.75"/>
    <n v="-1.8314571072745476E-4"/>
    <x v="0"/>
  </r>
  <r>
    <d v="2024-03-02T00:00:00"/>
    <x v="2"/>
    <n v="3"/>
    <n v="1"/>
    <x v="0"/>
    <x v="0"/>
    <s v="Q1"/>
    <x v="3"/>
    <x v="1"/>
    <s v="EQ"/>
    <n v="4112.7"/>
    <n v="4129.5"/>
    <n v="4090.15"/>
    <n v="4094.35"/>
    <n v="4110"/>
    <n v="4107.1000000000004"/>
    <n v="4110.6499999999996"/>
    <n v="65057"/>
    <n v="267426764.05000001"/>
    <n v="8974"/>
    <n v="34991"/>
    <n v="53.79"/>
    <n v="12.750000000000455"/>
    <n v="3.1140474067923979E-3"/>
    <x v="1"/>
  </r>
  <r>
    <d v="2024-03-04T00:00:00"/>
    <x v="2"/>
    <n v="3"/>
    <n v="1"/>
    <x v="0"/>
    <x v="0"/>
    <s v="Q1"/>
    <x v="3"/>
    <x v="1"/>
    <s v="EQ"/>
    <n v="4105"/>
    <n v="4117.8999999999996"/>
    <n v="4075.9"/>
    <n v="4107.1000000000004"/>
    <n v="4082"/>
    <n v="4080.7"/>
    <n v="4090.25"/>
    <n v="1749271"/>
    <n v="7154955206.3000002"/>
    <n v="114412"/>
    <n v="1295900"/>
    <n v="74.08"/>
    <n v="-26.400000000000546"/>
    <n v="-6.427893160624417E-3"/>
    <x v="0"/>
  </r>
  <r>
    <d v="2024-03-05T00:00:00"/>
    <x v="2"/>
    <n v="3"/>
    <n v="1"/>
    <x v="0"/>
    <x v="0"/>
    <s v="Q1"/>
    <x v="3"/>
    <x v="1"/>
    <s v="EQ"/>
    <n v="4062"/>
    <n v="4064"/>
    <n v="3980"/>
    <n v="4080.7"/>
    <n v="4010.9"/>
    <n v="4012.1"/>
    <n v="4017.34"/>
    <n v="2070859"/>
    <n v="8319342582.8000002"/>
    <n v="152615"/>
    <n v="1347590"/>
    <n v="65.069999999999993"/>
    <n v="-68.599999999999909"/>
    <n v="-1.6810841277231824E-2"/>
    <x v="0"/>
  </r>
  <r>
    <d v="2024-03-06T00:00:00"/>
    <x v="2"/>
    <n v="3"/>
    <n v="1"/>
    <x v="0"/>
    <x v="0"/>
    <s v="Q1"/>
    <x v="3"/>
    <x v="1"/>
    <s v="EQ"/>
    <n v="3994.05"/>
    <n v="4072"/>
    <n v="3958.45"/>
    <n v="4012.1"/>
    <n v="4058"/>
    <n v="4064.3"/>
    <n v="4012.65"/>
    <n v="1744204"/>
    <n v="6998878535.5500002"/>
    <n v="140908"/>
    <n v="894364"/>
    <n v="51.28"/>
    <n v="52.200000000000273"/>
    <n v="1.301064280551339E-2"/>
    <x v="1"/>
  </r>
  <r>
    <d v="2024-03-07T00:00:00"/>
    <x v="2"/>
    <n v="3"/>
    <n v="1"/>
    <x v="0"/>
    <x v="0"/>
    <s v="Q1"/>
    <x v="3"/>
    <x v="1"/>
    <s v="EQ"/>
    <n v="4065"/>
    <n v="4124"/>
    <n v="4037.7"/>
    <n v="4064.3"/>
    <n v="4105"/>
    <n v="4108.6000000000004"/>
    <n v="4099"/>
    <n v="2688905"/>
    <n v="11021820076.200001"/>
    <n v="154179"/>
    <n v="1636303"/>
    <n v="60.85"/>
    <n v="44.300000000000182"/>
    <n v="1.0899785940998495E-2"/>
    <x v="1"/>
  </r>
  <r>
    <d v="2024-03-11T00:00:00"/>
    <x v="2"/>
    <n v="3"/>
    <n v="1"/>
    <x v="0"/>
    <x v="0"/>
    <s v="Q1"/>
    <x v="3"/>
    <x v="1"/>
    <s v="EQ"/>
    <n v="4089"/>
    <n v="4153"/>
    <n v="4089"/>
    <n v="4108.6000000000004"/>
    <n v="4120"/>
    <n v="4122.3500000000004"/>
    <n v="4124.96"/>
    <n v="2304068"/>
    <n v="9504184843.4500008"/>
    <n v="188233"/>
    <n v="1510509"/>
    <n v="65.56"/>
    <n v="13.75"/>
    <n v="3.346638757727693E-3"/>
    <x v="1"/>
  </r>
  <r>
    <d v="2024-03-12T00:00:00"/>
    <x v="2"/>
    <n v="3"/>
    <n v="1"/>
    <x v="0"/>
    <x v="0"/>
    <s v="Q1"/>
    <x v="3"/>
    <x v="1"/>
    <s v="EQ"/>
    <n v="4122.3500000000004"/>
    <n v="4229.95"/>
    <n v="4121.05"/>
    <n v="4122.3500000000004"/>
    <n v="4194.55"/>
    <n v="4192.25"/>
    <n v="4198.28"/>
    <n v="4039801"/>
    <n v="16960233961.299999"/>
    <n v="216551"/>
    <n v="1814985"/>
    <n v="44.93"/>
    <n v="69.899999999999636"/>
    <n v="1.695634771428909E-2"/>
    <x v="1"/>
  </r>
  <r>
    <d v="2024-03-13T00:00:00"/>
    <x v="2"/>
    <n v="3"/>
    <n v="1"/>
    <x v="0"/>
    <x v="0"/>
    <s v="Q1"/>
    <x v="3"/>
    <x v="1"/>
    <s v="EQ"/>
    <n v="4205"/>
    <n v="4241"/>
    <n v="4131.8999999999996"/>
    <n v="4192.25"/>
    <n v="4139"/>
    <n v="4149"/>
    <n v="4177.33"/>
    <n v="2837260"/>
    <n v="11852184104.799999"/>
    <n v="208881"/>
    <n v="1655638"/>
    <n v="58.35"/>
    <n v="-43.25"/>
    <n v="-1.0316655733794502E-2"/>
    <x v="0"/>
  </r>
  <r>
    <d v="2024-03-14T00:00:00"/>
    <x v="2"/>
    <n v="3"/>
    <n v="1"/>
    <x v="0"/>
    <x v="0"/>
    <s v="Q1"/>
    <x v="3"/>
    <x v="1"/>
    <s v="EQ"/>
    <n v="4153.45"/>
    <n v="4225"/>
    <n v="4086"/>
    <n v="4149"/>
    <n v="4207.75"/>
    <n v="4207.6000000000004"/>
    <n v="4166.3"/>
    <n v="2919608"/>
    <n v="12163965941.700001"/>
    <n v="262125"/>
    <n v="1459709"/>
    <n v="50"/>
    <n v="58.600000000000364"/>
    <n v="1.4123885273559981E-2"/>
    <x v="1"/>
  </r>
  <r>
    <d v="2024-03-15T00:00:00"/>
    <x v="2"/>
    <n v="3"/>
    <n v="1"/>
    <x v="0"/>
    <x v="0"/>
    <s v="Q1"/>
    <x v="3"/>
    <x v="1"/>
    <s v="EQ"/>
    <n v="4192.6000000000004"/>
    <n v="4239"/>
    <n v="4177"/>
    <n v="4207.6000000000004"/>
    <n v="4220"/>
    <n v="4219.25"/>
    <n v="4213.3100000000004"/>
    <n v="3373143"/>
    <n v="14212088365.25"/>
    <n v="176623"/>
    <n v="2128963"/>
    <n v="63.12"/>
    <n v="11.649999999999636"/>
    <n v="2.7687993155242029E-3"/>
    <x v="1"/>
  </r>
  <r>
    <d v="2024-03-18T00:00:00"/>
    <x v="2"/>
    <n v="3"/>
    <n v="1"/>
    <x v="0"/>
    <x v="0"/>
    <s v="Q1"/>
    <x v="3"/>
    <x v="1"/>
    <s v="EQ"/>
    <n v="4215.25"/>
    <n v="4254.75"/>
    <n v="4117.8500000000004"/>
    <n v="4219.25"/>
    <n v="4144.25"/>
    <n v="4152.5"/>
    <n v="4196.78"/>
    <n v="1526904"/>
    <n v="6408084083.0500002"/>
    <n v="129335"/>
    <n v="808311"/>
    <n v="52.94"/>
    <n v="-66.75"/>
    <n v="-1.5820347218107482E-2"/>
    <x v="0"/>
  </r>
  <r>
    <d v="2024-03-19T00:00:00"/>
    <x v="2"/>
    <n v="3"/>
    <n v="1"/>
    <x v="0"/>
    <x v="0"/>
    <s v="Q1"/>
    <x v="3"/>
    <x v="1"/>
    <s v="EQ"/>
    <n v="4051.25"/>
    <n v="4058"/>
    <n v="3966.6"/>
    <n v="4152.5"/>
    <n v="3971"/>
    <n v="3977.3"/>
    <n v="4022.55"/>
    <n v="8931209"/>
    <n v="35926206807.150002"/>
    <n v="293529"/>
    <n v="3595481"/>
    <n v="40.26"/>
    <n v="-175.19999999999982"/>
    <n v="-4.2191450933172746E-2"/>
    <x v="0"/>
  </r>
  <r>
    <d v="2024-03-20T00:00:00"/>
    <x v="2"/>
    <n v="3"/>
    <n v="1"/>
    <x v="0"/>
    <x v="0"/>
    <s v="Q1"/>
    <x v="3"/>
    <x v="1"/>
    <s v="EQ"/>
    <n v="3986"/>
    <n v="4018"/>
    <n v="3960.2"/>
    <n v="3977.3"/>
    <n v="3974.95"/>
    <n v="3970.9"/>
    <n v="3995.1"/>
    <n v="1817913"/>
    <n v="7262745848.3500004"/>
    <n v="134030"/>
    <n v="883011"/>
    <n v="48.57"/>
    <n v="-6.4000000000000909"/>
    <n v="-1.609131823096093E-3"/>
    <x v="0"/>
  </r>
  <r>
    <d v="2024-03-21T00:00:00"/>
    <x v="2"/>
    <n v="3"/>
    <n v="1"/>
    <x v="0"/>
    <x v="0"/>
    <s v="Q1"/>
    <x v="3"/>
    <x v="1"/>
    <s v="EQ"/>
    <n v="3990.05"/>
    <n v="4008.4"/>
    <n v="3948"/>
    <n v="3970.9"/>
    <n v="3979.45"/>
    <n v="3972.95"/>
    <n v="3972.92"/>
    <n v="3829582"/>
    <n v="15214604392.049999"/>
    <n v="227156"/>
    <n v="2407623"/>
    <n v="62.87"/>
    <n v="2.0499999999997272"/>
    <n v="5.1625576065872402E-4"/>
    <x v="1"/>
  </r>
  <r>
    <d v="2024-03-22T00:00:00"/>
    <x v="2"/>
    <n v="3"/>
    <n v="1"/>
    <x v="0"/>
    <x v="0"/>
    <s v="Q1"/>
    <x v="3"/>
    <x v="1"/>
    <s v="EQ"/>
    <n v="3897"/>
    <n v="3938"/>
    <n v="3855"/>
    <n v="3972.95"/>
    <n v="3909"/>
    <n v="3910.9"/>
    <n v="3903.24"/>
    <n v="5852485"/>
    <n v="22843670096.349998"/>
    <n v="431155"/>
    <n v="3246731"/>
    <n v="55.48"/>
    <n v="-62.049999999999727"/>
    <n v="-1.5618117519727087E-2"/>
    <x v="0"/>
  </r>
  <r>
    <d v="2024-03-26T00:00:00"/>
    <x v="2"/>
    <n v="3"/>
    <n v="1"/>
    <x v="0"/>
    <x v="0"/>
    <s v="Q1"/>
    <x v="3"/>
    <x v="1"/>
    <s v="EQ"/>
    <n v="3875"/>
    <n v="3946.7"/>
    <n v="3871.45"/>
    <n v="3910.9"/>
    <n v="3883"/>
    <n v="3877.5"/>
    <n v="3894.29"/>
    <n v="3440925"/>
    <n v="13399953628.950001"/>
    <n v="176329"/>
    <n v="2522467"/>
    <n v="73.31"/>
    <n v="-33.400000000000091"/>
    <n v="-8.5402337057966429E-3"/>
    <x v="0"/>
  </r>
  <r>
    <d v="2024-03-27T00:00:00"/>
    <x v="2"/>
    <n v="3"/>
    <n v="1"/>
    <x v="0"/>
    <x v="0"/>
    <s v="Q1"/>
    <x v="3"/>
    <x v="1"/>
    <s v="EQ"/>
    <n v="3888.5"/>
    <n v="3895"/>
    <n v="3829.4"/>
    <n v="3877.5"/>
    <n v="3854.15"/>
    <n v="3840.9"/>
    <n v="3861.6"/>
    <n v="1968575"/>
    <n v="7601845471"/>
    <n v="152258"/>
    <n v="1385664"/>
    <n v="70.39"/>
    <n v="-36.599999999999909"/>
    <n v="-9.4390715667311172E-3"/>
    <x v="0"/>
  </r>
  <r>
    <d v="2024-03-28T00:00:00"/>
    <x v="2"/>
    <n v="3"/>
    <n v="1"/>
    <x v="0"/>
    <x v="0"/>
    <s v="Q1"/>
    <x v="3"/>
    <x v="1"/>
    <s v="EQ"/>
    <n v="3850.1"/>
    <n v="3915"/>
    <n v="3840.5"/>
    <n v="3840.9"/>
    <n v="3882.1"/>
    <n v="3876.3"/>
    <n v="3880.57"/>
    <n v="4311783"/>
    <n v="16732186615.049999"/>
    <n v="242073"/>
    <n v="2346012"/>
    <n v="54.41"/>
    <n v="35.400000000000091"/>
    <n v="9.2165898617511764E-3"/>
    <x v="1"/>
  </r>
  <r>
    <d v="2024-04-01T00:00:00"/>
    <x v="3"/>
    <n v="4"/>
    <n v="1"/>
    <x v="0"/>
    <x v="1"/>
    <s v="Q2"/>
    <x v="3"/>
    <x v="1"/>
    <s v="EQ"/>
    <n v="3897.7"/>
    <n v="3933.3"/>
    <n v="3888.05"/>
    <n v="3876.3"/>
    <n v="3924"/>
    <n v="3916.75"/>
    <n v="3905.77"/>
    <n v="1569676"/>
    <n v="6130799234.6000004"/>
    <n v="142337"/>
    <n v="1035605"/>
    <n v="65.98"/>
    <n v="40.449999999999818"/>
    <n v="1.04352088331656E-2"/>
    <x v="1"/>
  </r>
  <r>
    <d v="2024-04-02T00:00:00"/>
    <x v="3"/>
    <n v="4"/>
    <n v="1"/>
    <x v="0"/>
    <x v="1"/>
    <s v="Q2"/>
    <x v="3"/>
    <x v="1"/>
    <s v="EQ"/>
    <n v="3890"/>
    <n v="3909.85"/>
    <n v="3873"/>
    <n v="3916.75"/>
    <n v="3890.2"/>
    <n v="3883.8"/>
    <n v="3886.53"/>
    <n v="2142666"/>
    <n v="8327525479.3500004"/>
    <n v="152218"/>
    <n v="1649088"/>
    <n v="76.959999999999994"/>
    <n v="-32.949999999999818"/>
    <n v="-8.4125869662347152E-3"/>
    <x v="0"/>
  </r>
  <r>
    <d v="2024-04-03T00:00:00"/>
    <x v="3"/>
    <n v="4"/>
    <n v="1"/>
    <x v="0"/>
    <x v="1"/>
    <s v="Q2"/>
    <x v="3"/>
    <x v="1"/>
    <s v="EQ"/>
    <n v="3851"/>
    <n v="3981"/>
    <n v="3851"/>
    <n v="3883.8"/>
    <n v="3950.05"/>
    <n v="3947.3"/>
    <n v="3940.47"/>
    <n v="3973090"/>
    <n v="15655836798.6"/>
    <n v="232561"/>
    <n v="2447069"/>
    <n v="61.59"/>
    <n v="63.5"/>
    <n v="1.6349966527627581E-2"/>
    <x v="1"/>
  </r>
  <r>
    <d v="2024-04-04T00:00:00"/>
    <x v="3"/>
    <n v="4"/>
    <n v="1"/>
    <x v="0"/>
    <x v="1"/>
    <s v="Q2"/>
    <x v="3"/>
    <x v="1"/>
    <s v="EQ"/>
    <n v="3975.9"/>
    <n v="4028.65"/>
    <n v="3935.25"/>
    <n v="3947.3"/>
    <n v="4000"/>
    <n v="4003.3"/>
    <n v="3983.1"/>
    <n v="3394637"/>
    <n v="13521178797.200001"/>
    <n v="196204"/>
    <n v="1581295"/>
    <n v="46.58"/>
    <n v="56"/>
    <n v="1.4186912573151267E-2"/>
    <x v="1"/>
  </r>
  <r>
    <d v="2024-04-05T00:00:00"/>
    <x v="3"/>
    <n v="4"/>
    <n v="1"/>
    <x v="0"/>
    <x v="1"/>
    <s v="Q2"/>
    <x v="3"/>
    <x v="1"/>
    <s v="EQ"/>
    <n v="3978"/>
    <n v="4002"/>
    <n v="3960.5"/>
    <n v="4003.3"/>
    <n v="3983"/>
    <n v="3979.25"/>
    <n v="3983.17"/>
    <n v="1636819"/>
    <n v="6519723297.5500002"/>
    <n v="95801"/>
    <n v="1036981"/>
    <n v="63.35"/>
    <n v="-24.050000000000182"/>
    <n v="-6.0075437763845276E-3"/>
    <x v="0"/>
  </r>
  <r>
    <d v="2024-04-08T00:00:00"/>
    <x v="3"/>
    <n v="4"/>
    <n v="1"/>
    <x v="0"/>
    <x v="1"/>
    <s v="Q2"/>
    <x v="3"/>
    <x v="1"/>
    <s v="EQ"/>
    <n v="3983"/>
    <n v="4032.65"/>
    <n v="3960"/>
    <n v="3979.25"/>
    <n v="3964.9"/>
    <n v="3972.55"/>
    <n v="4000.29"/>
    <n v="2302538"/>
    <n v="9210823451.5"/>
    <n v="145126"/>
    <n v="1649249"/>
    <n v="71.63"/>
    <n v="-6.6999999999998181"/>
    <n v="-1.6837343720549898E-3"/>
    <x v="0"/>
  </r>
  <r>
    <d v="2024-04-09T00:00:00"/>
    <x v="3"/>
    <n v="4"/>
    <n v="1"/>
    <x v="0"/>
    <x v="1"/>
    <s v="Q2"/>
    <x v="3"/>
    <x v="1"/>
    <s v="EQ"/>
    <n v="3984"/>
    <n v="4015.85"/>
    <n v="3925.05"/>
    <n v="3972.55"/>
    <n v="3948.75"/>
    <n v="3946.55"/>
    <n v="3967.73"/>
    <n v="1876992"/>
    <n v="7447401521.3999996"/>
    <n v="102114"/>
    <n v="1176639"/>
    <n v="62.69"/>
    <n v="-26"/>
    <n v="-6.544914475588727E-3"/>
    <x v="0"/>
  </r>
  <r>
    <d v="2024-04-10T00:00:00"/>
    <x v="3"/>
    <n v="4"/>
    <n v="1"/>
    <x v="0"/>
    <x v="1"/>
    <s v="Q2"/>
    <x v="3"/>
    <x v="1"/>
    <s v="EQ"/>
    <n v="3956.4"/>
    <n v="3990.2"/>
    <n v="3918"/>
    <n v="3946.55"/>
    <n v="3980.75"/>
    <n v="3984.65"/>
    <n v="3956.43"/>
    <n v="2101965"/>
    <n v="8316267625.3000002"/>
    <n v="108594"/>
    <n v="1344752"/>
    <n v="63.98"/>
    <n v="38.099999999999909"/>
    <n v="9.6540015963309488E-3"/>
    <x v="1"/>
  </r>
  <r>
    <d v="2024-04-12T00:00:00"/>
    <x v="3"/>
    <n v="4"/>
    <n v="1"/>
    <x v="0"/>
    <x v="1"/>
    <s v="Q2"/>
    <x v="3"/>
    <x v="1"/>
    <s v="EQ"/>
    <n v="3971"/>
    <n v="4013.35"/>
    <n v="3945.5"/>
    <n v="3984.65"/>
    <n v="4003.8"/>
    <n v="4001.4"/>
    <n v="3990.61"/>
    <n v="4354821"/>
    <n v="17378376127.549999"/>
    <n v="200517"/>
    <n v="2312553"/>
    <n v="53.1"/>
    <n v="16.75"/>
    <n v="4.2036314356342459E-3"/>
    <x v="1"/>
  </r>
  <r>
    <d v="2024-04-15T00:00:00"/>
    <x v="3"/>
    <n v="4"/>
    <n v="1"/>
    <x v="0"/>
    <x v="1"/>
    <s v="Q2"/>
    <x v="3"/>
    <x v="1"/>
    <s v="EQ"/>
    <n v="4001.4"/>
    <n v="4064.2"/>
    <n v="3919.05"/>
    <n v="4001.4"/>
    <n v="3940.8"/>
    <n v="3941.2"/>
    <n v="3990.5"/>
    <n v="4200329"/>
    <n v="16761416762.1"/>
    <n v="245404"/>
    <n v="1465213"/>
    <n v="34.880000000000003"/>
    <n v="-60.200000000000273"/>
    <n v="-1.5044734342980025E-2"/>
    <x v="0"/>
  </r>
  <r>
    <d v="2024-04-16T00:00:00"/>
    <x v="3"/>
    <n v="4"/>
    <n v="1"/>
    <x v="0"/>
    <x v="1"/>
    <s v="Q2"/>
    <x v="3"/>
    <x v="1"/>
    <s v="EQ"/>
    <n v="3902"/>
    <n v="3928.7"/>
    <n v="3862.85"/>
    <n v="3941.2"/>
    <n v="3875.95"/>
    <n v="3872.8"/>
    <n v="3888.73"/>
    <n v="3051420"/>
    <n v="11866147836.299999"/>
    <n v="147341"/>
    <n v="2040122"/>
    <n v="66.86"/>
    <n v="-68.399999999999636"/>
    <n v="-1.7355120267938607E-2"/>
    <x v="0"/>
  </r>
  <r>
    <d v="2024-04-18T00:00:00"/>
    <x v="3"/>
    <n v="4"/>
    <n v="1"/>
    <x v="0"/>
    <x v="1"/>
    <s v="Q2"/>
    <x v="3"/>
    <x v="1"/>
    <s v="EQ"/>
    <n v="3876.8"/>
    <n v="3936"/>
    <n v="3850"/>
    <n v="3872.8"/>
    <n v="3871"/>
    <n v="3862"/>
    <n v="3891.42"/>
    <n v="3476284"/>
    <n v="13527691591.6"/>
    <n v="191254"/>
    <n v="1760108"/>
    <n v="50.63"/>
    <n v="-10.800000000000182"/>
    <n v="-2.7886800247883137E-3"/>
    <x v="0"/>
  </r>
  <r>
    <d v="2024-04-19T00:00:00"/>
    <x v="3"/>
    <n v="4"/>
    <n v="1"/>
    <x v="0"/>
    <x v="1"/>
    <s v="Q2"/>
    <x v="3"/>
    <x v="1"/>
    <s v="EQ"/>
    <n v="3838"/>
    <n v="3852.55"/>
    <n v="3800.9"/>
    <n v="3862"/>
    <n v="3822.15"/>
    <n v="3826.2"/>
    <n v="3827.74"/>
    <n v="2957749"/>
    <n v="11321504897.25"/>
    <n v="252913"/>
    <n v="1731769"/>
    <n v="58.55"/>
    <n v="-35.800000000000182"/>
    <n v="-9.2698083894355732E-3"/>
    <x v="0"/>
  </r>
  <r>
    <d v="2024-04-22T00:00:00"/>
    <x v="3"/>
    <n v="4"/>
    <n v="1"/>
    <x v="0"/>
    <x v="1"/>
    <s v="Q2"/>
    <x v="3"/>
    <x v="1"/>
    <s v="EQ"/>
    <n v="3837"/>
    <n v="3878"/>
    <n v="3812"/>
    <n v="3826.2"/>
    <n v="3875.9"/>
    <n v="3864.6"/>
    <n v="3841.58"/>
    <n v="1728883"/>
    <n v="6641643736.0500002"/>
    <n v="99078"/>
    <n v="1148694"/>
    <n v="66.44"/>
    <n v="38.400000000000091"/>
    <n v="1.0036067116198864E-2"/>
    <x v="1"/>
  </r>
  <r>
    <d v="2024-04-23T00:00:00"/>
    <x v="3"/>
    <n v="4"/>
    <n v="1"/>
    <x v="0"/>
    <x v="1"/>
    <s v="Q2"/>
    <x v="3"/>
    <x v="1"/>
    <s v="EQ"/>
    <n v="3877.05"/>
    <n v="3895"/>
    <n v="3860.6"/>
    <n v="3864.6"/>
    <n v="3875"/>
    <n v="3874.7"/>
    <n v="3877.69"/>
    <n v="1807586"/>
    <n v="7009250573.8000002"/>
    <n v="132941"/>
    <n v="1225651"/>
    <n v="67.81"/>
    <n v="10.099999999999909"/>
    <n v="2.61346581793715E-3"/>
    <x v="1"/>
  </r>
  <r>
    <d v="2024-04-24T00:00:00"/>
    <x v="3"/>
    <n v="4"/>
    <n v="1"/>
    <x v="0"/>
    <x v="1"/>
    <s v="Q2"/>
    <x v="3"/>
    <x v="1"/>
    <s v="EQ"/>
    <n v="3890"/>
    <n v="3898"/>
    <n v="3824.45"/>
    <n v="3874.7"/>
    <n v="3835"/>
    <n v="3831.05"/>
    <n v="3853.73"/>
    <n v="1317312"/>
    <n v="5076558245"/>
    <n v="113695"/>
    <n v="834223"/>
    <n v="63.33"/>
    <n v="-43.649999999999636"/>
    <n v="-1.126538828812544E-2"/>
    <x v="0"/>
  </r>
  <r>
    <d v="2024-04-25T00:00:00"/>
    <x v="3"/>
    <n v="4"/>
    <n v="1"/>
    <x v="0"/>
    <x v="1"/>
    <s v="Q2"/>
    <x v="3"/>
    <x v="1"/>
    <s v="EQ"/>
    <n v="3811.2"/>
    <n v="3873.65"/>
    <n v="3811"/>
    <n v="3831.05"/>
    <n v="3851"/>
    <n v="3852.2"/>
    <n v="3850.53"/>
    <n v="2856271"/>
    <n v="10998153736.799999"/>
    <n v="211754"/>
    <n v="1534697"/>
    <n v="53.73"/>
    <n v="21.149999999999636"/>
    <n v="5.5206797092180043E-3"/>
    <x v="1"/>
  </r>
  <r>
    <d v="2024-04-26T00:00:00"/>
    <x v="3"/>
    <n v="4"/>
    <n v="1"/>
    <x v="0"/>
    <x v="1"/>
    <s v="Q2"/>
    <x v="3"/>
    <x v="1"/>
    <s v="EQ"/>
    <n v="3855.15"/>
    <n v="3876.8"/>
    <n v="3802.55"/>
    <n v="3852.2"/>
    <n v="3823.45"/>
    <n v="3821.35"/>
    <n v="3838.36"/>
    <n v="2039178"/>
    <n v="7827090898.3999996"/>
    <n v="165343"/>
    <n v="1199318"/>
    <n v="58.81"/>
    <n v="-30.849999999999909"/>
    <n v="-8.0084107782565569E-3"/>
    <x v="0"/>
  </r>
  <r>
    <d v="2024-04-29T00:00:00"/>
    <x v="3"/>
    <n v="4"/>
    <n v="1"/>
    <x v="0"/>
    <x v="1"/>
    <s v="Q2"/>
    <x v="3"/>
    <x v="1"/>
    <s v="EQ"/>
    <n v="3838"/>
    <n v="3877.8"/>
    <n v="3819.2"/>
    <n v="3821.35"/>
    <n v="3865"/>
    <n v="3870.2"/>
    <n v="3860.41"/>
    <n v="1110693"/>
    <n v="4287735190.8499999"/>
    <n v="109485"/>
    <n v="666831"/>
    <n v="60.04"/>
    <n v="48.849999999999909"/>
    <n v="1.2783440407185919E-2"/>
    <x v="1"/>
  </r>
  <r>
    <d v="2024-04-30T00:00:00"/>
    <x v="3"/>
    <n v="4"/>
    <n v="1"/>
    <x v="0"/>
    <x v="1"/>
    <s v="Q2"/>
    <x v="3"/>
    <x v="1"/>
    <s v="EQ"/>
    <n v="3872"/>
    <n v="3881.75"/>
    <n v="3810"/>
    <n v="3870.2"/>
    <n v="3823.95"/>
    <n v="3820.65"/>
    <n v="3841.42"/>
    <n v="2203078"/>
    <n v="8462954749.4499998"/>
    <n v="144940"/>
    <n v="1628645"/>
    <n v="73.930000000000007"/>
    <n v="-49.549999999999727"/>
    <n v="-1.280295591959065E-2"/>
    <x v="0"/>
  </r>
  <r>
    <d v="2024-05-02T00:00:00"/>
    <x v="4"/>
    <n v="5"/>
    <n v="1"/>
    <x v="0"/>
    <x v="1"/>
    <s v="Q2"/>
    <x v="3"/>
    <x v="1"/>
    <s v="EQ"/>
    <n v="3778.05"/>
    <n v="3871.1"/>
    <n v="3778.05"/>
    <n v="3820.65"/>
    <n v="3865"/>
    <n v="3863.3"/>
    <n v="3846.89"/>
    <n v="2491044"/>
    <n v="9582766032.8500004"/>
    <n v="220245"/>
    <n v="1031270"/>
    <n v="41.4"/>
    <n v="42.650000000000091"/>
    <n v="1.116302199887456E-2"/>
    <x v="1"/>
  </r>
  <r>
    <d v="2024-05-03T00:00:00"/>
    <x v="4"/>
    <n v="5"/>
    <n v="1"/>
    <x v="0"/>
    <x v="1"/>
    <s v="Q2"/>
    <x v="3"/>
    <x v="1"/>
    <s v="EQ"/>
    <n v="3890.15"/>
    <n v="3893.6"/>
    <n v="3797.6"/>
    <n v="3863.3"/>
    <n v="3838"/>
    <n v="3843.4"/>
    <n v="3839.84"/>
    <n v="2962234"/>
    <n v="11374519156.950001"/>
    <n v="193038"/>
    <n v="1531052"/>
    <n v="51.69"/>
    <n v="-19.900000000000091"/>
    <n v="-5.1510366784873265E-3"/>
    <x v="0"/>
  </r>
  <r>
    <d v="2024-05-06T00:00:00"/>
    <x v="4"/>
    <n v="5"/>
    <n v="1"/>
    <x v="0"/>
    <x v="1"/>
    <s v="Q2"/>
    <x v="3"/>
    <x v="1"/>
    <s v="EQ"/>
    <n v="3853"/>
    <n v="3939.95"/>
    <n v="3853"/>
    <n v="3843.4"/>
    <n v="3922.2"/>
    <n v="3921.05"/>
    <n v="3917.99"/>
    <n v="2053831"/>
    <n v="8046888044"/>
    <n v="162185"/>
    <n v="1092024"/>
    <n v="53.17"/>
    <n v="77.650000000000091"/>
    <n v="2.0203465681427925E-2"/>
    <x v="1"/>
  </r>
  <r>
    <d v="2024-05-07T00:00:00"/>
    <x v="4"/>
    <n v="5"/>
    <n v="1"/>
    <x v="0"/>
    <x v="1"/>
    <s v="Q2"/>
    <x v="3"/>
    <x v="1"/>
    <s v="EQ"/>
    <n v="3930.8"/>
    <n v="3988"/>
    <n v="3913.5"/>
    <n v="3921.05"/>
    <n v="3975.2"/>
    <n v="3978.95"/>
    <n v="3951.55"/>
    <n v="2062112"/>
    <n v="8148536133.1499996"/>
    <n v="128480"/>
    <n v="1274679"/>
    <n v="61.81"/>
    <n v="57.899999999999636"/>
    <n v="1.4766452863391091E-2"/>
    <x v="1"/>
  </r>
  <r>
    <d v="2024-05-08T00:00:00"/>
    <x v="4"/>
    <n v="5"/>
    <n v="1"/>
    <x v="0"/>
    <x v="1"/>
    <s v="Q2"/>
    <x v="3"/>
    <x v="1"/>
    <s v="EQ"/>
    <n v="3961"/>
    <n v="3984.3"/>
    <n v="3938.6"/>
    <n v="3978.95"/>
    <n v="3968.1"/>
    <n v="3976.95"/>
    <n v="3968.11"/>
    <n v="1247685"/>
    <n v="4950948533.1999998"/>
    <n v="110637"/>
    <n v="780055"/>
    <n v="62.52"/>
    <n v="-2"/>
    <n v="-5.026451702082208E-4"/>
    <x v="0"/>
  </r>
  <r>
    <d v="2024-05-09T00:00:00"/>
    <x v="4"/>
    <n v="5"/>
    <n v="1"/>
    <x v="0"/>
    <x v="1"/>
    <s v="Q2"/>
    <x v="3"/>
    <x v="1"/>
    <s v="EQ"/>
    <n v="3962"/>
    <n v="3971"/>
    <n v="3910.05"/>
    <n v="3976.95"/>
    <n v="3956"/>
    <n v="3960.2"/>
    <n v="3948.51"/>
    <n v="1726486"/>
    <n v="6817049440.3999996"/>
    <n v="156265"/>
    <n v="786275"/>
    <n v="45.54"/>
    <n v="-16.75"/>
    <n v="-4.2117703265064938E-3"/>
    <x v="0"/>
  </r>
  <r>
    <d v="2024-05-10T00:00:00"/>
    <x v="4"/>
    <n v="5"/>
    <n v="1"/>
    <x v="0"/>
    <x v="1"/>
    <s v="Q2"/>
    <x v="3"/>
    <x v="1"/>
    <s v="EQ"/>
    <n v="3962.6"/>
    <n v="3973.6"/>
    <n v="3885.05"/>
    <n v="3960.2"/>
    <n v="3895"/>
    <n v="3893.9"/>
    <n v="3914.05"/>
    <n v="1672489"/>
    <n v="6546206693.5"/>
    <n v="142144"/>
    <n v="833333"/>
    <n v="49.83"/>
    <n v="-66.299999999999727"/>
    <n v="-1.6741578708145986E-2"/>
    <x v="0"/>
  </r>
  <r>
    <d v="2024-05-13T00:00:00"/>
    <x v="4"/>
    <n v="5"/>
    <n v="1"/>
    <x v="0"/>
    <x v="1"/>
    <s v="Q2"/>
    <x v="3"/>
    <x v="1"/>
    <s v="EQ"/>
    <n v="3884.5"/>
    <n v="3955"/>
    <n v="3870"/>
    <n v="3893.9"/>
    <n v="3947"/>
    <n v="3947.8"/>
    <n v="3923.12"/>
    <n v="931326"/>
    <n v="3653700402.9499998"/>
    <n v="96702"/>
    <n v="476483"/>
    <n v="51.16"/>
    <n v="53.900000000000091"/>
    <n v="1.3842163383754101E-2"/>
    <x v="1"/>
  </r>
  <r>
    <d v="2024-05-14T00:00:00"/>
    <x v="4"/>
    <n v="5"/>
    <n v="1"/>
    <x v="0"/>
    <x v="1"/>
    <s v="Q2"/>
    <x v="3"/>
    <x v="1"/>
    <s v="EQ"/>
    <n v="3936"/>
    <n v="3945.8"/>
    <n v="3892.9"/>
    <n v="3947.8"/>
    <n v="3902"/>
    <n v="3901.2"/>
    <n v="3916.22"/>
    <n v="1058317"/>
    <n v="4144602576.75"/>
    <n v="96233"/>
    <n v="601739"/>
    <n v="56.86"/>
    <n v="-46.600000000000364"/>
    <n v="-1.1804042757991885E-2"/>
    <x v="0"/>
  </r>
  <r>
    <d v="2024-05-15T00:00:00"/>
    <x v="4"/>
    <n v="5"/>
    <n v="1"/>
    <x v="0"/>
    <x v="1"/>
    <s v="Q2"/>
    <x v="3"/>
    <x v="1"/>
    <s v="EQ"/>
    <n v="3904.5"/>
    <n v="3926.95"/>
    <n v="3875.5"/>
    <n v="3901.2"/>
    <n v="3882.7"/>
    <n v="3880.4"/>
    <n v="3891.38"/>
    <n v="1115021"/>
    <n v="4338965538.5"/>
    <n v="88516"/>
    <n v="692445"/>
    <n v="62.1"/>
    <n v="-20.799999999999727"/>
    <n v="-5.3316928124678888E-3"/>
    <x v="0"/>
  </r>
  <r>
    <d v="2024-05-16T00:00:00"/>
    <x v="4"/>
    <n v="5"/>
    <n v="1"/>
    <x v="0"/>
    <x v="1"/>
    <s v="Q2"/>
    <x v="3"/>
    <x v="1"/>
    <s v="EQ"/>
    <n v="3891.1"/>
    <n v="3909.5"/>
    <n v="3843.5"/>
    <n v="3880.4"/>
    <n v="3892"/>
    <n v="3900.95"/>
    <n v="3882.17"/>
    <n v="2599399"/>
    <n v="10091300479.85"/>
    <n v="187465"/>
    <n v="1051041"/>
    <n v="40.43"/>
    <n v="20.549999999999727"/>
    <n v="5.2958457890938376E-3"/>
    <x v="1"/>
  </r>
  <r>
    <d v="2024-05-17T00:00:00"/>
    <x v="4"/>
    <n v="5"/>
    <n v="1"/>
    <x v="0"/>
    <x v="1"/>
    <s v="Q2"/>
    <x v="3"/>
    <x v="1"/>
    <s v="EQ"/>
    <n v="3919"/>
    <n v="3920"/>
    <n v="3830"/>
    <n v="3900.95"/>
    <n v="3839"/>
    <n v="3834.1"/>
    <n v="3866.19"/>
    <n v="2765804"/>
    <n v="10693118517.049999"/>
    <n v="197919"/>
    <n v="1821715"/>
    <n v="65.87"/>
    <n v="-66.849999999999909"/>
    <n v="-1.7136851279816432E-2"/>
    <x v="0"/>
  </r>
  <r>
    <d v="2024-05-18T00:00:00"/>
    <x v="4"/>
    <n v="5"/>
    <n v="1"/>
    <x v="0"/>
    <x v="1"/>
    <s v="Q2"/>
    <x v="3"/>
    <x v="1"/>
    <s v="EQ"/>
    <n v="3847"/>
    <n v="3861.9"/>
    <n v="3840"/>
    <n v="3834.1"/>
    <n v="3853.35"/>
    <n v="3851.45"/>
    <n v="3849.42"/>
    <n v="91066"/>
    <n v="350551405.69999999"/>
    <n v="7224"/>
    <n v="44715"/>
    <n v="49.1"/>
    <n v="17.349999999999909"/>
    <n v="4.5251819201376879E-3"/>
    <x v="1"/>
  </r>
  <r>
    <d v="2024-05-21T00:00:00"/>
    <x v="4"/>
    <n v="5"/>
    <n v="1"/>
    <x v="0"/>
    <x v="1"/>
    <s v="Q2"/>
    <x v="3"/>
    <x v="1"/>
    <s v="EQ"/>
    <n v="3830.6"/>
    <n v="3844.75"/>
    <n v="3810.05"/>
    <n v="3851.45"/>
    <n v="3825"/>
    <n v="3820.2"/>
    <n v="3820.18"/>
    <n v="1908117"/>
    <n v="7289343660.8999996"/>
    <n v="200205"/>
    <n v="1288624"/>
    <n v="67.53"/>
    <n v="-31.25"/>
    <n v="-8.113827259863168E-3"/>
    <x v="0"/>
  </r>
  <r>
    <d v="2024-05-22T00:00:00"/>
    <x v="4"/>
    <n v="5"/>
    <n v="1"/>
    <x v="0"/>
    <x v="1"/>
    <s v="Q2"/>
    <x v="3"/>
    <x v="1"/>
    <s v="EQ"/>
    <n v="3835"/>
    <n v="3841.25"/>
    <n v="3817.55"/>
    <n v="3820.2"/>
    <n v="3831.5"/>
    <n v="3832"/>
    <n v="3830.73"/>
    <n v="1311168"/>
    <n v="5022730247.75"/>
    <n v="101531"/>
    <n v="805048"/>
    <n v="61.4"/>
    <n v="11.800000000000182"/>
    <n v="3.088843516046328E-3"/>
    <x v="1"/>
  </r>
  <r>
    <d v="2024-05-23T00:00:00"/>
    <x v="4"/>
    <n v="5"/>
    <n v="1"/>
    <x v="0"/>
    <x v="1"/>
    <s v="Q2"/>
    <x v="3"/>
    <x v="1"/>
    <s v="EQ"/>
    <n v="3840.95"/>
    <n v="3905"/>
    <n v="3825.5"/>
    <n v="3832"/>
    <n v="3899"/>
    <n v="3893.45"/>
    <n v="3871.28"/>
    <n v="2095742"/>
    <n v="8113203579"/>
    <n v="131534"/>
    <n v="938015"/>
    <n v="44.76"/>
    <n v="61.449999999999818"/>
    <n v="1.6036012526095985E-2"/>
    <x v="1"/>
  </r>
  <r>
    <d v="2024-05-24T00:00:00"/>
    <x v="4"/>
    <n v="5"/>
    <n v="1"/>
    <x v="0"/>
    <x v="1"/>
    <s v="Q2"/>
    <x v="3"/>
    <x v="1"/>
    <s v="EQ"/>
    <n v="3878.25"/>
    <n v="3883.8"/>
    <n v="3844.3"/>
    <n v="3893.45"/>
    <n v="3850.95"/>
    <n v="3849.5"/>
    <n v="3857.62"/>
    <n v="1309452"/>
    <n v="5051369874.4499998"/>
    <n v="88592"/>
    <n v="762209"/>
    <n v="58.21"/>
    <n v="-43.949999999999818"/>
    <n v="-1.1288189138167903E-2"/>
    <x v="0"/>
  </r>
  <r>
    <d v="2024-05-27T00:00:00"/>
    <x v="4"/>
    <n v="5"/>
    <n v="1"/>
    <x v="0"/>
    <x v="1"/>
    <s v="Q2"/>
    <x v="3"/>
    <x v="1"/>
    <s v="EQ"/>
    <n v="3855"/>
    <n v="3908.35"/>
    <n v="3841.35"/>
    <n v="3849.5"/>
    <n v="3847.65"/>
    <n v="3847.05"/>
    <n v="3879.6"/>
    <n v="1841538"/>
    <n v="7144426662.9499998"/>
    <n v="160642"/>
    <n v="1143209"/>
    <n v="62.08"/>
    <n v="-2.4499999999998181"/>
    <n v="-6.3644629172615098E-4"/>
    <x v="0"/>
  </r>
  <r>
    <d v="2024-05-28T00:00:00"/>
    <x v="4"/>
    <n v="5"/>
    <n v="1"/>
    <x v="0"/>
    <x v="1"/>
    <s v="Q2"/>
    <x v="3"/>
    <x v="1"/>
    <s v="EQ"/>
    <n v="3858"/>
    <n v="3870"/>
    <n v="3830"/>
    <n v="3847.05"/>
    <n v="3836.9"/>
    <n v="3839.9"/>
    <n v="3853.34"/>
    <n v="1801993"/>
    <n v="6943692168.5"/>
    <n v="123639"/>
    <n v="1251465"/>
    <n v="69.45"/>
    <n v="-7.1500000000000909"/>
    <n v="-1.8585669538997648E-3"/>
    <x v="0"/>
  </r>
  <r>
    <d v="2024-05-29T00:00:00"/>
    <x v="4"/>
    <n v="5"/>
    <n v="1"/>
    <x v="0"/>
    <x v="1"/>
    <s v="Q2"/>
    <x v="3"/>
    <x v="1"/>
    <s v="EQ"/>
    <n v="3848.9"/>
    <n v="3848.9"/>
    <n v="3800"/>
    <n v="3839.9"/>
    <n v="3803"/>
    <n v="3803.65"/>
    <n v="3817.18"/>
    <n v="1568095"/>
    <n v="5985700080.3999996"/>
    <n v="118150"/>
    <n v="1116629"/>
    <n v="71.209999999999994"/>
    <n v="-36.25"/>
    <n v="-9.4403500091148201E-3"/>
    <x v="0"/>
  </r>
  <r>
    <d v="2024-05-30T00:00:00"/>
    <x v="4"/>
    <n v="5"/>
    <n v="1"/>
    <x v="0"/>
    <x v="1"/>
    <s v="Q2"/>
    <x v="3"/>
    <x v="1"/>
    <s v="EQ"/>
    <n v="3777"/>
    <n v="3794.4"/>
    <n v="3715.45"/>
    <n v="3803.65"/>
    <n v="3739"/>
    <n v="3736.1"/>
    <n v="3747.95"/>
    <n v="2919230"/>
    <n v="10941116841.4"/>
    <n v="186630"/>
    <n v="1998660"/>
    <n v="68.47"/>
    <n v="-67.550000000000182"/>
    <n v="-1.7759257555243036E-2"/>
    <x v="0"/>
  </r>
  <r>
    <d v="2024-05-31T00:00:00"/>
    <x v="4"/>
    <n v="5"/>
    <n v="1"/>
    <x v="0"/>
    <x v="1"/>
    <s v="Q2"/>
    <x v="3"/>
    <x v="1"/>
    <s v="EQ"/>
    <n v="3740"/>
    <n v="3749.8"/>
    <n v="3653.75"/>
    <n v="3736.1"/>
    <n v="3698"/>
    <n v="3670.95"/>
    <n v="3684.36"/>
    <n v="10956800"/>
    <n v="40368844653.199997"/>
    <n v="323000"/>
    <n v="8218394"/>
    <n v="75.010000000000005"/>
    <n v="-65.150000000000091"/>
    <n v="-1.7437970075747461E-2"/>
    <x v="0"/>
  </r>
  <r>
    <d v="2024-06-03T00:00:00"/>
    <x v="5"/>
    <n v="6"/>
    <n v="1"/>
    <x v="0"/>
    <x v="1"/>
    <s v="Q2"/>
    <x v="3"/>
    <x v="1"/>
    <s v="EQ"/>
    <n v="3732.8"/>
    <n v="3751.55"/>
    <n v="3696"/>
    <n v="3670.95"/>
    <n v="3706"/>
    <n v="3702.85"/>
    <n v="3713.72"/>
    <n v="2156773"/>
    <n v="8009653406.4499998"/>
    <n v="203491"/>
    <n v="1485357"/>
    <n v="68.87"/>
    <n v="31.900000000000091"/>
    <n v="8.6898486767730682E-3"/>
    <x v="1"/>
  </r>
  <r>
    <d v="2024-06-04T00:00:00"/>
    <x v="5"/>
    <n v="6"/>
    <n v="1"/>
    <x v="0"/>
    <x v="1"/>
    <s v="Q2"/>
    <x v="3"/>
    <x v="1"/>
    <s v="EQ"/>
    <n v="3700"/>
    <n v="3745"/>
    <n v="3591.5"/>
    <n v="3702.85"/>
    <n v="3732.55"/>
    <n v="3715"/>
    <n v="3694.29"/>
    <n v="3395997"/>
    <n v="12545796705.450001"/>
    <n v="274839"/>
    <n v="1875330"/>
    <n v="55.22"/>
    <n v="12.150000000000091"/>
    <n v="3.2812563295839935E-3"/>
    <x v="1"/>
  </r>
  <r>
    <d v="2024-06-05T00:00:00"/>
    <x v="5"/>
    <n v="6"/>
    <n v="1"/>
    <x v="0"/>
    <x v="1"/>
    <s v="Q2"/>
    <x v="3"/>
    <x v="1"/>
    <s v="EQ"/>
    <n v="3716"/>
    <n v="3783.8"/>
    <n v="3700"/>
    <n v="3715"/>
    <n v="3755.1"/>
    <n v="3746.45"/>
    <n v="3747.69"/>
    <n v="2799670"/>
    <n v="10492304940.65"/>
    <n v="205741"/>
    <n v="1753337"/>
    <n v="62.63"/>
    <n v="31.449999999999818"/>
    <n v="8.465679676985147E-3"/>
    <x v="1"/>
  </r>
  <r>
    <d v="2024-06-06T00:00:00"/>
    <x v="5"/>
    <n v="6"/>
    <n v="1"/>
    <x v="0"/>
    <x v="1"/>
    <s v="Q2"/>
    <x v="3"/>
    <x v="1"/>
    <s v="EQ"/>
    <n v="3781"/>
    <n v="3839.9"/>
    <n v="3741.5"/>
    <n v="3746.45"/>
    <n v="3836"/>
    <n v="3830.4"/>
    <n v="3796.58"/>
    <n v="4328036"/>
    <n v="16431736429.5"/>
    <n v="281068"/>
    <n v="2354986"/>
    <n v="54.41"/>
    <n v="83.950000000000273"/>
    <n v="2.2407879459221468E-2"/>
    <x v="1"/>
  </r>
  <r>
    <d v="2024-06-07T00:00:00"/>
    <x v="5"/>
    <n v="6"/>
    <n v="1"/>
    <x v="0"/>
    <x v="1"/>
    <s v="Q2"/>
    <x v="3"/>
    <x v="1"/>
    <s v="EQ"/>
    <n v="3837.3"/>
    <n v="3915"/>
    <n v="3837.3"/>
    <n v="3830.4"/>
    <n v="3888.55"/>
    <n v="3893.95"/>
    <n v="3891.54"/>
    <n v="4552445"/>
    <n v="17716023957.400002"/>
    <n v="277984"/>
    <n v="2356808"/>
    <n v="51.77"/>
    <n v="63.549999999999727"/>
    <n v="1.659095655806175E-2"/>
    <x v="1"/>
  </r>
  <r>
    <d v="2024-06-10T00:00:00"/>
    <x v="5"/>
    <n v="6"/>
    <n v="1"/>
    <x v="0"/>
    <x v="1"/>
    <s v="Q2"/>
    <x v="3"/>
    <x v="1"/>
    <s v="EQ"/>
    <n v="3895"/>
    <n v="3905.9"/>
    <n v="3841.9"/>
    <n v="3893.95"/>
    <n v="3859"/>
    <n v="3858.7"/>
    <n v="3864.83"/>
    <n v="1734661"/>
    <n v="6704174826.4499998"/>
    <n v="117061"/>
    <n v="1087215"/>
    <n v="62.68"/>
    <n v="-35.25"/>
    <n v="-9.0525045262522634E-3"/>
    <x v="0"/>
  </r>
  <r>
    <d v="2024-06-11T00:00:00"/>
    <x v="5"/>
    <n v="6"/>
    <n v="1"/>
    <x v="0"/>
    <x v="1"/>
    <s v="Q2"/>
    <x v="3"/>
    <x v="1"/>
    <s v="EQ"/>
    <n v="3845"/>
    <n v="3879.95"/>
    <n v="3841"/>
    <n v="3858.7"/>
    <n v="3855.65"/>
    <n v="3852.1"/>
    <n v="3860.66"/>
    <n v="1419898"/>
    <n v="5481742091.6000004"/>
    <n v="94929"/>
    <n v="968128"/>
    <n v="68.180000000000007"/>
    <n v="-6.5999999999999091"/>
    <n v="-1.7104206079767562E-3"/>
    <x v="0"/>
  </r>
  <r>
    <d v="2024-06-12T00:00:00"/>
    <x v="5"/>
    <n v="6"/>
    <n v="1"/>
    <x v="0"/>
    <x v="1"/>
    <s v="Q2"/>
    <x v="3"/>
    <x v="1"/>
    <s v="EQ"/>
    <n v="3874.4"/>
    <n v="3893.5"/>
    <n v="3827.45"/>
    <n v="3852.1"/>
    <n v="3837"/>
    <n v="3831.65"/>
    <n v="3853.4"/>
    <n v="2177001"/>
    <n v="8388848726.5500002"/>
    <n v="142302"/>
    <n v="1598098"/>
    <n v="73.41"/>
    <n v="-20.449999999999818"/>
    <n v="-5.3087926066301026E-3"/>
    <x v="0"/>
  </r>
  <r>
    <d v="2024-06-13T00:00:00"/>
    <x v="5"/>
    <n v="6"/>
    <n v="1"/>
    <x v="0"/>
    <x v="1"/>
    <s v="Q2"/>
    <x v="3"/>
    <x v="1"/>
    <s v="EQ"/>
    <n v="3856.8"/>
    <n v="3890"/>
    <n v="3852"/>
    <n v="3831.65"/>
    <n v="3873"/>
    <n v="3878.15"/>
    <n v="3872.82"/>
    <n v="1932323"/>
    <n v="7483532564.5500002"/>
    <n v="128094"/>
    <n v="1160787"/>
    <n v="60.07"/>
    <n v="46.5"/>
    <n v="1.2135763965915466E-2"/>
    <x v="1"/>
  </r>
  <r>
    <d v="2024-06-14T00:00:00"/>
    <x v="5"/>
    <n v="6"/>
    <n v="1"/>
    <x v="0"/>
    <x v="1"/>
    <s v="Q2"/>
    <x v="3"/>
    <x v="1"/>
    <s v="EQ"/>
    <n v="3889"/>
    <n v="3889"/>
    <n v="3828"/>
    <n v="3878.15"/>
    <n v="3833"/>
    <n v="3832.05"/>
    <n v="3842"/>
    <n v="1860730"/>
    <n v="7148928964.9499998"/>
    <n v="133590"/>
    <n v="1101634"/>
    <n v="59.2"/>
    <n v="-46.099999999999909"/>
    <n v="-1.1887111122571306E-2"/>
    <x v="0"/>
  </r>
  <r>
    <d v="2024-06-18T00:00:00"/>
    <x v="5"/>
    <n v="6"/>
    <n v="1"/>
    <x v="0"/>
    <x v="1"/>
    <s v="Q2"/>
    <x v="3"/>
    <x v="1"/>
    <s v="EQ"/>
    <n v="3826.05"/>
    <n v="3842"/>
    <n v="3795.05"/>
    <n v="3832.05"/>
    <n v="3819"/>
    <n v="3815.1"/>
    <n v="3819.14"/>
    <n v="1774045"/>
    <n v="6775333799.5"/>
    <n v="126236"/>
    <n v="1106791"/>
    <n v="62.39"/>
    <n v="-16.950000000000273"/>
    <n v="-4.4232199475477286E-3"/>
    <x v="0"/>
  </r>
  <r>
    <d v="2024-06-19T00:00:00"/>
    <x v="5"/>
    <n v="6"/>
    <n v="1"/>
    <x v="0"/>
    <x v="1"/>
    <s v="Q2"/>
    <x v="3"/>
    <x v="1"/>
    <s v="EQ"/>
    <n v="3827.65"/>
    <n v="3833.85"/>
    <n v="3792.95"/>
    <n v="3815.1"/>
    <n v="3801"/>
    <n v="3801.7"/>
    <n v="3806.93"/>
    <n v="1509050"/>
    <n v="5744844872.3000002"/>
    <n v="111353"/>
    <n v="981626"/>
    <n v="65.05"/>
    <n v="-13.400000000000091"/>
    <n v="-3.5123587848287308E-3"/>
    <x v="0"/>
  </r>
  <r>
    <d v="2024-06-20T00:00:00"/>
    <x v="5"/>
    <n v="6"/>
    <n v="1"/>
    <x v="0"/>
    <x v="1"/>
    <s v="Q2"/>
    <x v="3"/>
    <x v="1"/>
    <s v="EQ"/>
    <n v="3796"/>
    <n v="3809.95"/>
    <n v="3780.05"/>
    <n v="3801.7"/>
    <n v="3789.85"/>
    <n v="3787.25"/>
    <n v="3791.92"/>
    <n v="2846526"/>
    <n v="10793810411.950001"/>
    <n v="226469"/>
    <n v="1713903"/>
    <n v="60.21"/>
    <n v="-14.449999999999818"/>
    <n v="-3.8009311623746793E-3"/>
    <x v="0"/>
  </r>
  <r>
    <d v="2024-06-21T00:00:00"/>
    <x v="5"/>
    <n v="6"/>
    <n v="1"/>
    <x v="0"/>
    <x v="1"/>
    <s v="Q2"/>
    <x v="3"/>
    <x v="1"/>
    <s v="EQ"/>
    <n v="3827"/>
    <n v="3877.8"/>
    <n v="3798.05"/>
    <n v="3787.25"/>
    <n v="3802"/>
    <n v="3810.75"/>
    <n v="3827.86"/>
    <n v="4642195"/>
    <n v="17769672677.299999"/>
    <n v="206639"/>
    <n v="2264402"/>
    <n v="48.78"/>
    <n v="23.5"/>
    <n v="6.2050300349858079E-3"/>
    <x v="1"/>
  </r>
  <r>
    <d v="2024-06-24T00:00:00"/>
    <x v="5"/>
    <n v="6"/>
    <n v="1"/>
    <x v="0"/>
    <x v="1"/>
    <s v="Q2"/>
    <x v="3"/>
    <x v="1"/>
    <s v="EQ"/>
    <n v="3808.75"/>
    <n v="3857"/>
    <n v="3791.3"/>
    <n v="3810.75"/>
    <n v="3815"/>
    <n v="3816.8"/>
    <n v="3834.36"/>
    <n v="1702154"/>
    <n v="6526663734.1999998"/>
    <n v="115165"/>
    <n v="1073981"/>
    <n v="63.1"/>
    <n v="6.0500000000001819"/>
    <n v="1.5876139867480631E-3"/>
    <x v="1"/>
  </r>
  <r>
    <d v="2024-06-25T00:00:00"/>
    <x v="5"/>
    <n v="6"/>
    <n v="1"/>
    <x v="0"/>
    <x v="1"/>
    <s v="Q2"/>
    <x v="3"/>
    <x v="1"/>
    <s v="EQ"/>
    <n v="3817"/>
    <n v="3847.65"/>
    <n v="3792.9"/>
    <n v="3816.8"/>
    <n v="3840"/>
    <n v="3838.45"/>
    <n v="3822.4"/>
    <n v="1338808"/>
    <n v="5117458194.3999996"/>
    <n v="140971"/>
    <n v="926061"/>
    <n v="69.17"/>
    <n v="21.649999999999636"/>
    <n v="5.6722909243344258E-3"/>
    <x v="1"/>
  </r>
  <r>
    <d v="2024-06-26T00:00:00"/>
    <x v="5"/>
    <n v="6"/>
    <n v="1"/>
    <x v="0"/>
    <x v="1"/>
    <s v="Q2"/>
    <x v="3"/>
    <x v="1"/>
    <s v="EQ"/>
    <n v="3844.5"/>
    <n v="3866.95"/>
    <n v="3841"/>
    <n v="3838.45"/>
    <n v="3853.3"/>
    <n v="3855.85"/>
    <n v="3856.13"/>
    <n v="1639845"/>
    <n v="6323455478.6499996"/>
    <n v="159513"/>
    <n v="1131357"/>
    <n v="68.989999999999995"/>
    <n v="17.400000000000091"/>
    <n v="4.5330797587568141E-3"/>
    <x v="1"/>
  </r>
  <r>
    <d v="2024-06-27T00:00:00"/>
    <x v="5"/>
    <n v="6"/>
    <n v="1"/>
    <x v="0"/>
    <x v="1"/>
    <s v="Q2"/>
    <x v="3"/>
    <x v="1"/>
    <s v="EQ"/>
    <n v="3831"/>
    <n v="3942"/>
    <n v="3818.1"/>
    <n v="3855.85"/>
    <n v="3928"/>
    <n v="3934.15"/>
    <n v="3897.23"/>
    <n v="4526556"/>
    <n v="17641007616.5"/>
    <n v="308765"/>
    <n v="2362282"/>
    <n v="52.19"/>
    <n v="78.300000000000182"/>
    <n v="2.0306806540710917E-2"/>
    <x v="1"/>
  </r>
  <r>
    <d v="2024-06-28T00:00:00"/>
    <x v="5"/>
    <n v="6"/>
    <n v="1"/>
    <x v="0"/>
    <x v="1"/>
    <s v="Q2"/>
    <x v="3"/>
    <x v="1"/>
    <s v="EQ"/>
    <n v="3917.8"/>
    <n v="3960"/>
    <n v="3897.85"/>
    <n v="3934.15"/>
    <n v="3906.75"/>
    <n v="3904.15"/>
    <n v="3924.69"/>
    <n v="2731571"/>
    <n v="10720556955.700001"/>
    <n v="178435"/>
    <n v="1553691"/>
    <n v="56.88"/>
    <n v="-30"/>
    <n v="-7.6255353761295322E-3"/>
    <x v="0"/>
  </r>
  <r>
    <d v="2024-07-01T00:00:00"/>
    <x v="6"/>
    <n v="7"/>
    <n v="1"/>
    <x v="0"/>
    <x v="2"/>
    <s v="Q3"/>
    <x v="3"/>
    <x v="1"/>
    <s v="EQ"/>
    <n v="3884"/>
    <n v="4001.7"/>
    <n v="3884"/>
    <n v="3904.15"/>
    <n v="3963.45"/>
    <n v="3978.2"/>
    <n v="3968.4"/>
    <n v="2658723"/>
    <n v="10550877400.5"/>
    <n v="152648"/>
    <n v="1549138"/>
    <n v="58.27"/>
    <n v="74.049999999999727"/>
    <n v="1.8966996657402948E-2"/>
    <x v="1"/>
  </r>
  <r>
    <d v="2024-07-02T00:00:00"/>
    <x v="6"/>
    <n v="7"/>
    <n v="1"/>
    <x v="0"/>
    <x v="2"/>
    <s v="Q3"/>
    <x v="3"/>
    <x v="1"/>
    <s v="EQ"/>
    <n v="3993.6"/>
    <n v="4023.4"/>
    <n v="3982.55"/>
    <n v="3978.2"/>
    <n v="4009.8"/>
    <n v="4017.4"/>
    <n v="4005.25"/>
    <n v="2307449"/>
    <n v="9241906331.8999996"/>
    <n v="193878"/>
    <n v="1303944"/>
    <n v="56.51"/>
    <n v="39.200000000000273"/>
    <n v="9.8537026796039102E-3"/>
    <x v="1"/>
  </r>
  <r>
    <d v="2024-07-03T00:00:00"/>
    <x v="6"/>
    <n v="7"/>
    <n v="1"/>
    <x v="0"/>
    <x v="2"/>
    <s v="Q3"/>
    <x v="3"/>
    <x v="1"/>
    <s v="EQ"/>
    <n v="4020"/>
    <n v="4026.1"/>
    <n v="3955"/>
    <n v="4017.4"/>
    <n v="3968"/>
    <n v="3965.25"/>
    <n v="3969.17"/>
    <n v="1821198"/>
    <n v="7228650456.3999996"/>
    <n v="131803"/>
    <n v="1082619"/>
    <n v="59.45"/>
    <n v="-52.150000000000091"/>
    <n v="-1.2981032508587667E-2"/>
    <x v="0"/>
  </r>
  <r>
    <d v="2024-07-04T00:00:00"/>
    <x v="6"/>
    <n v="7"/>
    <n v="1"/>
    <x v="0"/>
    <x v="2"/>
    <s v="Q3"/>
    <x v="3"/>
    <x v="1"/>
    <s v="EQ"/>
    <n v="3999.85"/>
    <n v="4047.35"/>
    <n v="3982.1"/>
    <n v="3965.25"/>
    <n v="4019.95"/>
    <n v="4020.95"/>
    <n v="4024.81"/>
    <n v="2518001"/>
    <n v="10134477139.9"/>
    <n v="140694"/>
    <n v="1390028"/>
    <n v="55.2"/>
    <n v="55.699999999999818"/>
    <n v="1.4047033604438514E-2"/>
    <x v="1"/>
  </r>
  <r>
    <d v="2024-07-05T00:00:00"/>
    <x v="6"/>
    <n v="7"/>
    <n v="1"/>
    <x v="0"/>
    <x v="2"/>
    <s v="Q3"/>
    <x v="3"/>
    <x v="1"/>
    <s v="EQ"/>
    <n v="4010"/>
    <n v="4026.75"/>
    <n v="3988"/>
    <n v="4020.95"/>
    <n v="4010"/>
    <n v="4011.8"/>
    <n v="4007.4"/>
    <n v="1668616"/>
    <n v="6686808295.3999996"/>
    <n v="120737"/>
    <n v="903753"/>
    <n v="54.16"/>
    <n v="-9.1499999999996362"/>
    <n v="-2.2755816411543632E-3"/>
    <x v="0"/>
  </r>
  <r>
    <d v="2024-07-08T00:00:00"/>
    <x v="6"/>
    <n v="7"/>
    <n v="1"/>
    <x v="0"/>
    <x v="2"/>
    <s v="Q3"/>
    <x v="3"/>
    <x v="1"/>
    <s v="EQ"/>
    <n v="4022"/>
    <n v="4031.25"/>
    <n v="3978.05"/>
    <n v="4011.8"/>
    <n v="3997"/>
    <n v="3993.2"/>
    <n v="3995.83"/>
    <n v="1758882"/>
    <n v="7028192322.8500004"/>
    <n v="109949"/>
    <n v="1170916"/>
    <n v="66.569999999999993"/>
    <n v="-18.600000000000364"/>
    <n v="-4.6363228475996719E-3"/>
    <x v="0"/>
  </r>
  <r>
    <d v="2024-07-09T00:00:00"/>
    <x v="6"/>
    <n v="7"/>
    <n v="1"/>
    <x v="0"/>
    <x v="2"/>
    <s v="Q3"/>
    <x v="3"/>
    <x v="1"/>
    <s v="EQ"/>
    <n v="3985"/>
    <n v="4006.95"/>
    <n v="3975.1"/>
    <n v="3993.2"/>
    <n v="3983.7"/>
    <n v="3985.5"/>
    <n v="3990.33"/>
    <n v="1305801"/>
    <n v="5210579214.4499998"/>
    <n v="142268"/>
    <n v="896047"/>
    <n v="68.62"/>
    <n v="-7.6999999999998181"/>
    <n v="-1.9282780727235846E-3"/>
    <x v="0"/>
  </r>
  <r>
    <d v="2024-07-10T00:00:00"/>
    <x v="6"/>
    <n v="7"/>
    <n v="1"/>
    <x v="0"/>
    <x v="2"/>
    <s v="Q3"/>
    <x v="3"/>
    <x v="1"/>
    <s v="EQ"/>
    <n v="3983.7"/>
    <n v="4003.3"/>
    <n v="3902"/>
    <n v="3985.5"/>
    <n v="3915"/>
    <n v="3909.15"/>
    <n v="3925.5"/>
    <n v="2669716"/>
    <n v="10479963237.85"/>
    <n v="137357"/>
    <n v="1713731"/>
    <n v="64.19"/>
    <n v="-76.349999999999909"/>
    <n v="-1.9156943921716199E-2"/>
    <x v="0"/>
  </r>
  <r>
    <d v="2024-07-11T00:00:00"/>
    <x v="6"/>
    <n v="7"/>
    <n v="1"/>
    <x v="0"/>
    <x v="2"/>
    <s v="Q3"/>
    <x v="3"/>
    <x v="1"/>
    <s v="EQ"/>
    <n v="3931"/>
    <n v="3980"/>
    <n v="3895.6"/>
    <n v="3909.15"/>
    <n v="3902"/>
    <n v="3923.7"/>
    <n v="3928.74"/>
    <n v="4872189"/>
    <n v="19141549805.049999"/>
    <n v="214372"/>
    <n v="2951068"/>
    <n v="60.57"/>
    <n v="14.549999999999727"/>
    <n v="3.7220367599093735E-3"/>
    <x v="1"/>
  </r>
  <r>
    <d v="2024-07-12T00:00:00"/>
    <x v="6"/>
    <n v="7"/>
    <n v="1"/>
    <x v="0"/>
    <x v="2"/>
    <s v="Q3"/>
    <x v="3"/>
    <x v="1"/>
    <s v="EQ"/>
    <n v="3980"/>
    <n v="4199.95"/>
    <n v="3971.3"/>
    <n v="3923.7"/>
    <n v="4182.45"/>
    <n v="4183.95"/>
    <n v="4117.0200000000004"/>
    <n v="13509164"/>
    <n v="55617454764.650002"/>
    <n v="800145"/>
    <n v="5960225"/>
    <n v="44.12"/>
    <n v="260.25"/>
    <n v="6.6327700894563801E-2"/>
    <x v="1"/>
  </r>
  <r>
    <d v="2024-07-15T00:00:00"/>
    <x v="6"/>
    <n v="7"/>
    <n v="1"/>
    <x v="0"/>
    <x v="2"/>
    <s v="Q3"/>
    <x v="3"/>
    <x v="1"/>
    <s v="EQ"/>
    <n v="4235.7"/>
    <n v="4240"/>
    <n v="4157.05"/>
    <n v="4183.95"/>
    <n v="4167.3500000000004"/>
    <n v="4169.2"/>
    <n v="4204.1499999999996"/>
    <n v="4848030"/>
    <n v="20381843135.150002"/>
    <n v="238210"/>
    <n v="3467248"/>
    <n v="71.52"/>
    <n v="-14.75"/>
    <n v="-3.5253767372937059E-3"/>
    <x v="0"/>
  </r>
  <r>
    <d v="2024-07-16T00:00:00"/>
    <x v="6"/>
    <n v="7"/>
    <n v="1"/>
    <x v="0"/>
    <x v="2"/>
    <s v="Q3"/>
    <x v="3"/>
    <x v="1"/>
    <s v="EQ"/>
    <n v="4172"/>
    <n v="4194.55"/>
    <n v="4144.8999999999996"/>
    <n v="4169.2"/>
    <n v="4171.05"/>
    <n v="4178.45"/>
    <n v="4173.42"/>
    <n v="2029521"/>
    <n v="8470051366.6499996"/>
    <n v="123240"/>
    <n v="1481176"/>
    <n v="72.98"/>
    <n v="9.25"/>
    <n v="2.2186510601554256E-3"/>
    <x v="1"/>
  </r>
  <r>
    <d v="2024-07-18T00:00:00"/>
    <x v="6"/>
    <n v="7"/>
    <n v="1"/>
    <x v="0"/>
    <x v="2"/>
    <s v="Q3"/>
    <x v="3"/>
    <x v="1"/>
    <s v="EQ"/>
    <n v="4160"/>
    <n v="4325"/>
    <n v="4160"/>
    <n v="4178.45"/>
    <n v="4297.2"/>
    <n v="4315.55"/>
    <n v="4271.66"/>
    <n v="5613364"/>
    <n v="23978361639.450001"/>
    <n v="361931"/>
    <n v="3043655"/>
    <n v="54.22"/>
    <n v="137.10000000000036"/>
    <n v="3.2811209898407391E-2"/>
    <x v="1"/>
  </r>
  <r>
    <d v="2024-07-19T00:00:00"/>
    <x v="6"/>
    <n v="7"/>
    <n v="1"/>
    <x v="0"/>
    <x v="2"/>
    <s v="Q3"/>
    <x v="3"/>
    <x v="1"/>
    <s v="EQ"/>
    <n v="4317.3999999999996"/>
    <n v="4358.75"/>
    <n v="4285.25"/>
    <n v="4315.55"/>
    <n v="4298"/>
    <n v="4302.3999999999996"/>
    <n v="4319.1499999999996"/>
    <n v="3903354"/>
    <n v="16859178396.200001"/>
    <n v="290294"/>
    <n v="2160304"/>
    <n v="55.34"/>
    <n v="-13.150000000000546"/>
    <n v="-3.0471202975288305E-3"/>
    <x v="0"/>
  </r>
  <r>
    <d v="2024-07-22T00:00:00"/>
    <x v="6"/>
    <n v="7"/>
    <n v="1"/>
    <x v="0"/>
    <x v="2"/>
    <s v="Q3"/>
    <x v="3"/>
    <x v="1"/>
    <s v="EQ"/>
    <n v="4299.95"/>
    <n v="4319.95"/>
    <n v="4265"/>
    <n v="4302.3999999999996"/>
    <n v="4282.1000000000004"/>
    <n v="4287.3500000000004"/>
    <n v="4292.1400000000003"/>
    <n v="1896386"/>
    <n v="8139560522.25"/>
    <n v="132112"/>
    <n v="1295930"/>
    <n v="68.34"/>
    <n v="-15.049999999999272"/>
    <n v="-3.4980476013386189E-3"/>
    <x v="0"/>
  </r>
  <r>
    <d v="2024-07-23T00:00:00"/>
    <x v="6"/>
    <n v="7"/>
    <n v="1"/>
    <x v="0"/>
    <x v="2"/>
    <s v="Q3"/>
    <x v="3"/>
    <x v="1"/>
    <s v="EQ"/>
    <n v="4283"/>
    <n v="4361.7"/>
    <n v="4266.3"/>
    <n v="4287.3500000000004"/>
    <n v="4311"/>
    <n v="4302.3500000000004"/>
    <n v="4302.1899999999996"/>
    <n v="2365208"/>
    <n v="10175578824.25"/>
    <n v="180645"/>
    <n v="1466191"/>
    <n v="61.99"/>
    <n v="15"/>
    <n v="3.4986646763152059E-3"/>
    <x v="1"/>
  </r>
  <r>
    <d v="2024-07-24T00:00:00"/>
    <x v="6"/>
    <n v="7"/>
    <n v="1"/>
    <x v="0"/>
    <x v="2"/>
    <s v="Q3"/>
    <x v="3"/>
    <x v="1"/>
    <s v="EQ"/>
    <n v="4287.5"/>
    <n v="4339.1000000000004"/>
    <n v="4268.1000000000004"/>
    <n v="4302.3500000000004"/>
    <n v="4305"/>
    <n v="4306.25"/>
    <n v="4309.5"/>
    <n v="1809793"/>
    <n v="7799303896.9499998"/>
    <n v="118444"/>
    <n v="1152683"/>
    <n v="63.69"/>
    <n v="3.8999999999996362"/>
    <n v="9.0648134159230088E-4"/>
    <x v="1"/>
  </r>
  <r>
    <d v="2024-07-25T00:00:00"/>
    <x v="6"/>
    <n v="7"/>
    <n v="1"/>
    <x v="0"/>
    <x v="2"/>
    <s v="Q3"/>
    <x v="3"/>
    <x v="1"/>
    <s v="EQ"/>
    <n v="4295"/>
    <n v="4343"/>
    <n v="4274.2"/>
    <n v="4306.25"/>
    <n v="4332.25"/>
    <n v="4322.5"/>
    <n v="4314.53"/>
    <n v="2810342"/>
    <n v="12125310419.4"/>
    <n v="196421"/>
    <n v="1830024"/>
    <n v="65.12"/>
    <n v="16.25"/>
    <n v="3.7735849056603774E-3"/>
    <x v="1"/>
  </r>
  <r>
    <d v="2024-07-26T00:00:00"/>
    <x v="6"/>
    <n v="7"/>
    <n v="1"/>
    <x v="0"/>
    <x v="2"/>
    <s v="Q3"/>
    <x v="3"/>
    <x v="1"/>
    <s v="EQ"/>
    <n v="4350"/>
    <n v="4422.45"/>
    <n v="4337.05"/>
    <n v="4322.5"/>
    <n v="4393.6499999999996"/>
    <n v="4387.8500000000004"/>
    <n v="4390.46"/>
    <n v="3552210"/>
    <n v="15595841522.450001"/>
    <n v="167036"/>
    <n v="2259693"/>
    <n v="63.61"/>
    <n v="65.350000000000364"/>
    <n v="1.5118565644881518E-2"/>
    <x v="1"/>
  </r>
  <r>
    <d v="2024-07-29T00:00:00"/>
    <x v="6"/>
    <n v="7"/>
    <n v="1"/>
    <x v="0"/>
    <x v="2"/>
    <s v="Q3"/>
    <x v="3"/>
    <x v="1"/>
    <s v="EQ"/>
    <n v="4415"/>
    <n v="4431"/>
    <n v="4371"/>
    <n v="4387.8500000000004"/>
    <n v="4380"/>
    <n v="4381.1000000000004"/>
    <n v="4390.57"/>
    <n v="1746803"/>
    <n v="7669454915.1499996"/>
    <n v="119852"/>
    <n v="1260177"/>
    <n v="72.14"/>
    <n v="-6.75"/>
    <n v="-1.5383388219743152E-3"/>
    <x v="0"/>
  </r>
  <r>
    <d v="2024-07-30T00:00:00"/>
    <x v="6"/>
    <n v="7"/>
    <n v="1"/>
    <x v="0"/>
    <x v="2"/>
    <s v="Q3"/>
    <x v="3"/>
    <x v="1"/>
    <s v="EQ"/>
    <n v="4391.1000000000004"/>
    <n v="4398"/>
    <n v="4327.3"/>
    <n v="4381.1000000000004"/>
    <n v="4353.1499999999996"/>
    <n v="4365.3500000000004"/>
    <n v="4358.33"/>
    <n v="1797906"/>
    <n v="7835871346.1000004"/>
    <n v="145705"/>
    <n v="1275115"/>
    <n v="70.92"/>
    <n v="-15.75"/>
    <n v="-3.5949875602017756E-3"/>
    <x v="0"/>
  </r>
  <r>
    <d v="2024-07-31T00:00:00"/>
    <x v="6"/>
    <n v="7"/>
    <n v="1"/>
    <x v="0"/>
    <x v="2"/>
    <s v="Q3"/>
    <x v="3"/>
    <x v="1"/>
    <s v="EQ"/>
    <n v="4350"/>
    <n v="4414"/>
    <n v="4345"/>
    <n v="4365.3500000000004"/>
    <n v="4392"/>
    <n v="4385.3500000000004"/>
    <n v="4387.3500000000004"/>
    <n v="2330091"/>
    <n v="10222933214.049999"/>
    <n v="166542"/>
    <n v="1726235"/>
    <n v="74.08"/>
    <n v="20"/>
    <n v="4.5815341267023257E-3"/>
    <x v="1"/>
  </r>
  <r>
    <d v="2024-08-01T00:00:00"/>
    <x v="7"/>
    <n v="8"/>
    <n v="1"/>
    <x v="0"/>
    <x v="2"/>
    <s v="Q3"/>
    <x v="3"/>
    <x v="1"/>
    <s v="EQ"/>
    <n v="4399.3999999999996"/>
    <n v="4419.3"/>
    <n v="4365.05"/>
    <n v="4385.3500000000004"/>
    <n v="4387"/>
    <n v="4397.1000000000004"/>
    <n v="4390.04"/>
    <n v="2202244"/>
    <n v="9667930574.8500004"/>
    <n v="125252"/>
    <n v="1406101"/>
    <n v="63.85"/>
    <n v="11.75"/>
    <n v="2.6793756484659145E-3"/>
    <x v="1"/>
  </r>
  <r>
    <d v="2024-08-02T00:00:00"/>
    <x v="7"/>
    <n v="8"/>
    <n v="1"/>
    <x v="0"/>
    <x v="2"/>
    <s v="Q3"/>
    <x v="3"/>
    <x v="1"/>
    <s v="EQ"/>
    <n v="4365"/>
    <n v="4398"/>
    <n v="4270"/>
    <n v="4397.1000000000004"/>
    <n v="4283.8500000000004"/>
    <n v="4283.05"/>
    <n v="4309.34"/>
    <n v="2811282"/>
    <n v="12114777969.549999"/>
    <n v="213069"/>
    <n v="1705592"/>
    <n v="60.67"/>
    <n v="-114.05000000000018"/>
    <n v="-2.5937549748698045E-2"/>
    <x v="0"/>
  </r>
  <r>
    <d v="2024-08-05T00:00:00"/>
    <x v="7"/>
    <n v="8"/>
    <n v="1"/>
    <x v="0"/>
    <x v="2"/>
    <s v="Q3"/>
    <x v="3"/>
    <x v="1"/>
    <s v="EQ"/>
    <n v="4239"/>
    <n v="4239"/>
    <n v="4110.5"/>
    <n v="4283.05"/>
    <n v="4160"/>
    <n v="4155.05"/>
    <n v="4165.25"/>
    <n v="2787771"/>
    <n v="11611760562.200001"/>
    <n v="169844"/>
    <n v="1792731"/>
    <n v="64.31"/>
    <n v="-128"/>
    <n v="-2.9885245327511935E-2"/>
    <x v="0"/>
  </r>
  <r>
    <d v="2024-08-06T00:00:00"/>
    <x v="7"/>
    <n v="8"/>
    <n v="1"/>
    <x v="0"/>
    <x v="2"/>
    <s v="Q3"/>
    <x v="3"/>
    <x v="1"/>
    <s v="EQ"/>
    <n v="4170.95"/>
    <n v="4258.25"/>
    <n v="4160.8"/>
    <n v="4155.05"/>
    <n v="4175.1000000000004"/>
    <n v="4171.2"/>
    <n v="4193.9799999999996"/>
    <n v="2203067"/>
    <n v="9239608320.0499992"/>
    <n v="134281"/>
    <n v="1428036"/>
    <n v="64.819999999999993"/>
    <n v="16.149999999999636"/>
    <n v="3.8868365001623654E-3"/>
    <x v="1"/>
  </r>
  <r>
    <d v="2024-08-07T00:00:00"/>
    <x v="7"/>
    <n v="8"/>
    <n v="1"/>
    <x v="0"/>
    <x v="2"/>
    <s v="Q3"/>
    <x v="3"/>
    <x v="1"/>
    <s v="EQ"/>
    <n v="4228"/>
    <n v="4244.95"/>
    <n v="4180.3"/>
    <n v="4171.2"/>
    <n v="4201"/>
    <n v="4200.45"/>
    <n v="4201.58"/>
    <n v="1237666"/>
    <n v="5200150778.8500004"/>
    <n v="102627"/>
    <n v="796283"/>
    <n v="64.34"/>
    <n v="29.25"/>
    <n v="7.0123705408515541E-3"/>
    <x v="1"/>
  </r>
  <r>
    <d v="2024-08-08T00:00:00"/>
    <x v="7"/>
    <n v="8"/>
    <n v="1"/>
    <x v="0"/>
    <x v="2"/>
    <s v="Q3"/>
    <x v="3"/>
    <x v="1"/>
    <s v="EQ"/>
    <n v="4181"/>
    <n v="4232"/>
    <n v="4160"/>
    <n v="4200.45"/>
    <n v="4174"/>
    <n v="4172.55"/>
    <n v="4190.47"/>
    <n v="2441283"/>
    <n v="10230119942.799999"/>
    <n v="120490"/>
    <n v="1684925"/>
    <n v="69.02"/>
    <n v="-27.899999999999636"/>
    <n v="-6.6421454844122979E-3"/>
    <x v="0"/>
  </r>
  <r>
    <d v="2024-08-09T00:00:00"/>
    <x v="7"/>
    <n v="8"/>
    <n v="1"/>
    <x v="0"/>
    <x v="2"/>
    <s v="Q3"/>
    <x v="3"/>
    <x v="1"/>
    <s v="EQ"/>
    <n v="4217"/>
    <n v="4253.6499999999996"/>
    <n v="4205.55"/>
    <n v="4172.55"/>
    <n v="4220"/>
    <n v="4228.75"/>
    <n v="4233.82"/>
    <n v="1302536"/>
    <n v="5514705150.3500004"/>
    <n v="79876"/>
    <n v="835330"/>
    <n v="64.13"/>
    <n v="56.199999999999818"/>
    <n v="1.3468981797701601E-2"/>
    <x v="1"/>
  </r>
  <r>
    <d v="2024-08-12T00:00:00"/>
    <x v="7"/>
    <n v="8"/>
    <n v="1"/>
    <x v="0"/>
    <x v="2"/>
    <s v="Q3"/>
    <x v="3"/>
    <x v="1"/>
    <s v="EQ"/>
    <n v="4230"/>
    <n v="4239"/>
    <n v="4186.3500000000004"/>
    <n v="4228.75"/>
    <n v="4193.1000000000004"/>
    <n v="4195.6499999999996"/>
    <n v="4210.62"/>
    <n v="936912"/>
    <n v="3944978151.5999999"/>
    <n v="86028"/>
    <n v="593190"/>
    <n v="63.31"/>
    <n v="-33.100000000000364"/>
    <n v="-7.8273721548921937E-3"/>
    <x v="0"/>
  </r>
  <r>
    <d v="2024-08-13T00:00:00"/>
    <x v="7"/>
    <n v="8"/>
    <n v="1"/>
    <x v="0"/>
    <x v="2"/>
    <s v="Q3"/>
    <x v="3"/>
    <x v="1"/>
    <s v="EQ"/>
    <n v="4213"/>
    <n v="4234"/>
    <n v="4183"/>
    <n v="4195.6499999999996"/>
    <n v="4197"/>
    <n v="4196.95"/>
    <n v="4209.09"/>
    <n v="1495593"/>
    <n v="6295091175.5500002"/>
    <n v="99105"/>
    <n v="981192"/>
    <n v="65.61"/>
    <n v="1.3000000000001819"/>
    <n v="3.0984472012684139E-4"/>
    <x v="1"/>
  </r>
  <r>
    <d v="2024-08-14T00:00:00"/>
    <x v="7"/>
    <n v="8"/>
    <n v="1"/>
    <x v="0"/>
    <x v="2"/>
    <s v="Q3"/>
    <x v="3"/>
    <x v="1"/>
    <s v="EQ"/>
    <n v="4209"/>
    <n v="4306.2"/>
    <n v="4188.1499999999996"/>
    <n v="4196.95"/>
    <n v="4293"/>
    <n v="4295.25"/>
    <n v="4265.75"/>
    <n v="3226545"/>
    <n v="13763619690.799999"/>
    <n v="182461"/>
    <n v="2058456"/>
    <n v="63.8"/>
    <n v="98.300000000000182"/>
    <n v="2.3421770571486481E-2"/>
    <x v="1"/>
  </r>
  <r>
    <d v="2024-08-16T00:00:00"/>
    <x v="7"/>
    <n v="8"/>
    <n v="1"/>
    <x v="0"/>
    <x v="2"/>
    <s v="Q3"/>
    <x v="3"/>
    <x v="1"/>
    <s v="EQ"/>
    <n v="4350"/>
    <n v="4427"/>
    <n v="4325.1000000000004"/>
    <n v="4295.25"/>
    <n v="4414.2"/>
    <n v="4416.05"/>
    <n v="4395.4799999999996"/>
    <n v="3457058"/>
    <n v="15195430172.75"/>
    <n v="233969"/>
    <n v="2117237"/>
    <n v="61.24"/>
    <n v="120.80000000000018"/>
    <n v="2.8124090565159229E-2"/>
    <x v="1"/>
  </r>
  <r>
    <d v="2024-08-19T00:00:00"/>
    <x v="7"/>
    <n v="8"/>
    <n v="1"/>
    <x v="0"/>
    <x v="2"/>
    <s v="Q3"/>
    <x v="3"/>
    <x v="1"/>
    <s v="EQ"/>
    <n v="4421"/>
    <n v="4494.25"/>
    <n v="4390.3500000000004"/>
    <n v="4416.05"/>
    <n v="4490"/>
    <n v="4490"/>
    <n v="4459.62"/>
    <n v="2055210"/>
    <n v="9165457457.5499992"/>
    <n v="118736"/>
    <n v="1182630"/>
    <n v="57.54"/>
    <n v="73.949999999999818"/>
    <n v="1.6745734310073441E-2"/>
    <x v="1"/>
  </r>
  <r>
    <d v="2024-08-20T00:00:00"/>
    <x v="7"/>
    <n v="8"/>
    <n v="1"/>
    <x v="0"/>
    <x v="2"/>
    <s v="Q3"/>
    <x v="3"/>
    <x v="1"/>
    <s v="EQ"/>
    <n v="4505"/>
    <n v="4565"/>
    <n v="4500"/>
    <n v="4490"/>
    <n v="4505"/>
    <n v="4523.3"/>
    <n v="4529.5"/>
    <n v="2212298"/>
    <n v="10020613301.75"/>
    <n v="128019"/>
    <n v="1329501"/>
    <n v="60.1"/>
    <n v="33.300000000000182"/>
    <n v="7.4164810690423568E-3"/>
    <x v="1"/>
  </r>
  <r>
    <d v="2024-08-21T00:00:00"/>
    <x v="7"/>
    <n v="8"/>
    <n v="1"/>
    <x v="0"/>
    <x v="2"/>
    <s v="Q3"/>
    <x v="3"/>
    <x v="1"/>
    <s v="EQ"/>
    <n v="4518"/>
    <n v="4560"/>
    <n v="4492.55"/>
    <n v="4523.3"/>
    <n v="4550"/>
    <n v="4551.5"/>
    <n v="4529.6099999999997"/>
    <n v="1896990"/>
    <n v="8592617038.5"/>
    <n v="115023"/>
    <n v="1447546"/>
    <n v="76.31"/>
    <n v="28.199999999999818"/>
    <n v="6.2343863993101975E-3"/>
    <x v="1"/>
  </r>
  <r>
    <d v="2024-08-22T00:00:00"/>
    <x v="7"/>
    <n v="8"/>
    <n v="1"/>
    <x v="0"/>
    <x v="2"/>
    <s v="Q3"/>
    <x v="3"/>
    <x v="1"/>
    <s v="EQ"/>
    <n v="4560"/>
    <n v="4560.95"/>
    <n v="4497.2"/>
    <n v="4551.5"/>
    <n v="4502"/>
    <n v="4502"/>
    <n v="4515.5200000000004"/>
    <n v="1829872"/>
    <n v="8262819007.8500004"/>
    <n v="114303"/>
    <n v="1160455"/>
    <n v="63.42"/>
    <n v="-49.5"/>
    <n v="-1.0875535537734812E-2"/>
    <x v="0"/>
  </r>
  <r>
    <d v="2024-08-23T00:00:00"/>
    <x v="7"/>
    <n v="8"/>
    <n v="1"/>
    <x v="0"/>
    <x v="2"/>
    <s v="Q3"/>
    <x v="3"/>
    <x v="1"/>
    <s v="EQ"/>
    <n v="4500"/>
    <n v="4506"/>
    <n v="4455"/>
    <n v="4502"/>
    <n v="4473.05"/>
    <n v="4463.8999999999996"/>
    <n v="4469.04"/>
    <n v="1809253"/>
    <n v="8085619687.3999996"/>
    <n v="101893"/>
    <n v="1135736"/>
    <n v="62.77"/>
    <n v="-38.100000000000364"/>
    <n v="-8.4629053753887962E-3"/>
    <x v="0"/>
  </r>
  <r>
    <d v="2024-08-26T00:00:00"/>
    <x v="7"/>
    <n v="8"/>
    <n v="1"/>
    <x v="0"/>
    <x v="2"/>
    <s v="Q3"/>
    <x v="3"/>
    <x v="1"/>
    <s v="EQ"/>
    <n v="4489"/>
    <n v="4552.1499999999996"/>
    <n v="4485"/>
    <n v="4463.8999999999996"/>
    <n v="4506.6000000000004"/>
    <n v="4502.45"/>
    <n v="4517.26"/>
    <n v="1844164"/>
    <n v="8330571610.1499996"/>
    <n v="118509"/>
    <n v="1152094"/>
    <n v="62.47"/>
    <n v="38.550000000000182"/>
    <n v="8.6359461457470345E-3"/>
    <x v="1"/>
  </r>
  <r>
    <d v="2024-08-27T00:00:00"/>
    <x v="7"/>
    <n v="8"/>
    <n v="1"/>
    <x v="0"/>
    <x v="2"/>
    <s v="Q3"/>
    <x v="3"/>
    <x v="1"/>
    <s v="EQ"/>
    <n v="4505"/>
    <n v="4510"/>
    <n v="4486.8"/>
    <n v="4502.45"/>
    <n v="4491"/>
    <n v="4497.1499999999996"/>
    <n v="4496.7700000000004"/>
    <n v="930697"/>
    <n v="4185134647"/>
    <n v="65265"/>
    <n v="599149"/>
    <n v="64.38"/>
    <n v="-5.3000000000001819"/>
    <n v="-1.177136892136544E-3"/>
    <x v="0"/>
  </r>
  <r>
    <d v="2024-08-28T00:00:00"/>
    <x v="7"/>
    <n v="8"/>
    <n v="1"/>
    <x v="0"/>
    <x v="2"/>
    <s v="Q3"/>
    <x v="3"/>
    <x v="1"/>
    <s v="EQ"/>
    <n v="4498.75"/>
    <n v="4562.5"/>
    <n v="4457.3"/>
    <n v="4497.1499999999996"/>
    <n v="4513"/>
    <n v="4506.05"/>
    <n v="4515.24"/>
    <n v="1848058"/>
    <n v="8344430539.8000002"/>
    <n v="127744"/>
    <n v="1110045"/>
    <n v="60.07"/>
    <n v="8.9000000000005457"/>
    <n v="1.9790311641818812E-3"/>
    <x v="1"/>
  </r>
  <r>
    <d v="2024-08-29T00:00:00"/>
    <x v="7"/>
    <n v="8"/>
    <n v="1"/>
    <x v="0"/>
    <x v="2"/>
    <s v="Q3"/>
    <x v="3"/>
    <x v="1"/>
    <s v="EQ"/>
    <n v="4460"/>
    <n v="4556"/>
    <n v="4460"/>
    <n v="4506.05"/>
    <n v="4507"/>
    <n v="4511.8"/>
    <n v="4515.71"/>
    <n v="2133641"/>
    <n v="9634899513.2000008"/>
    <n v="138513"/>
    <n v="1117184"/>
    <n v="52.36"/>
    <n v="5.75"/>
    <n v="1.2760621830649904E-3"/>
    <x v="1"/>
  </r>
  <r>
    <d v="2024-08-30T00:00:00"/>
    <x v="7"/>
    <n v="8"/>
    <n v="1"/>
    <x v="0"/>
    <x v="2"/>
    <s v="Q3"/>
    <x v="3"/>
    <x v="1"/>
    <s v="EQ"/>
    <n v="4500"/>
    <n v="4592.25"/>
    <n v="4487.8"/>
    <n v="4511.8"/>
    <n v="4562.7"/>
    <n v="4553.75"/>
    <n v="4545.75"/>
    <n v="3637222"/>
    <n v="16533915087.450001"/>
    <n v="155239"/>
    <n v="2308090"/>
    <n v="63.46"/>
    <n v="41.949999999999818"/>
    <n v="9.2978412163659332E-3"/>
    <x v="1"/>
  </r>
  <r>
    <d v="2024-09-02T00:00:00"/>
    <x v="8"/>
    <n v="9"/>
    <n v="1"/>
    <x v="0"/>
    <x v="2"/>
    <s v="Q3"/>
    <x v="3"/>
    <x v="1"/>
    <s v="EQ"/>
    <n v="4576"/>
    <n v="4588"/>
    <n v="4512"/>
    <n v="4553.75"/>
    <n v="4526.3999999999996"/>
    <n v="4521.05"/>
    <n v="4545.25"/>
    <n v="1216500"/>
    <n v="5529299899.1000004"/>
    <n v="109365"/>
    <n v="707749"/>
    <n v="58.18"/>
    <n v="-32.699999999999818"/>
    <n v="-7.1808948668679257E-3"/>
    <x v="0"/>
  </r>
  <r>
    <d v="2024-09-03T00:00:00"/>
    <x v="8"/>
    <n v="9"/>
    <n v="1"/>
    <x v="0"/>
    <x v="2"/>
    <s v="Q3"/>
    <x v="3"/>
    <x v="1"/>
    <s v="EQ"/>
    <n v="4521.05"/>
    <n v="4555.8999999999996"/>
    <n v="4495.8999999999996"/>
    <n v="4521.05"/>
    <n v="4512.6499999999996"/>
    <n v="4512.3500000000004"/>
    <n v="4523.6000000000004"/>
    <n v="1717263"/>
    <n v="7768215760.6999998"/>
    <n v="117744"/>
    <n v="1182755"/>
    <n v="68.87"/>
    <n v="-8.6999999999998181"/>
    <n v="-1.9243317370964306E-3"/>
    <x v="0"/>
  </r>
  <r>
    <d v="2024-09-04T00:00:00"/>
    <x v="8"/>
    <n v="9"/>
    <n v="1"/>
    <x v="0"/>
    <x v="2"/>
    <s v="Q3"/>
    <x v="3"/>
    <x v="1"/>
    <s v="EQ"/>
    <n v="4476.95"/>
    <n v="4487"/>
    <n v="4436.7"/>
    <n v="4512.3500000000004"/>
    <n v="4484"/>
    <n v="4479.25"/>
    <n v="4468.96"/>
    <n v="1265505"/>
    <n v="5655496454.3500004"/>
    <n v="123447"/>
    <n v="824480"/>
    <n v="65.150000000000006"/>
    <n v="-33.100000000000364"/>
    <n v="-7.3354238922070233E-3"/>
    <x v="0"/>
  </r>
  <r>
    <d v="2024-09-05T00:00:00"/>
    <x v="8"/>
    <n v="9"/>
    <n v="1"/>
    <x v="0"/>
    <x v="2"/>
    <s v="Q3"/>
    <x v="3"/>
    <x v="1"/>
    <s v="EQ"/>
    <n v="4481"/>
    <n v="4499"/>
    <n v="4454.1499999999996"/>
    <n v="4479.25"/>
    <n v="4490"/>
    <n v="4475.95"/>
    <n v="4469.1499999999996"/>
    <n v="1688793"/>
    <n v="7547477632.8999996"/>
    <n v="105236"/>
    <n v="1126276"/>
    <n v="66.69"/>
    <n v="-3.3000000000001819"/>
    <n v="-7.3673047943298138E-4"/>
    <x v="0"/>
  </r>
  <r>
    <d v="2024-09-06T00:00:00"/>
    <x v="8"/>
    <n v="9"/>
    <n v="1"/>
    <x v="0"/>
    <x v="2"/>
    <s v="Q3"/>
    <x v="3"/>
    <x v="1"/>
    <s v="EQ"/>
    <n v="4473.95"/>
    <n v="4518.95"/>
    <n v="4440"/>
    <n v="4475.95"/>
    <n v="4460.5"/>
    <n v="4456.75"/>
    <n v="4466.8"/>
    <n v="1649179"/>
    <n v="7366546120.25"/>
    <n v="148566"/>
    <n v="754328"/>
    <n v="45.74"/>
    <n v="-19.199999999999818"/>
    <n v="-4.2895921536209788E-3"/>
    <x v="0"/>
  </r>
  <r>
    <d v="2024-09-09T00:00:00"/>
    <x v="8"/>
    <n v="9"/>
    <n v="1"/>
    <x v="0"/>
    <x v="2"/>
    <s v="Q3"/>
    <x v="3"/>
    <x v="1"/>
    <s v="EQ"/>
    <n v="4455"/>
    <n v="4490.25"/>
    <n v="4430.5"/>
    <n v="4456.75"/>
    <n v="4458"/>
    <n v="4449.55"/>
    <n v="4459.58"/>
    <n v="1184938"/>
    <n v="5284328321.1499996"/>
    <n v="92569"/>
    <n v="803470"/>
    <n v="67.81"/>
    <n v="-7.1999999999998181"/>
    <n v="-1.6155270095921507E-3"/>
    <x v="0"/>
  </r>
  <r>
    <d v="2024-09-10T00:00:00"/>
    <x v="8"/>
    <n v="9"/>
    <n v="1"/>
    <x v="0"/>
    <x v="2"/>
    <s v="Q3"/>
    <x v="3"/>
    <x v="1"/>
    <s v="EQ"/>
    <n v="4442.45"/>
    <n v="4539.95"/>
    <n v="4440.45"/>
    <n v="4449.55"/>
    <n v="4510"/>
    <n v="4507.8500000000004"/>
    <n v="4499.4399999999996"/>
    <n v="1385591"/>
    <n v="6234377452.1999998"/>
    <n v="125535"/>
    <n v="774002"/>
    <n v="55.86"/>
    <n v="58.300000000000182"/>
    <n v="1.3102448562214196E-2"/>
    <x v="1"/>
  </r>
  <r>
    <d v="2024-09-11T00:00:00"/>
    <x v="8"/>
    <n v="9"/>
    <n v="1"/>
    <x v="0"/>
    <x v="2"/>
    <s v="Q3"/>
    <x v="3"/>
    <x v="1"/>
    <s v="EQ"/>
    <n v="4521.45"/>
    <n v="4549.3500000000004"/>
    <n v="4471.25"/>
    <n v="4507.8500000000004"/>
    <n v="4495.5"/>
    <n v="4479.3500000000004"/>
    <n v="4504.96"/>
    <n v="1325919"/>
    <n v="5973212660.0500002"/>
    <n v="127870"/>
    <n v="885040"/>
    <n v="66.75"/>
    <n v="-28.5"/>
    <n v="-6.3223044245039207E-3"/>
    <x v="0"/>
  </r>
  <r>
    <d v="2024-09-12T00:00:00"/>
    <x v="8"/>
    <n v="9"/>
    <n v="1"/>
    <x v="0"/>
    <x v="2"/>
    <s v="Q3"/>
    <x v="3"/>
    <x v="1"/>
    <s v="EQ"/>
    <n v="4510.25"/>
    <n v="4532.6000000000004"/>
    <n v="4431.3"/>
    <n v="4479.3500000000004"/>
    <n v="4495.3"/>
    <n v="4517.7"/>
    <n v="4485.01"/>
    <n v="2742216"/>
    <n v="12298852603.6"/>
    <n v="179765"/>
    <n v="1336809"/>
    <n v="48.75"/>
    <n v="38.349999999999454"/>
    <n v="8.5615100405191484E-3"/>
    <x v="1"/>
  </r>
  <r>
    <d v="2024-09-13T00:00:00"/>
    <x v="8"/>
    <n v="9"/>
    <n v="1"/>
    <x v="0"/>
    <x v="2"/>
    <s v="Q3"/>
    <x v="3"/>
    <x v="1"/>
    <s v="EQ"/>
    <n v="4530"/>
    <n v="4547"/>
    <n v="4505"/>
    <n v="4517.7"/>
    <n v="4521.75"/>
    <n v="4522.6000000000004"/>
    <n v="4526.87"/>
    <n v="1458786"/>
    <n v="6603740972.8999996"/>
    <n v="78892"/>
    <n v="773596"/>
    <n v="53.03"/>
    <n v="4.9000000000005457"/>
    <n v="1.0846227062444487E-3"/>
    <x v="1"/>
  </r>
  <r>
    <d v="2024-09-16T00:00:00"/>
    <x v="8"/>
    <n v="9"/>
    <n v="1"/>
    <x v="0"/>
    <x v="2"/>
    <s v="Q3"/>
    <x v="3"/>
    <x v="1"/>
    <s v="EQ"/>
    <n v="4527"/>
    <n v="4546.05"/>
    <n v="4494.45"/>
    <n v="4522.6000000000004"/>
    <n v="4509"/>
    <n v="4513.25"/>
    <n v="4516.51"/>
    <n v="1155120"/>
    <n v="5217113716.25"/>
    <n v="61456"/>
    <n v="819874"/>
    <n v="70.98"/>
    <n v="-9.3500000000003638"/>
    <n v="-2.0673948613630132E-3"/>
    <x v="0"/>
  </r>
  <r>
    <d v="2024-09-17T00:00:00"/>
    <x v="8"/>
    <n v="9"/>
    <n v="1"/>
    <x v="0"/>
    <x v="2"/>
    <s v="Q3"/>
    <x v="3"/>
    <x v="1"/>
    <s v="EQ"/>
    <n v="4513.25"/>
    <n v="4535.8"/>
    <n v="4466"/>
    <n v="4513.25"/>
    <n v="4511"/>
    <n v="4505.6499999999996"/>
    <n v="4505.75"/>
    <n v="1699364"/>
    <n v="7656902882.1999998"/>
    <n v="88562"/>
    <n v="1205365"/>
    <n v="70.930000000000007"/>
    <n v="-7.6000000000003638"/>
    <n v="-1.6839306486457351E-3"/>
    <x v="0"/>
  </r>
  <r>
    <d v="2024-09-18T00:00:00"/>
    <x v="8"/>
    <n v="9"/>
    <n v="1"/>
    <x v="0"/>
    <x v="2"/>
    <s v="Q3"/>
    <x v="3"/>
    <x v="1"/>
    <s v="EQ"/>
    <n v="4497.05"/>
    <n v="4497.05"/>
    <n v="4321"/>
    <n v="4505.6499999999996"/>
    <n v="4347.8999999999996"/>
    <n v="4346.1499999999996"/>
    <n v="4370.07"/>
    <n v="2961779"/>
    <n v="12943188817.6"/>
    <n v="244673"/>
    <n v="1563431"/>
    <n v="52.79"/>
    <n v="-159.5"/>
    <n v="-3.5399997780564407E-2"/>
    <x v="0"/>
  </r>
  <r>
    <d v="2024-09-19T00:00:00"/>
    <x v="8"/>
    <n v="9"/>
    <n v="1"/>
    <x v="0"/>
    <x v="2"/>
    <s v="Q3"/>
    <x v="3"/>
    <x v="1"/>
    <s v="EQ"/>
    <n v="4390.05"/>
    <n v="4422.2"/>
    <n v="4281.8"/>
    <n v="4346.1499999999996"/>
    <n v="4307"/>
    <n v="4296.1499999999996"/>
    <n v="4321.08"/>
    <n v="2927551"/>
    <n v="12650187150.25"/>
    <n v="232656"/>
    <n v="1509863"/>
    <n v="51.57"/>
    <n v="-50"/>
    <n v="-1.1504434959676957E-2"/>
    <x v="0"/>
  </r>
  <r>
    <d v="2024-09-20T00:00:00"/>
    <x v="8"/>
    <n v="9"/>
    <n v="1"/>
    <x v="0"/>
    <x v="2"/>
    <s v="Q3"/>
    <x v="3"/>
    <x v="1"/>
    <s v="EQ"/>
    <n v="4316.8999999999996"/>
    <n v="4330.7"/>
    <n v="4227.5"/>
    <n v="4296.1499999999996"/>
    <n v="4295"/>
    <n v="4284.8999999999996"/>
    <n v="4278.76"/>
    <n v="5447908"/>
    <n v="23310316503.099998"/>
    <n v="291115"/>
    <n v="2801478"/>
    <n v="51.42"/>
    <n v="-11.25"/>
    <n v="-2.6186236514088197E-3"/>
    <x v="0"/>
  </r>
  <r>
    <d v="2024-09-23T00:00:00"/>
    <x v="8"/>
    <n v="9"/>
    <n v="1"/>
    <x v="0"/>
    <x v="2"/>
    <s v="Q3"/>
    <x v="3"/>
    <x v="1"/>
    <s v="EQ"/>
    <n v="4300"/>
    <n v="4309.3999999999996"/>
    <n v="4253"/>
    <n v="4284.8999999999996"/>
    <n v="4266.05"/>
    <n v="4268.5"/>
    <n v="4270.3999999999996"/>
    <n v="1702319"/>
    <n v="7269588108.9499998"/>
    <n v="169788"/>
    <n v="1044526"/>
    <n v="61.36"/>
    <n v="-16.399999999999636"/>
    <n v="-3.8273938715021674E-3"/>
    <x v="0"/>
  </r>
  <r>
    <d v="2024-09-24T00:00:00"/>
    <x v="8"/>
    <n v="9"/>
    <n v="1"/>
    <x v="0"/>
    <x v="2"/>
    <s v="Q3"/>
    <x v="3"/>
    <x v="1"/>
    <s v="EQ"/>
    <n v="4251.6499999999996"/>
    <n v="4291"/>
    <n v="4240"/>
    <n v="4268.5"/>
    <n v="4282"/>
    <n v="4271.3"/>
    <n v="4265.03"/>
    <n v="3012026"/>
    <n v="12846372402.700001"/>
    <n v="140428"/>
    <n v="2425914"/>
    <n v="80.540000000000006"/>
    <n v="2.8000000000001819"/>
    <n v="6.5596813869044904E-4"/>
    <x v="1"/>
  </r>
  <r>
    <d v="2024-09-25T00:00:00"/>
    <x v="8"/>
    <n v="9"/>
    <n v="1"/>
    <x v="0"/>
    <x v="2"/>
    <s v="Q3"/>
    <x v="3"/>
    <x v="1"/>
    <s v="EQ"/>
    <n v="4252.3500000000004"/>
    <n v="4289.6000000000004"/>
    <n v="4240"/>
    <n v="4271.3"/>
    <n v="4275.3500000000004"/>
    <n v="4274.75"/>
    <n v="4263.6099999999997"/>
    <n v="2713073"/>
    <n v="11567483701.950001"/>
    <n v="153942"/>
    <n v="2071060"/>
    <n v="76.34"/>
    <n v="3.4499999999998181"/>
    <n v="8.0771662023267337E-4"/>
    <x v="1"/>
  </r>
  <r>
    <d v="2024-09-26T00:00:00"/>
    <x v="8"/>
    <n v="9"/>
    <n v="1"/>
    <x v="0"/>
    <x v="2"/>
    <s v="Q3"/>
    <x v="3"/>
    <x v="1"/>
    <s v="EQ"/>
    <n v="4260"/>
    <n v="4316.8"/>
    <n v="4260"/>
    <n v="4274.75"/>
    <n v="4295"/>
    <n v="4292.5"/>
    <n v="4288.28"/>
    <n v="3964251"/>
    <n v="16999820745.85"/>
    <n v="185888"/>
    <n v="2744141"/>
    <n v="69.22"/>
    <n v="17.75"/>
    <n v="4.1522896075793904E-3"/>
    <x v="1"/>
  </r>
  <r>
    <d v="2024-09-27T00:00:00"/>
    <x v="8"/>
    <n v="9"/>
    <n v="1"/>
    <x v="0"/>
    <x v="2"/>
    <s v="Q3"/>
    <x v="3"/>
    <x v="1"/>
    <s v="EQ"/>
    <n v="4335"/>
    <n v="4378"/>
    <n v="4300.05"/>
    <n v="4292.5"/>
    <n v="4305"/>
    <n v="4308.7"/>
    <n v="4327.38"/>
    <n v="3012477"/>
    <n v="13036144375.450001"/>
    <n v="231071"/>
    <n v="1629655"/>
    <n v="54.1"/>
    <n v="16.199999999999818"/>
    <n v="3.774024461269614E-3"/>
    <x v="1"/>
  </r>
  <r>
    <d v="2024-09-30T00:00:00"/>
    <x v="8"/>
    <n v="9"/>
    <n v="1"/>
    <x v="0"/>
    <x v="2"/>
    <s v="Q3"/>
    <x v="3"/>
    <x v="1"/>
    <s v="EQ"/>
    <n v="4286.8999999999996"/>
    <n v="4298.75"/>
    <n v="4260.05"/>
    <n v="4308.7"/>
    <n v="4271"/>
    <n v="4268.5"/>
    <n v="4272.29"/>
    <n v="2503416"/>
    <n v="10695320177.299999"/>
    <n v="212084"/>
    <n v="1980983"/>
    <n v="79.13"/>
    <n v="-40.199999999999818"/>
    <n v="-9.3299603128553441E-3"/>
    <x v="0"/>
  </r>
  <r>
    <d v="2024-10-01T00:00:00"/>
    <x v="9"/>
    <n v="10"/>
    <n v="1"/>
    <x v="0"/>
    <x v="3"/>
    <s v="Q4"/>
    <x v="3"/>
    <x v="1"/>
    <s v="EQ"/>
    <n v="4255.55"/>
    <n v="4295.75"/>
    <n v="4242.95"/>
    <n v="4268.5"/>
    <n v="4283.25"/>
    <n v="4287.8999999999996"/>
    <n v="4271.7299999999996"/>
    <n v="1823365"/>
    <n v="7788915830.6999998"/>
    <n v="121772"/>
    <n v="1082513"/>
    <n v="59.37"/>
    <n v="19.399999999999636"/>
    <n v="4.5449221037834452E-3"/>
    <x v="1"/>
  </r>
  <r>
    <d v="2024-10-03T00:00:00"/>
    <x v="9"/>
    <n v="10"/>
    <n v="1"/>
    <x v="0"/>
    <x v="3"/>
    <s v="Q4"/>
    <x v="3"/>
    <x v="1"/>
    <s v="EQ"/>
    <n v="4262.6000000000004"/>
    <n v="4279"/>
    <n v="4210"/>
    <n v="4287.8999999999996"/>
    <n v="4232.5"/>
    <n v="4232.75"/>
    <n v="4233.3900000000003"/>
    <n v="3350119"/>
    <n v="14182364569.6"/>
    <n v="168212"/>
    <n v="2293281"/>
    <n v="68.45"/>
    <n v="-55.149999999999636"/>
    <n v="-1.2861773828680622E-2"/>
    <x v="0"/>
  </r>
  <r>
    <d v="2024-10-04T00:00:00"/>
    <x v="9"/>
    <n v="10"/>
    <n v="1"/>
    <x v="0"/>
    <x v="3"/>
    <s v="Q4"/>
    <x v="3"/>
    <x v="1"/>
    <s v="EQ"/>
    <n v="4225"/>
    <n v="4298"/>
    <n v="4224.05"/>
    <n v="4232.75"/>
    <n v="4251.8999999999996"/>
    <n v="4252.25"/>
    <n v="4256.1499999999996"/>
    <n v="2965463"/>
    <n v="12621465329.549999"/>
    <n v="194588"/>
    <n v="1474539"/>
    <n v="49.72"/>
    <n v="19.5"/>
    <n v="4.6069340263422123E-3"/>
    <x v="1"/>
  </r>
  <r>
    <d v="2024-10-07T00:00:00"/>
    <x v="9"/>
    <n v="10"/>
    <n v="1"/>
    <x v="0"/>
    <x v="3"/>
    <s v="Q4"/>
    <x v="3"/>
    <x v="1"/>
    <s v="EQ"/>
    <n v="4273.8999999999996"/>
    <n v="4297.25"/>
    <n v="4229.3999999999996"/>
    <n v="4252.25"/>
    <n v="4274"/>
    <n v="4272.8500000000004"/>
    <n v="4263.8"/>
    <n v="1472619"/>
    <n v="6278960109.9499998"/>
    <n v="117843"/>
    <n v="940293"/>
    <n v="63.85"/>
    <n v="20.600000000000364"/>
    <n v="4.8444940913634814E-3"/>
    <x v="1"/>
  </r>
  <r>
    <d v="2024-10-08T00:00:00"/>
    <x v="9"/>
    <n v="10"/>
    <n v="1"/>
    <x v="0"/>
    <x v="3"/>
    <s v="Q4"/>
    <x v="3"/>
    <x v="1"/>
    <s v="EQ"/>
    <n v="4272.6000000000004"/>
    <n v="4279.3999999999996"/>
    <n v="4203.95"/>
    <n v="4272.8500000000004"/>
    <n v="4259.3999999999996"/>
    <n v="4253.25"/>
    <n v="4239.0200000000004"/>
    <n v="1541867"/>
    <n v="6536012531.6999998"/>
    <n v="163898"/>
    <n v="904607"/>
    <n v="58.67"/>
    <n v="-19.600000000000364"/>
    <n v="-4.5871022853599735E-3"/>
    <x v="0"/>
  </r>
  <r>
    <d v="2024-10-09T00:00:00"/>
    <x v="9"/>
    <n v="10"/>
    <n v="1"/>
    <x v="0"/>
    <x v="3"/>
    <s v="Q4"/>
    <x v="3"/>
    <x v="1"/>
    <s v="EQ"/>
    <n v="4260"/>
    <n v="4295"/>
    <n v="4246.7"/>
    <n v="4253.25"/>
    <n v="4258.95"/>
    <n v="4252.95"/>
    <n v="4267.1099999999997"/>
    <n v="1082504"/>
    <n v="4619161345.6999998"/>
    <n v="102574"/>
    <n v="596826"/>
    <n v="55.13"/>
    <n v="-0.3000000000001819"/>
    <n v="-7.0534297302105893E-5"/>
    <x v="0"/>
  </r>
  <r>
    <d v="2024-10-10T00:00:00"/>
    <x v="9"/>
    <n v="10"/>
    <n v="1"/>
    <x v="0"/>
    <x v="3"/>
    <s v="Q4"/>
    <x v="3"/>
    <x v="1"/>
    <s v="EQ"/>
    <n v="4253.25"/>
    <n v="4293.8500000000004"/>
    <n v="4198.6000000000004"/>
    <n v="4252.95"/>
    <n v="4227.8999999999996"/>
    <n v="4227.3999999999996"/>
    <n v="4242.82"/>
    <n v="2378875"/>
    <n v="10093143863.450001"/>
    <n v="176710"/>
    <n v="1219923"/>
    <n v="51.28"/>
    <n v="-25.550000000000182"/>
    <n v="-6.0075947283650599E-3"/>
    <x v="0"/>
  </r>
  <r>
    <d v="2024-10-11T00:00:00"/>
    <x v="9"/>
    <n v="10"/>
    <n v="1"/>
    <x v="0"/>
    <x v="3"/>
    <s v="Q4"/>
    <x v="3"/>
    <x v="1"/>
    <s v="EQ"/>
    <n v="4143"/>
    <n v="4241.95"/>
    <n v="4112.45"/>
    <n v="4227.3999999999996"/>
    <n v="4146"/>
    <n v="4149.2"/>
    <n v="4164.41"/>
    <n v="5759183"/>
    <n v="23983586815.700001"/>
    <n v="377816"/>
    <n v="2942450"/>
    <n v="51.09"/>
    <n v="-78.199999999999818"/>
    <n v="-1.8498367791077216E-2"/>
    <x v="0"/>
  </r>
  <r>
    <d v="2024-10-14T00:00:00"/>
    <x v="9"/>
    <n v="10"/>
    <n v="1"/>
    <x v="0"/>
    <x v="3"/>
    <s v="Q4"/>
    <x v="3"/>
    <x v="1"/>
    <s v="EQ"/>
    <n v="4140"/>
    <n v="4165.3999999999996"/>
    <n v="4122.2"/>
    <n v="4149.2"/>
    <n v="4139"/>
    <n v="4136.6499999999996"/>
    <n v="4144.1099999999997"/>
    <n v="2137590"/>
    <n v="8858398067.1499996"/>
    <n v="140166"/>
    <n v="1414698"/>
    <n v="66.180000000000007"/>
    <n v="-12.550000000000182"/>
    <n v="-3.0246794562807729E-3"/>
    <x v="0"/>
  </r>
  <r>
    <d v="2024-10-15T00:00:00"/>
    <x v="9"/>
    <n v="10"/>
    <n v="1"/>
    <x v="0"/>
    <x v="3"/>
    <s v="Q4"/>
    <x v="3"/>
    <x v="1"/>
    <s v="EQ"/>
    <n v="4131.05"/>
    <n v="4169.95"/>
    <n v="4095"/>
    <n v="4136.6499999999996"/>
    <n v="4119"/>
    <n v="4116.8"/>
    <n v="4119.3100000000004"/>
    <n v="2759474"/>
    <n v="11367123225.35"/>
    <n v="154340"/>
    <n v="2022225"/>
    <n v="73.28"/>
    <n v="-19.849999999999454"/>
    <n v="-4.7985688902854864E-3"/>
    <x v="0"/>
  </r>
  <r>
    <d v="2024-10-16T00:00:00"/>
    <x v="9"/>
    <n v="10"/>
    <n v="1"/>
    <x v="0"/>
    <x v="3"/>
    <s v="Q4"/>
    <x v="3"/>
    <x v="1"/>
    <s v="EQ"/>
    <n v="4085"/>
    <n v="4115"/>
    <n v="4067.2"/>
    <n v="4116.8"/>
    <n v="4094"/>
    <n v="4094.95"/>
    <n v="4089.04"/>
    <n v="2359151"/>
    <n v="9646655679.3999996"/>
    <n v="192691"/>
    <n v="1611752"/>
    <n v="68.319999999999993"/>
    <n v="-21.850000000000364"/>
    <n v="-5.3075204041975231E-3"/>
    <x v="0"/>
  </r>
  <r>
    <d v="2024-10-17T00:00:00"/>
    <x v="9"/>
    <n v="10"/>
    <n v="1"/>
    <x v="0"/>
    <x v="3"/>
    <s v="Q4"/>
    <x v="3"/>
    <x v="1"/>
    <s v="EQ"/>
    <n v="4112.8"/>
    <n v="4129.95"/>
    <n v="4092.95"/>
    <n v="4094.95"/>
    <n v="4111.25"/>
    <n v="4109"/>
    <n v="4108.84"/>
    <n v="2522659"/>
    <n v="10365190148.65"/>
    <n v="215233"/>
    <n v="1879351"/>
    <n v="74.5"/>
    <n v="14.050000000000182"/>
    <n v="3.4310553242408778E-3"/>
    <x v="1"/>
  </r>
  <r>
    <d v="2024-10-18T00:00:00"/>
    <x v="9"/>
    <n v="10"/>
    <n v="1"/>
    <x v="0"/>
    <x v="3"/>
    <s v="Q4"/>
    <x v="3"/>
    <x v="1"/>
    <s v="EQ"/>
    <n v="4090"/>
    <n v="4146.1499999999996"/>
    <n v="4080"/>
    <n v="4109"/>
    <n v="4130.5"/>
    <n v="4123.05"/>
    <n v="4121.2700000000004"/>
    <n v="2361000"/>
    <n v="9730315576.7000008"/>
    <n v="160733"/>
    <n v="1297484"/>
    <n v="54.95"/>
    <n v="14.050000000000182"/>
    <n v="3.4193234363592557E-3"/>
    <x v="1"/>
  </r>
  <r>
    <d v="2024-10-21T00:00:00"/>
    <x v="9"/>
    <n v="10"/>
    <n v="1"/>
    <x v="0"/>
    <x v="3"/>
    <s v="Q4"/>
    <x v="3"/>
    <x v="1"/>
    <s v="EQ"/>
    <n v="4132.6000000000004"/>
    <n v="4139.95"/>
    <n v="4070"/>
    <n v="4123.05"/>
    <n v="4071"/>
    <n v="4079.85"/>
    <n v="4096.6400000000003"/>
    <n v="1595450"/>
    <n v="6535979616.1000004"/>
    <n v="118454"/>
    <n v="1055061"/>
    <n v="66.13"/>
    <n v="-43.200000000000273"/>
    <n v="-1.0477680357987478E-2"/>
    <x v="0"/>
  </r>
  <r>
    <d v="2024-10-22T00:00:00"/>
    <x v="9"/>
    <n v="10"/>
    <n v="1"/>
    <x v="0"/>
    <x v="3"/>
    <s v="Q4"/>
    <x v="3"/>
    <x v="1"/>
    <s v="EQ"/>
    <n v="4066"/>
    <n v="4089.8"/>
    <n v="4006.35"/>
    <n v="4079.85"/>
    <n v="4020"/>
    <n v="4015.5"/>
    <n v="4054.8"/>
    <n v="1928049"/>
    <n v="7817858767.1499996"/>
    <n v="178215"/>
    <n v="1341203"/>
    <n v="69.56"/>
    <n v="-64.349999999999909"/>
    <n v="-1.5772638699952182E-2"/>
    <x v="0"/>
  </r>
  <r>
    <d v="2024-10-23T00:00:00"/>
    <x v="9"/>
    <n v="10"/>
    <n v="1"/>
    <x v="0"/>
    <x v="3"/>
    <s v="Q4"/>
    <x v="3"/>
    <x v="1"/>
    <s v="EQ"/>
    <n v="3999.6"/>
    <n v="4113.55"/>
    <n v="3995.15"/>
    <n v="4015.5"/>
    <n v="4065.15"/>
    <n v="4066.25"/>
    <n v="4069.32"/>
    <n v="1966476"/>
    <n v="8002229160.4499998"/>
    <n v="129950"/>
    <n v="1191908"/>
    <n v="60.61"/>
    <n v="50.75"/>
    <n v="1.2638525712862657E-2"/>
    <x v="1"/>
  </r>
  <r>
    <d v="2024-10-24T00:00:00"/>
    <x v="9"/>
    <n v="10"/>
    <n v="1"/>
    <x v="0"/>
    <x v="3"/>
    <s v="Q4"/>
    <x v="3"/>
    <x v="1"/>
    <s v="EQ"/>
    <n v="4004"/>
    <n v="4079"/>
    <n v="4004"/>
    <n v="4066.25"/>
    <n v="4050"/>
    <n v="4047.9"/>
    <n v="4048.73"/>
    <n v="2676744"/>
    <n v="10837400632.35"/>
    <n v="111747"/>
    <n v="1948709"/>
    <n v="72.8"/>
    <n v="-18.349999999999909"/>
    <n v="-4.5127574546572173E-3"/>
    <x v="0"/>
  </r>
  <r>
    <d v="2024-10-25T00:00:00"/>
    <x v="9"/>
    <n v="10"/>
    <n v="1"/>
    <x v="0"/>
    <x v="3"/>
    <s v="Q4"/>
    <x v="3"/>
    <x v="1"/>
    <s v="EQ"/>
    <n v="4057.05"/>
    <n v="4092"/>
    <n v="4032.7"/>
    <n v="4047.9"/>
    <n v="4060"/>
    <n v="4057.55"/>
    <n v="4063.37"/>
    <n v="1759676"/>
    <n v="7150208882.3500004"/>
    <n v="132353"/>
    <n v="964642"/>
    <n v="54.82"/>
    <n v="9.6500000000000909"/>
    <n v="2.3839521727315621E-3"/>
    <x v="1"/>
  </r>
  <r>
    <d v="2024-10-28T00:00:00"/>
    <x v="9"/>
    <n v="10"/>
    <n v="1"/>
    <x v="0"/>
    <x v="3"/>
    <s v="Q4"/>
    <x v="3"/>
    <x v="1"/>
    <s v="EQ"/>
    <n v="4068.95"/>
    <n v="4134"/>
    <n v="4051"/>
    <n v="4057.55"/>
    <n v="4090.05"/>
    <n v="4090.85"/>
    <n v="4092.04"/>
    <n v="1532534"/>
    <n v="6271197563.6999998"/>
    <n v="95406"/>
    <n v="1050314"/>
    <n v="68.53"/>
    <n v="33.299999999999727"/>
    <n v="8.2069228968219068E-3"/>
    <x v="1"/>
  </r>
  <r>
    <d v="2024-10-29T00:00:00"/>
    <x v="9"/>
    <n v="10"/>
    <n v="1"/>
    <x v="0"/>
    <x v="3"/>
    <s v="Q4"/>
    <x v="3"/>
    <x v="1"/>
    <s v="EQ"/>
    <n v="4095.85"/>
    <n v="4103.5"/>
    <n v="4060.1"/>
    <n v="4090.85"/>
    <n v="4080"/>
    <n v="4075.25"/>
    <n v="4075.78"/>
    <n v="1445885"/>
    <n v="5893106996.8500004"/>
    <n v="101205"/>
    <n v="1015147"/>
    <n v="70.209999999999994"/>
    <n v="-15.599999999999909"/>
    <n v="-3.8133884156104254E-3"/>
    <x v="0"/>
  </r>
  <r>
    <d v="2024-10-30T00:00:00"/>
    <x v="9"/>
    <n v="10"/>
    <n v="1"/>
    <x v="0"/>
    <x v="3"/>
    <s v="Q4"/>
    <x v="3"/>
    <x v="1"/>
    <s v="EQ"/>
    <n v="4075"/>
    <n v="4107"/>
    <n v="4060.05"/>
    <n v="4075.25"/>
    <n v="4071.2"/>
    <n v="4084.65"/>
    <n v="4093.47"/>
    <n v="1935002"/>
    <n v="7920876293.3000002"/>
    <n v="109837"/>
    <n v="1497222"/>
    <n v="77.38"/>
    <n v="9.4000000000000909"/>
    <n v="2.3066069566284502E-3"/>
    <x v="1"/>
  </r>
  <r>
    <d v="2024-10-31T00:00:00"/>
    <x v="9"/>
    <n v="10"/>
    <n v="1"/>
    <x v="0"/>
    <x v="3"/>
    <s v="Q4"/>
    <x v="3"/>
    <x v="1"/>
    <s v="EQ"/>
    <n v="4070"/>
    <n v="4078.3"/>
    <n v="3960"/>
    <n v="4084.65"/>
    <n v="3975"/>
    <n v="3968.45"/>
    <n v="3980.19"/>
    <n v="3740372"/>
    <n v="14887381076.25"/>
    <n v="248757"/>
    <n v="2448263"/>
    <n v="65.459999999999994"/>
    <n v="-116.20000000000027"/>
    <n v="-2.8447969838297105E-2"/>
    <x v="0"/>
  </r>
  <r>
    <d v="2024-11-01T00:00:00"/>
    <x v="10"/>
    <n v="11"/>
    <n v="1"/>
    <x v="0"/>
    <x v="3"/>
    <s v="Q4"/>
    <x v="3"/>
    <x v="1"/>
    <s v="EQ"/>
    <n v="3989.85"/>
    <n v="3998.95"/>
    <n v="3976.05"/>
    <n v="3968.45"/>
    <n v="3983.05"/>
    <n v="3984.2"/>
    <n v="3987.41"/>
    <n v="154895"/>
    <n v="617630511.60000002"/>
    <n v="18588"/>
    <n v="82548"/>
    <n v="53.29"/>
    <n v="15.75"/>
    <n v="3.9688039410853103E-3"/>
    <x v="1"/>
  </r>
  <r>
    <d v="2024-11-04T00:00:00"/>
    <x v="10"/>
    <n v="11"/>
    <n v="1"/>
    <x v="0"/>
    <x v="3"/>
    <s v="Q4"/>
    <x v="3"/>
    <x v="1"/>
    <s v="EQ"/>
    <n v="3966.3"/>
    <n v="3991.9"/>
    <n v="3913.25"/>
    <n v="3984.2"/>
    <n v="3967"/>
    <n v="3964.15"/>
    <n v="3950.51"/>
    <n v="2269192"/>
    <n v="8964463071.9500008"/>
    <n v="199030"/>
    <n v="1490900"/>
    <n v="65.7"/>
    <n v="-20.049999999999727"/>
    <n v="-5.0323778926760019E-3"/>
    <x v="0"/>
  </r>
  <r>
    <d v="2024-11-05T00:00:00"/>
    <x v="10"/>
    <n v="11"/>
    <n v="1"/>
    <x v="0"/>
    <x v="3"/>
    <s v="Q4"/>
    <x v="3"/>
    <x v="1"/>
    <s v="EQ"/>
    <n v="3941.1"/>
    <n v="3986"/>
    <n v="3941.1"/>
    <n v="3964.15"/>
    <n v="3971.55"/>
    <n v="3971.35"/>
    <n v="3969.47"/>
    <n v="967590"/>
    <n v="3840820731.6999998"/>
    <n v="92042"/>
    <n v="552605"/>
    <n v="57.11"/>
    <n v="7.1999999999998181"/>
    <n v="1.8162783951161832E-3"/>
    <x v="1"/>
  </r>
  <r>
    <d v="2024-11-06T00:00:00"/>
    <x v="10"/>
    <n v="11"/>
    <n v="1"/>
    <x v="0"/>
    <x v="3"/>
    <s v="Q4"/>
    <x v="3"/>
    <x v="1"/>
    <s v="EQ"/>
    <n v="4003.6"/>
    <n v="4149.8"/>
    <n v="3975.25"/>
    <n v="3971.35"/>
    <n v="4143"/>
    <n v="4139.6499999999996"/>
    <n v="4102.32"/>
    <n v="3792017"/>
    <n v="15556064937.35"/>
    <n v="233333"/>
    <n v="2491090"/>
    <n v="65.69"/>
    <n v="168.29999999999973"/>
    <n v="4.2378536266005198E-2"/>
    <x v="1"/>
  </r>
  <r>
    <d v="2024-11-07T00:00:00"/>
    <x v="10"/>
    <n v="11"/>
    <n v="1"/>
    <x v="0"/>
    <x v="3"/>
    <s v="Q4"/>
    <x v="3"/>
    <x v="1"/>
    <s v="EQ"/>
    <n v="4169.7"/>
    <n v="4205.8"/>
    <n v="4085.05"/>
    <n v="4139.6499999999996"/>
    <n v="4146"/>
    <n v="4150.8999999999996"/>
    <n v="4144.54"/>
    <n v="3724349"/>
    <n v="15435705018.25"/>
    <n v="189460"/>
    <n v="2579748"/>
    <n v="69.27"/>
    <n v="11.25"/>
    <n v="2.7176210549201022E-3"/>
    <x v="1"/>
  </r>
  <r>
    <d v="2024-11-08T00:00:00"/>
    <x v="10"/>
    <n v="11"/>
    <n v="1"/>
    <x v="0"/>
    <x v="3"/>
    <s v="Q4"/>
    <x v="3"/>
    <x v="1"/>
    <s v="EQ"/>
    <n v="4155"/>
    <n v="4169.75"/>
    <n v="4117.6499999999996"/>
    <n v="4150.8999999999996"/>
    <n v="4135.6499999999996"/>
    <n v="4147"/>
    <n v="4141.5"/>
    <n v="1648039"/>
    <n v="6825348802.3999996"/>
    <n v="139776"/>
    <n v="945596"/>
    <n v="57.38"/>
    <n v="-3.8999999999996362"/>
    <n v="-9.395552771687192E-4"/>
    <x v="0"/>
  </r>
  <r>
    <d v="2024-11-11T00:00:00"/>
    <x v="10"/>
    <n v="11"/>
    <n v="1"/>
    <x v="0"/>
    <x v="3"/>
    <s v="Q4"/>
    <x v="3"/>
    <x v="1"/>
    <s v="EQ"/>
    <n v="4128.2"/>
    <n v="4234.3"/>
    <n v="4117.6499999999996"/>
    <n v="4147"/>
    <n v="4186.5"/>
    <n v="4198.7"/>
    <n v="4195.46"/>
    <n v="1406487"/>
    <n v="5900864157.1000004"/>
    <n v="149144"/>
    <n v="741937"/>
    <n v="52.75"/>
    <n v="51.699999999999818"/>
    <n v="1.2466843501326217E-2"/>
    <x v="1"/>
  </r>
  <r>
    <d v="2024-11-12T00:00:00"/>
    <x v="10"/>
    <n v="11"/>
    <n v="1"/>
    <x v="0"/>
    <x v="3"/>
    <s v="Q4"/>
    <x v="3"/>
    <x v="1"/>
    <s v="EQ"/>
    <n v="4216"/>
    <n v="4218"/>
    <n v="4164.3500000000004"/>
    <n v="4198.7"/>
    <n v="4180"/>
    <n v="4197.3999999999996"/>
    <n v="4195.93"/>
    <n v="1587640"/>
    <n v="6661621166.75"/>
    <n v="102025"/>
    <n v="1106602"/>
    <n v="69.7"/>
    <n v="-1.3000000000001819"/>
    <n v="-3.096196441756215E-4"/>
    <x v="0"/>
  </r>
  <r>
    <d v="2024-11-13T00:00:00"/>
    <x v="10"/>
    <n v="11"/>
    <n v="1"/>
    <x v="0"/>
    <x v="3"/>
    <s v="Q4"/>
    <x v="3"/>
    <x v="1"/>
    <s v="EQ"/>
    <n v="4178.1000000000004"/>
    <n v="4196.75"/>
    <n v="4131.05"/>
    <n v="4197.3999999999996"/>
    <n v="4151.6499999999996"/>
    <n v="4150.3500000000004"/>
    <n v="4155.05"/>
    <n v="1098813"/>
    <n v="4565628216.1999998"/>
    <n v="114945"/>
    <n v="702561"/>
    <n v="63.94"/>
    <n v="-47.049999999999272"/>
    <n v="-1.1209320055272139E-2"/>
    <x v="0"/>
  </r>
  <r>
    <d v="2024-11-14T00:00:00"/>
    <x v="10"/>
    <n v="11"/>
    <n v="1"/>
    <x v="0"/>
    <x v="3"/>
    <s v="Q4"/>
    <x v="3"/>
    <x v="1"/>
    <s v="EQ"/>
    <n v="4135"/>
    <n v="4160"/>
    <n v="4116.45"/>
    <n v="4150.3500000000004"/>
    <n v="4148"/>
    <n v="4145.8999999999996"/>
    <n v="4142.32"/>
    <n v="1825432"/>
    <n v="7561531479.8999996"/>
    <n v="165379"/>
    <n v="1122028"/>
    <n v="61.47"/>
    <n v="-4.4500000000007276"/>
    <n v="-1.0721987302277464E-3"/>
    <x v="0"/>
  </r>
  <r>
    <d v="2024-11-18T00:00:00"/>
    <x v="10"/>
    <n v="11"/>
    <n v="1"/>
    <x v="0"/>
    <x v="3"/>
    <s v="Q4"/>
    <x v="3"/>
    <x v="1"/>
    <s v="EQ"/>
    <n v="4213"/>
    <n v="4213"/>
    <n v="3990.2"/>
    <n v="4145.8999999999996"/>
    <n v="4017.15"/>
    <n v="4019.5"/>
    <n v="4071.97"/>
    <n v="3313944"/>
    <n v="13494296959.700001"/>
    <n v="178320"/>
    <n v="1893074"/>
    <n v="57.12"/>
    <n v="-126.39999999999964"/>
    <n v="-3.0487951952531331E-2"/>
    <x v="0"/>
  </r>
  <r>
    <d v="2024-11-19T00:00:00"/>
    <x v="10"/>
    <n v="11"/>
    <n v="1"/>
    <x v="0"/>
    <x v="3"/>
    <s v="Q4"/>
    <x v="3"/>
    <x v="1"/>
    <s v="EQ"/>
    <n v="4019.9"/>
    <n v="4132.1499999999996"/>
    <n v="4014.1"/>
    <n v="4019.5"/>
    <n v="4042"/>
    <n v="4039.55"/>
    <n v="4080.53"/>
    <n v="1776233"/>
    <n v="7247968687.6000004"/>
    <n v="133137"/>
    <n v="1042954"/>
    <n v="58.72"/>
    <n v="20.050000000000182"/>
    <n v="4.9881826097773804E-3"/>
    <x v="1"/>
  </r>
  <r>
    <d v="2024-11-21T00:00:00"/>
    <x v="10"/>
    <n v="11"/>
    <n v="1"/>
    <x v="0"/>
    <x v="3"/>
    <s v="Q4"/>
    <x v="3"/>
    <x v="1"/>
    <s v="EQ"/>
    <n v="4044.9"/>
    <n v="4092.45"/>
    <n v="4024"/>
    <n v="4039.55"/>
    <n v="4068"/>
    <n v="4072.85"/>
    <n v="4058.28"/>
    <n v="2384347"/>
    <n v="9676346995.6499996"/>
    <n v="158009"/>
    <n v="1367616"/>
    <n v="57.36"/>
    <n v="33.299999999999727"/>
    <n v="8.2434924682204015E-3"/>
    <x v="1"/>
  </r>
  <r>
    <d v="2024-11-22T00:00:00"/>
    <x v="10"/>
    <n v="11"/>
    <n v="1"/>
    <x v="0"/>
    <x v="3"/>
    <s v="Q4"/>
    <x v="3"/>
    <x v="1"/>
    <s v="EQ"/>
    <n v="4071"/>
    <n v="4254.95"/>
    <n v="4054"/>
    <n v="4072.85"/>
    <n v="4221.95"/>
    <n v="4244.6000000000004"/>
    <n v="4186.1499999999996"/>
    <n v="3096553"/>
    <n v="12962640957.15"/>
    <n v="163715"/>
    <n v="1848709"/>
    <n v="59.7"/>
    <n v="171.75000000000045"/>
    <n v="4.2169488196226346E-2"/>
    <x v="1"/>
  </r>
  <r>
    <d v="2024-11-25T00:00:00"/>
    <x v="10"/>
    <n v="11"/>
    <n v="1"/>
    <x v="0"/>
    <x v="3"/>
    <s v="Q4"/>
    <x v="3"/>
    <x v="1"/>
    <s v="EQ"/>
    <n v="4280"/>
    <n v="4328.1000000000004"/>
    <n v="4252.2"/>
    <n v="4244.6000000000004"/>
    <n v="4320"/>
    <n v="4315.1000000000004"/>
    <n v="4303.42"/>
    <n v="4052167"/>
    <n v="17438178815.150002"/>
    <n v="154060"/>
    <n v="2898609"/>
    <n v="71.53"/>
    <n v="70.5"/>
    <n v="1.6609338924751447E-2"/>
    <x v="1"/>
  </r>
  <r>
    <d v="2024-11-26T00:00:00"/>
    <x v="10"/>
    <n v="11"/>
    <n v="1"/>
    <x v="0"/>
    <x v="3"/>
    <s v="Q4"/>
    <x v="3"/>
    <x v="1"/>
    <s v="EQ"/>
    <n v="4321.05"/>
    <n v="4366.6000000000004"/>
    <n v="4310"/>
    <n v="4315.1000000000004"/>
    <n v="4351"/>
    <n v="4352.7"/>
    <n v="4337.42"/>
    <n v="2060669"/>
    <n v="8937980540.1000004"/>
    <n v="156578"/>
    <n v="1404367"/>
    <n v="68.150000000000006"/>
    <n v="37.599999999999454"/>
    <n v="8.7135871706332298E-3"/>
    <x v="1"/>
  </r>
  <r>
    <d v="2024-11-27T00:00:00"/>
    <x v="10"/>
    <n v="11"/>
    <n v="1"/>
    <x v="0"/>
    <x v="3"/>
    <s v="Q4"/>
    <x v="3"/>
    <x v="1"/>
    <s v="EQ"/>
    <n v="4358.95"/>
    <n v="4377.3999999999996"/>
    <n v="4324.05"/>
    <n v="4352.7"/>
    <n v="4332.95"/>
    <n v="4332.55"/>
    <n v="4348.8900000000003"/>
    <n v="1558993"/>
    <n v="6779887252.3999996"/>
    <n v="118269"/>
    <n v="948396"/>
    <n v="60.83"/>
    <n v="-20.149999999999636"/>
    <n v="-4.6293105428813468E-3"/>
    <x v="0"/>
  </r>
  <r>
    <d v="2024-11-28T00:00:00"/>
    <x v="10"/>
    <n v="11"/>
    <n v="1"/>
    <x v="0"/>
    <x v="3"/>
    <s v="Q4"/>
    <x v="3"/>
    <x v="1"/>
    <s v="EQ"/>
    <n v="4319"/>
    <n v="4339.95"/>
    <n v="4233"/>
    <n v="4332.55"/>
    <n v="4250.8"/>
    <n v="4244.8999999999996"/>
    <n v="4265.99"/>
    <n v="2558544"/>
    <n v="10914733802.799999"/>
    <n v="165049"/>
    <n v="1539671"/>
    <n v="60.18"/>
    <n v="-87.650000000000546"/>
    <n v="-2.0230580143333728E-2"/>
    <x v="0"/>
  </r>
  <r>
    <d v="2024-11-29T00:00:00"/>
    <x v="10"/>
    <n v="11"/>
    <n v="1"/>
    <x v="0"/>
    <x v="3"/>
    <s v="Q4"/>
    <x v="3"/>
    <x v="1"/>
    <s v="EQ"/>
    <n v="4220"/>
    <n v="4298.7"/>
    <n v="4195.6499999999996"/>
    <n v="4244.8999999999996"/>
    <n v="4266"/>
    <n v="4270.8500000000004"/>
    <n v="4262.53"/>
    <n v="2017425"/>
    <n v="8599333668.25"/>
    <n v="133480"/>
    <n v="1206191"/>
    <n v="59.79"/>
    <n v="25.950000000000728"/>
    <n v="6.1132182147991074E-3"/>
    <x v="1"/>
  </r>
  <r>
    <d v="2024-12-02T00:00:00"/>
    <x v="11"/>
    <n v="12"/>
    <n v="1"/>
    <x v="0"/>
    <x v="3"/>
    <s v="Q4"/>
    <x v="3"/>
    <x v="1"/>
    <s v="EQ"/>
    <n v="4270"/>
    <n v="4288.2"/>
    <n v="4230.05"/>
    <n v="4270.8500000000004"/>
    <n v="4268.8500000000004"/>
    <n v="4276.6499999999996"/>
    <n v="4267.97"/>
    <n v="1670944"/>
    <n v="7131539607.8000002"/>
    <n v="158372"/>
    <n v="1114673"/>
    <n v="66.709999999999994"/>
    <n v="5.7999999999992724"/>
    <n v="1.358043480805758E-3"/>
    <x v="1"/>
  </r>
  <r>
    <d v="2024-12-03T00:00:00"/>
    <x v="11"/>
    <n v="12"/>
    <n v="1"/>
    <x v="0"/>
    <x v="3"/>
    <s v="Q4"/>
    <x v="3"/>
    <x v="1"/>
    <s v="EQ"/>
    <n v="4314.3500000000004"/>
    <n v="4325"/>
    <n v="4265.45"/>
    <n v="4276.6499999999996"/>
    <n v="4303"/>
    <n v="4302.75"/>
    <n v="4298.8599999999997"/>
    <n v="2010905"/>
    <n v="8644599154.7000008"/>
    <n v="144243"/>
    <n v="1314577"/>
    <n v="65.37"/>
    <n v="26.100000000000364"/>
    <n v="6.1029076496791571E-3"/>
    <x v="1"/>
  </r>
  <r>
    <d v="2024-12-04T00:00:00"/>
    <x v="11"/>
    <n v="12"/>
    <n v="1"/>
    <x v="0"/>
    <x v="3"/>
    <s v="Q4"/>
    <x v="3"/>
    <x v="1"/>
    <s v="EQ"/>
    <n v="4313.55"/>
    <n v="4386.95"/>
    <n v="4289.05"/>
    <n v="4302.75"/>
    <n v="4342"/>
    <n v="4354.3999999999996"/>
    <n v="4360.32"/>
    <n v="3302642"/>
    <n v="14400589848"/>
    <n v="217385"/>
    <n v="2223011"/>
    <n v="67.31"/>
    <n v="51.649999999999636"/>
    <n v="1.2003950961594245E-2"/>
    <x v="1"/>
  </r>
  <r>
    <d v="2024-12-05T00:00:00"/>
    <x v="11"/>
    <n v="12"/>
    <n v="1"/>
    <x v="0"/>
    <x v="3"/>
    <s v="Q4"/>
    <x v="3"/>
    <x v="1"/>
    <s v="EQ"/>
    <n v="4400.8"/>
    <n v="4489"/>
    <n v="4360"/>
    <n v="4354.3999999999996"/>
    <n v="4455.1499999999996"/>
    <n v="4464.05"/>
    <n v="4430.75"/>
    <n v="3746747"/>
    <n v="16600910836.35"/>
    <n v="260982"/>
    <n v="1901325"/>
    <n v="50.75"/>
    <n v="109.65000000000055"/>
    <n v="2.5181425684365367E-2"/>
    <x v="1"/>
  </r>
  <r>
    <d v="2024-12-06T00:00:00"/>
    <x v="11"/>
    <n v="12"/>
    <n v="1"/>
    <x v="0"/>
    <x v="3"/>
    <s v="Q4"/>
    <x v="3"/>
    <x v="1"/>
    <s v="EQ"/>
    <n v="4453"/>
    <n v="4465"/>
    <n v="4412.75"/>
    <n v="4464.05"/>
    <n v="4444.1499999999996"/>
    <n v="4445.5"/>
    <n v="4439.2700000000004"/>
    <n v="1842087"/>
    <n v="8177521134.6000004"/>
    <n v="138417"/>
    <n v="1145887"/>
    <n v="62.21"/>
    <n v="-18.550000000000182"/>
    <n v="-4.1554194061446852E-3"/>
    <x v="0"/>
  </r>
  <r>
    <d v="2024-12-09T00:00:00"/>
    <x v="11"/>
    <n v="12"/>
    <n v="1"/>
    <x v="0"/>
    <x v="3"/>
    <s v="Q4"/>
    <x v="3"/>
    <x v="1"/>
    <s v="EQ"/>
    <n v="4430.45"/>
    <n v="4469.3999999999996"/>
    <n v="4415.55"/>
    <n v="4445.5"/>
    <n v="4445.6000000000004"/>
    <n v="4452.1499999999996"/>
    <n v="4446.54"/>
    <n v="2066639"/>
    <n v="9189399351.9500008"/>
    <n v="127439"/>
    <n v="1501391"/>
    <n v="72.650000000000006"/>
    <n v="6.6499999999996362"/>
    <n v="1.4958947250027299E-3"/>
    <x v="1"/>
  </r>
  <r>
    <d v="2024-12-10T00:00:00"/>
    <x v="11"/>
    <n v="12"/>
    <n v="1"/>
    <x v="0"/>
    <x v="3"/>
    <s v="Q4"/>
    <x v="3"/>
    <x v="1"/>
    <s v="EQ"/>
    <n v="4426.1499999999996"/>
    <n v="4493.8"/>
    <n v="4412.1000000000004"/>
    <n v="4452.1499999999996"/>
    <n v="4437.8"/>
    <n v="4432.55"/>
    <n v="4440.97"/>
    <n v="2087828"/>
    <n v="9271971917.8999996"/>
    <n v="142478"/>
    <n v="1219085"/>
    <n v="58.39"/>
    <n v="-19.599999999999454"/>
    <n v="-4.4023673955278812E-3"/>
    <x v="0"/>
  </r>
  <r>
    <d v="2024-12-11T00:00:00"/>
    <x v="11"/>
    <n v="12"/>
    <n v="1"/>
    <x v="0"/>
    <x v="3"/>
    <s v="Q4"/>
    <x v="3"/>
    <x v="1"/>
    <s v="EQ"/>
    <n v="4431.8500000000004"/>
    <n v="4448.6499999999996"/>
    <n v="4407"/>
    <n v="4432.55"/>
    <n v="4423"/>
    <n v="4427.45"/>
    <n v="4425.28"/>
    <n v="1635256"/>
    <n v="7236472507.3999996"/>
    <n v="108588"/>
    <n v="1005439"/>
    <n v="61.49"/>
    <n v="-5.1000000000003638"/>
    <n v="-1.1505792376849361E-3"/>
    <x v="0"/>
  </r>
  <r>
    <d v="2024-12-12T00:00:00"/>
    <x v="11"/>
    <n v="12"/>
    <n v="1"/>
    <x v="0"/>
    <x v="3"/>
    <s v="Q4"/>
    <x v="3"/>
    <x v="1"/>
    <s v="EQ"/>
    <n v="4430.05"/>
    <n v="4485"/>
    <n v="4426"/>
    <n v="4427.45"/>
    <n v="4460"/>
    <n v="4454.95"/>
    <n v="4461.5200000000004"/>
    <n v="1914642"/>
    <n v="8542215590.1499996"/>
    <n v="149188"/>
    <n v="1047595"/>
    <n v="54.71"/>
    <n v="27.5"/>
    <n v="6.21125026821308E-3"/>
    <x v="1"/>
  </r>
  <r>
    <d v="2024-12-13T00:00:00"/>
    <x v="11"/>
    <n v="12"/>
    <n v="1"/>
    <x v="0"/>
    <x v="3"/>
    <s v="Q4"/>
    <x v="3"/>
    <x v="1"/>
    <s v="EQ"/>
    <n v="4434.95"/>
    <n v="4494.8999999999996"/>
    <n v="4394.3999999999996"/>
    <n v="4454.95"/>
    <n v="4474.8999999999996"/>
    <n v="4473.8999999999996"/>
    <n v="4457.63"/>
    <n v="1967048"/>
    <n v="8768379842"/>
    <n v="153642"/>
    <n v="1069246"/>
    <n v="54.36"/>
    <n v="18.949999999999818"/>
    <n v="4.2536953276691809E-3"/>
    <x v="1"/>
  </r>
  <r>
    <d v="2024-12-16T00:00:00"/>
    <x v="11"/>
    <n v="12"/>
    <n v="1"/>
    <x v="0"/>
    <x v="3"/>
    <s v="Q4"/>
    <x v="3"/>
    <x v="1"/>
    <s v="EQ"/>
    <n v="4459"/>
    <n v="4475"/>
    <n v="4397"/>
    <n v="4473.8999999999996"/>
    <n v="4416"/>
    <n v="4415.2"/>
    <n v="4425.1899999999996"/>
    <n v="1646224"/>
    <n v="7284853956.3999996"/>
    <n v="132903"/>
    <n v="949508"/>
    <n v="57.68"/>
    <n v="-58.699999999999818"/>
    <n v="-1.3120543597308796E-2"/>
    <x v="0"/>
  </r>
  <r>
    <d v="2024-12-17T00:00:00"/>
    <x v="11"/>
    <n v="12"/>
    <n v="1"/>
    <x v="0"/>
    <x v="3"/>
    <s v="Q4"/>
    <x v="3"/>
    <x v="1"/>
    <s v="EQ"/>
    <n v="4410"/>
    <n v="4432.95"/>
    <n v="4318"/>
    <n v="4415.2"/>
    <n v="4322.7"/>
    <n v="4328.5"/>
    <n v="4346.26"/>
    <n v="3225027"/>
    <n v="14016805137"/>
    <n v="172049"/>
    <n v="2249458"/>
    <n v="69.75"/>
    <n v="-86.699999999999818"/>
    <n v="-1.9636709548831271E-2"/>
    <x v="0"/>
  </r>
  <r>
    <d v="2024-12-18T00:00:00"/>
    <x v="11"/>
    <n v="12"/>
    <n v="1"/>
    <x v="0"/>
    <x v="3"/>
    <s v="Q4"/>
    <x v="3"/>
    <x v="1"/>
    <s v="EQ"/>
    <n v="4311.7"/>
    <n v="4362"/>
    <n v="4289.6000000000004"/>
    <n v="4328.5"/>
    <n v="4355.6499999999996"/>
    <n v="4347.8500000000004"/>
    <n v="4333.96"/>
    <n v="1575404"/>
    <n v="6827736370"/>
    <n v="106590"/>
    <n v="908340"/>
    <n v="57.66"/>
    <n v="19.350000000000364"/>
    <n v="4.470370798198074E-3"/>
    <x v="1"/>
  </r>
  <r>
    <d v="2024-12-19T00:00:00"/>
    <x v="11"/>
    <n v="12"/>
    <n v="1"/>
    <x v="0"/>
    <x v="3"/>
    <s v="Q4"/>
    <x v="3"/>
    <x v="1"/>
    <s v="EQ"/>
    <n v="4282"/>
    <n v="4364"/>
    <n v="4262"/>
    <n v="4347.8500000000004"/>
    <n v="4281"/>
    <n v="4271.8999999999996"/>
    <n v="4302.28"/>
    <n v="3015763"/>
    <n v="12974663426.65"/>
    <n v="217876"/>
    <n v="1901387"/>
    <n v="63.05"/>
    <n v="-75.950000000000728"/>
    <n v="-1.7468403923778585E-2"/>
    <x v="0"/>
  </r>
  <r>
    <d v="2024-12-20T00:00:00"/>
    <x v="11"/>
    <n v="12"/>
    <n v="1"/>
    <x v="0"/>
    <x v="3"/>
    <s v="Q4"/>
    <x v="3"/>
    <x v="1"/>
    <s v="EQ"/>
    <n v="4329"/>
    <n v="4382"/>
    <n v="4152.5"/>
    <n v="4271.8999999999996"/>
    <n v="4177.05"/>
    <n v="4170.3"/>
    <n v="4239.8100000000004"/>
    <n v="4116989"/>
    <n v="17455242238.799999"/>
    <n v="214598"/>
    <n v="1996120"/>
    <n v="48.48"/>
    <n v="-101.59999999999945"/>
    <n v="-2.3783328261429214E-2"/>
    <x v="0"/>
  </r>
  <r>
    <d v="2024-12-23T00:00:00"/>
    <x v="11"/>
    <n v="12"/>
    <n v="1"/>
    <x v="0"/>
    <x v="3"/>
    <s v="Q4"/>
    <x v="3"/>
    <x v="1"/>
    <s v="EQ"/>
    <n v="4200.05"/>
    <n v="4217"/>
    <n v="4114.8999999999996"/>
    <n v="4170.3"/>
    <n v="4157.05"/>
    <n v="4158.3"/>
    <n v="4150.99"/>
    <n v="2195338"/>
    <n v="9112820726.9500008"/>
    <n v="149845"/>
    <n v="1154260"/>
    <n v="52.58"/>
    <n v="-12"/>
    <n v="-2.8774908279979856E-3"/>
    <x v="0"/>
  </r>
  <r>
    <d v="2024-12-24T00:00:00"/>
    <x v="11"/>
    <n v="12"/>
    <n v="1"/>
    <x v="0"/>
    <x v="3"/>
    <s v="Q4"/>
    <x v="3"/>
    <x v="1"/>
    <s v="EQ"/>
    <n v="4158.3"/>
    <n v="4218"/>
    <n v="4158.3"/>
    <n v="4158.3"/>
    <n v="4182"/>
    <n v="4179.5"/>
    <n v="4186.17"/>
    <n v="1181886"/>
    <n v="4947571708.9499998"/>
    <n v="77609"/>
    <n v="533344"/>
    <n v="45.13"/>
    <n v="21.199999999999818"/>
    <n v="5.0982372604188768E-3"/>
    <x v="1"/>
  </r>
  <r>
    <d v="2024-12-26T00:00:00"/>
    <x v="11"/>
    <n v="12"/>
    <n v="1"/>
    <x v="0"/>
    <x v="3"/>
    <s v="Q4"/>
    <x v="3"/>
    <x v="1"/>
    <s v="EQ"/>
    <n v="4179.5"/>
    <n v="4199.95"/>
    <n v="4143.1499999999996"/>
    <n v="4179.5"/>
    <n v="4170"/>
    <n v="4169.1000000000004"/>
    <n v="4163.43"/>
    <n v="1208464"/>
    <n v="5031352687.1999998"/>
    <n v="106756"/>
    <n v="759763"/>
    <n v="62.87"/>
    <n v="-10.399999999999636"/>
    <n v="-2.4883359253498353E-3"/>
    <x v="0"/>
  </r>
  <r>
    <d v="2024-12-27T00:00:00"/>
    <x v="11"/>
    <n v="12"/>
    <n v="1"/>
    <x v="0"/>
    <x v="3"/>
    <s v="Q4"/>
    <x v="3"/>
    <x v="1"/>
    <s v="EQ"/>
    <n v="4163"/>
    <n v="4180.95"/>
    <n v="4147.25"/>
    <n v="4169.1000000000004"/>
    <n v="4157.1000000000004"/>
    <n v="4164.8500000000004"/>
    <n v="4163.1899999999996"/>
    <n v="858100"/>
    <n v="3572437410.8499999"/>
    <n v="88194"/>
    <n v="509029"/>
    <n v="59.32"/>
    <n v="-4.25"/>
    <n v="-1.0194046676740781E-3"/>
    <x v="0"/>
  </r>
  <r>
    <d v="2024-12-30T00:00:00"/>
    <x v="11"/>
    <n v="12"/>
    <n v="1"/>
    <x v="0"/>
    <x v="3"/>
    <s v="Q4"/>
    <x v="3"/>
    <x v="1"/>
    <s v="EQ"/>
    <n v="4151"/>
    <n v="4199.3"/>
    <n v="4112"/>
    <n v="4164.8500000000004"/>
    <n v="4150"/>
    <n v="4158.8"/>
    <n v="4152.08"/>
    <n v="1527169"/>
    <n v="6340928576.3000002"/>
    <n v="116250"/>
    <n v="913896"/>
    <n v="59.84"/>
    <n v="-6.0500000000001819"/>
    <n v="-1.4526333481398325E-3"/>
    <x v="0"/>
  </r>
  <r>
    <d v="2024-12-31T00:00:00"/>
    <x v="11"/>
    <n v="12"/>
    <n v="1"/>
    <x v="0"/>
    <x v="3"/>
    <s v="Q4"/>
    <x v="3"/>
    <x v="1"/>
    <s v="EQ"/>
    <n v="4135"/>
    <n v="4139.95"/>
    <n v="4032.05"/>
    <n v="4158.8"/>
    <n v="4106"/>
    <n v="4094.8"/>
    <n v="4079.71"/>
    <n v="1555429"/>
    <n v="6345700031.0500002"/>
    <n v="162877"/>
    <n v="854601"/>
    <n v="54.94"/>
    <n v="-64"/>
    <n v="-1.5389054534962008E-2"/>
    <x v="0"/>
  </r>
  <r>
    <d v="2025-01-01T00:00:00"/>
    <x v="0"/>
    <n v="1"/>
    <n v="1"/>
    <x v="1"/>
    <x v="0"/>
    <s v="Q1"/>
    <x v="3"/>
    <x v="1"/>
    <s v="EQ"/>
    <n v="4094.4"/>
    <n v="4134"/>
    <n v="4085.45"/>
    <n v="4094.8"/>
    <n v="4112"/>
    <n v="4112.45"/>
    <n v="4112.75"/>
    <n v="763161"/>
    <n v="3138692117.1500001"/>
    <n v="99498"/>
    <n v="369867"/>
    <n v="48.47"/>
    <n v="17.649999999999636"/>
    <n v="4.3103448275861175E-3"/>
    <x v="1"/>
  </r>
  <r>
    <d v="2025-01-02T00:00:00"/>
    <x v="0"/>
    <n v="1"/>
    <n v="1"/>
    <x v="1"/>
    <x v="0"/>
    <s v="Q1"/>
    <x v="3"/>
    <x v="1"/>
    <s v="EQ"/>
    <n v="4120"/>
    <n v="4183"/>
    <n v="4096.95"/>
    <n v="4112.45"/>
    <n v="4166"/>
    <n v="4175.75"/>
    <n v="4159.7700000000004"/>
    <n v="1720835"/>
    <n v="7158273705.25"/>
    <n v="124549"/>
    <n v="910701"/>
    <n v="52.92"/>
    <n v="63.300000000000182"/>
    <n v="1.5392284404673658E-2"/>
    <x v="1"/>
  </r>
  <r>
    <d v="2025-01-03T00:00:00"/>
    <x v="0"/>
    <n v="1"/>
    <n v="1"/>
    <x v="1"/>
    <x v="0"/>
    <s v="Q1"/>
    <x v="3"/>
    <x v="1"/>
    <s v="EQ"/>
    <n v="4179.95"/>
    <n v="4179.95"/>
    <n v="4092.3"/>
    <n v="4175.75"/>
    <n v="4097"/>
    <n v="4099.8999999999996"/>
    <n v="4114.17"/>
    <n v="1791953"/>
    <n v="7372404407.8500004"/>
    <n v="125354"/>
    <n v="983880"/>
    <n v="54.91"/>
    <n v="-75.850000000000364"/>
    <n v="-1.8164401604502271E-2"/>
    <x v="0"/>
  </r>
  <r>
    <d v="2025-01-06T00:00:00"/>
    <x v="0"/>
    <n v="1"/>
    <n v="1"/>
    <x v="1"/>
    <x v="0"/>
    <s v="Q1"/>
    <x v="3"/>
    <x v="1"/>
    <s v="EQ"/>
    <n v="4105.5"/>
    <n v="4149.6499999999996"/>
    <n v="4066.4"/>
    <n v="4099.8999999999996"/>
    <n v="4090"/>
    <n v="4095"/>
    <n v="4107.1400000000003"/>
    <n v="2085593"/>
    <n v="8565822653.6999998"/>
    <n v="158660"/>
    <n v="1388663"/>
    <n v="66.58"/>
    <n v="-4.8999999999996362"/>
    <n v="-1.1951511012462833E-3"/>
    <x v="0"/>
  </r>
  <r>
    <d v="2025-01-07T00:00:00"/>
    <x v="0"/>
    <n v="1"/>
    <n v="1"/>
    <x v="1"/>
    <x v="0"/>
    <s v="Q1"/>
    <x v="3"/>
    <x v="1"/>
    <s v="EQ"/>
    <n v="4114.95"/>
    <n v="4140.3500000000004"/>
    <n v="4011.55"/>
    <n v="4095"/>
    <n v="4031"/>
    <n v="4028.3"/>
    <n v="4045.86"/>
    <n v="2669054"/>
    <n v="10798629271.200001"/>
    <n v="177825"/>
    <n v="1585862"/>
    <n v="59.42"/>
    <n v="-66.699999999999818"/>
    <n v="-1.6288156288156243E-2"/>
    <x v="0"/>
  </r>
  <r>
    <d v="2025-01-08T00:00:00"/>
    <x v="0"/>
    <n v="1"/>
    <n v="1"/>
    <x v="1"/>
    <x v="0"/>
    <s v="Q1"/>
    <x v="3"/>
    <x v="1"/>
    <s v="EQ"/>
    <n v="4034.9"/>
    <n v="4126"/>
    <n v="4017.75"/>
    <n v="4028.3"/>
    <n v="4095.05"/>
    <n v="4108.3999999999996"/>
    <n v="4056.18"/>
    <n v="2181277"/>
    <n v="8847652251.5"/>
    <n v="180073"/>
    <n v="1258381"/>
    <n v="57.69"/>
    <n v="80.099999999999454"/>
    <n v="1.9884318446987428E-2"/>
    <x v="1"/>
  </r>
  <r>
    <d v="2025-01-09T00:00:00"/>
    <x v="0"/>
    <n v="1"/>
    <n v="1"/>
    <x v="1"/>
    <x v="0"/>
    <s v="Q1"/>
    <x v="3"/>
    <x v="1"/>
    <s v="EQ"/>
    <n v="4101"/>
    <n v="4137.75"/>
    <n v="4025.3"/>
    <n v="4108.3999999999996"/>
    <n v="4044"/>
    <n v="4038.85"/>
    <n v="4073.67"/>
    <n v="2392472"/>
    <n v="9746149398.3500004"/>
    <n v="183446"/>
    <n v="1162001"/>
    <n v="48.57"/>
    <n v="-69.549999999999727"/>
    <n v="-1.6928731379612438E-2"/>
    <x v="0"/>
  </r>
  <r>
    <d v="2025-01-10T00:00:00"/>
    <x v="0"/>
    <n v="1"/>
    <n v="1"/>
    <x v="1"/>
    <x v="0"/>
    <s v="Q1"/>
    <x v="3"/>
    <x v="1"/>
    <s v="EQ"/>
    <n v="4200"/>
    <n v="4297"/>
    <n v="4170"/>
    <n v="4038.85"/>
    <n v="4265"/>
    <n v="4265.6499999999996"/>
    <n v="4240.63"/>
    <n v="7894300"/>
    <n v="33476809439.650002"/>
    <n v="436975"/>
    <n v="2978124"/>
    <n v="37.72"/>
    <n v="226.79999999999973"/>
    <n v="5.615459846243355E-2"/>
    <x v="1"/>
  </r>
  <r>
    <d v="2025-01-13T00:00:00"/>
    <x v="0"/>
    <n v="1"/>
    <n v="1"/>
    <x v="1"/>
    <x v="0"/>
    <s v="Q1"/>
    <x v="3"/>
    <x v="1"/>
    <s v="EQ"/>
    <n v="4245"/>
    <n v="4322.95"/>
    <n v="4227.3999999999996"/>
    <n v="4265.6499999999996"/>
    <n v="4299"/>
    <n v="4291.1000000000004"/>
    <n v="4294.04"/>
    <n v="4003771"/>
    <n v="17192353666.25"/>
    <n v="270932"/>
    <n v="2226104"/>
    <n v="55.6"/>
    <n v="25.450000000000728"/>
    <n v="5.9662653991773189E-3"/>
    <x v="1"/>
  </r>
  <r>
    <d v="2025-01-14T00:00:00"/>
    <x v="0"/>
    <n v="1"/>
    <n v="1"/>
    <x v="1"/>
    <x v="0"/>
    <s v="Q1"/>
    <x v="3"/>
    <x v="1"/>
    <s v="EQ"/>
    <n v="4302"/>
    <n v="4313.8999999999996"/>
    <n v="4219.05"/>
    <n v="4291.1000000000004"/>
    <n v="4241.1499999999996"/>
    <n v="4233.05"/>
    <n v="4252.0600000000004"/>
    <n v="3441709"/>
    <n v="14634369218.5"/>
    <n v="180842"/>
    <n v="2470988"/>
    <n v="71.8"/>
    <n v="-58.050000000000182"/>
    <n v="-1.3527999813567658E-2"/>
    <x v="0"/>
  </r>
  <r>
    <d v="2025-01-15T00:00:00"/>
    <x v="0"/>
    <n v="1"/>
    <n v="1"/>
    <x v="1"/>
    <x v="0"/>
    <s v="Q1"/>
    <x v="3"/>
    <x v="1"/>
    <s v="EQ"/>
    <n v="4218"/>
    <n v="4256.45"/>
    <n v="4207.45"/>
    <n v="4233.05"/>
    <n v="4255.3999999999996"/>
    <n v="4249.6000000000004"/>
    <n v="4229.68"/>
    <n v="1653474"/>
    <n v="6993667215.6000004"/>
    <n v="130857"/>
    <n v="1186396"/>
    <n v="71.75"/>
    <n v="16.550000000000182"/>
    <n v="3.909710492434576E-3"/>
    <x v="1"/>
  </r>
  <r>
    <d v="2025-01-16T00:00:00"/>
    <x v="0"/>
    <n v="1"/>
    <n v="1"/>
    <x v="1"/>
    <x v="0"/>
    <s v="Q1"/>
    <x v="3"/>
    <x v="1"/>
    <s v="EQ"/>
    <n v="4260"/>
    <n v="4294"/>
    <n v="4191.8500000000004"/>
    <n v="4249.6000000000004"/>
    <n v="4215"/>
    <n v="4206.3"/>
    <n v="4212.91"/>
    <n v="2637705"/>
    <n v="11112418871.4"/>
    <n v="176306"/>
    <n v="1710860"/>
    <n v="64.86"/>
    <n v="-43.300000000000182"/>
    <n v="-1.0189194277108475E-2"/>
    <x v="0"/>
  </r>
  <r>
    <d v="2025-01-17T00:00:00"/>
    <x v="0"/>
    <n v="1"/>
    <n v="1"/>
    <x v="1"/>
    <x v="0"/>
    <s v="Q1"/>
    <x v="3"/>
    <x v="1"/>
    <s v="EQ"/>
    <n v="4159.8999999999996"/>
    <n v="4160.6000000000004"/>
    <n v="4100.05"/>
    <n v="4206.3"/>
    <n v="4130"/>
    <n v="4124.3"/>
    <n v="4132.6000000000004"/>
    <n v="1761466"/>
    <n v="7279436408.25"/>
    <n v="157671"/>
    <n v="1115204"/>
    <n v="63.31"/>
    <n v="-82"/>
    <n v="-1.949456767230107E-2"/>
    <x v="0"/>
  </r>
  <r>
    <d v="2025-01-20T00:00:00"/>
    <x v="0"/>
    <n v="1"/>
    <n v="1"/>
    <x v="1"/>
    <x v="0"/>
    <s v="Q1"/>
    <x v="3"/>
    <x v="1"/>
    <s v="EQ"/>
    <n v="4145.8"/>
    <n v="4145.8"/>
    <n v="4068.1"/>
    <n v="4124.3"/>
    <n v="4080"/>
    <n v="4077.8"/>
    <n v="4085.51"/>
    <n v="1287799"/>
    <n v="5261320398.8000002"/>
    <n v="148489"/>
    <n v="844130"/>
    <n v="65.55"/>
    <n v="-46.5"/>
    <n v="-1.1274640545062192E-2"/>
    <x v="0"/>
  </r>
  <r>
    <d v="2025-01-21T00:00:00"/>
    <x v="0"/>
    <n v="1"/>
    <n v="1"/>
    <x v="1"/>
    <x v="0"/>
    <s v="Q1"/>
    <x v="3"/>
    <x v="1"/>
    <s v="EQ"/>
    <n v="4095.3"/>
    <n v="4111"/>
    <n v="4030"/>
    <n v="4077.8"/>
    <n v="4038"/>
    <n v="4035.85"/>
    <n v="4065.27"/>
    <n v="1971591"/>
    <n v="8015045148"/>
    <n v="148666"/>
    <n v="799046"/>
    <n v="40.53"/>
    <n v="-41.950000000000273"/>
    <n v="-1.0287409877875391E-2"/>
    <x v="0"/>
  </r>
  <r>
    <d v="2025-01-22T00:00:00"/>
    <x v="0"/>
    <n v="1"/>
    <n v="1"/>
    <x v="1"/>
    <x v="0"/>
    <s v="Q1"/>
    <x v="3"/>
    <x v="1"/>
    <s v="EQ"/>
    <n v="4050"/>
    <n v="4163.1499999999996"/>
    <n v="4044.2"/>
    <n v="4035.85"/>
    <n v="4152"/>
    <n v="4156.6000000000004"/>
    <n v="4132.4799999999996"/>
    <n v="2409223"/>
    <n v="9956065096.7000008"/>
    <n v="153702"/>
    <n v="1285687"/>
    <n v="53.37"/>
    <n v="120.75000000000045"/>
    <n v="2.9919347844939843E-2"/>
    <x v="1"/>
  </r>
  <r>
    <d v="2025-01-22T00:00:00"/>
    <x v="0"/>
    <n v="1"/>
    <n v="1"/>
    <x v="1"/>
    <x v="0"/>
    <s v="Q1"/>
    <x v="3"/>
    <x v="1"/>
    <s v="EQ"/>
    <n v="4050"/>
    <n v="4163.1499999999996"/>
    <n v="4044.2"/>
    <n v="4035.85"/>
    <n v="4152"/>
    <n v="4156.6000000000004"/>
    <n v="4132.4799999999996"/>
    <n v="2409223"/>
    <n v="9956065096.7000008"/>
    <n v="153702"/>
    <n v="1285687"/>
    <n v="53.37"/>
    <n v="120.75000000000045"/>
    <n v="2.9919347844939843E-2"/>
    <x v="1"/>
  </r>
  <r>
    <d v="2025-01-23T00:00:00"/>
    <x v="0"/>
    <n v="1"/>
    <n v="1"/>
    <x v="1"/>
    <x v="0"/>
    <s v="Q1"/>
    <x v="3"/>
    <x v="1"/>
    <s v="EQ"/>
    <n v="4168"/>
    <n v="4191.3500000000004"/>
    <n v="4140.05"/>
    <n v="4156.6000000000004"/>
    <n v="4148"/>
    <n v="4145.45"/>
    <n v="4161.12"/>
    <n v="1822998"/>
    <n v="7585718475.3999996"/>
    <n v="139860"/>
    <n v="1124451"/>
    <n v="61.68"/>
    <n v="-11.150000000000546"/>
    <n v="-2.6824808737912105E-3"/>
    <x v="0"/>
  </r>
  <r>
    <d v="2025-01-24T00:00:00"/>
    <x v="0"/>
    <n v="1"/>
    <n v="1"/>
    <x v="1"/>
    <x v="0"/>
    <s v="Q1"/>
    <x v="3"/>
    <x v="1"/>
    <s v="EQ"/>
    <n v="4104"/>
    <n v="4178"/>
    <n v="4104"/>
    <n v="4145.45"/>
    <n v="4153.1000000000004"/>
    <n v="4152.3500000000004"/>
    <n v="4155.62"/>
    <n v="1910099"/>
    <n v="7937640859.1999998"/>
    <n v="99760"/>
    <n v="1317211"/>
    <n v="68.959999999999994"/>
    <n v="6.9000000000005457"/>
    <n v="1.6644755092934532E-3"/>
    <x v="1"/>
  </r>
  <r>
    <d v="2025-01-27T00:00:00"/>
    <x v="0"/>
    <n v="1"/>
    <n v="1"/>
    <x v="1"/>
    <x v="0"/>
    <s v="Q1"/>
    <x v="3"/>
    <x v="1"/>
    <s v="EQ"/>
    <n v="4102"/>
    <n v="4156.3500000000004"/>
    <n v="4041.05"/>
    <n v="4152.3500000000004"/>
    <n v="4067"/>
    <n v="4065.15"/>
    <n v="4088.62"/>
    <n v="1551782"/>
    <n v="6344644149.25"/>
    <n v="143859"/>
    <n v="1013049"/>
    <n v="65.28"/>
    <n v="-87.200000000000273"/>
    <n v="-2.1000156537864165E-2"/>
    <x v="0"/>
  </r>
  <r>
    <d v="2025-01-28T00:00:00"/>
    <x v="0"/>
    <n v="1"/>
    <n v="1"/>
    <x v="1"/>
    <x v="0"/>
    <s v="Q1"/>
    <x v="3"/>
    <x v="1"/>
    <s v="EQ"/>
    <n v="4070.8"/>
    <n v="4102"/>
    <n v="4028.3"/>
    <n v="4065.15"/>
    <n v="4040"/>
    <n v="4040.3"/>
    <n v="4057.3"/>
    <n v="2468272"/>
    <n v="10014514674.15"/>
    <n v="150121"/>
    <n v="1505478"/>
    <n v="60.99"/>
    <n v="-24.849999999999909"/>
    <n v="-6.112935562033359E-3"/>
    <x v="0"/>
  </r>
  <r>
    <d v="2025-01-29T00:00:00"/>
    <x v="0"/>
    <n v="1"/>
    <n v="1"/>
    <x v="1"/>
    <x v="0"/>
    <s v="Q1"/>
    <x v="3"/>
    <x v="1"/>
    <s v="EQ"/>
    <n v="4054"/>
    <n v="4107.8500000000004"/>
    <n v="4054"/>
    <n v="4040.3"/>
    <n v="4105"/>
    <n v="4099.8"/>
    <n v="4091.12"/>
    <n v="1217089"/>
    <n v="4979253773"/>
    <n v="108284"/>
    <n v="697347"/>
    <n v="57.3"/>
    <n v="59.5"/>
    <n v="1.4726629210702174E-2"/>
    <x v="1"/>
  </r>
  <r>
    <d v="2025-01-30T00:00:00"/>
    <x v="0"/>
    <n v="1"/>
    <n v="1"/>
    <x v="1"/>
    <x v="0"/>
    <s v="Q1"/>
    <x v="3"/>
    <x v="1"/>
    <s v="EQ"/>
    <n v="4099.8999999999996"/>
    <n v="4129.8999999999996"/>
    <n v="4058.5"/>
    <n v="4099.8"/>
    <n v="4100"/>
    <n v="4100.05"/>
    <n v="4098.87"/>
    <n v="1531251"/>
    <n v="6276404777.8999996"/>
    <n v="97767"/>
    <n v="859803"/>
    <n v="56.15"/>
    <n v="0.25"/>
    <n v="6.0978584321186398E-5"/>
    <x v="1"/>
  </r>
  <r>
    <d v="2025-01-31T00:00:00"/>
    <x v="0"/>
    <n v="1"/>
    <n v="1"/>
    <x v="1"/>
    <x v="0"/>
    <s v="Q1"/>
    <x v="3"/>
    <x v="1"/>
    <s v="EQ"/>
    <n v="4110"/>
    <n v="4128.45"/>
    <n v="4085.25"/>
    <n v="4100.05"/>
    <n v="4114.1499999999996"/>
    <n v="4112.3999999999996"/>
    <n v="4106.05"/>
    <n v="1492943"/>
    <n v="6130103902.1999998"/>
    <n v="121858"/>
    <n v="1042620"/>
    <n v="69.84"/>
    <n v="12.349999999999454"/>
    <n v="3.0121583883122045E-3"/>
    <x v="1"/>
  </r>
  <r>
    <d v="2025-02-01T00:00:00"/>
    <x v="1"/>
    <n v="2"/>
    <n v="1"/>
    <x v="1"/>
    <x v="0"/>
    <s v="Q1"/>
    <x v="3"/>
    <x v="1"/>
    <s v="EQ"/>
    <n v="4113"/>
    <n v="4135.8999999999996"/>
    <n v="4056"/>
    <n v="4112.3999999999996"/>
    <n v="4073"/>
    <n v="4073.15"/>
    <n v="4082.48"/>
    <n v="437172"/>
    <n v="1784747121.0999999"/>
    <n v="49186"/>
    <n v="175483"/>
    <n v="40.14"/>
    <n v="-39.249999999999545"/>
    <n v="-9.5443050286935973E-3"/>
    <x v="0"/>
  </r>
  <r>
    <d v="2025-02-03T00:00:00"/>
    <x v="1"/>
    <n v="2"/>
    <n v="1"/>
    <x v="1"/>
    <x v="0"/>
    <s v="Q1"/>
    <x v="3"/>
    <x v="1"/>
    <s v="EQ"/>
    <n v="4030.9"/>
    <n v="4077"/>
    <n v="3998.7"/>
    <n v="4073.15"/>
    <n v="4064"/>
    <n v="4068.65"/>
    <n v="4045.97"/>
    <n v="1265713"/>
    <n v="5121041211"/>
    <n v="155134"/>
    <n v="782762"/>
    <n v="61.84"/>
    <n v="-4.5"/>
    <n v="-1.104796042375066E-3"/>
    <x v="0"/>
  </r>
  <r>
    <d v="2025-02-04T00:00:00"/>
    <x v="1"/>
    <n v="2"/>
    <n v="1"/>
    <x v="1"/>
    <x v="0"/>
    <s v="Q1"/>
    <x v="3"/>
    <x v="1"/>
    <s v="EQ"/>
    <n v="4083.7"/>
    <n v="4118.8500000000004"/>
    <n v="4066.05"/>
    <n v="4068.65"/>
    <n v="4105.1499999999996"/>
    <n v="4107.05"/>
    <n v="4098"/>
    <n v="2547132"/>
    <n v="10438141551.799999"/>
    <n v="141942"/>
    <n v="1843488"/>
    <n v="72.38"/>
    <n v="38.400000000000091"/>
    <n v="9.4380199820579529E-3"/>
    <x v="1"/>
  </r>
  <r>
    <d v="2025-02-05T00:00:00"/>
    <x v="1"/>
    <n v="2"/>
    <n v="1"/>
    <x v="1"/>
    <x v="0"/>
    <s v="Q1"/>
    <x v="3"/>
    <x v="1"/>
    <s v="EQ"/>
    <n v="4150"/>
    <n v="4150"/>
    <n v="4076"/>
    <n v="4107.05"/>
    <n v="4086"/>
    <n v="4091.1"/>
    <n v="4096.29"/>
    <n v="1693912"/>
    <n v="6938752665.75"/>
    <n v="130235"/>
    <n v="1199334"/>
    <n v="70.8"/>
    <n v="-15.950000000000273"/>
    <n v="-3.8835660632328003E-3"/>
    <x v="0"/>
  </r>
  <r>
    <d v="2025-02-06T00:00:00"/>
    <x v="1"/>
    <n v="2"/>
    <n v="1"/>
    <x v="1"/>
    <x v="0"/>
    <s v="Q1"/>
    <x v="3"/>
    <x v="1"/>
    <s v="EQ"/>
    <n v="4105.3999999999996"/>
    <n v="4139.5"/>
    <n v="4051.55"/>
    <n v="4091.1"/>
    <n v="4087"/>
    <n v="4082.75"/>
    <n v="4080.65"/>
    <n v="2284536"/>
    <n v="9322389842.5"/>
    <n v="183903"/>
    <n v="1396375"/>
    <n v="61.12"/>
    <n v="-8.3499999999999091"/>
    <n v="-2.0410158637041162E-3"/>
    <x v="0"/>
  </r>
  <r>
    <d v="2025-02-07T00:00:00"/>
    <x v="1"/>
    <n v="2"/>
    <n v="1"/>
    <x v="1"/>
    <x v="0"/>
    <s v="Q1"/>
    <x v="3"/>
    <x v="1"/>
    <s v="EQ"/>
    <n v="4090"/>
    <n v="4090"/>
    <n v="4008"/>
    <n v="4082.75"/>
    <n v="4032"/>
    <n v="4029.4"/>
    <n v="4033.06"/>
    <n v="1548940"/>
    <n v="6246965406.3999996"/>
    <n v="177110"/>
    <n v="993255"/>
    <n v="64.12"/>
    <n v="-53.349999999999909"/>
    <n v="-1.3067172861429161E-2"/>
    <x v="0"/>
  </r>
  <r>
    <d v="2025-02-10T00:00:00"/>
    <x v="1"/>
    <n v="2"/>
    <n v="1"/>
    <x v="1"/>
    <x v="0"/>
    <s v="Q1"/>
    <x v="3"/>
    <x v="1"/>
    <s v="EQ"/>
    <n v="4040"/>
    <n v="4052"/>
    <n v="4014.35"/>
    <n v="4029.4"/>
    <n v="4034"/>
    <n v="4036.95"/>
    <n v="4035.26"/>
    <n v="1339511"/>
    <n v="5405279190.4499998"/>
    <n v="133697"/>
    <n v="891261"/>
    <n v="66.540000000000006"/>
    <n v="7.5499999999997272"/>
    <n v="1.8737280984761323E-3"/>
    <x v="1"/>
  </r>
  <r>
    <d v="2025-02-11T00:00:00"/>
    <x v="1"/>
    <n v="2"/>
    <n v="1"/>
    <x v="1"/>
    <x v="0"/>
    <s v="Q1"/>
    <x v="3"/>
    <x v="1"/>
    <s v="EQ"/>
    <n v="4018.4"/>
    <n v="4040"/>
    <n v="3955"/>
    <n v="4036.95"/>
    <n v="3967"/>
    <n v="3963.55"/>
    <n v="3989.58"/>
    <n v="1810908"/>
    <n v="7224758107.0500002"/>
    <n v="121478"/>
    <n v="1010823"/>
    <n v="55.82"/>
    <n v="-73.399999999999636"/>
    <n v="-1.8182043374329541E-2"/>
    <x v="0"/>
  </r>
  <r>
    <d v="2025-02-12T00:00:00"/>
    <x v="1"/>
    <n v="2"/>
    <n v="1"/>
    <x v="1"/>
    <x v="0"/>
    <s v="Q1"/>
    <x v="3"/>
    <x v="1"/>
    <s v="EQ"/>
    <n v="3971.1"/>
    <n v="4021.75"/>
    <n v="3940.15"/>
    <n v="3963.55"/>
    <n v="3956.25"/>
    <n v="3950.15"/>
    <n v="3978.32"/>
    <n v="1678002"/>
    <n v="6675628781.9499998"/>
    <n v="128576"/>
    <n v="877252"/>
    <n v="52.28"/>
    <n v="-13.400000000000091"/>
    <n v="-3.3808076093401348E-3"/>
    <x v="0"/>
  </r>
  <r>
    <d v="2025-02-13T00:00:00"/>
    <x v="1"/>
    <n v="2"/>
    <n v="1"/>
    <x v="1"/>
    <x v="0"/>
    <s v="Q1"/>
    <x v="3"/>
    <x v="1"/>
    <s v="EQ"/>
    <n v="3968"/>
    <n v="3984.45"/>
    <n v="3902.25"/>
    <n v="3950.15"/>
    <n v="3920"/>
    <n v="3910.15"/>
    <n v="3930.8"/>
    <n v="2277310"/>
    <n v="8951639767.6000004"/>
    <n v="163030"/>
    <n v="1498339"/>
    <n v="65.790000000000006"/>
    <n v="-40"/>
    <n v="-1.0126197739326355E-2"/>
    <x v="0"/>
  </r>
  <r>
    <d v="2025-02-14T00:00:00"/>
    <x v="1"/>
    <n v="2"/>
    <n v="1"/>
    <x v="1"/>
    <x v="0"/>
    <s v="Q1"/>
    <x v="3"/>
    <x v="1"/>
    <s v="EQ"/>
    <n v="3925"/>
    <n v="3948"/>
    <n v="3900"/>
    <n v="3910.15"/>
    <n v="3928"/>
    <n v="3934.85"/>
    <n v="3921.57"/>
    <n v="1681975"/>
    <n v="6595986554.0500002"/>
    <n v="163805"/>
    <n v="1123005"/>
    <n v="66.77"/>
    <n v="24.699999999999818"/>
    <n v="6.3168932138152802E-3"/>
    <x v="1"/>
  </r>
  <r>
    <d v="2025-02-17T00:00:00"/>
    <x v="1"/>
    <n v="2"/>
    <n v="1"/>
    <x v="1"/>
    <x v="0"/>
    <s v="Q1"/>
    <x v="3"/>
    <x v="1"/>
    <s v="EQ"/>
    <n v="3856.5"/>
    <n v="3934"/>
    <n v="3856.2"/>
    <n v="3934.85"/>
    <n v="3908"/>
    <n v="3904.5"/>
    <n v="3911.78"/>
    <n v="1799806"/>
    <n v="7040439519.8000002"/>
    <n v="168626"/>
    <n v="1224845"/>
    <n v="68.05"/>
    <n v="-30.349999999999909"/>
    <n v="-7.7131275652184729E-3"/>
    <x v="0"/>
  </r>
  <r>
    <d v="2025-02-18T00:00:00"/>
    <x v="1"/>
    <n v="2"/>
    <n v="1"/>
    <x v="1"/>
    <x v="0"/>
    <s v="Q1"/>
    <x v="3"/>
    <x v="1"/>
    <s v="EQ"/>
    <n v="3898.4"/>
    <n v="3924.4"/>
    <n v="3864.5"/>
    <n v="3904.5"/>
    <n v="3873"/>
    <n v="3873.2"/>
    <n v="3891.66"/>
    <n v="2149879"/>
    <n v="8366596747.5500002"/>
    <n v="135773"/>
    <n v="1516041"/>
    <n v="70.52"/>
    <n v="-31.300000000000182"/>
    <n v="-8.0163913433218548E-3"/>
    <x v="0"/>
  </r>
  <r>
    <d v="2025-02-19T00:00:00"/>
    <x v="1"/>
    <n v="2"/>
    <n v="1"/>
    <x v="1"/>
    <x v="0"/>
    <s v="Q1"/>
    <x v="3"/>
    <x v="1"/>
    <s v="EQ"/>
    <n v="3872.2"/>
    <n v="3874.95"/>
    <n v="3768.15"/>
    <n v="3873.2"/>
    <n v="3785"/>
    <n v="3784.1"/>
    <n v="3796.48"/>
    <n v="4366672"/>
    <n v="16578004180.700001"/>
    <n v="229923"/>
    <n v="3134639"/>
    <n v="71.790000000000006"/>
    <n v="-89.099999999999909"/>
    <n v="-2.3004234224930267E-2"/>
    <x v="0"/>
  </r>
  <r>
    <d v="2025-02-20T00:00:00"/>
    <x v="1"/>
    <n v="2"/>
    <n v="1"/>
    <x v="1"/>
    <x v="0"/>
    <s v="Q1"/>
    <x v="3"/>
    <x v="1"/>
    <s v="EQ"/>
    <n v="3761.5"/>
    <n v="3788"/>
    <n v="3751.3"/>
    <n v="3784.1"/>
    <n v="3788"/>
    <n v="3779.4"/>
    <n v="3772.99"/>
    <n v="2888572"/>
    <n v="10898564437.85"/>
    <n v="184053"/>
    <n v="2195342"/>
    <n v="76"/>
    <n v="-4.6999999999998181"/>
    <n v="-1.2420390581643769E-3"/>
    <x v="0"/>
  </r>
  <r>
    <d v="2025-02-21T00:00:00"/>
    <x v="1"/>
    <n v="2"/>
    <n v="1"/>
    <x v="1"/>
    <x v="0"/>
    <s v="Q1"/>
    <x v="3"/>
    <x v="1"/>
    <s v="EQ"/>
    <n v="3776.1"/>
    <n v="3817"/>
    <n v="3775"/>
    <n v="3779.4"/>
    <n v="3789.9"/>
    <n v="3786"/>
    <n v="3792.04"/>
    <n v="1833931"/>
    <n v="6954338537.8000002"/>
    <n v="125392"/>
    <n v="1159950"/>
    <n v="63.25"/>
    <n v="6.5999999999999091"/>
    <n v="1.7463089379266309E-3"/>
    <x v="1"/>
  </r>
  <r>
    <d v="2025-02-24T00:00:00"/>
    <x v="1"/>
    <n v="2"/>
    <n v="1"/>
    <x v="1"/>
    <x v="0"/>
    <s v="Q1"/>
    <x v="3"/>
    <x v="1"/>
    <s v="EQ"/>
    <n v="3743.15"/>
    <n v="3763.2"/>
    <n v="3670"/>
    <n v="3786"/>
    <n v="3671"/>
    <n v="3675.6"/>
    <n v="3701.2"/>
    <n v="2508516"/>
    <n v="9284523845.2000008"/>
    <n v="172279"/>
    <n v="1828578"/>
    <n v="72.89"/>
    <n v="-110.40000000000009"/>
    <n v="-2.9160063391442181E-2"/>
    <x v="0"/>
  </r>
  <r>
    <d v="2025-02-25T00:00:00"/>
    <x v="1"/>
    <n v="2"/>
    <n v="1"/>
    <x v="1"/>
    <x v="0"/>
    <s v="Q1"/>
    <x v="3"/>
    <x v="1"/>
    <s v="EQ"/>
    <n v="3625"/>
    <n v="3658"/>
    <n v="3621.25"/>
    <n v="3675.6"/>
    <n v="3627"/>
    <n v="3629.55"/>
    <n v="3638.67"/>
    <n v="4101954"/>
    <n v="14925647967.549999"/>
    <n v="198489"/>
    <n v="2871986"/>
    <n v="70.02"/>
    <n v="-46.049999999999727"/>
    <n v="-1.2528566764609785E-2"/>
    <x v="0"/>
  </r>
  <r>
    <d v="2025-02-27T00:00:00"/>
    <x v="1"/>
    <n v="2"/>
    <n v="1"/>
    <x v="1"/>
    <x v="0"/>
    <s v="Q1"/>
    <x v="3"/>
    <x v="1"/>
    <s v="EQ"/>
    <n v="3611.7"/>
    <n v="3638"/>
    <n v="3600.7"/>
    <n v="3629.55"/>
    <n v="3608.05"/>
    <n v="3612.55"/>
    <n v="3613.5"/>
    <n v="3823856"/>
    <n v="13817496735.799999"/>
    <n v="212465"/>
    <n v="3058793"/>
    <n v="79.989999999999995"/>
    <n v="-17"/>
    <n v="-4.683776225702911E-3"/>
    <x v="0"/>
  </r>
  <r>
    <d v="2025-02-28T00:00:00"/>
    <x v="1"/>
    <n v="2"/>
    <n v="1"/>
    <x v="1"/>
    <x v="0"/>
    <s v="Q1"/>
    <x v="3"/>
    <x v="1"/>
    <s v="EQ"/>
    <n v="3584.95"/>
    <n v="3600"/>
    <n v="3457"/>
    <n v="3612.55"/>
    <n v="3478"/>
    <n v="3483.25"/>
    <n v="3491.8"/>
    <n v="7085018"/>
    <n v="24739464379.849998"/>
    <n v="340110"/>
    <n v="5087477"/>
    <n v="71.81"/>
    <n v="-129.30000000000018"/>
    <n v="-3.5791892153741865E-2"/>
    <x v="0"/>
  </r>
  <r>
    <d v="2025-03-03T00:00:00"/>
    <x v="2"/>
    <n v="3"/>
    <n v="1"/>
    <x v="1"/>
    <x v="0"/>
    <s v="Q1"/>
    <x v="3"/>
    <x v="1"/>
    <s v="EQ"/>
    <n v="3485"/>
    <n v="3523.25"/>
    <n v="3476.15"/>
    <n v="3483.25"/>
    <n v="3506"/>
    <n v="3493.05"/>
    <n v="3497.97"/>
    <n v="4990439"/>
    <n v="17456399246.200001"/>
    <n v="248034"/>
    <n v="3903959"/>
    <n v="78.23"/>
    <n v="9.8000000000001819"/>
    <n v="2.8134644369483047E-3"/>
    <x v="1"/>
  </r>
  <r>
    <d v="2025-03-04T00:00:00"/>
    <x v="2"/>
    <n v="3"/>
    <n v="1"/>
    <x v="1"/>
    <x v="0"/>
    <s v="Q1"/>
    <x v="3"/>
    <x v="1"/>
    <s v="EQ"/>
    <n v="3474"/>
    <n v="3551"/>
    <n v="3464.3"/>
    <n v="3493.05"/>
    <n v="3533"/>
    <n v="3532.05"/>
    <n v="3518.16"/>
    <n v="2797737"/>
    <n v="9842880030.2999992"/>
    <n v="157084"/>
    <n v="1837354"/>
    <n v="65.67"/>
    <n v="39"/>
    <n v="1.1165027697857172E-2"/>
    <x v="1"/>
  </r>
  <r>
    <d v="2025-03-05T00:00:00"/>
    <x v="2"/>
    <n v="3"/>
    <n v="1"/>
    <x v="1"/>
    <x v="0"/>
    <s v="Q1"/>
    <x v="3"/>
    <x v="1"/>
    <s v="EQ"/>
    <n v="3520.85"/>
    <n v="3600.35"/>
    <n v="3520.85"/>
    <n v="3532.05"/>
    <n v="3557"/>
    <n v="3547.05"/>
    <n v="3561.68"/>
    <n v="2501894"/>
    <n v="8910937236.5499992"/>
    <n v="145336"/>
    <n v="1695934"/>
    <n v="67.790000000000006"/>
    <n v="15"/>
    <n v="4.2468254979402898E-3"/>
    <x v="1"/>
  </r>
  <r>
    <d v="2025-03-06T00:00:00"/>
    <x v="2"/>
    <n v="3"/>
    <n v="1"/>
    <x v="1"/>
    <x v="0"/>
    <s v="Q1"/>
    <x v="3"/>
    <x v="1"/>
    <s v="EQ"/>
    <n v="3557"/>
    <n v="3609.45"/>
    <n v="3536.1"/>
    <n v="3547.05"/>
    <n v="3592.1"/>
    <n v="3601.6"/>
    <n v="3571.61"/>
    <n v="2786513"/>
    <n v="9952339476.2000008"/>
    <n v="201910"/>
    <n v="1792915"/>
    <n v="64.34"/>
    <n v="54.549999999999727"/>
    <n v="1.5378976896294026E-2"/>
    <x v="1"/>
  </r>
  <r>
    <d v="2025-03-07T00:00:00"/>
    <x v="2"/>
    <n v="3"/>
    <n v="1"/>
    <x v="1"/>
    <x v="0"/>
    <s v="Q1"/>
    <x v="3"/>
    <x v="1"/>
    <s v="EQ"/>
    <n v="3600"/>
    <n v="3625"/>
    <n v="3574.4"/>
    <n v="3601.6"/>
    <n v="3602"/>
    <n v="3611.2"/>
    <n v="3605.34"/>
    <n v="2051315"/>
    <n v="7395690221.3500004"/>
    <n v="131372"/>
    <n v="1392501"/>
    <n v="67.88"/>
    <n v="9.5999999999999091"/>
    <n v="2.6654820079964206E-3"/>
    <x v="1"/>
  </r>
  <r>
    <d v="2025-03-10T00:00:00"/>
    <x v="2"/>
    <n v="3"/>
    <n v="1"/>
    <x v="1"/>
    <x v="0"/>
    <s v="Q1"/>
    <x v="3"/>
    <x v="1"/>
    <s v="EQ"/>
    <n v="3606.5"/>
    <n v="3622.1"/>
    <n v="3582.6"/>
    <n v="3611.2"/>
    <n v="3589"/>
    <n v="3589.65"/>
    <n v="3602.11"/>
    <n v="1004626"/>
    <n v="3618776661.3000002"/>
    <n v="75981"/>
    <n v="654716"/>
    <n v="65.17"/>
    <n v="-21.549999999999727"/>
    <n v="-5.9675454142666508E-3"/>
    <x v="0"/>
  </r>
  <r>
    <d v="2025-03-11T00:00:00"/>
    <x v="2"/>
    <n v="3"/>
    <n v="1"/>
    <x v="1"/>
    <x v="0"/>
    <s v="Q1"/>
    <x v="3"/>
    <x v="1"/>
    <s v="EQ"/>
    <n v="3558"/>
    <n v="3588.75"/>
    <n v="3537.65"/>
    <n v="3589.65"/>
    <n v="3585"/>
    <n v="3575.3"/>
    <n v="3567.93"/>
    <n v="1995450"/>
    <n v="7119617263.5500002"/>
    <n v="142820"/>
    <n v="1305684"/>
    <n v="65.430000000000007"/>
    <n v="-14.349999999999909"/>
    <n v="-3.9976042232529379E-3"/>
    <x v="0"/>
  </r>
  <r>
    <d v="2025-03-12T00:00:00"/>
    <x v="2"/>
    <n v="3"/>
    <n v="1"/>
    <x v="1"/>
    <x v="0"/>
    <s v="Q1"/>
    <x v="3"/>
    <x v="1"/>
    <s v="EQ"/>
    <n v="3565"/>
    <n v="3569.25"/>
    <n v="3486.85"/>
    <n v="3575.3"/>
    <n v="3507.8"/>
    <n v="3506.2"/>
    <n v="3504.81"/>
    <n v="3174167"/>
    <n v="11124852701.549999"/>
    <n v="175588"/>
    <n v="2049932"/>
    <n v="64.58"/>
    <n v="-69.100000000000364"/>
    <n v="-1.9327049478365551E-2"/>
    <x v="0"/>
  </r>
  <r>
    <d v="2025-03-13T00:00:00"/>
    <x v="2"/>
    <n v="3"/>
    <n v="1"/>
    <x v="1"/>
    <x v="0"/>
    <s v="Q1"/>
    <x v="3"/>
    <x v="1"/>
    <s v="EQ"/>
    <n v="3502.3"/>
    <n v="3524.3"/>
    <n v="3484.1"/>
    <n v="3506.2"/>
    <n v="3509.05"/>
    <n v="3511.05"/>
    <n v="3504.71"/>
    <n v="1693004"/>
    <n v="5933491139.4499998"/>
    <n v="98963"/>
    <n v="1074125"/>
    <n v="63.44"/>
    <n v="4.8500000000003638"/>
    <n v="1.3832639324625989E-3"/>
    <x v="1"/>
  </r>
  <r>
    <d v="2025-03-17T00:00:00"/>
    <x v="2"/>
    <n v="3"/>
    <n v="1"/>
    <x v="1"/>
    <x v="0"/>
    <s v="Q1"/>
    <x v="3"/>
    <x v="1"/>
    <s v="EQ"/>
    <n v="3489"/>
    <n v="3530.45"/>
    <n v="3477.35"/>
    <n v="3511.05"/>
    <n v="3499.9"/>
    <n v="3497.7"/>
    <n v="3496.62"/>
    <n v="2690906"/>
    <n v="9409068295.75"/>
    <n v="171510"/>
    <n v="1891043"/>
    <n v="70.28"/>
    <n v="-13.350000000000364"/>
    <n v="-3.8022813688213964E-3"/>
    <x v="0"/>
  </r>
  <r>
    <d v="2025-03-18T00:00:00"/>
    <x v="2"/>
    <n v="3"/>
    <n v="1"/>
    <x v="1"/>
    <x v="0"/>
    <s v="Q1"/>
    <x v="3"/>
    <x v="1"/>
    <s v="EQ"/>
    <n v="3502.35"/>
    <n v="3556.95"/>
    <n v="3478.45"/>
    <n v="3497.7"/>
    <n v="3545.65"/>
    <n v="3552.45"/>
    <n v="3530.44"/>
    <n v="3069109"/>
    <n v="10835299304.9"/>
    <n v="139204"/>
    <n v="2047199"/>
    <n v="66.7"/>
    <n v="54.75"/>
    <n v="1.5653143494296251E-2"/>
    <x v="1"/>
  </r>
  <r>
    <d v="2025-03-19T00:00:00"/>
    <x v="2"/>
    <n v="3"/>
    <n v="1"/>
    <x v="1"/>
    <x v="0"/>
    <s v="Q1"/>
    <x v="3"/>
    <x v="1"/>
    <s v="EQ"/>
    <n v="3547"/>
    <n v="3547"/>
    <n v="3462.75"/>
    <n v="3552.45"/>
    <n v="3505"/>
    <n v="3497.1"/>
    <n v="3484.81"/>
    <n v="3051244"/>
    <n v="10632994898.700001"/>
    <n v="181144"/>
    <n v="1864625"/>
    <n v="61.11"/>
    <n v="-55.349999999999909"/>
    <n v="-1.5580796351813512E-2"/>
    <x v="0"/>
  </r>
  <r>
    <d v="2025-03-20T00:00:00"/>
    <x v="2"/>
    <n v="3"/>
    <n v="1"/>
    <x v="1"/>
    <x v="0"/>
    <s v="Q1"/>
    <x v="3"/>
    <x v="1"/>
    <s v="EQ"/>
    <n v="3512"/>
    <n v="3578.95"/>
    <n v="3512"/>
    <n v="3497.1"/>
    <n v="3556.5"/>
    <n v="3563.15"/>
    <n v="3559.81"/>
    <n v="2845192"/>
    <n v="10128343015.65"/>
    <n v="156792"/>
    <n v="1873064"/>
    <n v="65.83"/>
    <n v="66.050000000000182"/>
    <n v="1.8887077864516367E-2"/>
    <x v="1"/>
  </r>
  <r>
    <d v="2025-03-21T00:00:00"/>
    <x v="2"/>
    <n v="3"/>
    <n v="1"/>
    <x v="1"/>
    <x v="0"/>
    <s v="Q1"/>
    <x v="3"/>
    <x v="1"/>
    <s v="EQ"/>
    <n v="3475"/>
    <n v="3616.25"/>
    <n v="3465"/>
    <n v="3563.15"/>
    <n v="3578"/>
    <n v="3578.1"/>
    <n v="3561.68"/>
    <n v="4161925"/>
    <n v="14823464307.85"/>
    <n v="188951"/>
    <n v="2515047"/>
    <n v="60.43"/>
    <n v="14.949999999999818"/>
    <n v="4.1957256921543624E-3"/>
    <x v="1"/>
  </r>
  <r>
    <d v="2025-03-24T00:00:00"/>
    <x v="2"/>
    <n v="3"/>
    <n v="1"/>
    <x v="1"/>
    <x v="0"/>
    <s v="Q1"/>
    <x v="3"/>
    <x v="1"/>
    <s v="EQ"/>
    <n v="3600"/>
    <n v="3649.75"/>
    <n v="3566.6"/>
    <n v="3578.1"/>
    <n v="3633"/>
    <n v="3628.95"/>
    <n v="3615.19"/>
    <n v="1834751"/>
    <n v="6632970557.6999998"/>
    <n v="107825"/>
    <n v="1106270"/>
    <n v="60.3"/>
    <n v="50.849999999999909"/>
    <n v="1.4211453005785168E-2"/>
    <x v="1"/>
  </r>
  <r>
    <d v="2025-03-25T00:00:00"/>
    <x v="2"/>
    <n v="3"/>
    <n v="1"/>
    <x v="1"/>
    <x v="0"/>
    <s v="Q1"/>
    <x v="3"/>
    <x v="1"/>
    <s v="EQ"/>
    <n v="3645"/>
    <n v="3710"/>
    <n v="3638"/>
    <n v="3628.95"/>
    <n v="3641"/>
    <n v="3657.75"/>
    <n v="3673.54"/>
    <n v="3135390"/>
    <n v="11517985340.799999"/>
    <n v="181313"/>
    <n v="1675966"/>
    <n v="53.45"/>
    <n v="28.800000000000182"/>
    <n v="7.9361798867441501E-3"/>
    <x v="1"/>
  </r>
  <r>
    <d v="2025-03-26T00:00:00"/>
    <x v="2"/>
    <n v="3"/>
    <n v="1"/>
    <x v="1"/>
    <x v="0"/>
    <s v="Q1"/>
    <x v="3"/>
    <x v="1"/>
    <s v="EQ"/>
    <n v="3647.75"/>
    <n v="3680.5"/>
    <n v="3625.85"/>
    <n v="3657.75"/>
    <n v="3630.55"/>
    <n v="3635.8"/>
    <n v="3656.16"/>
    <n v="1734499"/>
    <n v="6341597992.3999996"/>
    <n v="141204"/>
    <n v="1125435"/>
    <n v="64.89"/>
    <n v="-21.949999999999818"/>
    <n v="-6.0009568723941821E-3"/>
    <x v="0"/>
  </r>
  <r>
    <d v="2025-03-27T00:00:00"/>
    <x v="2"/>
    <n v="3"/>
    <n v="1"/>
    <x v="1"/>
    <x v="0"/>
    <s v="Q1"/>
    <x v="3"/>
    <x v="1"/>
    <s v="EQ"/>
    <n v="3614.85"/>
    <n v="3663"/>
    <n v="3610.5"/>
    <n v="3635.8"/>
    <n v="3645"/>
    <n v="3651.2"/>
    <n v="3649.02"/>
    <n v="2528474"/>
    <n v="9226448354.4500008"/>
    <n v="125080"/>
    <n v="1751050"/>
    <n v="69.25"/>
    <n v="15.399999999999636"/>
    <n v="4.2356565267615475E-3"/>
    <x v="1"/>
  </r>
  <r>
    <d v="2025-03-28T00:00:00"/>
    <x v="2"/>
    <n v="3"/>
    <n v="1"/>
    <x v="1"/>
    <x v="0"/>
    <s v="Q1"/>
    <x v="3"/>
    <x v="1"/>
    <s v="EQ"/>
    <n v="3651"/>
    <n v="3660.95"/>
    <n v="3591.9"/>
    <n v="3651.2"/>
    <n v="3604"/>
    <n v="3606.15"/>
    <n v="3613.75"/>
    <n v="2051919"/>
    <n v="7415124946.3999996"/>
    <n v="129740"/>
    <n v="1428630"/>
    <n v="69.62"/>
    <n v="-45.049999999999727"/>
    <n v="-1.2338409290096332E-2"/>
    <x v="0"/>
  </r>
  <r>
    <d v="2025-04-01T00:00:00"/>
    <x v="3"/>
    <n v="4"/>
    <n v="1"/>
    <x v="1"/>
    <x v="1"/>
    <s v="Q2"/>
    <x v="3"/>
    <x v="1"/>
    <s v="EQ"/>
    <n v="3572.7"/>
    <n v="3584"/>
    <n v="3525"/>
    <n v="3606.15"/>
    <n v="3556.45"/>
    <n v="3550.8"/>
    <n v="3548.01"/>
    <n v="2618493"/>
    <n v="9290445221.3999996"/>
    <n v="167344"/>
    <n v="1672092"/>
    <n v="63.86"/>
    <n v="-55.349999999999909"/>
    <n v="-1.5348779168919736E-2"/>
    <x v="0"/>
  </r>
  <r>
    <d v="2025-04-02T00:00:00"/>
    <x v="3"/>
    <n v="4"/>
    <n v="1"/>
    <x v="1"/>
    <x v="1"/>
    <s v="Q2"/>
    <x v="3"/>
    <x v="1"/>
    <s v="EQ"/>
    <n v="3544"/>
    <n v="3564.1"/>
    <n v="3530.05"/>
    <n v="3550.8"/>
    <n v="3545"/>
    <n v="3543.95"/>
    <n v="3547.15"/>
    <n v="1764313"/>
    <n v="6258290323.8000002"/>
    <n v="80651"/>
    <n v="1204853"/>
    <n v="68.290000000000006"/>
    <n v="-6.8500000000003638"/>
    <n v="-1.9291427283993363E-3"/>
    <x v="0"/>
  </r>
  <r>
    <d v="2025-04-03T00:00:00"/>
    <x v="3"/>
    <n v="4"/>
    <n v="1"/>
    <x v="1"/>
    <x v="1"/>
    <s v="Q2"/>
    <x v="3"/>
    <x v="1"/>
    <s v="EQ"/>
    <n v="3491"/>
    <n v="3502"/>
    <n v="3396.15"/>
    <n v="3543.95"/>
    <n v="3403.3"/>
    <n v="3403.15"/>
    <n v="3422.75"/>
    <n v="4537821"/>
    <n v="15531809156.15"/>
    <n v="248807"/>
    <n v="2983469"/>
    <n v="65.75"/>
    <n v="-140.79999999999973"/>
    <n v="-3.9729680159144382E-2"/>
    <x v="0"/>
  </r>
  <r>
    <d v="2025-04-04T00:00:00"/>
    <x v="3"/>
    <n v="4"/>
    <n v="1"/>
    <x v="1"/>
    <x v="1"/>
    <s v="Q2"/>
    <x v="3"/>
    <x v="1"/>
    <s v="EQ"/>
    <n v="3362.6"/>
    <n v="3399.65"/>
    <n v="3295.5"/>
    <n v="3403.15"/>
    <n v="3304.85"/>
    <n v="3299.4"/>
    <n v="3318.1"/>
    <n v="5317367"/>
    <n v="17643541008.049999"/>
    <n v="216133"/>
    <n v="3855516"/>
    <n v="72.510000000000005"/>
    <n v="-103.75"/>
    <n v="-3.0486461072829582E-2"/>
    <x v="0"/>
  </r>
  <r>
    <d v="2025-04-07T00:00:00"/>
    <x v="3"/>
    <n v="4"/>
    <n v="1"/>
    <x v="1"/>
    <x v="1"/>
    <s v="Q2"/>
    <x v="3"/>
    <x v="1"/>
    <s v="EQ"/>
    <n v="3100"/>
    <n v="3291.4"/>
    <n v="3056.05"/>
    <n v="3299.4"/>
    <n v="3285"/>
    <n v="3274.05"/>
    <n v="3167.51"/>
    <n v="6623955"/>
    <n v="20981463559.099998"/>
    <n v="386019"/>
    <n v="4378585"/>
    <n v="66.099999999999994"/>
    <n v="-25.349999999999909"/>
    <n v="-7.6832151300236127E-3"/>
    <x v="0"/>
  </r>
  <r>
    <d v="2025-04-08T00:00:00"/>
    <x v="3"/>
    <n v="4"/>
    <n v="1"/>
    <x v="1"/>
    <x v="1"/>
    <s v="Q2"/>
    <x v="3"/>
    <x v="1"/>
    <s v="EQ"/>
    <n v="3302.05"/>
    <n v="3349"/>
    <n v="3255.3"/>
    <n v="3274.05"/>
    <n v="3292.8"/>
    <n v="3292.95"/>
    <n v="3296.22"/>
    <n v="5557558"/>
    <n v="18318927917.450001"/>
    <n v="236248"/>
    <n v="3224046"/>
    <n v="58.01"/>
    <n v="18.899999999999636"/>
    <n v="5.772666880469032E-3"/>
    <x v="1"/>
  </r>
  <r>
    <d v="2025-04-09T00:00:00"/>
    <x v="3"/>
    <n v="4"/>
    <n v="1"/>
    <x v="1"/>
    <x v="1"/>
    <s v="Q2"/>
    <x v="3"/>
    <x v="1"/>
    <s v="EQ"/>
    <n v="3260.55"/>
    <n v="3270"/>
    <n v="3212.05"/>
    <n v="3292.95"/>
    <n v="3239"/>
    <n v="3246.6"/>
    <n v="3248.58"/>
    <n v="2990265"/>
    <n v="9714105049.5"/>
    <n v="184251"/>
    <n v="1885168"/>
    <n v="63.04"/>
    <n v="-46.349999999999909"/>
    <n v="-1.4075524985195619E-2"/>
    <x v="0"/>
  </r>
  <r>
    <d v="2025-04-11T00:00:00"/>
    <x v="3"/>
    <n v="4"/>
    <n v="1"/>
    <x v="1"/>
    <x v="1"/>
    <s v="Q2"/>
    <x v="3"/>
    <x v="1"/>
    <s v="EQ"/>
    <n v="3289.55"/>
    <n v="3298.95"/>
    <n v="3206"/>
    <n v="3246.6"/>
    <n v="3238"/>
    <n v="3231.5"/>
    <n v="3243.04"/>
    <n v="7108961"/>
    <n v="23054618625.450001"/>
    <n v="354463"/>
    <n v="4101170"/>
    <n v="57.69"/>
    <n v="-15.099999999999909"/>
    <n v="-4.6510195281216993E-3"/>
    <x v="0"/>
  </r>
  <r>
    <d v="2025-04-15T00:00:00"/>
    <x v="3"/>
    <n v="4"/>
    <n v="1"/>
    <x v="1"/>
    <x v="1"/>
    <s v="Q2"/>
    <x v="3"/>
    <x v="1"/>
    <s v="EQ"/>
    <n v="3314.4"/>
    <n v="3314.4"/>
    <n v="3238.6"/>
    <n v="3231.5"/>
    <n v="3255"/>
    <n v="3248.2"/>
    <n v="3257.87"/>
    <n v="3512160"/>
    <n v="11442174035.700001"/>
    <n v="166106"/>
    <n v="2297346"/>
    <n v="65.41"/>
    <n v="16.699999999999818"/>
    <n v="5.1678786941048481E-3"/>
    <x v="1"/>
  </r>
  <r>
    <d v="2025-04-16T00:00:00"/>
    <x v="3"/>
    <n v="4"/>
    <n v="1"/>
    <x v="1"/>
    <x v="1"/>
    <s v="Q2"/>
    <x v="3"/>
    <x v="1"/>
    <s v="EQ"/>
    <n v="3248.2"/>
    <n v="3278.1"/>
    <n v="3229"/>
    <n v="3248.2"/>
    <n v="3274"/>
    <n v="3273.8"/>
    <n v="3260.92"/>
    <n v="2384391"/>
    <n v="7775304840.8999996"/>
    <n v="131199"/>
    <n v="1411198"/>
    <n v="59.18"/>
    <n v="25.600000000000364"/>
    <n v="7.8812880980236328E-3"/>
    <x v="1"/>
  </r>
  <r>
    <d v="2025-04-17T00:00:00"/>
    <x v="3"/>
    <n v="4"/>
    <n v="1"/>
    <x v="1"/>
    <x v="1"/>
    <s v="Q2"/>
    <x v="3"/>
    <x v="1"/>
    <s v="EQ"/>
    <n v="3245.5"/>
    <n v="3303.6"/>
    <n v="3218"/>
    <n v="3273.8"/>
    <n v="3297.4"/>
    <n v="3298.9"/>
    <n v="3262.86"/>
    <n v="2932346"/>
    <n v="9567836127.7000008"/>
    <n v="183984"/>
    <n v="1437783"/>
    <n v="49.03"/>
    <n v="25.099999999999909"/>
    <n v="7.6669313947094839E-3"/>
    <x v="1"/>
  </r>
  <r>
    <d v="2025-04-21T00:00:00"/>
    <x v="3"/>
    <n v="4"/>
    <n v="1"/>
    <x v="1"/>
    <x v="1"/>
    <s v="Q2"/>
    <x v="3"/>
    <x v="1"/>
    <s v="EQ"/>
    <n v="3290.1"/>
    <n v="3354"/>
    <n v="3284.1"/>
    <n v="3298.9"/>
    <n v="3319"/>
    <n v="3321.6"/>
    <n v="3325.96"/>
    <n v="2432946"/>
    <n v="8091878392.8000002"/>
    <n v="127748"/>
    <n v="1426351"/>
    <n v="58.63"/>
    <n v="22.699999999999818"/>
    <n v="6.8810815726453719E-3"/>
    <x v="1"/>
  </r>
  <r>
    <d v="2025-04-22T00:00:00"/>
    <x v="3"/>
    <n v="4"/>
    <n v="1"/>
    <x v="1"/>
    <x v="1"/>
    <s v="Q2"/>
    <x v="3"/>
    <x v="1"/>
    <s v="EQ"/>
    <n v="3322.6"/>
    <n v="3333.9"/>
    <n v="3295"/>
    <n v="3321.6"/>
    <n v="3312.5"/>
    <n v="3314.4"/>
    <n v="3315.22"/>
    <n v="2710498"/>
    <n v="8985899446.7000008"/>
    <n v="151282"/>
    <n v="1610606"/>
    <n v="59.42"/>
    <n v="-7.1999999999998181"/>
    <n v="-2.1676300578034133E-3"/>
    <x v="0"/>
  </r>
  <r>
    <d v="2025-04-23T00:00:00"/>
    <x v="3"/>
    <n v="4"/>
    <n v="1"/>
    <x v="1"/>
    <x v="1"/>
    <s v="Q2"/>
    <x v="3"/>
    <x v="1"/>
    <s v="EQ"/>
    <n v="3365"/>
    <n v="3420.9"/>
    <n v="3337.3"/>
    <n v="3314.4"/>
    <n v="3405"/>
    <n v="3413"/>
    <n v="3398.75"/>
    <n v="3543923"/>
    <n v="12044899557.299999"/>
    <n v="164989"/>
    <n v="2082133"/>
    <n v="58.75"/>
    <n v="98.599999999999909"/>
    <n v="2.9748974173304341E-2"/>
    <x v="1"/>
  </r>
  <r>
    <d v="2025-04-24T00:00:00"/>
    <x v="3"/>
    <n v="4"/>
    <n v="1"/>
    <x v="1"/>
    <x v="1"/>
    <s v="Q2"/>
    <x v="3"/>
    <x v="1"/>
    <s v="EQ"/>
    <n v="3401.1"/>
    <n v="3412.5"/>
    <n v="3387.7"/>
    <n v="3413"/>
    <n v="3406"/>
    <n v="3401.6"/>
    <n v="3398.95"/>
    <n v="2252175"/>
    <n v="7655036870.6999998"/>
    <n v="158061"/>
    <n v="1566847"/>
    <n v="69.569999999999993"/>
    <n v="-11.400000000000091"/>
    <n v="-3.3401699384705804E-3"/>
    <x v="0"/>
  </r>
  <r>
    <d v="2025-04-25T00:00:00"/>
    <x v="3"/>
    <n v="4"/>
    <n v="1"/>
    <x v="1"/>
    <x v="1"/>
    <s v="Q2"/>
    <x v="3"/>
    <x v="1"/>
    <s v="EQ"/>
    <n v="3420"/>
    <n v="3477.8"/>
    <n v="3405"/>
    <n v="3401.6"/>
    <n v="3434"/>
    <n v="3448"/>
    <n v="3442.01"/>
    <n v="2742991"/>
    <n v="9441414787.6000004"/>
    <n v="151400"/>
    <n v="1429795"/>
    <n v="52.13"/>
    <n v="46.400000000000091"/>
    <n v="1.364063969896522E-2"/>
    <x v="1"/>
  </r>
  <r>
    <d v="2025-04-28T00:00:00"/>
    <x v="3"/>
    <n v="4"/>
    <n v="1"/>
    <x v="1"/>
    <x v="1"/>
    <s v="Q2"/>
    <x v="3"/>
    <x v="1"/>
    <s v="EQ"/>
    <n v="3435"/>
    <n v="3457.8"/>
    <n v="3405"/>
    <n v="3448"/>
    <n v="3441"/>
    <n v="3443.5"/>
    <n v="3438.58"/>
    <n v="1593296"/>
    <n v="5478682188.5"/>
    <n v="94204"/>
    <n v="943941"/>
    <n v="59.24"/>
    <n v="-4.5"/>
    <n v="-1.3051044083526682E-3"/>
    <x v="0"/>
  </r>
  <r>
    <d v="2025-04-29T00:00:00"/>
    <x v="3"/>
    <n v="4"/>
    <n v="1"/>
    <x v="1"/>
    <x v="1"/>
    <s v="Q2"/>
    <x v="3"/>
    <x v="1"/>
    <s v="EQ"/>
    <n v="3455"/>
    <n v="3495"/>
    <n v="3430.4"/>
    <n v="3443.5"/>
    <n v="3473"/>
    <n v="3472.5"/>
    <n v="3470.18"/>
    <n v="1578332"/>
    <n v="5477091995.8000002"/>
    <n v="95060"/>
    <n v="834027"/>
    <n v="52.84"/>
    <n v="29"/>
    <n v="8.4216640046464349E-3"/>
    <x v="1"/>
  </r>
  <r>
    <d v="2025-04-30T00:00:00"/>
    <x v="3"/>
    <n v="4"/>
    <n v="1"/>
    <x v="1"/>
    <x v="1"/>
    <s v="Q2"/>
    <x v="3"/>
    <x v="1"/>
    <s v="EQ"/>
    <n v="3472"/>
    <n v="3509.9"/>
    <n v="3366"/>
    <n v="3472.5"/>
    <n v="3431.8"/>
    <n v="3453.7"/>
    <n v="3464.02"/>
    <n v="2809332"/>
    <n v="9731586389.2999992"/>
    <n v="129048"/>
    <n v="1927631"/>
    <n v="68.62"/>
    <n v="-18.800000000000182"/>
    <n v="-5.4139668826494406E-3"/>
    <x v="0"/>
  </r>
  <r>
    <d v="2025-05-02T00:00:00"/>
    <x v="4"/>
    <n v="5"/>
    <n v="1"/>
    <x v="1"/>
    <x v="1"/>
    <s v="Q2"/>
    <x v="3"/>
    <x v="1"/>
    <s v="EQ"/>
    <n v="3472"/>
    <n v="3491.5"/>
    <n v="3420"/>
    <n v="3453.7"/>
    <n v="3438"/>
    <n v="3444.7"/>
    <n v="3450.76"/>
    <n v="2115624"/>
    <n v="7300505304.3000002"/>
    <n v="124212"/>
    <n v="1344455"/>
    <n v="63.55"/>
    <n v="-9"/>
    <n v="-2.6059009178562124E-3"/>
    <x v="0"/>
  </r>
  <r>
    <d v="2025-05-05T00:00:00"/>
    <x v="4"/>
    <n v="5"/>
    <n v="1"/>
    <x v="1"/>
    <x v="1"/>
    <s v="Q2"/>
    <x v="3"/>
    <x v="1"/>
    <s v="EQ"/>
    <n v="3450"/>
    <n v="3504.5"/>
    <n v="3446.4"/>
    <n v="3444.7"/>
    <n v="3454.6"/>
    <n v="3454.3"/>
    <n v="3466.59"/>
    <n v="1284443"/>
    <n v="4452637028.6999998"/>
    <n v="96657"/>
    <n v="720885"/>
    <n v="56.12"/>
    <n v="9.6000000000003638"/>
    <n v="2.7868900049352234E-3"/>
    <x v="1"/>
  </r>
  <r>
    <d v="2025-05-06T00:00:00"/>
    <x v="4"/>
    <n v="5"/>
    <n v="1"/>
    <x v="1"/>
    <x v="1"/>
    <s v="Q2"/>
    <x v="3"/>
    <x v="1"/>
    <s v="EQ"/>
    <n v="3460"/>
    <n v="3473"/>
    <n v="3437"/>
    <n v="3454.3"/>
    <n v="3451.6"/>
    <n v="3460"/>
    <n v="3458.05"/>
    <n v="1324763"/>
    <n v="4581101196.3000002"/>
    <n v="65526"/>
    <n v="843965"/>
    <n v="63.71"/>
    <n v="5.6999999999998181"/>
    <n v="1.6501172451726307E-3"/>
    <x v="1"/>
  </r>
  <r>
    <d v="2025-05-07T00:00:00"/>
    <x v="4"/>
    <n v="5"/>
    <n v="1"/>
    <x v="1"/>
    <x v="1"/>
    <s v="Q2"/>
    <x v="3"/>
    <x v="1"/>
    <s v="EQ"/>
    <n v="3420.6"/>
    <n v="3459.5"/>
    <n v="3420.6"/>
    <n v="3460"/>
    <n v="3448"/>
    <n v="3445.1"/>
    <n v="3442.07"/>
    <n v="1477128"/>
    <n v="5084383270.5"/>
    <n v="89334"/>
    <n v="949257"/>
    <n v="64.260000000000005"/>
    <n v="-14.900000000000091"/>
    <n v="-4.3063583815029166E-3"/>
    <x v="0"/>
  </r>
  <r>
    <d v="2025-05-08T00:00:00"/>
    <x v="4"/>
    <n v="5"/>
    <n v="1"/>
    <x v="1"/>
    <x v="1"/>
    <s v="Q2"/>
    <x v="3"/>
    <x v="1"/>
    <s v="EQ"/>
    <n v="3448"/>
    <n v="3477"/>
    <n v="3428.7"/>
    <n v="3445.1"/>
    <n v="3434.2"/>
    <n v="3448.9"/>
    <n v="3451.58"/>
    <n v="2543591"/>
    <n v="8779405820.3999996"/>
    <n v="116139"/>
    <n v="1528153"/>
    <n v="60.08"/>
    <n v="3.8000000000001819"/>
    <n v="1.1030158776233439E-3"/>
    <x v="1"/>
  </r>
  <r>
    <d v="2025-05-09T00:00:00"/>
    <x v="4"/>
    <n v="5"/>
    <n v="1"/>
    <x v="1"/>
    <x v="1"/>
    <s v="Q2"/>
    <x v="3"/>
    <x v="1"/>
    <s v="EQ"/>
    <n v="3399"/>
    <n v="3446.2"/>
    <n v="3398.1"/>
    <n v="3448.9"/>
    <n v="3439.9"/>
    <n v="3440.3"/>
    <n v="3428.44"/>
    <n v="2531757"/>
    <n v="8679986664.6000004"/>
    <n v="151453"/>
    <n v="1575315"/>
    <n v="62.22"/>
    <n v="-8.5999999999999091"/>
    <n v="-2.4935486676911215E-3"/>
    <x v="0"/>
  </r>
  <r>
    <d v="2025-05-12T00:00:00"/>
    <x v="4"/>
    <n v="5"/>
    <n v="1"/>
    <x v="1"/>
    <x v="1"/>
    <s v="Q2"/>
    <x v="3"/>
    <x v="1"/>
    <s v="EQ"/>
    <n v="3505"/>
    <n v="3630.5"/>
    <n v="3502.2"/>
    <n v="3440.3"/>
    <n v="3626.5"/>
    <n v="3620.4"/>
    <n v="3577.93"/>
    <n v="2228678"/>
    <n v="7974051782.1000004"/>
    <n v="146104"/>
    <n v="1189063"/>
    <n v="53.35"/>
    <n v="180.09999999999991"/>
    <n v="5.235008574833587E-2"/>
    <x v="1"/>
  </r>
  <r>
    <d v="2025-05-13T00:00:00"/>
    <x v="4"/>
    <n v="5"/>
    <n v="1"/>
    <x v="1"/>
    <x v="1"/>
    <s v="Q2"/>
    <x v="3"/>
    <x v="1"/>
    <s v="EQ"/>
    <n v="3620.4"/>
    <n v="3623"/>
    <n v="3510.5"/>
    <n v="3620.4"/>
    <n v="3518"/>
    <n v="3515"/>
    <n v="3541.51"/>
    <n v="3062887"/>
    <n v="10847250162.200001"/>
    <n v="221289"/>
    <n v="1762852"/>
    <n v="57.56"/>
    <n v="-105.40000000000009"/>
    <n v="-2.9112805214893407E-2"/>
    <x v="0"/>
  </r>
  <r>
    <d v="2025-05-14T00:00:00"/>
    <x v="4"/>
    <n v="5"/>
    <n v="1"/>
    <x v="1"/>
    <x v="1"/>
    <s v="Q2"/>
    <x v="3"/>
    <x v="1"/>
    <s v="EQ"/>
    <n v="3521"/>
    <n v="3561"/>
    <n v="3508.6"/>
    <n v="3515"/>
    <n v="3547"/>
    <n v="3548.7"/>
    <n v="3543.04"/>
    <n v="2119499"/>
    <n v="7509459955.3000002"/>
    <n v="136543"/>
    <n v="1404895"/>
    <n v="66.28"/>
    <n v="33.699999999999818"/>
    <n v="9.5874822190611143E-3"/>
    <x v="1"/>
  </r>
  <r>
    <d v="2025-05-15T00:00:00"/>
    <x v="4"/>
    <n v="5"/>
    <n v="1"/>
    <x v="1"/>
    <x v="1"/>
    <s v="Q2"/>
    <x v="3"/>
    <x v="1"/>
    <s v="EQ"/>
    <n v="3564"/>
    <n v="3600"/>
    <n v="3514.1"/>
    <n v="3548.7"/>
    <n v="3576.5"/>
    <n v="3579.9"/>
    <n v="3565.55"/>
    <n v="3548330"/>
    <n v="12651735793"/>
    <n v="172937"/>
    <n v="1678653"/>
    <n v="47.31"/>
    <n v="31.200000000000273"/>
    <n v="8.7919519824161737E-3"/>
    <x v="1"/>
  </r>
  <r>
    <d v="2025-05-16T00:00:00"/>
    <x v="4"/>
    <n v="5"/>
    <n v="1"/>
    <x v="1"/>
    <x v="1"/>
    <s v="Q2"/>
    <x v="3"/>
    <x v="1"/>
    <s v="EQ"/>
    <n v="3593.9"/>
    <n v="3593.9"/>
    <n v="3546.1"/>
    <n v="3579.9"/>
    <n v="3561.3"/>
    <n v="3561.3"/>
    <n v="3559.81"/>
    <n v="1666727"/>
    <n v="5933224873.8000002"/>
    <n v="117749"/>
    <n v="1056392"/>
    <n v="63.38"/>
    <n v="-18.599999999999909"/>
    <n v="-5.1956758568674844E-3"/>
    <x v="0"/>
  </r>
  <r>
    <d v="2025-05-19T00:00:00"/>
    <x v="4"/>
    <n v="5"/>
    <n v="1"/>
    <x v="1"/>
    <x v="1"/>
    <s v="Q2"/>
    <x v="3"/>
    <x v="1"/>
    <s v="EQ"/>
    <n v="3550"/>
    <n v="3550"/>
    <n v="3503.7"/>
    <n v="3561.3"/>
    <n v="3518"/>
    <n v="3518.8"/>
    <n v="3522.37"/>
    <n v="2537377"/>
    <n v="8937585448.7999992"/>
    <n v="129050"/>
    <n v="1587809"/>
    <n v="62.58"/>
    <n v="-42.5"/>
    <n v="-1.1933844382669249E-2"/>
    <x v="0"/>
  </r>
  <r>
    <d v="2025-05-20T00:00:00"/>
    <x v="4"/>
    <n v="5"/>
    <n v="1"/>
    <x v="1"/>
    <x v="1"/>
    <s v="Q2"/>
    <x v="3"/>
    <x v="1"/>
    <s v="EQ"/>
    <n v="3531.8"/>
    <n v="3558"/>
    <n v="3494"/>
    <n v="3518.8"/>
    <n v="3503"/>
    <n v="3498.3"/>
    <n v="3515.81"/>
    <n v="2038374"/>
    <n v="7166541410.8999996"/>
    <n v="138343"/>
    <n v="1246214"/>
    <n v="61.14"/>
    <n v="-20.5"/>
    <n v="-5.8258497214959638E-3"/>
    <x v="0"/>
  </r>
  <r>
    <d v="2025-05-21T00:00:00"/>
    <x v="4"/>
    <n v="5"/>
    <n v="1"/>
    <x v="1"/>
    <x v="1"/>
    <s v="Q2"/>
    <x v="3"/>
    <x v="1"/>
    <s v="EQ"/>
    <n v="3508"/>
    <n v="3537"/>
    <n v="3498.3"/>
    <n v="3498.3"/>
    <n v="3521.1"/>
    <n v="3525.8"/>
    <n v="3523.98"/>
    <n v="1440153"/>
    <n v="5075075089.3000002"/>
    <n v="72782"/>
    <n v="959668"/>
    <n v="66.64"/>
    <n v="27.5"/>
    <n v="7.8609610382185634E-3"/>
    <x v="1"/>
  </r>
  <r>
    <d v="2025-05-22T00:00:00"/>
    <x v="4"/>
    <n v="5"/>
    <n v="1"/>
    <x v="1"/>
    <x v="1"/>
    <s v="Q2"/>
    <x v="3"/>
    <x v="1"/>
    <s v="EQ"/>
    <n v="3495"/>
    <n v="3497.8"/>
    <n v="3451.3"/>
    <n v="3525.8"/>
    <n v="3483.4"/>
    <n v="3477"/>
    <n v="3473.54"/>
    <n v="2034383"/>
    <n v="7066503817.8000002"/>
    <n v="138574"/>
    <n v="994931"/>
    <n v="48.91"/>
    <n v="-48.800000000000182"/>
    <n v="-1.384083044982704E-2"/>
    <x v="0"/>
  </r>
  <r>
    <d v="2025-05-23T00:00:00"/>
    <x v="4"/>
    <n v="5"/>
    <n v="1"/>
    <x v="1"/>
    <x v="1"/>
    <s v="Q2"/>
    <x v="3"/>
    <x v="1"/>
    <s v="EQ"/>
    <n v="3477"/>
    <n v="3535"/>
    <n v="3465.6"/>
    <n v="3477"/>
    <n v="3508"/>
    <n v="3514.6"/>
    <n v="3511.99"/>
    <n v="1274331"/>
    <n v="4475440377.3999996"/>
    <n v="71383"/>
    <n v="674867"/>
    <n v="52.96"/>
    <n v="37.599999999999909"/>
    <n v="1.0813920046016655E-2"/>
    <x v="1"/>
  </r>
  <r>
    <d v="2025-05-26T00:00:00"/>
    <x v="4"/>
    <n v="5"/>
    <n v="1"/>
    <x v="1"/>
    <x v="1"/>
    <s v="Q2"/>
    <x v="3"/>
    <x v="1"/>
    <s v="EQ"/>
    <n v="3521"/>
    <n v="3545"/>
    <n v="3510.1"/>
    <n v="3514.6"/>
    <n v="3538"/>
    <n v="3537.3"/>
    <n v="3536.37"/>
    <n v="967470"/>
    <n v="3421330419.5"/>
    <n v="67043"/>
    <n v="523834"/>
    <n v="54.14"/>
    <n v="22.700000000000273"/>
    <n v="6.4587719797417273E-3"/>
    <x v="1"/>
  </r>
  <r>
    <d v="2025-05-27T00:00:00"/>
    <x v="4"/>
    <n v="5"/>
    <n v="1"/>
    <x v="1"/>
    <x v="1"/>
    <s v="Q2"/>
    <x v="3"/>
    <x v="1"/>
    <s v="EQ"/>
    <n v="3532"/>
    <n v="3540"/>
    <n v="3483.1"/>
    <n v="3537.3"/>
    <n v="3501"/>
    <n v="3498.7"/>
    <n v="3500.34"/>
    <n v="2467680"/>
    <n v="8637718829.7000008"/>
    <n v="165908"/>
    <n v="1251300"/>
    <n v="50.71"/>
    <n v="-38.600000000000364"/>
    <n v="-1.0912277725949273E-2"/>
    <x v="0"/>
  </r>
  <r>
    <d v="2025-05-28T00:00:00"/>
    <x v="4"/>
    <n v="5"/>
    <n v="1"/>
    <x v="1"/>
    <x v="1"/>
    <s v="Q2"/>
    <x v="3"/>
    <x v="1"/>
    <s v="EQ"/>
    <n v="3520"/>
    <n v="3529"/>
    <n v="3493"/>
    <n v="3498.7"/>
    <n v="3500.1"/>
    <n v="3497.7"/>
    <n v="3501.32"/>
    <n v="1222933"/>
    <n v="4281880586.5999999"/>
    <n v="80594"/>
    <n v="774223"/>
    <n v="63.31"/>
    <n v="-1"/>
    <n v="-2.8582044759482096E-4"/>
    <x v="0"/>
  </r>
  <r>
    <d v="2025-05-29T00:00:00"/>
    <x v="4"/>
    <n v="5"/>
    <n v="1"/>
    <x v="1"/>
    <x v="1"/>
    <s v="Q2"/>
    <x v="3"/>
    <x v="1"/>
    <s v="EQ"/>
    <n v="3504.7"/>
    <n v="3532.5"/>
    <n v="3486.5"/>
    <n v="3497.7"/>
    <n v="3494"/>
    <n v="3498.1"/>
    <n v="3500.24"/>
    <n v="3188072"/>
    <n v="11159021439.9"/>
    <n v="146463"/>
    <n v="1613813"/>
    <n v="50.62"/>
    <n v="0.40000000000009095"/>
    <n v="1.1436086571177944E-4"/>
    <x v="1"/>
  </r>
  <r>
    <d v="2025-05-30T00:00:00"/>
    <x v="4"/>
    <n v="5"/>
    <n v="1"/>
    <x v="1"/>
    <x v="1"/>
    <s v="Q2"/>
    <x v="3"/>
    <x v="1"/>
    <s v="EQ"/>
    <n v="3490"/>
    <n v="3506.7"/>
    <n v="3453.1"/>
    <n v="3498.1"/>
    <n v="3460"/>
    <n v="3463.4"/>
    <n v="3473.8"/>
    <n v="3404365"/>
    <n v="11826074213.6"/>
    <n v="104081"/>
    <n v="2532800"/>
    <n v="74.400000000000006"/>
    <n v="-34.699999999999818"/>
    <n v="-9.9196706783682056E-3"/>
    <x v="0"/>
  </r>
  <r>
    <d v="2025-06-02T00:00:00"/>
    <x v="5"/>
    <n v="6"/>
    <n v="1"/>
    <x v="1"/>
    <x v="1"/>
    <s v="Q2"/>
    <x v="3"/>
    <x v="1"/>
    <s v="EQ"/>
    <n v="3450"/>
    <n v="3460"/>
    <n v="3418.6"/>
    <n v="3463.4"/>
    <n v="3445.8"/>
    <n v="3449.8"/>
    <n v="3441.46"/>
    <n v="1877585"/>
    <n v="6461635240.3000002"/>
    <n v="105414"/>
    <n v="1188069"/>
    <n v="63.28"/>
    <n v="-13.599999999999909"/>
    <n v="-3.9267771553964052E-3"/>
    <x v="0"/>
  </r>
  <r>
    <d v="2025-06-03T00:00:00"/>
    <x v="5"/>
    <n v="6"/>
    <n v="1"/>
    <x v="1"/>
    <x v="1"/>
    <s v="Q2"/>
    <x v="3"/>
    <x v="1"/>
    <s v="EQ"/>
    <n v="3446"/>
    <n v="3473.5"/>
    <n v="3400.5"/>
    <n v="3449.8"/>
    <n v="3411.4"/>
    <n v="3405.2"/>
    <n v="3418.44"/>
    <n v="2848125"/>
    <n v="9736154029.7999992"/>
    <n v="195278"/>
    <n v="1746886"/>
    <n v="61.33"/>
    <n v="-44.600000000000364"/>
    <n v="-1.2928285697721711E-2"/>
    <x v="0"/>
  </r>
  <r>
    <d v="2025-06-04T00:00:00"/>
    <x v="5"/>
    <n v="6"/>
    <n v="1"/>
    <x v="1"/>
    <x v="1"/>
    <s v="Q2"/>
    <x v="3"/>
    <x v="1"/>
    <s v="EQ"/>
    <n v="3389"/>
    <n v="3394.8"/>
    <n v="3370"/>
    <n v="3405.2"/>
    <n v="3381"/>
    <n v="3380.9"/>
    <n v="3382.86"/>
    <n v="2544807"/>
    <n v="8608717239.6000004"/>
    <n v="185107"/>
    <n v="1714119"/>
    <n v="67.36"/>
    <n v="-24.299999999999727"/>
    <n v="-7.1361447198401646E-3"/>
    <x v="0"/>
  </r>
  <r>
    <d v="2025-06-05T00:00:00"/>
    <x v="5"/>
    <n v="6"/>
    <n v="1"/>
    <x v="1"/>
    <x v="1"/>
    <s v="Q2"/>
    <x v="3"/>
    <x v="1"/>
    <s v="EQ"/>
    <n v="3409"/>
    <n v="3409"/>
    <n v="3363.7"/>
    <n v="3380.9"/>
    <n v="3374"/>
    <n v="3371.1"/>
    <n v="3380.39"/>
    <n v="3584683"/>
    <n v="12117623680"/>
    <n v="129913"/>
    <n v="2261231"/>
    <n v="63.08"/>
    <n v="-9.8000000000001819"/>
    <n v="-2.8986364577479906E-3"/>
    <x v="0"/>
  </r>
  <r>
    <d v="2025-06-06T00:00:00"/>
    <x v="5"/>
    <n v="6"/>
    <n v="1"/>
    <x v="1"/>
    <x v="1"/>
    <s v="Q2"/>
    <x v="3"/>
    <x v="1"/>
    <s v="EQ"/>
    <n v="3371.1"/>
    <n v="3390.9"/>
    <n v="3358.7"/>
    <n v="3371.1"/>
    <n v="3388"/>
    <n v="3384.2"/>
    <n v="3376.59"/>
    <n v="2070390"/>
    <n v="6990855288.3999996"/>
    <n v="94941"/>
    <n v="1482546"/>
    <n v="71.61"/>
    <n v="13.099999999999909"/>
    <n v="3.8859719379430776E-3"/>
    <x v="1"/>
  </r>
  <r>
    <d v="2025-06-09T00:00:00"/>
    <x v="5"/>
    <n v="6"/>
    <n v="1"/>
    <x v="1"/>
    <x v="1"/>
    <s v="Q2"/>
    <x v="3"/>
    <x v="1"/>
    <s v="EQ"/>
    <n v="3400"/>
    <n v="3434"/>
    <n v="3390.9"/>
    <n v="3384.2"/>
    <n v="3423"/>
    <n v="3421.9"/>
    <n v="3420.68"/>
    <n v="1718678"/>
    <n v="5879053289.3999996"/>
    <n v="73412"/>
    <n v="1257044"/>
    <n v="73.14"/>
    <n v="37.700000000000273"/>
    <n v="1.1140003545889805E-2"/>
    <x v="1"/>
  </r>
  <r>
    <d v="2025-06-10T00:00:00"/>
    <x v="5"/>
    <n v="6"/>
    <n v="1"/>
    <x v="1"/>
    <x v="1"/>
    <s v="Q2"/>
    <x v="3"/>
    <x v="1"/>
    <s v="EQ"/>
    <n v="3440"/>
    <n v="3485.8"/>
    <n v="3423.2"/>
    <n v="3421.9"/>
    <n v="3461.9"/>
    <n v="3462.9"/>
    <n v="3462.61"/>
    <n v="2419874"/>
    <n v="8379090971.3000002"/>
    <n v="109195"/>
    <n v="1524141"/>
    <n v="62.98"/>
    <n v="41"/>
    <n v="1.1981647622665769E-2"/>
    <x v="1"/>
  </r>
  <r>
    <d v="2025-06-11T00:00:00"/>
    <x v="5"/>
    <n v="6"/>
    <n v="1"/>
    <x v="1"/>
    <x v="1"/>
    <s v="Q2"/>
    <x v="3"/>
    <x v="1"/>
    <s v="EQ"/>
    <n v="3470"/>
    <n v="3489"/>
    <n v="3449.1"/>
    <n v="3462.9"/>
    <n v="3470.8"/>
    <n v="3471.9"/>
    <n v="3471.9"/>
    <n v="2847013"/>
    <n v="9884549517.8999996"/>
    <n v="163525"/>
    <n v="2172976"/>
    <n v="76.319999999999993"/>
    <n v="9"/>
    <n v="2.5989777354240664E-3"/>
    <x v="1"/>
  </r>
  <r>
    <d v="2025-06-12T00:00:00"/>
    <x v="5"/>
    <n v="6"/>
    <n v="1"/>
    <x v="1"/>
    <x v="1"/>
    <s v="Q2"/>
    <x v="3"/>
    <x v="1"/>
    <s v="EQ"/>
    <n v="3471.9"/>
    <n v="3474.7"/>
    <n v="3423.2"/>
    <n v="3471.9"/>
    <n v="3432"/>
    <n v="3434.2"/>
    <n v="3447.13"/>
    <n v="4060134"/>
    <n v="13995794452.1"/>
    <n v="164333"/>
    <n v="2420793"/>
    <n v="59.62"/>
    <n v="-37.700000000000273"/>
    <n v="-1.0858607678792671E-2"/>
    <x v="0"/>
  </r>
  <r>
    <d v="2025-06-13T00:00:00"/>
    <x v="5"/>
    <n v="6"/>
    <n v="1"/>
    <x v="1"/>
    <x v="1"/>
    <s v="Q2"/>
    <x v="3"/>
    <x v="1"/>
    <s v="EQ"/>
    <n v="3393.2"/>
    <n v="3450.5"/>
    <n v="3393.2"/>
    <n v="3434.2"/>
    <n v="3447.4"/>
    <n v="3445.7"/>
    <n v="3436.18"/>
    <n v="2178493"/>
    <n v="7485689915.8999996"/>
    <n v="140820"/>
    <n v="1521002"/>
    <n v="69.819999999999993"/>
    <n v="11.5"/>
    <n v="3.3486692679517796E-3"/>
    <x v="1"/>
  </r>
  <r>
    <d v="2025-06-16T00:00:00"/>
    <x v="5"/>
    <n v="6"/>
    <n v="1"/>
    <x v="1"/>
    <x v="1"/>
    <s v="Q2"/>
    <x v="3"/>
    <x v="1"/>
    <s v="EQ"/>
    <n v="3440"/>
    <n v="3509"/>
    <n v="3426.2"/>
    <n v="3445.7"/>
    <n v="3496.2"/>
    <n v="3496.3"/>
    <n v="3493.01"/>
    <n v="1934088"/>
    <n v="6755788711.1999998"/>
    <n v="109847"/>
    <n v="1181835"/>
    <n v="61.11"/>
    <n v="50.600000000000364"/>
    <n v="1.4684969672345349E-2"/>
    <x v="1"/>
  </r>
  <r>
    <d v="2025-06-17T00:00:00"/>
    <x v="5"/>
    <n v="6"/>
    <n v="1"/>
    <x v="1"/>
    <x v="1"/>
    <s v="Q2"/>
    <x v="3"/>
    <x v="1"/>
    <s v="EQ"/>
    <n v="3510"/>
    <n v="3520"/>
    <n v="3488.1"/>
    <n v="3496.3"/>
    <n v="3512"/>
    <n v="3515.3"/>
    <n v="3511.25"/>
    <n v="2111940"/>
    <n v="7415551942.1999998"/>
    <n v="145498"/>
    <n v="1331538"/>
    <n v="63.05"/>
    <n v="19"/>
    <n v="5.4343162772073333E-3"/>
    <x v="1"/>
  </r>
  <r>
    <d v="2025-06-18T00:00:00"/>
    <x v="5"/>
    <n v="6"/>
    <n v="1"/>
    <x v="1"/>
    <x v="1"/>
    <s v="Q2"/>
    <x v="3"/>
    <x v="1"/>
    <s v="EQ"/>
    <n v="3519.1"/>
    <n v="3538"/>
    <n v="3443.1"/>
    <n v="3515.3"/>
    <n v="3455"/>
    <n v="3451.4"/>
    <n v="3483.78"/>
    <n v="2696327"/>
    <n v="9393397237.6000004"/>
    <n v="103359"/>
    <n v="1285029"/>
    <n v="47.66"/>
    <n v="-63.900000000000091"/>
    <n v="-1.8177680425568256E-2"/>
    <x v="0"/>
  </r>
  <r>
    <d v="2025-06-19T00:00:00"/>
    <x v="5"/>
    <n v="6"/>
    <n v="1"/>
    <x v="1"/>
    <x v="1"/>
    <s v="Q2"/>
    <x v="3"/>
    <x v="1"/>
    <s v="EQ"/>
    <n v="3450"/>
    <n v="3451"/>
    <n v="3413"/>
    <n v="3451.4"/>
    <n v="3420"/>
    <n v="3424"/>
    <n v="3426.54"/>
    <n v="2672768"/>
    <n v="9158351862.5"/>
    <n v="125292"/>
    <n v="1433831"/>
    <n v="53.65"/>
    <n v="-27.400000000000091"/>
    <n v="-7.9388074404589705E-3"/>
    <x v="0"/>
  </r>
  <r>
    <d v="2025-06-20T00:00:00"/>
    <x v="5"/>
    <n v="6"/>
    <n v="1"/>
    <x v="1"/>
    <x v="1"/>
    <s v="Q2"/>
    <x v="3"/>
    <x v="1"/>
    <s v="EQ"/>
    <n v="3425"/>
    <n v="3446.3"/>
    <n v="3410.9"/>
    <n v="3424"/>
    <n v="3429.1"/>
    <n v="3435.7"/>
    <n v="3432.16"/>
    <n v="2351248"/>
    <n v="8069855528.6999998"/>
    <n v="100374"/>
    <n v="1674052"/>
    <n v="71.2"/>
    <n v="11.699999999999818"/>
    <n v="3.417056074766302E-3"/>
    <x v="1"/>
  </r>
  <r>
    <d v="2025-06-23T00:00:00"/>
    <x v="5"/>
    <n v="6"/>
    <n v="1"/>
    <x v="1"/>
    <x v="1"/>
    <s v="Q2"/>
    <x v="3"/>
    <x v="1"/>
    <s v="EQ"/>
    <n v="3415"/>
    <n v="3425"/>
    <n v="3370"/>
    <n v="3435.7"/>
    <n v="3392"/>
    <n v="3393.6"/>
    <n v="3392.2"/>
    <n v="3123421"/>
    <n v="10595271627.799999"/>
    <n v="153401"/>
    <n v="2160111"/>
    <n v="69.16"/>
    <n v="-42.099999999999909"/>
    <n v="-1.2253689204528892E-2"/>
    <x v="0"/>
  </r>
  <r>
    <d v="2025-06-24T00:00:00"/>
    <x v="5"/>
    <n v="6"/>
    <n v="1"/>
    <x v="1"/>
    <x v="1"/>
    <s v="Q2"/>
    <x v="3"/>
    <x v="1"/>
    <s v="EQ"/>
    <n v="3434.6"/>
    <n v="3442.1"/>
    <n v="3382"/>
    <n v="3393.6"/>
    <n v="3392"/>
    <n v="3390.4"/>
    <n v="3408.47"/>
    <n v="3403048"/>
    <n v="11599175864.4"/>
    <n v="178183"/>
    <n v="2073351"/>
    <n v="60.93"/>
    <n v="-3.1999999999998181"/>
    <n v="-9.4295143800088939E-4"/>
    <x v="0"/>
  </r>
  <r>
    <d v="2025-06-25T00:00:00"/>
    <x v="5"/>
    <n v="6"/>
    <n v="1"/>
    <x v="1"/>
    <x v="1"/>
    <s v="Q2"/>
    <x v="3"/>
    <x v="1"/>
    <s v="EQ"/>
    <n v="3407.3"/>
    <n v="3450"/>
    <n v="3400"/>
    <n v="3390.4"/>
    <n v="3443"/>
    <n v="3444.8"/>
    <n v="3422.33"/>
    <n v="1757699"/>
    <n v="6015421913"/>
    <n v="101280"/>
    <n v="1044025"/>
    <n v="59.4"/>
    <n v="54.400000000000091"/>
    <n v="1.6045304388862699E-2"/>
    <x v="1"/>
  </r>
  <r>
    <d v="2025-06-26T00:00:00"/>
    <x v="5"/>
    <n v="6"/>
    <n v="1"/>
    <x v="1"/>
    <x v="1"/>
    <s v="Q2"/>
    <x v="3"/>
    <x v="1"/>
    <s v="EQ"/>
    <n v="3444.8"/>
    <n v="3451.4"/>
    <n v="3415.3"/>
    <n v="3444.8"/>
    <n v="3443"/>
    <n v="3441.8"/>
    <n v="3437.7"/>
    <n v="2879106"/>
    <n v="9897501153.8999996"/>
    <n v="143687"/>
    <n v="1717081"/>
    <n v="59.64"/>
    <n v="-3"/>
    <n v="-8.7087784486762653E-4"/>
    <x v="0"/>
  </r>
  <r>
    <d v="2025-06-27T00:00:00"/>
    <x v="5"/>
    <n v="6"/>
    <n v="1"/>
    <x v="1"/>
    <x v="1"/>
    <s v="Q2"/>
    <x v="3"/>
    <x v="1"/>
    <s v="EQ"/>
    <n v="3455"/>
    <n v="3466.4"/>
    <n v="3431"/>
    <n v="3441.8"/>
    <n v="3445"/>
    <n v="3441.1"/>
    <n v="3445.16"/>
    <n v="1778433"/>
    <n v="6126978962.5"/>
    <n v="122369"/>
    <n v="1139101"/>
    <n v="64.05"/>
    <n v="-0.70000000000027285"/>
    <n v="-2.0338195130462921E-4"/>
    <x v="0"/>
  </r>
  <r>
    <d v="2025-06-30T00:00:00"/>
    <x v="5"/>
    <n v="6"/>
    <n v="1"/>
    <x v="1"/>
    <x v="1"/>
    <s v="Q2"/>
    <x v="3"/>
    <x v="1"/>
    <s v="EQ"/>
    <n v="3439.9"/>
    <n v="3464.9"/>
    <n v="3430"/>
    <n v="3441.1"/>
    <n v="3460"/>
    <n v="3462"/>
    <n v="3452.05"/>
    <n v="1468351"/>
    <n v="5068827379.1999998"/>
    <n v="130938"/>
    <n v="952875"/>
    <n v="64.89"/>
    <n v="20.900000000000091"/>
    <n v="6.0736392432652617E-3"/>
    <x v="1"/>
  </r>
  <r>
    <d v="2025-07-01T00:00:00"/>
    <x v="6"/>
    <n v="7"/>
    <n v="1"/>
    <x v="1"/>
    <x v="2"/>
    <s v="Q3"/>
    <x v="3"/>
    <x v="1"/>
    <s v="EQ"/>
    <n v="3455"/>
    <n v="3485"/>
    <n v="3413.5"/>
    <n v="3462"/>
    <n v="3430"/>
    <n v="3429.7"/>
    <n v="3439.04"/>
    <n v="2375183"/>
    <n v="8168354151"/>
    <n v="125874"/>
    <n v="1376618"/>
    <n v="57.96"/>
    <n v="-32.300000000000182"/>
    <n v="-9.3298671288273207E-3"/>
    <x v="0"/>
  </r>
  <r>
    <d v="2025-07-02T00:00:00"/>
    <x v="6"/>
    <n v="7"/>
    <n v="1"/>
    <x v="1"/>
    <x v="2"/>
    <s v="Q3"/>
    <x v="3"/>
    <x v="1"/>
    <s v="EQ"/>
    <n v="3487.2"/>
    <n v="3489.9"/>
    <n v="3420"/>
    <n v="3429.7"/>
    <n v="3423.5"/>
    <n v="3423.3"/>
    <n v="3445.44"/>
    <n v="3090585"/>
    <n v="10648436048.1"/>
    <n v="111947"/>
    <n v="1716364"/>
    <n v="55.54"/>
    <n v="-6.3999999999996362"/>
    <n v="-1.8660524244101923E-3"/>
    <x v="0"/>
  </r>
  <r>
    <d v="2025-07-03T00:00:00"/>
    <x v="6"/>
    <n v="7"/>
    <n v="1"/>
    <x v="1"/>
    <x v="2"/>
    <s v="Q3"/>
    <x v="3"/>
    <x v="1"/>
    <s v="EQ"/>
    <n v="3430"/>
    <n v="3435.3"/>
    <n v="3397.6"/>
    <n v="3423.3"/>
    <n v="3400"/>
    <n v="3400.8"/>
    <n v="3414.55"/>
    <n v="2531870"/>
    <n v="8645207975.3999996"/>
    <n v="131370"/>
    <n v="1819603"/>
    <n v="71.87"/>
    <n v="-22.5"/>
    <n v="-6.5726053807729379E-3"/>
    <x v="0"/>
  </r>
  <r>
    <d v="2025-07-04T00:00:00"/>
    <x v="6"/>
    <n v="7"/>
    <n v="1"/>
    <x v="1"/>
    <x v="2"/>
    <s v="Q3"/>
    <x v="3"/>
    <x v="1"/>
    <s v="EQ"/>
    <n v="3408"/>
    <n v="3427"/>
    <n v="3390.1"/>
    <n v="3400.8"/>
    <n v="3420"/>
    <n v="3419.8"/>
    <n v="3413.91"/>
    <n v="1109320"/>
    <n v="3787117009.9000001"/>
    <n v="87593"/>
    <n v="644036"/>
    <n v="58.06"/>
    <n v="19"/>
    <n v="5.5869207245354035E-3"/>
    <x v="1"/>
  </r>
  <r>
    <d v="2025-07-07T00:00:00"/>
    <x v="6"/>
    <n v="7"/>
    <n v="1"/>
    <x v="1"/>
    <x v="2"/>
    <s v="Q3"/>
    <x v="3"/>
    <x v="1"/>
    <s v="EQ"/>
    <n v="3418.3"/>
    <n v="3426.1"/>
    <n v="3408.4"/>
    <n v="3419.8"/>
    <n v="3410.6"/>
    <n v="3411.7"/>
    <n v="3417.7"/>
    <n v="1639174"/>
    <n v="5602206127.8000002"/>
    <n v="73810"/>
    <n v="1118374"/>
    <n v="68.23"/>
    <n v="-8.1000000000003638"/>
    <n v="-2.3685595648869416E-3"/>
    <x v="0"/>
  </r>
  <r>
    <d v="2025-07-08T00:00:00"/>
    <x v="6"/>
    <n v="7"/>
    <n v="1"/>
    <x v="1"/>
    <x v="2"/>
    <s v="Q3"/>
    <x v="3"/>
    <x v="1"/>
    <s v="EQ"/>
    <n v="3405"/>
    <n v="3425"/>
    <n v="3393.4"/>
    <n v="3411.7"/>
    <n v="3406"/>
    <n v="3406.2"/>
    <n v="3407.01"/>
    <n v="2325242"/>
    <n v="7922116743.6999998"/>
    <n v="178045"/>
    <n v="1661198"/>
    <n v="71.44"/>
    <n v="-5.5"/>
    <n v="-1.6120995398188588E-3"/>
    <x v="0"/>
  </r>
  <r>
    <d v="2025-07-09T00:00:00"/>
    <x v="6"/>
    <n v="7"/>
    <n v="1"/>
    <x v="1"/>
    <x v="2"/>
    <s v="Q3"/>
    <x v="3"/>
    <x v="1"/>
    <s v="EQ"/>
    <n v="3410"/>
    <n v="3414"/>
    <n v="3367"/>
    <n v="3406.2"/>
    <n v="3386"/>
    <n v="3383.8"/>
    <n v="3387.16"/>
    <n v="2034938"/>
    <n v="6892661354.3000002"/>
    <n v="191376"/>
    <n v="1279329"/>
    <n v="62.87"/>
    <n v="-22.399999999999636"/>
    <n v="-6.5762433210027711E-3"/>
    <x v="0"/>
  </r>
  <r>
    <d v="2025-07-10T00:00:00"/>
    <x v="6"/>
    <n v="7"/>
    <n v="1"/>
    <x v="1"/>
    <x v="2"/>
    <s v="Q3"/>
    <x v="3"/>
    <x v="1"/>
    <s v="EQ"/>
    <n v="3380"/>
    <n v="3399"/>
    <n v="3356"/>
    <n v="3383.8"/>
    <n v="3395"/>
    <n v="3382"/>
    <n v="3379.02"/>
    <n v="3035012"/>
    <n v="10255361029.9"/>
    <n v="176792"/>
    <n v="1719068"/>
    <n v="56.64"/>
    <n v="-1.8000000000001819"/>
    <n v="-5.3194633252561668E-4"/>
    <x v="0"/>
  </r>
  <r>
    <d v="2025-07-11T00:00:00"/>
    <x v="6"/>
    <n v="7"/>
    <n v="1"/>
    <x v="1"/>
    <x v="2"/>
    <s v="Q3"/>
    <x v="3"/>
    <x v="1"/>
    <s v="EQ"/>
    <n v="3299.9"/>
    <n v="3335"/>
    <n v="3261.1"/>
    <n v="3382"/>
    <n v="3264.5"/>
    <n v="3266"/>
    <n v="3295.45"/>
    <n v="7635550"/>
    <n v="25162551686.400002"/>
    <n v="552284"/>
    <n v="5062574"/>
    <n v="66.3"/>
    <n v="-116"/>
    <n v="-3.4299231224127737E-2"/>
    <x v="0"/>
  </r>
  <r>
    <d v="2025-07-11T00:00:00"/>
    <x v="6"/>
    <n v="7"/>
    <n v="1"/>
    <x v="1"/>
    <x v="2"/>
    <s v="Q3"/>
    <x v="3"/>
    <x v="1"/>
    <s v="EQ"/>
    <n v="3299.9"/>
    <n v="3335"/>
    <n v="3261.1"/>
    <n v="3382"/>
    <n v="3264.5"/>
    <n v="3266"/>
    <n v="3295.45"/>
    <n v="7635550"/>
    <n v="25162551686.400002"/>
    <n v="552284"/>
    <n v="5062574"/>
    <n v="66.3"/>
    <n v="-116"/>
    <n v="-3.4299231224127737E-2"/>
    <x v="0"/>
  </r>
  <r>
    <d v="2025-07-14T00:00:00"/>
    <x v="6"/>
    <n v="7"/>
    <n v="1"/>
    <x v="1"/>
    <x v="2"/>
    <s v="Q3"/>
    <x v="3"/>
    <x v="1"/>
    <s v="EQ"/>
    <n v="3266"/>
    <n v="3272"/>
    <n v="3200"/>
    <n v="3266"/>
    <n v="3227.5"/>
    <n v="3222.7"/>
    <n v="3224.72"/>
    <n v="3924009"/>
    <n v="12653811861.799999"/>
    <n v="396894"/>
    <n v="2760493"/>
    <n v="70.349999999999994"/>
    <n v="-43.300000000000182"/>
    <n v="-1.3257807715860435E-2"/>
    <x v="0"/>
  </r>
  <r>
    <d v="2025-07-15T00:00:00"/>
    <x v="6"/>
    <n v="7"/>
    <n v="1"/>
    <x v="1"/>
    <x v="2"/>
    <s v="Q3"/>
    <x v="3"/>
    <x v="1"/>
    <s v="EQ"/>
    <n v="3206"/>
    <n v="3259.4"/>
    <n v="3206"/>
    <n v="3222.7"/>
    <n v="3252"/>
    <n v="3252.3"/>
    <n v="3243.32"/>
    <n v="2590889"/>
    <n v="8403081368.1000004"/>
    <n v="171257"/>
    <n v="1762338"/>
    <n v="68.02"/>
    <n v="29.600000000000364"/>
    <n v="9.1848450057406411E-3"/>
    <x v="1"/>
  </r>
  <r>
    <d v="2025-07-16T00:00:00"/>
    <x v="6"/>
    <n v="7"/>
    <n v="1"/>
    <x v="1"/>
    <x v="2"/>
    <s v="Q3"/>
    <x v="3"/>
    <x v="1"/>
    <s v="EQ"/>
    <n v="3227"/>
    <n v="3244.9"/>
    <n v="3220.6"/>
    <n v="3252.3"/>
    <n v="3230.9"/>
    <n v="3233.1"/>
    <n v="3235.91"/>
    <n v="2540733"/>
    <n v="8221586412.6000004"/>
    <n v="172998"/>
    <n v="1836366"/>
    <n v="72.28"/>
    <n v="-19.200000000000273"/>
    <n v="-5.9035144359377281E-3"/>
    <x v="0"/>
  </r>
  <r>
    <d v="2025-07-17T00:00:00"/>
    <x v="6"/>
    <n v="7"/>
    <n v="1"/>
    <x v="1"/>
    <x v="2"/>
    <s v="Q3"/>
    <x v="3"/>
    <x v="1"/>
    <s v="EQ"/>
    <n v="3224.1"/>
    <n v="3242"/>
    <n v="3204.1"/>
    <n v="3233.1"/>
    <n v="3207.7"/>
    <n v="3209.2"/>
    <n v="3220.48"/>
    <n v="2947640"/>
    <n v="9492807475.5"/>
    <n v="157207"/>
    <n v="1867207"/>
    <n v="63.35"/>
    <n v="-23.900000000000091"/>
    <n v="-7.3922860412607375E-3"/>
    <x v="0"/>
  </r>
  <r>
    <d v="2025-07-18T00:00:00"/>
    <x v="6"/>
    <n v="7"/>
    <n v="1"/>
    <x v="1"/>
    <x v="2"/>
    <s v="Q3"/>
    <x v="3"/>
    <x v="1"/>
    <s v="EQ"/>
    <n v="3225"/>
    <n v="3228.8"/>
    <n v="3187"/>
    <n v="3209.2"/>
    <n v="3189.6"/>
    <n v="3189.9"/>
    <n v="3201.13"/>
    <n v="3432645"/>
    <n v="10988348160.4"/>
    <n v="195464"/>
    <n v="2699991"/>
    <n v="78.66"/>
    <n v="-19.299999999999727"/>
    <n v="-6.0139598653869281E-3"/>
    <x v="0"/>
  </r>
  <r>
    <d v="2025-07-21T00:00:00"/>
    <x v="6"/>
    <n v="7"/>
    <n v="1"/>
    <x v="1"/>
    <x v="2"/>
    <s v="Q3"/>
    <x v="3"/>
    <x v="1"/>
    <s v="EQ"/>
    <n v="3190"/>
    <n v="3197.6"/>
    <n v="3152"/>
    <n v="3189.9"/>
    <n v="3158.9"/>
    <n v="3158.2"/>
    <n v="3162.44"/>
    <n v="3844346"/>
    <n v="12157519336.9"/>
    <n v="195683"/>
    <n v="3015136"/>
    <n v="78.430000000000007"/>
    <n v="-31.700000000000273"/>
    <n v="-9.9376155992351705E-3"/>
    <x v="0"/>
  </r>
  <r>
    <d v="2025-07-22T00:00:00"/>
    <x v="6"/>
    <n v="7"/>
    <n v="1"/>
    <x v="1"/>
    <x v="2"/>
    <s v="Q3"/>
    <x v="3"/>
    <x v="1"/>
    <s v="EQ"/>
    <n v="3159.6"/>
    <n v="3180.1"/>
    <n v="3154.6"/>
    <n v="3158.2"/>
    <n v="3164.7"/>
    <n v="3159.6"/>
    <n v="3163.54"/>
    <n v="3198036"/>
    <n v="10117107299.1"/>
    <n v="138279"/>
    <n v="2368727"/>
    <n v="74.069999999999993"/>
    <n v="1.4000000000000909"/>
    <n v="4.4329048192010988E-4"/>
    <x v="1"/>
  </r>
  <r>
    <d v="2025-07-23T00:00:00"/>
    <x v="6"/>
    <n v="7"/>
    <n v="1"/>
    <x v="1"/>
    <x v="2"/>
    <s v="Q3"/>
    <x v="3"/>
    <x v="1"/>
    <s v="EQ"/>
    <n v="3159.6"/>
    <n v="3182"/>
    <n v="3157.6"/>
    <n v="3159.6"/>
    <n v="3175"/>
    <n v="3179.1"/>
    <n v="3169.59"/>
    <n v="1922875"/>
    <n v="6094730938.8000002"/>
    <n v="96628"/>
    <n v="1444368"/>
    <n v="75.12"/>
    <n v="19.5"/>
    <n v="6.171667299658185E-3"/>
    <x v="1"/>
  </r>
  <r>
    <d v="2025-07-24T00:00:00"/>
    <x v="6"/>
    <n v="7"/>
    <n v="1"/>
    <x v="1"/>
    <x v="2"/>
    <s v="Q3"/>
    <x v="3"/>
    <x v="1"/>
    <s v="EQ"/>
    <n v="3165.1"/>
    <n v="3173.7"/>
    <n v="3140"/>
    <n v="3179.1"/>
    <n v="3144.9"/>
    <n v="3148"/>
    <n v="3155.37"/>
    <n v="2934778"/>
    <n v="9260312011.2999992"/>
    <n v="102612"/>
    <n v="2078166"/>
    <n v="70.81"/>
    <n v="-31.099999999999909"/>
    <n v="-9.7826428863514552E-3"/>
    <x v="0"/>
  </r>
  <r>
    <d v="2025-07-25T00:00:00"/>
    <x v="6"/>
    <n v="7"/>
    <n v="1"/>
    <x v="1"/>
    <x v="2"/>
    <s v="Q3"/>
    <x v="3"/>
    <x v="1"/>
    <s v="EQ"/>
    <n v="3140"/>
    <n v="3156.9"/>
    <n v="3125.6"/>
    <n v="3148"/>
    <n v="3140"/>
    <n v="3135.8"/>
    <n v="3140.77"/>
    <n v="2568917"/>
    <n v="8068375805.8999996"/>
    <n v="105704"/>
    <n v="1865883"/>
    <n v="72.63"/>
    <n v="-12.199999999999818"/>
    <n v="-3.8754764930113779E-3"/>
    <x v="0"/>
  </r>
  <r>
    <d v="2025-07-28T00:00:00"/>
    <x v="6"/>
    <n v="7"/>
    <n v="1"/>
    <x v="1"/>
    <x v="2"/>
    <s v="Q3"/>
    <x v="3"/>
    <x v="1"/>
    <s v="EQ"/>
    <n v="3110"/>
    <n v="3118"/>
    <n v="3069.9"/>
    <n v="3135.8"/>
    <n v="3085.8"/>
    <n v="3079.3"/>
    <n v="3092.56"/>
    <n v="3374473"/>
    <n v="10435752450"/>
    <n v="273133"/>
    <n v="2228745"/>
    <n v="66.05"/>
    <n v="-56.5"/>
    <n v="-1.8017730722622614E-2"/>
    <x v="0"/>
  </r>
  <r>
    <d v="2025-07-29T00:00:00"/>
    <x v="6"/>
    <n v="7"/>
    <n v="1"/>
    <x v="1"/>
    <x v="2"/>
    <s v="Q3"/>
    <x v="3"/>
    <x v="1"/>
    <s v="EQ"/>
    <n v="3060"/>
    <n v="3074"/>
    <n v="3041.2"/>
    <n v="3079.3"/>
    <n v="3057"/>
    <n v="3056"/>
    <n v="3056.04"/>
    <n v="4785312"/>
    <n v="14624090930.700001"/>
    <n v="247039"/>
    <n v="3701660"/>
    <n v="77.349999999999994"/>
    <n v="-23.300000000000182"/>
    <n v="-7.5666547591985781E-3"/>
    <x v="0"/>
  </r>
  <r>
    <d v="2025-07-30T00:00:00"/>
    <x v="6"/>
    <n v="7"/>
    <n v="1"/>
    <x v="1"/>
    <x v="2"/>
    <s v="Q3"/>
    <x v="3"/>
    <x v="1"/>
    <s v="EQ"/>
    <n v="3060"/>
    <n v="3069"/>
    <n v="3047.2"/>
    <n v="3056"/>
    <n v="3052.1"/>
    <n v="3053.6"/>
    <n v="3058.58"/>
    <n v="2880121"/>
    <n v="8809078906.7999992"/>
    <n v="127490"/>
    <n v="2297558"/>
    <n v="79.77"/>
    <n v="-2.4000000000000909"/>
    <n v="-7.8534031413615539E-4"/>
    <x v="0"/>
  </r>
  <r>
    <d v="2025-07-31T00:00:00"/>
    <x v="6"/>
    <n v="7"/>
    <n v="1"/>
    <x v="1"/>
    <x v="2"/>
    <s v="Q3"/>
    <x v="3"/>
    <x v="1"/>
    <s v="EQ"/>
    <n v="3041.7"/>
    <n v="3059.8"/>
    <n v="3015"/>
    <n v="3053.6"/>
    <n v="3033.2"/>
    <n v="3036.8"/>
    <n v="3034.36"/>
    <n v="2968371"/>
    <n v="9007105954.2999992"/>
    <n v="199367"/>
    <n v="1843385"/>
    <n v="62.1"/>
    <n v="-16.799999999999727"/>
    <n v="-5.5017029080428768E-3"/>
    <x v="0"/>
  </r>
  <r>
    <d v="2025-08-01T00:00:00"/>
    <x v="7"/>
    <n v="8"/>
    <n v="1"/>
    <x v="1"/>
    <x v="2"/>
    <s v="Q3"/>
    <x v="3"/>
    <x v="1"/>
    <s v="EQ"/>
    <n v="3029.9"/>
    <n v="3036.8"/>
    <n v="3000"/>
    <n v="3036.8"/>
    <n v="3001.1"/>
    <n v="3003"/>
    <n v="3013.79"/>
    <n v="2053847"/>
    <n v="6189863144.5"/>
    <n v="154119"/>
    <n v="1378316"/>
    <n v="67.11"/>
    <n v="-33.800000000000182"/>
    <n v="-1.113013698630143E-2"/>
    <x v="0"/>
  </r>
  <r>
    <d v="2025-08-04T00:00:00"/>
    <x v="7"/>
    <n v="8"/>
    <n v="1"/>
    <x v="1"/>
    <x v="2"/>
    <s v="Q3"/>
    <x v="3"/>
    <x v="1"/>
    <s v="EQ"/>
    <n v="3009.1"/>
    <n v="3079.4"/>
    <n v="2991.6"/>
    <n v="3003"/>
    <n v="3078.7"/>
    <n v="3074.4"/>
    <n v="3046.24"/>
    <n v="2519252"/>
    <n v="7674244863.5"/>
    <n v="154005"/>
    <n v="1775012"/>
    <n v="70.459999999999994"/>
    <n v="71.400000000000091"/>
    <n v="2.3776223776223807E-2"/>
    <x v="1"/>
  </r>
  <r>
    <d v="2025-08-05T00:00:00"/>
    <x v="7"/>
    <n v="8"/>
    <n v="1"/>
    <x v="1"/>
    <x v="2"/>
    <s v="Q3"/>
    <x v="3"/>
    <x v="1"/>
    <s v="EQ"/>
    <n v="3074.4"/>
    <n v="3077.5"/>
    <n v="3042"/>
    <n v="3074.4"/>
    <n v="3060"/>
    <n v="3063.9"/>
    <n v="3057.96"/>
    <n v="1927996"/>
    <n v="5895739286.3000002"/>
    <n v="118848"/>
    <n v="1380270"/>
    <n v="71.59"/>
    <n v="-10.5"/>
    <n v="-3.4153005464480873E-3"/>
    <x v="0"/>
  </r>
  <r>
    <d v="2025-08-06T00:00:00"/>
    <x v="7"/>
    <n v="8"/>
    <n v="1"/>
    <x v="1"/>
    <x v="2"/>
    <s v="Q3"/>
    <x v="3"/>
    <x v="1"/>
    <s v="EQ"/>
    <n v="3063"/>
    <n v="3066.8"/>
    <n v="3026"/>
    <n v="3063.9"/>
    <n v="3031.6"/>
    <n v="3032.3"/>
    <n v="3037.1"/>
    <n v="1487081"/>
    <n v="4516412670.5"/>
    <n v="109992"/>
    <n v="1006545"/>
    <n v="67.69"/>
    <n v="-31.599999999999909"/>
    <n v="-1.0313652534351613E-2"/>
    <x v="0"/>
  </r>
  <r>
    <d v="2025-08-07T00:00:00"/>
    <x v="7"/>
    <n v="8"/>
    <n v="1"/>
    <x v="1"/>
    <x v="2"/>
    <s v="Q3"/>
    <x v="3"/>
    <x v="1"/>
    <s v="EQ"/>
    <n v="3016"/>
    <n v="3051.6"/>
    <n v="3010.9"/>
    <n v="3032.3"/>
    <n v="3049.1"/>
    <n v="3047"/>
    <n v="3032.09"/>
    <n v="2543076"/>
    <n v="7710829083.3000002"/>
    <n v="138156"/>
    <n v="1664541"/>
    <n v="65.45"/>
    <n v="14.699999999999818"/>
    <n v="4.8478052963096714E-3"/>
    <x v="1"/>
  </r>
  <r>
    <d v="2025-08-08T00:00:00"/>
    <x v="7"/>
    <n v="8"/>
    <n v="1"/>
    <x v="1"/>
    <x v="2"/>
    <s v="Q3"/>
    <x v="3"/>
    <x v="1"/>
    <s v="EQ"/>
    <n v="3048.1"/>
    <n v="3059.8"/>
    <n v="3025"/>
    <n v="3047"/>
    <n v="3031.9"/>
    <n v="3036.4"/>
    <n v="3043.58"/>
    <n v="2762140"/>
    <n v="8406805181"/>
    <n v="119961"/>
    <n v="1911858"/>
    <n v="69.22"/>
    <n v="-10.599999999999909"/>
    <n v="-3.478831637676373E-3"/>
    <x v="0"/>
  </r>
  <r>
    <d v="2025-08-11T00:00:00"/>
    <x v="7"/>
    <n v="8"/>
    <n v="1"/>
    <x v="1"/>
    <x v="2"/>
    <s v="Q3"/>
    <x v="3"/>
    <x v="1"/>
    <s v="EQ"/>
    <n v="3036.4"/>
    <n v="3049.9"/>
    <n v="3021.3"/>
    <n v="3036.4"/>
    <n v="3042"/>
    <n v="3040.8"/>
    <n v="3040.5"/>
    <n v="1884215"/>
    <n v="5728958255.6000004"/>
    <n v="132617"/>
    <n v="1340095"/>
    <n v="71.12"/>
    <n v="4.4000000000000909"/>
    <n v="1.4490844421025197E-3"/>
    <x v="1"/>
  </r>
  <r>
    <d v="2025-08-12T00:00:00"/>
    <x v="7"/>
    <n v="8"/>
    <n v="1"/>
    <x v="1"/>
    <x v="2"/>
    <s v="Q3"/>
    <x v="3"/>
    <x v="1"/>
    <s v="EQ"/>
    <n v="3041"/>
    <n v="3096.4"/>
    <n v="3026.9"/>
    <n v="3040.8"/>
    <n v="3039.8"/>
    <n v="3035.4"/>
    <n v="3057.38"/>
    <n v="3358232"/>
    <n v="10267395734.799999"/>
    <n v="165565"/>
    <n v="2092242"/>
    <n v="62.3"/>
    <n v="-5.4000000000000909"/>
    <n v="-1.7758484609313636E-3"/>
    <x v="0"/>
  </r>
  <r>
    <d v="2025-08-13T00:00:00"/>
    <x v="7"/>
    <n v="8"/>
    <n v="1"/>
    <x v="1"/>
    <x v="2"/>
    <s v="Q3"/>
    <x v="3"/>
    <x v="1"/>
    <s v="EQ"/>
    <n v="3036.1"/>
    <n v="3044.4"/>
    <n v="3028.6"/>
    <n v="3035.4"/>
    <n v="3035"/>
    <n v="3036.2"/>
    <n v="3037.72"/>
    <n v="2148166"/>
    <n v="6525533464.3000002"/>
    <n v="117340"/>
    <n v="1487436"/>
    <n v="69.239999999999995"/>
    <n v="0.79999999999972715"/>
    <n v="2.6355669763448872E-4"/>
    <x v="1"/>
  </r>
  <r>
    <d v="2025-08-14T00:00:00"/>
    <x v="7"/>
    <n v="8"/>
    <n v="1"/>
    <x v="1"/>
    <x v="2"/>
    <s v="Q3"/>
    <x v="3"/>
    <x v="1"/>
    <s v="EQ"/>
    <n v="3034"/>
    <n v="3055.9"/>
    <n v="3019.1"/>
    <n v="3036.2"/>
    <n v="3022.5"/>
    <n v="3022.3"/>
    <n v="3032.52"/>
    <n v="3342174"/>
    <n v="10135212616.4"/>
    <n v="194661"/>
    <n v="2290360"/>
    <n v="68.53"/>
    <n v="-13.899999999999636"/>
    <n v="-4.5780910348460699E-3"/>
    <x v="0"/>
  </r>
  <r>
    <d v="2025-08-18T00:00:00"/>
    <x v="7"/>
    <n v="8"/>
    <n v="1"/>
    <x v="1"/>
    <x v="2"/>
    <s v="Q3"/>
    <x v="3"/>
    <x v="1"/>
    <s v="EQ"/>
    <n v="3046.5"/>
    <n v="3049"/>
    <n v="3003.4"/>
    <n v="3022.3"/>
    <n v="3013"/>
    <n v="3011.2"/>
    <n v="3015.34"/>
    <n v="2945609"/>
    <n v="8882005616.6000004"/>
    <n v="137367"/>
    <n v="2014568"/>
    <n v="68.39"/>
    <n v="-11.100000000000364"/>
    <n v="-3.6726995996427766E-3"/>
    <x v="0"/>
  </r>
  <r>
    <d v="2025-08-19T00:00:00"/>
    <x v="7"/>
    <n v="8"/>
    <n v="1"/>
    <x v="1"/>
    <x v="2"/>
    <s v="Q3"/>
    <x v="3"/>
    <x v="1"/>
    <s v="EQ"/>
    <n v="3011.2"/>
    <n v="3025"/>
    <n v="3011.1"/>
    <n v="3011.2"/>
    <n v="3018"/>
    <n v="3016.2"/>
    <n v="3016.58"/>
    <n v="2650784"/>
    <n v="7996291836.8999996"/>
    <n v="119303"/>
    <n v="2072920"/>
    <n v="78.2"/>
    <n v="5"/>
    <n v="1.6604675876726888E-3"/>
    <x v="1"/>
  </r>
  <r>
    <d v="2025-08-20T00:00:00"/>
    <x v="7"/>
    <n v="8"/>
    <n v="1"/>
    <x v="1"/>
    <x v="2"/>
    <s v="Q3"/>
    <x v="3"/>
    <x v="1"/>
    <s v="EQ"/>
    <n v="3010.9"/>
    <n v="3103.4"/>
    <n v="3010.9"/>
    <n v="3016.2"/>
    <n v="3094.8"/>
    <n v="3098.6"/>
    <n v="3078.21"/>
    <n v="4952358"/>
    <n v="15244401986.4"/>
    <n v="190110"/>
    <n v="3210074"/>
    <n v="64.819999999999993"/>
    <n v="82.400000000000091"/>
    <n v="2.731914329288512E-2"/>
    <x v="1"/>
  </r>
  <r>
    <d v="2025-08-21T00:00:00"/>
    <x v="7"/>
    <n v="8"/>
    <n v="1"/>
    <x v="1"/>
    <x v="2"/>
    <s v="Q3"/>
    <x v="3"/>
    <x v="1"/>
    <s v="EQ"/>
    <n v="3130"/>
    <n v="3130"/>
    <n v="3083.1"/>
    <n v="3098.6"/>
    <n v="3100"/>
    <n v="3102.6"/>
    <n v="3107.84"/>
    <n v="3230726"/>
    <n v="10040586025.700001"/>
    <n v="119697"/>
    <n v="2028606"/>
    <n v="62.79"/>
    <n v="4"/>
    <n v="1.2909055702575356E-3"/>
    <x v="1"/>
  </r>
  <r>
    <d v="2025-08-22T00:00:00"/>
    <x v="7"/>
    <n v="8"/>
    <n v="1"/>
    <x v="1"/>
    <x v="2"/>
    <s v="Q3"/>
    <x v="3"/>
    <x v="1"/>
    <s v="EQ"/>
    <n v="3086"/>
    <n v="3095.7"/>
    <n v="3050"/>
    <n v="3102.6"/>
    <n v="3054.7"/>
    <n v="3054"/>
    <n v="3068.45"/>
    <n v="1593791"/>
    <n v="4890462450.3000002"/>
    <n v="82740"/>
    <n v="836020"/>
    <n v="52.45"/>
    <n v="-48.599999999999909"/>
    <n v="-1.5664281570295851E-2"/>
    <x v="0"/>
  </r>
  <r>
    <d v="2025-08-25T00:00:00"/>
    <x v="7"/>
    <n v="8"/>
    <n v="1"/>
    <x v="1"/>
    <x v="2"/>
    <s v="Q3"/>
    <x v="3"/>
    <x v="1"/>
    <s v="EQ"/>
    <n v="3087.3"/>
    <n v="3152"/>
    <n v="3077.1"/>
    <n v="3054"/>
    <n v="3142.1"/>
    <n v="3140.6"/>
    <n v="3133.79"/>
    <n v="3448370"/>
    <n v="10806464376.700001"/>
    <n v="200973"/>
    <n v="1796383"/>
    <n v="52.09"/>
    <n v="86.599999999999909"/>
    <n v="2.8356254092992767E-2"/>
    <x v="1"/>
  </r>
  <r>
    <d v="2025-08-26T00:00:00"/>
    <x v="7"/>
    <n v="8"/>
    <n v="1"/>
    <x v="1"/>
    <x v="2"/>
    <s v="Q3"/>
    <x v="3"/>
    <x v="1"/>
    <s v="EQ"/>
    <n v="3129"/>
    <n v="3162"/>
    <n v="3120"/>
    <n v="3140.6"/>
    <n v="3157"/>
    <n v="3157.2"/>
    <n v="3152.41"/>
    <n v="5522097"/>
    <n v="17407935331"/>
    <n v="173962"/>
    <n v="3983150"/>
    <n v="72.13"/>
    <n v="16.599999999999909"/>
    <n v="5.2856142138444596E-3"/>
    <x v="1"/>
  </r>
  <r>
    <d v="2025-08-28T00:00:00"/>
    <x v="7"/>
    <n v="8"/>
    <n v="1"/>
    <x v="1"/>
    <x v="2"/>
    <s v="Q3"/>
    <x v="3"/>
    <x v="1"/>
    <s v="EQ"/>
    <n v="3145"/>
    <n v="3146.5"/>
    <n v="3086.5"/>
    <n v="3157.2"/>
    <n v="3098"/>
    <n v="3093.7"/>
    <n v="3110.39"/>
    <n v="3116051"/>
    <n v="9692121881.2999992"/>
    <n v="204600"/>
    <n v="1752435"/>
    <n v="56.24"/>
    <n v="-63.5"/>
    <n v="-2.011275814012416E-2"/>
    <x v="0"/>
  </r>
  <r>
    <d v="2025-08-29T00:00:00"/>
    <x v="7"/>
    <n v="8"/>
    <n v="1"/>
    <x v="1"/>
    <x v="2"/>
    <s v="Q3"/>
    <x v="3"/>
    <x v="1"/>
    <s v="EQ"/>
    <n v="3093"/>
    <n v="3115"/>
    <n v="3077.2"/>
    <n v="3093.7"/>
    <n v="3083.8"/>
    <n v="3084.7"/>
    <n v="3093.86"/>
    <n v="2271789"/>
    <n v="7028604709.3000002"/>
    <n v="109782"/>
    <n v="1374444"/>
    <n v="60.5"/>
    <n v="-9"/>
    <n v="-2.9091379254614219E-3"/>
    <x v="0"/>
  </r>
  <r>
    <d v="2025-09-01T00:00:00"/>
    <x v="8"/>
    <n v="9"/>
    <n v="1"/>
    <x v="1"/>
    <x v="2"/>
    <s v="Q3"/>
    <x v="3"/>
    <x v="1"/>
    <s v="EQ"/>
    <n v="3090"/>
    <n v="3131.1"/>
    <n v="3090"/>
    <n v="3084.7"/>
    <n v="3111"/>
    <n v="3112.6"/>
    <n v="3118.12"/>
    <n v="1246862"/>
    <n v="3887860373.5"/>
    <n v="85857"/>
    <n v="495607"/>
    <n v="39.75"/>
    <n v="27.900000000000091"/>
    <n v="9.0446396732259508E-3"/>
    <x v="1"/>
  </r>
  <r>
    <d v="2025-09-02T00:00:00"/>
    <x v="8"/>
    <n v="9"/>
    <n v="1"/>
    <x v="1"/>
    <x v="2"/>
    <s v="Q3"/>
    <x v="3"/>
    <x v="1"/>
    <s v="EQ"/>
    <n v="3121.1"/>
    <n v="3155"/>
    <n v="3103.1"/>
    <n v="3112.6"/>
    <n v="3112"/>
    <n v="3111.5"/>
    <n v="3125.54"/>
    <n v="2185229"/>
    <n v="6830018367.8999996"/>
    <n v="154171"/>
    <n v="1134456"/>
    <n v="51.91"/>
    <n v="-1.0999999999999091"/>
    <n v="-3.534023003276711E-4"/>
    <x v="0"/>
  </r>
  <r>
    <d v="2025-09-03T00:00:00"/>
    <x v="8"/>
    <n v="9"/>
    <n v="1"/>
    <x v="1"/>
    <x v="2"/>
    <s v="Q3"/>
    <x v="3"/>
    <x v="1"/>
    <s v="EQ"/>
    <n v="3129.9"/>
    <n v="3141.9"/>
    <n v="3088"/>
    <n v="3111.5"/>
    <n v="3100"/>
    <n v="3097.5"/>
    <n v="3102.69"/>
    <n v="1799774"/>
    <n v="5584147665.6000004"/>
    <n v="106698"/>
    <n v="1025073"/>
    <n v="56.96"/>
    <n v="-14"/>
    <n v="-4.4994375703037125E-3"/>
    <x v="0"/>
  </r>
  <r>
    <d v="2025-09-04T00:00:00"/>
    <x v="8"/>
    <n v="9"/>
    <n v="1"/>
    <x v="1"/>
    <x v="2"/>
    <s v="Q3"/>
    <x v="3"/>
    <x v="1"/>
    <s v="EQ"/>
    <n v="3116"/>
    <n v="3118"/>
    <n v="3090.8"/>
    <n v="3097.5"/>
    <n v="3095.8"/>
    <n v="3095.7"/>
    <n v="3101.37"/>
    <n v="1481391"/>
    <n v="4594343759.6000004"/>
    <n v="104731"/>
    <n v="769710"/>
    <n v="51.96"/>
    <n v="-1.8000000000001819"/>
    <n v="-5.8111380145284318E-4"/>
    <x v="0"/>
  </r>
  <r>
    <d v="2025-09-05T00:00:00"/>
    <x v="8"/>
    <n v="9"/>
    <n v="1"/>
    <x v="1"/>
    <x v="2"/>
    <s v="Q3"/>
    <x v="3"/>
    <x v="1"/>
    <s v="EQ"/>
    <n v="3097.1"/>
    <n v="3103.4"/>
    <n v="3028.6"/>
    <n v="3095.7"/>
    <n v="3048"/>
    <n v="3048.3"/>
    <n v="3052.1"/>
    <n v="2802055"/>
    <n v="8552162278.6000004"/>
    <n v="203461"/>
    <n v="1465593"/>
    <n v="52.3"/>
    <n v="-47.399999999999636"/>
    <n v="-1.5311561197790367E-2"/>
    <x v="0"/>
  </r>
  <r>
    <d v="2025-09-08T00:00:00"/>
    <x v="8"/>
    <n v="9"/>
    <n v="1"/>
    <x v="1"/>
    <x v="2"/>
    <s v="Q3"/>
    <x v="3"/>
    <x v="1"/>
    <s v="EQ"/>
    <n v="3050"/>
    <n v="3064.9"/>
    <n v="3016"/>
    <n v="3048.3"/>
    <n v="3023.2"/>
    <n v="3019"/>
    <n v="3028.84"/>
    <n v="2626187"/>
    <n v="7954291229"/>
    <n v="112429"/>
    <n v="1720345"/>
    <n v="65.510000000000005"/>
    <n v="-29.300000000000182"/>
    <n v="-9.6119148377784933E-3"/>
    <x v="0"/>
  </r>
  <r>
    <d v="2025-09-08T00:00:00"/>
    <x v="8"/>
    <n v="9"/>
    <n v="1"/>
    <x v="1"/>
    <x v="2"/>
    <s v="Q3"/>
    <x v="3"/>
    <x v="1"/>
    <s v="EQ"/>
    <n v="3050"/>
    <n v="3064.9"/>
    <n v="3016"/>
    <n v="3048.3"/>
    <n v="3023.2"/>
    <n v="3019"/>
    <n v="3028.84"/>
    <n v="2626187"/>
    <n v="7954291229"/>
    <n v="112429"/>
    <n v="1720345"/>
    <n v="65.510000000000005"/>
    <n v="-29.300000000000182"/>
    <n v="-9.6119148377784933E-3"/>
    <x v="0"/>
  </r>
  <r>
    <d v="2025-09-09T00:00:00"/>
    <x v="8"/>
    <n v="9"/>
    <n v="1"/>
    <x v="1"/>
    <x v="2"/>
    <s v="Q3"/>
    <x v="3"/>
    <x v="1"/>
    <s v="EQ"/>
    <n v="3032.1"/>
    <n v="3060"/>
    <n v="3030.8"/>
    <n v="3019"/>
    <n v="3052"/>
    <n v="3049.4"/>
    <n v="3048.62"/>
    <n v="2489301"/>
    <n v="7588929067.8999996"/>
    <n v="164479"/>
    <n v="1049895"/>
    <n v="42.18"/>
    <n v="30.400000000000091"/>
    <n v="1.0069559456773796E-2"/>
    <x v="1"/>
  </r>
  <r>
    <d v="2025-09-10T00:00:00"/>
    <x v="8"/>
    <n v="9"/>
    <n v="1"/>
    <x v="1"/>
    <x v="2"/>
    <s v="Q3"/>
    <x v="3"/>
    <x v="1"/>
    <s v="EQ"/>
    <n v="3056.4"/>
    <n v="3122.7"/>
    <n v="3053.4"/>
    <n v="3049.4"/>
    <n v="3110"/>
    <n v="3110"/>
    <n v="3104.63"/>
    <n v="2079428"/>
    <n v="6455861143.6999998"/>
    <n v="127545"/>
    <n v="938263"/>
    <n v="45.12"/>
    <n v="60.599999999999909"/>
    <n v="1.9872761854791077E-2"/>
    <x v="1"/>
  </r>
  <r>
    <d v="2025-09-11T00:00:00"/>
    <x v="8"/>
    <n v="9"/>
    <n v="1"/>
    <x v="1"/>
    <x v="2"/>
    <s v="Q3"/>
    <x v="3"/>
    <x v="1"/>
    <s v="EQ"/>
    <n v="3139"/>
    <n v="3139"/>
    <n v="3110.1"/>
    <n v="3110"/>
    <n v="3125.2"/>
    <n v="3124.2"/>
    <n v="3121.51"/>
    <n v="2263446"/>
    <n v="7065362076.8999996"/>
    <n v="126730"/>
    <n v="1177834"/>
    <n v="52.04"/>
    <n v="14.199999999999818"/>
    <n v="4.5659163987137675E-3"/>
    <x v="1"/>
  </r>
  <r>
    <d v="2025-09-12T00:00:00"/>
    <x v="8"/>
    <n v="9"/>
    <n v="1"/>
    <x v="1"/>
    <x v="2"/>
    <s v="Q3"/>
    <x v="3"/>
    <x v="1"/>
    <s v="EQ"/>
    <n v="3144"/>
    <n v="3148.7"/>
    <n v="3121"/>
    <n v="3124.2"/>
    <n v="3133"/>
    <n v="3133.4"/>
    <n v="3134.12"/>
    <n v="1447167"/>
    <n v="4535589799.8000002"/>
    <n v="103589"/>
    <n v="993836"/>
    <n v="68.67"/>
    <n v="9.2000000000002728"/>
    <n v="2.9447538569874762E-3"/>
    <x v="1"/>
  </r>
  <r>
    <d v="2025-09-15T00:00:00"/>
    <x v="8"/>
    <n v="9"/>
    <n v="1"/>
    <x v="1"/>
    <x v="2"/>
    <s v="Q3"/>
    <x v="3"/>
    <x v="1"/>
    <s v="EQ"/>
    <n v="3134"/>
    <n v="3134"/>
    <n v="3096"/>
    <n v="3133.4"/>
    <n v="3112.5"/>
    <n v="3111.9"/>
    <n v="3108.2"/>
    <n v="1732539"/>
    <n v="5385083002.3000002"/>
    <n v="145801"/>
    <n v="1223812"/>
    <n v="70.64"/>
    <n v="-21.5"/>
    <n v="-6.8615561371034653E-3"/>
    <x v="0"/>
  </r>
  <r>
    <d v="2025-09-16T00:00:00"/>
    <x v="8"/>
    <n v="9"/>
    <n v="1"/>
    <x v="1"/>
    <x v="2"/>
    <s v="Q3"/>
    <x v="3"/>
    <x v="1"/>
    <s v="EQ"/>
    <n v="3128"/>
    <n v="3150"/>
    <n v="3109.1"/>
    <n v="3111.9"/>
    <n v="3147.9"/>
    <n v="3145.7"/>
    <n v="3132.7"/>
    <n v="2573429"/>
    <n v="8061782019.3000002"/>
    <n v="96675"/>
    <n v="1489928"/>
    <n v="57.9"/>
    <n v="33.799999999999727"/>
    <n v="1.0861531540216501E-2"/>
    <x v="1"/>
  </r>
  <r>
    <d v="2025-09-17T00:00:00"/>
    <x v="8"/>
    <n v="9"/>
    <n v="1"/>
    <x v="1"/>
    <x v="2"/>
    <s v="Q3"/>
    <x v="3"/>
    <x v="1"/>
    <s v="EQ"/>
    <n v="3152"/>
    <n v="3182.4"/>
    <n v="3142.4"/>
    <n v="3145.7"/>
    <n v="3175"/>
    <n v="3172.8"/>
    <n v="3170.19"/>
    <n v="2418271"/>
    <n v="7666388043.1999998"/>
    <n v="100973"/>
    <n v="1647994"/>
    <n v="68.150000000000006"/>
    <n v="27.100000000000364"/>
    <n v="8.6149346727279665E-3"/>
    <x v="1"/>
  </r>
  <r>
    <d v="2025-09-18T00:00:00"/>
    <x v="8"/>
    <n v="9"/>
    <n v="1"/>
    <x v="1"/>
    <x v="2"/>
    <s v="Q3"/>
    <x v="3"/>
    <x v="1"/>
    <s v="EQ"/>
    <n v="3185"/>
    <n v="3203"/>
    <n v="3161.4"/>
    <n v="3172.8"/>
    <n v="3177"/>
    <n v="3176.7"/>
    <n v="3179"/>
    <n v="2633138"/>
    <n v="8370738058.3999996"/>
    <n v="147801"/>
    <n v="1458914"/>
    <n v="55.41"/>
    <n v="3.8999999999996362"/>
    <n v="1.2291981845687205E-3"/>
    <x v="1"/>
  </r>
  <r>
    <d v="2025-09-19T00:00:00"/>
    <x v="8"/>
    <n v="9"/>
    <n v="1"/>
    <x v="1"/>
    <x v="2"/>
    <s v="Q3"/>
    <x v="3"/>
    <x v="1"/>
    <s v="EQ"/>
    <n v="3170"/>
    <n v="3180.5"/>
    <n v="3144"/>
    <n v="3176.7"/>
    <n v="3171"/>
    <n v="3169.2"/>
    <n v="3163.36"/>
    <n v="4901694"/>
    <n v="15505826514.1"/>
    <n v="109280"/>
    <n v="3674528"/>
    <n v="74.959999999999994"/>
    <n v="-7.5"/>
    <n v="-2.3609405987345361E-3"/>
    <x v="0"/>
  </r>
  <r>
    <d v="2025-09-22T00:00:00"/>
    <x v="8"/>
    <n v="9"/>
    <n v="1"/>
    <x v="1"/>
    <x v="2"/>
    <s v="Q3"/>
    <x v="3"/>
    <x v="1"/>
    <s v="EQ"/>
    <n v="3095"/>
    <n v="3106.9"/>
    <n v="3065"/>
    <n v="3169.2"/>
    <n v="3075.5"/>
    <n v="3073.8"/>
    <n v="3082.86"/>
    <n v="3634901"/>
    <n v="11205889441.1"/>
    <n v="321272"/>
    <n v="1989475"/>
    <n v="54.73"/>
    <n v="-95.399999999999636"/>
    <n v="-3.0102234002271754E-2"/>
    <x v="0"/>
  </r>
  <r>
    <d v="2025-09-23T00:00:00"/>
    <x v="8"/>
    <n v="9"/>
    <n v="1"/>
    <x v="1"/>
    <x v="2"/>
    <s v="Q3"/>
    <x v="3"/>
    <x v="1"/>
    <s v="EQ"/>
    <n v="3070"/>
    <n v="3080.7"/>
    <n v="3052"/>
    <n v="3073.8"/>
    <n v="3065"/>
    <n v="3062.4"/>
    <n v="3063.85"/>
    <n v="3177741"/>
    <n v="9736121756.2000008"/>
    <n v="141198"/>
    <n v="1680183"/>
    <n v="52.87"/>
    <n v="-11.400000000000091"/>
    <n v="-3.7087643958618292E-3"/>
    <x v="0"/>
  </r>
  <r>
    <d v="2025-09-24T00:00:00"/>
    <x v="8"/>
    <n v="9"/>
    <n v="1"/>
    <x v="1"/>
    <x v="2"/>
    <s v="Q3"/>
    <x v="3"/>
    <x v="1"/>
    <s v="EQ"/>
    <n v="3050"/>
    <n v="3057"/>
    <n v="3033"/>
    <n v="3062.4"/>
    <n v="3036.8"/>
    <n v="3035.4"/>
    <n v="3044.04"/>
    <n v="1625714"/>
    <n v="4948746206.6000004"/>
    <n v="101133"/>
    <n v="1077171"/>
    <n v="66.260000000000005"/>
    <n v="-27"/>
    <n v="-8.8166144200626951E-3"/>
    <x v="0"/>
  </r>
  <r>
    <d v="2025-09-25T00:00:00"/>
    <x v="8"/>
    <n v="9"/>
    <n v="1"/>
    <x v="1"/>
    <x v="2"/>
    <s v="Q3"/>
    <x v="3"/>
    <x v="1"/>
    <s v="EQ"/>
    <n v="3022"/>
    <n v="3029.6"/>
    <n v="2951"/>
    <n v="3035.4"/>
    <n v="2958"/>
    <n v="2957.4"/>
    <n v="2977.56"/>
    <n v="4974361"/>
    <n v="14811452426.9"/>
    <n v="418858"/>
    <n v="3433593"/>
    <n v="69.03"/>
    <n v="-78"/>
    <n v="-2.5696778019371418E-2"/>
    <x v="0"/>
  </r>
  <r>
    <d v="2025-09-26T00:00:00"/>
    <x v="8"/>
    <n v="9"/>
    <n v="1"/>
    <x v="1"/>
    <x v="2"/>
    <s v="Q3"/>
    <x v="3"/>
    <x v="1"/>
    <s v="EQ"/>
    <n v="2941"/>
    <n v="2954.8"/>
    <n v="2891.3"/>
    <n v="2957.4"/>
    <n v="2905.4"/>
    <n v="2899.1"/>
    <n v="2915.19"/>
    <n v="3934636"/>
    <n v="11470204570"/>
    <n v="390339"/>
    <n v="2554500"/>
    <n v="64.92"/>
    <n v="-58.300000000000182"/>
    <n v="-1.9713261648745581E-2"/>
    <x v="0"/>
  </r>
  <r>
    <d v="2025-09-29T00:00:00"/>
    <x v="8"/>
    <n v="9"/>
    <n v="1"/>
    <x v="1"/>
    <x v="2"/>
    <s v="Q3"/>
    <x v="3"/>
    <x v="1"/>
    <s v="EQ"/>
    <n v="2916"/>
    <n v="2929.3"/>
    <n v="2894"/>
    <n v="2899.1"/>
    <n v="2904.3"/>
    <n v="2896.1"/>
    <n v="2904.37"/>
    <n v="3110035"/>
    <n v="9032690025.7000008"/>
    <n v="179197"/>
    <n v="2120974"/>
    <n v="68.2"/>
    <n v="-3"/>
    <n v="-1.0348039046600668E-3"/>
    <x v="0"/>
  </r>
  <r>
    <d v="2025-09-30T00:00:00"/>
    <x v="8"/>
    <n v="9"/>
    <n v="1"/>
    <x v="1"/>
    <x v="2"/>
    <s v="Q3"/>
    <x v="3"/>
    <x v="1"/>
    <s v="EQ"/>
    <n v="2911"/>
    <n v="2915.3"/>
    <n v="2885.1"/>
    <n v="2896.1"/>
    <n v="2891"/>
    <n v="2888.4"/>
    <n v="2895.89"/>
    <n v="2253458"/>
    <n v="6525755380.3999996"/>
    <n v="201510"/>
    <n v="1319728"/>
    <n v="58.56"/>
    <n v="-7.6999999999998181"/>
    <n v="-2.6587479714097642E-3"/>
    <x v="0"/>
  </r>
  <r>
    <d v="2025-10-01T00:00:00"/>
    <x v="9"/>
    <n v="10"/>
    <n v="1"/>
    <x v="1"/>
    <x v="3"/>
    <s v="Q4"/>
    <x v="3"/>
    <x v="1"/>
    <s v="EQ"/>
    <n v="2891"/>
    <n v="2924.8"/>
    <n v="2866.6"/>
    <n v="2888.4"/>
    <n v="2915.1"/>
    <n v="2914.2"/>
    <n v="2897.26"/>
    <n v="1952902"/>
    <n v="5658070903"/>
    <n v="124217"/>
    <n v="953174"/>
    <n v="48.81"/>
    <n v="25.799999999999727"/>
    <n v="8.9322808475279479E-3"/>
    <x v="1"/>
  </r>
  <r>
    <d v="2025-10-03T00:00:00"/>
    <x v="9"/>
    <n v="10"/>
    <n v="1"/>
    <x v="1"/>
    <x v="3"/>
    <s v="Q4"/>
    <x v="3"/>
    <x v="1"/>
    <s v="EQ"/>
    <n v="2924"/>
    <n v="2924"/>
    <n v="2891.1"/>
    <n v="2914.2"/>
    <n v="2903"/>
    <n v="2901.9"/>
    <n v="2902.27"/>
    <n v="2899519"/>
    <n v="8415175156.1999998"/>
    <n v="156466"/>
    <n v="2106576"/>
    <n v="72.650000000000006"/>
    <n v="-12.299999999999727"/>
    <n v="-4.2207123738932564E-3"/>
    <x v="0"/>
  </r>
  <r>
    <d v="2025-10-06T00:00:00"/>
    <x v="9"/>
    <n v="10"/>
    <n v="1"/>
    <x v="1"/>
    <x v="3"/>
    <s v="Q4"/>
    <x v="3"/>
    <x v="1"/>
    <s v="EQ"/>
    <n v="2902"/>
    <n v="2993.6"/>
    <n v="2895.6"/>
    <n v="2901.9"/>
    <n v="2988"/>
    <n v="2988.4"/>
    <n v="2959.88"/>
    <n v="2112774"/>
    <n v="6253556716.3000002"/>
    <n v="100920"/>
    <n v="876175"/>
    <n v="41.47"/>
    <n v="86.5"/>
    <n v="2.9808056790378717E-2"/>
    <x v="1"/>
  </r>
  <r>
    <d v="2025-10-07T00:00:00"/>
    <x v="9"/>
    <n v="10"/>
    <n v="1"/>
    <x v="1"/>
    <x v="3"/>
    <s v="Q4"/>
    <x v="3"/>
    <x v="1"/>
    <s v="EQ"/>
    <n v="2995"/>
    <n v="3004.5"/>
    <n v="2955.5"/>
    <n v="2988.4"/>
    <n v="2975"/>
    <n v="2973.7"/>
    <n v="2971.7"/>
    <n v="3062943"/>
    <n v="9102139525.6000004"/>
    <n v="141987"/>
    <n v="1493126"/>
    <n v="48.75"/>
    <n v="-14.700000000000273"/>
    <n v="-4.9190202114844971E-3"/>
    <x v="0"/>
  </r>
  <r>
    <d v="2025-10-08T00:00:00"/>
    <x v="9"/>
    <n v="10"/>
    <n v="1"/>
    <x v="1"/>
    <x v="3"/>
    <s v="Q4"/>
    <x v="3"/>
    <x v="1"/>
    <s v="EQ"/>
    <n v="2975"/>
    <n v="3043"/>
    <n v="2968"/>
    <n v="2973.7"/>
    <n v="3031.5"/>
    <n v="3027.2"/>
    <n v="3024.78"/>
    <n v="4121889"/>
    <n v="12467811108.5"/>
    <n v="154336"/>
    <n v="2290062"/>
    <n v="55.56"/>
    <n v="53.5"/>
    <n v="1.7991054914752665E-2"/>
    <x v="1"/>
  </r>
  <r>
    <d v="2025-10-09T00:00:00"/>
    <x v="9"/>
    <n v="10"/>
    <n v="1"/>
    <x v="1"/>
    <x v="3"/>
    <s v="Q4"/>
    <x v="3"/>
    <x v="1"/>
    <s v="EQ"/>
    <n v="3034"/>
    <n v="3066"/>
    <n v="3020"/>
    <n v="3027.2"/>
    <n v="3060.2"/>
    <n v="3061.7"/>
    <n v="3046.36"/>
    <n v="3211304"/>
    <n v="9782798225.6000004"/>
    <n v="133703"/>
    <n v="1513007"/>
    <n v="47.12"/>
    <n v="34.5"/>
    <n v="1.1396670190274842E-2"/>
    <x v="1"/>
  </r>
  <r>
    <d v="2025-10-10T00:00:00"/>
    <x v="9"/>
    <n v="10"/>
    <n v="1"/>
    <x v="1"/>
    <x v="3"/>
    <s v="Q4"/>
    <x v="3"/>
    <x v="1"/>
    <s v="EQ"/>
    <n v="3050"/>
    <n v="3070"/>
    <n v="3006.9"/>
    <n v="3061.7"/>
    <n v="3028"/>
    <n v="3028.3"/>
    <n v="3032.16"/>
    <n v="8817365"/>
    <n v="26735629672.599998"/>
    <n v="244153"/>
    <n v="4524359"/>
    <n v="51.31"/>
    <n v="-33.399999999999636"/>
    <n v="-1.0908972139660855E-2"/>
    <x v="0"/>
  </r>
  <r>
    <d v="2025-10-13T00:00:00"/>
    <x v="9"/>
    <n v="10"/>
    <n v="1"/>
    <x v="1"/>
    <x v="3"/>
    <s v="Q4"/>
    <x v="3"/>
    <x v="1"/>
    <s v="EQ"/>
    <n v="3027"/>
    <n v="3035.5"/>
    <n v="2998.2"/>
    <n v="3028.3"/>
    <n v="3006"/>
    <n v="3007.2"/>
    <n v="3011.37"/>
    <n v="2866865"/>
    <n v="8633180149.1000004"/>
    <n v="169572"/>
    <n v="1677710"/>
    <n v="58.52"/>
    <n v="-21.100000000000364"/>
    <n v="-6.9676055872933207E-3"/>
    <x v="0"/>
  </r>
  <r>
    <d v="2025-10-14T00:00:00"/>
    <x v="9"/>
    <n v="10"/>
    <n v="1"/>
    <x v="1"/>
    <x v="3"/>
    <s v="Q4"/>
    <x v="3"/>
    <x v="1"/>
    <s v="EQ"/>
    <n v="3021"/>
    <n v="3027.2"/>
    <n v="2955.5"/>
    <n v="3007.2"/>
    <n v="2960"/>
    <n v="2960.3"/>
    <n v="2976.34"/>
    <n v="3611416"/>
    <n v="10748794587.5"/>
    <n v="183673"/>
    <n v="2106071"/>
    <n v="58.32"/>
    <n v="-46.899999999999636"/>
    <n v="-1.5595903165735447E-2"/>
    <x v="0"/>
  </r>
  <r>
    <d v="2025-10-15T00:00:00"/>
    <x v="9"/>
    <n v="10"/>
    <n v="1"/>
    <x v="1"/>
    <x v="3"/>
    <s v="Q4"/>
    <x v="3"/>
    <x v="1"/>
    <s v="EQ"/>
    <n v="2971"/>
    <n v="2979.7"/>
    <n v="2951"/>
    <n v="2960.3"/>
    <n v="2970"/>
    <n v="2969.8"/>
    <n v="2967.01"/>
    <n v="4282226"/>
    <n v="12705386117.200001"/>
    <n v="146773"/>
    <n v="2906314"/>
    <n v="67.87"/>
    <n v="9.5"/>
    <n v="3.2091342093706716E-3"/>
    <x v="1"/>
  </r>
  <r>
    <d v="2025-10-16T00:00:00"/>
    <x v="9"/>
    <n v="10"/>
    <n v="1"/>
    <x v="1"/>
    <x v="3"/>
    <s v="Q4"/>
    <x v="3"/>
    <x v="1"/>
    <s v="EQ"/>
    <n v="2969.9"/>
    <n v="2975"/>
    <n v="2943.1"/>
    <n v="2969.8"/>
    <n v="2971.8"/>
    <n v="2970.7"/>
    <n v="2961.98"/>
    <n v="3251495"/>
    <n v="9630875594.5"/>
    <n v="197293"/>
    <n v="1909746"/>
    <n v="58.73"/>
    <n v="0.8999999999996362"/>
    <n v="3.0305071048543206E-4"/>
    <x v="1"/>
  </r>
  <r>
    <d v="2025-10-17T00:00:00"/>
    <x v="9"/>
    <n v="10"/>
    <n v="1"/>
    <x v="1"/>
    <x v="3"/>
    <s v="Q4"/>
    <x v="3"/>
    <x v="1"/>
    <s v="EQ"/>
    <n v="2970"/>
    <n v="2988.8"/>
    <n v="2955.4"/>
    <n v="2970.7"/>
    <n v="2963"/>
    <n v="2962.2"/>
    <n v="2967.59"/>
    <n v="4374683"/>
    <n v="12982248748.299999"/>
    <n v="165312"/>
    <n v="2944104"/>
    <n v="67.3"/>
    <n v="-8.5"/>
    <n v="-2.8612784865519915E-3"/>
    <x v="0"/>
  </r>
  <r>
    <d v="2025-10-20T00:00:00"/>
    <x v="9"/>
    <n v="10"/>
    <n v="1"/>
    <x v="1"/>
    <x v="3"/>
    <s v="Q4"/>
    <x v="3"/>
    <x v="1"/>
    <s v="EQ"/>
    <n v="2985.5"/>
    <n v="3023"/>
    <n v="2978.5"/>
    <n v="2962.2"/>
    <n v="3016.3"/>
    <n v="3015.2"/>
    <n v="3007.54"/>
    <n v="3133039"/>
    <n v="9422754243.2999992"/>
    <n v="163532"/>
    <n v="1765113"/>
    <n v="56.34"/>
    <n v="53"/>
    <n v="1.7892107217608536E-2"/>
    <x v="1"/>
  </r>
  <r>
    <d v="2025-10-21T00:00:00"/>
    <x v="9"/>
    <n v="10"/>
    <n v="1"/>
    <x v="1"/>
    <x v="3"/>
    <s v="Q4"/>
    <x v="3"/>
    <x v="1"/>
    <s v="EQ"/>
    <n v="3031.1"/>
    <n v="3031.8"/>
    <n v="2996"/>
    <n v="3015.2"/>
    <n v="3000"/>
    <n v="3006.7"/>
    <n v="3013.14"/>
    <n v="310644"/>
    <n v="936015414.70000005"/>
    <n v="29319"/>
    <n v="199309"/>
    <n v="64.17"/>
    <n v="-8.5"/>
    <n v="-2.819050145927302E-3"/>
    <x v="0"/>
  </r>
  <r>
    <d v="2025-10-23T00:00:00"/>
    <x v="9"/>
    <n v="10"/>
    <n v="1"/>
    <x v="1"/>
    <x v="3"/>
    <s v="Q4"/>
    <x v="3"/>
    <x v="1"/>
    <s v="EQ"/>
    <n v="3055"/>
    <n v="3098"/>
    <n v="3036.1"/>
    <n v="3006.7"/>
    <n v="3070"/>
    <n v="3073.2"/>
    <n v="3075.63"/>
    <n v="5564758"/>
    <n v="17115135296"/>
    <n v="290229"/>
    <n v="3539362"/>
    <n v="63.6"/>
    <n v="66.5"/>
    <n v="2.2117271427146042E-2"/>
    <x v="1"/>
  </r>
  <r>
    <d v="2025-10-24T00:00:00"/>
    <x v="9"/>
    <n v="10"/>
    <n v="1"/>
    <x v="1"/>
    <x v="3"/>
    <s v="Q4"/>
    <x v="3"/>
    <x v="1"/>
    <s v="EQ"/>
    <n v="3080"/>
    <n v="3090"/>
    <n v="3058.3"/>
    <n v="3073.2"/>
    <n v="3060.6"/>
    <n v="3063.2"/>
    <n v="3073.62"/>
    <n v="2684318"/>
    <n v="8250573087.8000002"/>
    <n v="187127"/>
    <n v="1740995"/>
    <n v="64.86"/>
    <n v="-10"/>
    <n v="-3.2539372640895486E-3"/>
    <x v="0"/>
  </r>
  <r>
    <d v="2025-10-27T00:00:00"/>
    <x v="9"/>
    <n v="10"/>
    <n v="1"/>
    <x v="1"/>
    <x v="3"/>
    <s v="Q4"/>
    <x v="3"/>
    <x v="1"/>
    <s v="EQ"/>
    <n v="3066.5"/>
    <n v="3094.2"/>
    <n v="3060.2"/>
    <n v="3063.2"/>
    <n v="3083"/>
    <n v="3084.9"/>
    <n v="3083.94"/>
    <n v="1946312"/>
    <n v="6002314206.6000004"/>
    <n v="85517"/>
    <n v="1279790"/>
    <n v="65.75"/>
    <n v="21.700000000000273"/>
    <n v="7.084095063985464E-3"/>
    <x v="1"/>
  </r>
  <r>
    <d v="2025-10-28T00:00:00"/>
    <x v="9"/>
    <n v="10"/>
    <n v="1"/>
    <x v="1"/>
    <x v="3"/>
    <s v="Q4"/>
    <x v="3"/>
    <x v="1"/>
    <s v="EQ"/>
    <n v="3076"/>
    <n v="3090.2"/>
    <n v="3040.2"/>
    <n v="3084.9"/>
    <n v="3059.8"/>
    <n v="3057.9"/>
    <n v="3059.27"/>
    <n v="3470737"/>
    <n v="10617938168.299999"/>
    <n v="140326"/>
    <n v="1858414"/>
    <n v="53.55"/>
    <n v="-27"/>
    <n v="-8.7523096372653895E-3"/>
    <x v="0"/>
  </r>
  <r>
    <d v="2025-10-29T00:00:00"/>
    <x v="9"/>
    <n v="10"/>
    <n v="1"/>
    <x v="1"/>
    <x v="3"/>
    <s v="Q4"/>
    <x v="3"/>
    <x v="1"/>
    <s v="EQ"/>
    <n v="3057.9"/>
    <n v="3076"/>
    <n v="3046.1"/>
    <n v="3057.9"/>
    <n v="3060"/>
    <n v="3057.6"/>
    <n v="3061.14"/>
    <n v="2895420"/>
    <n v="8863286092.5"/>
    <n v="116138"/>
    <n v="2028880"/>
    <n v="70.069999999999993"/>
    <n v="-0.3000000000001819"/>
    <n v="-9.8106543706524707E-5"/>
    <x v="0"/>
  </r>
  <r>
    <d v="2025-10-30T00:00:00"/>
    <x v="9"/>
    <n v="10"/>
    <n v="1"/>
    <x v="1"/>
    <x v="3"/>
    <s v="Q4"/>
    <x v="3"/>
    <x v="1"/>
    <s v="EQ"/>
    <n v="3049.1"/>
    <n v="3063.8"/>
    <n v="3032.8"/>
    <n v="3057.6"/>
    <n v="3035.5"/>
    <n v="3035.3"/>
    <n v="3039.99"/>
    <n v="2241536"/>
    <n v="6814245032"/>
    <n v="115244"/>
    <n v="1419911"/>
    <n v="63.35"/>
    <n v="-22.299999999999727"/>
    <n v="-7.29330193615899E-3"/>
    <x v="0"/>
  </r>
  <r>
    <d v="2025-10-31T00:00:00"/>
    <x v="9"/>
    <n v="10"/>
    <n v="1"/>
    <x v="1"/>
    <x v="3"/>
    <s v="Q4"/>
    <x v="3"/>
    <x v="1"/>
    <s v="EQ"/>
    <n v="3035"/>
    <n v="3067.4"/>
    <n v="3025.1"/>
    <n v="3035.3"/>
    <n v="3060"/>
    <n v="3058"/>
    <n v="3055.61"/>
    <n v="1868085"/>
    <n v="5708136334.3000002"/>
    <n v="81376"/>
    <n v="1061052"/>
    <n v="56.8"/>
    <n v="22.699999999999818"/>
    <n v="7.4786676770005655E-3"/>
    <x v="1"/>
  </r>
  <r>
    <d v="2025-11-03T00:00:00"/>
    <x v="10"/>
    <n v="11"/>
    <n v="1"/>
    <x v="1"/>
    <x v="3"/>
    <s v="Q4"/>
    <x v="3"/>
    <x v="1"/>
    <s v="EQ"/>
    <n v="3046.9"/>
    <n v="3058"/>
    <n v="3010"/>
    <n v="3058"/>
    <n v="3019.5"/>
    <n v="3016.8"/>
    <n v="3024.83"/>
    <n v="2194877"/>
    <n v="6639124030.6999998"/>
    <n v="101452"/>
    <n v="1336910"/>
    <n v="60.91"/>
    <n v="-41.199999999999818"/>
    <n v="-1.3472858077174564E-2"/>
    <x v="0"/>
  </r>
  <r>
    <d v="2025-11-04T00:00:00"/>
    <x v="10"/>
    <n v="11"/>
    <n v="1"/>
    <x v="1"/>
    <x v="3"/>
    <s v="Q4"/>
    <x v="3"/>
    <x v="1"/>
    <s v="EQ"/>
    <n v="3019.6"/>
    <n v="3029.3"/>
    <n v="2976"/>
    <n v="3016.8"/>
    <n v="2987.7"/>
    <n v="2990.2"/>
    <n v="2992.11"/>
    <n v="2670720"/>
    <n v="7991078689.6000004"/>
    <n v="168525"/>
    <n v="1483484"/>
    <n v="55.55"/>
    <n v="-26.600000000000364"/>
    <n v="-8.8172898435429463E-3"/>
    <x v="0"/>
  </r>
  <r>
    <d v="2025-11-06T00:00:00"/>
    <x v="10"/>
    <n v="11"/>
    <n v="1"/>
    <x v="1"/>
    <x v="3"/>
    <s v="Q4"/>
    <x v="3"/>
    <x v="1"/>
    <s v="EQ"/>
    <n v="2990.1"/>
    <n v="3024"/>
    <n v="2990"/>
    <n v="2990.2"/>
    <n v="3010"/>
    <n v="3010.9"/>
    <n v="3010.5"/>
    <n v="2542721"/>
    <n v="7654860638.8000002"/>
    <n v="200775"/>
    <n v="1413297"/>
    <n v="55.58"/>
    <n v="20.700000000000273"/>
    <n v="6.9226138719818992E-3"/>
    <x v="1"/>
  </r>
  <r>
    <d v="2025-11-07T00:00:00"/>
    <x v="10"/>
    <n v="11"/>
    <n v="1"/>
    <x v="1"/>
    <x v="3"/>
    <s v="Q4"/>
    <x v="3"/>
    <x v="1"/>
    <s v="EQ"/>
    <n v="3001"/>
    <n v="3004"/>
    <n v="2960.5"/>
    <n v="3010.9"/>
    <n v="2993.5"/>
    <n v="2991.8"/>
    <n v="2979.65"/>
    <n v="1830520"/>
    <n v="5454308584.3000002"/>
    <n v="106949"/>
    <n v="1109024"/>
    <n v="60.59"/>
    <n v="-19.099999999999909"/>
    <n v="-6.3436181872529506E-3"/>
    <x v="0"/>
  </r>
  <r>
    <d v="2025-11-10T00:00:00"/>
    <x v="10"/>
    <n v="11"/>
    <n v="1"/>
    <x v="1"/>
    <x v="3"/>
    <s v="Q4"/>
    <x v="3"/>
    <x v="1"/>
    <s v="EQ"/>
    <n v="2993"/>
    <n v="3047.9"/>
    <n v="2992"/>
    <n v="2991.8"/>
    <n v="3025"/>
    <n v="3025.2"/>
    <n v="3022.51"/>
    <n v="1556656"/>
    <n v="4705008219.6999998"/>
    <n v="78119"/>
    <n v="816069"/>
    <n v="52.42"/>
    <n v="33.399999999999636"/>
    <n v="1.1163847850792044E-2"/>
    <x v="1"/>
  </r>
  <r>
    <d v="2025-11-11T00:00:00"/>
    <x v="10"/>
    <n v="11"/>
    <n v="1"/>
    <x v="1"/>
    <x v="3"/>
    <s v="Q4"/>
    <x v="3"/>
    <x v="1"/>
    <s v="EQ"/>
    <n v="3045"/>
    <n v="3055.7"/>
    <n v="3018"/>
    <n v="3025.2"/>
    <n v="3049"/>
    <n v="3047"/>
    <n v="3037.03"/>
    <n v="2806868"/>
    <n v="8524541738.5"/>
    <n v="112361"/>
    <n v="1342988"/>
    <n v="47.85"/>
    <n v="21.800000000000182"/>
    <n v="7.2061351315616104E-3"/>
    <x v="1"/>
  </r>
  <r>
    <d v="2025-11-12T00:00:00"/>
    <x v="10"/>
    <n v="11"/>
    <n v="1"/>
    <x v="1"/>
    <x v="3"/>
    <s v="Q4"/>
    <x v="3"/>
    <x v="1"/>
    <s v="EQ"/>
    <n v="3060"/>
    <n v="3136.4"/>
    <n v="3057.1"/>
    <n v="3047"/>
    <n v="3125.1"/>
    <n v="3131.8"/>
    <n v="3114.78"/>
    <n v="4460315"/>
    <n v="13892902410.200001"/>
    <n v="175446"/>
    <n v="3015019"/>
    <n v="67.599999999999994"/>
    <n v="84.800000000000182"/>
    <n v="2.7830653101411282E-2"/>
    <x v="1"/>
  </r>
  <r>
    <d v="2025-11-13T00:00:00"/>
    <x v="10"/>
    <n v="11"/>
    <n v="1"/>
    <x v="1"/>
    <x v="3"/>
    <s v="Q4"/>
    <x v="3"/>
    <x v="1"/>
    <s v="EQ"/>
    <n v="3131.8"/>
    <n v="3131.9"/>
    <n v="3102"/>
    <n v="3131.8"/>
    <n v="3104.8"/>
    <n v="3105.7"/>
    <n v="3113.07"/>
    <n v="1740435"/>
    <n v="5418091012.5"/>
    <n v="120845"/>
    <n v="1055344"/>
    <n v="60.64"/>
    <n v="-26.100000000000364"/>
    <n v="-8.3338655086532872E-3"/>
    <x v="0"/>
  </r>
  <r>
    <d v="2025-11-14T00:00:00"/>
    <x v="10"/>
    <n v="11"/>
    <n v="1"/>
    <x v="1"/>
    <x v="3"/>
    <s v="Q4"/>
    <x v="3"/>
    <x v="1"/>
    <s v="EQ"/>
    <n v="3090"/>
    <n v="3113.1"/>
    <n v="3077.3"/>
    <n v="3105.7"/>
    <n v="3112"/>
    <n v="3106"/>
    <n v="3095.35"/>
    <n v="2210794"/>
    <n v="6843177119.8999996"/>
    <n v="105008"/>
    <n v="1541959"/>
    <n v="69.75"/>
    <n v="0.3000000000001819"/>
    <n v="9.6596580481109545E-5"/>
    <x v="1"/>
  </r>
  <r>
    <d v="2025-11-17T00:00:00"/>
    <x v="10"/>
    <n v="11"/>
    <n v="1"/>
    <x v="1"/>
    <x v="3"/>
    <s v="Q4"/>
    <x v="3"/>
    <x v="1"/>
    <s v="EQ"/>
    <n v="3106"/>
    <n v="3123.5"/>
    <n v="3086.6"/>
    <n v="3106"/>
    <n v="3100"/>
    <n v="3102.2"/>
    <n v="3099.87"/>
    <n v="2232853"/>
    <n v="6921546326.8999996"/>
    <n v="96155"/>
    <n v="1388889"/>
    <n v="62.2"/>
    <n v="-3.8000000000001819"/>
    <n v="-1.2234385061172511E-3"/>
    <x v="0"/>
  </r>
  <r>
    <d v="2025-11-18T00:00:00"/>
    <x v="10"/>
    <n v="11"/>
    <n v="1"/>
    <x v="1"/>
    <x v="3"/>
    <s v="Q4"/>
    <x v="3"/>
    <x v="1"/>
    <s v="EQ"/>
    <n v="3102"/>
    <n v="3105"/>
    <n v="3078"/>
    <n v="3102.2"/>
    <n v="3080.1"/>
    <n v="3087.1"/>
    <n v="3090.92"/>
    <n v="2548350"/>
    <n v="7876755648.8999996"/>
    <n v="110903"/>
    <n v="1403839"/>
    <n v="55.09"/>
    <n v="-15.099999999999909"/>
    <n v="-4.8675133776029623E-3"/>
    <x v="0"/>
  </r>
  <r>
    <d v="2025-11-19T00:00:00"/>
    <x v="10"/>
    <n v="11"/>
    <n v="1"/>
    <x v="1"/>
    <x v="3"/>
    <s v="Q4"/>
    <x v="3"/>
    <x v="1"/>
    <s v="EQ"/>
    <n v="3097"/>
    <n v="3155"/>
    <n v="3083.5"/>
    <n v="3087.1"/>
    <n v="3147"/>
    <n v="3147.7"/>
    <n v="3136.67"/>
    <n v="3151053"/>
    <n v="9883820509.7999992"/>
    <n v="160625"/>
    <n v="1788158"/>
    <n v="56.75"/>
    <n v="60.599999999999909"/>
    <n v="1.9630073531793565E-2"/>
    <x v="1"/>
  </r>
  <r>
    <d v="2025-11-20T00:00:00"/>
    <x v="10"/>
    <n v="11"/>
    <n v="1"/>
    <x v="1"/>
    <x v="3"/>
    <s v="Q4"/>
    <x v="3"/>
    <x v="1"/>
    <s v="EQ"/>
    <n v="3148"/>
    <n v="3164.5"/>
    <n v="3138.1"/>
    <n v="3147.7"/>
    <n v="3149.8"/>
    <n v="3144.8"/>
    <n v="3152.05"/>
    <n v="2700767"/>
    <n v="8512940687.6999998"/>
    <n v="113822"/>
    <n v="1467605"/>
    <n v="54.34"/>
    <n v="-2.8999999999996362"/>
    <n v="-9.2130762143775977E-4"/>
    <x v="0"/>
  </r>
  <r>
    <d v="2025-11-21T00:00:00"/>
    <x v="10"/>
    <n v="11"/>
    <n v="1"/>
    <x v="1"/>
    <x v="3"/>
    <s v="Q4"/>
    <x v="3"/>
    <x v="1"/>
    <s v="EQ"/>
    <n v="3144.8"/>
    <n v="3170"/>
    <n v="3135.2"/>
    <n v="3144.8"/>
    <n v="3150"/>
    <n v="3150.6"/>
    <n v="3153.22"/>
    <n v="4177037"/>
    <n v="13171133172.799999"/>
    <n v="136571"/>
    <n v="2277567"/>
    <n v="54.53"/>
    <n v="5.7999999999997272"/>
    <n v="1.8443144238106484E-3"/>
    <x v="1"/>
  </r>
  <r>
    <d v="2025-11-24T00:00:00"/>
    <x v="10"/>
    <n v="11"/>
    <n v="1"/>
    <x v="1"/>
    <x v="3"/>
    <s v="Q4"/>
    <x v="3"/>
    <x v="1"/>
    <s v="EQ"/>
    <n v="3158"/>
    <n v="3178.9"/>
    <n v="3131"/>
    <n v="3150.6"/>
    <n v="3134"/>
    <n v="3141.2"/>
    <n v="3151.71"/>
    <n v="6703764"/>
    <n v="21128317183.5"/>
    <n v="176937"/>
    <n v="4763581"/>
    <n v="71.06"/>
    <n v="-9.4000000000000909"/>
    <n v="-2.9835586872342065E-3"/>
    <x v="0"/>
  </r>
  <r>
    <d v="2025-11-25T00:00:00"/>
    <x v="10"/>
    <n v="11"/>
    <n v="1"/>
    <x v="1"/>
    <x v="3"/>
    <s v="Q4"/>
    <x v="3"/>
    <x v="1"/>
    <s v="EQ"/>
    <n v="3145.3"/>
    <n v="3149.8"/>
    <n v="3115"/>
    <n v="3141.2"/>
    <n v="3115.7"/>
    <n v="3119.2"/>
    <n v="3127.55"/>
    <n v="2737920"/>
    <n v="8562968101.6999998"/>
    <n v="144573"/>
    <n v="1619081"/>
    <n v="59.14"/>
    <n v="-22"/>
    <n v="-7.0036928562332871E-3"/>
    <x v="0"/>
  </r>
  <r>
    <d v="2025-11-26T00:00:00"/>
    <x v="10"/>
    <n v="11"/>
    <n v="1"/>
    <x v="1"/>
    <x v="3"/>
    <s v="Q4"/>
    <x v="3"/>
    <x v="1"/>
    <s v="EQ"/>
    <n v="3118.8"/>
    <n v="3178"/>
    <n v="3117"/>
    <n v="3119.2"/>
    <n v="3162.9"/>
    <n v="3162.9"/>
    <n v="3157.95"/>
    <n v="2508527"/>
    <n v="7921809747"/>
    <n v="112405"/>
    <n v="1616953"/>
    <n v="64.459999999999994"/>
    <n v="43.700000000000273"/>
    <n v="1.4010002564760283E-2"/>
    <x v="1"/>
  </r>
  <r>
    <d v="2025-11-27T00:00:00"/>
    <x v="10"/>
    <n v="11"/>
    <n v="1"/>
    <x v="1"/>
    <x v="3"/>
    <s v="Q4"/>
    <x v="3"/>
    <x v="1"/>
    <s v="EQ"/>
    <n v="3180"/>
    <n v="3180"/>
    <n v="3125"/>
    <n v="3162.9"/>
    <n v="3134"/>
    <n v="3136.6"/>
    <n v="3142.97"/>
    <n v="2836233"/>
    <n v="8914192099.1000004"/>
    <n v="171374"/>
    <n v="1656213"/>
    <n v="58.39"/>
    <n v="-26.300000000000182"/>
    <n v="-8.3151538145373495E-3"/>
    <x v="0"/>
  </r>
  <r>
    <d v="2025-11-28T00:00:00"/>
    <x v="10"/>
    <n v="11"/>
    <n v="1"/>
    <x v="1"/>
    <x v="3"/>
    <s v="Q4"/>
    <x v="3"/>
    <x v="1"/>
    <s v="EQ"/>
    <n v="3140"/>
    <n v="3147.3"/>
    <n v="3125"/>
    <n v="3136.6"/>
    <n v="3135.9"/>
    <n v="3137.5"/>
    <n v="3137.82"/>
    <n v="1616690"/>
    <n v="5072888841.3000002"/>
    <n v="79463"/>
    <n v="1002178"/>
    <n v="61.99"/>
    <n v="0.90000000000009095"/>
    <n v="2.869348976599155E-4"/>
    <x v="1"/>
  </r>
  <r>
    <d v="2025-12-01T00:00:00"/>
    <x v="11"/>
    <n v="12"/>
    <n v="1"/>
    <x v="1"/>
    <x v="3"/>
    <s v="Q4"/>
    <x v="3"/>
    <x v="1"/>
    <s v="EQ"/>
    <n v="3137.9"/>
    <n v="3154"/>
    <n v="3122.2"/>
    <n v="3137.5"/>
    <n v="3138"/>
    <n v="3133.4"/>
    <n v="3133.29"/>
    <n v="1747647"/>
    <n v="5475878282.1999998"/>
    <n v="130698"/>
    <n v="1072880"/>
    <n v="61.39"/>
    <n v="-4.0999999999999091"/>
    <n v="-1.3067729083665049E-3"/>
    <x v="0"/>
  </r>
  <r>
    <d v="2025-12-02T00:00:00"/>
    <x v="11"/>
    <n v="12"/>
    <n v="1"/>
    <x v="1"/>
    <x v="3"/>
    <s v="Q4"/>
    <x v="3"/>
    <x v="1"/>
    <s v="EQ"/>
    <n v="3131"/>
    <n v="3144"/>
    <n v="3120.4"/>
    <n v="3133.4"/>
    <n v="3137.5"/>
    <n v="3135.7"/>
    <n v="3133.36"/>
    <n v="2512003"/>
    <n v="7871011640.6000004"/>
    <n v="127701"/>
    <n v="1603990"/>
    <n v="63.85"/>
    <n v="2.2999999999997272"/>
    <n v="7.3402693559702784E-4"/>
    <x v="1"/>
  </r>
  <r>
    <d v="2025-12-03T00:00:00"/>
    <x v="11"/>
    <n v="12"/>
    <n v="1"/>
    <x v="1"/>
    <x v="3"/>
    <s v="Q4"/>
    <x v="3"/>
    <x v="1"/>
    <s v="EQ"/>
    <n v="3140"/>
    <n v="3211.9"/>
    <n v="3139"/>
    <n v="3135.7"/>
    <n v="3180"/>
    <n v="3180"/>
    <n v="3185.48"/>
    <n v="3952112"/>
    <n v="12589378283.4"/>
    <n v="192454"/>
    <n v="2122464"/>
    <n v="53.7"/>
    <n v="44.300000000000182"/>
    <n v="1.4127627005134478E-2"/>
    <x v="1"/>
  </r>
  <r>
    <d v="2025-12-04T00:00:00"/>
    <x v="11"/>
    <n v="12"/>
    <n v="1"/>
    <x v="1"/>
    <x v="3"/>
    <s v="Q4"/>
    <x v="3"/>
    <x v="1"/>
    <s v="EQ"/>
    <n v="3194"/>
    <n v="3250"/>
    <n v="3187.4"/>
    <n v="3180"/>
    <n v="3227"/>
    <n v="3229.2"/>
    <n v="3231.21"/>
    <n v="5025905"/>
    <n v="16239749623.200001"/>
    <n v="185585"/>
    <n v="3363573"/>
    <n v="66.92"/>
    <n v="49.199999999999818"/>
    <n v="1.5471698113207489E-2"/>
    <x v="1"/>
  </r>
  <r>
    <d v="2025-12-05T00:00:00"/>
    <x v="11"/>
    <n v="12"/>
    <n v="1"/>
    <x v="1"/>
    <x v="3"/>
    <s v="Q4"/>
    <x v="3"/>
    <x v="1"/>
    <s v="EQ"/>
    <n v="3230"/>
    <n v="3271.6"/>
    <n v="3222.4"/>
    <n v="3229.2"/>
    <n v="3241"/>
    <n v="3238.2"/>
    <n v="3246.03"/>
    <n v="5244013"/>
    <n v="17022214888.299999"/>
    <n v="178219"/>
    <n v="3239404"/>
    <n v="61.77"/>
    <n v="9"/>
    <n v="2.787068004459309E-3"/>
    <x v="1"/>
  </r>
  <r>
    <d v="2025-12-08T00:00:00"/>
    <x v="11"/>
    <n v="12"/>
    <n v="1"/>
    <x v="1"/>
    <x v="3"/>
    <s v="Q4"/>
    <x v="3"/>
    <x v="1"/>
    <s v="EQ"/>
    <n v="3243"/>
    <n v="3259.9"/>
    <n v="3208.6"/>
    <n v="3238.2"/>
    <n v="3237.9"/>
    <n v="3236.5"/>
    <n v="3236.92"/>
    <n v="2544725"/>
    <n v="8237058645.8999996"/>
    <n v="121186"/>
    <n v="1536350"/>
    <n v="60.37"/>
    <n v="-1.6999999999998181"/>
    <n v="-5.2498301525533261E-4"/>
    <x v="0"/>
  </r>
  <r>
    <d v="2025-12-09T00:00:00"/>
    <x v="11"/>
    <n v="12"/>
    <n v="1"/>
    <x v="1"/>
    <x v="3"/>
    <s v="Q4"/>
    <x v="3"/>
    <x v="1"/>
    <s v="EQ"/>
    <n v="3230"/>
    <n v="3233.7"/>
    <n v="3181.2"/>
    <n v="3236.5"/>
    <n v="3208"/>
    <n v="3208.3"/>
    <n v="3201.08"/>
    <n v="2734893"/>
    <n v="8754608897.6000004"/>
    <n v="138787"/>
    <n v="1262341"/>
    <n v="46.16"/>
    <n v="-28.199999999999818"/>
    <n v="-8.7131160203923422E-3"/>
    <x v="0"/>
  </r>
  <r>
    <d v="2025-12-10T00:00:00"/>
    <x v="11"/>
    <n v="12"/>
    <n v="1"/>
    <x v="1"/>
    <x v="3"/>
    <s v="Q4"/>
    <x v="3"/>
    <x v="1"/>
    <s v="EQ"/>
    <n v="3225"/>
    <n v="3225"/>
    <n v="3178.1"/>
    <n v="3208.3"/>
    <n v="3185"/>
    <n v="3189.2"/>
    <n v="3191.56"/>
    <n v="1386849"/>
    <n v="4426207513.5"/>
    <n v="82261"/>
    <n v="722010"/>
    <n v="52.06"/>
    <n v="-19.100000000000364"/>
    <n v="-5.9533086058038099E-3"/>
    <x v="0"/>
  </r>
  <r>
    <d v="2025-12-11T00:00:00"/>
    <x v="11"/>
    <n v="12"/>
    <n v="1"/>
    <x v="1"/>
    <x v="3"/>
    <s v="Q4"/>
    <x v="3"/>
    <x v="1"/>
    <s v="EQ"/>
    <n v="3205"/>
    <n v="3208.4"/>
    <n v="3153.1"/>
    <n v="3189.2"/>
    <n v="3193.9"/>
    <n v="3191.9"/>
    <n v="3184.35"/>
    <n v="1914362"/>
    <n v="6095995407.3000002"/>
    <n v="100793"/>
    <n v="944111"/>
    <n v="49.32"/>
    <n v="2.7000000000002728"/>
    <n v="8.4660729963635802E-4"/>
    <x v="1"/>
  </r>
  <r>
    <d v="2025-12-12T00:00:00"/>
    <x v="11"/>
    <n v="12"/>
    <n v="1"/>
    <x v="1"/>
    <x v="3"/>
    <s v="Q4"/>
    <x v="3"/>
    <x v="1"/>
    <s v="EQ"/>
    <n v="3197.7"/>
    <n v="3223"/>
    <n v="3185.7"/>
    <n v="3191.9"/>
    <n v="3220.1"/>
    <n v="3220.5"/>
    <n v="3209.12"/>
    <n v="1146554"/>
    <n v="3679424706.9000001"/>
    <n v="83968"/>
    <n v="740058"/>
    <n v="64.55"/>
    <n v="28.599999999999909"/>
    <n v="8.9601804567811996E-3"/>
    <x v="1"/>
  </r>
  <r>
    <d v="2025-12-15T00:00:00"/>
    <x v="11"/>
    <n v="12"/>
    <n v="1"/>
    <x v="1"/>
    <x v="3"/>
    <s v="Q4"/>
    <x v="3"/>
    <x v="1"/>
    <s v="EQ"/>
    <n v="3211.1"/>
    <n v="3238.2"/>
    <n v="3197.3"/>
    <n v="3220.5"/>
    <n v="3227"/>
    <n v="3230.2"/>
    <n v="3220.97"/>
    <n v="1562190"/>
    <n v="5031766680.6999998"/>
    <n v="107289"/>
    <n v="970452"/>
    <n v="62.12"/>
    <n v="9.6999999999998181"/>
    <n v="3.0119546654245669E-3"/>
    <x v="1"/>
  </r>
  <r>
    <d v="2025-12-16T00:00:00"/>
    <x v="11"/>
    <n v="12"/>
    <n v="1"/>
    <x v="1"/>
    <x v="3"/>
    <s v="Q4"/>
    <x v="3"/>
    <x v="1"/>
    <s v="EQ"/>
    <n v="3220"/>
    <n v="3220"/>
    <n v="3191.1"/>
    <n v="3230.2"/>
    <n v="3206.6"/>
    <n v="3205.1"/>
    <n v="3204.68"/>
    <n v="1734623"/>
    <n v="5558913487.8000002"/>
    <n v="97265"/>
    <n v="1029972"/>
    <n v="59.38"/>
    <n v="-25.099999999999909"/>
    <n v="-7.7704166924648351E-3"/>
    <x v="0"/>
  </r>
  <r>
    <d v="2025-12-17T00:00:00"/>
    <x v="11"/>
    <n v="12"/>
    <n v="1"/>
    <x v="1"/>
    <x v="3"/>
    <s v="Q4"/>
    <x v="3"/>
    <x v="1"/>
    <s v="EQ"/>
    <n v="3200.5"/>
    <n v="3236.9"/>
    <n v="3200.5"/>
    <n v="3205.1"/>
    <n v="3217.8"/>
    <n v="3217.8"/>
    <n v="3218.6"/>
    <n v="1376350"/>
    <n v="4429915958.6999998"/>
    <n v="88357"/>
    <n v="821318"/>
    <n v="59.67"/>
    <n v="12.700000000000273"/>
    <n v="3.9624348694269366E-3"/>
    <x v="1"/>
  </r>
  <r>
    <d v="2025-12-18T00:00:00"/>
    <x v="11"/>
    <n v="12"/>
    <n v="1"/>
    <x v="1"/>
    <x v="3"/>
    <s v="Q4"/>
    <x v="3"/>
    <x v="1"/>
    <s v="EQ"/>
    <n v="3228"/>
    <n v="3287.8"/>
    <n v="3221"/>
    <n v="3217.8"/>
    <n v="3281.2"/>
    <n v="3280.8"/>
    <n v="3260.45"/>
    <n v="2307422"/>
    <n v="7523225819.8000002"/>
    <n v="166551"/>
    <n v="1185210"/>
    <n v="51.37"/>
    <n v="63"/>
    <n v="1.9578594070482937E-2"/>
    <x v="1"/>
  </r>
  <r>
    <d v="2025-12-19T00:00:00"/>
    <x v="11"/>
    <n v="12"/>
    <n v="1"/>
    <x v="1"/>
    <x v="3"/>
    <s v="Q4"/>
    <x v="3"/>
    <x v="1"/>
    <s v="EQ"/>
    <n v="3299"/>
    <n v="3317.9"/>
    <n v="3278.8"/>
    <n v="3280.8"/>
    <n v="3285"/>
    <n v="3282"/>
    <n v="3295"/>
    <n v="3902511"/>
    <n v="12858780664.299999"/>
    <n v="122711"/>
    <n v="2437494"/>
    <n v="62.46"/>
    <n v="1.1999999999998181"/>
    <n v="3.6576444769562854E-4"/>
    <x v="1"/>
  </r>
  <r>
    <d v="2025-12-22T00:00:00"/>
    <x v="11"/>
    <n v="12"/>
    <n v="1"/>
    <x v="1"/>
    <x v="3"/>
    <s v="Q4"/>
    <x v="3"/>
    <x v="1"/>
    <s v="EQ"/>
    <n v="3310"/>
    <n v="3328.6"/>
    <n v="3291"/>
    <n v="3282"/>
    <n v="3324.9"/>
    <n v="3324.9"/>
    <n v="3314.14"/>
    <n v="2632816"/>
    <n v="8725523457.1000004"/>
    <n v="101733"/>
    <n v="1733705"/>
    <n v="65.849999999999994"/>
    <n v="42.900000000000091"/>
    <n v="1.3071297989031106E-2"/>
    <x v="1"/>
  </r>
  <r>
    <d v="2025-12-23T00:00:00"/>
    <x v="11"/>
    <n v="12"/>
    <n v="1"/>
    <x v="1"/>
    <x v="3"/>
    <s v="Q4"/>
    <x v="3"/>
    <x v="1"/>
    <s v="EQ"/>
    <n v="3319.9"/>
    <n v="3319.9"/>
    <n v="3293.5"/>
    <n v="3324.9"/>
    <n v="3305.1"/>
    <n v="3310"/>
    <n v="3304.76"/>
    <n v="2365420"/>
    <n v="7817155849.8999996"/>
    <n v="139216"/>
    <n v="1069663"/>
    <n v="45.22"/>
    <n v="-14.900000000000091"/>
    <n v="-4.4813377845950523E-3"/>
    <x v="0"/>
  </r>
  <r>
    <d v="2025-12-24T00:00:00"/>
    <x v="11"/>
    <n v="12"/>
    <n v="1"/>
    <x v="1"/>
    <x v="3"/>
    <s v="Q4"/>
    <x v="3"/>
    <x v="1"/>
    <s v="EQ"/>
    <n v="3304.1"/>
    <n v="3327.1"/>
    <n v="3296.1"/>
    <n v="3310"/>
    <n v="3313.1"/>
    <n v="3319"/>
    <n v="3312.41"/>
    <n v="1367708"/>
    <n v="4530413590.8999996"/>
    <n v="84873"/>
    <n v="753755"/>
    <n v="55.11"/>
    <n v="9"/>
    <n v="2.7190332326283988E-3"/>
    <x v="1"/>
  </r>
  <r>
    <d v="2025-12-26T00:00:00"/>
    <x v="11"/>
    <n v="12"/>
    <n v="1"/>
    <x v="1"/>
    <x v="3"/>
    <s v="Q4"/>
    <x v="3"/>
    <x v="1"/>
    <s v="EQ"/>
    <n v="3313.1"/>
    <n v="3320"/>
    <n v="3271.8"/>
    <n v="3319"/>
    <n v="3276.8"/>
    <n v="3280"/>
    <n v="3287.91"/>
    <n v="1176664"/>
    <n v="3868759940.5999999"/>
    <n v="89363"/>
    <n v="738341"/>
    <n v="62.75"/>
    <n v="-39"/>
    <n v="-1.1750527267249171E-2"/>
    <x v="0"/>
  </r>
  <r>
    <d v="2025-12-29T00:00:00"/>
    <x v="11"/>
    <n v="12"/>
    <n v="1"/>
    <x v="1"/>
    <x v="3"/>
    <s v="Q4"/>
    <x v="3"/>
    <x v="1"/>
    <s v="EQ"/>
    <n v="3280"/>
    <n v="3288"/>
    <n v="3242.9"/>
    <n v="3280"/>
    <n v="3256"/>
    <n v="3251.5"/>
    <n v="3254.98"/>
    <n v="2079473"/>
    <n v="6768650796.3999996"/>
    <n v="117390"/>
    <n v="1403152"/>
    <n v="67.48"/>
    <n v="-28.5"/>
    <n v="-8.6890243902439032E-3"/>
    <x v="0"/>
  </r>
  <r>
    <d v="2025-12-30T00:00:00"/>
    <x v="11"/>
    <n v="12"/>
    <n v="1"/>
    <x v="1"/>
    <x v="3"/>
    <s v="Q4"/>
    <x v="3"/>
    <x v="1"/>
    <s v="EQ"/>
    <n v="3250"/>
    <n v="3267.5"/>
    <n v="3239.5"/>
    <n v="3251.5"/>
    <n v="3255"/>
    <n v="3246.8"/>
    <n v="3250.64"/>
    <n v="2807593"/>
    <n v="9126473823.5"/>
    <n v="184541"/>
    <n v="1939014"/>
    <n v="69.06"/>
    <n v="-4.6999999999998181"/>
    <n v="-1.4454866984468147E-3"/>
    <x v="0"/>
  </r>
  <r>
    <d v="2025-12-31T00:00:00"/>
    <x v="11"/>
    <n v="12"/>
    <n v="1"/>
    <x v="1"/>
    <x v="3"/>
    <s v="Q4"/>
    <x v="3"/>
    <x v="1"/>
    <s v="EQ"/>
    <n v="3240"/>
    <n v="3246"/>
    <n v="3198.5"/>
    <n v="3246.8"/>
    <n v="3210"/>
    <n v="3206.2"/>
    <n v="3216.08"/>
    <n v="3362634"/>
    <n v="10814502991.9"/>
    <n v="145683"/>
    <n v="2428193"/>
    <n v="72.209999999999994"/>
    <n v="-40.600000000000364"/>
    <n v="-1.2504619933473069E-2"/>
    <x v="0"/>
  </r>
  <r>
    <d v="2024-01-01T00:00:00"/>
    <x v="0"/>
    <n v="1"/>
    <n v="1"/>
    <x v="0"/>
    <x v="0"/>
    <s v="Q1"/>
    <x v="4"/>
    <x v="1"/>
    <s v="EQ"/>
    <n v="473"/>
    <n v="483.5"/>
    <n v="468.3"/>
    <n v="471.3"/>
    <n v="474.8"/>
    <n v="477.15"/>
    <n v="477.34"/>
    <n v="10173639"/>
    <n v="4856283990.3000002"/>
    <n v="139809"/>
    <n v="3043928"/>
    <n v="29.92"/>
    <n v="5.8499999999999659"/>
    <n v="1.2412476129853524E-2"/>
    <x v="1"/>
  </r>
  <r>
    <d v="2024-01-02T00:00:00"/>
    <x v="0"/>
    <n v="1"/>
    <n v="1"/>
    <x v="0"/>
    <x v="0"/>
    <s v="Q1"/>
    <x v="4"/>
    <x v="1"/>
    <s v="EQ"/>
    <n v="478"/>
    <n v="478"/>
    <n v="464.3"/>
    <n v="477.15"/>
    <n v="469.55"/>
    <n v="469.2"/>
    <n v="469.7"/>
    <n v="7141257"/>
    <n v="3354229294"/>
    <n v="124248"/>
    <n v="2628348"/>
    <n v="36.81"/>
    <n v="-7.9499999999999886"/>
    <n v="-1.6661427224143328E-2"/>
    <x v="0"/>
  </r>
  <r>
    <d v="2024-01-03T00:00:00"/>
    <x v="0"/>
    <n v="1"/>
    <n v="1"/>
    <x v="0"/>
    <x v="0"/>
    <s v="Q1"/>
    <x v="4"/>
    <x v="1"/>
    <s v="EQ"/>
    <n v="463.9"/>
    <n v="463.9"/>
    <n v="455"/>
    <n v="469.2"/>
    <n v="456"/>
    <n v="455.9"/>
    <n v="458.42"/>
    <n v="9767182"/>
    <n v="4477457367.0500002"/>
    <n v="208213"/>
    <n v="4420494"/>
    <n v="45.26"/>
    <n v="-13.300000000000011"/>
    <n v="-2.8346121057118524E-2"/>
    <x v="0"/>
  </r>
  <r>
    <d v="2024-01-04T00:00:00"/>
    <x v="0"/>
    <n v="1"/>
    <n v="1"/>
    <x v="0"/>
    <x v="0"/>
    <s v="Q1"/>
    <x v="4"/>
    <x v="1"/>
    <s v="EQ"/>
    <n v="457"/>
    <n v="459.85"/>
    <n v="451.4"/>
    <n v="455.9"/>
    <n v="452.45"/>
    <n v="452.4"/>
    <n v="454.67"/>
    <n v="7585168"/>
    <n v="3448736823.6500001"/>
    <n v="152999"/>
    <n v="3295903"/>
    <n v="43.45"/>
    <n v="-3.5"/>
    <n v="-7.6771221759157713E-3"/>
    <x v="0"/>
  </r>
  <r>
    <d v="2024-01-05T00:00:00"/>
    <x v="0"/>
    <n v="1"/>
    <n v="1"/>
    <x v="0"/>
    <x v="0"/>
    <s v="Q1"/>
    <x v="4"/>
    <x v="1"/>
    <s v="EQ"/>
    <n v="455.05"/>
    <n v="463"/>
    <n v="453.5"/>
    <n v="452.4"/>
    <n v="456.05"/>
    <n v="456.6"/>
    <n v="458.35"/>
    <n v="8444565"/>
    <n v="3870600023.9499998"/>
    <n v="177606"/>
    <n v="2532447"/>
    <n v="29.99"/>
    <n v="4.2000000000000455"/>
    <n v="9.2838196286473152E-3"/>
    <x v="1"/>
  </r>
  <r>
    <d v="2024-01-08T00:00:00"/>
    <x v="0"/>
    <n v="1"/>
    <n v="1"/>
    <x v="0"/>
    <x v="0"/>
    <s v="Q1"/>
    <x v="4"/>
    <x v="1"/>
    <s v="EQ"/>
    <n v="457.5"/>
    <n v="460"/>
    <n v="449.05"/>
    <n v="456.6"/>
    <n v="450.6"/>
    <n v="450.35"/>
    <n v="453.95"/>
    <n v="5041443"/>
    <n v="2288576121.25"/>
    <n v="122009"/>
    <n v="1882835"/>
    <n v="37.35"/>
    <n v="-6.25"/>
    <n v="-1.3688129653964081E-2"/>
    <x v="0"/>
  </r>
  <r>
    <d v="2024-01-09T00:00:00"/>
    <x v="0"/>
    <n v="1"/>
    <n v="1"/>
    <x v="0"/>
    <x v="0"/>
    <s v="Q1"/>
    <x v="4"/>
    <x v="1"/>
    <s v="EQ"/>
    <n v="458"/>
    <n v="462.5"/>
    <n v="449.95"/>
    <n v="450.35"/>
    <n v="451.5"/>
    <n v="450.75"/>
    <n v="456.18"/>
    <n v="7232524"/>
    <n v="3299300580.5999999"/>
    <n v="135994"/>
    <n v="2491631"/>
    <n v="34.450000000000003"/>
    <n v="0.39999999999997726"/>
    <n v="8.8819806816915119E-4"/>
    <x v="1"/>
  </r>
  <r>
    <d v="2024-01-10T00:00:00"/>
    <x v="0"/>
    <n v="1"/>
    <n v="1"/>
    <x v="0"/>
    <x v="0"/>
    <s v="Q1"/>
    <x v="4"/>
    <x v="1"/>
    <s v="EQ"/>
    <n v="451.45"/>
    <n v="456"/>
    <n v="449"/>
    <n v="450.75"/>
    <n v="455.65"/>
    <n v="453.6"/>
    <n v="452.29"/>
    <n v="4437338"/>
    <n v="2006949671.7"/>
    <n v="91350"/>
    <n v="1456951"/>
    <n v="32.83"/>
    <n v="2.8500000000000227"/>
    <n v="6.32279534109822E-3"/>
    <x v="1"/>
  </r>
  <r>
    <d v="2024-01-11T00:00:00"/>
    <x v="0"/>
    <n v="1"/>
    <n v="1"/>
    <x v="0"/>
    <x v="0"/>
    <s v="Q1"/>
    <x v="4"/>
    <x v="1"/>
    <s v="EQ"/>
    <n v="454.95"/>
    <n v="456.9"/>
    <n v="446.7"/>
    <n v="453.6"/>
    <n v="448.55"/>
    <n v="448.2"/>
    <n v="451.39"/>
    <n v="4319409"/>
    <n v="1949738022.6500001"/>
    <n v="114196"/>
    <n v="1624924"/>
    <n v="37.619999999999997"/>
    <n v="-5.4000000000000341"/>
    <n v="-1.1904761904761979E-2"/>
    <x v="0"/>
  </r>
  <r>
    <d v="2024-01-12T00:00:00"/>
    <x v="0"/>
    <n v="1"/>
    <n v="1"/>
    <x v="0"/>
    <x v="0"/>
    <s v="Q1"/>
    <x v="4"/>
    <x v="1"/>
    <s v="EQ"/>
    <n v="455"/>
    <n v="469"/>
    <n v="455"/>
    <n v="448.2"/>
    <n v="466"/>
    <n v="465.45"/>
    <n v="465.19"/>
    <n v="18043367"/>
    <n v="8393507441.1999998"/>
    <n v="418036"/>
    <n v="5959104"/>
    <n v="33.03"/>
    <n v="17.25"/>
    <n v="3.8487282463186077E-2"/>
    <x v="1"/>
  </r>
  <r>
    <d v="2024-01-15T00:00:00"/>
    <x v="0"/>
    <n v="1"/>
    <n v="1"/>
    <x v="0"/>
    <x v="0"/>
    <s v="Q1"/>
    <x v="4"/>
    <x v="1"/>
    <s v="EQ"/>
    <n v="511.95"/>
    <n v="529"/>
    <n v="489.15"/>
    <n v="465.45"/>
    <n v="495.1"/>
    <n v="494.6"/>
    <n v="504.57"/>
    <n v="63922132"/>
    <n v="32253108339.25"/>
    <n v="561618"/>
    <n v="14653036"/>
    <n v="22.92"/>
    <n v="29.150000000000034"/>
    <n v="6.2627564722311818E-2"/>
    <x v="1"/>
  </r>
  <r>
    <d v="2024-01-16T00:00:00"/>
    <x v="0"/>
    <n v="1"/>
    <n v="1"/>
    <x v="0"/>
    <x v="0"/>
    <s v="Q1"/>
    <x v="4"/>
    <x v="1"/>
    <s v="EQ"/>
    <n v="495"/>
    <n v="495"/>
    <n v="480.5"/>
    <n v="494.6"/>
    <n v="485.75"/>
    <n v="485"/>
    <n v="485.37"/>
    <n v="12956246"/>
    <n v="6288565190.3000002"/>
    <n v="206078"/>
    <n v="3958423"/>
    <n v="30.55"/>
    <n v="-9.6000000000000227"/>
    <n v="-1.9409623938536236E-2"/>
    <x v="0"/>
  </r>
  <r>
    <d v="2024-01-17T00:00:00"/>
    <x v="0"/>
    <n v="1"/>
    <n v="1"/>
    <x v="0"/>
    <x v="0"/>
    <s v="Q1"/>
    <x v="4"/>
    <x v="1"/>
    <s v="EQ"/>
    <n v="475.15"/>
    <n v="491.5"/>
    <n v="472"/>
    <n v="485"/>
    <n v="483"/>
    <n v="482.4"/>
    <n v="483.21"/>
    <n v="14334466"/>
    <n v="6926540674.6999998"/>
    <n v="178223"/>
    <n v="4324835"/>
    <n v="30.17"/>
    <n v="-2.6000000000000227"/>
    <n v="-5.3608247422680883E-3"/>
    <x v="0"/>
  </r>
  <r>
    <d v="2024-01-18T00:00:00"/>
    <x v="0"/>
    <n v="1"/>
    <n v="1"/>
    <x v="0"/>
    <x v="0"/>
    <s v="Q1"/>
    <x v="4"/>
    <x v="1"/>
    <s v="EQ"/>
    <n v="482.4"/>
    <n v="489"/>
    <n v="468.4"/>
    <n v="482.4"/>
    <n v="482.3"/>
    <n v="482.65"/>
    <n v="478.52"/>
    <n v="13072462"/>
    <n v="6255499769.4499998"/>
    <n v="200207"/>
    <n v="3315459"/>
    <n v="25.36"/>
    <n v="0.25"/>
    <n v="5.1824212271973469E-4"/>
    <x v="1"/>
  </r>
  <r>
    <d v="2024-01-19T00:00:00"/>
    <x v="0"/>
    <n v="1"/>
    <n v="1"/>
    <x v="0"/>
    <x v="0"/>
    <s v="Q1"/>
    <x v="4"/>
    <x v="1"/>
    <s v="EQ"/>
    <n v="488"/>
    <n v="493.35"/>
    <n v="483.6"/>
    <n v="482.65"/>
    <n v="484.9"/>
    <n v="485.05"/>
    <n v="487.18"/>
    <n v="7749310"/>
    <n v="3775292896.75"/>
    <n v="136626"/>
    <n v="2621567"/>
    <n v="33.83"/>
    <n v="2.4000000000000341"/>
    <n v="4.9725473945924255E-3"/>
    <x v="1"/>
  </r>
  <r>
    <d v="2024-01-20T00:00:00"/>
    <x v="0"/>
    <n v="1"/>
    <n v="1"/>
    <x v="0"/>
    <x v="0"/>
    <s v="Q1"/>
    <x v="4"/>
    <x v="1"/>
    <s v="EQ"/>
    <n v="486.4"/>
    <n v="488.9"/>
    <n v="469.05"/>
    <n v="485.05"/>
    <n v="478.3"/>
    <n v="477.95"/>
    <n v="479.48"/>
    <n v="6045801"/>
    <n v="2898837065.1500001"/>
    <n v="114091"/>
    <n v="1351171"/>
    <n v="22.35"/>
    <n v="-7.1000000000000227"/>
    <n v="-1.4637666219977368E-2"/>
    <x v="0"/>
  </r>
  <r>
    <d v="2024-01-23T00:00:00"/>
    <x v="0"/>
    <n v="1"/>
    <n v="1"/>
    <x v="0"/>
    <x v="0"/>
    <s v="Q1"/>
    <x v="4"/>
    <x v="1"/>
    <s v="EQ"/>
    <n v="478.05"/>
    <n v="486"/>
    <n v="467.05"/>
    <n v="477.95"/>
    <n v="471.5"/>
    <n v="469.9"/>
    <n v="477.07"/>
    <n v="9986168"/>
    <n v="4764074713.6000004"/>
    <n v="142848"/>
    <n v="5212852"/>
    <n v="52.2"/>
    <n v="-8.0500000000000114"/>
    <n v="-1.6842765979705014E-2"/>
    <x v="0"/>
  </r>
  <r>
    <d v="2024-01-24T00:00:00"/>
    <x v="0"/>
    <n v="1"/>
    <n v="1"/>
    <x v="0"/>
    <x v="0"/>
    <s v="Q1"/>
    <x v="4"/>
    <x v="1"/>
    <s v="EQ"/>
    <n v="471"/>
    <n v="479"/>
    <n v="468.05"/>
    <n v="469.9"/>
    <n v="478.75"/>
    <n v="478.05"/>
    <n v="472.97"/>
    <n v="5854375"/>
    <n v="2768938795.8000002"/>
    <n v="116149"/>
    <n v="2354335"/>
    <n v="40.21"/>
    <n v="8.1500000000000341"/>
    <n v="1.7344115769312694E-2"/>
    <x v="1"/>
  </r>
  <r>
    <d v="2024-01-24T00:00:00"/>
    <x v="0"/>
    <n v="1"/>
    <n v="1"/>
    <x v="0"/>
    <x v="0"/>
    <s v="Q1"/>
    <x v="4"/>
    <x v="1"/>
    <s v="EQ"/>
    <n v="471"/>
    <n v="479"/>
    <n v="468.05"/>
    <n v="469.9"/>
    <n v="478.75"/>
    <n v="478.05"/>
    <n v="472.97"/>
    <n v="5854375"/>
    <n v="2768938795.8000002"/>
    <n v="116149"/>
    <n v="2354335"/>
    <n v="40.21"/>
    <n v="8.1500000000000341"/>
    <n v="1.7344115769312694E-2"/>
    <x v="1"/>
  </r>
  <r>
    <d v="2024-01-25T00:00:00"/>
    <x v="0"/>
    <n v="1"/>
    <n v="1"/>
    <x v="0"/>
    <x v="0"/>
    <s v="Q1"/>
    <x v="4"/>
    <x v="1"/>
    <s v="EQ"/>
    <n v="478.05"/>
    <n v="479.35"/>
    <n v="468.55"/>
    <n v="478.05"/>
    <n v="471.85"/>
    <n v="470"/>
    <n v="472.58"/>
    <n v="6426490"/>
    <n v="3037056380.5999999"/>
    <n v="132676"/>
    <n v="2702680"/>
    <n v="42.06"/>
    <n v="-8.0500000000000114"/>
    <n v="-1.6839242757033808E-2"/>
    <x v="0"/>
  </r>
  <r>
    <d v="2024-01-29T00:00:00"/>
    <x v="0"/>
    <n v="1"/>
    <n v="1"/>
    <x v="0"/>
    <x v="0"/>
    <s v="Q1"/>
    <x v="4"/>
    <x v="1"/>
    <s v="EQ"/>
    <n v="470"/>
    <n v="477"/>
    <n v="470"/>
    <n v="470"/>
    <n v="473.05"/>
    <n v="473"/>
    <n v="474.11"/>
    <n v="5025650"/>
    <n v="2382701969.5500002"/>
    <n v="95169"/>
    <n v="2311543"/>
    <n v="45.99"/>
    <n v="3"/>
    <n v="6.382978723404255E-3"/>
    <x v="1"/>
  </r>
  <r>
    <d v="2024-01-30T00:00:00"/>
    <x v="0"/>
    <n v="1"/>
    <n v="1"/>
    <x v="0"/>
    <x v="0"/>
    <s v="Q1"/>
    <x v="4"/>
    <x v="1"/>
    <s v="EQ"/>
    <n v="474.4"/>
    <n v="482.9"/>
    <n v="471.5"/>
    <n v="473"/>
    <n v="472.55"/>
    <n v="472.5"/>
    <n v="477.82"/>
    <n v="5914007"/>
    <n v="2825837433.5"/>
    <n v="113702"/>
    <n v="2060932"/>
    <n v="34.85"/>
    <n v="-0.5"/>
    <n v="-1.0570824524312897E-3"/>
    <x v="0"/>
  </r>
  <r>
    <d v="2024-01-31T00:00:00"/>
    <x v="0"/>
    <n v="1"/>
    <n v="1"/>
    <x v="0"/>
    <x v="0"/>
    <s v="Q1"/>
    <x v="4"/>
    <x v="1"/>
    <s v="EQ"/>
    <n v="472.5"/>
    <n v="479.9"/>
    <n v="469"/>
    <n v="472.5"/>
    <n v="477"/>
    <n v="478.15"/>
    <n v="474.77"/>
    <n v="5292240"/>
    <n v="2512600122.9000001"/>
    <n v="102548"/>
    <n v="2284170"/>
    <n v="43.16"/>
    <n v="5.6499999999999773"/>
    <n v="1.195767195767191E-2"/>
    <x v="1"/>
  </r>
  <r>
    <d v="2024-02-01T00:00:00"/>
    <x v="1"/>
    <n v="2"/>
    <n v="1"/>
    <x v="0"/>
    <x v="0"/>
    <s v="Q1"/>
    <x v="4"/>
    <x v="1"/>
    <s v="EQ"/>
    <n v="477.55"/>
    <n v="477.7"/>
    <n v="470.6"/>
    <n v="478.15"/>
    <n v="471.4"/>
    <n v="471.35"/>
    <n v="473.04"/>
    <n v="3914060"/>
    <n v="1851496740.95"/>
    <n v="94070"/>
    <n v="1233618"/>
    <n v="31.52"/>
    <n v="-6.7999999999999545"/>
    <n v="-1.4221478615497135E-2"/>
    <x v="0"/>
  </r>
  <r>
    <d v="2024-02-02T00:00:00"/>
    <x v="1"/>
    <n v="2"/>
    <n v="1"/>
    <x v="0"/>
    <x v="0"/>
    <s v="Q1"/>
    <x v="4"/>
    <x v="1"/>
    <s v="EQ"/>
    <n v="475"/>
    <n v="486.5"/>
    <n v="475"/>
    <n v="471.35"/>
    <n v="483.8"/>
    <n v="483.15"/>
    <n v="481.32"/>
    <n v="8148111"/>
    <n v="3921865076.4000001"/>
    <n v="143077"/>
    <n v="2942274"/>
    <n v="36.11"/>
    <n v="11.799999999999955"/>
    <n v="2.5034475442876746E-2"/>
    <x v="1"/>
  </r>
  <r>
    <d v="2024-02-05T00:00:00"/>
    <x v="1"/>
    <n v="2"/>
    <n v="1"/>
    <x v="0"/>
    <x v="0"/>
    <s v="Q1"/>
    <x v="4"/>
    <x v="1"/>
    <s v="EQ"/>
    <n v="483"/>
    <n v="489.5"/>
    <n v="479.15"/>
    <n v="483.15"/>
    <n v="482.5"/>
    <n v="482.35"/>
    <n v="484.49"/>
    <n v="5783302"/>
    <n v="2801949885.5500002"/>
    <n v="104970"/>
    <n v="2214280"/>
    <n v="38.29"/>
    <n v="-0.79999999999995453"/>
    <n v="-1.6558004760425429E-3"/>
    <x v="0"/>
  </r>
  <r>
    <d v="2024-02-06T00:00:00"/>
    <x v="1"/>
    <n v="2"/>
    <n v="1"/>
    <x v="0"/>
    <x v="0"/>
    <s v="Q1"/>
    <x v="4"/>
    <x v="1"/>
    <s v="EQ"/>
    <n v="484.7"/>
    <n v="501.8"/>
    <n v="483.1"/>
    <n v="482.35"/>
    <n v="499.45"/>
    <n v="499.65"/>
    <n v="496.86"/>
    <n v="14512019"/>
    <n v="7210461310.8999996"/>
    <n v="206606"/>
    <n v="5287811"/>
    <n v="36.44"/>
    <n v="17.299999999999955"/>
    <n v="3.5866072354099623E-2"/>
    <x v="1"/>
  </r>
  <r>
    <d v="2024-02-07T00:00:00"/>
    <x v="1"/>
    <n v="2"/>
    <n v="1"/>
    <x v="0"/>
    <x v="0"/>
    <s v="Q1"/>
    <x v="4"/>
    <x v="1"/>
    <s v="EQ"/>
    <n v="500.95"/>
    <n v="501.7"/>
    <n v="492.55"/>
    <n v="499.65"/>
    <n v="495.1"/>
    <n v="495.2"/>
    <n v="496.51"/>
    <n v="4551767"/>
    <n v="2260005484.6999998"/>
    <n v="98302"/>
    <n v="1635432"/>
    <n v="35.93"/>
    <n v="-4.4499999999999886"/>
    <n v="-8.9062343640548165E-3"/>
    <x v="0"/>
  </r>
  <r>
    <d v="2024-02-08T00:00:00"/>
    <x v="1"/>
    <n v="2"/>
    <n v="1"/>
    <x v="0"/>
    <x v="0"/>
    <s v="Q1"/>
    <x v="4"/>
    <x v="1"/>
    <s v="EQ"/>
    <n v="495.9"/>
    <n v="500.1"/>
    <n v="485.1"/>
    <n v="495.2"/>
    <n v="489"/>
    <n v="488.85"/>
    <n v="492.54"/>
    <n v="5651920"/>
    <n v="2783794237.3499999"/>
    <n v="132052"/>
    <n v="1740777"/>
    <n v="30.8"/>
    <n v="-6.3499999999999659"/>
    <n v="-1.2823101777059705E-2"/>
    <x v="0"/>
  </r>
  <r>
    <d v="2024-02-09T00:00:00"/>
    <x v="1"/>
    <n v="2"/>
    <n v="1"/>
    <x v="0"/>
    <x v="0"/>
    <s v="Q1"/>
    <x v="4"/>
    <x v="1"/>
    <s v="EQ"/>
    <n v="490.9"/>
    <n v="494.75"/>
    <n v="482.75"/>
    <n v="488.85"/>
    <n v="491"/>
    <n v="490.45"/>
    <n v="488.69"/>
    <n v="3946894"/>
    <n v="1928809821.3"/>
    <n v="98190"/>
    <n v="964056"/>
    <n v="24.43"/>
    <n v="1.5999999999999659"/>
    <n v="3.2729876240154766E-3"/>
    <x v="1"/>
  </r>
  <r>
    <d v="2024-02-12T00:00:00"/>
    <x v="1"/>
    <n v="2"/>
    <n v="1"/>
    <x v="0"/>
    <x v="0"/>
    <s v="Q1"/>
    <x v="4"/>
    <x v="1"/>
    <s v="EQ"/>
    <n v="491"/>
    <n v="510.8"/>
    <n v="491"/>
    <n v="490.45"/>
    <n v="501.15"/>
    <n v="501.45"/>
    <n v="504.66"/>
    <n v="24436750"/>
    <n v="12332175483.15"/>
    <n v="270583"/>
    <n v="8842230"/>
    <n v="36.18"/>
    <n v="11"/>
    <n v="2.2428382098073199E-2"/>
    <x v="1"/>
  </r>
  <r>
    <d v="2024-02-13T00:00:00"/>
    <x v="1"/>
    <n v="2"/>
    <n v="1"/>
    <x v="0"/>
    <x v="0"/>
    <s v="Q1"/>
    <x v="4"/>
    <x v="1"/>
    <s v="EQ"/>
    <n v="503.1"/>
    <n v="513"/>
    <n v="491.7"/>
    <n v="501.45"/>
    <n v="511.5"/>
    <n v="511.6"/>
    <n v="504.28"/>
    <n v="11186788"/>
    <n v="5641264185.8999996"/>
    <n v="138027"/>
    <n v="4720158"/>
    <n v="42.19"/>
    <n v="10.150000000000034"/>
    <n v="2.0241300229334996E-2"/>
    <x v="1"/>
  </r>
  <r>
    <d v="2024-02-14T00:00:00"/>
    <x v="1"/>
    <n v="2"/>
    <n v="1"/>
    <x v="0"/>
    <x v="0"/>
    <s v="Q1"/>
    <x v="4"/>
    <x v="1"/>
    <s v="EQ"/>
    <n v="503.95"/>
    <n v="517"/>
    <n v="497.05"/>
    <n v="511.6"/>
    <n v="512.75"/>
    <n v="514.5"/>
    <n v="507.88"/>
    <n v="11297328"/>
    <n v="5737687587.3999996"/>
    <n v="138332"/>
    <n v="4352564"/>
    <n v="38.53"/>
    <n v="2.8999999999999773"/>
    <n v="5.6684910086004245E-3"/>
    <x v="1"/>
  </r>
  <r>
    <d v="2024-02-15T00:00:00"/>
    <x v="1"/>
    <n v="2"/>
    <n v="1"/>
    <x v="0"/>
    <x v="0"/>
    <s v="Q1"/>
    <x v="4"/>
    <x v="1"/>
    <s v="EQ"/>
    <n v="516.95000000000005"/>
    <n v="522.85"/>
    <n v="513.04999999999995"/>
    <n v="514.5"/>
    <n v="517.70000000000005"/>
    <n v="518.5"/>
    <n v="518.83000000000004"/>
    <n v="7285388"/>
    <n v="3779913374.25"/>
    <n v="139433"/>
    <n v="2439566"/>
    <n v="33.49"/>
    <n v="4"/>
    <n v="7.7745383867832843E-3"/>
    <x v="1"/>
  </r>
  <r>
    <d v="2024-02-16T00:00:00"/>
    <x v="1"/>
    <n v="2"/>
    <n v="1"/>
    <x v="0"/>
    <x v="0"/>
    <s v="Q1"/>
    <x v="4"/>
    <x v="1"/>
    <s v="EQ"/>
    <n v="522.5"/>
    <n v="545"/>
    <n v="520.95000000000005"/>
    <n v="518.5"/>
    <n v="541.95000000000005"/>
    <n v="543"/>
    <n v="535.12"/>
    <n v="17471322"/>
    <n v="9349229002"/>
    <n v="257984"/>
    <n v="5745266"/>
    <n v="32.880000000000003"/>
    <n v="24.5"/>
    <n v="4.7251687560270011E-2"/>
    <x v="1"/>
  </r>
  <r>
    <d v="2024-02-19T00:00:00"/>
    <x v="1"/>
    <n v="2"/>
    <n v="1"/>
    <x v="0"/>
    <x v="0"/>
    <s v="Q1"/>
    <x v="4"/>
    <x v="1"/>
    <s v="EQ"/>
    <n v="545.9"/>
    <n v="545.9"/>
    <n v="531.35"/>
    <n v="543"/>
    <n v="536"/>
    <n v="535.95000000000005"/>
    <n v="537.98"/>
    <n v="9301379"/>
    <n v="5003965091.3500004"/>
    <n v="152421"/>
    <n v="3095558"/>
    <n v="33.28"/>
    <n v="-7.0499999999999545"/>
    <n v="-1.2983425414364556E-2"/>
    <x v="0"/>
  </r>
  <r>
    <d v="2024-02-20T00:00:00"/>
    <x v="1"/>
    <n v="2"/>
    <n v="1"/>
    <x v="0"/>
    <x v="0"/>
    <s v="Q1"/>
    <x v="4"/>
    <x v="1"/>
    <s v="EQ"/>
    <n v="535.79999999999995"/>
    <n v="538.15"/>
    <n v="526.25"/>
    <n v="535.95000000000005"/>
    <n v="531.95000000000005"/>
    <n v="531.95000000000005"/>
    <n v="532.53"/>
    <n v="5187063"/>
    <n v="2762243913"/>
    <n v="123368"/>
    <n v="1687133"/>
    <n v="32.53"/>
    <n v="-4"/>
    <n v="-7.4633827782442383E-3"/>
    <x v="0"/>
  </r>
  <r>
    <d v="2024-02-21T00:00:00"/>
    <x v="1"/>
    <n v="2"/>
    <n v="1"/>
    <x v="0"/>
    <x v="0"/>
    <s v="Q1"/>
    <x v="4"/>
    <x v="1"/>
    <s v="EQ"/>
    <n v="535.9"/>
    <n v="536.29999999999995"/>
    <n v="519.5"/>
    <n v="531.95000000000005"/>
    <n v="521"/>
    <n v="521.4"/>
    <n v="526.80999999999995"/>
    <n v="6557787"/>
    <n v="3454723748.5500002"/>
    <n v="137819"/>
    <n v="2523275"/>
    <n v="38.479999999999997"/>
    <n v="-10.550000000000068"/>
    <n v="-1.983269104239133E-2"/>
    <x v="0"/>
  </r>
  <r>
    <d v="2024-02-22T00:00:00"/>
    <x v="1"/>
    <n v="2"/>
    <n v="1"/>
    <x v="0"/>
    <x v="0"/>
    <s v="Q1"/>
    <x v="4"/>
    <x v="1"/>
    <s v="EQ"/>
    <n v="522.79999999999995"/>
    <n v="533"/>
    <n v="521.45000000000005"/>
    <n v="521.4"/>
    <n v="530.79999999999995"/>
    <n v="531.04999999999995"/>
    <n v="526.59"/>
    <n v="7298241"/>
    <n v="3843147169.1999998"/>
    <n v="158061"/>
    <n v="2059894"/>
    <n v="28.22"/>
    <n v="9.6499999999999773"/>
    <n v="1.8507863444572264E-2"/>
    <x v="1"/>
  </r>
  <r>
    <d v="2024-02-23T00:00:00"/>
    <x v="1"/>
    <n v="2"/>
    <n v="1"/>
    <x v="0"/>
    <x v="0"/>
    <s v="Q1"/>
    <x v="4"/>
    <x v="1"/>
    <s v="EQ"/>
    <n v="535"/>
    <n v="541.25"/>
    <n v="533.29999999999995"/>
    <n v="531.04999999999995"/>
    <n v="534.4"/>
    <n v="536.15"/>
    <n v="536.4"/>
    <n v="9930497"/>
    <n v="5326758973.3999996"/>
    <n v="151667"/>
    <n v="4641983"/>
    <n v="46.74"/>
    <n v="5.1000000000000227"/>
    <n v="9.6036154787685207E-3"/>
    <x v="1"/>
  </r>
  <r>
    <d v="2024-02-26T00:00:00"/>
    <x v="1"/>
    <n v="2"/>
    <n v="1"/>
    <x v="0"/>
    <x v="0"/>
    <s v="Q1"/>
    <x v="4"/>
    <x v="1"/>
    <s v="EQ"/>
    <n v="536.25"/>
    <n v="536.5"/>
    <n v="526.04999999999995"/>
    <n v="536.15"/>
    <n v="531.5"/>
    <n v="532.9"/>
    <n v="530.97"/>
    <n v="4410318"/>
    <n v="2341763075.1500001"/>
    <n v="121022"/>
    <n v="1751193"/>
    <n v="39.71"/>
    <n v="-3.25"/>
    <n v="-6.0617364543504616E-3"/>
    <x v="0"/>
  </r>
  <r>
    <d v="2024-02-27T00:00:00"/>
    <x v="1"/>
    <n v="2"/>
    <n v="1"/>
    <x v="0"/>
    <x v="0"/>
    <s v="Q1"/>
    <x v="4"/>
    <x v="1"/>
    <s v="EQ"/>
    <n v="534"/>
    <n v="537.4"/>
    <n v="527.54999999999995"/>
    <n v="532.9"/>
    <n v="531.1"/>
    <n v="531.45000000000005"/>
    <n v="532.4"/>
    <n v="5199630"/>
    <n v="2768262998.75"/>
    <n v="106972"/>
    <n v="1784937"/>
    <n v="34.33"/>
    <n v="-1.4499999999999318"/>
    <n v="-2.7209607806341373E-3"/>
    <x v="0"/>
  </r>
  <r>
    <d v="2024-02-28T00:00:00"/>
    <x v="1"/>
    <n v="2"/>
    <n v="1"/>
    <x v="0"/>
    <x v="0"/>
    <s v="Q1"/>
    <x v="4"/>
    <x v="1"/>
    <s v="EQ"/>
    <n v="530"/>
    <n v="530.95000000000005"/>
    <n v="515"/>
    <n v="531.45000000000005"/>
    <n v="515.79999999999995"/>
    <n v="517.70000000000005"/>
    <n v="522.69000000000005"/>
    <n v="6394528"/>
    <n v="3342369685.3000002"/>
    <n v="154136"/>
    <n v="2375998"/>
    <n v="37.159999999999997"/>
    <n v="-13.75"/>
    <n v="-2.5872612663467867E-2"/>
    <x v="0"/>
  </r>
  <r>
    <d v="2024-02-29T00:00:00"/>
    <x v="1"/>
    <n v="2"/>
    <n v="1"/>
    <x v="0"/>
    <x v="0"/>
    <s v="Q1"/>
    <x v="4"/>
    <x v="1"/>
    <s v="EQ"/>
    <n v="517.29999999999995"/>
    <n v="524.25"/>
    <n v="513.20000000000005"/>
    <n v="517.70000000000005"/>
    <n v="521"/>
    <n v="518.6"/>
    <n v="518.17999999999995"/>
    <n v="7231382"/>
    <n v="3747158471.1500001"/>
    <n v="126016"/>
    <n v="3196884"/>
    <n v="44.21"/>
    <n v="0.89999999999997726"/>
    <n v="1.7384585667374487E-3"/>
    <x v="1"/>
  </r>
  <r>
    <d v="2024-03-01T00:00:00"/>
    <x v="2"/>
    <n v="3"/>
    <n v="1"/>
    <x v="0"/>
    <x v="0"/>
    <s v="Q1"/>
    <x v="4"/>
    <x v="1"/>
    <s v="EQ"/>
    <n v="522.4"/>
    <n v="525.20000000000005"/>
    <n v="517.54999999999995"/>
    <n v="518.6"/>
    <n v="519.25"/>
    <n v="519.1"/>
    <n v="519.92999999999995"/>
    <n v="4710315"/>
    <n v="2449024179.6999998"/>
    <n v="101604"/>
    <n v="2099369"/>
    <n v="44.57"/>
    <n v="0.5"/>
    <n v="9.6413420748168142E-4"/>
    <x v="1"/>
  </r>
  <r>
    <d v="2024-03-02T00:00:00"/>
    <x v="2"/>
    <n v="3"/>
    <n v="1"/>
    <x v="0"/>
    <x v="0"/>
    <s v="Q1"/>
    <x v="4"/>
    <x v="1"/>
    <s v="EQ"/>
    <n v="523.45000000000005"/>
    <n v="524.79999999999995"/>
    <n v="522"/>
    <n v="519.1"/>
    <n v="523"/>
    <n v="522.85"/>
    <n v="523.17999999999995"/>
    <n v="340134"/>
    <n v="177952735.69999999"/>
    <n v="8551"/>
    <n v="193596"/>
    <n v="56.92"/>
    <n v="3.75"/>
    <n v="7.224041610479676E-3"/>
    <x v="1"/>
  </r>
  <r>
    <d v="2024-03-04T00:00:00"/>
    <x v="2"/>
    <n v="3"/>
    <n v="1"/>
    <x v="0"/>
    <x v="0"/>
    <s v="Q1"/>
    <x v="4"/>
    <x v="1"/>
    <s v="EQ"/>
    <n v="522.95000000000005"/>
    <n v="526.4"/>
    <n v="518.54999999999995"/>
    <n v="522.85"/>
    <n v="520.45000000000005"/>
    <n v="520.5"/>
    <n v="522.04"/>
    <n v="2831185"/>
    <n v="1477978691.8"/>
    <n v="70787"/>
    <n v="1177169"/>
    <n v="41.58"/>
    <n v="-2.3500000000000227"/>
    <n v="-4.4945969207230039E-3"/>
    <x v="0"/>
  </r>
  <r>
    <d v="2024-03-05T00:00:00"/>
    <x v="2"/>
    <n v="3"/>
    <n v="1"/>
    <x v="0"/>
    <x v="0"/>
    <s v="Q1"/>
    <x v="4"/>
    <x v="1"/>
    <s v="EQ"/>
    <n v="517.75"/>
    <n v="520.5"/>
    <n v="510.65"/>
    <n v="520.5"/>
    <n v="512.95000000000005"/>
    <n v="513.29999999999995"/>
    <n v="514.67999999999995"/>
    <n v="5260774"/>
    <n v="2707597916.3499999"/>
    <n v="102449"/>
    <n v="2419162"/>
    <n v="45.98"/>
    <n v="-7.2000000000000455"/>
    <n v="-1.3832853025936686E-2"/>
    <x v="0"/>
  </r>
  <r>
    <d v="2024-03-06T00:00:00"/>
    <x v="2"/>
    <n v="3"/>
    <n v="1"/>
    <x v="0"/>
    <x v="0"/>
    <s v="Q1"/>
    <x v="4"/>
    <x v="1"/>
    <s v="EQ"/>
    <n v="513.70000000000005"/>
    <n v="514.85"/>
    <n v="500"/>
    <n v="513.29999999999995"/>
    <n v="513.70000000000005"/>
    <n v="513.15"/>
    <n v="507.3"/>
    <n v="5545961"/>
    <n v="2813460342.1500001"/>
    <n v="106018"/>
    <n v="1628111"/>
    <n v="29.36"/>
    <n v="-0.14999999999997726"/>
    <n v="-2.9222676797190198E-4"/>
    <x v="0"/>
  </r>
  <r>
    <d v="2024-03-07T00:00:00"/>
    <x v="2"/>
    <n v="3"/>
    <n v="1"/>
    <x v="0"/>
    <x v="0"/>
    <s v="Q1"/>
    <x v="4"/>
    <x v="1"/>
    <s v="EQ"/>
    <n v="513.75"/>
    <n v="520.4"/>
    <n v="510.5"/>
    <n v="513.15"/>
    <n v="514.4"/>
    <n v="515.5"/>
    <n v="515.79"/>
    <n v="4853991"/>
    <n v="2503634427.6500001"/>
    <n v="90688"/>
    <n v="1848515"/>
    <n v="38.08"/>
    <n v="2.3500000000000227"/>
    <n v="4.5795576342200581E-3"/>
    <x v="1"/>
  </r>
  <r>
    <d v="2024-03-11T00:00:00"/>
    <x v="2"/>
    <n v="3"/>
    <n v="1"/>
    <x v="0"/>
    <x v="0"/>
    <s v="Q1"/>
    <x v="4"/>
    <x v="1"/>
    <s v="EQ"/>
    <n v="517.4"/>
    <n v="518.95000000000005"/>
    <n v="512.29999999999995"/>
    <n v="515.5"/>
    <n v="513.35"/>
    <n v="514.54999999999995"/>
    <n v="515.88"/>
    <n v="5565756"/>
    <n v="2871272596.8499999"/>
    <n v="100543"/>
    <n v="2757908"/>
    <n v="49.55"/>
    <n v="-0.95000000000004547"/>
    <n v="-1.8428709990301561E-3"/>
    <x v="0"/>
  </r>
  <r>
    <d v="2024-03-12T00:00:00"/>
    <x v="2"/>
    <n v="3"/>
    <n v="1"/>
    <x v="0"/>
    <x v="0"/>
    <s v="Q1"/>
    <x v="4"/>
    <x v="1"/>
    <s v="EQ"/>
    <n v="512.75"/>
    <n v="522.5"/>
    <n v="507.75"/>
    <n v="514.54999999999995"/>
    <n v="510.35"/>
    <n v="510.85"/>
    <n v="514.32000000000005"/>
    <n v="5826380"/>
    <n v="2996641599.75"/>
    <n v="111713"/>
    <n v="1740185"/>
    <n v="29.87"/>
    <n v="-3.6999999999999318"/>
    <n v="-7.1907491983285044E-3"/>
    <x v="0"/>
  </r>
  <r>
    <d v="2024-03-13T00:00:00"/>
    <x v="2"/>
    <n v="3"/>
    <n v="1"/>
    <x v="0"/>
    <x v="0"/>
    <s v="Q1"/>
    <x v="4"/>
    <x v="1"/>
    <s v="EQ"/>
    <n v="513.79999999999995"/>
    <n v="518.70000000000005"/>
    <n v="496.8"/>
    <n v="510.85"/>
    <n v="503.3"/>
    <n v="504.4"/>
    <n v="507.97"/>
    <n v="6790240"/>
    <n v="3449251500.0999999"/>
    <n v="131621"/>
    <n v="2341926"/>
    <n v="34.49"/>
    <n v="-6.4500000000000455"/>
    <n v="-1.262601546442213E-2"/>
    <x v="0"/>
  </r>
  <r>
    <d v="2024-03-14T00:00:00"/>
    <x v="2"/>
    <n v="3"/>
    <n v="1"/>
    <x v="0"/>
    <x v="0"/>
    <s v="Q1"/>
    <x v="4"/>
    <x v="1"/>
    <s v="EQ"/>
    <n v="501.15"/>
    <n v="518.9"/>
    <n v="495.15"/>
    <n v="504.4"/>
    <n v="516.70000000000005"/>
    <n v="517.95000000000005"/>
    <n v="510.75"/>
    <n v="6412736"/>
    <n v="3275292245.5"/>
    <n v="131382"/>
    <n v="2400518"/>
    <n v="37.43"/>
    <n v="13.550000000000068"/>
    <n v="2.6863600317208702E-2"/>
    <x v="1"/>
  </r>
  <r>
    <d v="2024-03-15T00:00:00"/>
    <x v="2"/>
    <n v="3"/>
    <n v="1"/>
    <x v="0"/>
    <x v="0"/>
    <s v="Q1"/>
    <x v="4"/>
    <x v="1"/>
    <s v="EQ"/>
    <n v="514.75"/>
    <n v="518.25"/>
    <n v="506.4"/>
    <n v="517.95000000000005"/>
    <n v="515.04999999999995"/>
    <n v="517"/>
    <n v="514.16999999999996"/>
    <n v="6824543"/>
    <n v="3508948810.8000002"/>
    <n v="120822"/>
    <n v="3267205"/>
    <n v="47.87"/>
    <n v="-0.95000000000004547"/>
    <n v="-1.8341538758568305E-3"/>
    <x v="0"/>
  </r>
  <r>
    <d v="2024-03-18T00:00:00"/>
    <x v="2"/>
    <n v="3"/>
    <n v="1"/>
    <x v="0"/>
    <x v="0"/>
    <s v="Q1"/>
    <x v="4"/>
    <x v="1"/>
    <s v="EQ"/>
    <n v="518"/>
    <n v="518.54999999999995"/>
    <n v="509"/>
    <n v="517"/>
    <n v="510"/>
    <n v="510.2"/>
    <n v="512.48"/>
    <n v="3196980"/>
    <n v="1638384109.4000001"/>
    <n v="74628"/>
    <n v="1415711"/>
    <n v="44.28"/>
    <n v="-6.8000000000000114"/>
    <n v="-1.3152804642166366E-2"/>
    <x v="0"/>
  </r>
  <r>
    <d v="2024-03-19T00:00:00"/>
    <x v="2"/>
    <n v="3"/>
    <n v="1"/>
    <x v="0"/>
    <x v="0"/>
    <s v="Q1"/>
    <x v="4"/>
    <x v="1"/>
    <s v="EQ"/>
    <n v="509"/>
    <n v="509"/>
    <n v="493.15"/>
    <n v="510.2"/>
    <n v="494.05"/>
    <n v="494.85"/>
    <n v="500.12"/>
    <n v="4808693"/>
    <n v="2404922101.6999998"/>
    <n v="100950"/>
    <n v="2022116"/>
    <n v="42.05"/>
    <n v="-15.349999999999966"/>
    <n v="-3.0086240689925454E-2"/>
    <x v="0"/>
  </r>
  <r>
    <d v="2024-03-20T00:00:00"/>
    <x v="2"/>
    <n v="3"/>
    <n v="1"/>
    <x v="0"/>
    <x v="0"/>
    <s v="Q1"/>
    <x v="4"/>
    <x v="1"/>
    <s v="EQ"/>
    <n v="496.05"/>
    <n v="501.25"/>
    <n v="489.2"/>
    <n v="494.85"/>
    <n v="494.1"/>
    <n v="493.5"/>
    <n v="494.36"/>
    <n v="4192672"/>
    <n v="2072697556.55"/>
    <n v="93190"/>
    <n v="1522548"/>
    <n v="36.31"/>
    <n v="-1.3500000000000227"/>
    <n v="-2.7280994240679451E-3"/>
    <x v="0"/>
  </r>
  <r>
    <d v="2024-03-21T00:00:00"/>
    <x v="2"/>
    <n v="3"/>
    <n v="1"/>
    <x v="0"/>
    <x v="0"/>
    <s v="Q1"/>
    <x v="4"/>
    <x v="1"/>
    <s v="EQ"/>
    <n v="499.65"/>
    <n v="505.3"/>
    <n v="498.45"/>
    <n v="493.5"/>
    <n v="501"/>
    <n v="500.45"/>
    <n v="501.64"/>
    <n v="5822290"/>
    <n v="2920674298.9000001"/>
    <n v="125870"/>
    <n v="2569374"/>
    <n v="44.13"/>
    <n v="6.9499999999999886"/>
    <n v="1.4083080040526826E-2"/>
    <x v="1"/>
  </r>
  <r>
    <d v="2024-03-22T00:00:00"/>
    <x v="2"/>
    <n v="3"/>
    <n v="1"/>
    <x v="0"/>
    <x v="0"/>
    <s v="Q1"/>
    <x v="4"/>
    <x v="1"/>
    <s v="EQ"/>
    <n v="489.25"/>
    <n v="490.75"/>
    <n v="479.55"/>
    <n v="500.45"/>
    <n v="488.15"/>
    <n v="487.1"/>
    <n v="485.76"/>
    <n v="14323251"/>
    <n v="6957732104.4499998"/>
    <n v="213879"/>
    <n v="3906216"/>
    <n v="27.27"/>
    <n v="-13.349999999999966"/>
    <n v="-2.6675991607553136E-2"/>
    <x v="0"/>
  </r>
  <r>
    <d v="2024-03-26T00:00:00"/>
    <x v="2"/>
    <n v="3"/>
    <n v="1"/>
    <x v="0"/>
    <x v="0"/>
    <s v="Q1"/>
    <x v="4"/>
    <x v="1"/>
    <s v="EQ"/>
    <n v="486"/>
    <n v="490.95"/>
    <n v="479.05"/>
    <n v="487.1"/>
    <n v="479.9"/>
    <n v="479.85"/>
    <n v="482.46"/>
    <n v="9136673"/>
    <n v="4408101326.8999996"/>
    <n v="135593"/>
    <n v="4807552"/>
    <n v="52.62"/>
    <n v="-7.25"/>
    <n v="-1.4884007390679532E-2"/>
    <x v="0"/>
  </r>
  <r>
    <d v="2024-03-27T00:00:00"/>
    <x v="2"/>
    <n v="3"/>
    <n v="1"/>
    <x v="0"/>
    <x v="0"/>
    <s v="Q1"/>
    <x v="4"/>
    <x v="1"/>
    <s v="EQ"/>
    <n v="479.7"/>
    <n v="480.95"/>
    <n v="471.25"/>
    <n v="479.85"/>
    <n v="472"/>
    <n v="472.3"/>
    <n v="475.86"/>
    <n v="7160334"/>
    <n v="3407335199.9499998"/>
    <n v="132362"/>
    <n v="3572056"/>
    <n v="49.89"/>
    <n v="-7.5500000000000114"/>
    <n v="-1.573408356778162E-2"/>
    <x v="0"/>
  </r>
  <r>
    <d v="2024-03-28T00:00:00"/>
    <x v="2"/>
    <n v="3"/>
    <n v="1"/>
    <x v="0"/>
    <x v="0"/>
    <s v="Q1"/>
    <x v="4"/>
    <x v="1"/>
    <s v="EQ"/>
    <n v="476.7"/>
    <n v="483.05"/>
    <n v="475.3"/>
    <n v="472.3"/>
    <n v="480"/>
    <n v="480.1"/>
    <n v="479.46"/>
    <n v="7727575"/>
    <n v="3705031323.1500001"/>
    <n v="116396"/>
    <n v="3363015"/>
    <n v="43.52"/>
    <n v="7.8000000000000114"/>
    <n v="1.6514926953207731E-2"/>
    <x v="1"/>
  </r>
  <r>
    <d v="2024-04-01T00:00:00"/>
    <x v="3"/>
    <n v="4"/>
    <n v="1"/>
    <x v="0"/>
    <x v="1"/>
    <s v="Q2"/>
    <x v="4"/>
    <x v="1"/>
    <s v="EQ"/>
    <n v="483.7"/>
    <n v="486.4"/>
    <n v="481.55"/>
    <n v="480.1"/>
    <n v="485.1"/>
    <n v="484.95"/>
    <n v="484.07"/>
    <n v="3020504"/>
    <n v="1462149401.6500001"/>
    <n v="54843"/>
    <n v="1043951"/>
    <n v="34.56"/>
    <n v="4.8499999999999659"/>
    <n v="1.0102062070401928E-2"/>
    <x v="1"/>
  </r>
  <r>
    <d v="2024-04-02T00:00:00"/>
    <x v="3"/>
    <n v="4"/>
    <n v="1"/>
    <x v="0"/>
    <x v="1"/>
    <s v="Q2"/>
    <x v="4"/>
    <x v="1"/>
    <s v="EQ"/>
    <n v="481.95"/>
    <n v="482.7"/>
    <n v="479.6"/>
    <n v="484.95"/>
    <n v="481.65"/>
    <n v="481.2"/>
    <n v="480.97"/>
    <n v="3466327"/>
    <n v="1667189630.6500001"/>
    <n v="60299"/>
    <n v="1715514"/>
    <n v="49.49"/>
    <n v="-3.75"/>
    <n v="-7.732755954222085E-3"/>
    <x v="0"/>
  </r>
  <r>
    <d v="2024-04-03T00:00:00"/>
    <x v="3"/>
    <n v="4"/>
    <n v="1"/>
    <x v="0"/>
    <x v="1"/>
    <s v="Q2"/>
    <x v="4"/>
    <x v="1"/>
    <s v="EQ"/>
    <n v="480"/>
    <n v="487.7"/>
    <n v="475.95"/>
    <n v="481.2"/>
    <n v="483.75"/>
    <n v="483.2"/>
    <n v="483.26"/>
    <n v="6897258"/>
    <n v="3333143126.1999998"/>
    <n v="89528"/>
    <n v="3188072"/>
    <n v="46.22"/>
    <n v="2"/>
    <n v="4.1562759767248547E-3"/>
    <x v="1"/>
  </r>
  <r>
    <d v="2024-04-04T00:00:00"/>
    <x v="3"/>
    <n v="4"/>
    <n v="1"/>
    <x v="0"/>
    <x v="1"/>
    <s v="Q2"/>
    <x v="4"/>
    <x v="1"/>
    <s v="EQ"/>
    <n v="485.8"/>
    <n v="491.95"/>
    <n v="479.6"/>
    <n v="483.2"/>
    <n v="489"/>
    <n v="487.4"/>
    <n v="486.02"/>
    <n v="8002023"/>
    <n v="3889152033"/>
    <n v="133925"/>
    <n v="2028380"/>
    <n v="25.35"/>
    <n v="4.1999999999999886"/>
    <n v="8.6920529801324271E-3"/>
    <x v="1"/>
  </r>
  <r>
    <d v="2024-04-05T00:00:00"/>
    <x v="3"/>
    <n v="4"/>
    <n v="1"/>
    <x v="0"/>
    <x v="1"/>
    <s v="Q2"/>
    <x v="4"/>
    <x v="1"/>
    <s v="EQ"/>
    <n v="486.5"/>
    <n v="487.15"/>
    <n v="482.55"/>
    <n v="487.4"/>
    <n v="485"/>
    <n v="485.05"/>
    <n v="485.12"/>
    <n v="3207172"/>
    <n v="1555858117.0999999"/>
    <n v="67428"/>
    <n v="1278455"/>
    <n v="39.86"/>
    <n v="-2.3499999999999659"/>
    <n v="-4.8215018465325521E-3"/>
    <x v="0"/>
  </r>
  <r>
    <d v="2024-04-08T00:00:00"/>
    <x v="3"/>
    <n v="4"/>
    <n v="1"/>
    <x v="0"/>
    <x v="1"/>
    <s v="Q2"/>
    <x v="4"/>
    <x v="1"/>
    <s v="EQ"/>
    <n v="490"/>
    <n v="491.6"/>
    <n v="478.2"/>
    <n v="485.05"/>
    <n v="480.25"/>
    <n v="479.9"/>
    <n v="481.97"/>
    <n v="13320385"/>
    <n v="6420041980.5"/>
    <n v="158947"/>
    <n v="5259589"/>
    <n v="39.49"/>
    <n v="-5.1500000000000341"/>
    <n v="-1.0617462117307564E-2"/>
    <x v="0"/>
  </r>
  <r>
    <d v="2024-04-09T00:00:00"/>
    <x v="3"/>
    <n v="4"/>
    <n v="1"/>
    <x v="0"/>
    <x v="1"/>
    <s v="Q2"/>
    <x v="4"/>
    <x v="1"/>
    <s v="EQ"/>
    <n v="483.95"/>
    <n v="485.25"/>
    <n v="475.2"/>
    <n v="479.9"/>
    <n v="476.2"/>
    <n v="475.8"/>
    <n v="480"/>
    <n v="7900625"/>
    <n v="3792312304.1999998"/>
    <n v="94664"/>
    <n v="2971860"/>
    <n v="37.619999999999997"/>
    <n v="-4.0999999999999659"/>
    <n v="-8.5434465513647972E-3"/>
    <x v="0"/>
  </r>
  <r>
    <d v="2024-04-10T00:00:00"/>
    <x v="3"/>
    <n v="4"/>
    <n v="1"/>
    <x v="0"/>
    <x v="1"/>
    <s v="Q2"/>
    <x v="4"/>
    <x v="1"/>
    <s v="EQ"/>
    <n v="477.5"/>
    <n v="479.45"/>
    <n v="473.1"/>
    <n v="475.8"/>
    <n v="477.7"/>
    <n v="477.3"/>
    <n v="476.56"/>
    <n v="5385767"/>
    <n v="2566667762.5999999"/>
    <n v="96262"/>
    <n v="2481747"/>
    <n v="46.08"/>
    <n v="1.5"/>
    <n v="3.1525851197982345E-3"/>
    <x v="1"/>
  </r>
  <r>
    <d v="2024-04-12T00:00:00"/>
    <x v="3"/>
    <n v="4"/>
    <n v="1"/>
    <x v="0"/>
    <x v="1"/>
    <s v="Q2"/>
    <x v="4"/>
    <x v="1"/>
    <s v="EQ"/>
    <n v="475"/>
    <n v="480"/>
    <n v="470"/>
    <n v="477.3"/>
    <n v="471.2"/>
    <n v="470.75"/>
    <n v="474.6"/>
    <n v="6585023"/>
    <n v="3125273929.5999999"/>
    <n v="124860"/>
    <n v="2205682"/>
    <n v="33.5"/>
    <n v="-6.5500000000000114"/>
    <n v="-1.3723025350932351E-2"/>
    <x v="0"/>
  </r>
  <r>
    <d v="2024-04-15T00:00:00"/>
    <x v="3"/>
    <n v="4"/>
    <n v="1"/>
    <x v="0"/>
    <x v="1"/>
    <s v="Q2"/>
    <x v="4"/>
    <x v="1"/>
    <s v="EQ"/>
    <n v="466.45"/>
    <n v="468.35"/>
    <n v="458.2"/>
    <n v="470.75"/>
    <n v="458.5"/>
    <n v="459.35"/>
    <n v="462.88"/>
    <n v="6088236"/>
    <n v="2818132715.9499998"/>
    <n v="106295"/>
    <n v="2421856"/>
    <n v="39.78"/>
    <n v="-11.399999999999977"/>
    <n v="-2.421667551779071E-2"/>
    <x v="0"/>
  </r>
  <r>
    <d v="2024-04-16T00:00:00"/>
    <x v="3"/>
    <n v="4"/>
    <n v="1"/>
    <x v="0"/>
    <x v="1"/>
    <s v="Q2"/>
    <x v="4"/>
    <x v="1"/>
    <s v="EQ"/>
    <n v="453.05"/>
    <n v="458.5"/>
    <n v="444.8"/>
    <n v="459.35"/>
    <n v="449"/>
    <n v="448.35"/>
    <n v="451.53"/>
    <n v="10719712"/>
    <n v="4840273621.5"/>
    <n v="170099"/>
    <n v="5337730"/>
    <n v="49.79"/>
    <n v="-11"/>
    <n v="-2.3946881462936758E-2"/>
    <x v="0"/>
  </r>
  <r>
    <d v="2024-04-18T00:00:00"/>
    <x v="3"/>
    <n v="4"/>
    <n v="1"/>
    <x v="0"/>
    <x v="1"/>
    <s v="Q2"/>
    <x v="4"/>
    <x v="1"/>
    <s v="EQ"/>
    <n v="452.5"/>
    <n v="455.45"/>
    <n v="442.85"/>
    <n v="448.35"/>
    <n v="445.2"/>
    <n v="444.35"/>
    <n v="448.85"/>
    <n v="10993129"/>
    <n v="4934308716.3999996"/>
    <n v="186058"/>
    <n v="4405773"/>
    <n v="40.08"/>
    <n v="-4"/>
    <n v="-8.9216014274562279E-3"/>
    <x v="0"/>
  </r>
  <r>
    <d v="2024-04-19T00:00:00"/>
    <x v="3"/>
    <n v="4"/>
    <n v="1"/>
    <x v="0"/>
    <x v="1"/>
    <s v="Q2"/>
    <x v="4"/>
    <x v="1"/>
    <s v="EQ"/>
    <n v="440"/>
    <n v="453.9"/>
    <n v="437"/>
    <n v="444.35"/>
    <n v="452.1"/>
    <n v="452.75"/>
    <n v="446.76"/>
    <n v="10235053"/>
    <n v="4572653452.8500004"/>
    <n v="151723"/>
    <n v="4126287"/>
    <n v="40.32"/>
    <n v="8.3999999999999773"/>
    <n v="1.8904017103634471E-2"/>
    <x v="1"/>
  </r>
  <r>
    <d v="2024-04-22T00:00:00"/>
    <x v="3"/>
    <n v="4"/>
    <n v="1"/>
    <x v="0"/>
    <x v="1"/>
    <s v="Q2"/>
    <x v="4"/>
    <x v="1"/>
    <s v="EQ"/>
    <n v="452.75"/>
    <n v="466.15"/>
    <n v="450"/>
    <n v="452.75"/>
    <n v="461.95"/>
    <n v="462"/>
    <n v="461.45"/>
    <n v="9440870"/>
    <n v="4356493004.8999996"/>
    <n v="118309"/>
    <n v="2480903"/>
    <n v="26.28"/>
    <n v="9.25"/>
    <n v="2.0430701270016567E-2"/>
    <x v="1"/>
  </r>
  <r>
    <d v="2024-04-23T00:00:00"/>
    <x v="3"/>
    <n v="4"/>
    <n v="1"/>
    <x v="0"/>
    <x v="1"/>
    <s v="Q2"/>
    <x v="4"/>
    <x v="1"/>
    <s v="EQ"/>
    <n v="466.8"/>
    <n v="466.8"/>
    <n v="460.2"/>
    <n v="462"/>
    <n v="461.5"/>
    <n v="462.1"/>
    <n v="463.14"/>
    <n v="5161356"/>
    <n v="2390445963.4499998"/>
    <n v="72015"/>
    <n v="2091107"/>
    <n v="40.51"/>
    <n v="0.10000000000002274"/>
    <n v="2.1645021645026567E-4"/>
    <x v="1"/>
  </r>
  <r>
    <d v="2024-04-24T00:00:00"/>
    <x v="3"/>
    <n v="4"/>
    <n v="1"/>
    <x v="0"/>
    <x v="1"/>
    <s v="Q2"/>
    <x v="4"/>
    <x v="1"/>
    <s v="EQ"/>
    <n v="463.9"/>
    <n v="464.65"/>
    <n v="458.6"/>
    <n v="462.1"/>
    <n v="460.95"/>
    <n v="459.9"/>
    <n v="461.58"/>
    <n v="2957584"/>
    <n v="1365154814.05"/>
    <n v="58214"/>
    <n v="1357055"/>
    <n v="45.88"/>
    <n v="-2.2000000000000455"/>
    <n v="-4.7608742696387046E-3"/>
    <x v="0"/>
  </r>
  <r>
    <d v="2024-04-25T00:00:00"/>
    <x v="3"/>
    <n v="4"/>
    <n v="1"/>
    <x v="0"/>
    <x v="1"/>
    <s v="Q2"/>
    <x v="4"/>
    <x v="1"/>
    <s v="EQ"/>
    <n v="458.9"/>
    <n v="462.55"/>
    <n v="455.8"/>
    <n v="459.9"/>
    <n v="461.65"/>
    <n v="461"/>
    <n v="460.46"/>
    <n v="5902545"/>
    <n v="2717900740.5999999"/>
    <n v="111925"/>
    <n v="2074435"/>
    <n v="35.14"/>
    <n v="1.1000000000000227"/>
    <n v="2.3918243096325786E-3"/>
    <x v="1"/>
  </r>
  <r>
    <d v="2024-04-26T00:00:00"/>
    <x v="3"/>
    <n v="4"/>
    <n v="1"/>
    <x v="0"/>
    <x v="1"/>
    <s v="Q2"/>
    <x v="4"/>
    <x v="1"/>
    <s v="EQ"/>
    <n v="461.9"/>
    <n v="475.8"/>
    <n v="461.6"/>
    <n v="461"/>
    <n v="465.15"/>
    <n v="464.6"/>
    <n v="469.2"/>
    <n v="10739147"/>
    <n v="5038808647.8000002"/>
    <n v="169644"/>
    <n v="3759538"/>
    <n v="35.01"/>
    <n v="3.6000000000000227"/>
    <n v="7.8091106290672941E-3"/>
    <x v="1"/>
  </r>
  <r>
    <d v="2024-04-29T00:00:00"/>
    <x v="3"/>
    <n v="4"/>
    <n v="1"/>
    <x v="0"/>
    <x v="1"/>
    <s v="Q2"/>
    <x v="4"/>
    <x v="1"/>
    <s v="EQ"/>
    <n v="467.65"/>
    <n v="468"/>
    <n v="461.6"/>
    <n v="464.6"/>
    <n v="463.3"/>
    <n v="462.95"/>
    <n v="463.59"/>
    <n v="3624970"/>
    <n v="1680489736.8499999"/>
    <n v="68000"/>
    <n v="1654693"/>
    <n v="45.65"/>
    <n v="-1.6500000000000341"/>
    <n v="-3.5514421007318856E-3"/>
    <x v="0"/>
  </r>
  <r>
    <d v="2024-04-30T00:00:00"/>
    <x v="3"/>
    <n v="4"/>
    <n v="1"/>
    <x v="0"/>
    <x v="1"/>
    <s v="Q2"/>
    <x v="4"/>
    <x v="1"/>
    <s v="EQ"/>
    <n v="463"/>
    <n v="466.75"/>
    <n v="461.5"/>
    <n v="462.95"/>
    <n v="462.4"/>
    <n v="462.4"/>
    <n v="463.91"/>
    <n v="4451478"/>
    <n v="2065064238.45"/>
    <n v="72568"/>
    <n v="2672315"/>
    <n v="60.03"/>
    <n v="-0.55000000000001137"/>
    <n v="-1.1880332649314427E-3"/>
    <x v="0"/>
  </r>
  <r>
    <d v="2024-05-02T00:00:00"/>
    <x v="4"/>
    <n v="5"/>
    <n v="1"/>
    <x v="0"/>
    <x v="1"/>
    <s v="Q2"/>
    <x v="4"/>
    <x v="1"/>
    <s v="EQ"/>
    <n v="462.4"/>
    <n v="463"/>
    <n v="455.45"/>
    <n v="462.4"/>
    <n v="457.8"/>
    <n v="457.4"/>
    <n v="457.79"/>
    <n v="7468638"/>
    <n v="3419053761.5500002"/>
    <n v="170531"/>
    <n v="2870178"/>
    <n v="38.43"/>
    <n v="-5"/>
    <n v="-1.0813148788927337E-2"/>
    <x v="0"/>
  </r>
  <r>
    <d v="2024-05-03T00:00:00"/>
    <x v="4"/>
    <n v="5"/>
    <n v="1"/>
    <x v="0"/>
    <x v="1"/>
    <s v="Q2"/>
    <x v="4"/>
    <x v="1"/>
    <s v="EQ"/>
    <n v="460.4"/>
    <n v="462"/>
    <n v="453.2"/>
    <n v="457.4"/>
    <n v="455.95"/>
    <n v="457.35"/>
    <n v="457.47"/>
    <n v="4865313"/>
    <n v="2225749257.6500001"/>
    <n v="108000"/>
    <n v="1606043"/>
    <n v="33.01"/>
    <n v="-4.9999999999954525E-2"/>
    <n v="-1.0931351114987872E-4"/>
    <x v="0"/>
  </r>
  <r>
    <d v="2024-05-06T00:00:00"/>
    <x v="4"/>
    <n v="5"/>
    <n v="1"/>
    <x v="0"/>
    <x v="1"/>
    <s v="Q2"/>
    <x v="4"/>
    <x v="1"/>
    <s v="EQ"/>
    <n v="458.8"/>
    <n v="462.6"/>
    <n v="456"/>
    <n v="457.35"/>
    <n v="458.6"/>
    <n v="458.65"/>
    <n v="459.91"/>
    <n v="3459063"/>
    <n v="1590842471.05"/>
    <n v="63782"/>
    <n v="1208701"/>
    <n v="34.94"/>
    <n v="1.2999999999999545"/>
    <n v="2.8424620094018903E-3"/>
    <x v="1"/>
  </r>
  <r>
    <d v="2024-05-07T00:00:00"/>
    <x v="4"/>
    <n v="5"/>
    <n v="1"/>
    <x v="0"/>
    <x v="1"/>
    <s v="Q2"/>
    <x v="4"/>
    <x v="1"/>
    <s v="EQ"/>
    <n v="461.8"/>
    <n v="465.35"/>
    <n v="454"/>
    <n v="458.65"/>
    <n v="464.65"/>
    <n v="463.9"/>
    <n v="460.84"/>
    <n v="4639264"/>
    <n v="2137962667.0999999"/>
    <n v="88701"/>
    <n v="1643799"/>
    <n v="35.43"/>
    <n v="5.25"/>
    <n v="1.1446636869072277E-2"/>
    <x v="1"/>
  </r>
  <r>
    <d v="2024-05-08T00:00:00"/>
    <x v="4"/>
    <n v="5"/>
    <n v="1"/>
    <x v="0"/>
    <x v="1"/>
    <s v="Q2"/>
    <x v="4"/>
    <x v="1"/>
    <s v="EQ"/>
    <n v="465"/>
    <n v="466.4"/>
    <n v="461.3"/>
    <n v="463.9"/>
    <n v="462.55"/>
    <n v="463.2"/>
    <n v="463.75"/>
    <n v="4102840"/>
    <n v="1902696372"/>
    <n v="71059"/>
    <n v="1856114"/>
    <n v="45.24"/>
    <n v="-0.69999999999998863"/>
    <n v="-1.5089458935115083E-3"/>
    <x v="0"/>
  </r>
  <r>
    <d v="2024-05-09T00:00:00"/>
    <x v="4"/>
    <n v="5"/>
    <n v="1"/>
    <x v="0"/>
    <x v="1"/>
    <s v="Q2"/>
    <x v="4"/>
    <x v="1"/>
    <s v="EQ"/>
    <n v="461.75"/>
    <n v="464.4"/>
    <n v="454.05"/>
    <n v="463.2"/>
    <n v="454.95"/>
    <n v="455.9"/>
    <n v="459.15"/>
    <n v="4616742"/>
    <n v="2119764605.5999999"/>
    <n v="105541"/>
    <n v="1769541"/>
    <n v="38.33"/>
    <n v="-7.3000000000000114"/>
    <n v="-1.5759930915371353E-2"/>
    <x v="0"/>
  </r>
  <r>
    <d v="2024-05-10T00:00:00"/>
    <x v="4"/>
    <n v="5"/>
    <n v="1"/>
    <x v="0"/>
    <x v="1"/>
    <s v="Q2"/>
    <x v="4"/>
    <x v="1"/>
    <s v="EQ"/>
    <n v="456.05"/>
    <n v="457.5"/>
    <n v="450.3"/>
    <n v="455.9"/>
    <n v="451.75"/>
    <n v="451.85"/>
    <n v="453.02"/>
    <n v="3327357"/>
    <n v="1507374022.8499999"/>
    <n v="87956"/>
    <n v="1117120"/>
    <n v="33.57"/>
    <n v="-4.0499999999999545"/>
    <n v="-8.8835270892738648E-3"/>
    <x v="0"/>
  </r>
  <r>
    <d v="2024-05-13T00:00:00"/>
    <x v="4"/>
    <n v="5"/>
    <n v="1"/>
    <x v="0"/>
    <x v="1"/>
    <s v="Q2"/>
    <x v="4"/>
    <x v="1"/>
    <s v="EQ"/>
    <n v="451.85"/>
    <n v="453.25"/>
    <n v="445"/>
    <n v="451.85"/>
    <n v="452.7"/>
    <n v="451.95"/>
    <n v="449.32"/>
    <n v="3555804"/>
    <n v="1597691210.1500001"/>
    <n v="70590"/>
    <n v="1497674"/>
    <n v="42.12"/>
    <n v="9.9999999999965894E-2"/>
    <n v="2.2131238242772134E-4"/>
    <x v="1"/>
  </r>
  <r>
    <d v="2024-05-14T00:00:00"/>
    <x v="4"/>
    <n v="5"/>
    <n v="1"/>
    <x v="0"/>
    <x v="1"/>
    <s v="Q2"/>
    <x v="4"/>
    <x v="1"/>
    <s v="EQ"/>
    <n v="452.7"/>
    <n v="459.9"/>
    <n v="452.2"/>
    <n v="451.95"/>
    <n v="457"/>
    <n v="456.35"/>
    <n v="456.06"/>
    <n v="2454710"/>
    <n v="1119504487.6500001"/>
    <n v="50943"/>
    <n v="913207"/>
    <n v="37.200000000000003"/>
    <n v="4.4000000000000341"/>
    <n v="9.7355902201571726E-3"/>
    <x v="1"/>
  </r>
  <r>
    <d v="2024-05-15T00:00:00"/>
    <x v="4"/>
    <n v="5"/>
    <n v="1"/>
    <x v="0"/>
    <x v="1"/>
    <s v="Q2"/>
    <x v="4"/>
    <x v="1"/>
    <s v="EQ"/>
    <n v="456.35"/>
    <n v="459.75"/>
    <n v="454.65"/>
    <n v="456.35"/>
    <n v="458.5"/>
    <n v="458.3"/>
    <n v="457.55"/>
    <n v="2396712"/>
    <n v="1096619531.3499999"/>
    <n v="51332"/>
    <n v="856079"/>
    <n v="35.72"/>
    <n v="1.9499999999999886"/>
    <n v="4.2730360468938066E-3"/>
    <x v="1"/>
  </r>
  <r>
    <d v="2024-05-16T00:00:00"/>
    <x v="4"/>
    <n v="5"/>
    <n v="1"/>
    <x v="0"/>
    <x v="1"/>
    <s v="Q2"/>
    <x v="4"/>
    <x v="1"/>
    <s v="EQ"/>
    <n v="462"/>
    <n v="467.5"/>
    <n v="456.1"/>
    <n v="458.3"/>
    <n v="464"/>
    <n v="464.45"/>
    <n v="462.22"/>
    <n v="7310736"/>
    <n v="3379192091.6500001"/>
    <n v="199329"/>
    <n v="2119139"/>
    <n v="28.99"/>
    <n v="6.1499999999999773"/>
    <n v="1.3419157756927726E-2"/>
    <x v="1"/>
  </r>
  <r>
    <d v="2024-05-17T00:00:00"/>
    <x v="4"/>
    <n v="5"/>
    <n v="1"/>
    <x v="0"/>
    <x v="1"/>
    <s v="Q2"/>
    <x v="4"/>
    <x v="1"/>
    <s v="EQ"/>
    <n v="464.4"/>
    <n v="464.4"/>
    <n v="460.05"/>
    <n v="464.45"/>
    <n v="461.15"/>
    <n v="461"/>
    <n v="461.45"/>
    <n v="3438410"/>
    <n v="1586641333"/>
    <n v="69648"/>
    <n v="1465365"/>
    <n v="42.62"/>
    <n v="-3.4499999999999886"/>
    <n v="-7.428140811712754E-3"/>
    <x v="0"/>
  </r>
  <r>
    <d v="2024-05-18T00:00:00"/>
    <x v="4"/>
    <n v="5"/>
    <n v="1"/>
    <x v="0"/>
    <x v="1"/>
    <s v="Q2"/>
    <x v="4"/>
    <x v="1"/>
    <s v="EQ"/>
    <n v="460.7"/>
    <n v="463.15"/>
    <n v="459.15"/>
    <n v="461"/>
    <n v="462.8"/>
    <n v="462.55"/>
    <n v="462.14"/>
    <n v="439806"/>
    <n v="203251846.75"/>
    <n v="9611"/>
    <n v="244786"/>
    <n v="55.66"/>
    <n v="1.5500000000000114"/>
    <n v="3.3622559652928662E-3"/>
    <x v="1"/>
  </r>
  <r>
    <d v="2024-05-21T00:00:00"/>
    <x v="4"/>
    <n v="5"/>
    <n v="1"/>
    <x v="0"/>
    <x v="1"/>
    <s v="Q2"/>
    <x v="4"/>
    <x v="1"/>
    <s v="EQ"/>
    <n v="463"/>
    <n v="464.8"/>
    <n v="459.7"/>
    <n v="462.55"/>
    <n v="460.6"/>
    <n v="460.9"/>
    <n v="461.91"/>
    <n v="4233724"/>
    <n v="1955615977.05"/>
    <n v="91428"/>
    <n v="2301866"/>
    <n v="54.37"/>
    <n v="-1.6500000000000341"/>
    <n v="-3.567181926278314E-3"/>
    <x v="0"/>
  </r>
  <r>
    <d v="2024-05-22T00:00:00"/>
    <x v="4"/>
    <n v="5"/>
    <n v="1"/>
    <x v="0"/>
    <x v="1"/>
    <s v="Q2"/>
    <x v="4"/>
    <x v="1"/>
    <s v="EQ"/>
    <n v="462.9"/>
    <n v="463.45"/>
    <n v="458.85"/>
    <n v="460.9"/>
    <n v="461.35"/>
    <n v="461.3"/>
    <n v="460.99"/>
    <n v="3882942"/>
    <n v="1789985123.8499999"/>
    <n v="75978"/>
    <n v="1839961"/>
    <n v="47.39"/>
    <n v="0.40000000000003411"/>
    <n v="8.6786721631597775E-4"/>
    <x v="1"/>
  </r>
  <r>
    <d v="2024-05-23T00:00:00"/>
    <x v="4"/>
    <n v="5"/>
    <n v="1"/>
    <x v="0"/>
    <x v="1"/>
    <s v="Q2"/>
    <x v="4"/>
    <x v="1"/>
    <s v="EQ"/>
    <n v="462.5"/>
    <n v="468"/>
    <n v="461.75"/>
    <n v="461.3"/>
    <n v="465.85"/>
    <n v="465.8"/>
    <n v="465.85"/>
    <n v="6585666"/>
    <n v="3067941496.3499999"/>
    <n v="109706"/>
    <n v="2437530"/>
    <n v="37.01"/>
    <n v="4.5"/>
    <n v="9.7550401040537617E-3"/>
    <x v="1"/>
  </r>
  <r>
    <d v="2024-05-24T00:00:00"/>
    <x v="4"/>
    <n v="5"/>
    <n v="1"/>
    <x v="0"/>
    <x v="1"/>
    <s v="Q2"/>
    <x v="4"/>
    <x v="1"/>
    <s v="EQ"/>
    <n v="467"/>
    <n v="470.5"/>
    <n v="462"/>
    <n v="465.8"/>
    <n v="462.15"/>
    <n v="463.65"/>
    <n v="466.89"/>
    <n v="4102763"/>
    <n v="1915533447.2"/>
    <n v="69778"/>
    <n v="1544473"/>
    <n v="37.64"/>
    <n v="-2.1500000000000341"/>
    <n v="-4.615714899098399E-3"/>
    <x v="0"/>
  </r>
  <r>
    <d v="2024-05-27T00:00:00"/>
    <x v="4"/>
    <n v="5"/>
    <n v="1"/>
    <x v="0"/>
    <x v="1"/>
    <s v="Q2"/>
    <x v="4"/>
    <x v="1"/>
    <s v="EQ"/>
    <n v="462"/>
    <n v="462.15"/>
    <n v="451.6"/>
    <n v="463.65"/>
    <n v="453.6"/>
    <n v="452.45"/>
    <n v="454.36"/>
    <n v="20491879"/>
    <n v="9310712901.0499992"/>
    <n v="291324"/>
    <n v="13336057"/>
    <n v="65.08"/>
    <n v="-11.199999999999989"/>
    <n v="-2.4156152270031251E-2"/>
    <x v="0"/>
  </r>
  <r>
    <d v="2024-05-28T00:00:00"/>
    <x v="4"/>
    <n v="5"/>
    <n v="1"/>
    <x v="0"/>
    <x v="1"/>
    <s v="Q2"/>
    <x v="4"/>
    <x v="1"/>
    <s v="EQ"/>
    <n v="454"/>
    <n v="457.25"/>
    <n v="453.1"/>
    <n v="452.45"/>
    <n v="455"/>
    <n v="456.05"/>
    <n v="455.59"/>
    <n v="7889063"/>
    <n v="3594158781.5500002"/>
    <n v="52387"/>
    <n v="5426219"/>
    <n v="68.78"/>
    <n v="3.6000000000000227"/>
    <n v="7.9566802961653724E-3"/>
    <x v="1"/>
  </r>
  <r>
    <d v="2024-05-29T00:00:00"/>
    <x v="4"/>
    <n v="5"/>
    <n v="1"/>
    <x v="0"/>
    <x v="1"/>
    <s v="Q2"/>
    <x v="4"/>
    <x v="1"/>
    <s v="EQ"/>
    <n v="454"/>
    <n v="455.5"/>
    <n v="449.5"/>
    <n v="456.05"/>
    <n v="450"/>
    <n v="450.8"/>
    <n v="451.95"/>
    <n v="4878018"/>
    <n v="2204635542.8000002"/>
    <n v="73341"/>
    <n v="2661736"/>
    <n v="54.57"/>
    <n v="-5.25"/>
    <n v="-1.1511895625479662E-2"/>
    <x v="0"/>
  </r>
  <r>
    <d v="2024-05-30T00:00:00"/>
    <x v="4"/>
    <n v="5"/>
    <n v="1"/>
    <x v="0"/>
    <x v="1"/>
    <s v="Q2"/>
    <x v="4"/>
    <x v="1"/>
    <s v="EQ"/>
    <n v="449"/>
    <n v="449.5"/>
    <n v="435.1"/>
    <n v="450.8"/>
    <n v="438.2"/>
    <n v="436.95"/>
    <n v="440.23"/>
    <n v="10362284"/>
    <n v="4561774444.6999998"/>
    <n v="195003"/>
    <n v="5996258"/>
    <n v="57.87"/>
    <n v="-13.850000000000023"/>
    <n v="-3.0723158828748941E-2"/>
    <x v="0"/>
  </r>
  <r>
    <d v="2024-05-31T00:00:00"/>
    <x v="4"/>
    <n v="5"/>
    <n v="1"/>
    <x v="0"/>
    <x v="1"/>
    <s v="Q2"/>
    <x v="4"/>
    <x v="1"/>
    <s v="EQ"/>
    <n v="437.55"/>
    <n v="442.15"/>
    <n v="435.5"/>
    <n v="436.95"/>
    <n v="439"/>
    <n v="438.2"/>
    <n v="438.75"/>
    <n v="10719002"/>
    <n v="4702921093.6999998"/>
    <n v="163674"/>
    <n v="5338961"/>
    <n v="49.81"/>
    <n v="1.25"/>
    <n v="2.8607392150131594E-3"/>
    <x v="1"/>
  </r>
  <r>
    <d v="2024-06-03T00:00:00"/>
    <x v="5"/>
    <n v="6"/>
    <n v="1"/>
    <x v="0"/>
    <x v="1"/>
    <s v="Q2"/>
    <x v="4"/>
    <x v="1"/>
    <s v="EQ"/>
    <n v="450.2"/>
    <n v="450.55"/>
    <n v="441.55"/>
    <n v="438.2"/>
    <n v="444.5"/>
    <n v="444.1"/>
    <n v="444.23"/>
    <n v="4482212"/>
    <n v="1991112467.95"/>
    <n v="88057"/>
    <n v="2202807"/>
    <n v="49.15"/>
    <n v="5.9000000000000341"/>
    <n v="1.3464171611136546E-2"/>
    <x v="1"/>
  </r>
  <r>
    <d v="2024-06-04T00:00:00"/>
    <x v="5"/>
    <n v="6"/>
    <n v="1"/>
    <x v="0"/>
    <x v="1"/>
    <s v="Q2"/>
    <x v="4"/>
    <x v="1"/>
    <s v="EQ"/>
    <n v="445.9"/>
    <n v="445.9"/>
    <n v="417"/>
    <n v="444.1"/>
    <n v="439.7"/>
    <n v="438.15"/>
    <n v="436.08"/>
    <n v="8865366"/>
    <n v="3865979968.3499999"/>
    <n v="167269"/>
    <n v="3562470"/>
    <n v="40.18"/>
    <n v="-5.9500000000000455"/>
    <n v="-1.3397883359603794E-2"/>
    <x v="0"/>
  </r>
  <r>
    <d v="2024-06-05T00:00:00"/>
    <x v="5"/>
    <n v="6"/>
    <n v="1"/>
    <x v="0"/>
    <x v="1"/>
    <s v="Q2"/>
    <x v="4"/>
    <x v="1"/>
    <s v="EQ"/>
    <n v="439.7"/>
    <n v="455"/>
    <n v="439.05"/>
    <n v="438.15"/>
    <n v="451.5"/>
    <n v="451.5"/>
    <n v="449.65"/>
    <n v="6133714"/>
    <n v="2758021848.9000001"/>
    <n v="123575"/>
    <n v="2803619"/>
    <n v="45.71"/>
    <n v="13.350000000000023"/>
    <n v="3.0469017459774102E-2"/>
    <x v="1"/>
  </r>
  <r>
    <d v="2024-06-06T00:00:00"/>
    <x v="5"/>
    <n v="6"/>
    <n v="1"/>
    <x v="0"/>
    <x v="1"/>
    <s v="Q2"/>
    <x v="4"/>
    <x v="1"/>
    <s v="EQ"/>
    <n v="454.95"/>
    <n v="462"/>
    <n v="452.6"/>
    <n v="451.5"/>
    <n v="461.6"/>
    <n v="461"/>
    <n v="458.2"/>
    <n v="7712784"/>
    <n v="3533982927.8000002"/>
    <n v="150107"/>
    <n v="3056234"/>
    <n v="39.630000000000003"/>
    <n v="9.5"/>
    <n v="2.1040974529346623E-2"/>
    <x v="1"/>
  </r>
  <r>
    <d v="2024-06-07T00:00:00"/>
    <x v="5"/>
    <n v="6"/>
    <n v="1"/>
    <x v="0"/>
    <x v="1"/>
    <s v="Q2"/>
    <x v="4"/>
    <x v="1"/>
    <s v="EQ"/>
    <n v="470"/>
    <n v="486.4"/>
    <n v="468.3"/>
    <n v="461"/>
    <n v="484"/>
    <n v="484.55"/>
    <n v="482.16"/>
    <n v="36336220"/>
    <n v="17519972023.150002"/>
    <n v="373790"/>
    <n v="11291883"/>
    <n v="31.08"/>
    <n v="23.550000000000011"/>
    <n v="5.1084598698481587E-2"/>
    <x v="1"/>
  </r>
  <r>
    <d v="2024-06-10T00:00:00"/>
    <x v="5"/>
    <n v="6"/>
    <n v="1"/>
    <x v="0"/>
    <x v="1"/>
    <s v="Q2"/>
    <x v="4"/>
    <x v="1"/>
    <s v="EQ"/>
    <n v="488.4"/>
    <n v="488.4"/>
    <n v="473.35"/>
    <n v="484.55"/>
    <n v="475.45"/>
    <n v="475.25"/>
    <n v="477.61"/>
    <n v="9155876"/>
    <n v="4372896775.6499996"/>
    <n v="128553"/>
    <n v="3403226"/>
    <n v="37.17"/>
    <n v="-9.3000000000000114"/>
    <n v="-1.9193065731090725E-2"/>
    <x v="0"/>
  </r>
  <r>
    <d v="2024-06-11T00:00:00"/>
    <x v="5"/>
    <n v="6"/>
    <n v="1"/>
    <x v="0"/>
    <x v="1"/>
    <s v="Q2"/>
    <x v="4"/>
    <x v="1"/>
    <s v="EQ"/>
    <n v="479.2"/>
    <n v="479.2"/>
    <n v="474.35"/>
    <n v="475.25"/>
    <n v="475.55"/>
    <n v="476.05"/>
    <n v="476.76"/>
    <n v="4685857"/>
    <n v="2234007039.3499999"/>
    <n v="67351"/>
    <n v="2099470"/>
    <n v="44.8"/>
    <n v="0.80000000000001137"/>
    <n v="1.6833245660179093E-3"/>
    <x v="1"/>
  </r>
  <r>
    <d v="2024-06-12T00:00:00"/>
    <x v="5"/>
    <n v="6"/>
    <n v="1"/>
    <x v="0"/>
    <x v="1"/>
    <s v="Q2"/>
    <x v="4"/>
    <x v="1"/>
    <s v="EQ"/>
    <n v="478"/>
    <n v="484.4"/>
    <n v="475.55"/>
    <n v="476.05"/>
    <n v="477"/>
    <n v="476.9"/>
    <n v="479.94"/>
    <n v="6937558"/>
    <n v="3329620700.9499998"/>
    <n v="145168"/>
    <n v="2783699"/>
    <n v="40.130000000000003"/>
    <n v="0.84999999999996589"/>
    <n v="1.7855267303853921E-3"/>
    <x v="1"/>
  </r>
  <r>
    <d v="2024-06-13T00:00:00"/>
    <x v="5"/>
    <n v="6"/>
    <n v="1"/>
    <x v="0"/>
    <x v="1"/>
    <s v="Q2"/>
    <x v="4"/>
    <x v="1"/>
    <s v="EQ"/>
    <n v="480"/>
    <n v="485.35"/>
    <n v="478.15"/>
    <n v="476.9"/>
    <n v="482"/>
    <n v="482.6"/>
    <n v="482.91"/>
    <n v="6497966"/>
    <n v="3137928794.0500002"/>
    <n v="110667"/>
    <n v="2315056"/>
    <n v="35.630000000000003"/>
    <n v="5.7000000000000455"/>
    <n v="1.1952191235059856E-2"/>
    <x v="1"/>
  </r>
  <r>
    <d v="2024-06-14T00:00:00"/>
    <x v="5"/>
    <n v="6"/>
    <n v="1"/>
    <x v="0"/>
    <x v="1"/>
    <s v="Q2"/>
    <x v="4"/>
    <x v="1"/>
    <s v="EQ"/>
    <n v="485"/>
    <n v="485.6"/>
    <n v="476.2"/>
    <n v="482.6"/>
    <n v="477.15"/>
    <n v="477.5"/>
    <n v="478.63"/>
    <n v="5661298"/>
    <n v="2709681807.5"/>
    <n v="134137"/>
    <n v="2365395"/>
    <n v="41.78"/>
    <n v="-5.1000000000000227"/>
    <n v="-1.0567757977621266E-2"/>
    <x v="0"/>
  </r>
  <r>
    <d v="2024-06-18T00:00:00"/>
    <x v="5"/>
    <n v="6"/>
    <n v="1"/>
    <x v="0"/>
    <x v="1"/>
    <s v="Q2"/>
    <x v="4"/>
    <x v="1"/>
    <s v="EQ"/>
    <n v="481"/>
    <n v="493"/>
    <n v="480.05"/>
    <n v="477.5"/>
    <n v="491.55"/>
    <n v="491.85"/>
    <n v="490.22"/>
    <n v="15935492"/>
    <n v="7811945829.1499996"/>
    <n v="242174"/>
    <n v="6386875"/>
    <n v="40.08"/>
    <n v="14.350000000000023"/>
    <n v="3.0052356020942455E-2"/>
    <x v="1"/>
  </r>
  <r>
    <d v="2024-06-19T00:00:00"/>
    <x v="5"/>
    <n v="6"/>
    <n v="1"/>
    <x v="0"/>
    <x v="1"/>
    <s v="Q2"/>
    <x v="4"/>
    <x v="1"/>
    <s v="EQ"/>
    <n v="492.25"/>
    <n v="497.15"/>
    <n v="486.75"/>
    <n v="491.85"/>
    <n v="495.25"/>
    <n v="495.75"/>
    <n v="492.61"/>
    <n v="10440142"/>
    <n v="5142923763.6499996"/>
    <n v="123262"/>
    <n v="5054224"/>
    <n v="48.41"/>
    <n v="3.8999999999999773"/>
    <n v="7.9292467215614053E-3"/>
    <x v="1"/>
  </r>
  <r>
    <d v="2024-06-20T00:00:00"/>
    <x v="5"/>
    <n v="6"/>
    <n v="1"/>
    <x v="0"/>
    <x v="1"/>
    <s v="Q2"/>
    <x v="4"/>
    <x v="1"/>
    <s v="EQ"/>
    <n v="497.5"/>
    <n v="497.5"/>
    <n v="488.25"/>
    <n v="495.75"/>
    <n v="491"/>
    <n v="490.4"/>
    <n v="491.98"/>
    <n v="6285563"/>
    <n v="3092391359.8000002"/>
    <n v="108929"/>
    <n v="2591614"/>
    <n v="41.23"/>
    <n v="-5.3500000000000227"/>
    <n v="-1.079172970247105E-2"/>
    <x v="0"/>
  </r>
  <r>
    <d v="2024-06-21T00:00:00"/>
    <x v="5"/>
    <n v="6"/>
    <n v="1"/>
    <x v="0"/>
    <x v="1"/>
    <s v="Q2"/>
    <x v="4"/>
    <x v="1"/>
    <s v="EQ"/>
    <n v="497.95"/>
    <n v="500.95"/>
    <n v="489.1"/>
    <n v="490.4"/>
    <n v="491.6"/>
    <n v="490.55"/>
    <n v="491.89"/>
    <n v="47585588"/>
    <n v="23406656808.25"/>
    <n v="203465"/>
    <n v="33855194"/>
    <n v="71.150000000000006"/>
    <n v="0.15000000000003411"/>
    <n v="3.058727569331854E-4"/>
    <x v="1"/>
  </r>
  <r>
    <d v="2024-06-24T00:00:00"/>
    <x v="5"/>
    <n v="6"/>
    <n v="1"/>
    <x v="0"/>
    <x v="1"/>
    <s v="Q2"/>
    <x v="4"/>
    <x v="1"/>
    <s v="EQ"/>
    <n v="490.1"/>
    <n v="494.9"/>
    <n v="489.45"/>
    <n v="490.55"/>
    <n v="490.8"/>
    <n v="490.55"/>
    <n v="491.78"/>
    <n v="4967259"/>
    <n v="2442784735.6999998"/>
    <n v="73973"/>
    <n v="2351300"/>
    <n v="47.34"/>
    <n v="0"/>
    <n v="0"/>
    <x v="2"/>
  </r>
  <r>
    <d v="2024-06-25T00:00:00"/>
    <x v="5"/>
    <n v="6"/>
    <n v="1"/>
    <x v="0"/>
    <x v="1"/>
    <s v="Q2"/>
    <x v="4"/>
    <x v="1"/>
    <s v="EQ"/>
    <n v="490.55"/>
    <n v="498"/>
    <n v="489.3"/>
    <n v="490.55"/>
    <n v="497"/>
    <n v="496.85"/>
    <n v="493.94"/>
    <n v="4629105"/>
    <n v="2286480802.1500001"/>
    <n v="79008"/>
    <n v="2449317"/>
    <n v="52.91"/>
    <n v="6.3000000000000114"/>
    <n v="1.2842727550708411E-2"/>
    <x v="1"/>
  </r>
  <r>
    <d v="2024-06-26T00:00:00"/>
    <x v="5"/>
    <n v="6"/>
    <n v="1"/>
    <x v="0"/>
    <x v="1"/>
    <s v="Q2"/>
    <x v="4"/>
    <x v="1"/>
    <s v="EQ"/>
    <n v="496.85"/>
    <n v="499.9"/>
    <n v="493.8"/>
    <n v="496.85"/>
    <n v="494.5"/>
    <n v="495.2"/>
    <n v="495.95"/>
    <n v="6406045"/>
    <n v="3177096996.0500002"/>
    <n v="113867"/>
    <n v="4193069"/>
    <n v="65.45"/>
    <n v="-1.6500000000000341"/>
    <n v="-3.3209218073866039E-3"/>
    <x v="0"/>
  </r>
  <r>
    <d v="2024-06-27T00:00:00"/>
    <x v="5"/>
    <n v="6"/>
    <n v="1"/>
    <x v="0"/>
    <x v="1"/>
    <s v="Q2"/>
    <x v="4"/>
    <x v="1"/>
    <s v="EQ"/>
    <n v="492.15"/>
    <n v="511.95"/>
    <n v="489.2"/>
    <n v="495.2"/>
    <n v="510.5"/>
    <n v="510.8"/>
    <n v="505.59"/>
    <n v="21068569"/>
    <n v="10652092506.85"/>
    <n v="225180"/>
    <n v="9612457"/>
    <n v="45.62"/>
    <n v="15.600000000000023"/>
    <n v="3.1502423263327993E-2"/>
    <x v="1"/>
  </r>
  <r>
    <d v="2024-06-28T00:00:00"/>
    <x v="5"/>
    <n v="6"/>
    <n v="1"/>
    <x v="0"/>
    <x v="1"/>
    <s v="Q2"/>
    <x v="4"/>
    <x v="1"/>
    <s v="EQ"/>
    <n v="512"/>
    <n v="516.29999999999995"/>
    <n v="505.85"/>
    <n v="510.8"/>
    <n v="513.79999999999995"/>
    <n v="514.85"/>
    <n v="512.44000000000005"/>
    <n v="8202916"/>
    <n v="4203497643.4499998"/>
    <n v="117062"/>
    <n v="3874428"/>
    <n v="47.23"/>
    <n v="4.0500000000000114"/>
    <n v="7.9287392325763737E-3"/>
    <x v="1"/>
  </r>
  <r>
    <d v="2024-07-01T00:00:00"/>
    <x v="6"/>
    <n v="7"/>
    <n v="1"/>
    <x v="0"/>
    <x v="2"/>
    <s v="Q3"/>
    <x v="4"/>
    <x v="1"/>
    <s v="EQ"/>
    <n v="517.9"/>
    <n v="535.79999999999995"/>
    <n v="514.1"/>
    <n v="514.85"/>
    <n v="527.20000000000005"/>
    <n v="527.35"/>
    <n v="528.84"/>
    <n v="15378764"/>
    <n v="8132928198"/>
    <n v="257497"/>
    <n v="5321092"/>
    <n v="34.6"/>
    <n v="12.5"/>
    <n v="2.4278916189181314E-2"/>
    <x v="1"/>
  </r>
  <r>
    <d v="2024-07-02T00:00:00"/>
    <x v="6"/>
    <n v="7"/>
    <n v="1"/>
    <x v="0"/>
    <x v="2"/>
    <s v="Q3"/>
    <x v="4"/>
    <x v="1"/>
    <s v="EQ"/>
    <n v="529.29999999999995"/>
    <n v="545"/>
    <n v="528.29999999999995"/>
    <n v="527.35"/>
    <n v="538.35"/>
    <n v="538.20000000000005"/>
    <n v="538.33000000000004"/>
    <n v="18138484"/>
    <n v="9764457855.7000008"/>
    <n v="231000"/>
    <n v="5155630"/>
    <n v="28.42"/>
    <n v="10.850000000000023"/>
    <n v="2.057457096804783E-2"/>
    <x v="1"/>
  </r>
  <r>
    <d v="2024-07-03T00:00:00"/>
    <x v="6"/>
    <n v="7"/>
    <n v="1"/>
    <x v="0"/>
    <x v="2"/>
    <s v="Q3"/>
    <x v="4"/>
    <x v="1"/>
    <s v="EQ"/>
    <n v="541.9"/>
    <n v="545.45000000000005"/>
    <n v="535.5"/>
    <n v="538.20000000000005"/>
    <n v="539.20000000000005"/>
    <n v="539"/>
    <n v="540.19000000000005"/>
    <n v="8024692"/>
    <n v="4334852225.6000004"/>
    <n v="112117"/>
    <n v="3253614"/>
    <n v="40.549999999999997"/>
    <n v="0.79999999999995453"/>
    <n v="1.4864362690448802E-3"/>
    <x v="1"/>
  </r>
  <r>
    <d v="2024-07-04T00:00:00"/>
    <x v="6"/>
    <n v="7"/>
    <n v="1"/>
    <x v="0"/>
    <x v="2"/>
    <s v="Q3"/>
    <x v="4"/>
    <x v="1"/>
    <s v="EQ"/>
    <n v="541.4"/>
    <n v="548.79999999999995"/>
    <n v="529.1"/>
    <n v="539"/>
    <n v="532.25"/>
    <n v="530.70000000000005"/>
    <n v="537.46"/>
    <n v="9762316"/>
    <n v="5246859994.6499996"/>
    <n v="127355"/>
    <n v="3486684"/>
    <n v="35.72"/>
    <n v="-8.2999999999999545"/>
    <n v="-1.5398886827458172E-2"/>
    <x v="0"/>
  </r>
  <r>
    <d v="2024-07-05T00:00:00"/>
    <x v="6"/>
    <n v="7"/>
    <n v="1"/>
    <x v="0"/>
    <x v="2"/>
    <s v="Q3"/>
    <x v="4"/>
    <x v="1"/>
    <s v="EQ"/>
    <n v="531.35"/>
    <n v="536.5"/>
    <n v="529.45000000000005"/>
    <n v="530.70000000000005"/>
    <n v="534.9"/>
    <n v="535.1"/>
    <n v="533.34"/>
    <n v="5188045"/>
    <n v="2767005678.25"/>
    <n v="104240"/>
    <n v="1796224"/>
    <n v="34.619999999999997"/>
    <n v="4.3999999999999773"/>
    <n v="8.2909364989635897E-3"/>
    <x v="1"/>
  </r>
  <r>
    <d v="2024-07-08T00:00:00"/>
    <x v="6"/>
    <n v="7"/>
    <n v="1"/>
    <x v="0"/>
    <x v="2"/>
    <s v="Q3"/>
    <x v="4"/>
    <x v="1"/>
    <s v="EQ"/>
    <n v="535.95000000000005"/>
    <n v="543"/>
    <n v="535"/>
    <n v="535.1"/>
    <n v="542.20000000000005"/>
    <n v="541.20000000000005"/>
    <n v="540.02"/>
    <n v="6088180"/>
    <n v="3287739222.1999998"/>
    <n v="121678"/>
    <n v="3048879"/>
    <n v="50.08"/>
    <n v="6.1000000000000227"/>
    <n v="1.1399738366660479E-2"/>
    <x v="1"/>
  </r>
  <r>
    <d v="2024-07-09T00:00:00"/>
    <x v="6"/>
    <n v="7"/>
    <n v="1"/>
    <x v="0"/>
    <x v="2"/>
    <s v="Q3"/>
    <x v="4"/>
    <x v="1"/>
    <s v="EQ"/>
    <n v="544"/>
    <n v="544.95000000000005"/>
    <n v="537.6"/>
    <n v="541.20000000000005"/>
    <n v="541"/>
    <n v="541"/>
    <n v="540.76"/>
    <n v="4340722"/>
    <n v="2347284220.5500002"/>
    <n v="74512"/>
    <n v="2555797"/>
    <n v="58.88"/>
    <n v="-0.20000000000004547"/>
    <n v="-3.6954915003703889E-4"/>
    <x v="0"/>
  </r>
  <r>
    <d v="2024-07-10T00:00:00"/>
    <x v="6"/>
    <n v="7"/>
    <n v="1"/>
    <x v="0"/>
    <x v="2"/>
    <s v="Q3"/>
    <x v="4"/>
    <x v="1"/>
    <s v="EQ"/>
    <n v="541"/>
    <n v="543.35"/>
    <n v="531.75"/>
    <n v="541"/>
    <n v="534.5"/>
    <n v="535.54999999999995"/>
    <n v="536.48"/>
    <n v="4616874"/>
    <n v="2476864488.6999998"/>
    <n v="74450"/>
    <n v="1897558"/>
    <n v="41.1"/>
    <n v="-5.4500000000000455"/>
    <n v="-1.0073937153419678E-2"/>
    <x v="0"/>
  </r>
  <r>
    <d v="2024-07-11T00:00:00"/>
    <x v="6"/>
    <n v="7"/>
    <n v="1"/>
    <x v="0"/>
    <x v="2"/>
    <s v="Q3"/>
    <x v="4"/>
    <x v="1"/>
    <s v="EQ"/>
    <n v="536.70000000000005"/>
    <n v="539.54999999999995"/>
    <n v="530"/>
    <n v="535.54999999999995"/>
    <n v="535.9"/>
    <n v="534.1"/>
    <n v="533.65"/>
    <n v="4403809"/>
    <n v="2350085273.9499998"/>
    <n v="100387"/>
    <n v="1688771"/>
    <n v="38.35"/>
    <n v="-1.4499999999999318"/>
    <n v="-2.7074969657360322E-3"/>
    <x v="0"/>
  </r>
  <r>
    <d v="2024-07-12T00:00:00"/>
    <x v="6"/>
    <n v="7"/>
    <n v="1"/>
    <x v="0"/>
    <x v="2"/>
    <s v="Q3"/>
    <x v="4"/>
    <x v="1"/>
    <s v="EQ"/>
    <n v="545"/>
    <n v="564.79999999999995"/>
    <n v="541.54999999999995"/>
    <n v="534.1"/>
    <n v="559"/>
    <n v="560.15"/>
    <n v="555.57000000000005"/>
    <n v="27093021"/>
    <n v="15052005876.200001"/>
    <n v="298553"/>
    <n v="8395630"/>
    <n v="30.99"/>
    <n v="26.049999999999955"/>
    <n v="4.8773637895525093E-2"/>
    <x v="1"/>
  </r>
  <r>
    <d v="2024-07-15T00:00:00"/>
    <x v="6"/>
    <n v="7"/>
    <n v="1"/>
    <x v="0"/>
    <x v="2"/>
    <s v="Q3"/>
    <x v="4"/>
    <x v="1"/>
    <s v="EQ"/>
    <n v="566.9"/>
    <n v="566.9"/>
    <n v="556.15"/>
    <n v="560.15"/>
    <n v="561"/>
    <n v="559.70000000000005"/>
    <n v="560.79"/>
    <n v="8049739"/>
    <n v="4514204271.1999998"/>
    <n v="137790"/>
    <n v="3911616"/>
    <n v="48.59"/>
    <n v="-0.44999999999993179"/>
    <n v="-8.033562438631292E-4"/>
    <x v="0"/>
  </r>
  <r>
    <d v="2024-07-16T00:00:00"/>
    <x v="6"/>
    <n v="7"/>
    <n v="1"/>
    <x v="0"/>
    <x v="2"/>
    <s v="Q3"/>
    <x v="4"/>
    <x v="1"/>
    <s v="EQ"/>
    <n v="561.85"/>
    <n v="562.6"/>
    <n v="556.4"/>
    <n v="559.70000000000005"/>
    <n v="559.5"/>
    <n v="559.70000000000005"/>
    <n v="559.14"/>
    <n v="5619531"/>
    <n v="3142108459.5500002"/>
    <n v="138520"/>
    <n v="2750412"/>
    <n v="48.94"/>
    <n v="0"/>
    <n v="0"/>
    <x v="2"/>
  </r>
  <r>
    <d v="2024-07-18T00:00:00"/>
    <x v="6"/>
    <n v="7"/>
    <n v="1"/>
    <x v="0"/>
    <x v="2"/>
    <s v="Q3"/>
    <x v="4"/>
    <x v="1"/>
    <s v="EQ"/>
    <n v="556.54999999999995"/>
    <n v="574.4"/>
    <n v="556.35"/>
    <n v="559.70000000000005"/>
    <n v="573.20000000000005"/>
    <n v="573.20000000000005"/>
    <n v="567.26"/>
    <n v="12509893"/>
    <n v="7096365104"/>
    <n v="250266"/>
    <n v="4708971"/>
    <n v="37.64"/>
    <n v="13.5"/>
    <n v="2.4120064320171518E-2"/>
    <x v="1"/>
  </r>
  <r>
    <d v="2024-07-19T00:00:00"/>
    <x v="6"/>
    <n v="7"/>
    <n v="1"/>
    <x v="0"/>
    <x v="2"/>
    <s v="Q3"/>
    <x v="4"/>
    <x v="1"/>
    <s v="EQ"/>
    <n v="579.9"/>
    <n v="579.9"/>
    <n v="554.70000000000005"/>
    <n v="573.20000000000005"/>
    <n v="557"/>
    <n v="557.20000000000005"/>
    <n v="564.95000000000005"/>
    <n v="13261745"/>
    <n v="7492208987.8500004"/>
    <n v="173832"/>
    <n v="5202882"/>
    <n v="39.229999999999997"/>
    <n v="-16"/>
    <n v="-2.7913468248429864E-2"/>
    <x v="0"/>
  </r>
  <r>
    <d v="2024-07-22T00:00:00"/>
    <x v="6"/>
    <n v="7"/>
    <n v="1"/>
    <x v="0"/>
    <x v="2"/>
    <s v="Q3"/>
    <x v="4"/>
    <x v="1"/>
    <s v="EQ"/>
    <n v="521"/>
    <n v="526.75"/>
    <n v="501.55"/>
    <n v="557.20000000000005"/>
    <n v="505.35"/>
    <n v="505.8"/>
    <n v="510.51"/>
    <n v="38007284"/>
    <n v="19403165698.849998"/>
    <n v="486533"/>
    <n v="15852606"/>
    <n v="41.71"/>
    <n v="-51.400000000000034"/>
    <n v="-9.2246949030868677E-2"/>
    <x v="0"/>
  </r>
  <r>
    <d v="2024-07-23T00:00:00"/>
    <x v="6"/>
    <n v="7"/>
    <n v="1"/>
    <x v="0"/>
    <x v="2"/>
    <s v="Q3"/>
    <x v="4"/>
    <x v="1"/>
    <s v="EQ"/>
    <n v="508"/>
    <n v="508"/>
    <n v="486.35"/>
    <n v="505.8"/>
    <n v="500.6"/>
    <n v="500.55"/>
    <n v="499.94"/>
    <n v="12923816"/>
    <n v="6461087870.8999996"/>
    <n v="224589"/>
    <n v="4235782"/>
    <n v="32.78"/>
    <n v="-5.25"/>
    <n v="-1.0379596678529062E-2"/>
    <x v="0"/>
  </r>
  <r>
    <d v="2024-07-24T00:00:00"/>
    <x v="6"/>
    <n v="7"/>
    <n v="1"/>
    <x v="0"/>
    <x v="2"/>
    <s v="Q3"/>
    <x v="4"/>
    <x v="1"/>
    <s v="EQ"/>
    <n v="502.5"/>
    <n v="506.35"/>
    <n v="499.85"/>
    <n v="500.55"/>
    <n v="500.5"/>
    <n v="500.1"/>
    <n v="502.64"/>
    <n v="6120138"/>
    <n v="3076214876.1500001"/>
    <n v="105843"/>
    <n v="2467637"/>
    <n v="40.32"/>
    <n v="-0.44999999999998863"/>
    <n v="-8.9901108780339348E-4"/>
    <x v="0"/>
  </r>
  <r>
    <d v="2024-07-25T00:00:00"/>
    <x v="6"/>
    <n v="7"/>
    <n v="1"/>
    <x v="0"/>
    <x v="2"/>
    <s v="Q3"/>
    <x v="4"/>
    <x v="1"/>
    <s v="EQ"/>
    <n v="496"/>
    <n v="507.5"/>
    <n v="493.3"/>
    <n v="500.1"/>
    <n v="507.5"/>
    <n v="506.85"/>
    <n v="502.96"/>
    <n v="10943945"/>
    <n v="5504398301.8500004"/>
    <n v="161155"/>
    <n v="5847757"/>
    <n v="53.43"/>
    <n v="6.75"/>
    <n v="1.349730053989202E-2"/>
    <x v="1"/>
  </r>
  <r>
    <d v="2024-07-26T00:00:00"/>
    <x v="6"/>
    <n v="7"/>
    <n v="1"/>
    <x v="0"/>
    <x v="2"/>
    <s v="Q3"/>
    <x v="4"/>
    <x v="1"/>
    <s v="EQ"/>
    <n v="510"/>
    <n v="528.54999999999995"/>
    <n v="508.5"/>
    <n v="506.85"/>
    <n v="524.5"/>
    <n v="524.79999999999995"/>
    <n v="520.77"/>
    <n v="13076998"/>
    <n v="6810108396.1999998"/>
    <n v="176213"/>
    <n v="5734204"/>
    <n v="43.85"/>
    <n v="17.949999999999932"/>
    <n v="3.5414817007003906E-2"/>
    <x v="1"/>
  </r>
  <r>
    <d v="2024-07-29T00:00:00"/>
    <x v="6"/>
    <n v="7"/>
    <n v="1"/>
    <x v="0"/>
    <x v="2"/>
    <s v="Q3"/>
    <x v="4"/>
    <x v="1"/>
    <s v="EQ"/>
    <n v="528"/>
    <n v="530.54999999999995"/>
    <n v="522.85"/>
    <n v="524.79999999999995"/>
    <n v="524.35"/>
    <n v="524.4"/>
    <n v="525.97"/>
    <n v="6005777"/>
    <n v="3158876664.8499999"/>
    <n v="85064"/>
    <n v="2630100"/>
    <n v="43.79"/>
    <n v="-0.39999999999997726"/>
    <n v="-7.6219512195117628E-4"/>
    <x v="0"/>
  </r>
  <r>
    <d v="2024-07-30T00:00:00"/>
    <x v="6"/>
    <n v="7"/>
    <n v="1"/>
    <x v="0"/>
    <x v="2"/>
    <s v="Q3"/>
    <x v="4"/>
    <x v="1"/>
    <s v="EQ"/>
    <n v="524.4"/>
    <n v="526.95000000000005"/>
    <n v="519.75"/>
    <n v="524.4"/>
    <n v="521.70000000000005"/>
    <n v="521.5"/>
    <n v="522.32000000000005"/>
    <n v="5408263"/>
    <n v="2824820422.5999999"/>
    <n v="69751"/>
    <n v="3109387"/>
    <n v="57.49"/>
    <n v="-2.8999999999999773"/>
    <n v="-5.5301296720060593E-3"/>
    <x v="0"/>
  </r>
  <r>
    <d v="2024-07-31T00:00:00"/>
    <x v="6"/>
    <n v="7"/>
    <n v="1"/>
    <x v="0"/>
    <x v="2"/>
    <s v="Q3"/>
    <x v="4"/>
    <x v="1"/>
    <s v="EQ"/>
    <n v="521.79999999999995"/>
    <n v="524.9"/>
    <n v="519.45000000000005"/>
    <n v="521.5"/>
    <n v="521"/>
    <n v="522"/>
    <n v="522.01"/>
    <n v="3879254"/>
    <n v="2025000532.8499999"/>
    <n v="78311"/>
    <n v="1956935"/>
    <n v="50.45"/>
    <n v="0.5"/>
    <n v="9.5877277085330771E-4"/>
    <x v="1"/>
  </r>
  <r>
    <d v="2024-08-01T00:00:00"/>
    <x v="7"/>
    <n v="8"/>
    <n v="1"/>
    <x v="0"/>
    <x v="2"/>
    <s v="Q3"/>
    <x v="4"/>
    <x v="1"/>
    <s v="EQ"/>
    <n v="523"/>
    <n v="526.79999999999995"/>
    <n v="517.5"/>
    <n v="522"/>
    <n v="521.29999999999995"/>
    <n v="521.54999999999995"/>
    <n v="522.20000000000005"/>
    <n v="5379876"/>
    <n v="2809361657.0500002"/>
    <n v="81748"/>
    <n v="2578400"/>
    <n v="47.93"/>
    <n v="-0.45000000000004547"/>
    <n v="-8.6206896551732854E-4"/>
    <x v="0"/>
  </r>
  <r>
    <d v="2024-08-02T00:00:00"/>
    <x v="7"/>
    <n v="8"/>
    <n v="1"/>
    <x v="0"/>
    <x v="2"/>
    <s v="Q3"/>
    <x v="4"/>
    <x v="1"/>
    <s v="EQ"/>
    <n v="515"/>
    <n v="519.25"/>
    <n v="501"/>
    <n v="521.54999999999995"/>
    <n v="502"/>
    <n v="502.15"/>
    <n v="508.74"/>
    <n v="7826114"/>
    <n v="3981444687.5999999"/>
    <n v="182307"/>
    <n v="3783930"/>
    <n v="48.35"/>
    <n v="-19.399999999999977"/>
    <n v="-3.7196817179560887E-2"/>
    <x v="0"/>
  </r>
  <r>
    <d v="2024-08-05T00:00:00"/>
    <x v="7"/>
    <n v="8"/>
    <n v="1"/>
    <x v="0"/>
    <x v="2"/>
    <s v="Q3"/>
    <x v="4"/>
    <x v="1"/>
    <s v="EQ"/>
    <n v="490"/>
    <n v="495.85"/>
    <n v="480.25"/>
    <n v="502.15"/>
    <n v="485.4"/>
    <n v="485"/>
    <n v="486.81"/>
    <n v="10969040"/>
    <n v="5339844298.25"/>
    <n v="209255"/>
    <n v="5610453"/>
    <n v="51.15"/>
    <n v="-17.149999999999977"/>
    <n v="-3.4153141491586138E-2"/>
    <x v="0"/>
  </r>
  <r>
    <d v="2024-08-06T00:00:00"/>
    <x v="7"/>
    <n v="8"/>
    <n v="1"/>
    <x v="0"/>
    <x v="2"/>
    <s v="Q3"/>
    <x v="4"/>
    <x v="1"/>
    <s v="EQ"/>
    <n v="489.75"/>
    <n v="499.35"/>
    <n v="486.6"/>
    <n v="485"/>
    <n v="490"/>
    <n v="489.5"/>
    <n v="493.38"/>
    <n v="5635792"/>
    <n v="2780565321.75"/>
    <n v="103575"/>
    <n v="1837585"/>
    <n v="32.61"/>
    <n v="4.5"/>
    <n v="9.2783505154639175E-3"/>
    <x v="1"/>
  </r>
  <r>
    <d v="2024-08-07T00:00:00"/>
    <x v="7"/>
    <n v="8"/>
    <n v="1"/>
    <x v="0"/>
    <x v="2"/>
    <s v="Q3"/>
    <x v="4"/>
    <x v="1"/>
    <s v="EQ"/>
    <n v="498.7"/>
    <n v="500.1"/>
    <n v="492.65"/>
    <n v="489.5"/>
    <n v="498.1"/>
    <n v="497.4"/>
    <n v="496.66"/>
    <n v="3539913"/>
    <n v="1758126813.2"/>
    <n v="73879"/>
    <n v="1408677"/>
    <n v="39.79"/>
    <n v="7.8999999999999773"/>
    <n v="1.6138917262512723E-2"/>
    <x v="1"/>
  </r>
  <r>
    <d v="2024-08-08T00:00:00"/>
    <x v="7"/>
    <n v="8"/>
    <n v="1"/>
    <x v="0"/>
    <x v="2"/>
    <s v="Q3"/>
    <x v="4"/>
    <x v="1"/>
    <s v="EQ"/>
    <n v="494"/>
    <n v="494"/>
    <n v="486.35"/>
    <n v="497.4"/>
    <n v="488.05"/>
    <n v="487.3"/>
    <n v="489.34"/>
    <n v="6580285"/>
    <n v="3220017618.3000002"/>
    <n v="118284"/>
    <n v="3352196"/>
    <n v="50.94"/>
    <n v="-10.099999999999966"/>
    <n v="-2.0305589063128199E-2"/>
    <x v="0"/>
  </r>
  <r>
    <d v="2024-08-09T00:00:00"/>
    <x v="7"/>
    <n v="8"/>
    <n v="1"/>
    <x v="0"/>
    <x v="2"/>
    <s v="Q3"/>
    <x v="4"/>
    <x v="1"/>
    <s v="EQ"/>
    <n v="495.35"/>
    <n v="496.45"/>
    <n v="489.65"/>
    <n v="487.3"/>
    <n v="492"/>
    <n v="491.3"/>
    <n v="492.02"/>
    <n v="3032974"/>
    <n v="1492275333.25"/>
    <n v="58877"/>
    <n v="1237184"/>
    <n v="40.79"/>
    <n v="4"/>
    <n v="8.2084957931459063E-3"/>
    <x v="1"/>
  </r>
  <r>
    <d v="2024-08-12T00:00:00"/>
    <x v="7"/>
    <n v="8"/>
    <n v="1"/>
    <x v="0"/>
    <x v="2"/>
    <s v="Q3"/>
    <x v="4"/>
    <x v="1"/>
    <s v="EQ"/>
    <n v="491.55"/>
    <n v="494"/>
    <n v="487.4"/>
    <n v="491.3"/>
    <n v="489.5"/>
    <n v="489.05"/>
    <n v="490.3"/>
    <n v="3669234"/>
    <n v="1799007178.1500001"/>
    <n v="53159"/>
    <n v="1725407"/>
    <n v="47.02"/>
    <n v="-2.25"/>
    <n v="-4.5796865458986365E-3"/>
    <x v="0"/>
  </r>
  <r>
    <d v="2024-08-13T00:00:00"/>
    <x v="7"/>
    <n v="8"/>
    <n v="1"/>
    <x v="0"/>
    <x v="2"/>
    <s v="Q3"/>
    <x v="4"/>
    <x v="1"/>
    <s v="EQ"/>
    <n v="489.05"/>
    <n v="492.7"/>
    <n v="487.15"/>
    <n v="489.05"/>
    <n v="490.4"/>
    <n v="490.5"/>
    <n v="490.35"/>
    <n v="3144709"/>
    <n v="1542011528.55"/>
    <n v="55702"/>
    <n v="1156277"/>
    <n v="36.770000000000003"/>
    <n v="1.4499999999999886"/>
    <n v="2.9649320110417925E-3"/>
    <x v="1"/>
  </r>
  <r>
    <d v="2024-08-14T00:00:00"/>
    <x v="7"/>
    <n v="8"/>
    <n v="1"/>
    <x v="0"/>
    <x v="2"/>
    <s v="Q3"/>
    <x v="4"/>
    <x v="1"/>
    <s v="EQ"/>
    <n v="493"/>
    <n v="496.85"/>
    <n v="490.45"/>
    <n v="490.5"/>
    <n v="495.7"/>
    <n v="495.15"/>
    <n v="493.14"/>
    <n v="5560878"/>
    <n v="2742302149.5500002"/>
    <n v="81615"/>
    <n v="2802332"/>
    <n v="50.39"/>
    <n v="4.6499999999999773"/>
    <n v="9.4801223241589745E-3"/>
    <x v="1"/>
  </r>
  <r>
    <d v="2024-08-16T00:00:00"/>
    <x v="7"/>
    <n v="8"/>
    <n v="1"/>
    <x v="0"/>
    <x v="2"/>
    <s v="Q3"/>
    <x v="4"/>
    <x v="1"/>
    <s v="EQ"/>
    <n v="501"/>
    <n v="517.45000000000005"/>
    <n v="497.95"/>
    <n v="495.15"/>
    <n v="516.1"/>
    <n v="516.25"/>
    <n v="510.99"/>
    <n v="12965570"/>
    <n v="6625267335.5500002"/>
    <n v="147094"/>
    <n v="4626618"/>
    <n v="35.68"/>
    <n v="21.100000000000023"/>
    <n v="4.2613349490053569E-2"/>
    <x v="1"/>
  </r>
  <r>
    <d v="2024-08-19T00:00:00"/>
    <x v="7"/>
    <n v="8"/>
    <n v="1"/>
    <x v="0"/>
    <x v="2"/>
    <s v="Q3"/>
    <x v="4"/>
    <x v="1"/>
    <s v="EQ"/>
    <n v="516"/>
    <n v="523.20000000000005"/>
    <n v="513.70000000000005"/>
    <n v="516.25"/>
    <n v="520"/>
    <n v="519.75"/>
    <n v="519.73"/>
    <n v="5733281"/>
    <n v="2979756757.5500002"/>
    <n v="79050"/>
    <n v="2213314"/>
    <n v="38.6"/>
    <n v="3.5"/>
    <n v="6.7796610169491523E-3"/>
    <x v="1"/>
  </r>
  <r>
    <d v="2024-08-20T00:00:00"/>
    <x v="7"/>
    <n v="8"/>
    <n v="1"/>
    <x v="0"/>
    <x v="2"/>
    <s v="Q3"/>
    <x v="4"/>
    <x v="1"/>
    <s v="EQ"/>
    <n v="519.9"/>
    <n v="527.6"/>
    <n v="519.65"/>
    <n v="519.75"/>
    <n v="524.5"/>
    <n v="524.65"/>
    <n v="524.52"/>
    <n v="4771906"/>
    <n v="2502951305.75"/>
    <n v="72550"/>
    <n v="1707519"/>
    <n v="35.78"/>
    <n v="4.8999999999999773"/>
    <n v="9.4276094276093837E-3"/>
    <x v="1"/>
  </r>
  <r>
    <d v="2024-08-21T00:00:00"/>
    <x v="7"/>
    <n v="8"/>
    <n v="1"/>
    <x v="0"/>
    <x v="2"/>
    <s v="Q3"/>
    <x v="4"/>
    <x v="1"/>
    <s v="EQ"/>
    <n v="523.4"/>
    <n v="528.1"/>
    <n v="521.04999999999995"/>
    <n v="524.65"/>
    <n v="528"/>
    <n v="526.35"/>
    <n v="524.66"/>
    <n v="3227201"/>
    <n v="1693190755.55"/>
    <n v="62328"/>
    <n v="1544546"/>
    <n v="47.86"/>
    <n v="1.7000000000000455"/>
    <n v="3.2402554083675698E-3"/>
    <x v="1"/>
  </r>
  <r>
    <d v="2024-08-22T00:00:00"/>
    <x v="7"/>
    <n v="8"/>
    <n v="1"/>
    <x v="0"/>
    <x v="2"/>
    <s v="Q3"/>
    <x v="4"/>
    <x v="1"/>
    <s v="EQ"/>
    <n v="527.79999999999995"/>
    <n v="530.54999999999995"/>
    <n v="518.04999999999995"/>
    <n v="526.35"/>
    <n v="519.15"/>
    <n v="519"/>
    <n v="523.97"/>
    <n v="5748253"/>
    <n v="3011912487"/>
    <n v="85781"/>
    <n v="2723757"/>
    <n v="47.38"/>
    <n v="-7.3500000000000227"/>
    <n v="-1.3964092333998333E-2"/>
    <x v="0"/>
  </r>
  <r>
    <d v="2024-08-23T00:00:00"/>
    <x v="7"/>
    <n v="8"/>
    <n v="1"/>
    <x v="0"/>
    <x v="2"/>
    <s v="Q3"/>
    <x v="4"/>
    <x v="1"/>
    <s v="EQ"/>
    <n v="519.9"/>
    <n v="521.45000000000005"/>
    <n v="511.35"/>
    <n v="519"/>
    <n v="513"/>
    <n v="512.4"/>
    <n v="514.16999999999996"/>
    <n v="5638853"/>
    <n v="2899331237.6500001"/>
    <n v="71998"/>
    <n v="2151364"/>
    <n v="38.15"/>
    <n v="-6.6000000000000227"/>
    <n v="-1.2716763005780391E-2"/>
    <x v="0"/>
  </r>
  <r>
    <d v="2024-08-26T00:00:00"/>
    <x v="7"/>
    <n v="8"/>
    <n v="1"/>
    <x v="0"/>
    <x v="2"/>
    <s v="Q3"/>
    <x v="4"/>
    <x v="1"/>
    <s v="EQ"/>
    <n v="516"/>
    <n v="524.79999999999995"/>
    <n v="515.95000000000005"/>
    <n v="512.4"/>
    <n v="520.5"/>
    <n v="520"/>
    <n v="521.85"/>
    <n v="8675690"/>
    <n v="4527422401.0500002"/>
    <n v="108967"/>
    <n v="2827637"/>
    <n v="32.590000000000003"/>
    <n v="7.6000000000000227"/>
    <n v="1.4832162373146024E-2"/>
    <x v="1"/>
  </r>
  <r>
    <d v="2024-08-27T00:00:00"/>
    <x v="7"/>
    <n v="8"/>
    <n v="1"/>
    <x v="0"/>
    <x v="2"/>
    <s v="Q3"/>
    <x v="4"/>
    <x v="1"/>
    <s v="EQ"/>
    <n v="520"/>
    <n v="523.25"/>
    <n v="516"/>
    <n v="520"/>
    <n v="517.20000000000005"/>
    <n v="517.15"/>
    <n v="518.47"/>
    <n v="3982898"/>
    <n v="2065004421.7"/>
    <n v="58350"/>
    <n v="1962543"/>
    <n v="49.27"/>
    <n v="-2.8500000000000227"/>
    <n v="-5.4807692307692743E-3"/>
    <x v="0"/>
  </r>
  <r>
    <d v="2024-08-28T00:00:00"/>
    <x v="7"/>
    <n v="8"/>
    <n v="1"/>
    <x v="0"/>
    <x v="2"/>
    <s v="Q3"/>
    <x v="4"/>
    <x v="1"/>
    <s v="EQ"/>
    <n v="520"/>
    <n v="538.1"/>
    <n v="517.85"/>
    <n v="517.15"/>
    <n v="536.35"/>
    <n v="534.6"/>
    <n v="532.55999999999995"/>
    <n v="17187783"/>
    <n v="9153517554.1000004"/>
    <n v="202576"/>
    <n v="5722914"/>
    <n v="33.299999999999997"/>
    <n v="17.450000000000045"/>
    <n v="3.3742627864256108E-2"/>
    <x v="1"/>
  </r>
  <r>
    <d v="2024-08-29T00:00:00"/>
    <x v="7"/>
    <n v="8"/>
    <n v="1"/>
    <x v="0"/>
    <x v="2"/>
    <s v="Q3"/>
    <x v="4"/>
    <x v="1"/>
    <s v="EQ"/>
    <n v="535"/>
    <n v="541.95000000000005"/>
    <n v="534.04999999999995"/>
    <n v="534.6"/>
    <n v="538.79999999999995"/>
    <n v="538.70000000000005"/>
    <n v="537.86"/>
    <n v="12842659"/>
    <n v="6907557608.3000002"/>
    <n v="191366"/>
    <n v="4505232"/>
    <n v="35.08"/>
    <n v="4.1000000000000227"/>
    <n v="7.6692854470632671E-3"/>
    <x v="1"/>
  </r>
  <r>
    <d v="2024-08-30T00:00:00"/>
    <x v="7"/>
    <n v="8"/>
    <n v="1"/>
    <x v="0"/>
    <x v="2"/>
    <s v="Q3"/>
    <x v="4"/>
    <x v="1"/>
    <s v="EQ"/>
    <n v="541.70000000000005"/>
    <n v="542"/>
    <n v="535.70000000000005"/>
    <n v="538.70000000000005"/>
    <n v="539.04999999999995"/>
    <n v="538.4"/>
    <n v="538.5"/>
    <n v="9717402"/>
    <n v="5232795744.6000004"/>
    <n v="95523"/>
    <n v="6382372"/>
    <n v="65.680000000000007"/>
    <n v="-0.30000000000006821"/>
    <n v="-5.5689623166895895E-4"/>
    <x v="0"/>
  </r>
  <r>
    <d v="2024-09-02T00:00:00"/>
    <x v="8"/>
    <n v="9"/>
    <n v="1"/>
    <x v="0"/>
    <x v="2"/>
    <s v="Q3"/>
    <x v="4"/>
    <x v="1"/>
    <s v="EQ"/>
    <n v="538.4"/>
    <n v="542"/>
    <n v="531.85"/>
    <n v="538.4"/>
    <n v="532.5"/>
    <n v="532.45000000000005"/>
    <n v="534.85"/>
    <n v="7867991"/>
    <n v="4208186458.0500002"/>
    <n v="89740"/>
    <n v="4833493"/>
    <n v="61.43"/>
    <n v="-5.9499999999999318"/>
    <n v="-1.1051263001485758E-2"/>
    <x v="0"/>
  </r>
  <r>
    <d v="2024-09-03T00:00:00"/>
    <x v="8"/>
    <n v="9"/>
    <n v="1"/>
    <x v="0"/>
    <x v="2"/>
    <s v="Q3"/>
    <x v="4"/>
    <x v="1"/>
    <s v="EQ"/>
    <n v="533"/>
    <n v="540.85"/>
    <n v="529.5"/>
    <n v="532.45000000000005"/>
    <n v="535"/>
    <n v="536.04999999999995"/>
    <n v="536.58000000000004"/>
    <n v="7528343"/>
    <n v="4039558285.9000001"/>
    <n v="107595"/>
    <n v="3361991"/>
    <n v="44.66"/>
    <n v="3.5999999999999091"/>
    <n v="6.7611982345758452E-3"/>
    <x v="1"/>
  </r>
  <r>
    <d v="2024-09-04T00:00:00"/>
    <x v="8"/>
    <n v="9"/>
    <n v="1"/>
    <x v="0"/>
    <x v="2"/>
    <s v="Q3"/>
    <x v="4"/>
    <x v="1"/>
    <s v="EQ"/>
    <n v="528"/>
    <n v="528.25"/>
    <n v="516.75"/>
    <n v="536.04999999999995"/>
    <n v="519.65"/>
    <n v="519.15"/>
    <n v="520.25"/>
    <n v="10201064"/>
    <n v="5307153537.6499996"/>
    <n v="120722"/>
    <n v="4776336"/>
    <n v="46.82"/>
    <n v="-16.899999999999977"/>
    <n v="-3.1526909803189958E-2"/>
    <x v="0"/>
  </r>
  <r>
    <d v="2024-09-05T00:00:00"/>
    <x v="8"/>
    <n v="9"/>
    <n v="1"/>
    <x v="0"/>
    <x v="2"/>
    <s v="Q3"/>
    <x v="4"/>
    <x v="1"/>
    <s v="EQ"/>
    <n v="521.20000000000005"/>
    <n v="526"/>
    <n v="519.5"/>
    <n v="519.15"/>
    <n v="525.15"/>
    <n v="524.85"/>
    <n v="523.09"/>
    <n v="6034559"/>
    <n v="3156641272.0999999"/>
    <n v="69496"/>
    <n v="2908596"/>
    <n v="48.2"/>
    <n v="5.7000000000000455"/>
    <n v="1.0979485697775298E-2"/>
    <x v="1"/>
  </r>
  <r>
    <d v="2024-09-06T00:00:00"/>
    <x v="8"/>
    <n v="9"/>
    <n v="1"/>
    <x v="0"/>
    <x v="2"/>
    <s v="Q3"/>
    <x v="4"/>
    <x v="1"/>
    <s v="EQ"/>
    <n v="524.85"/>
    <n v="529.9"/>
    <n v="518.45000000000005"/>
    <n v="524.85"/>
    <n v="521.5"/>
    <n v="520.6"/>
    <n v="522.96"/>
    <n v="7289977"/>
    <n v="3812359008.0500002"/>
    <n v="87136"/>
    <n v="3270872"/>
    <n v="44.87"/>
    <n v="-4.25"/>
    <n v="-8.0975516814327901E-3"/>
    <x v="0"/>
  </r>
  <r>
    <d v="2024-09-09T00:00:00"/>
    <x v="8"/>
    <n v="9"/>
    <n v="1"/>
    <x v="0"/>
    <x v="2"/>
    <s v="Q3"/>
    <x v="4"/>
    <x v="1"/>
    <s v="EQ"/>
    <n v="517.1"/>
    <n v="521.75"/>
    <n v="513.45000000000005"/>
    <n v="520.6"/>
    <n v="516.5"/>
    <n v="514.85"/>
    <n v="517.42999999999995"/>
    <n v="5959770"/>
    <n v="3083740128.25"/>
    <n v="61816"/>
    <n v="3150194"/>
    <n v="52.86"/>
    <n v="-5.75"/>
    <n v="-1.104494813676527E-2"/>
    <x v="0"/>
  </r>
  <r>
    <d v="2024-09-10T00:00:00"/>
    <x v="8"/>
    <n v="9"/>
    <n v="1"/>
    <x v="0"/>
    <x v="2"/>
    <s v="Q3"/>
    <x v="4"/>
    <x v="1"/>
    <s v="EQ"/>
    <n v="516.79999999999995"/>
    <n v="528"/>
    <n v="514"/>
    <n v="514.85"/>
    <n v="525.25"/>
    <n v="525.75"/>
    <n v="521.92999999999995"/>
    <n v="5143636"/>
    <n v="2684613353.8499999"/>
    <n v="81752"/>
    <n v="1896892"/>
    <n v="36.880000000000003"/>
    <n v="10.899999999999977"/>
    <n v="2.1171214916966063E-2"/>
    <x v="1"/>
  </r>
  <r>
    <d v="2024-09-11T00:00:00"/>
    <x v="8"/>
    <n v="9"/>
    <n v="1"/>
    <x v="0"/>
    <x v="2"/>
    <s v="Q3"/>
    <x v="4"/>
    <x v="1"/>
    <s v="EQ"/>
    <n v="525"/>
    <n v="526.25"/>
    <n v="513.25"/>
    <n v="525.75"/>
    <n v="516"/>
    <n v="514.35"/>
    <n v="518.96"/>
    <n v="4130762"/>
    <n v="2143716775.95"/>
    <n v="74007"/>
    <n v="1754751"/>
    <n v="42.48"/>
    <n v="-11.399999999999977"/>
    <n v="-2.1683309557774564E-2"/>
    <x v="0"/>
  </r>
  <r>
    <d v="2024-09-12T00:00:00"/>
    <x v="8"/>
    <n v="9"/>
    <n v="1"/>
    <x v="0"/>
    <x v="2"/>
    <s v="Q3"/>
    <x v="4"/>
    <x v="1"/>
    <s v="EQ"/>
    <n v="520.45000000000005"/>
    <n v="532"/>
    <n v="517.75"/>
    <n v="514.35"/>
    <n v="528.5"/>
    <n v="530.04999999999995"/>
    <n v="525.53"/>
    <n v="7889737"/>
    <n v="4146286007.6500001"/>
    <n v="167465"/>
    <n v="3401408"/>
    <n v="43.11"/>
    <n v="15.699999999999932"/>
    <n v="3.0523962282492333E-2"/>
    <x v="1"/>
  </r>
  <r>
    <d v="2024-09-13T00:00:00"/>
    <x v="8"/>
    <n v="9"/>
    <n v="1"/>
    <x v="0"/>
    <x v="2"/>
    <s v="Q3"/>
    <x v="4"/>
    <x v="1"/>
    <s v="EQ"/>
    <n v="533.79999999999995"/>
    <n v="552.5"/>
    <n v="530.85"/>
    <n v="530.04999999999995"/>
    <n v="550.1"/>
    <n v="550.6"/>
    <n v="546.67999999999995"/>
    <n v="17959853"/>
    <n v="9818272121.4500008"/>
    <n v="212317"/>
    <n v="5550499"/>
    <n v="30.91"/>
    <n v="20.550000000000068"/>
    <n v="3.8769927365343022E-2"/>
    <x v="1"/>
  </r>
  <r>
    <d v="2024-09-16T00:00:00"/>
    <x v="8"/>
    <n v="9"/>
    <n v="1"/>
    <x v="0"/>
    <x v="2"/>
    <s v="Q3"/>
    <x v="4"/>
    <x v="1"/>
    <s v="EQ"/>
    <n v="553"/>
    <n v="556.85"/>
    <n v="549"/>
    <n v="550.6"/>
    <n v="551.04999999999995"/>
    <n v="551.9"/>
    <n v="553.19000000000005"/>
    <n v="5544289"/>
    <n v="3067048209.0500002"/>
    <n v="110124"/>
    <n v="2194710"/>
    <n v="39.590000000000003"/>
    <n v="1.2999999999999545"/>
    <n v="2.3610606610969024E-3"/>
    <x v="1"/>
  </r>
  <r>
    <d v="2024-09-17T00:00:00"/>
    <x v="8"/>
    <n v="9"/>
    <n v="1"/>
    <x v="0"/>
    <x v="2"/>
    <s v="Q3"/>
    <x v="4"/>
    <x v="1"/>
    <s v="EQ"/>
    <n v="549"/>
    <n v="554.9"/>
    <n v="547.04999999999995"/>
    <n v="551.9"/>
    <n v="550.6"/>
    <n v="551.9"/>
    <n v="551.65"/>
    <n v="4364119"/>
    <n v="2407452261.3000002"/>
    <n v="83124"/>
    <n v="1617856"/>
    <n v="37.07"/>
    <n v="0"/>
    <n v="0"/>
    <x v="2"/>
  </r>
  <r>
    <d v="2024-09-18T00:00:00"/>
    <x v="8"/>
    <n v="9"/>
    <n v="1"/>
    <x v="0"/>
    <x v="2"/>
    <s v="Q3"/>
    <x v="4"/>
    <x v="1"/>
    <s v="EQ"/>
    <n v="549.04999999999995"/>
    <n v="549.04999999999995"/>
    <n v="532.65"/>
    <n v="551.9"/>
    <n v="537.70000000000005"/>
    <n v="538.15"/>
    <n v="537.77"/>
    <n v="8332760"/>
    <n v="4481092138.9499998"/>
    <n v="138689"/>
    <n v="3129682"/>
    <n v="37.56"/>
    <n v="-13.75"/>
    <n v="-2.491393368363834E-2"/>
    <x v="0"/>
  </r>
  <r>
    <d v="2024-09-19T00:00:00"/>
    <x v="8"/>
    <n v="9"/>
    <n v="1"/>
    <x v="0"/>
    <x v="2"/>
    <s v="Q3"/>
    <x v="4"/>
    <x v="1"/>
    <s v="EQ"/>
    <n v="544.20000000000005"/>
    <n v="551.45000000000005"/>
    <n v="529.15"/>
    <n v="538.15"/>
    <n v="535"/>
    <n v="533.35"/>
    <n v="536.9"/>
    <n v="10484591"/>
    <n v="5629211683.5"/>
    <n v="135094"/>
    <n v="2952280"/>
    <n v="28.16"/>
    <n v="-4.7999999999999545"/>
    <n v="-8.9194462510451631E-3"/>
    <x v="0"/>
  </r>
  <r>
    <d v="2024-09-20T00:00:00"/>
    <x v="8"/>
    <n v="9"/>
    <n v="1"/>
    <x v="0"/>
    <x v="2"/>
    <s v="Q3"/>
    <x v="4"/>
    <x v="1"/>
    <s v="EQ"/>
    <n v="537.9"/>
    <n v="540.75"/>
    <n v="531"/>
    <n v="533.35"/>
    <n v="538.20000000000005"/>
    <n v="539.1"/>
    <n v="536.02"/>
    <n v="8332116"/>
    <n v="4466200600.6000004"/>
    <n v="83666"/>
    <n v="3670787"/>
    <n v="44.06"/>
    <n v="5.75"/>
    <n v="1.0780913096465734E-2"/>
    <x v="1"/>
  </r>
  <r>
    <d v="2024-09-23T00:00:00"/>
    <x v="8"/>
    <n v="9"/>
    <n v="1"/>
    <x v="0"/>
    <x v="2"/>
    <s v="Q3"/>
    <x v="4"/>
    <x v="1"/>
    <s v="EQ"/>
    <n v="539.1"/>
    <n v="540.4"/>
    <n v="532"/>
    <n v="539.1"/>
    <n v="533"/>
    <n v="534.9"/>
    <n v="534.82000000000005"/>
    <n v="4272145"/>
    <n v="2284807436.8000002"/>
    <n v="73277"/>
    <n v="1629470"/>
    <n v="38.14"/>
    <n v="-4.2000000000000455"/>
    <n v="-7.7907623817474406E-3"/>
    <x v="0"/>
  </r>
  <r>
    <d v="2024-09-24T00:00:00"/>
    <x v="8"/>
    <n v="9"/>
    <n v="1"/>
    <x v="0"/>
    <x v="2"/>
    <s v="Q3"/>
    <x v="4"/>
    <x v="1"/>
    <s v="EQ"/>
    <n v="532.20000000000005"/>
    <n v="541.9"/>
    <n v="529.35"/>
    <n v="534.9"/>
    <n v="539"/>
    <n v="539.54999999999995"/>
    <n v="536.29"/>
    <n v="6177847"/>
    <n v="3313141006.6999998"/>
    <n v="92764"/>
    <n v="2425112"/>
    <n v="39.25"/>
    <n v="4.6499999999999773"/>
    <n v="8.6932136848008549E-3"/>
    <x v="1"/>
  </r>
  <r>
    <d v="2024-09-25T00:00:00"/>
    <x v="8"/>
    <n v="9"/>
    <n v="1"/>
    <x v="0"/>
    <x v="2"/>
    <s v="Q3"/>
    <x v="4"/>
    <x v="1"/>
    <s v="EQ"/>
    <n v="538.79999999999995"/>
    <n v="539.4"/>
    <n v="530.75"/>
    <n v="539.54999999999995"/>
    <n v="535"/>
    <n v="536.20000000000005"/>
    <n v="534.66999999999996"/>
    <n v="4032598"/>
    <n v="2156115961.3000002"/>
    <n v="68102"/>
    <n v="1598332"/>
    <n v="39.64"/>
    <n v="-3.3499999999999091"/>
    <n v="-6.2088777685106282E-3"/>
    <x v="0"/>
  </r>
  <r>
    <d v="2024-09-26T00:00:00"/>
    <x v="8"/>
    <n v="9"/>
    <n v="1"/>
    <x v="0"/>
    <x v="2"/>
    <s v="Q3"/>
    <x v="4"/>
    <x v="1"/>
    <s v="EQ"/>
    <n v="538.70000000000005"/>
    <n v="543.1"/>
    <n v="535.70000000000005"/>
    <n v="536.20000000000005"/>
    <n v="539.95000000000005"/>
    <n v="541.9"/>
    <n v="540.80999999999995"/>
    <n v="5701700"/>
    <n v="3083559514.1500001"/>
    <n v="102748"/>
    <n v="2643607"/>
    <n v="46.37"/>
    <n v="5.6999999999999318"/>
    <n v="1.0630361805296404E-2"/>
    <x v="1"/>
  </r>
  <r>
    <d v="2024-09-27T00:00:00"/>
    <x v="8"/>
    <n v="9"/>
    <n v="1"/>
    <x v="0"/>
    <x v="2"/>
    <s v="Q3"/>
    <x v="4"/>
    <x v="1"/>
    <s v="EQ"/>
    <n v="548.9"/>
    <n v="558.9"/>
    <n v="540.70000000000005"/>
    <n v="541.9"/>
    <n v="542"/>
    <n v="541.79999999999995"/>
    <n v="548.12"/>
    <n v="13231192"/>
    <n v="7252334393.1499996"/>
    <n v="143591"/>
    <n v="5611000"/>
    <n v="42.41"/>
    <n v="-0.10000000000002274"/>
    <n v="-1.845358922310809E-4"/>
    <x v="0"/>
  </r>
  <r>
    <d v="2024-09-30T00:00:00"/>
    <x v="8"/>
    <n v="9"/>
    <n v="1"/>
    <x v="0"/>
    <x v="2"/>
    <s v="Q3"/>
    <x v="4"/>
    <x v="1"/>
    <s v="EQ"/>
    <n v="538"/>
    <n v="544.5"/>
    <n v="534"/>
    <n v="541.79999999999995"/>
    <n v="540.4"/>
    <n v="541.45000000000005"/>
    <n v="541.1"/>
    <n v="4099723"/>
    <n v="2218359319.3000002"/>
    <n v="72853"/>
    <n v="1778298"/>
    <n v="43.38"/>
    <n v="-0.34999999999990905"/>
    <n v="-6.4599483204117586E-4"/>
    <x v="0"/>
  </r>
  <r>
    <d v="2024-10-01T00:00:00"/>
    <x v="9"/>
    <n v="10"/>
    <n v="1"/>
    <x v="0"/>
    <x v="3"/>
    <s v="Q4"/>
    <x v="4"/>
    <x v="1"/>
    <s v="EQ"/>
    <n v="540.20000000000005"/>
    <n v="549.6"/>
    <n v="540.20000000000005"/>
    <n v="541.45000000000005"/>
    <n v="546.04999999999995"/>
    <n v="546.75"/>
    <n v="546.75"/>
    <n v="4705637"/>
    <n v="2572788788.6999998"/>
    <n v="73430"/>
    <n v="1795145"/>
    <n v="38.15"/>
    <n v="5.2999999999999545"/>
    <n v="9.7885307969340727E-3"/>
    <x v="1"/>
  </r>
  <r>
    <d v="2024-10-03T00:00:00"/>
    <x v="9"/>
    <n v="10"/>
    <n v="1"/>
    <x v="0"/>
    <x v="3"/>
    <s v="Q4"/>
    <x v="4"/>
    <x v="1"/>
    <s v="EQ"/>
    <n v="540.1"/>
    <n v="542.4"/>
    <n v="526.25"/>
    <n v="546.75"/>
    <n v="529.79999999999995"/>
    <n v="530.15"/>
    <n v="533.1"/>
    <n v="7017684"/>
    <n v="3741123907.3499999"/>
    <n v="128928"/>
    <n v="3028152"/>
    <n v="43.15"/>
    <n v="-16.600000000000023"/>
    <n v="-3.0361225422953858E-2"/>
    <x v="0"/>
  </r>
  <r>
    <d v="2024-10-04T00:00:00"/>
    <x v="9"/>
    <n v="10"/>
    <n v="1"/>
    <x v="0"/>
    <x v="3"/>
    <s v="Q4"/>
    <x v="4"/>
    <x v="1"/>
    <s v="EQ"/>
    <n v="528.04999999999995"/>
    <n v="541.95000000000005"/>
    <n v="528.04999999999995"/>
    <n v="530.15"/>
    <n v="533.6"/>
    <n v="533.54999999999995"/>
    <n v="536.37"/>
    <n v="5961377"/>
    <n v="3197506692.4499998"/>
    <n v="90123"/>
    <n v="2062575"/>
    <n v="34.6"/>
    <n v="3.3999999999999773"/>
    <n v="6.4132792605865836E-3"/>
    <x v="1"/>
  </r>
  <r>
    <d v="2024-10-07T00:00:00"/>
    <x v="9"/>
    <n v="10"/>
    <n v="1"/>
    <x v="0"/>
    <x v="3"/>
    <s v="Q4"/>
    <x v="4"/>
    <x v="1"/>
    <s v="EQ"/>
    <n v="538"/>
    <n v="541.70000000000005"/>
    <n v="525.95000000000005"/>
    <n v="533.54999999999995"/>
    <n v="530.54999999999995"/>
    <n v="531.45000000000005"/>
    <n v="532.53"/>
    <n v="4939037"/>
    <n v="2630202954.5500002"/>
    <n v="86426"/>
    <n v="2240857"/>
    <n v="45.37"/>
    <n v="-2.0999999999999091"/>
    <n v="-3.9359010402022472E-3"/>
    <x v="0"/>
  </r>
  <r>
    <d v="2024-10-08T00:00:00"/>
    <x v="9"/>
    <n v="10"/>
    <n v="1"/>
    <x v="0"/>
    <x v="3"/>
    <s v="Q4"/>
    <x v="4"/>
    <x v="1"/>
    <s v="EQ"/>
    <n v="531.54999999999995"/>
    <n v="533.79999999999995"/>
    <n v="520.29999999999995"/>
    <n v="531.45000000000005"/>
    <n v="528.25"/>
    <n v="526.95000000000005"/>
    <n v="524.67999999999995"/>
    <n v="5751402"/>
    <n v="3017639913.0500002"/>
    <n v="99618"/>
    <n v="2163698"/>
    <n v="37.619999999999997"/>
    <n v="-4.5"/>
    <n v="-8.4674005080440304E-3"/>
    <x v="0"/>
  </r>
  <r>
    <d v="2024-10-09T00:00:00"/>
    <x v="9"/>
    <n v="10"/>
    <n v="1"/>
    <x v="0"/>
    <x v="3"/>
    <s v="Q4"/>
    <x v="4"/>
    <x v="1"/>
    <s v="EQ"/>
    <n v="529.79999999999995"/>
    <n v="538.70000000000005"/>
    <n v="528.5"/>
    <n v="526.95000000000005"/>
    <n v="532.79999999999995"/>
    <n v="531.15"/>
    <n v="533.63"/>
    <n v="4420844"/>
    <n v="2359082210.9499998"/>
    <n v="75937"/>
    <n v="2034478"/>
    <n v="46.02"/>
    <n v="4.1999999999999318"/>
    <n v="7.9703956732136479E-3"/>
    <x v="1"/>
  </r>
  <r>
    <d v="2024-10-10T00:00:00"/>
    <x v="9"/>
    <n v="10"/>
    <n v="1"/>
    <x v="0"/>
    <x v="3"/>
    <s v="Q4"/>
    <x v="4"/>
    <x v="1"/>
    <s v="EQ"/>
    <n v="535"/>
    <n v="537.6"/>
    <n v="523.45000000000005"/>
    <n v="531.15"/>
    <n v="526.1"/>
    <n v="525"/>
    <n v="529.1"/>
    <n v="6310122"/>
    <n v="3338657218.3499999"/>
    <n v="128185"/>
    <n v="3222336"/>
    <n v="51.07"/>
    <n v="-6.1499999999999773"/>
    <n v="-1.1578650098842092E-2"/>
    <x v="0"/>
  </r>
  <r>
    <d v="2024-10-11T00:00:00"/>
    <x v="9"/>
    <n v="10"/>
    <n v="1"/>
    <x v="0"/>
    <x v="3"/>
    <s v="Q4"/>
    <x v="4"/>
    <x v="1"/>
    <s v="EQ"/>
    <n v="520.35"/>
    <n v="534.4"/>
    <n v="520.35"/>
    <n v="525"/>
    <n v="528.45000000000005"/>
    <n v="528.29999999999995"/>
    <n v="527.76"/>
    <n v="4218491"/>
    <n v="2226369252.6500001"/>
    <n v="67047"/>
    <n v="1652930"/>
    <n v="39.18"/>
    <n v="3.2999999999999545"/>
    <n v="6.2857142857141992E-3"/>
    <x v="1"/>
  </r>
  <r>
    <d v="2024-10-14T00:00:00"/>
    <x v="9"/>
    <n v="10"/>
    <n v="1"/>
    <x v="0"/>
    <x v="3"/>
    <s v="Q4"/>
    <x v="4"/>
    <x v="1"/>
    <s v="EQ"/>
    <n v="538.70000000000005"/>
    <n v="551.85"/>
    <n v="536.29999999999995"/>
    <n v="528.29999999999995"/>
    <n v="550.70000000000005"/>
    <n v="549.54999999999995"/>
    <n v="544.54"/>
    <n v="16568133"/>
    <n v="9022059506.25"/>
    <n v="402524"/>
    <n v="3569420"/>
    <n v="21.54"/>
    <n v="21.25"/>
    <n v="4.0223357940564079E-2"/>
    <x v="1"/>
  </r>
  <r>
    <d v="2024-10-15T00:00:00"/>
    <x v="9"/>
    <n v="10"/>
    <n v="1"/>
    <x v="0"/>
    <x v="3"/>
    <s v="Q4"/>
    <x v="4"/>
    <x v="1"/>
    <s v="EQ"/>
    <n v="552.85"/>
    <n v="552.85"/>
    <n v="530.85"/>
    <n v="549.54999999999995"/>
    <n v="532.70000000000005"/>
    <n v="532.95000000000005"/>
    <n v="538.03"/>
    <n v="10800626"/>
    <n v="5811104306.6499996"/>
    <n v="139212"/>
    <n v="4464822"/>
    <n v="41.34"/>
    <n v="-16.599999999999909"/>
    <n v="-3.0206532617596052E-2"/>
    <x v="0"/>
  </r>
  <r>
    <d v="2024-10-16T00:00:00"/>
    <x v="9"/>
    <n v="10"/>
    <n v="1"/>
    <x v="0"/>
    <x v="3"/>
    <s v="Q4"/>
    <x v="4"/>
    <x v="1"/>
    <s v="EQ"/>
    <n v="533"/>
    <n v="538.79999999999995"/>
    <n v="529"/>
    <n v="532.95000000000005"/>
    <n v="532.5"/>
    <n v="532.15"/>
    <n v="533.41"/>
    <n v="6276811"/>
    <n v="3348085618.8000002"/>
    <n v="89889"/>
    <n v="2468932"/>
    <n v="39.33"/>
    <n v="-0.80000000000006821"/>
    <n v="-1.5010789004598333E-3"/>
    <x v="0"/>
  </r>
  <r>
    <d v="2024-10-17T00:00:00"/>
    <x v="9"/>
    <n v="10"/>
    <n v="1"/>
    <x v="0"/>
    <x v="3"/>
    <s v="Q4"/>
    <x v="4"/>
    <x v="1"/>
    <s v="EQ"/>
    <n v="534.95000000000005"/>
    <n v="538"/>
    <n v="525.04999999999995"/>
    <n v="532.15"/>
    <n v="528.70000000000005"/>
    <n v="528.75"/>
    <n v="532.52"/>
    <n v="11877639"/>
    <n v="6325137029.5"/>
    <n v="123685"/>
    <n v="6065092"/>
    <n v="51.06"/>
    <n v="-3.3999999999999773"/>
    <n v="-6.3891759842149348E-3"/>
    <x v="0"/>
  </r>
  <r>
    <d v="2024-10-18T00:00:00"/>
    <x v="9"/>
    <n v="10"/>
    <n v="1"/>
    <x v="0"/>
    <x v="3"/>
    <s v="Q4"/>
    <x v="4"/>
    <x v="1"/>
    <s v="EQ"/>
    <n v="532"/>
    <n v="558.4"/>
    <n v="524.79999999999995"/>
    <n v="528.75"/>
    <n v="547.75"/>
    <n v="548.65"/>
    <n v="548.9"/>
    <n v="37326527"/>
    <n v="20488612199.200001"/>
    <n v="430239"/>
    <n v="9797097"/>
    <n v="26.25"/>
    <n v="19.899999999999977"/>
    <n v="3.7635933806146528E-2"/>
    <x v="1"/>
  </r>
  <r>
    <d v="2024-10-21T00:00:00"/>
    <x v="9"/>
    <n v="10"/>
    <n v="1"/>
    <x v="0"/>
    <x v="3"/>
    <s v="Q4"/>
    <x v="4"/>
    <x v="1"/>
    <s v="EQ"/>
    <n v="551.6"/>
    <n v="561.9"/>
    <n v="547"/>
    <n v="548.65"/>
    <n v="547.20000000000005"/>
    <n v="548.1"/>
    <n v="553.55999999999995"/>
    <n v="11983482"/>
    <n v="6633586475.5500002"/>
    <n v="197938"/>
    <n v="3792543"/>
    <n v="31.65"/>
    <n v="-0.54999999999995453"/>
    <n v="-1.0024605850723677E-3"/>
    <x v="0"/>
  </r>
  <r>
    <d v="2024-10-22T00:00:00"/>
    <x v="9"/>
    <n v="10"/>
    <n v="1"/>
    <x v="0"/>
    <x v="3"/>
    <s v="Q4"/>
    <x v="4"/>
    <x v="1"/>
    <s v="EQ"/>
    <n v="549.79999999999995"/>
    <n v="555.5"/>
    <n v="543.85"/>
    <n v="548.1"/>
    <n v="546"/>
    <n v="545.45000000000005"/>
    <n v="548.86"/>
    <n v="9239150"/>
    <n v="5071042569.75"/>
    <n v="135345"/>
    <n v="3946014"/>
    <n v="42.71"/>
    <n v="-2.6499999999999773"/>
    <n v="-4.8348841452289315E-3"/>
    <x v="0"/>
  </r>
  <r>
    <d v="2024-10-23T00:00:00"/>
    <x v="9"/>
    <n v="10"/>
    <n v="1"/>
    <x v="0"/>
    <x v="3"/>
    <s v="Q4"/>
    <x v="4"/>
    <x v="1"/>
    <s v="EQ"/>
    <n v="547.5"/>
    <n v="554.5"/>
    <n v="542.20000000000005"/>
    <n v="545.45000000000005"/>
    <n v="547.15"/>
    <n v="547.20000000000005"/>
    <n v="549.71"/>
    <n v="6349288"/>
    <n v="3490247134.8499999"/>
    <n v="96079"/>
    <n v="2520038"/>
    <n v="39.69"/>
    <n v="1.75"/>
    <n v="3.2083600696672472E-3"/>
    <x v="1"/>
  </r>
  <r>
    <d v="2024-10-24T00:00:00"/>
    <x v="9"/>
    <n v="10"/>
    <n v="1"/>
    <x v="0"/>
    <x v="3"/>
    <s v="Q4"/>
    <x v="4"/>
    <x v="1"/>
    <s v="EQ"/>
    <n v="547.20000000000005"/>
    <n v="550.5"/>
    <n v="545.15"/>
    <n v="547.20000000000005"/>
    <n v="547.6"/>
    <n v="546.9"/>
    <n v="547.13"/>
    <n v="4788302"/>
    <n v="2619811932.3000002"/>
    <n v="73877"/>
    <n v="2734571"/>
    <n v="57.11"/>
    <n v="-0.30000000000006821"/>
    <n v="-5.4824561403521237E-4"/>
    <x v="0"/>
  </r>
  <r>
    <d v="2024-10-25T00:00:00"/>
    <x v="9"/>
    <n v="10"/>
    <n v="1"/>
    <x v="0"/>
    <x v="3"/>
    <s v="Q4"/>
    <x v="4"/>
    <x v="1"/>
    <s v="EQ"/>
    <n v="549.75"/>
    <n v="552"/>
    <n v="540.5"/>
    <n v="546.9"/>
    <n v="544.79999999999995"/>
    <n v="543.45000000000005"/>
    <n v="544.24"/>
    <n v="5062270"/>
    <n v="2755114012.8000002"/>
    <n v="79747"/>
    <n v="2288800"/>
    <n v="45.21"/>
    <n v="-3.4499999999999318"/>
    <n v="-6.308283049917594E-3"/>
    <x v="0"/>
  </r>
  <r>
    <d v="2024-10-28T00:00:00"/>
    <x v="9"/>
    <n v="10"/>
    <n v="1"/>
    <x v="0"/>
    <x v="3"/>
    <s v="Q4"/>
    <x v="4"/>
    <x v="1"/>
    <s v="EQ"/>
    <n v="543.45000000000005"/>
    <n v="559.79999999999995"/>
    <n v="542.70000000000005"/>
    <n v="543.45000000000005"/>
    <n v="559.20000000000005"/>
    <n v="558.6"/>
    <n v="555.1"/>
    <n v="5592929"/>
    <n v="3104643637.4499998"/>
    <n v="112113"/>
    <n v="2567153"/>
    <n v="45.9"/>
    <n v="15.149999999999977"/>
    <n v="2.787744962738058E-2"/>
    <x v="1"/>
  </r>
  <r>
    <d v="2024-10-29T00:00:00"/>
    <x v="9"/>
    <n v="10"/>
    <n v="1"/>
    <x v="0"/>
    <x v="3"/>
    <s v="Q4"/>
    <x v="4"/>
    <x v="1"/>
    <s v="EQ"/>
    <n v="559.79999999999995"/>
    <n v="563.4"/>
    <n v="553.25"/>
    <n v="558.6"/>
    <n v="561.04999999999995"/>
    <n v="562.20000000000005"/>
    <n v="558.80999999999995"/>
    <n v="6027815"/>
    <n v="3368379485.3499999"/>
    <n v="99440"/>
    <n v="2813187"/>
    <n v="46.67"/>
    <n v="3.6000000000000227"/>
    <n v="6.4446831364124999E-3"/>
    <x v="1"/>
  </r>
  <r>
    <d v="2024-10-30T00:00:00"/>
    <x v="9"/>
    <n v="10"/>
    <n v="1"/>
    <x v="0"/>
    <x v="3"/>
    <s v="Q4"/>
    <x v="4"/>
    <x v="1"/>
    <s v="EQ"/>
    <n v="562.5"/>
    <n v="578.75"/>
    <n v="561.1"/>
    <n v="562.20000000000005"/>
    <n v="566.5"/>
    <n v="565.25"/>
    <n v="570.96"/>
    <n v="10377746"/>
    <n v="5925281460.6499996"/>
    <n v="145868"/>
    <n v="4437323"/>
    <n v="42.76"/>
    <n v="3.0499999999999545"/>
    <n v="5.4251156172179906E-3"/>
    <x v="1"/>
  </r>
  <r>
    <d v="2024-10-31T00:00:00"/>
    <x v="9"/>
    <n v="10"/>
    <n v="1"/>
    <x v="0"/>
    <x v="3"/>
    <s v="Q4"/>
    <x v="4"/>
    <x v="1"/>
    <s v="EQ"/>
    <n v="564.79999999999995"/>
    <n v="566.29999999999995"/>
    <n v="548.29999999999995"/>
    <n v="565.25"/>
    <n v="553.1"/>
    <n v="551.79999999999995"/>
    <n v="552.84"/>
    <n v="7840047"/>
    <n v="4334304399.8500004"/>
    <n v="117481"/>
    <n v="2985191"/>
    <n v="38.08"/>
    <n v="-13.450000000000045"/>
    <n v="-2.3794781070322946E-2"/>
    <x v="0"/>
  </r>
  <r>
    <d v="2024-11-01T00:00:00"/>
    <x v="10"/>
    <n v="11"/>
    <n v="1"/>
    <x v="0"/>
    <x v="3"/>
    <s v="Q4"/>
    <x v="4"/>
    <x v="1"/>
    <s v="EQ"/>
    <n v="551.70000000000005"/>
    <n v="554.9"/>
    <n v="550"/>
    <n v="551.79999999999995"/>
    <n v="551.5"/>
    <n v="551.35"/>
    <n v="552.16"/>
    <n v="981405"/>
    <n v="541892872.5"/>
    <n v="28631"/>
    <n v="418237"/>
    <n v="42.62"/>
    <n v="-0.44999999999993179"/>
    <n v="-8.1551286698066663E-4"/>
    <x v="0"/>
  </r>
  <r>
    <d v="2024-11-04T00:00:00"/>
    <x v="10"/>
    <n v="11"/>
    <n v="1"/>
    <x v="0"/>
    <x v="3"/>
    <s v="Q4"/>
    <x v="4"/>
    <x v="1"/>
    <s v="EQ"/>
    <n v="551"/>
    <n v="552.45000000000005"/>
    <n v="534.20000000000005"/>
    <n v="551.35"/>
    <n v="541.79999999999995"/>
    <n v="540.79999999999995"/>
    <n v="540.79"/>
    <n v="4927780"/>
    <n v="2664900712.6999998"/>
    <n v="102676"/>
    <n v="1781415"/>
    <n v="36.15"/>
    <n v="-10.550000000000068"/>
    <n v="-1.913485082071292E-2"/>
    <x v="0"/>
  </r>
  <r>
    <d v="2024-11-05T00:00:00"/>
    <x v="10"/>
    <n v="11"/>
    <n v="1"/>
    <x v="0"/>
    <x v="3"/>
    <s v="Q4"/>
    <x v="4"/>
    <x v="1"/>
    <s v="EQ"/>
    <n v="543"/>
    <n v="545.35"/>
    <n v="540.4"/>
    <n v="540.79999999999995"/>
    <n v="544"/>
    <n v="543.70000000000005"/>
    <n v="543.01"/>
    <n v="3431130"/>
    <n v="1863133921.8499999"/>
    <n v="104857"/>
    <n v="1601721"/>
    <n v="46.68"/>
    <n v="2.9000000000000909"/>
    <n v="5.3624260355031273E-3"/>
    <x v="1"/>
  </r>
  <r>
    <d v="2024-11-06T00:00:00"/>
    <x v="10"/>
    <n v="11"/>
    <n v="1"/>
    <x v="0"/>
    <x v="3"/>
    <s v="Q4"/>
    <x v="4"/>
    <x v="1"/>
    <s v="EQ"/>
    <n v="547.45000000000005"/>
    <n v="565.85"/>
    <n v="541"/>
    <n v="543.70000000000005"/>
    <n v="565"/>
    <n v="563.9"/>
    <n v="558.38"/>
    <n v="9777442"/>
    <n v="5459548569.3500004"/>
    <n v="142103"/>
    <n v="3204489"/>
    <n v="32.770000000000003"/>
    <n v="20.199999999999932"/>
    <n v="3.7152841640610501E-2"/>
    <x v="1"/>
  </r>
  <r>
    <d v="2024-11-07T00:00:00"/>
    <x v="10"/>
    <n v="11"/>
    <n v="1"/>
    <x v="0"/>
    <x v="3"/>
    <s v="Q4"/>
    <x v="4"/>
    <x v="1"/>
    <s v="EQ"/>
    <n v="566"/>
    <n v="569.70000000000005"/>
    <n v="554.45000000000005"/>
    <n v="563.9"/>
    <n v="563"/>
    <n v="563.4"/>
    <n v="562.51"/>
    <n v="5998571"/>
    <n v="3374230528.25"/>
    <n v="104332"/>
    <n v="2026502"/>
    <n v="33.78"/>
    <n v="-0.5"/>
    <n v="-8.8668203582195431E-4"/>
    <x v="0"/>
  </r>
  <r>
    <d v="2024-11-07T00:00:00"/>
    <x v="10"/>
    <n v="11"/>
    <n v="1"/>
    <x v="0"/>
    <x v="3"/>
    <s v="Q4"/>
    <x v="4"/>
    <x v="1"/>
    <s v="EQ"/>
    <n v="566"/>
    <n v="569.70000000000005"/>
    <n v="554.45000000000005"/>
    <n v="563.9"/>
    <n v="563"/>
    <n v="563.4"/>
    <n v="562.51"/>
    <n v="5998571"/>
    <n v="3374230528.25"/>
    <n v="104332"/>
    <n v="2026502"/>
    <n v="33.78"/>
    <n v="-0.5"/>
    <n v="-8.8668203582195431E-4"/>
    <x v="0"/>
  </r>
  <r>
    <d v="2024-11-08T00:00:00"/>
    <x v="10"/>
    <n v="11"/>
    <n v="1"/>
    <x v="0"/>
    <x v="3"/>
    <s v="Q4"/>
    <x v="4"/>
    <x v="1"/>
    <s v="EQ"/>
    <n v="565"/>
    <n v="578.79999999999995"/>
    <n v="565"/>
    <n v="563.4"/>
    <n v="568.6"/>
    <n v="569"/>
    <n v="572.86"/>
    <n v="10426329"/>
    <n v="5972791779.6000004"/>
    <n v="183221"/>
    <n v="3795713"/>
    <n v="36.409999999999997"/>
    <n v="5.6000000000000227"/>
    <n v="9.9396521121761141E-3"/>
    <x v="1"/>
  </r>
  <r>
    <d v="2024-11-11T00:00:00"/>
    <x v="10"/>
    <n v="11"/>
    <n v="1"/>
    <x v="0"/>
    <x v="3"/>
    <s v="Q4"/>
    <x v="4"/>
    <x v="1"/>
    <s v="EQ"/>
    <n v="569"/>
    <n v="583.20000000000005"/>
    <n v="566.04999999999995"/>
    <n v="569"/>
    <n v="572.9"/>
    <n v="573.5"/>
    <n v="576.16999999999996"/>
    <n v="8069722"/>
    <n v="4649552223.3500004"/>
    <n v="138522"/>
    <n v="2934545"/>
    <n v="36.36"/>
    <n v="4.5"/>
    <n v="7.9086115992970125E-3"/>
    <x v="1"/>
  </r>
  <r>
    <d v="2024-11-12T00:00:00"/>
    <x v="10"/>
    <n v="11"/>
    <n v="1"/>
    <x v="0"/>
    <x v="3"/>
    <s v="Q4"/>
    <x v="4"/>
    <x v="1"/>
    <s v="EQ"/>
    <n v="575"/>
    <n v="579.70000000000005"/>
    <n v="569.04999999999995"/>
    <n v="573.5"/>
    <n v="569.04999999999995"/>
    <n v="570.65"/>
    <n v="574.29"/>
    <n v="5630445"/>
    <n v="3233516616.8000002"/>
    <n v="108985"/>
    <n v="2556064"/>
    <n v="45.4"/>
    <n v="-2.8500000000000227"/>
    <n v="-4.9694856146469445E-3"/>
    <x v="0"/>
  </r>
  <r>
    <d v="2024-11-13T00:00:00"/>
    <x v="10"/>
    <n v="11"/>
    <n v="1"/>
    <x v="0"/>
    <x v="3"/>
    <s v="Q4"/>
    <x v="4"/>
    <x v="1"/>
    <s v="EQ"/>
    <n v="570"/>
    <n v="573.6"/>
    <n v="565.54999999999995"/>
    <n v="570.65"/>
    <n v="570.04999999999995"/>
    <n v="569"/>
    <n v="569.28"/>
    <n v="5695600"/>
    <n v="3242406875.0999999"/>
    <n v="102437"/>
    <n v="2554703"/>
    <n v="44.85"/>
    <n v="-1.6499999999999773"/>
    <n v="-2.8914395864364801E-3"/>
    <x v="0"/>
  </r>
  <r>
    <d v="2024-11-14T00:00:00"/>
    <x v="10"/>
    <n v="11"/>
    <n v="1"/>
    <x v="0"/>
    <x v="3"/>
    <s v="Q4"/>
    <x v="4"/>
    <x v="1"/>
    <s v="EQ"/>
    <n v="568.95000000000005"/>
    <n v="574.54999999999995"/>
    <n v="564.20000000000005"/>
    <n v="569"/>
    <n v="566.9"/>
    <n v="566.70000000000005"/>
    <n v="567.92999999999995"/>
    <n v="4891760"/>
    <n v="2778176528.0999999"/>
    <n v="117854"/>
    <n v="2538670"/>
    <n v="51.9"/>
    <n v="-2.2999999999999545"/>
    <n v="-4.0421792618628377E-3"/>
    <x v="0"/>
  </r>
  <r>
    <d v="2024-11-18T00:00:00"/>
    <x v="10"/>
    <n v="11"/>
    <n v="1"/>
    <x v="0"/>
    <x v="3"/>
    <s v="Q4"/>
    <x v="4"/>
    <x v="1"/>
    <s v="EQ"/>
    <n v="566.70000000000005"/>
    <n v="566.70000000000005"/>
    <n v="540.29999999999995"/>
    <n v="566.70000000000005"/>
    <n v="553.95000000000005"/>
    <n v="552.85"/>
    <n v="549.36"/>
    <n v="7644882"/>
    <n v="4199784851.8499999"/>
    <n v="123477"/>
    <n v="2781316"/>
    <n v="36.380000000000003"/>
    <n v="-13.850000000000023"/>
    <n v="-2.4439738838891868E-2"/>
    <x v="0"/>
  </r>
  <r>
    <d v="2024-11-19T00:00:00"/>
    <x v="10"/>
    <n v="11"/>
    <n v="1"/>
    <x v="0"/>
    <x v="3"/>
    <s v="Q4"/>
    <x v="4"/>
    <x v="1"/>
    <s v="EQ"/>
    <n v="556"/>
    <n v="569.79999999999995"/>
    <n v="554.70000000000005"/>
    <n v="552.85"/>
    <n v="561"/>
    <n v="562"/>
    <n v="564.30999999999995"/>
    <n v="6459889"/>
    <n v="3645350716.9000001"/>
    <n v="90880"/>
    <n v="2905769"/>
    <n v="44.98"/>
    <n v="9.1499999999999773"/>
    <n v="1.6550601428958988E-2"/>
    <x v="1"/>
  </r>
  <r>
    <d v="2024-11-21T00:00:00"/>
    <x v="10"/>
    <n v="11"/>
    <n v="1"/>
    <x v="0"/>
    <x v="3"/>
    <s v="Q4"/>
    <x v="4"/>
    <x v="1"/>
    <s v="EQ"/>
    <n v="562"/>
    <n v="567.6"/>
    <n v="555.29999999999995"/>
    <n v="562"/>
    <n v="557"/>
    <n v="557.15"/>
    <n v="559.59"/>
    <n v="5836304"/>
    <n v="3265913413.75"/>
    <n v="106572"/>
    <n v="2500250"/>
    <n v="42.84"/>
    <n v="-4.8500000000000227"/>
    <n v="-8.6298932384342043E-3"/>
    <x v="0"/>
  </r>
  <r>
    <d v="2024-11-22T00:00:00"/>
    <x v="10"/>
    <n v="11"/>
    <n v="1"/>
    <x v="0"/>
    <x v="3"/>
    <s v="Q4"/>
    <x v="4"/>
    <x v="1"/>
    <s v="EQ"/>
    <n v="561.95000000000005"/>
    <n v="573.6"/>
    <n v="557.9"/>
    <n v="557.15"/>
    <n v="571.4"/>
    <n v="571.65"/>
    <n v="569.09"/>
    <n v="7366616"/>
    <n v="4192288196.0500002"/>
    <n v="109184"/>
    <n v="2731667"/>
    <n v="37.08"/>
    <n v="14.5"/>
    <n v="2.6025307367854258E-2"/>
    <x v="1"/>
  </r>
  <r>
    <d v="2024-11-25T00:00:00"/>
    <x v="10"/>
    <n v="11"/>
    <n v="1"/>
    <x v="0"/>
    <x v="3"/>
    <s v="Q4"/>
    <x v="4"/>
    <x v="1"/>
    <s v="EQ"/>
    <n v="575.5"/>
    <n v="587.54999999999995"/>
    <n v="573.9"/>
    <n v="571.65"/>
    <n v="583.70000000000005"/>
    <n v="582.45000000000005"/>
    <n v="581.59"/>
    <n v="11648737"/>
    <n v="6774802478.3500004"/>
    <n v="117152"/>
    <n v="6359322"/>
    <n v="54.59"/>
    <n v="10.800000000000068"/>
    <n v="1.8892679086853964E-2"/>
    <x v="1"/>
  </r>
  <r>
    <d v="2024-11-26T00:00:00"/>
    <x v="10"/>
    <n v="11"/>
    <n v="1"/>
    <x v="0"/>
    <x v="3"/>
    <s v="Q4"/>
    <x v="4"/>
    <x v="1"/>
    <s v="EQ"/>
    <n v="585"/>
    <n v="590.35"/>
    <n v="579.29999999999995"/>
    <n v="582.45000000000005"/>
    <n v="588.29999999999995"/>
    <n v="589"/>
    <n v="585.41"/>
    <n v="7885670"/>
    <n v="4616316839.1499996"/>
    <n v="100727"/>
    <n v="3715970"/>
    <n v="47.12"/>
    <n v="6.5499999999999545"/>
    <n v="1.1245600480727881E-2"/>
    <x v="1"/>
  </r>
  <r>
    <d v="2024-11-27T00:00:00"/>
    <x v="10"/>
    <n v="11"/>
    <n v="1"/>
    <x v="0"/>
    <x v="3"/>
    <s v="Q4"/>
    <x v="4"/>
    <x v="1"/>
    <s v="EQ"/>
    <n v="591.5"/>
    <n v="596"/>
    <n v="581.9"/>
    <n v="589"/>
    <n v="583.85"/>
    <n v="582.9"/>
    <n v="587.17999999999995"/>
    <n v="6829838"/>
    <n v="4010375225.5500002"/>
    <n v="96998"/>
    <n v="2948908"/>
    <n v="43.18"/>
    <n v="-6.1000000000000227"/>
    <n v="-1.0356536502546728E-2"/>
    <x v="0"/>
  </r>
  <r>
    <d v="2024-11-28T00:00:00"/>
    <x v="10"/>
    <n v="11"/>
    <n v="1"/>
    <x v="0"/>
    <x v="3"/>
    <s v="Q4"/>
    <x v="4"/>
    <x v="1"/>
    <s v="EQ"/>
    <n v="585.75"/>
    <n v="586"/>
    <n v="570.54999999999995"/>
    <n v="582.9"/>
    <n v="574.20000000000005"/>
    <n v="572.20000000000005"/>
    <n v="575.74"/>
    <n v="5948278"/>
    <n v="3424685849.5"/>
    <n v="130985"/>
    <n v="2572197"/>
    <n v="43.24"/>
    <n v="-10.699999999999932"/>
    <n v="-1.8356493395093383E-2"/>
    <x v="0"/>
  </r>
  <r>
    <d v="2024-11-29T00:00:00"/>
    <x v="10"/>
    <n v="11"/>
    <n v="1"/>
    <x v="0"/>
    <x v="3"/>
    <s v="Q4"/>
    <x v="4"/>
    <x v="1"/>
    <s v="EQ"/>
    <n v="575"/>
    <n v="580.75"/>
    <n v="571.6"/>
    <n v="572.20000000000005"/>
    <n v="579"/>
    <n v="577.85"/>
    <n v="577.57000000000005"/>
    <n v="4270056"/>
    <n v="2466257932.6500001"/>
    <n v="101163"/>
    <n v="2427128"/>
    <n v="56.84"/>
    <n v="5.6499999999999773"/>
    <n v="9.8741698706745484E-3"/>
    <x v="1"/>
  </r>
  <r>
    <d v="2024-12-02T00:00:00"/>
    <x v="11"/>
    <n v="12"/>
    <n v="1"/>
    <x v="0"/>
    <x v="3"/>
    <s v="Q4"/>
    <x v="4"/>
    <x v="1"/>
    <s v="EQ"/>
    <n v="582.45000000000005"/>
    <n v="585.54999999999995"/>
    <n v="578.20000000000005"/>
    <n v="577.85"/>
    <n v="585"/>
    <n v="584.54999999999995"/>
    <n v="582.21"/>
    <n v="5597000"/>
    <n v="3258628990.8000002"/>
    <n v="113636"/>
    <n v="2944370"/>
    <n v="52.61"/>
    <n v="6.6999999999999318"/>
    <n v="1.1594704508090217E-2"/>
    <x v="1"/>
  </r>
  <r>
    <d v="2024-12-03T00:00:00"/>
    <x v="11"/>
    <n v="12"/>
    <n v="1"/>
    <x v="0"/>
    <x v="3"/>
    <s v="Q4"/>
    <x v="4"/>
    <x v="1"/>
    <s v="EQ"/>
    <n v="295.35000000000002"/>
    <n v="296.2"/>
    <n v="289.3"/>
    <n v="584.54999999999995"/>
    <n v="291.8"/>
    <n v="291.64999999999998"/>
    <n v="291.48"/>
    <n v="15445286"/>
    <n v="4501979935.75"/>
    <n v="241078"/>
    <n v="9273590"/>
    <n v="60.04"/>
    <n v="-292.89999999999998"/>
    <n v="-0.50106919852878284"/>
    <x v="0"/>
  </r>
  <r>
    <d v="2024-12-04T00:00:00"/>
    <x v="11"/>
    <n v="12"/>
    <n v="1"/>
    <x v="0"/>
    <x v="3"/>
    <s v="Q4"/>
    <x v="4"/>
    <x v="1"/>
    <s v="EQ"/>
    <n v="294.64999999999998"/>
    <n v="297"/>
    <n v="291.8"/>
    <n v="291.64999999999998"/>
    <n v="294.3"/>
    <n v="294"/>
    <n v="294.48"/>
    <n v="14036431"/>
    <n v="4133501841.8499999"/>
    <n v="192217"/>
    <n v="7356160"/>
    <n v="52.41"/>
    <n v="2.3500000000000227"/>
    <n v="8.0576032916167429E-3"/>
    <x v="1"/>
  </r>
  <r>
    <d v="2024-12-05T00:00:00"/>
    <x v="11"/>
    <n v="12"/>
    <n v="1"/>
    <x v="0"/>
    <x v="3"/>
    <s v="Q4"/>
    <x v="4"/>
    <x v="1"/>
    <s v="EQ"/>
    <n v="295"/>
    <n v="300.89999999999998"/>
    <n v="293.89999999999998"/>
    <n v="294"/>
    <n v="299.14999999999998"/>
    <n v="299.3"/>
    <n v="297.56"/>
    <n v="13487264"/>
    <n v="4013214755.6999998"/>
    <n v="184617"/>
    <n v="5779526"/>
    <n v="42.85"/>
    <n v="5.3000000000000114"/>
    <n v="1.802721088435378E-2"/>
    <x v="1"/>
  </r>
  <r>
    <d v="2024-12-06T00:00:00"/>
    <x v="11"/>
    <n v="12"/>
    <n v="1"/>
    <x v="0"/>
    <x v="3"/>
    <s v="Q4"/>
    <x v="4"/>
    <x v="1"/>
    <s v="EQ"/>
    <n v="299.14999999999998"/>
    <n v="299.14999999999998"/>
    <n v="296.2"/>
    <n v="299.3"/>
    <n v="297.39999999999998"/>
    <n v="297.35000000000002"/>
    <n v="297.51"/>
    <n v="7894350"/>
    <n v="2348629293.5500002"/>
    <n v="107637"/>
    <n v="4426207"/>
    <n v="56.07"/>
    <n v="-1.9499999999999886"/>
    <n v="-6.5152021383227147E-3"/>
    <x v="0"/>
  </r>
  <r>
    <d v="2024-12-09T00:00:00"/>
    <x v="11"/>
    <n v="12"/>
    <n v="1"/>
    <x v="0"/>
    <x v="3"/>
    <s v="Q4"/>
    <x v="4"/>
    <x v="1"/>
    <s v="EQ"/>
    <n v="295"/>
    <n v="305.7"/>
    <n v="293.75"/>
    <n v="297.35000000000002"/>
    <n v="305.3"/>
    <n v="303.75"/>
    <n v="300.3"/>
    <n v="9285213"/>
    <n v="2788380944.25"/>
    <n v="120217"/>
    <n v="4789337"/>
    <n v="51.58"/>
    <n v="6.3999999999999773"/>
    <n v="2.1523457205313526E-2"/>
    <x v="1"/>
  </r>
  <r>
    <d v="2024-12-10T00:00:00"/>
    <x v="11"/>
    <n v="12"/>
    <n v="1"/>
    <x v="0"/>
    <x v="3"/>
    <s v="Q4"/>
    <x v="4"/>
    <x v="1"/>
    <s v="EQ"/>
    <n v="306"/>
    <n v="311"/>
    <n v="303.45"/>
    <n v="303.75"/>
    <n v="308"/>
    <n v="308.10000000000002"/>
    <n v="308.08999999999997"/>
    <n v="17028502"/>
    <n v="5246385861.8000002"/>
    <n v="184274"/>
    <n v="8540135"/>
    <n v="50.15"/>
    <n v="4.3500000000000227"/>
    <n v="1.4320987654321063E-2"/>
    <x v="1"/>
  </r>
  <r>
    <d v="2024-12-11T00:00:00"/>
    <x v="11"/>
    <n v="12"/>
    <n v="1"/>
    <x v="0"/>
    <x v="3"/>
    <s v="Q4"/>
    <x v="4"/>
    <x v="1"/>
    <s v="EQ"/>
    <n v="308.14999999999998"/>
    <n v="309.89999999999998"/>
    <n v="305.55"/>
    <n v="308.10000000000002"/>
    <n v="308.7"/>
    <n v="309"/>
    <n v="308.20999999999998"/>
    <n v="8608406"/>
    <n v="2653207924.1999998"/>
    <n v="109206"/>
    <n v="4398374"/>
    <n v="51.09"/>
    <n v="0.89999999999997726"/>
    <n v="2.9211295034079106E-3"/>
    <x v="1"/>
  </r>
  <r>
    <d v="2024-12-12T00:00:00"/>
    <x v="11"/>
    <n v="12"/>
    <n v="1"/>
    <x v="0"/>
    <x v="3"/>
    <s v="Q4"/>
    <x v="4"/>
    <x v="1"/>
    <s v="EQ"/>
    <n v="308"/>
    <n v="313.8"/>
    <n v="307.45"/>
    <n v="309"/>
    <n v="309.55"/>
    <n v="309.10000000000002"/>
    <n v="310.88"/>
    <n v="12958440"/>
    <n v="4028498050.8000002"/>
    <n v="155980"/>
    <n v="5670635"/>
    <n v="43.76"/>
    <n v="0.10000000000002274"/>
    <n v="3.2362459546932923E-4"/>
    <x v="1"/>
  </r>
  <r>
    <d v="2024-12-13T00:00:00"/>
    <x v="11"/>
    <n v="12"/>
    <n v="1"/>
    <x v="0"/>
    <x v="3"/>
    <s v="Q4"/>
    <x v="4"/>
    <x v="1"/>
    <s v="EQ"/>
    <n v="309.10000000000002"/>
    <n v="311.05"/>
    <n v="304.2"/>
    <n v="309.10000000000002"/>
    <n v="310.25"/>
    <n v="309.95"/>
    <n v="308.51"/>
    <n v="7382211"/>
    <n v="2277456511.6999998"/>
    <n v="133262"/>
    <n v="3083574"/>
    <n v="41.77"/>
    <n v="0.84999999999996589"/>
    <n v="2.749919120025771E-3"/>
    <x v="1"/>
  </r>
  <r>
    <d v="2024-12-16T00:00:00"/>
    <x v="11"/>
    <n v="12"/>
    <n v="1"/>
    <x v="0"/>
    <x v="3"/>
    <s v="Q4"/>
    <x v="4"/>
    <x v="1"/>
    <s v="EQ"/>
    <n v="310"/>
    <n v="311.39999999999998"/>
    <n v="307.10000000000002"/>
    <n v="309.95"/>
    <n v="308.7"/>
    <n v="309.2"/>
    <n v="308.69"/>
    <n v="7221189"/>
    <n v="2229078544.0999999"/>
    <n v="80436"/>
    <n v="3342550"/>
    <n v="46.29"/>
    <n v="-0.75"/>
    <n v="-2.4197451201806745E-3"/>
    <x v="0"/>
  </r>
  <r>
    <d v="2024-12-17T00:00:00"/>
    <x v="11"/>
    <n v="12"/>
    <n v="1"/>
    <x v="0"/>
    <x v="3"/>
    <s v="Q4"/>
    <x v="4"/>
    <x v="1"/>
    <s v="EQ"/>
    <n v="311"/>
    <n v="312.25"/>
    <n v="307.3"/>
    <n v="309.2"/>
    <n v="308.89999999999998"/>
    <n v="308.85000000000002"/>
    <n v="309.01"/>
    <n v="10568517"/>
    <n v="3265733260.1999998"/>
    <n v="130871"/>
    <n v="5577889"/>
    <n v="52.78"/>
    <n v="-0.34999999999996589"/>
    <n v="-1.1319534282017009E-3"/>
    <x v="0"/>
  </r>
  <r>
    <d v="2024-12-18T00:00:00"/>
    <x v="11"/>
    <n v="12"/>
    <n v="1"/>
    <x v="0"/>
    <x v="3"/>
    <s v="Q4"/>
    <x v="4"/>
    <x v="1"/>
    <s v="EQ"/>
    <n v="309"/>
    <n v="313.25"/>
    <n v="308.55"/>
    <n v="308.85000000000002"/>
    <n v="311.95"/>
    <n v="312.60000000000002"/>
    <n v="312.08"/>
    <n v="10965226"/>
    <n v="3422064737.9499998"/>
    <n v="127057"/>
    <n v="5793042"/>
    <n v="52.83"/>
    <n v="3.75"/>
    <n v="1.2141816415735793E-2"/>
    <x v="1"/>
  </r>
  <r>
    <d v="2024-12-19T00:00:00"/>
    <x v="11"/>
    <n v="12"/>
    <n v="1"/>
    <x v="0"/>
    <x v="3"/>
    <s v="Q4"/>
    <x v="4"/>
    <x v="1"/>
    <s v="EQ"/>
    <n v="306.35000000000002"/>
    <n v="313.39999999999998"/>
    <n v="301.14999999999998"/>
    <n v="312.60000000000002"/>
    <n v="312.75"/>
    <n v="312.75"/>
    <n v="309.27"/>
    <n v="12405595"/>
    <n v="3836727496.9499998"/>
    <n v="128282"/>
    <n v="4533620"/>
    <n v="36.54"/>
    <n v="0.14999999999997726"/>
    <n v="4.7984644913620362E-4"/>
    <x v="1"/>
  </r>
  <r>
    <d v="2024-12-20T00:00:00"/>
    <x v="11"/>
    <n v="12"/>
    <n v="1"/>
    <x v="0"/>
    <x v="3"/>
    <s v="Q4"/>
    <x v="4"/>
    <x v="1"/>
    <s v="EQ"/>
    <n v="315.5"/>
    <n v="320"/>
    <n v="304.39999999999998"/>
    <n v="312.75"/>
    <n v="305.85000000000002"/>
    <n v="305.2"/>
    <n v="308.58999999999997"/>
    <n v="22214824"/>
    <n v="6855240775.6000004"/>
    <n v="143471"/>
    <n v="10656680"/>
    <n v="47.97"/>
    <n v="-7.5500000000000114"/>
    <n v="-2.4140687450040003E-2"/>
    <x v="0"/>
  </r>
  <r>
    <d v="2024-12-23T00:00:00"/>
    <x v="11"/>
    <n v="12"/>
    <n v="1"/>
    <x v="0"/>
    <x v="3"/>
    <s v="Q4"/>
    <x v="4"/>
    <x v="1"/>
    <s v="EQ"/>
    <n v="306.60000000000002"/>
    <n v="310.64999999999998"/>
    <n v="305"/>
    <n v="305.2"/>
    <n v="307.5"/>
    <n v="307.89999999999998"/>
    <n v="307.77999999999997"/>
    <n v="6693583"/>
    <n v="2060141009.8"/>
    <n v="87521"/>
    <n v="2382117"/>
    <n v="35.590000000000003"/>
    <n v="2.6999999999999886"/>
    <n v="8.8466579292266999E-3"/>
    <x v="1"/>
  </r>
  <r>
    <d v="2024-12-24T00:00:00"/>
    <x v="11"/>
    <n v="12"/>
    <n v="1"/>
    <x v="0"/>
    <x v="3"/>
    <s v="Q4"/>
    <x v="4"/>
    <x v="1"/>
    <s v="EQ"/>
    <n v="307.5"/>
    <n v="309.2"/>
    <n v="302.8"/>
    <n v="307.89999999999998"/>
    <n v="305.75"/>
    <n v="305.3"/>
    <n v="305.67"/>
    <n v="8837902"/>
    <n v="2701515577.0500002"/>
    <n v="95955"/>
    <n v="4583966"/>
    <n v="51.87"/>
    <n v="-2.5999999999999659"/>
    <n v="-8.4443000974341216E-3"/>
    <x v="0"/>
  </r>
  <r>
    <d v="2024-12-26T00:00:00"/>
    <x v="11"/>
    <n v="12"/>
    <n v="1"/>
    <x v="0"/>
    <x v="3"/>
    <s v="Q4"/>
    <x v="4"/>
    <x v="1"/>
    <s v="EQ"/>
    <n v="305.39999999999998"/>
    <n v="306.95"/>
    <n v="304"/>
    <n v="305.3"/>
    <n v="304.8"/>
    <n v="305.05"/>
    <n v="305.27"/>
    <n v="6516148"/>
    <n v="1989167003.95"/>
    <n v="96741"/>
    <n v="2962478"/>
    <n v="45.46"/>
    <n v="-0.25"/>
    <n v="-8.1886668850311164E-4"/>
    <x v="0"/>
  </r>
  <r>
    <d v="2024-12-27T00:00:00"/>
    <x v="11"/>
    <n v="12"/>
    <n v="1"/>
    <x v="0"/>
    <x v="3"/>
    <s v="Q4"/>
    <x v="4"/>
    <x v="1"/>
    <s v="EQ"/>
    <n v="305.2"/>
    <n v="310.89999999999998"/>
    <n v="304.7"/>
    <n v="305.05"/>
    <n v="309.39999999999998"/>
    <n v="309.10000000000002"/>
    <n v="308.98"/>
    <n v="8063921"/>
    <n v="2491583630.6500001"/>
    <n v="81568"/>
    <n v="4045681"/>
    <n v="50.17"/>
    <n v="4.0500000000000114"/>
    <n v="1.3276512047205412E-2"/>
    <x v="1"/>
  </r>
  <r>
    <d v="2024-12-30T00:00:00"/>
    <x v="11"/>
    <n v="12"/>
    <n v="1"/>
    <x v="0"/>
    <x v="3"/>
    <s v="Q4"/>
    <x v="4"/>
    <x v="1"/>
    <s v="EQ"/>
    <n v="309.10000000000002"/>
    <n v="309.39999999999998"/>
    <n v="302.64999999999998"/>
    <n v="309.10000000000002"/>
    <n v="304"/>
    <n v="303.7"/>
    <n v="304.43"/>
    <n v="13709891"/>
    <n v="4173684145.1500001"/>
    <n v="119604"/>
    <n v="8023833"/>
    <n v="58.53"/>
    <n v="-5.4000000000000341"/>
    <n v="-1.7470074409576299E-2"/>
    <x v="0"/>
  </r>
  <r>
    <d v="2024-12-31T00:00:00"/>
    <x v="11"/>
    <n v="12"/>
    <n v="1"/>
    <x v="0"/>
    <x v="3"/>
    <s v="Q4"/>
    <x v="4"/>
    <x v="1"/>
    <s v="EQ"/>
    <n v="300.95"/>
    <n v="303"/>
    <n v="295.25"/>
    <n v="303.7"/>
    <n v="302"/>
    <n v="301.85000000000002"/>
    <n v="299.75"/>
    <n v="9337030"/>
    <n v="2798787560.9000001"/>
    <n v="105060"/>
    <n v="4370615"/>
    <n v="46.81"/>
    <n v="-1.8499999999999659"/>
    <n v="-6.0915377016791767E-3"/>
    <x v="0"/>
  </r>
  <r>
    <d v="2025-01-01T00:00:00"/>
    <x v="0"/>
    <n v="1"/>
    <n v="1"/>
    <x v="1"/>
    <x v="0"/>
    <s v="Q1"/>
    <x v="4"/>
    <x v="1"/>
    <s v="EQ"/>
    <n v="300"/>
    <n v="303.35000000000002"/>
    <n v="298.95"/>
    <n v="301.85000000000002"/>
    <n v="300.60000000000002"/>
    <n v="300.3"/>
    <n v="300.5"/>
    <n v="7878201"/>
    <n v="2367386600.8499999"/>
    <n v="70506"/>
    <n v="3953484"/>
    <n v="50.18"/>
    <n v="-1.5500000000000114"/>
    <n v="-5.1350008282259772E-3"/>
    <x v="0"/>
  </r>
  <r>
    <d v="2025-01-02T00:00:00"/>
    <x v="0"/>
    <n v="1"/>
    <n v="1"/>
    <x v="1"/>
    <x v="0"/>
    <s v="Q1"/>
    <x v="4"/>
    <x v="1"/>
    <s v="EQ"/>
    <n v="298"/>
    <n v="304.45"/>
    <n v="297.14999999999998"/>
    <n v="300.3"/>
    <n v="303"/>
    <n v="303.8"/>
    <n v="301.60000000000002"/>
    <n v="8800435"/>
    <n v="2654194340.8000002"/>
    <n v="148575"/>
    <n v="3598426"/>
    <n v="40.89"/>
    <n v="3.5"/>
    <n v="1.1655011655011654E-2"/>
    <x v="1"/>
  </r>
  <r>
    <d v="2025-01-03T00:00:00"/>
    <x v="0"/>
    <n v="1"/>
    <n v="1"/>
    <x v="1"/>
    <x v="0"/>
    <s v="Q1"/>
    <x v="4"/>
    <x v="1"/>
    <s v="EQ"/>
    <n v="303.3"/>
    <n v="303.8"/>
    <n v="294"/>
    <n v="303.8"/>
    <n v="295.2"/>
    <n v="294.45"/>
    <n v="296.45999999999998"/>
    <n v="12535720"/>
    <n v="3716321365.3000002"/>
    <n v="171050"/>
    <n v="5869513"/>
    <n v="46.82"/>
    <n v="-9.3500000000000227"/>
    <n v="-3.0776826859776243E-2"/>
    <x v="0"/>
  </r>
  <r>
    <d v="2025-01-06T00:00:00"/>
    <x v="0"/>
    <n v="1"/>
    <n v="1"/>
    <x v="1"/>
    <x v="0"/>
    <s v="Q1"/>
    <x v="4"/>
    <x v="1"/>
    <s v="EQ"/>
    <n v="295"/>
    <n v="297.8"/>
    <n v="290.55"/>
    <n v="294.45"/>
    <n v="294"/>
    <n v="294.3"/>
    <n v="294.25"/>
    <n v="9173687"/>
    <n v="2699322101"/>
    <n v="127575"/>
    <n v="4226853"/>
    <n v="46.08"/>
    <n v="-0.14999999999997726"/>
    <n v="-5.0942435048387594E-4"/>
    <x v="0"/>
  </r>
  <r>
    <d v="2025-01-07T00:00:00"/>
    <x v="0"/>
    <n v="1"/>
    <n v="1"/>
    <x v="1"/>
    <x v="0"/>
    <s v="Q1"/>
    <x v="4"/>
    <x v="1"/>
    <s v="EQ"/>
    <n v="294.3"/>
    <n v="297.5"/>
    <n v="291.3"/>
    <n v="294.3"/>
    <n v="293.89999999999998"/>
    <n v="294.05"/>
    <n v="293.58999999999997"/>
    <n v="7381943"/>
    <n v="2167252622.4499998"/>
    <n v="79777"/>
    <n v="3500484"/>
    <n v="47.42"/>
    <n v="-0.25"/>
    <n v="-8.4947332653754668E-4"/>
    <x v="0"/>
  </r>
  <r>
    <d v="2025-01-08T00:00:00"/>
    <x v="0"/>
    <n v="1"/>
    <n v="1"/>
    <x v="1"/>
    <x v="0"/>
    <s v="Q1"/>
    <x v="4"/>
    <x v="1"/>
    <s v="EQ"/>
    <n v="293"/>
    <n v="298.45"/>
    <n v="289.3"/>
    <n v="294.05"/>
    <n v="296.7"/>
    <n v="297.55"/>
    <n v="293.58"/>
    <n v="7937785"/>
    <n v="2330369706.1500001"/>
    <n v="87090"/>
    <n v="3829612"/>
    <n v="48.25"/>
    <n v="3.5"/>
    <n v="1.190273762965482E-2"/>
    <x v="1"/>
  </r>
  <r>
    <d v="2025-01-09T00:00:00"/>
    <x v="0"/>
    <n v="1"/>
    <n v="1"/>
    <x v="1"/>
    <x v="0"/>
    <s v="Q1"/>
    <x v="4"/>
    <x v="1"/>
    <s v="EQ"/>
    <n v="297"/>
    <n v="298"/>
    <n v="291.35000000000002"/>
    <n v="297.55"/>
    <n v="292.55"/>
    <n v="292.3"/>
    <n v="293.67"/>
    <n v="7964702"/>
    <n v="2339025845.6500001"/>
    <n v="111802"/>
    <n v="3629759"/>
    <n v="45.57"/>
    <n v="-5.25"/>
    <n v="-1.7644093429675684E-2"/>
    <x v="0"/>
  </r>
  <r>
    <d v="2025-01-10T00:00:00"/>
    <x v="0"/>
    <n v="1"/>
    <n v="1"/>
    <x v="1"/>
    <x v="0"/>
    <s v="Q1"/>
    <x v="4"/>
    <x v="1"/>
    <s v="EQ"/>
    <n v="294.3"/>
    <n v="303.25"/>
    <n v="294.3"/>
    <n v="292.3"/>
    <n v="299.64999999999998"/>
    <n v="300.55"/>
    <n v="300.02999999999997"/>
    <n v="19505556"/>
    <n v="5852212907.8999996"/>
    <n v="195857"/>
    <n v="6505263"/>
    <n v="33.35"/>
    <n v="8.25"/>
    <n v="2.8224426958604172E-2"/>
    <x v="1"/>
  </r>
  <r>
    <d v="2025-01-13T00:00:00"/>
    <x v="0"/>
    <n v="1"/>
    <n v="1"/>
    <x v="1"/>
    <x v="0"/>
    <s v="Q1"/>
    <x v="4"/>
    <x v="1"/>
    <s v="EQ"/>
    <n v="298.95"/>
    <n v="299.25"/>
    <n v="290.25"/>
    <n v="300.55"/>
    <n v="292.55"/>
    <n v="291.85000000000002"/>
    <n v="293.47000000000003"/>
    <n v="9541248"/>
    <n v="2800066624.0999999"/>
    <n v="111331"/>
    <n v="4418991"/>
    <n v="46.31"/>
    <n v="-8.6999999999999886"/>
    <n v="-2.8946930627183457E-2"/>
    <x v="0"/>
  </r>
  <r>
    <d v="2025-01-14T00:00:00"/>
    <x v="0"/>
    <n v="1"/>
    <n v="1"/>
    <x v="1"/>
    <x v="0"/>
    <s v="Q1"/>
    <x v="4"/>
    <x v="1"/>
    <s v="EQ"/>
    <n v="291.8"/>
    <n v="294.55"/>
    <n v="286.55"/>
    <n v="291.85000000000002"/>
    <n v="292.89999999999998"/>
    <n v="292.85000000000002"/>
    <n v="291.88"/>
    <n v="7670070"/>
    <n v="2238739925.3499999"/>
    <n v="94571"/>
    <n v="2496025"/>
    <n v="32.54"/>
    <n v="1"/>
    <n v="3.4264176803152301E-3"/>
    <x v="1"/>
  </r>
  <r>
    <d v="2025-01-15T00:00:00"/>
    <x v="0"/>
    <n v="1"/>
    <n v="1"/>
    <x v="1"/>
    <x v="0"/>
    <s v="Q1"/>
    <x v="4"/>
    <x v="1"/>
    <s v="EQ"/>
    <n v="293"/>
    <n v="294.7"/>
    <n v="289.7"/>
    <n v="292.85000000000002"/>
    <n v="292.60000000000002"/>
    <n v="292.64999999999998"/>
    <n v="292.07"/>
    <n v="4662694"/>
    <n v="1361815377.05"/>
    <n v="77903"/>
    <n v="1731098"/>
    <n v="37.130000000000003"/>
    <n v="-0.20000000000004547"/>
    <n v="-6.8294348642665339E-4"/>
    <x v="0"/>
  </r>
  <r>
    <d v="2025-01-16T00:00:00"/>
    <x v="0"/>
    <n v="1"/>
    <n v="1"/>
    <x v="1"/>
    <x v="0"/>
    <s v="Q1"/>
    <x v="4"/>
    <x v="1"/>
    <s v="EQ"/>
    <n v="295.89999999999998"/>
    <n v="296.5"/>
    <n v="286.7"/>
    <n v="292.64999999999998"/>
    <n v="288.85000000000002"/>
    <n v="288.05"/>
    <n v="289.08999999999997"/>
    <n v="10345666"/>
    <n v="2990829442.5999999"/>
    <n v="145955"/>
    <n v="4625066"/>
    <n v="44.71"/>
    <n v="-4.5999999999999659"/>
    <n v="-1.5718434990602995E-2"/>
    <x v="0"/>
  </r>
  <r>
    <d v="2025-01-17T00:00:00"/>
    <x v="0"/>
    <n v="1"/>
    <n v="1"/>
    <x v="1"/>
    <x v="0"/>
    <s v="Q1"/>
    <x v="4"/>
    <x v="1"/>
    <s v="EQ"/>
    <n v="287.8"/>
    <n v="287.8"/>
    <n v="280.5"/>
    <n v="288.05"/>
    <n v="281.7"/>
    <n v="281.95"/>
    <n v="283.14999999999998"/>
    <n v="9358955"/>
    <n v="2650006805.4499998"/>
    <n v="122143"/>
    <n v="3407322"/>
    <n v="36.409999999999997"/>
    <n v="-6.1000000000000227"/>
    <n v="-2.1176879014060138E-2"/>
    <x v="0"/>
  </r>
  <r>
    <d v="2025-01-20T00:00:00"/>
    <x v="0"/>
    <n v="1"/>
    <n v="1"/>
    <x v="1"/>
    <x v="0"/>
    <s v="Q1"/>
    <x v="4"/>
    <x v="1"/>
    <s v="EQ"/>
    <n v="302"/>
    <n v="305.39999999999998"/>
    <n v="296.95"/>
    <n v="281.95"/>
    <n v="300.5"/>
    <n v="300.25"/>
    <n v="301.18"/>
    <n v="39380165"/>
    <n v="11860340505.5"/>
    <n v="291765"/>
    <n v="14224370"/>
    <n v="36.119999999999997"/>
    <n v="18.300000000000011"/>
    <n v="6.4905125022167096E-2"/>
    <x v="1"/>
  </r>
  <r>
    <d v="2025-01-21T00:00:00"/>
    <x v="0"/>
    <n v="1"/>
    <n v="1"/>
    <x v="1"/>
    <x v="0"/>
    <s v="Q1"/>
    <x v="4"/>
    <x v="1"/>
    <s v="EQ"/>
    <n v="302.39999999999998"/>
    <n v="305.85000000000002"/>
    <n v="297.8"/>
    <n v="300.25"/>
    <n v="298.14999999999998"/>
    <n v="298.35000000000002"/>
    <n v="300.92"/>
    <n v="15619474"/>
    <n v="4700225888.1999998"/>
    <n v="136792"/>
    <n v="6143034"/>
    <n v="39.33"/>
    <n v="-1.8999999999999773"/>
    <n v="-6.3280599500415563E-3"/>
    <x v="0"/>
  </r>
  <r>
    <d v="2025-01-22T00:00:00"/>
    <x v="0"/>
    <n v="1"/>
    <n v="1"/>
    <x v="1"/>
    <x v="0"/>
    <s v="Q1"/>
    <x v="4"/>
    <x v="1"/>
    <s v="EQ"/>
    <n v="299.35000000000002"/>
    <n v="310"/>
    <n v="299.35000000000002"/>
    <n v="298.35000000000002"/>
    <n v="309.89999999999998"/>
    <n v="309.10000000000002"/>
    <n v="306.19"/>
    <n v="30859317"/>
    <n v="9448783185.7000008"/>
    <n v="261178"/>
    <n v="10036697"/>
    <n v="32.520000000000003"/>
    <n v="10.75"/>
    <n v="3.6031506619741908E-2"/>
    <x v="1"/>
  </r>
  <r>
    <d v="2025-01-23T00:00:00"/>
    <x v="0"/>
    <n v="1"/>
    <n v="1"/>
    <x v="1"/>
    <x v="0"/>
    <s v="Q1"/>
    <x v="4"/>
    <x v="1"/>
    <s v="EQ"/>
    <n v="311.10000000000002"/>
    <n v="324.60000000000002"/>
    <n v="310.64999999999998"/>
    <n v="309.10000000000002"/>
    <n v="317.7"/>
    <n v="317.7"/>
    <n v="319.2"/>
    <n v="39904371"/>
    <n v="12737462398.950001"/>
    <n v="372523"/>
    <n v="14521709"/>
    <n v="36.39"/>
    <n v="8.5999999999999659"/>
    <n v="2.7822711096732337E-2"/>
    <x v="1"/>
  </r>
  <r>
    <d v="2025-01-24T00:00:00"/>
    <x v="0"/>
    <n v="1"/>
    <n v="1"/>
    <x v="1"/>
    <x v="0"/>
    <s v="Q1"/>
    <x v="4"/>
    <x v="1"/>
    <s v="EQ"/>
    <n v="319"/>
    <n v="322.5"/>
    <n v="316.60000000000002"/>
    <n v="317.7"/>
    <n v="319.95"/>
    <n v="320.10000000000002"/>
    <n v="319.91000000000003"/>
    <n v="17479586"/>
    <n v="5591940063.1000004"/>
    <n v="162614"/>
    <n v="8186989"/>
    <n v="46.84"/>
    <n v="2.4000000000000341"/>
    <n v="7.5542965061379738E-3"/>
    <x v="1"/>
  </r>
  <r>
    <d v="2025-01-27T00:00:00"/>
    <x v="0"/>
    <n v="1"/>
    <n v="1"/>
    <x v="1"/>
    <x v="0"/>
    <s v="Q1"/>
    <x v="4"/>
    <x v="1"/>
    <s v="EQ"/>
    <n v="317.8"/>
    <n v="319.14999999999998"/>
    <n v="306.75"/>
    <n v="320.10000000000002"/>
    <n v="308"/>
    <n v="307.95"/>
    <n v="312"/>
    <n v="12372895"/>
    <n v="3860364424.4499998"/>
    <n v="131012"/>
    <n v="4968819"/>
    <n v="40.159999999999997"/>
    <n v="-12.150000000000034"/>
    <n v="-3.7956888472352492E-2"/>
    <x v="0"/>
  </r>
  <r>
    <d v="2025-01-28T00:00:00"/>
    <x v="0"/>
    <n v="1"/>
    <n v="1"/>
    <x v="1"/>
    <x v="0"/>
    <s v="Q1"/>
    <x v="4"/>
    <x v="1"/>
    <s v="EQ"/>
    <n v="304"/>
    <n v="307.60000000000002"/>
    <n v="301.55"/>
    <n v="307.95"/>
    <n v="304.95"/>
    <n v="303.60000000000002"/>
    <n v="304.14"/>
    <n v="12077491"/>
    <n v="3673218598.4000001"/>
    <n v="102233"/>
    <n v="4643767"/>
    <n v="38.450000000000003"/>
    <n v="-4.3499999999999659"/>
    <n v="-1.4125669751582939E-2"/>
    <x v="0"/>
  </r>
  <r>
    <d v="2025-01-29T00:00:00"/>
    <x v="0"/>
    <n v="1"/>
    <n v="1"/>
    <x v="1"/>
    <x v="0"/>
    <s v="Q1"/>
    <x v="4"/>
    <x v="1"/>
    <s v="EQ"/>
    <n v="305.05"/>
    <n v="314.7"/>
    <n v="305.05"/>
    <n v="303.60000000000002"/>
    <n v="312"/>
    <n v="312.45"/>
    <n v="311.14"/>
    <n v="16338112"/>
    <n v="5083383800.8999996"/>
    <n v="117876"/>
    <n v="8000527"/>
    <n v="48.97"/>
    <n v="8.8499999999999659"/>
    <n v="2.9150197628458382E-2"/>
    <x v="1"/>
  </r>
  <r>
    <d v="2025-01-30T00:00:00"/>
    <x v="0"/>
    <n v="1"/>
    <n v="1"/>
    <x v="1"/>
    <x v="0"/>
    <s v="Q1"/>
    <x v="4"/>
    <x v="1"/>
    <s v="EQ"/>
    <n v="311"/>
    <n v="313.7"/>
    <n v="305.95"/>
    <n v="312.45"/>
    <n v="309.5"/>
    <n v="309"/>
    <n v="309.73"/>
    <n v="9984186"/>
    <n v="3092415893.6999998"/>
    <n v="101415"/>
    <n v="3413179"/>
    <n v="34.19"/>
    <n v="-3.4499999999999886"/>
    <n v="-1.1041766682669192E-2"/>
    <x v="0"/>
  </r>
  <r>
    <d v="2025-01-31T00:00:00"/>
    <x v="0"/>
    <n v="1"/>
    <n v="1"/>
    <x v="1"/>
    <x v="0"/>
    <s v="Q1"/>
    <x v="4"/>
    <x v="1"/>
    <s v="EQ"/>
    <n v="311.7"/>
    <n v="315.7"/>
    <n v="309.55"/>
    <n v="309"/>
    <n v="312.2"/>
    <n v="311.89999999999998"/>
    <n v="311.83999999999997"/>
    <n v="15597644"/>
    <n v="4864035359.8000002"/>
    <n v="107818"/>
    <n v="9696037"/>
    <n v="62.16"/>
    <n v="2.8999999999999773"/>
    <n v="9.3851132686083409E-3"/>
    <x v="1"/>
  </r>
  <r>
    <d v="2025-02-01T00:00:00"/>
    <x v="1"/>
    <n v="2"/>
    <n v="1"/>
    <x v="1"/>
    <x v="0"/>
    <s v="Q1"/>
    <x v="4"/>
    <x v="1"/>
    <s v="EQ"/>
    <n v="312.55"/>
    <n v="313.25"/>
    <n v="303.35000000000002"/>
    <n v="311.89999999999998"/>
    <n v="305.55"/>
    <n v="304.8"/>
    <n v="307.3"/>
    <n v="6046117"/>
    <n v="1857955201.9000001"/>
    <n v="67619"/>
    <n v="1880171"/>
    <n v="31.1"/>
    <n v="-7.0999999999999659"/>
    <n v="-2.2763706316126855E-2"/>
    <x v="0"/>
  </r>
  <r>
    <d v="2025-02-03T00:00:00"/>
    <x v="1"/>
    <n v="2"/>
    <n v="1"/>
    <x v="1"/>
    <x v="0"/>
    <s v="Q1"/>
    <x v="4"/>
    <x v="1"/>
    <s v="EQ"/>
    <n v="303"/>
    <n v="314"/>
    <n v="300.3"/>
    <n v="304.8"/>
    <n v="313.10000000000002"/>
    <n v="313.60000000000002"/>
    <n v="310.58"/>
    <n v="14877076"/>
    <n v="4620484899.4499998"/>
    <n v="139269"/>
    <n v="8297126"/>
    <n v="55.77"/>
    <n v="8.8000000000000114"/>
    <n v="2.8871391076115523E-2"/>
    <x v="1"/>
  </r>
  <r>
    <d v="2025-02-04T00:00:00"/>
    <x v="1"/>
    <n v="2"/>
    <n v="1"/>
    <x v="1"/>
    <x v="0"/>
    <s v="Q1"/>
    <x v="4"/>
    <x v="1"/>
    <s v="EQ"/>
    <n v="318"/>
    <n v="318.85000000000002"/>
    <n v="313.35000000000002"/>
    <n v="313.60000000000002"/>
    <n v="316.14999999999998"/>
    <n v="316.25"/>
    <n v="315.89"/>
    <n v="15366864"/>
    <n v="4854202226.25"/>
    <n v="123243"/>
    <n v="9643293"/>
    <n v="62.75"/>
    <n v="2.6499999999999773"/>
    <n v="8.4502551020407424E-3"/>
    <x v="1"/>
  </r>
  <r>
    <d v="2025-02-05T00:00:00"/>
    <x v="1"/>
    <n v="2"/>
    <n v="1"/>
    <x v="1"/>
    <x v="0"/>
    <s v="Q1"/>
    <x v="4"/>
    <x v="1"/>
    <s v="EQ"/>
    <n v="317.8"/>
    <n v="321.45"/>
    <n v="314.89999999999998"/>
    <n v="316.25"/>
    <n v="316.75"/>
    <n v="317.10000000000002"/>
    <n v="316.99"/>
    <n v="9628027"/>
    <n v="3052025827.1999998"/>
    <n v="85969"/>
    <n v="4976837"/>
    <n v="51.69"/>
    <n v="0.85000000000002274"/>
    <n v="2.6877470355731944E-3"/>
    <x v="1"/>
  </r>
  <r>
    <d v="2025-02-06T00:00:00"/>
    <x v="1"/>
    <n v="2"/>
    <n v="1"/>
    <x v="1"/>
    <x v="0"/>
    <s v="Q1"/>
    <x v="4"/>
    <x v="1"/>
    <s v="EQ"/>
    <n v="320"/>
    <n v="323.60000000000002"/>
    <n v="314.55"/>
    <n v="317.10000000000002"/>
    <n v="317.3"/>
    <n v="317.95"/>
    <n v="318.05"/>
    <n v="15062390"/>
    <n v="4790591282"/>
    <n v="108568"/>
    <n v="6694893"/>
    <n v="44.45"/>
    <n v="0.84999999999996589"/>
    <n v="2.6805424156416458E-3"/>
    <x v="1"/>
  </r>
  <r>
    <d v="2025-02-07T00:00:00"/>
    <x v="1"/>
    <n v="2"/>
    <n v="1"/>
    <x v="1"/>
    <x v="0"/>
    <s v="Q1"/>
    <x v="4"/>
    <x v="1"/>
    <s v="EQ"/>
    <n v="319"/>
    <n v="319"/>
    <n v="314"/>
    <n v="317.95"/>
    <n v="317"/>
    <n v="318"/>
    <n v="317.33"/>
    <n v="8589587"/>
    <n v="2725695315.0500002"/>
    <n v="72987"/>
    <n v="5364432"/>
    <n v="62.45"/>
    <n v="5.0000000000011369E-2"/>
    <n v="1.572574304136228E-4"/>
    <x v="1"/>
  </r>
  <r>
    <d v="2025-02-10T00:00:00"/>
    <x v="1"/>
    <n v="2"/>
    <n v="1"/>
    <x v="1"/>
    <x v="0"/>
    <s v="Q1"/>
    <x v="4"/>
    <x v="1"/>
    <s v="EQ"/>
    <n v="318.8"/>
    <n v="321"/>
    <n v="315.85000000000002"/>
    <n v="318"/>
    <n v="319"/>
    <n v="319.05"/>
    <n v="318.97000000000003"/>
    <n v="12304840"/>
    <n v="3924877162.5999999"/>
    <n v="108216"/>
    <n v="7947545"/>
    <n v="64.59"/>
    <n v="1.0500000000000114"/>
    <n v="3.3018867924528659E-3"/>
    <x v="1"/>
  </r>
  <r>
    <d v="2025-02-11T00:00:00"/>
    <x v="1"/>
    <n v="2"/>
    <n v="1"/>
    <x v="1"/>
    <x v="0"/>
    <s v="Q1"/>
    <x v="4"/>
    <x v="1"/>
    <s v="EQ"/>
    <n v="319.5"/>
    <n v="320.39999999999998"/>
    <n v="311.60000000000002"/>
    <n v="319.05"/>
    <n v="312.75"/>
    <n v="313"/>
    <n v="314.52"/>
    <n v="10627890"/>
    <n v="3342682930"/>
    <n v="109307"/>
    <n v="5988058"/>
    <n v="56.34"/>
    <n v="-6.0500000000000114"/>
    <n v="-1.896254505563395E-2"/>
    <x v="0"/>
  </r>
  <r>
    <d v="2025-02-12T00:00:00"/>
    <x v="1"/>
    <n v="2"/>
    <n v="1"/>
    <x v="1"/>
    <x v="0"/>
    <s v="Q1"/>
    <x v="4"/>
    <x v="1"/>
    <s v="EQ"/>
    <n v="313.45"/>
    <n v="315.75"/>
    <n v="309.35000000000002"/>
    <n v="313"/>
    <n v="310.05"/>
    <n v="310.2"/>
    <n v="311.56"/>
    <n v="9668342"/>
    <n v="3012222171.0999999"/>
    <n v="125445"/>
    <n v="4570699"/>
    <n v="47.27"/>
    <n v="-2.8000000000000114"/>
    <n v="-8.9456869009585036E-3"/>
    <x v="0"/>
  </r>
  <r>
    <d v="2025-02-13T00:00:00"/>
    <x v="1"/>
    <n v="2"/>
    <n v="1"/>
    <x v="1"/>
    <x v="0"/>
    <s v="Q1"/>
    <x v="4"/>
    <x v="1"/>
    <s v="EQ"/>
    <n v="310.3"/>
    <n v="313.64999999999998"/>
    <n v="306.95"/>
    <n v="310.2"/>
    <n v="309"/>
    <n v="308.55"/>
    <n v="310.11"/>
    <n v="8832731"/>
    <n v="2739143267.4000001"/>
    <n v="102188"/>
    <n v="3825947"/>
    <n v="43.32"/>
    <n v="-1.6499999999999773"/>
    <n v="-5.3191489361701398E-3"/>
    <x v="0"/>
  </r>
  <r>
    <d v="2025-02-14T00:00:00"/>
    <x v="1"/>
    <n v="2"/>
    <n v="1"/>
    <x v="1"/>
    <x v="0"/>
    <s v="Q1"/>
    <x v="4"/>
    <x v="1"/>
    <s v="EQ"/>
    <n v="310.05"/>
    <n v="312.39999999999998"/>
    <n v="304.55"/>
    <n v="308.55"/>
    <n v="308.14999999999998"/>
    <n v="308.10000000000002"/>
    <n v="307.44"/>
    <n v="7371341"/>
    <n v="2266239687.3000002"/>
    <n v="77927"/>
    <n v="3584514"/>
    <n v="48.63"/>
    <n v="-0.44999999999998863"/>
    <n v="-1.4584346135147906E-3"/>
    <x v="0"/>
  </r>
  <r>
    <d v="2025-02-17T00:00:00"/>
    <x v="1"/>
    <n v="2"/>
    <n v="1"/>
    <x v="1"/>
    <x v="0"/>
    <s v="Q1"/>
    <x v="4"/>
    <x v="1"/>
    <s v="EQ"/>
    <n v="308.10000000000002"/>
    <n v="310.3"/>
    <n v="302"/>
    <n v="308.10000000000002"/>
    <n v="306.10000000000002"/>
    <n v="305.35000000000002"/>
    <n v="304.55"/>
    <n v="7507772"/>
    <n v="2286499118.8000002"/>
    <n v="82489"/>
    <n v="4134827"/>
    <n v="55.07"/>
    <n v="-2.75"/>
    <n v="-8.9256734826355065E-3"/>
    <x v="0"/>
  </r>
  <r>
    <d v="2025-02-18T00:00:00"/>
    <x v="1"/>
    <n v="2"/>
    <n v="1"/>
    <x v="1"/>
    <x v="0"/>
    <s v="Q1"/>
    <x v="4"/>
    <x v="1"/>
    <s v="EQ"/>
    <n v="305.35000000000002"/>
    <n v="312.75"/>
    <n v="305.35000000000002"/>
    <n v="305.35000000000002"/>
    <n v="311.5"/>
    <n v="312.2"/>
    <n v="309.20999999999998"/>
    <n v="10368789"/>
    <n v="3206129056.5999999"/>
    <n v="118208"/>
    <n v="3960943"/>
    <n v="38.200000000000003"/>
    <n v="6.8499999999999659"/>
    <n v="2.243327329294241E-2"/>
    <x v="1"/>
  </r>
  <r>
    <d v="2025-02-19T00:00:00"/>
    <x v="1"/>
    <n v="2"/>
    <n v="1"/>
    <x v="1"/>
    <x v="0"/>
    <s v="Q1"/>
    <x v="4"/>
    <x v="1"/>
    <s v="EQ"/>
    <n v="311.25"/>
    <n v="316.5"/>
    <n v="308.3"/>
    <n v="312.2"/>
    <n v="313.2"/>
    <n v="314.10000000000002"/>
    <n v="313.54000000000002"/>
    <n v="7835672"/>
    <n v="2456788980.5"/>
    <n v="97876"/>
    <n v="3834506"/>
    <n v="48.94"/>
    <n v="1.9000000000000341"/>
    <n v="6.0858424087124737E-3"/>
    <x v="1"/>
  </r>
  <r>
    <d v="2025-02-20T00:00:00"/>
    <x v="1"/>
    <n v="2"/>
    <n v="1"/>
    <x v="1"/>
    <x v="0"/>
    <s v="Q1"/>
    <x v="4"/>
    <x v="1"/>
    <s v="EQ"/>
    <n v="311.2"/>
    <n v="314.3"/>
    <n v="310.25"/>
    <n v="314.10000000000002"/>
    <n v="313.10000000000002"/>
    <n v="313.3"/>
    <n v="312.82"/>
    <n v="7697134"/>
    <n v="2407804466.3499999"/>
    <n v="71909"/>
    <n v="4879339"/>
    <n v="63.39"/>
    <n v="-0.80000000000001137"/>
    <n v="-2.5469595670169097E-3"/>
    <x v="0"/>
  </r>
  <r>
    <d v="2025-02-21T00:00:00"/>
    <x v="1"/>
    <n v="2"/>
    <n v="1"/>
    <x v="1"/>
    <x v="0"/>
    <s v="Q1"/>
    <x v="4"/>
    <x v="1"/>
    <s v="EQ"/>
    <n v="312.8"/>
    <n v="312.8"/>
    <n v="305.05"/>
    <n v="313.3"/>
    <n v="305.8"/>
    <n v="306.35000000000002"/>
    <n v="308.19"/>
    <n v="8722925"/>
    <n v="2688295209.1500001"/>
    <n v="86732"/>
    <n v="4444390"/>
    <n v="50.95"/>
    <n v="-6.9499999999999886"/>
    <n v="-2.2183210979891441E-2"/>
    <x v="0"/>
  </r>
  <r>
    <d v="2025-02-24T00:00:00"/>
    <x v="1"/>
    <n v="2"/>
    <n v="1"/>
    <x v="1"/>
    <x v="0"/>
    <s v="Q1"/>
    <x v="4"/>
    <x v="1"/>
    <s v="EQ"/>
    <n v="302.95"/>
    <n v="303.3"/>
    <n v="293.35000000000002"/>
    <n v="306.35000000000002"/>
    <n v="295"/>
    <n v="295.05"/>
    <n v="296.26"/>
    <n v="12600963"/>
    <n v="3733183076.8000002"/>
    <n v="143817"/>
    <n v="5790132"/>
    <n v="45.95"/>
    <n v="-11.300000000000011"/>
    <n v="-3.6885914803329561E-2"/>
    <x v="0"/>
  </r>
  <r>
    <d v="2025-02-25T00:00:00"/>
    <x v="1"/>
    <n v="2"/>
    <n v="1"/>
    <x v="1"/>
    <x v="0"/>
    <s v="Q1"/>
    <x v="4"/>
    <x v="1"/>
    <s v="EQ"/>
    <n v="294.35000000000002"/>
    <n v="296.3"/>
    <n v="290.10000000000002"/>
    <n v="295.05"/>
    <n v="291.3"/>
    <n v="291.3"/>
    <n v="292.64"/>
    <n v="10810040"/>
    <n v="3163486984.0500002"/>
    <n v="109038"/>
    <n v="5347307"/>
    <n v="49.47"/>
    <n v="-3.75"/>
    <n v="-1.2709710218607015E-2"/>
    <x v="0"/>
  </r>
  <r>
    <d v="2025-02-27T00:00:00"/>
    <x v="1"/>
    <n v="2"/>
    <n v="1"/>
    <x v="1"/>
    <x v="0"/>
    <s v="Q1"/>
    <x v="4"/>
    <x v="1"/>
    <s v="EQ"/>
    <n v="294"/>
    <n v="295.8"/>
    <n v="291.35000000000002"/>
    <n v="291.3"/>
    <n v="292.35000000000002"/>
    <n v="294.5"/>
    <n v="293.73"/>
    <n v="15555649"/>
    <n v="4569095728.1000004"/>
    <n v="157896"/>
    <n v="9099573"/>
    <n v="58.5"/>
    <n v="3.1999999999999886"/>
    <n v="1.0985238585650493E-2"/>
    <x v="1"/>
  </r>
  <r>
    <d v="2025-02-28T00:00:00"/>
    <x v="1"/>
    <n v="2"/>
    <n v="1"/>
    <x v="1"/>
    <x v="0"/>
    <s v="Q1"/>
    <x v="4"/>
    <x v="1"/>
    <s v="EQ"/>
    <n v="294"/>
    <n v="294"/>
    <n v="277"/>
    <n v="294.5"/>
    <n v="278.5"/>
    <n v="277.64999999999998"/>
    <n v="280.8"/>
    <n v="17458839"/>
    <n v="4902504059.1000004"/>
    <n v="179013"/>
    <n v="9409359"/>
    <n v="53.89"/>
    <n v="-16.850000000000023"/>
    <n v="-5.7215619694397361E-2"/>
    <x v="0"/>
  </r>
  <r>
    <d v="2025-03-03T00:00:00"/>
    <x v="2"/>
    <n v="3"/>
    <n v="1"/>
    <x v="1"/>
    <x v="0"/>
    <s v="Q1"/>
    <x v="4"/>
    <x v="1"/>
    <s v="EQ"/>
    <n v="279.45"/>
    <n v="286.35000000000002"/>
    <n v="279.3"/>
    <n v="277.64999999999998"/>
    <n v="283.3"/>
    <n v="283.55"/>
    <n v="283.56"/>
    <n v="11471554"/>
    <n v="3252821497.0999999"/>
    <n v="135618"/>
    <n v="3685577"/>
    <n v="32.130000000000003"/>
    <n v="5.9000000000000341"/>
    <n v="2.1249774896452491E-2"/>
    <x v="1"/>
  </r>
  <r>
    <d v="2025-03-04T00:00:00"/>
    <x v="2"/>
    <n v="3"/>
    <n v="1"/>
    <x v="1"/>
    <x v="0"/>
    <s v="Q1"/>
    <x v="4"/>
    <x v="1"/>
    <s v="EQ"/>
    <n v="279"/>
    <n v="283.10000000000002"/>
    <n v="276.3"/>
    <n v="283.55"/>
    <n v="279.85000000000002"/>
    <n v="280"/>
    <n v="280.56"/>
    <n v="9331785"/>
    <n v="2618094291.4499998"/>
    <n v="111451"/>
    <n v="5048198"/>
    <n v="54.1"/>
    <n v="-3.5500000000000114"/>
    <n v="-1.2519837771116244E-2"/>
    <x v="0"/>
  </r>
  <r>
    <d v="2025-03-05T00:00:00"/>
    <x v="2"/>
    <n v="3"/>
    <n v="1"/>
    <x v="1"/>
    <x v="0"/>
    <s v="Q1"/>
    <x v="4"/>
    <x v="1"/>
    <s v="EQ"/>
    <n v="281.39999999999998"/>
    <n v="286.95"/>
    <n v="278.64999999999998"/>
    <n v="280"/>
    <n v="284.60000000000002"/>
    <n v="285.10000000000002"/>
    <n v="284.49"/>
    <n v="10285712"/>
    <n v="2926154712.5999999"/>
    <n v="108693"/>
    <n v="5529782"/>
    <n v="53.76"/>
    <n v="5.1000000000000227"/>
    <n v="1.8214285714285794E-2"/>
    <x v="1"/>
  </r>
  <r>
    <d v="2025-03-06T00:00:00"/>
    <x v="2"/>
    <n v="3"/>
    <n v="1"/>
    <x v="1"/>
    <x v="0"/>
    <s v="Q1"/>
    <x v="4"/>
    <x v="1"/>
    <s v="EQ"/>
    <n v="288.45"/>
    <n v="292"/>
    <n v="283.5"/>
    <n v="285.10000000000002"/>
    <n v="285.25"/>
    <n v="285.89999999999998"/>
    <n v="285.85000000000002"/>
    <n v="9782051"/>
    <n v="2796173602.0500002"/>
    <n v="105031"/>
    <n v="4182204"/>
    <n v="42.75"/>
    <n v="0.79999999999995453"/>
    <n v="2.8060329708872482E-3"/>
    <x v="1"/>
  </r>
  <r>
    <d v="2025-03-07T00:00:00"/>
    <x v="2"/>
    <n v="3"/>
    <n v="1"/>
    <x v="1"/>
    <x v="0"/>
    <s v="Q1"/>
    <x v="4"/>
    <x v="1"/>
    <s v="EQ"/>
    <n v="287.39999999999998"/>
    <n v="287.7"/>
    <n v="282.89999999999998"/>
    <n v="285.89999999999998"/>
    <n v="284.39999999999998"/>
    <n v="284.8"/>
    <n v="285.26"/>
    <n v="8097300"/>
    <n v="2309872112.1999998"/>
    <n v="81562"/>
    <n v="4404665"/>
    <n v="54.4"/>
    <n v="-1.0999999999999659"/>
    <n v="-3.8474991255682614E-3"/>
    <x v="0"/>
  </r>
  <r>
    <d v="2025-03-10T00:00:00"/>
    <x v="2"/>
    <n v="3"/>
    <n v="1"/>
    <x v="1"/>
    <x v="0"/>
    <s v="Q1"/>
    <x v="4"/>
    <x v="1"/>
    <s v="EQ"/>
    <n v="284.45"/>
    <n v="285.64999999999998"/>
    <n v="277.95"/>
    <n v="284.8"/>
    <n v="280.8"/>
    <n v="280.89999999999998"/>
    <n v="281.32"/>
    <n v="8165123"/>
    <n v="2297016799.5500002"/>
    <n v="98734"/>
    <n v="4056223"/>
    <n v="49.68"/>
    <n v="-3.9000000000000341"/>
    <n v="-1.369382022471922E-2"/>
    <x v="0"/>
  </r>
  <r>
    <d v="2025-03-11T00:00:00"/>
    <x v="2"/>
    <n v="3"/>
    <n v="1"/>
    <x v="1"/>
    <x v="0"/>
    <s v="Q1"/>
    <x v="4"/>
    <x v="1"/>
    <s v="EQ"/>
    <n v="277"/>
    <n v="279.3"/>
    <n v="273.2"/>
    <n v="280.89999999999998"/>
    <n v="278.7"/>
    <n v="277.75"/>
    <n v="275.82"/>
    <n v="8602609"/>
    <n v="2372741878.5"/>
    <n v="100269"/>
    <n v="3492750"/>
    <n v="40.6"/>
    <n v="-3.1499999999999773"/>
    <n v="-1.1213955144179343E-2"/>
    <x v="0"/>
  </r>
  <r>
    <d v="2025-03-12T00:00:00"/>
    <x v="2"/>
    <n v="3"/>
    <n v="1"/>
    <x v="1"/>
    <x v="0"/>
    <s v="Q1"/>
    <x v="4"/>
    <x v="1"/>
    <s v="EQ"/>
    <n v="277.7"/>
    <n v="277.7"/>
    <n v="262.2"/>
    <n v="277.75"/>
    <n v="268.2"/>
    <n v="268.55"/>
    <n v="266.29000000000002"/>
    <n v="18584311"/>
    <n v="4948846757.6000004"/>
    <n v="180741"/>
    <n v="5859035"/>
    <n v="31.53"/>
    <n v="-9.1999999999999886"/>
    <n v="-3.3123312331233085E-2"/>
    <x v="0"/>
  </r>
  <r>
    <d v="2025-03-13T00:00:00"/>
    <x v="2"/>
    <n v="3"/>
    <n v="1"/>
    <x v="1"/>
    <x v="0"/>
    <s v="Q1"/>
    <x v="4"/>
    <x v="1"/>
    <s v="EQ"/>
    <n v="268.55"/>
    <n v="271.10000000000002"/>
    <n v="263.35000000000002"/>
    <n v="268.55"/>
    <n v="264.2"/>
    <n v="264"/>
    <n v="265.88"/>
    <n v="8683943"/>
    <n v="2308887106.5999999"/>
    <n v="111642"/>
    <n v="3486428"/>
    <n v="40.15"/>
    <n v="-4.5500000000000114"/>
    <n v="-1.6942841184137074E-2"/>
    <x v="0"/>
  </r>
  <r>
    <d v="2025-03-17T00:00:00"/>
    <x v="2"/>
    <n v="3"/>
    <n v="1"/>
    <x v="1"/>
    <x v="0"/>
    <s v="Q1"/>
    <x v="4"/>
    <x v="1"/>
    <s v="EQ"/>
    <n v="264"/>
    <n v="265.2"/>
    <n v="258.89999999999998"/>
    <n v="264"/>
    <n v="259.95"/>
    <n v="259.85000000000002"/>
    <n v="261.42"/>
    <n v="12697930"/>
    <n v="3319484001.25"/>
    <n v="126107"/>
    <n v="5587665"/>
    <n v="44"/>
    <n v="-4.1499999999999773"/>
    <n v="-1.5719696969696884E-2"/>
    <x v="0"/>
  </r>
  <r>
    <d v="2025-03-18T00:00:00"/>
    <x v="2"/>
    <n v="3"/>
    <n v="1"/>
    <x v="1"/>
    <x v="0"/>
    <s v="Q1"/>
    <x v="4"/>
    <x v="1"/>
    <s v="EQ"/>
    <n v="261.75"/>
    <n v="263.05"/>
    <n v="259.39999999999998"/>
    <n v="259.85000000000002"/>
    <n v="261.5"/>
    <n v="261.25"/>
    <n v="260.79000000000002"/>
    <n v="11450247"/>
    <n v="2986151593"/>
    <n v="117088"/>
    <n v="6351311"/>
    <n v="55.47"/>
    <n v="1.3999999999999773"/>
    <n v="5.3877236867422634E-3"/>
    <x v="1"/>
  </r>
  <r>
    <d v="2025-03-19T00:00:00"/>
    <x v="2"/>
    <n v="3"/>
    <n v="1"/>
    <x v="1"/>
    <x v="0"/>
    <s v="Q1"/>
    <x v="4"/>
    <x v="1"/>
    <s v="EQ"/>
    <n v="262"/>
    <n v="266.5"/>
    <n v="256.25"/>
    <n v="261.25"/>
    <n v="265.89999999999998"/>
    <n v="265.7"/>
    <n v="262.49"/>
    <n v="14044300"/>
    <n v="3686485769.8000002"/>
    <n v="117529"/>
    <n v="6360286"/>
    <n v="45.29"/>
    <n v="4.4499999999999886"/>
    <n v="1.7033492822966463E-2"/>
    <x v="1"/>
  </r>
  <r>
    <d v="2025-03-20T00:00:00"/>
    <x v="2"/>
    <n v="3"/>
    <n v="1"/>
    <x v="1"/>
    <x v="0"/>
    <s v="Q1"/>
    <x v="4"/>
    <x v="1"/>
    <s v="EQ"/>
    <n v="269.2"/>
    <n v="273.95"/>
    <n v="267.5"/>
    <n v="265.7"/>
    <n v="267.7"/>
    <n v="268"/>
    <n v="269.98"/>
    <n v="17038774"/>
    <n v="4600118073.6000004"/>
    <n v="144401"/>
    <n v="6930110"/>
    <n v="40.67"/>
    <n v="2.3000000000000114"/>
    <n v="8.6563793752352704E-3"/>
    <x v="1"/>
  </r>
  <r>
    <d v="2025-03-21T00:00:00"/>
    <x v="2"/>
    <n v="3"/>
    <n v="1"/>
    <x v="1"/>
    <x v="0"/>
    <s v="Q1"/>
    <x v="4"/>
    <x v="1"/>
    <s v="EQ"/>
    <n v="264"/>
    <n v="269.55"/>
    <n v="260.2"/>
    <n v="268"/>
    <n v="264.3"/>
    <n v="264.3"/>
    <n v="265.52"/>
    <n v="22659168"/>
    <n v="6016395169.1000004"/>
    <n v="145333"/>
    <n v="10669039"/>
    <n v="47.08"/>
    <n v="-3.6999999999999886"/>
    <n v="-1.3805970149253688E-2"/>
    <x v="0"/>
  </r>
  <r>
    <d v="2025-03-24T00:00:00"/>
    <x v="2"/>
    <n v="3"/>
    <n v="1"/>
    <x v="1"/>
    <x v="0"/>
    <s v="Q1"/>
    <x v="4"/>
    <x v="1"/>
    <s v="EQ"/>
    <n v="267.05"/>
    <n v="271.64999999999998"/>
    <n v="265.39999999999998"/>
    <n v="264.3"/>
    <n v="269"/>
    <n v="269.39999999999998"/>
    <n v="268.68"/>
    <n v="9269617"/>
    <n v="2490570375.9000001"/>
    <n v="87706"/>
    <n v="3842029"/>
    <n v="41.45"/>
    <n v="5.0999999999999659"/>
    <n v="1.9296254256526545E-2"/>
    <x v="1"/>
  </r>
  <r>
    <d v="2025-03-25T00:00:00"/>
    <x v="2"/>
    <n v="3"/>
    <n v="1"/>
    <x v="1"/>
    <x v="0"/>
    <s v="Q1"/>
    <x v="4"/>
    <x v="1"/>
    <s v="EQ"/>
    <n v="272"/>
    <n v="274.7"/>
    <n v="269.35000000000002"/>
    <n v="269.39999999999998"/>
    <n v="269.95"/>
    <n v="271"/>
    <n v="271.98"/>
    <n v="12563930"/>
    <n v="3417166625.9000001"/>
    <n v="116461"/>
    <n v="5455485"/>
    <n v="43.42"/>
    <n v="1.6000000000000227"/>
    <n v="5.9391239792131508E-3"/>
    <x v="1"/>
  </r>
  <r>
    <d v="2025-03-26T00:00:00"/>
    <x v="2"/>
    <n v="3"/>
    <n v="1"/>
    <x v="1"/>
    <x v="0"/>
    <s v="Q1"/>
    <x v="4"/>
    <x v="1"/>
    <s v="EQ"/>
    <n v="272"/>
    <n v="272.25"/>
    <n v="266.75"/>
    <n v="271"/>
    <n v="267.2"/>
    <n v="267.39999999999998"/>
    <n v="268.87"/>
    <n v="7308412"/>
    <n v="1965009474.9000001"/>
    <n v="89521"/>
    <n v="4269188"/>
    <n v="58.41"/>
    <n v="-3.6000000000000227"/>
    <n v="-1.3284132841328497E-2"/>
    <x v="0"/>
  </r>
  <r>
    <d v="2025-03-27T00:00:00"/>
    <x v="2"/>
    <n v="3"/>
    <n v="1"/>
    <x v="1"/>
    <x v="0"/>
    <s v="Q1"/>
    <x v="4"/>
    <x v="1"/>
    <s v="EQ"/>
    <n v="270"/>
    <n v="273.55"/>
    <n v="269.60000000000002"/>
    <n v="267.39999999999998"/>
    <n v="272"/>
    <n v="272.2"/>
    <n v="271.48"/>
    <n v="14783522"/>
    <n v="4013443070.3000002"/>
    <n v="128142"/>
    <n v="5331359"/>
    <n v="36.06"/>
    <n v="4.8000000000000114"/>
    <n v="1.7950635751682917E-2"/>
    <x v="1"/>
  </r>
  <r>
    <d v="2025-03-28T00:00:00"/>
    <x v="2"/>
    <n v="3"/>
    <n v="1"/>
    <x v="1"/>
    <x v="0"/>
    <s v="Q1"/>
    <x v="4"/>
    <x v="1"/>
    <s v="EQ"/>
    <n v="271"/>
    <n v="271.85000000000002"/>
    <n v="261.60000000000002"/>
    <n v="272.2"/>
    <n v="262.5"/>
    <n v="262.25"/>
    <n v="264.88"/>
    <n v="14283389"/>
    <n v="3783399202.0999999"/>
    <n v="124803"/>
    <n v="6166255"/>
    <n v="43.17"/>
    <n v="-9.9499999999999886"/>
    <n v="-3.6554004408523105E-2"/>
    <x v="0"/>
  </r>
  <r>
    <d v="2025-04-01T00:00:00"/>
    <x v="3"/>
    <n v="4"/>
    <n v="1"/>
    <x v="1"/>
    <x v="1"/>
    <s v="Q2"/>
    <x v="4"/>
    <x v="1"/>
    <s v="EQ"/>
    <n v="260.35000000000002"/>
    <n v="263"/>
    <n v="258.5"/>
    <n v="262.25"/>
    <n v="262.25"/>
    <n v="262.60000000000002"/>
    <n v="261.23"/>
    <n v="8388635"/>
    <n v="2191324421.0999999"/>
    <n v="89708"/>
    <n v="3853638"/>
    <n v="45.94"/>
    <n v="0.35000000000002274"/>
    <n v="1.3346043851287807E-3"/>
    <x v="1"/>
  </r>
  <r>
    <d v="2025-04-02T00:00:00"/>
    <x v="3"/>
    <n v="4"/>
    <n v="1"/>
    <x v="1"/>
    <x v="1"/>
    <s v="Q2"/>
    <x v="4"/>
    <x v="1"/>
    <s v="EQ"/>
    <n v="262.8"/>
    <n v="265.55"/>
    <n v="261.10000000000002"/>
    <n v="262.60000000000002"/>
    <n v="263.5"/>
    <n v="263.60000000000002"/>
    <n v="263.37"/>
    <n v="7136992"/>
    <n v="1879684079.8"/>
    <n v="65188"/>
    <n v="3566910"/>
    <n v="49.98"/>
    <n v="1"/>
    <n v="3.8080731150038076E-3"/>
    <x v="1"/>
  </r>
  <r>
    <d v="2025-04-03T00:00:00"/>
    <x v="3"/>
    <n v="4"/>
    <n v="1"/>
    <x v="1"/>
    <x v="1"/>
    <s v="Q2"/>
    <x v="4"/>
    <x v="1"/>
    <s v="EQ"/>
    <n v="259.89999999999998"/>
    <n v="260.5"/>
    <n v="255.3"/>
    <n v="263.60000000000002"/>
    <n v="256.64999999999998"/>
    <n v="256.35000000000002"/>
    <n v="257.42"/>
    <n v="12262561"/>
    <n v="3156592884.4000001"/>
    <n v="126957"/>
    <n v="5629950"/>
    <n v="45.91"/>
    <n v="-7.25"/>
    <n v="-2.7503793626707129E-2"/>
    <x v="0"/>
  </r>
  <r>
    <d v="2025-04-04T00:00:00"/>
    <x v="3"/>
    <n v="4"/>
    <n v="1"/>
    <x v="1"/>
    <x v="1"/>
    <s v="Q2"/>
    <x v="4"/>
    <x v="1"/>
    <s v="EQ"/>
    <n v="253"/>
    <n v="253.95"/>
    <n v="244.85"/>
    <n v="256.35000000000002"/>
    <n v="246.95"/>
    <n v="246.3"/>
    <n v="247.56"/>
    <n v="14639785"/>
    <n v="3624185665.5500002"/>
    <n v="131920"/>
    <n v="7725358"/>
    <n v="52.77"/>
    <n v="-10.050000000000011"/>
    <n v="-3.9204212990052702E-2"/>
    <x v="0"/>
  </r>
  <r>
    <d v="2025-04-07T00:00:00"/>
    <x v="3"/>
    <n v="4"/>
    <n v="1"/>
    <x v="1"/>
    <x v="1"/>
    <s v="Q2"/>
    <x v="4"/>
    <x v="1"/>
    <s v="EQ"/>
    <n v="231.05"/>
    <n v="243.85"/>
    <n v="228"/>
    <n v="246.3"/>
    <n v="243.15"/>
    <n v="242.9"/>
    <n v="236.82"/>
    <n v="13011904"/>
    <n v="3081423050.9000001"/>
    <n v="197179"/>
    <n v="4255423"/>
    <n v="32.700000000000003"/>
    <n v="-3.4000000000000057"/>
    <n v="-1.3804303694681306E-2"/>
    <x v="0"/>
  </r>
  <r>
    <d v="2025-04-08T00:00:00"/>
    <x v="3"/>
    <n v="4"/>
    <n v="1"/>
    <x v="1"/>
    <x v="1"/>
    <s v="Q2"/>
    <x v="4"/>
    <x v="1"/>
    <s v="EQ"/>
    <n v="244.75"/>
    <n v="249.5"/>
    <n v="243.85"/>
    <n v="242.9"/>
    <n v="247.2"/>
    <n v="247.25"/>
    <n v="246.66"/>
    <n v="13806651"/>
    <n v="3405576991.3499999"/>
    <n v="97863"/>
    <n v="6548993"/>
    <n v="47.43"/>
    <n v="4.3499999999999943"/>
    <n v="1.7908604363935751E-2"/>
    <x v="1"/>
  </r>
  <r>
    <d v="2025-04-09T00:00:00"/>
    <x v="3"/>
    <n v="4"/>
    <n v="1"/>
    <x v="1"/>
    <x v="1"/>
    <s v="Q2"/>
    <x v="4"/>
    <x v="1"/>
    <s v="EQ"/>
    <n v="240.7"/>
    <n v="242.3"/>
    <n v="234"/>
    <n v="247.25"/>
    <n v="236.8"/>
    <n v="236.65"/>
    <n v="236.45"/>
    <n v="19063559"/>
    <n v="4507591286.1999998"/>
    <n v="177126"/>
    <n v="6613169"/>
    <n v="34.69"/>
    <n v="-10.599999999999994"/>
    <n v="-4.2871587462082889E-2"/>
    <x v="0"/>
  </r>
  <r>
    <d v="2025-04-11T00:00:00"/>
    <x v="3"/>
    <n v="4"/>
    <n v="1"/>
    <x v="1"/>
    <x v="1"/>
    <s v="Q2"/>
    <x v="4"/>
    <x v="1"/>
    <s v="EQ"/>
    <n v="245"/>
    <n v="245"/>
    <n v="238.35"/>
    <n v="236.65"/>
    <n v="240.4"/>
    <n v="239.75"/>
    <n v="240.83"/>
    <n v="11205821"/>
    <n v="2698646786.8000002"/>
    <n v="112385"/>
    <n v="4965566"/>
    <n v="44.31"/>
    <n v="3.0999999999999943"/>
    <n v="1.3099514050285206E-2"/>
    <x v="1"/>
  </r>
  <r>
    <d v="2025-04-15T00:00:00"/>
    <x v="3"/>
    <n v="4"/>
    <n v="1"/>
    <x v="1"/>
    <x v="1"/>
    <s v="Q2"/>
    <x v="4"/>
    <x v="1"/>
    <s v="EQ"/>
    <n v="245.05"/>
    <n v="245.05"/>
    <n v="241.35"/>
    <n v="239.75"/>
    <n v="244.4"/>
    <n v="244"/>
    <n v="243.17"/>
    <n v="10694621"/>
    <n v="2600599365.4499998"/>
    <n v="92233"/>
    <n v="6196436"/>
    <n v="57.94"/>
    <n v="4.25"/>
    <n v="1.7726798748696558E-2"/>
    <x v="1"/>
  </r>
  <r>
    <d v="2025-04-16T00:00:00"/>
    <x v="3"/>
    <n v="4"/>
    <n v="1"/>
    <x v="1"/>
    <x v="1"/>
    <s v="Q2"/>
    <x v="4"/>
    <x v="1"/>
    <s v="EQ"/>
    <n v="244"/>
    <n v="248.45"/>
    <n v="241.2"/>
    <n v="244"/>
    <n v="247.6"/>
    <n v="247.65"/>
    <n v="245.26"/>
    <n v="16203319"/>
    <n v="3974009697.25"/>
    <n v="130894"/>
    <n v="7995046"/>
    <n v="49.34"/>
    <n v="3.6500000000000057"/>
    <n v="1.4959016393442647E-2"/>
    <x v="1"/>
  </r>
  <r>
    <d v="2025-04-17T00:00:00"/>
    <x v="3"/>
    <n v="4"/>
    <n v="1"/>
    <x v="1"/>
    <x v="1"/>
    <s v="Q2"/>
    <x v="4"/>
    <x v="1"/>
    <s v="EQ"/>
    <n v="235"/>
    <n v="237.8"/>
    <n v="232.15"/>
    <n v="247.65"/>
    <n v="237.4"/>
    <n v="236.9"/>
    <n v="235"/>
    <n v="54875421"/>
    <n v="12895982492.15"/>
    <n v="383213"/>
    <n v="17260178"/>
    <n v="31.45"/>
    <n v="-10.75"/>
    <n v="-4.3408035534019784E-2"/>
    <x v="0"/>
  </r>
  <r>
    <d v="2025-04-21T00:00:00"/>
    <x v="3"/>
    <n v="4"/>
    <n v="1"/>
    <x v="1"/>
    <x v="1"/>
    <s v="Q2"/>
    <x v="4"/>
    <x v="1"/>
    <s v="EQ"/>
    <n v="237.4"/>
    <n v="240.8"/>
    <n v="237.4"/>
    <n v="236.9"/>
    <n v="238.3"/>
    <n v="238.45"/>
    <n v="239.13"/>
    <n v="16298364"/>
    <n v="3897401354.9000001"/>
    <n v="130844"/>
    <n v="5880110"/>
    <n v="36.08"/>
    <n v="1.5499999999999829"/>
    <n v="6.5428450823131401E-3"/>
    <x v="1"/>
  </r>
  <r>
    <d v="2025-04-22T00:00:00"/>
    <x v="3"/>
    <n v="4"/>
    <n v="1"/>
    <x v="1"/>
    <x v="1"/>
    <s v="Q2"/>
    <x v="4"/>
    <x v="1"/>
    <s v="EQ"/>
    <n v="238.45"/>
    <n v="239"/>
    <n v="233.5"/>
    <n v="238.45"/>
    <n v="234"/>
    <n v="234.15"/>
    <n v="235.75"/>
    <n v="18367713"/>
    <n v="4330216049.6499996"/>
    <n v="140022"/>
    <n v="10433224"/>
    <n v="56.8"/>
    <n v="-4.2999999999999829"/>
    <n v="-1.8033130635353254E-2"/>
    <x v="0"/>
  </r>
  <r>
    <d v="2025-04-23T00:00:00"/>
    <x v="3"/>
    <n v="4"/>
    <n v="1"/>
    <x v="1"/>
    <x v="1"/>
    <s v="Q2"/>
    <x v="4"/>
    <x v="1"/>
    <s v="EQ"/>
    <n v="237.2"/>
    <n v="245.35"/>
    <n v="236.1"/>
    <n v="234.15"/>
    <n v="243.2"/>
    <n v="243.6"/>
    <n v="241.27"/>
    <n v="31898042"/>
    <n v="7696095615.4499998"/>
    <n v="193934"/>
    <n v="14867306"/>
    <n v="46.61"/>
    <n v="9.4499999999999886"/>
    <n v="4.0358744394618784E-2"/>
    <x v="1"/>
  </r>
  <r>
    <d v="2025-04-24T00:00:00"/>
    <x v="3"/>
    <n v="4"/>
    <n v="1"/>
    <x v="1"/>
    <x v="1"/>
    <s v="Q2"/>
    <x v="4"/>
    <x v="1"/>
    <s v="EQ"/>
    <n v="244.8"/>
    <n v="245.15"/>
    <n v="241.5"/>
    <n v="243.6"/>
    <n v="242.7"/>
    <n v="242.75"/>
    <n v="243.06"/>
    <n v="23000820"/>
    <n v="5590535982.1000004"/>
    <n v="128941"/>
    <n v="12093249"/>
    <n v="52.58"/>
    <n v="-0.84999999999999432"/>
    <n v="-3.4893267651888108E-3"/>
    <x v="0"/>
  </r>
  <r>
    <d v="2025-04-25T00:00:00"/>
    <x v="3"/>
    <n v="4"/>
    <n v="1"/>
    <x v="1"/>
    <x v="1"/>
    <s v="Q2"/>
    <x v="4"/>
    <x v="1"/>
    <s v="EQ"/>
    <n v="243.95"/>
    <n v="246.15"/>
    <n v="238.05"/>
    <n v="242.75"/>
    <n v="240.5"/>
    <n v="240.9"/>
    <n v="241.42"/>
    <n v="16620430"/>
    <n v="4012463415.3499999"/>
    <n v="111293"/>
    <n v="6404006"/>
    <n v="38.53"/>
    <n v="-1.8499999999999943"/>
    <n v="-7.6210092687950329E-3"/>
    <x v="0"/>
  </r>
  <r>
    <d v="2025-04-28T00:00:00"/>
    <x v="3"/>
    <n v="4"/>
    <n v="1"/>
    <x v="1"/>
    <x v="1"/>
    <s v="Q2"/>
    <x v="4"/>
    <x v="1"/>
    <s v="EQ"/>
    <n v="240.5"/>
    <n v="241.95"/>
    <n v="238.75"/>
    <n v="240.9"/>
    <n v="240.7"/>
    <n v="240.5"/>
    <n v="240.47"/>
    <n v="14218414"/>
    <n v="3419038037.8499999"/>
    <n v="85423"/>
    <n v="8173430"/>
    <n v="57.48"/>
    <n v="-0.40000000000000568"/>
    <n v="-1.6604400166044238E-3"/>
    <x v="0"/>
  </r>
  <r>
    <d v="2025-04-29T00:00:00"/>
    <x v="3"/>
    <n v="4"/>
    <n v="1"/>
    <x v="1"/>
    <x v="1"/>
    <s v="Q2"/>
    <x v="4"/>
    <x v="1"/>
    <s v="EQ"/>
    <n v="241.6"/>
    <n v="243.6"/>
    <n v="239.85"/>
    <n v="240.5"/>
    <n v="241.75"/>
    <n v="241.4"/>
    <n v="241.71"/>
    <n v="16647246"/>
    <n v="4023826273.5999999"/>
    <n v="107681"/>
    <n v="9554861"/>
    <n v="57.4"/>
    <n v="0.90000000000000568"/>
    <n v="3.7422037422037658E-3"/>
    <x v="1"/>
  </r>
  <r>
    <d v="2025-04-30T00:00:00"/>
    <x v="3"/>
    <n v="4"/>
    <n v="1"/>
    <x v="1"/>
    <x v="1"/>
    <s v="Q2"/>
    <x v="4"/>
    <x v="1"/>
    <s v="EQ"/>
    <n v="241.55"/>
    <n v="243.4"/>
    <n v="239.2"/>
    <n v="241.4"/>
    <n v="240.8"/>
    <n v="241.5"/>
    <n v="241.15"/>
    <n v="14206640"/>
    <n v="3425952066.6999998"/>
    <n v="93233"/>
    <n v="8663980"/>
    <n v="60.99"/>
    <n v="9.9999999999994316E-2"/>
    <n v="4.1425020712508001E-4"/>
    <x v="1"/>
  </r>
  <r>
    <d v="2025-05-02T00:00:00"/>
    <x v="4"/>
    <n v="5"/>
    <n v="1"/>
    <x v="1"/>
    <x v="1"/>
    <s v="Q2"/>
    <x v="4"/>
    <x v="1"/>
    <s v="EQ"/>
    <n v="242.04"/>
    <n v="245.8"/>
    <n v="240.75"/>
    <n v="241.5"/>
    <n v="242.5"/>
    <n v="242.87"/>
    <n v="243.16"/>
    <n v="14411726"/>
    <n v="3504283638.8099999"/>
    <n v="104403"/>
    <n v="6729049"/>
    <n v="46.69"/>
    <n v="1.3700000000000045"/>
    <n v="5.6728778467909089E-3"/>
    <x v="1"/>
  </r>
  <r>
    <d v="2025-05-05T00:00:00"/>
    <x v="4"/>
    <n v="5"/>
    <n v="1"/>
    <x v="1"/>
    <x v="1"/>
    <s v="Q2"/>
    <x v="4"/>
    <x v="1"/>
    <s v="EQ"/>
    <n v="244"/>
    <n v="246.87"/>
    <n v="242.7"/>
    <n v="242.87"/>
    <n v="243.2"/>
    <n v="243.57"/>
    <n v="244.4"/>
    <n v="12170446"/>
    <n v="2974410722.3499999"/>
    <n v="111265"/>
    <n v="5608927"/>
    <n v="46.09"/>
    <n v="0.69999999999998863"/>
    <n v="2.8822003540988537E-3"/>
    <x v="1"/>
  </r>
  <r>
    <d v="2025-05-06T00:00:00"/>
    <x v="4"/>
    <n v="5"/>
    <n v="1"/>
    <x v="1"/>
    <x v="1"/>
    <s v="Q2"/>
    <x v="4"/>
    <x v="1"/>
    <s v="EQ"/>
    <n v="244.5"/>
    <n v="245.9"/>
    <n v="240.61"/>
    <n v="243.57"/>
    <n v="240.7"/>
    <n v="241.19"/>
    <n v="243.01"/>
    <n v="8869045"/>
    <n v="2155233525.77"/>
    <n v="70760"/>
    <n v="4352886"/>
    <n v="49.08"/>
    <n v="-2.3799999999999955"/>
    <n v="-9.7713183068522218E-3"/>
    <x v="0"/>
  </r>
  <r>
    <d v="2025-05-07T00:00:00"/>
    <x v="4"/>
    <n v="5"/>
    <n v="1"/>
    <x v="1"/>
    <x v="1"/>
    <s v="Q2"/>
    <x v="4"/>
    <x v="1"/>
    <s v="EQ"/>
    <n v="236.01"/>
    <n v="244.45"/>
    <n v="236.01"/>
    <n v="241.19"/>
    <n v="244"/>
    <n v="244.04"/>
    <n v="242.3"/>
    <n v="9130056"/>
    <n v="2212255938.6700001"/>
    <n v="88615"/>
    <n v="4459062"/>
    <n v="48.84"/>
    <n v="2.8499999999999943"/>
    <n v="1.1816410298934427E-2"/>
    <x v="1"/>
  </r>
  <r>
    <d v="2025-05-08T00:00:00"/>
    <x v="4"/>
    <n v="5"/>
    <n v="1"/>
    <x v="1"/>
    <x v="1"/>
    <s v="Q2"/>
    <x v="4"/>
    <x v="1"/>
    <s v="EQ"/>
    <n v="243.11"/>
    <n v="245.83"/>
    <n v="239.31"/>
    <n v="244.04"/>
    <n v="240.5"/>
    <n v="241.57"/>
    <n v="242.35"/>
    <n v="11434833"/>
    <n v="2771177904.1399999"/>
    <n v="108236"/>
    <n v="6427481"/>
    <n v="56.21"/>
    <n v="-2.4699999999999989"/>
    <n v="-1.0121291591542366E-2"/>
    <x v="0"/>
  </r>
  <r>
    <d v="2025-05-09T00:00:00"/>
    <x v="4"/>
    <n v="5"/>
    <n v="1"/>
    <x v="1"/>
    <x v="1"/>
    <s v="Q2"/>
    <x v="4"/>
    <x v="1"/>
    <s v="EQ"/>
    <n v="236.6"/>
    <n v="242.95"/>
    <n v="236.5"/>
    <n v="241.57"/>
    <n v="241.71"/>
    <n v="242.01"/>
    <n v="240.7"/>
    <n v="10582438"/>
    <n v="2547226086.27"/>
    <n v="97358"/>
    <n v="4873779"/>
    <n v="46.06"/>
    <n v="0.43999999999999773"/>
    <n v="1.8214182224613889E-3"/>
    <x v="1"/>
  </r>
  <r>
    <d v="2025-05-12T00:00:00"/>
    <x v="4"/>
    <n v="5"/>
    <n v="1"/>
    <x v="1"/>
    <x v="1"/>
    <s v="Q2"/>
    <x v="4"/>
    <x v="1"/>
    <s v="EQ"/>
    <n v="245.09"/>
    <n v="257.94"/>
    <n v="244.88"/>
    <n v="242.01"/>
    <n v="256.5"/>
    <n v="257.27999999999997"/>
    <n v="252.78"/>
    <n v="19791711"/>
    <n v="5002986476.0900002"/>
    <n v="136844"/>
    <n v="7887504"/>
    <n v="39.85"/>
    <n v="15.269999999999982"/>
    <n v="6.3096566257592593E-2"/>
    <x v="1"/>
  </r>
  <r>
    <d v="2025-05-13T00:00:00"/>
    <x v="4"/>
    <n v="5"/>
    <n v="1"/>
    <x v="1"/>
    <x v="1"/>
    <s v="Q2"/>
    <x v="4"/>
    <x v="1"/>
    <s v="EQ"/>
    <n v="256.95"/>
    <n v="256.95"/>
    <n v="250.62"/>
    <n v="257.27999999999997"/>
    <n v="251.8"/>
    <n v="251.57"/>
    <n v="252.86"/>
    <n v="11714159"/>
    <n v="2962085356.6500001"/>
    <n v="100429"/>
    <n v="5772884"/>
    <n v="49.28"/>
    <n v="-5.7099999999999795"/>
    <n v="-2.2193718905472559E-2"/>
    <x v="0"/>
  </r>
  <r>
    <d v="2025-05-14T00:00:00"/>
    <x v="4"/>
    <n v="5"/>
    <n v="1"/>
    <x v="1"/>
    <x v="1"/>
    <s v="Q2"/>
    <x v="4"/>
    <x v="1"/>
    <s v="EQ"/>
    <n v="251.57"/>
    <n v="253.69"/>
    <n v="250.75"/>
    <n v="251.57"/>
    <n v="253.2"/>
    <n v="252.94"/>
    <n v="252.34"/>
    <n v="8839105"/>
    <n v="2230500015.7399998"/>
    <n v="88004"/>
    <n v="4357986"/>
    <n v="49.3"/>
    <n v="1.3700000000000045"/>
    <n v="5.4458003736534743E-3"/>
    <x v="1"/>
  </r>
  <r>
    <d v="2025-05-15T00:00:00"/>
    <x v="4"/>
    <n v="5"/>
    <n v="1"/>
    <x v="1"/>
    <x v="1"/>
    <s v="Q2"/>
    <x v="4"/>
    <x v="1"/>
    <s v="EQ"/>
    <n v="253.2"/>
    <n v="257.10000000000002"/>
    <n v="250.62"/>
    <n v="252.94"/>
    <n v="256.10000000000002"/>
    <n v="256.57"/>
    <n v="254.19"/>
    <n v="12083645"/>
    <n v="3071569687.6399999"/>
    <n v="117124"/>
    <n v="4058917"/>
    <n v="33.590000000000003"/>
    <n v="3.6299999999999955"/>
    <n v="1.4351229540602497E-2"/>
    <x v="1"/>
  </r>
  <r>
    <d v="2025-05-16T00:00:00"/>
    <x v="4"/>
    <n v="5"/>
    <n v="1"/>
    <x v="1"/>
    <x v="1"/>
    <s v="Q2"/>
    <x v="4"/>
    <x v="1"/>
    <s v="EQ"/>
    <n v="257"/>
    <n v="257"/>
    <n v="253.53"/>
    <n v="256.57"/>
    <n v="254.45"/>
    <n v="254.31"/>
    <n v="254.65"/>
    <n v="6640387"/>
    <n v="1691007320.8"/>
    <n v="66512"/>
    <n v="3376786"/>
    <n v="50.85"/>
    <n v="-2.2599999999999909"/>
    <n v="-8.8085122968390335E-3"/>
    <x v="0"/>
  </r>
  <r>
    <d v="2025-05-19T00:00:00"/>
    <x v="4"/>
    <n v="5"/>
    <n v="1"/>
    <x v="1"/>
    <x v="1"/>
    <s v="Q2"/>
    <x v="4"/>
    <x v="1"/>
    <s v="EQ"/>
    <n v="254.31"/>
    <n v="254.74"/>
    <n v="251.28"/>
    <n v="254.31"/>
    <n v="251.55"/>
    <n v="251.75"/>
    <n v="252.64"/>
    <n v="6788784"/>
    <n v="1715100637.0699999"/>
    <n v="84813"/>
    <n v="3420934"/>
    <n v="50.39"/>
    <n v="-2.5600000000000023"/>
    <n v="-1.0066454327395707E-2"/>
    <x v="0"/>
  </r>
  <r>
    <d v="2025-05-20T00:00:00"/>
    <x v="4"/>
    <n v="5"/>
    <n v="1"/>
    <x v="1"/>
    <x v="1"/>
    <s v="Q2"/>
    <x v="4"/>
    <x v="1"/>
    <s v="EQ"/>
    <n v="253"/>
    <n v="254.6"/>
    <n v="249.31"/>
    <n v="251.75"/>
    <n v="250.2"/>
    <n v="249.71"/>
    <n v="251.24"/>
    <n v="9366429"/>
    <n v="2353217770.3600001"/>
    <n v="74602"/>
    <n v="5135845"/>
    <n v="54.83"/>
    <n v="-2.039999999999992"/>
    <n v="-8.1032770605759374E-3"/>
    <x v="0"/>
  </r>
  <r>
    <d v="2025-05-21T00:00:00"/>
    <x v="4"/>
    <n v="5"/>
    <n v="1"/>
    <x v="1"/>
    <x v="1"/>
    <s v="Q2"/>
    <x v="4"/>
    <x v="1"/>
    <s v="EQ"/>
    <n v="249.71"/>
    <n v="252.11"/>
    <n v="248.1"/>
    <n v="249.71"/>
    <n v="250.78"/>
    <n v="250.92"/>
    <n v="250.77"/>
    <n v="5313593"/>
    <n v="1332505542"/>
    <n v="84857"/>
    <n v="1947702"/>
    <n v="36.659999999999997"/>
    <n v="1.2099999999999795"/>
    <n v="4.8456209202674284E-3"/>
    <x v="1"/>
  </r>
  <r>
    <d v="2025-05-22T00:00:00"/>
    <x v="4"/>
    <n v="5"/>
    <n v="1"/>
    <x v="1"/>
    <x v="1"/>
    <s v="Q2"/>
    <x v="4"/>
    <x v="1"/>
    <s v="EQ"/>
    <n v="249"/>
    <n v="249.89"/>
    <n v="245"/>
    <n v="250.92"/>
    <n v="246.05"/>
    <n v="245.94"/>
    <n v="246.57"/>
    <n v="11469037"/>
    <n v="2827946396.2800002"/>
    <n v="134939"/>
    <n v="5957660"/>
    <n v="51.95"/>
    <n v="-4.9799999999999898"/>
    <n v="-1.9846963175514067E-2"/>
    <x v="0"/>
  </r>
  <r>
    <d v="2025-05-23T00:00:00"/>
    <x v="4"/>
    <n v="5"/>
    <n v="1"/>
    <x v="1"/>
    <x v="1"/>
    <s v="Q2"/>
    <x v="4"/>
    <x v="1"/>
    <s v="EQ"/>
    <n v="246.1"/>
    <n v="250.49"/>
    <n v="245.6"/>
    <n v="245.94"/>
    <n v="247.8"/>
    <n v="247.36"/>
    <n v="248.47"/>
    <n v="7437642"/>
    <n v="1848063525.6800001"/>
    <n v="62388"/>
    <n v="2380236"/>
    <n v="32"/>
    <n v="1.4200000000000159"/>
    <n v="5.7737659591770999E-3"/>
    <x v="1"/>
  </r>
  <r>
    <d v="2025-05-26T00:00:00"/>
    <x v="4"/>
    <n v="5"/>
    <n v="1"/>
    <x v="1"/>
    <x v="1"/>
    <s v="Q2"/>
    <x v="4"/>
    <x v="1"/>
    <s v="EQ"/>
    <n v="248.49"/>
    <n v="250.85"/>
    <n v="248.2"/>
    <n v="247.36"/>
    <n v="250.25"/>
    <n v="250.24"/>
    <n v="249.71"/>
    <n v="3690751"/>
    <n v="921605957.88999999"/>
    <n v="47579"/>
    <n v="1430114"/>
    <n v="38.75"/>
    <n v="2.8799999999999955"/>
    <n v="1.164294954721861E-2"/>
    <x v="1"/>
  </r>
  <r>
    <d v="2025-05-27T00:00:00"/>
    <x v="4"/>
    <n v="5"/>
    <n v="1"/>
    <x v="1"/>
    <x v="1"/>
    <s v="Q2"/>
    <x v="4"/>
    <x v="1"/>
    <s v="EQ"/>
    <n v="250.99"/>
    <n v="250.99"/>
    <n v="247.99"/>
    <n v="250.24"/>
    <n v="248.35"/>
    <n v="248.25"/>
    <n v="248.75"/>
    <n v="6861143"/>
    <n v="1706697927.3"/>
    <n v="69257"/>
    <n v="3482678"/>
    <n v="50.76"/>
    <n v="-1.9900000000000091"/>
    <n v="-7.952365728900292E-3"/>
    <x v="0"/>
  </r>
  <r>
    <d v="2025-05-28T00:00:00"/>
    <x v="4"/>
    <n v="5"/>
    <n v="1"/>
    <x v="1"/>
    <x v="1"/>
    <s v="Q2"/>
    <x v="4"/>
    <x v="1"/>
    <s v="EQ"/>
    <n v="249.59"/>
    <n v="250.14"/>
    <n v="246.96"/>
    <n v="248.25"/>
    <n v="247.5"/>
    <n v="247.43"/>
    <n v="247.9"/>
    <n v="6205160"/>
    <n v="1538280827.26"/>
    <n v="57452"/>
    <n v="3241938"/>
    <n v="52.25"/>
    <n v="-0.81999999999999318"/>
    <n v="-3.3031218529707682E-3"/>
    <x v="0"/>
  </r>
  <r>
    <d v="2025-05-29T00:00:00"/>
    <x v="4"/>
    <n v="5"/>
    <n v="1"/>
    <x v="1"/>
    <x v="1"/>
    <s v="Q2"/>
    <x v="4"/>
    <x v="1"/>
    <s v="EQ"/>
    <n v="249.65"/>
    <n v="251.74"/>
    <n v="248.1"/>
    <n v="247.43"/>
    <n v="250.52"/>
    <n v="250.14"/>
    <n v="249.97"/>
    <n v="11785042"/>
    <n v="2945932209.8299999"/>
    <n v="113827"/>
    <n v="6471815"/>
    <n v="54.92"/>
    <n v="2.7099999999999795"/>
    <n v="1.0952592652467282E-2"/>
    <x v="1"/>
  </r>
  <r>
    <d v="2025-05-30T00:00:00"/>
    <x v="4"/>
    <n v="5"/>
    <n v="1"/>
    <x v="1"/>
    <x v="1"/>
    <s v="Q2"/>
    <x v="4"/>
    <x v="1"/>
    <s v="EQ"/>
    <n v="250"/>
    <n v="251.11"/>
    <n v="248.52"/>
    <n v="250.14"/>
    <n v="249.6"/>
    <n v="249.67"/>
    <n v="249.74"/>
    <n v="13858429"/>
    <n v="3460947506.02"/>
    <n v="79659"/>
    <n v="9192132"/>
    <n v="66.33"/>
    <n v="-0.46999999999999886"/>
    <n v="-1.8789477892380223E-3"/>
    <x v="0"/>
  </r>
  <r>
    <d v="2025-06-02T00:00:00"/>
    <x v="5"/>
    <n v="6"/>
    <n v="1"/>
    <x v="1"/>
    <x v="1"/>
    <s v="Q2"/>
    <x v="4"/>
    <x v="1"/>
    <s v="EQ"/>
    <n v="247.6"/>
    <n v="248.42"/>
    <n v="246.2"/>
    <n v="249.67"/>
    <n v="247.58"/>
    <n v="247.68"/>
    <n v="247.48"/>
    <n v="5846259"/>
    <n v="1446851228.5799999"/>
    <n v="90742"/>
    <n v="3211828"/>
    <n v="54.94"/>
    <n v="-1.9899999999999807"/>
    <n v="-7.9705210878358666E-3"/>
    <x v="0"/>
  </r>
  <r>
    <d v="2025-06-03T00:00:00"/>
    <x v="5"/>
    <n v="6"/>
    <n v="1"/>
    <x v="1"/>
    <x v="1"/>
    <s v="Q2"/>
    <x v="4"/>
    <x v="1"/>
    <s v="EQ"/>
    <n v="248"/>
    <n v="249.5"/>
    <n v="245.73"/>
    <n v="247.68"/>
    <n v="246.47"/>
    <n v="246.22"/>
    <n v="246.59"/>
    <n v="8573438"/>
    <n v="2114103012.25"/>
    <n v="132360"/>
    <n v="5317167"/>
    <n v="62.02"/>
    <n v="-1.460000000000008"/>
    <n v="-5.8947028423772928E-3"/>
    <x v="0"/>
  </r>
  <r>
    <d v="2025-06-04T00:00:00"/>
    <x v="5"/>
    <n v="6"/>
    <n v="1"/>
    <x v="1"/>
    <x v="1"/>
    <s v="Q2"/>
    <x v="4"/>
    <x v="1"/>
    <s v="EQ"/>
    <n v="246.51"/>
    <n v="249.81"/>
    <n v="246.51"/>
    <n v="246.22"/>
    <n v="247.05"/>
    <n v="246.86"/>
    <n v="247.41"/>
    <n v="6698150"/>
    <n v="1657203859.1500001"/>
    <n v="94039"/>
    <n v="3746001"/>
    <n v="55.93"/>
    <n v="0.64000000000001478"/>
    <n v="2.5993014377386678E-3"/>
    <x v="1"/>
  </r>
  <r>
    <d v="2025-06-05T00:00:00"/>
    <x v="5"/>
    <n v="6"/>
    <n v="1"/>
    <x v="1"/>
    <x v="1"/>
    <s v="Q2"/>
    <x v="4"/>
    <x v="1"/>
    <s v="EQ"/>
    <n v="246.9"/>
    <n v="249.49"/>
    <n v="246.88"/>
    <n v="246.86"/>
    <n v="248.2"/>
    <n v="247.94"/>
    <n v="247.93"/>
    <n v="6468060"/>
    <n v="1603634635.4400001"/>
    <n v="68321"/>
    <n v="3133870"/>
    <n v="48.45"/>
    <n v="1.0799999999999841"/>
    <n v="4.374949364011926E-3"/>
    <x v="1"/>
  </r>
  <r>
    <d v="2025-06-06T00:00:00"/>
    <x v="5"/>
    <n v="6"/>
    <n v="1"/>
    <x v="1"/>
    <x v="1"/>
    <s v="Q2"/>
    <x v="4"/>
    <x v="1"/>
    <s v="EQ"/>
    <n v="247.1"/>
    <n v="249.98"/>
    <n v="247.1"/>
    <n v="247.94"/>
    <n v="248.5"/>
    <n v="248.59"/>
    <n v="248.5"/>
    <n v="4445411"/>
    <n v="1104678645.3399999"/>
    <n v="65205"/>
    <n v="2042847"/>
    <n v="45.95"/>
    <n v="0.65000000000000568"/>
    <n v="2.6216020004840111E-3"/>
    <x v="1"/>
  </r>
  <r>
    <d v="2025-06-06T00:00:00"/>
    <x v="5"/>
    <n v="6"/>
    <n v="1"/>
    <x v="1"/>
    <x v="1"/>
    <s v="Q2"/>
    <x v="4"/>
    <x v="1"/>
    <s v="EQ"/>
    <n v="247.1"/>
    <n v="249.98"/>
    <n v="247.1"/>
    <n v="247.94"/>
    <n v="248.5"/>
    <n v="248.59"/>
    <n v="248.5"/>
    <n v="4445411"/>
    <n v="1104678645.3399999"/>
    <n v="65205"/>
    <n v="2042847"/>
    <n v="45.95"/>
    <n v="0.65000000000000568"/>
    <n v="2.6216020004840111E-3"/>
    <x v="1"/>
  </r>
  <r>
    <d v="2025-06-09T00:00:00"/>
    <x v="5"/>
    <n v="6"/>
    <n v="1"/>
    <x v="1"/>
    <x v="1"/>
    <s v="Q2"/>
    <x v="4"/>
    <x v="1"/>
    <s v="EQ"/>
    <n v="249.6"/>
    <n v="253.4"/>
    <n v="249.22"/>
    <n v="248.59"/>
    <n v="251.72"/>
    <n v="251.29"/>
    <n v="250.95"/>
    <n v="9193904"/>
    <n v="2307185889.04"/>
    <n v="101064"/>
    <n v="5189463"/>
    <n v="56.44"/>
    <n v="2.6999999999999886"/>
    <n v="1.086125749225628E-2"/>
    <x v="1"/>
  </r>
  <r>
    <d v="2025-06-10T00:00:00"/>
    <x v="5"/>
    <n v="6"/>
    <n v="1"/>
    <x v="1"/>
    <x v="1"/>
    <s v="Q2"/>
    <x v="4"/>
    <x v="1"/>
    <s v="EQ"/>
    <n v="252.9"/>
    <n v="255.8"/>
    <n v="251.83"/>
    <n v="251.29"/>
    <n v="254.69"/>
    <n v="254.87"/>
    <n v="254.42"/>
    <n v="10739851"/>
    <n v="2732474723.8400002"/>
    <n v="119143"/>
    <n v="5051230"/>
    <n v="47.03"/>
    <n v="3.5800000000000125"/>
    <n v="1.4246488121294172E-2"/>
    <x v="1"/>
  </r>
  <r>
    <d v="2025-06-10T00:00:00"/>
    <x v="5"/>
    <n v="6"/>
    <n v="1"/>
    <x v="1"/>
    <x v="1"/>
    <s v="Q2"/>
    <x v="4"/>
    <x v="1"/>
    <s v="EQ"/>
    <n v="252.9"/>
    <n v="255.8"/>
    <n v="251.83"/>
    <n v="251.29"/>
    <n v="254.69"/>
    <n v="254.87"/>
    <n v="254.42"/>
    <n v="10739851"/>
    <n v="2732474723.8400002"/>
    <n v="119143"/>
    <n v="5051230"/>
    <n v="47.03"/>
    <n v="3.5800000000000125"/>
    <n v="1.4246488121294172E-2"/>
    <x v="1"/>
  </r>
  <r>
    <d v="2025-06-11T00:00:00"/>
    <x v="5"/>
    <n v="6"/>
    <n v="1"/>
    <x v="1"/>
    <x v="1"/>
    <s v="Q2"/>
    <x v="4"/>
    <x v="1"/>
    <s v="EQ"/>
    <n v="256.02"/>
    <n v="261.60000000000002"/>
    <n v="254.1"/>
    <n v="254.87"/>
    <n v="259"/>
    <n v="258.92"/>
    <n v="258.25"/>
    <n v="17268454"/>
    <n v="4459638735.79"/>
    <n v="125033"/>
    <n v="8707749"/>
    <n v="50.43"/>
    <n v="4.0500000000000114"/>
    <n v="1.5890453956919258E-2"/>
    <x v="1"/>
  </r>
  <r>
    <d v="2025-06-12T00:00:00"/>
    <x v="5"/>
    <n v="6"/>
    <n v="1"/>
    <x v="1"/>
    <x v="1"/>
    <s v="Q2"/>
    <x v="4"/>
    <x v="1"/>
    <s v="EQ"/>
    <n v="260"/>
    <n v="263"/>
    <n v="256.32"/>
    <n v="258.92"/>
    <n v="259.06"/>
    <n v="259.61"/>
    <n v="260.27"/>
    <n v="14528657"/>
    <n v="3781338196.1799998"/>
    <n v="125900"/>
    <n v="5352900"/>
    <n v="36.840000000000003"/>
    <n v="0.68999999999999773"/>
    <n v="2.6649158041093684E-3"/>
    <x v="1"/>
  </r>
  <r>
    <d v="2025-06-13T00:00:00"/>
    <x v="5"/>
    <n v="6"/>
    <n v="1"/>
    <x v="1"/>
    <x v="1"/>
    <s v="Q2"/>
    <x v="4"/>
    <x v="1"/>
    <s v="EQ"/>
    <n v="255"/>
    <n v="262.25"/>
    <n v="254"/>
    <n v="259.61"/>
    <n v="260.58999999999997"/>
    <n v="260.20999999999998"/>
    <n v="259.7"/>
    <n v="8692116"/>
    <n v="2257344323.9299998"/>
    <n v="95629"/>
    <n v="3352930"/>
    <n v="38.57"/>
    <n v="0.59999999999996589"/>
    <n v="2.3111590462615689E-3"/>
    <x v="1"/>
  </r>
  <r>
    <d v="2025-06-16T00:00:00"/>
    <x v="5"/>
    <n v="6"/>
    <n v="1"/>
    <x v="1"/>
    <x v="1"/>
    <s v="Q2"/>
    <x v="4"/>
    <x v="1"/>
    <s v="EQ"/>
    <n v="260"/>
    <n v="265.31"/>
    <n v="258"/>
    <n v="260.20999999999998"/>
    <n v="262.8"/>
    <n v="262.89"/>
    <n v="261.48"/>
    <n v="10935361"/>
    <n v="2859376884.6599998"/>
    <n v="91234"/>
    <n v="5257437"/>
    <n v="48.08"/>
    <n v="2.6800000000000068"/>
    <n v="1.0299373582875396E-2"/>
    <x v="1"/>
  </r>
  <r>
    <d v="2025-06-17T00:00:00"/>
    <x v="5"/>
    <n v="6"/>
    <n v="1"/>
    <x v="1"/>
    <x v="1"/>
    <s v="Q2"/>
    <x v="4"/>
    <x v="1"/>
    <s v="EQ"/>
    <n v="262.89"/>
    <n v="265.45"/>
    <n v="261.66000000000003"/>
    <n v="262.89"/>
    <n v="262.89999999999998"/>
    <n v="262.91000000000003"/>
    <n v="263.73"/>
    <n v="7528454"/>
    <n v="1985474100.73"/>
    <n v="89577"/>
    <n v="3615572"/>
    <n v="48.03"/>
    <n v="2.0000000000038654E-2"/>
    <n v="7.6077446841031052E-5"/>
    <x v="1"/>
  </r>
  <r>
    <d v="2025-06-18T00:00:00"/>
    <x v="5"/>
    <n v="6"/>
    <n v="1"/>
    <x v="1"/>
    <x v="1"/>
    <s v="Q2"/>
    <x v="4"/>
    <x v="1"/>
    <s v="EQ"/>
    <n v="262.89999999999998"/>
    <n v="265.60000000000002"/>
    <n v="261.02999999999997"/>
    <n v="262.91000000000003"/>
    <n v="261.85000000000002"/>
    <n v="261.58999999999997"/>
    <n v="262.72000000000003"/>
    <n v="5016660"/>
    <n v="1317958981.95"/>
    <n v="56803"/>
    <n v="1821102"/>
    <n v="36.299999999999997"/>
    <n v="-1.32000000000005"/>
    <n v="-5.0207295272148263E-3"/>
    <x v="0"/>
  </r>
  <r>
    <d v="2025-06-19T00:00:00"/>
    <x v="5"/>
    <n v="6"/>
    <n v="1"/>
    <x v="1"/>
    <x v="1"/>
    <s v="Q2"/>
    <x v="4"/>
    <x v="1"/>
    <s v="EQ"/>
    <n v="262.85000000000002"/>
    <n v="266.44"/>
    <n v="261.81"/>
    <n v="261.58999999999997"/>
    <n v="265"/>
    <n v="265.58"/>
    <n v="264.52"/>
    <n v="14184486"/>
    <n v="3752028124.02"/>
    <n v="145765"/>
    <n v="5842804"/>
    <n v="41.19"/>
    <n v="3.9900000000000091"/>
    <n v="1.5252876639015289E-2"/>
    <x v="1"/>
  </r>
  <r>
    <d v="2025-06-20T00:00:00"/>
    <x v="5"/>
    <n v="6"/>
    <n v="1"/>
    <x v="1"/>
    <x v="1"/>
    <s v="Q2"/>
    <x v="4"/>
    <x v="1"/>
    <s v="EQ"/>
    <n v="266"/>
    <n v="267.2"/>
    <n v="262.87"/>
    <n v="265.58"/>
    <n v="265.8"/>
    <n v="266.54000000000002"/>
    <n v="266.19"/>
    <n v="12904674"/>
    <n v="3435039178.4299998"/>
    <n v="76477"/>
    <n v="7986940"/>
    <n v="61.89"/>
    <n v="0.96000000000003638"/>
    <n v="3.6147300248514061E-3"/>
    <x v="1"/>
  </r>
  <r>
    <d v="2025-06-23T00:00:00"/>
    <x v="5"/>
    <n v="6"/>
    <n v="1"/>
    <x v="1"/>
    <x v="1"/>
    <s v="Q2"/>
    <x v="4"/>
    <x v="1"/>
    <s v="EQ"/>
    <n v="264"/>
    <n v="265.2"/>
    <n v="261.81"/>
    <n v="266.54000000000002"/>
    <n v="263.5"/>
    <n v="263.24"/>
    <n v="263.33"/>
    <n v="6214062"/>
    <n v="1636344546.53"/>
    <n v="64958"/>
    <n v="2747465"/>
    <n v="44.21"/>
    <n v="-3.3000000000000114"/>
    <n v="-1.23808809184363E-2"/>
    <x v="0"/>
  </r>
  <r>
    <d v="2025-06-24T00:00:00"/>
    <x v="5"/>
    <n v="6"/>
    <n v="1"/>
    <x v="1"/>
    <x v="1"/>
    <s v="Q2"/>
    <x v="4"/>
    <x v="1"/>
    <s v="EQ"/>
    <n v="265.5"/>
    <n v="268.64999999999998"/>
    <n v="264.70999999999998"/>
    <n v="263.24"/>
    <n v="264.89"/>
    <n v="264.97000000000003"/>
    <n v="266.88"/>
    <n v="6319428"/>
    <n v="1686524335.02"/>
    <n v="70987"/>
    <n v="2730260"/>
    <n v="43.2"/>
    <n v="1.7300000000000182"/>
    <n v="6.571949551739926E-3"/>
    <x v="1"/>
  </r>
  <r>
    <d v="2025-06-25T00:00:00"/>
    <x v="5"/>
    <n v="6"/>
    <n v="1"/>
    <x v="1"/>
    <x v="1"/>
    <s v="Q2"/>
    <x v="4"/>
    <x v="1"/>
    <s v="EQ"/>
    <n v="265.89999999999998"/>
    <n v="269.95999999999998"/>
    <n v="265.85000000000002"/>
    <n v="264.97000000000003"/>
    <n v="269.14999999999998"/>
    <n v="269.41000000000003"/>
    <n v="268.52999999999997"/>
    <n v="5331739"/>
    <n v="1431749951.51"/>
    <n v="72178"/>
    <n v="2230064"/>
    <n v="41.83"/>
    <n v="4.4399999999999977"/>
    <n v="1.6756613956296931E-2"/>
    <x v="1"/>
  </r>
  <r>
    <d v="2025-06-26T00:00:00"/>
    <x v="5"/>
    <n v="6"/>
    <n v="1"/>
    <x v="1"/>
    <x v="1"/>
    <s v="Q2"/>
    <x v="4"/>
    <x v="1"/>
    <s v="EQ"/>
    <n v="269.10000000000002"/>
    <n v="271.3"/>
    <n v="267.19"/>
    <n v="269.41000000000003"/>
    <n v="268"/>
    <n v="268.52"/>
    <n v="269.25"/>
    <n v="8564099"/>
    <n v="2305900608.8600001"/>
    <n v="87330"/>
    <n v="4521047"/>
    <n v="52.79"/>
    <n v="-0.8900000000000432"/>
    <n v="-3.3035150885269409E-3"/>
    <x v="0"/>
  </r>
  <r>
    <d v="2025-06-27T00:00:00"/>
    <x v="5"/>
    <n v="6"/>
    <n v="1"/>
    <x v="1"/>
    <x v="1"/>
    <s v="Q2"/>
    <x v="4"/>
    <x v="1"/>
    <s v="EQ"/>
    <n v="269"/>
    <n v="270"/>
    <n v="264.5"/>
    <n v="268.52"/>
    <n v="265.39999999999998"/>
    <n v="265.05"/>
    <n v="266.2"/>
    <n v="8906108"/>
    <n v="2370837711.75"/>
    <n v="112283"/>
    <n v="4824437"/>
    <n v="54.17"/>
    <n v="-3.4699999999999704"/>
    <n v="-1.2922687323104315E-2"/>
    <x v="0"/>
  </r>
  <r>
    <d v="2025-06-30T00:00:00"/>
    <x v="5"/>
    <n v="6"/>
    <n v="1"/>
    <x v="1"/>
    <x v="1"/>
    <s v="Q2"/>
    <x v="4"/>
    <x v="1"/>
    <s v="EQ"/>
    <n v="266.10000000000002"/>
    <n v="266.74"/>
    <n v="262.89999999999998"/>
    <n v="265.05"/>
    <n v="266.49"/>
    <n v="265.98"/>
    <n v="265.01"/>
    <n v="7119563"/>
    <n v="1886769982.54"/>
    <n v="101877"/>
    <n v="4064621"/>
    <n v="57.09"/>
    <n v="0.93000000000000682"/>
    <n v="3.5087719298245871E-3"/>
    <x v="1"/>
  </r>
  <r>
    <d v="2025-07-01T00:00:00"/>
    <x v="6"/>
    <n v="7"/>
    <n v="1"/>
    <x v="1"/>
    <x v="2"/>
    <s v="Q3"/>
    <x v="4"/>
    <x v="1"/>
    <s v="EQ"/>
    <n v="265.5"/>
    <n v="268.35000000000002"/>
    <n v="263.7"/>
    <n v="265.98"/>
    <n v="264.3"/>
    <n v="264.55"/>
    <n v="265.29000000000002"/>
    <n v="3886095"/>
    <n v="1030930023.2"/>
    <n v="58198"/>
    <n v="1832842"/>
    <n v="47.16"/>
    <n v="-1.4300000000000068"/>
    <n v="-5.376344086021531E-3"/>
    <x v="0"/>
  </r>
  <r>
    <d v="2025-07-01T00:00:00"/>
    <x v="6"/>
    <n v="7"/>
    <n v="1"/>
    <x v="1"/>
    <x v="2"/>
    <s v="Q3"/>
    <x v="4"/>
    <x v="1"/>
    <s v="EQ"/>
    <n v="265.5"/>
    <n v="268.35000000000002"/>
    <n v="263.7"/>
    <n v="265.98"/>
    <n v="264.3"/>
    <n v="264.55"/>
    <n v="265.29000000000002"/>
    <n v="3886095"/>
    <n v="1030930023.2"/>
    <n v="58198"/>
    <n v="1832842"/>
    <n v="47.16"/>
    <n v="-1.4300000000000068"/>
    <n v="-5.376344086021531E-3"/>
    <x v="0"/>
  </r>
  <r>
    <d v="2025-07-02T00:00:00"/>
    <x v="6"/>
    <n v="7"/>
    <n v="1"/>
    <x v="1"/>
    <x v="2"/>
    <s v="Q3"/>
    <x v="4"/>
    <x v="1"/>
    <s v="EQ"/>
    <n v="265"/>
    <n v="268.7"/>
    <n v="264.45"/>
    <n v="264.55"/>
    <n v="267.14999999999998"/>
    <n v="267"/>
    <n v="266.51"/>
    <n v="8750887"/>
    <n v="2332172707.6999998"/>
    <n v="77570"/>
    <n v="4259082"/>
    <n v="48.67"/>
    <n v="2.4499999999999886"/>
    <n v="9.2610092610092183E-3"/>
    <x v="1"/>
  </r>
  <r>
    <d v="2025-07-03T00:00:00"/>
    <x v="6"/>
    <n v="7"/>
    <n v="1"/>
    <x v="1"/>
    <x v="2"/>
    <s v="Q3"/>
    <x v="4"/>
    <x v="1"/>
    <s v="EQ"/>
    <n v="268.39999999999998"/>
    <n v="270.85000000000002"/>
    <n v="266.45"/>
    <n v="267"/>
    <n v="267.2"/>
    <n v="267.05"/>
    <n v="268.73"/>
    <n v="9357962"/>
    <n v="2514794538.9499998"/>
    <n v="116740"/>
    <n v="3913365"/>
    <n v="41.82"/>
    <n v="5.0000000000011369E-2"/>
    <n v="1.8726591760303884E-4"/>
    <x v="1"/>
  </r>
  <r>
    <d v="2025-07-03T00:00:00"/>
    <x v="6"/>
    <n v="7"/>
    <n v="1"/>
    <x v="1"/>
    <x v="2"/>
    <s v="Q3"/>
    <x v="4"/>
    <x v="1"/>
    <s v="EQ"/>
    <n v="268.39999999999998"/>
    <n v="270.85000000000002"/>
    <n v="266.45"/>
    <n v="267"/>
    <n v="267.2"/>
    <n v="267.05"/>
    <n v="268.73"/>
    <n v="9357962"/>
    <n v="2514794538.9499998"/>
    <n v="116740"/>
    <n v="3913365"/>
    <n v="41.82"/>
    <n v="5.0000000000011369E-2"/>
    <n v="1.8726591760303884E-4"/>
    <x v="1"/>
  </r>
  <r>
    <d v="2025-07-04T00:00:00"/>
    <x v="6"/>
    <n v="7"/>
    <n v="1"/>
    <x v="1"/>
    <x v="2"/>
    <s v="Q3"/>
    <x v="4"/>
    <x v="1"/>
    <s v="EQ"/>
    <n v="268.3"/>
    <n v="271.39999999999998"/>
    <n v="267.5"/>
    <n v="267.05"/>
    <n v="269.45"/>
    <n v="270.05"/>
    <n v="269.17"/>
    <n v="7141779"/>
    <n v="1922338827.95"/>
    <n v="56595"/>
    <n v="3846169"/>
    <n v="53.85"/>
    <n v="3"/>
    <n v="1.1233851338700617E-2"/>
    <x v="1"/>
  </r>
  <r>
    <d v="2025-07-07T00:00:00"/>
    <x v="6"/>
    <n v="7"/>
    <n v="1"/>
    <x v="1"/>
    <x v="2"/>
    <s v="Q3"/>
    <x v="4"/>
    <x v="1"/>
    <s v="EQ"/>
    <n v="270.05"/>
    <n v="270.55"/>
    <n v="267.3"/>
    <n v="270.05"/>
    <n v="267.8"/>
    <n v="267.75"/>
    <n v="268.32"/>
    <n v="4849218"/>
    <n v="1301163547.3"/>
    <n v="45796"/>
    <n v="2545428"/>
    <n v="52.49"/>
    <n v="-2.3000000000000114"/>
    <n v="-8.5169413071653818E-3"/>
    <x v="0"/>
  </r>
  <r>
    <d v="2025-07-08T00:00:00"/>
    <x v="6"/>
    <n v="7"/>
    <n v="1"/>
    <x v="1"/>
    <x v="2"/>
    <s v="Q3"/>
    <x v="4"/>
    <x v="1"/>
    <s v="EQ"/>
    <n v="267.8"/>
    <n v="270.3"/>
    <n v="267.35000000000002"/>
    <n v="267.75"/>
    <n v="269.75"/>
    <n v="269.64999999999998"/>
    <n v="268.99"/>
    <n v="5519016"/>
    <n v="1484583044.8499999"/>
    <n v="61212"/>
    <n v="3077377"/>
    <n v="55.76"/>
    <n v="1.8999999999999773"/>
    <n v="7.0961718020540699E-3"/>
    <x v="1"/>
  </r>
  <r>
    <d v="2025-07-08T00:00:00"/>
    <x v="6"/>
    <n v="7"/>
    <n v="1"/>
    <x v="1"/>
    <x v="2"/>
    <s v="Q3"/>
    <x v="4"/>
    <x v="1"/>
    <s v="EQ"/>
    <n v="267.8"/>
    <n v="270.3"/>
    <n v="267.35000000000002"/>
    <n v="267.75"/>
    <n v="269.75"/>
    <n v="269.64999999999998"/>
    <n v="268.99"/>
    <n v="5519016"/>
    <n v="1484583044.8499999"/>
    <n v="61212"/>
    <n v="3077377"/>
    <n v="55.76"/>
    <n v="1.8999999999999773"/>
    <n v="7.0961718020540699E-3"/>
    <x v="1"/>
  </r>
  <r>
    <d v="2025-07-09T00:00:00"/>
    <x v="6"/>
    <n v="7"/>
    <n v="1"/>
    <x v="1"/>
    <x v="2"/>
    <s v="Q3"/>
    <x v="4"/>
    <x v="1"/>
    <s v="EQ"/>
    <n v="268"/>
    <n v="269.39999999999998"/>
    <n v="264.85000000000002"/>
    <n v="269.64999999999998"/>
    <n v="267.3"/>
    <n v="267.8"/>
    <n v="267.25"/>
    <n v="11564433"/>
    <n v="3090568860.5500002"/>
    <n v="82512"/>
    <n v="5456964"/>
    <n v="47.19"/>
    <n v="-1.8499999999999659"/>
    <n v="-6.860745410717471E-3"/>
    <x v="0"/>
  </r>
  <r>
    <d v="2025-07-09T00:00:00"/>
    <x v="6"/>
    <n v="7"/>
    <n v="1"/>
    <x v="1"/>
    <x v="2"/>
    <s v="Q3"/>
    <x v="4"/>
    <x v="1"/>
    <s v="EQ"/>
    <n v="268"/>
    <n v="269.39999999999998"/>
    <n v="264.85000000000002"/>
    <n v="269.64999999999998"/>
    <n v="267.3"/>
    <n v="267.8"/>
    <n v="267.25"/>
    <n v="11564433"/>
    <n v="3090568860.5500002"/>
    <n v="82512"/>
    <n v="5456964"/>
    <n v="47.19"/>
    <n v="-1.8499999999999659"/>
    <n v="-6.860745410717471E-3"/>
    <x v="0"/>
  </r>
  <r>
    <d v="2025-07-10T00:00:00"/>
    <x v="6"/>
    <n v="7"/>
    <n v="1"/>
    <x v="1"/>
    <x v="2"/>
    <s v="Q3"/>
    <x v="4"/>
    <x v="1"/>
    <s v="EQ"/>
    <n v="267.55"/>
    <n v="267.55"/>
    <n v="263.14999999999998"/>
    <n v="267.8"/>
    <n v="265.10000000000002"/>
    <n v="265.05"/>
    <n v="264.86"/>
    <n v="6911031"/>
    <n v="1830467250.7"/>
    <n v="70245"/>
    <n v="3068674"/>
    <n v="44.4"/>
    <n v="-2.75"/>
    <n v="-1.0268857356235997E-2"/>
    <x v="0"/>
  </r>
  <r>
    <d v="2025-07-11T00:00:00"/>
    <x v="6"/>
    <n v="7"/>
    <n v="1"/>
    <x v="1"/>
    <x v="2"/>
    <s v="Q3"/>
    <x v="4"/>
    <x v="1"/>
    <s v="EQ"/>
    <n v="261"/>
    <n v="262.05"/>
    <n v="257.75"/>
    <n v="265.05"/>
    <n v="258.10000000000002"/>
    <n v="258.3"/>
    <n v="259.37"/>
    <n v="13109857"/>
    <n v="3400259927.8499999"/>
    <n v="106302"/>
    <n v="7152275"/>
    <n v="54.56"/>
    <n v="-6.75"/>
    <n v="-2.5466893039049233E-2"/>
    <x v="0"/>
  </r>
  <r>
    <d v="2025-07-14T00:00:00"/>
    <x v="6"/>
    <n v="7"/>
    <n v="1"/>
    <x v="1"/>
    <x v="2"/>
    <s v="Q3"/>
    <x v="4"/>
    <x v="1"/>
    <s v="EQ"/>
    <n v="258.3"/>
    <n v="259.55"/>
    <n v="251.65"/>
    <n v="258.3"/>
    <n v="254.25"/>
    <n v="254.25"/>
    <n v="254.15"/>
    <n v="10388421"/>
    <n v="2640178539.1999998"/>
    <n v="111556"/>
    <n v="4810508"/>
    <n v="46.31"/>
    <n v="-4.0500000000000114"/>
    <n v="-1.5679442508710846E-2"/>
    <x v="0"/>
  </r>
  <r>
    <d v="2025-07-15T00:00:00"/>
    <x v="6"/>
    <n v="7"/>
    <n v="1"/>
    <x v="1"/>
    <x v="2"/>
    <s v="Q3"/>
    <x v="4"/>
    <x v="1"/>
    <s v="EQ"/>
    <n v="254"/>
    <n v="259.85000000000002"/>
    <n v="252.8"/>
    <n v="254.25"/>
    <n v="257.5"/>
    <n v="257.39999999999998"/>
    <n v="257.01"/>
    <n v="8750149"/>
    <n v="2248868865.75"/>
    <n v="83644"/>
    <n v="3256340"/>
    <n v="37.21"/>
    <n v="3.1499999999999773"/>
    <n v="1.2389380530973363E-2"/>
    <x v="1"/>
  </r>
  <r>
    <d v="2025-07-16T00:00:00"/>
    <x v="6"/>
    <n v="7"/>
    <n v="1"/>
    <x v="1"/>
    <x v="2"/>
    <s v="Q3"/>
    <x v="4"/>
    <x v="1"/>
    <s v="EQ"/>
    <n v="257.39999999999998"/>
    <n v="264"/>
    <n v="256.05"/>
    <n v="257.39999999999998"/>
    <n v="263"/>
    <n v="262.8"/>
    <n v="261.25"/>
    <n v="12179338"/>
    <n v="3181797760.8499999"/>
    <n v="84066"/>
    <n v="5721421"/>
    <n v="46.98"/>
    <n v="5.4000000000000341"/>
    <n v="2.0979020979021112E-2"/>
    <x v="1"/>
  </r>
  <r>
    <d v="2025-07-17T00:00:00"/>
    <x v="6"/>
    <n v="7"/>
    <n v="1"/>
    <x v="1"/>
    <x v="2"/>
    <s v="Q3"/>
    <x v="4"/>
    <x v="1"/>
    <s v="EQ"/>
    <n v="263.85000000000002"/>
    <n v="264.35000000000002"/>
    <n v="258"/>
    <n v="262.8"/>
    <n v="258.75"/>
    <n v="260.60000000000002"/>
    <n v="261.27999999999997"/>
    <n v="7484171"/>
    <n v="1955484450.3"/>
    <n v="76199"/>
    <n v="3152798"/>
    <n v="42.13"/>
    <n v="-2.1999999999999886"/>
    <n v="-8.371385083713807E-3"/>
    <x v="0"/>
  </r>
  <r>
    <d v="2025-07-18T00:00:00"/>
    <x v="6"/>
    <n v="7"/>
    <n v="1"/>
    <x v="1"/>
    <x v="2"/>
    <s v="Q3"/>
    <x v="4"/>
    <x v="1"/>
    <s v="EQ"/>
    <n v="268.60000000000002"/>
    <n v="271.89999999999998"/>
    <n v="265.60000000000002"/>
    <n v="260.60000000000002"/>
    <n v="266.35000000000002"/>
    <n v="266.95"/>
    <n v="267.74"/>
    <n v="30319126"/>
    <n v="8117610424.3999996"/>
    <n v="206966"/>
    <n v="6732252"/>
    <n v="22.2"/>
    <n v="6.3499999999999659"/>
    <n v="2.4366845740598487E-2"/>
    <x v="1"/>
  </r>
  <r>
    <d v="2025-07-21T00:00:00"/>
    <x v="6"/>
    <n v="7"/>
    <n v="1"/>
    <x v="1"/>
    <x v="2"/>
    <s v="Q3"/>
    <x v="4"/>
    <x v="1"/>
    <s v="EQ"/>
    <n v="266.95"/>
    <n v="267.14999999999998"/>
    <n v="259.2"/>
    <n v="266.95"/>
    <n v="260.89999999999998"/>
    <n v="260.35000000000002"/>
    <n v="261.05"/>
    <n v="12190000"/>
    <n v="3182255780.25"/>
    <n v="105649"/>
    <n v="4512470"/>
    <n v="37.020000000000003"/>
    <n v="-6.5999999999999659"/>
    <n v="-2.4723731035774361E-2"/>
    <x v="0"/>
  </r>
  <r>
    <d v="2025-07-22T00:00:00"/>
    <x v="6"/>
    <n v="7"/>
    <n v="1"/>
    <x v="1"/>
    <x v="2"/>
    <s v="Q3"/>
    <x v="4"/>
    <x v="1"/>
    <s v="EQ"/>
    <n v="261.7"/>
    <n v="262.14999999999998"/>
    <n v="258.75"/>
    <n v="260.35000000000002"/>
    <n v="260.10000000000002"/>
    <n v="259.7"/>
    <n v="260"/>
    <n v="6724044"/>
    <n v="1748265688.45"/>
    <n v="68578"/>
    <n v="3231422"/>
    <n v="48.06"/>
    <n v="-0.65000000000003411"/>
    <n v="-2.4966391396198735E-3"/>
    <x v="0"/>
  </r>
  <r>
    <d v="2025-07-23T00:00:00"/>
    <x v="6"/>
    <n v="7"/>
    <n v="1"/>
    <x v="1"/>
    <x v="2"/>
    <s v="Q3"/>
    <x v="4"/>
    <x v="1"/>
    <s v="EQ"/>
    <n v="260.25"/>
    <n v="261.75"/>
    <n v="258.14999999999998"/>
    <n v="259.7"/>
    <n v="261"/>
    <n v="261.39999999999998"/>
    <n v="260.27"/>
    <n v="6510321"/>
    <n v="1694412083.5"/>
    <n v="56622"/>
    <n v="3347600"/>
    <n v="51.42"/>
    <n v="1.6999999999999886"/>
    <n v="6.5460146322679578E-3"/>
    <x v="1"/>
  </r>
  <r>
    <d v="2025-07-24T00:00:00"/>
    <x v="6"/>
    <n v="7"/>
    <n v="1"/>
    <x v="1"/>
    <x v="2"/>
    <s v="Q3"/>
    <x v="4"/>
    <x v="1"/>
    <s v="EQ"/>
    <n v="262"/>
    <n v="263.39999999999998"/>
    <n v="260.25"/>
    <n v="261.39999999999998"/>
    <n v="262.2"/>
    <n v="261.85000000000002"/>
    <n v="261.68"/>
    <n v="8139900"/>
    <n v="2130063848.5999999"/>
    <n v="70205"/>
    <n v="4558025"/>
    <n v="56"/>
    <n v="0.45000000000004547"/>
    <n v="1.7214996174447035E-3"/>
    <x v="1"/>
  </r>
  <r>
    <d v="2025-07-25T00:00:00"/>
    <x v="6"/>
    <n v="7"/>
    <n v="1"/>
    <x v="1"/>
    <x v="2"/>
    <s v="Q3"/>
    <x v="4"/>
    <x v="1"/>
    <s v="EQ"/>
    <n v="261.8"/>
    <n v="262.05"/>
    <n v="256.05"/>
    <n v="261.85000000000002"/>
    <n v="259.7"/>
    <n v="259.2"/>
    <n v="258.44"/>
    <n v="8427780"/>
    <n v="2178070395"/>
    <n v="96017"/>
    <n v="3994874"/>
    <n v="47.4"/>
    <n v="-2.6500000000000341"/>
    <n v="-1.0120297880466044E-2"/>
    <x v="0"/>
  </r>
  <r>
    <d v="2025-07-28T00:00:00"/>
    <x v="6"/>
    <n v="7"/>
    <n v="1"/>
    <x v="1"/>
    <x v="2"/>
    <s v="Q3"/>
    <x v="4"/>
    <x v="1"/>
    <s v="EQ"/>
    <n v="254"/>
    <n v="254"/>
    <n v="249"/>
    <n v="259.2"/>
    <n v="250.2"/>
    <n v="250.05"/>
    <n v="250.97"/>
    <n v="8998911"/>
    <n v="2258476673.4499998"/>
    <n v="122372"/>
    <n v="4413918"/>
    <n v="49.05"/>
    <n v="-9.1499999999999773"/>
    <n v="-3.530092592592584E-2"/>
    <x v="0"/>
  </r>
  <r>
    <d v="2025-07-29T00:00:00"/>
    <x v="6"/>
    <n v="7"/>
    <n v="1"/>
    <x v="1"/>
    <x v="2"/>
    <s v="Q3"/>
    <x v="4"/>
    <x v="1"/>
    <s v="EQ"/>
    <n v="249.2"/>
    <n v="252.7"/>
    <n v="247.25"/>
    <n v="250.05"/>
    <n v="251.35"/>
    <n v="251.8"/>
    <n v="250.27"/>
    <n v="12923128"/>
    <n v="3234279921.75"/>
    <n v="87366"/>
    <n v="8183551"/>
    <n v="63.32"/>
    <n v="1.75"/>
    <n v="6.9986002799440105E-3"/>
    <x v="1"/>
  </r>
  <r>
    <d v="2025-07-30T00:00:00"/>
    <x v="6"/>
    <n v="7"/>
    <n v="1"/>
    <x v="1"/>
    <x v="2"/>
    <s v="Q3"/>
    <x v="4"/>
    <x v="1"/>
    <s v="EQ"/>
    <n v="251.45"/>
    <n v="252.5"/>
    <n v="249.2"/>
    <n v="251.8"/>
    <n v="250.25"/>
    <n v="250.2"/>
    <n v="250.6"/>
    <n v="6057152"/>
    <n v="1517902405.05"/>
    <n v="63965"/>
    <n v="3531122"/>
    <n v="58.3"/>
    <n v="-1.6000000000000227"/>
    <n v="-6.3542494042892082E-3"/>
    <x v="0"/>
  </r>
  <r>
    <d v="2025-07-31T00:00:00"/>
    <x v="6"/>
    <n v="7"/>
    <n v="1"/>
    <x v="1"/>
    <x v="2"/>
    <s v="Q3"/>
    <x v="4"/>
    <x v="1"/>
    <s v="EQ"/>
    <n v="248.1"/>
    <n v="250.15"/>
    <n v="246.05"/>
    <n v="250.2"/>
    <n v="248.25"/>
    <n v="248.3"/>
    <n v="248.09"/>
    <n v="7338764"/>
    <n v="1820687604.8499999"/>
    <n v="84657"/>
    <n v="3912201"/>
    <n v="53.31"/>
    <n v="-1.8999999999999773"/>
    <n v="-7.5939248601118196E-3"/>
    <x v="0"/>
  </r>
  <r>
    <d v="2025-08-01T00:00:00"/>
    <x v="7"/>
    <n v="8"/>
    <n v="1"/>
    <x v="1"/>
    <x v="2"/>
    <s v="Q3"/>
    <x v="4"/>
    <x v="1"/>
    <s v="EQ"/>
    <n v="246.5"/>
    <n v="246.9"/>
    <n v="242.2"/>
    <n v="248.3"/>
    <n v="242.38"/>
    <n v="242.75"/>
    <n v="243.72"/>
    <n v="7436999"/>
    <n v="1812570815.54"/>
    <n v="99441"/>
    <n v="3965254"/>
    <n v="53.32"/>
    <n v="-5.5500000000000114"/>
    <n v="-2.2351993556182084E-2"/>
    <x v="0"/>
  </r>
  <r>
    <d v="2025-08-04T00:00:00"/>
    <x v="7"/>
    <n v="8"/>
    <n v="1"/>
    <x v="1"/>
    <x v="2"/>
    <s v="Q3"/>
    <x v="4"/>
    <x v="1"/>
    <s v="EQ"/>
    <n v="242.75"/>
    <n v="246.42"/>
    <n v="241.1"/>
    <n v="242.75"/>
    <n v="245.8"/>
    <n v="246.05"/>
    <n v="244.34"/>
    <n v="5234393"/>
    <n v="1278990164.4100001"/>
    <n v="64857"/>
    <n v="2410563"/>
    <n v="46.05"/>
    <n v="3.3000000000000114"/>
    <n v="1.359423274974258E-2"/>
    <x v="1"/>
  </r>
  <r>
    <d v="2025-08-05T00:00:00"/>
    <x v="7"/>
    <n v="8"/>
    <n v="1"/>
    <x v="1"/>
    <x v="2"/>
    <s v="Q3"/>
    <x v="4"/>
    <x v="1"/>
    <s v="EQ"/>
    <n v="246.05"/>
    <n v="246.95"/>
    <n v="244.53"/>
    <n v="246.05"/>
    <n v="245.45"/>
    <n v="245.91"/>
    <n v="245.58"/>
    <n v="7383968"/>
    <n v="1813347924.1900001"/>
    <n v="64537"/>
    <n v="4740893"/>
    <n v="64.209999999999994"/>
    <n v="-0.14000000000001478"/>
    <n v="-5.6899004267431321E-4"/>
    <x v="0"/>
  </r>
  <r>
    <d v="2025-08-06T00:00:00"/>
    <x v="7"/>
    <n v="8"/>
    <n v="1"/>
    <x v="1"/>
    <x v="2"/>
    <s v="Q3"/>
    <x v="4"/>
    <x v="1"/>
    <s v="EQ"/>
    <n v="246"/>
    <n v="246"/>
    <n v="239.31"/>
    <n v="245.91"/>
    <n v="239.75"/>
    <n v="239.96"/>
    <n v="241.24"/>
    <n v="7700190"/>
    <n v="1857610804.95"/>
    <n v="103533"/>
    <n v="4092386"/>
    <n v="53.15"/>
    <n v="-5.9499999999999886"/>
    <n v="-2.4195844007970351E-2"/>
    <x v="0"/>
  </r>
  <r>
    <d v="2025-08-07T00:00:00"/>
    <x v="7"/>
    <n v="8"/>
    <n v="1"/>
    <x v="1"/>
    <x v="2"/>
    <s v="Q3"/>
    <x v="4"/>
    <x v="1"/>
    <s v="EQ"/>
    <n v="239.11"/>
    <n v="243.18"/>
    <n v="238.61"/>
    <n v="239.96"/>
    <n v="242.8"/>
    <n v="242.32"/>
    <n v="240.43"/>
    <n v="6190830"/>
    <n v="1488464799.6099999"/>
    <n v="85305"/>
    <n v="3065470"/>
    <n v="49.52"/>
    <n v="2.3599999999999852"/>
    <n v="9.8349724954158411E-3"/>
    <x v="1"/>
  </r>
  <r>
    <d v="2025-08-08T00:00:00"/>
    <x v="7"/>
    <n v="8"/>
    <n v="1"/>
    <x v="1"/>
    <x v="2"/>
    <s v="Q3"/>
    <x v="4"/>
    <x v="1"/>
    <s v="EQ"/>
    <n v="242.4"/>
    <n v="243.25"/>
    <n v="238.4"/>
    <n v="242.32"/>
    <n v="239.33"/>
    <n v="239.05"/>
    <n v="239.78"/>
    <n v="8922847"/>
    <n v="2139536503.0999999"/>
    <n v="79296"/>
    <n v="5676702"/>
    <n v="63.62"/>
    <n v="-3.2699999999999818"/>
    <n v="-1.3494552657642711E-2"/>
    <x v="0"/>
  </r>
  <r>
    <d v="2025-08-11T00:00:00"/>
    <x v="7"/>
    <n v="8"/>
    <n v="1"/>
    <x v="1"/>
    <x v="2"/>
    <s v="Q3"/>
    <x v="4"/>
    <x v="1"/>
    <s v="EQ"/>
    <n v="239.05"/>
    <n v="244.75"/>
    <n v="238.62"/>
    <n v="239.05"/>
    <n v="241.5"/>
    <n v="241.62"/>
    <n v="240.78"/>
    <n v="3047287"/>
    <n v="733714556.24000001"/>
    <n v="63216"/>
    <n v="1329218"/>
    <n v="43.62"/>
    <n v="2.5699999999999932"/>
    <n v="1.075088893536914E-2"/>
    <x v="1"/>
  </r>
  <r>
    <d v="2025-08-12T00:00:00"/>
    <x v="7"/>
    <n v="8"/>
    <n v="1"/>
    <x v="1"/>
    <x v="2"/>
    <s v="Q3"/>
    <x v="4"/>
    <x v="1"/>
    <s v="EQ"/>
    <n v="242.7"/>
    <n v="246.29"/>
    <n v="241.1"/>
    <n v="241.62"/>
    <n v="241.3"/>
    <n v="241.72"/>
    <n v="243.34"/>
    <n v="8101435"/>
    <n v="1971412574.24"/>
    <n v="96929"/>
    <n v="3557657"/>
    <n v="43.91"/>
    <n v="9.9999999999994316E-2"/>
    <n v="4.1387302375628805E-4"/>
    <x v="1"/>
  </r>
  <r>
    <d v="2025-08-13T00:00:00"/>
    <x v="7"/>
    <n v="8"/>
    <n v="1"/>
    <x v="1"/>
    <x v="2"/>
    <s v="Q3"/>
    <x v="4"/>
    <x v="1"/>
    <s v="EQ"/>
    <n v="242.89"/>
    <n v="242.89"/>
    <n v="240.12"/>
    <n v="241.72"/>
    <n v="241.55"/>
    <n v="241.65"/>
    <n v="241.43"/>
    <n v="5820844"/>
    <n v="1405306715.5799999"/>
    <n v="71750"/>
    <n v="3116721"/>
    <n v="53.54"/>
    <n v="-6.9999999999993179E-2"/>
    <n v="-2.8959126261787679E-4"/>
    <x v="0"/>
  </r>
  <r>
    <d v="2025-08-14T00:00:00"/>
    <x v="7"/>
    <n v="8"/>
    <n v="1"/>
    <x v="1"/>
    <x v="2"/>
    <s v="Q3"/>
    <x v="4"/>
    <x v="1"/>
    <s v="EQ"/>
    <n v="243.1"/>
    <n v="248.43"/>
    <n v="242.41"/>
    <n v="241.65"/>
    <n v="246.5"/>
    <n v="246.81"/>
    <n v="246.6"/>
    <n v="12857225"/>
    <n v="3170651061.3299999"/>
    <n v="111213"/>
    <n v="5580221"/>
    <n v="43.4"/>
    <n v="5.1599999999999966"/>
    <n v="2.135319677219117E-2"/>
    <x v="1"/>
  </r>
  <r>
    <d v="2025-08-18T00:00:00"/>
    <x v="7"/>
    <n v="8"/>
    <n v="1"/>
    <x v="1"/>
    <x v="2"/>
    <s v="Q3"/>
    <x v="4"/>
    <x v="1"/>
    <s v="EQ"/>
    <n v="248.64"/>
    <n v="249.01"/>
    <n v="244.76"/>
    <n v="246.81"/>
    <n v="245.6"/>
    <n v="245.21"/>
    <n v="246.6"/>
    <n v="5789317"/>
    <n v="1427665639.05"/>
    <n v="72478"/>
    <n v="2810030"/>
    <n v="48.54"/>
    <n v="-1.5999999999999943"/>
    <n v="-6.4827195008305754E-3"/>
    <x v="0"/>
  </r>
  <r>
    <d v="2025-08-19T00:00:00"/>
    <x v="7"/>
    <n v="8"/>
    <n v="1"/>
    <x v="1"/>
    <x v="2"/>
    <s v="Q3"/>
    <x v="4"/>
    <x v="1"/>
    <s v="EQ"/>
    <n v="245.46"/>
    <n v="247.5"/>
    <n v="244.78"/>
    <n v="245.21"/>
    <n v="247.15"/>
    <n v="246.96"/>
    <n v="246.52"/>
    <n v="4090961"/>
    <n v="1008519025.88"/>
    <n v="64648"/>
    <n v="1705414"/>
    <n v="41.69"/>
    <n v="1.75"/>
    <n v="7.1367399371966879E-3"/>
    <x v="1"/>
  </r>
  <r>
    <d v="2025-08-20T00:00:00"/>
    <x v="7"/>
    <n v="8"/>
    <n v="1"/>
    <x v="1"/>
    <x v="2"/>
    <s v="Q3"/>
    <x v="4"/>
    <x v="1"/>
    <s v="EQ"/>
    <n v="245.3"/>
    <n v="252.89"/>
    <n v="245.3"/>
    <n v="246.96"/>
    <n v="251"/>
    <n v="250.84"/>
    <n v="250.24"/>
    <n v="10099384"/>
    <n v="2527302189.2800002"/>
    <n v="111418"/>
    <n v="3971262"/>
    <n v="39.32"/>
    <n v="3.8799999999999955"/>
    <n v="1.5711046323291202E-2"/>
    <x v="1"/>
  </r>
  <r>
    <d v="2025-08-21T00:00:00"/>
    <x v="7"/>
    <n v="8"/>
    <n v="1"/>
    <x v="1"/>
    <x v="2"/>
    <s v="Q3"/>
    <x v="4"/>
    <x v="1"/>
    <s v="EQ"/>
    <n v="252.74"/>
    <n v="252.74"/>
    <n v="249.61"/>
    <n v="250.84"/>
    <n v="250.4"/>
    <n v="249.91"/>
    <n v="250.5"/>
    <n v="7607486"/>
    <n v="1905661363.72"/>
    <n v="63179"/>
    <n v="4685441"/>
    <n v="61.59"/>
    <n v="-0.93000000000000682"/>
    <n v="-3.7075426566736038E-3"/>
    <x v="0"/>
  </r>
  <r>
    <d v="2025-08-22T00:00:00"/>
    <x v="7"/>
    <n v="8"/>
    <n v="1"/>
    <x v="1"/>
    <x v="2"/>
    <s v="Q3"/>
    <x v="4"/>
    <x v="1"/>
    <s v="EQ"/>
    <n v="252"/>
    <n v="253"/>
    <n v="247.61"/>
    <n v="249.91"/>
    <n v="248.74"/>
    <n v="248.64"/>
    <n v="249.26"/>
    <n v="13572686"/>
    <n v="3383156214.4299998"/>
    <n v="77178"/>
    <n v="6290213"/>
    <n v="46.34"/>
    <n v="-1.2700000000000102"/>
    <n v="-5.0818294586051386E-3"/>
    <x v="0"/>
  </r>
  <r>
    <d v="2025-08-25T00:00:00"/>
    <x v="7"/>
    <n v="8"/>
    <n v="1"/>
    <x v="1"/>
    <x v="2"/>
    <s v="Q3"/>
    <x v="4"/>
    <x v="1"/>
    <s v="EQ"/>
    <n v="250.6"/>
    <n v="257.29000000000002"/>
    <n v="250.6"/>
    <n v="248.64"/>
    <n v="254.4"/>
    <n v="253.84"/>
    <n v="255.04"/>
    <n v="16391069"/>
    <n v="4180362254.9299998"/>
    <n v="126819"/>
    <n v="4691770"/>
    <n v="28.62"/>
    <n v="5.2000000000000171"/>
    <n v="2.0913770913770984E-2"/>
    <x v="1"/>
  </r>
  <r>
    <d v="2025-08-26T00:00:00"/>
    <x v="7"/>
    <n v="8"/>
    <n v="1"/>
    <x v="1"/>
    <x v="2"/>
    <s v="Q3"/>
    <x v="4"/>
    <x v="1"/>
    <s v="EQ"/>
    <n v="253"/>
    <n v="254.82"/>
    <n v="251.31"/>
    <n v="253.84"/>
    <n v="251.75"/>
    <n v="252.03"/>
    <n v="252.45"/>
    <n v="15797327"/>
    <n v="3987976984.4499998"/>
    <n v="70418"/>
    <n v="11386513"/>
    <n v="72.08"/>
    <n v="-1.8100000000000023"/>
    <n v="-7.1304758903246229E-3"/>
    <x v="0"/>
  </r>
  <r>
    <d v="2025-08-28T00:00:00"/>
    <x v="7"/>
    <n v="8"/>
    <n v="1"/>
    <x v="1"/>
    <x v="2"/>
    <s v="Q3"/>
    <x v="4"/>
    <x v="1"/>
    <s v="EQ"/>
    <n v="252.02"/>
    <n v="252.35"/>
    <n v="249.08"/>
    <n v="252.03"/>
    <n v="249.98"/>
    <n v="250.65"/>
    <n v="250.77"/>
    <n v="5851451"/>
    <n v="1467339477.79"/>
    <n v="68338"/>
    <n v="2720785"/>
    <n v="46.5"/>
    <n v="-1.3799999999999955"/>
    <n v="-5.4755386263539872E-3"/>
    <x v="0"/>
  </r>
  <r>
    <d v="2025-08-29T00:00:00"/>
    <x v="7"/>
    <n v="8"/>
    <n v="1"/>
    <x v="1"/>
    <x v="2"/>
    <s v="Q3"/>
    <x v="4"/>
    <x v="1"/>
    <s v="EQ"/>
    <n v="250.5"/>
    <n v="253.1"/>
    <n v="248.66"/>
    <n v="250.65"/>
    <n v="249.3"/>
    <n v="249.41"/>
    <n v="250.62"/>
    <n v="10117017"/>
    <n v="2535515505.8800001"/>
    <n v="77009"/>
    <n v="5146954"/>
    <n v="50.87"/>
    <n v="-1.2400000000000091"/>
    <n v="-4.9471374426491481E-3"/>
    <x v="0"/>
  </r>
  <r>
    <d v="2025-09-01T00:00:00"/>
    <x v="8"/>
    <n v="9"/>
    <n v="1"/>
    <x v="1"/>
    <x v="2"/>
    <s v="Q3"/>
    <x v="4"/>
    <x v="1"/>
    <s v="EQ"/>
    <n v="249.42"/>
    <n v="252.99"/>
    <n v="249.4"/>
    <n v="249.41"/>
    <n v="250.5"/>
    <n v="250.36"/>
    <n v="251.05"/>
    <n v="3198345"/>
    <n v="802950488.66999996"/>
    <n v="54664"/>
    <n v="1168052"/>
    <n v="36.520000000000003"/>
    <n v="0.95000000000001705"/>
    <n v="3.8089892145463976E-3"/>
    <x v="1"/>
  </r>
  <r>
    <d v="2025-09-02T00:00:00"/>
    <x v="8"/>
    <n v="9"/>
    <n v="1"/>
    <x v="1"/>
    <x v="2"/>
    <s v="Q3"/>
    <x v="4"/>
    <x v="1"/>
    <s v="EQ"/>
    <n v="250.36"/>
    <n v="253.15"/>
    <n v="249.6"/>
    <n v="250.36"/>
    <n v="250.85"/>
    <n v="250.93"/>
    <n v="251.41"/>
    <n v="5046939"/>
    <n v="1268858199.49"/>
    <n v="64292"/>
    <n v="1809525"/>
    <n v="35.85"/>
    <n v="0.56999999999999318"/>
    <n v="2.2767215210097187E-3"/>
    <x v="1"/>
  </r>
  <r>
    <d v="2025-09-03T00:00:00"/>
    <x v="8"/>
    <n v="9"/>
    <n v="1"/>
    <x v="1"/>
    <x v="2"/>
    <s v="Q3"/>
    <x v="4"/>
    <x v="1"/>
    <s v="EQ"/>
    <n v="251.9"/>
    <n v="252.4"/>
    <n v="249.12"/>
    <n v="250.93"/>
    <n v="249.54"/>
    <n v="249.56"/>
    <n v="250.06"/>
    <n v="3862765"/>
    <n v="965933614.86000001"/>
    <n v="49289"/>
    <n v="1749286"/>
    <n v="45.29"/>
    <n v="-1.3700000000000045"/>
    <n v="-5.4596899533734689E-3"/>
    <x v="0"/>
  </r>
  <r>
    <d v="2025-09-04T00:00:00"/>
    <x v="8"/>
    <n v="9"/>
    <n v="1"/>
    <x v="1"/>
    <x v="2"/>
    <s v="Q3"/>
    <x v="4"/>
    <x v="1"/>
    <s v="EQ"/>
    <n v="249.5"/>
    <n v="250.34"/>
    <n v="244.44"/>
    <n v="249.56"/>
    <n v="245.45"/>
    <n v="244.97"/>
    <n v="246.75"/>
    <n v="5021036"/>
    <n v="1238957213.01"/>
    <n v="77917"/>
    <n v="2607695"/>
    <n v="51.94"/>
    <n v="-4.5900000000000034"/>
    <n v="-1.8392370572207099E-2"/>
    <x v="0"/>
  </r>
  <r>
    <d v="2025-09-05T00:00:00"/>
    <x v="8"/>
    <n v="9"/>
    <n v="1"/>
    <x v="1"/>
    <x v="2"/>
    <s v="Q3"/>
    <x v="4"/>
    <x v="1"/>
    <s v="EQ"/>
    <n v="246.1"/>
    <n v="247.32"/>
    <n v="241.27"/>
    <n v="244.97"/>
    <n v="244.36"/>
    <n v="243.67"/>
    <n v="244.12"/>
    <n v="6233782"/>
    <n v="1521802138.95"/>
    <n v="107082"/>
    <n v="2190028"/>
    <n v="35.130000000000003"/>
    <n v="-1.3000000000000114"/>
    <n v="-5.3067722578275358E-3"/>
    <x v="0"/>
  </r>
  <r>
    <d v="2025-09-08T00:00:00"/>
    <x v="8"/>
    <n v="9"/>
    <n v="1"/>
    <x v="1"/>
    <x v="2"/>
    <s v="Q3"/>
    <x v="4"/>
    <x v="1"/>
    <s v="EQ"/>
    <n v="244.36"/>
    <n v="246.99"/>
    <n v="242.2"/>
    <n v="243.67"/>
    <n v="242.88"/>
    <n v="242.52"/>
    <n v="243.72"/>
    <n v="6596932"/>
    <n v="1607787575.48"/>
    <n v="86320"/>
    <n v="3294137"/>
    <n v="49.93"/>
    <n v="-1.1499999999999773"/>
    <n v="-4.7194976812901766E-3"/>
    <x v="0"/>
  </r>
  <r>
    <d v="2025-09-09T00:00:00"/>
    <x v="8"/>
    <n v="9"/>
    <n v="1"/>
    <x v="1"/>
    <x v="2"/>
    <s v="Q3"/>
    <x v="4"/>
    <x v="1"/>
    <s v="EQ"/>
    <n v="245"/>
    <n v="249.85"/>
    <n v="245"/>
    <n v="242.52"/>
    <n v="249.34"/>
    <n v="249.15"/>
    <n v="248.71"/>
    <n v="12836972"/>
    <n v="3192692015.3200002"/>
    <n v="106736"/>
    <n v="4103086"/>
    <n v="31.96"/>
    <n v="6.6299999999999955"/>
    <n v="2.7337951509153864E-2"/>
    <x v="1"/>
  </r>
  <r>
    <d v="2025-09-10T00:00:00"/>
    <x v="8"/>
    <n v="9"/>
    <n v="1"/>
    <x v="1"/>
    <x v="2"/>
    <s v="Q3"/>
    <x v="4"/>
    <x v="1"/>
    <s v="EQ"/>
    <n v="249.3"/>
    <n v="257.17"/>
    <n v="249.25"/>
    <n v="249.15"/>
    <n v="255.71"/>
    <n v="255.75"/>
    <n v="255.41"/>
    <n v="15261331"/>
    <n v="3897828179.6900001"/>
    <n v="123766"/>
    <n v="7041437"/>
    <n v="46.14"/>
    <n v="6.5999999999999943"/>
    <n v="2.6490066225165539E-2"/>
    <x v="1"/>
  </r>
  <r>
    <d v="2025-09-11T00:00:00"/>
    <x v="8"/>
    <n v="9"/>
    <n v="1"/>
    <x v="1"/>
    <x v="2"/>
    <s v="Q3"/>
    <x v="4"/>
    <x v="1"/>
    <s v="EQ"/>
    <n v="255.7"/>
    <n v="255.7"/>
    <n v="252.17"/>
    <n v="255.75"/>
    <n v="254.06"/>
    <n v="253.91"/>
    <n v="253.47"/>
    <n v="5865301"/>
    <n v="1486690713.02"/>
    <n v="62615"/>
    <n v="2672573"/>
    <n v="45.57"/>
    <n v="-1.8400000000000034"/>
    <n v="-7.1945259042033366E-3"/>
    <x v="0"/>
  </r>
  <r>
    <d v="2025-09-12T00:00:00"/>
    <x v="8"/>
    <n v="9"/>
    <n v="1"/>
    <x v="1"/>
    <x v="2"/>
    <s v="Q3"/>
    <x v="4"/>
    <x v="1"/>
    <s v="EQ"/>
    <n v="254.88"/>
    <n v="255.9"/>
    <n v="250.82"/>
    <n v="253.91"/>
    <n v="252"/>
    <n v="251.94"/>
    <n v="252.2"/>
    <n v="5345794"/>
    <n v="1348232401.02"/>
    <n v="57268"/>
    <n v="2450546"/>
    <n v="45.84"/>
    <n v="-1.9699999999999989"/>
    <n v="-7.7586546414083685E-3"/>
    <x v="0"/>
  </r>
  <r>
    <d v="2025-09-15T00:00:00"/>
    <x v="8"/>
    <n v="9"/>
    <n v="1"/>
    <x v="1"/>
    <x v="2"/>
    <s v="Q3"/>
    <x v="4"/>
    <x v="1"/>
    <s v="EQ"/>
    <n v="251.5"/>
    <n v="251.79"/>
    <n v="249.6"/>
    <n v="251.94"/>
    <n v="251.34"/>
    <n v="251.28"/>
    <n v="250.85"/>
    <n v="3700703"/>
    <n v="928315668.15999997"/>
    <n v="54844"/>
    <n v="1844641"/>
    <n v="49.85"/>
    <n v="-0.65999999999999659"/>
    <n v="-2.6196713503214915E-3"/>
    <x v="0"/>
  </r>
  <r>
    <d v="2025-09-15T00:00:00"/>
    <x v="8"/>
    <n v="9"/>
    <n v="1"/>
    <x v="1"/>
    <x v="2"/>
    <s v="Q3"/>
    <x v="4"/>
    <x v="1"/>
    <s v="EQ"/>
    <n v="251.5"/>
    <n v="251.79"/>
    <n v="249.6"/>
    <n v="251.94"/>
    <n v="251.34"/>
    <n v="251.28"/>
    <n v="250.85"/>
    <n v="3700703"/>
    <n v="928315668.15999997"/>
    <n v="54844"/>
    <n v="1844641"/>
    <n v="49.85"/>
    <n v="-0.65999999999999659"/>
    <n v="-2.6196713503214915E-3"/>
    <x v="0"/>
  </r>
  <r>
    <d v="2025-09-16T00:00:00"/>
    <x v="8"/>
    <n v="9"/>
    <n v="1"/>
    <x v="1"/>
    <x v="2"/>
    <s v="Q3"/>
    <x v="4"/>
    <x v="1"/>
    <s v="EQ"/>
    <n v="252"/>
    <n v="254.5"/>
    <n v="250.2"/>
    <n v="251.28"/>
    <n v="254.5"/>
    <n v="254.01"/>
    <n v="252.49"/>
    <n v="7316998"/>
    <n v="1847482576.25"/>
    <n v="78519"/>
    <n v="4641420"/>
    <n v="63.43"/>
    <n v="2.7299999999999898"/>
    <n v="1.086437440305631E-2"/>
    <x v="1"/>
  </r>
  <r>
    <d v="2025-09-17T00:00:00"/>
    <x v="8"/>
    <n v="9"/>
    <n v="1"/>
    <x v="1"/>
    <x v="2"/>
    <s v="Q3"/>
    <x v="4"/>
    <x v="1"/>
    <s v="EQ"/>
    <n v="253.3"/>
    <n v="255.5"/>
    <n v="252.85"/>
    <n v="254.01"/>
    <n v="254.17"/>
    <n v="254.15"/>
    <n v="254.46"/>
    <n v="7339871"/>
    <n v="1867690948.6800001"/>
    <n v="106539"/>
    <n v="4374948"/>
    <n v="59.61"/>
    <n v="0.14000000000001478"/>
    <n v="5.5115940317316159E-4"/>
    <x v="1"/>
  </r>
  <r>
    <d v="2025-09-17T00:00:00"/>
    <x v="8"/>
    <n v="9"/>
    <n v="1"/>
    <x v="1"/>
    <x v="2"/>
    <s v="Q3"/>
    <x v="4"/>
    <x v="1"/>
    <s v="EQ"/>
    <n v="253.3"/>
    <n v="255.5"/>
    <n v="252.85"/>
    <n v="254.01"/>
    <n v="254.17"/>
    <n v="254.15"/>
    <n v="254.46"/>
    <n v="7339871"/>
    <n v="1867690948.6800001"/>
    <n v="106539"/>
    <n v="4374948"/>
    <n v="59.61"/>
    <n v="0.14000000000001478"/>
    <n v="5.5115940317316159E-4"/>
    <x v="1"/>
  </r>
  <r>
    <d v="2025-09-18T00:00:00"/>
    <x v="8"/>
    <n v="9"/>
    <n v="1"/>
    <x v="1"/>
    <x v="2"/>
    <s v="Q3"/>
    <x v="4"/>
    <x v="1"/>
    <s v="EQ"/>
    <n v="257"/>
    <n v="259.8"/>
    <n v="256"/>
    <n v="254.15"/>
    <n v="257.10000000000002"/>
    <n v="256.93"/>
    <n v="257.69"/>
    <n v="10498239"/>
    <n v="2705337772.3000002"/>
    <n v="91505"/>
    <n v="4109345"/>
    <n v="39.14"/>
    <n v="2.7800000000000011"/>
    <n v="1.0938422191619127E-2"/>
    <x v="1"/>
  </r>
  <r>
    <d v="2025-09-19T00:00:00"/>
    <x v="8"/>
    <n v="9"/>
    <n v="1"/>
    <x v="1"/>
    <x v="2"/>
    <s v="Q3"/>
    <x v="4"/>
    <x v="1"/>
    <s v="EQ"/>
    <n v="257"/>
    <n v="257.66000000000003"/>
    <n v="254.7"/>
    <n v="256.93"/>
    <n v="256.29000000000002"/>
    <n v="255.88"/>
    <n v="255.83"/>
    <n v="10741757"/>
    <n v="2748059161.6799998"/>
    <n v="70932"/>
    <n v="7763458"/>
    <n v="72.27"/>
    <n v="-1.0500000000000114"/>
    <n v="-4.0867162262095179E-3"/>
    <x v="0"/>
  </r>
  <r>
    <d v="2025-09-22T00:00:00"/>
    <x v="8"/>
    <n v="9"/>
    <n v="1"/>
    <x v="1"/>
    <x v="2"/>
    <s v="Q3"/>
    <x v="4"/>
    <x v="1"/>
    <s v="EQ"/>
    <n v="248.55"/>
    <n v="251.78"/>
    <n v="247.21"/>
    <n v="255.88"/>
    <n v="250.49"/>
    <n v="250.33"/>
    <n v="250.17"/>
    <n v="15784007"/>
    <n v="3948711872.6199999"/>
    <n v="183999"/>
    <n v="8468312"/>
    <n v="53.65"/>
    <n v="-5.5499999999999829"/>
    <n v="-2.1689854619352755E-2"/>
    <x v="0"/>
  </r>
  <r>
    <d v="2025-09-23T00:00:00"/>
    <x v="8"/>
    <n v="9"/>
    <n v="1"/>
    <x v="1"/>
    <x v="2"/>
    <s v="Q3"/>
    <x v="4"/>
    <x v="1"/>
    <s v="EQ"/>
    <n v="250.22"/>
    <n v="252"/>
    <n v="248.75"/>
    <n v="250.33"/>
    <n v="249.4"/>
    <n v="249.63"/>
    <n v="250.18"/>
    <n v="8674114"/>
    <n v="2170099987.0300002"/>
    <n v="78897"/>
    <n v="4599716"/>
    <n v="53.03"/>
    <n v="-0.70000000000001705"/>
    <n v="-2.7963088722886471E-3"/>
    <x v="0"/>
  </r>
  <r>
    <d v="2025-09-24T00:00:00"/>
    <x v="8"/>
    <n v="9"/>
    <n v="1"/>
    <x v="1"/>
    <x v="2"/>
    <s v="Q3"/>
    <x v="4"/>
    <x v="1"/>
    <s v="EQ"/>
    <n v="248.33"/>
    <n v="249.12"/>
    <n v="244.25"/>
    <n v="249.63"/>
    <n v="244.88"/>
    <n v="244.59"/>
    <n v="245.55"/>
    <n v="7888797"/>
    <n v="1937112798.8"/>
    <n v="119211"/>
    <n v="4071468"/>
    <n v="51.61"/>
    <n v="-5.039999999999992"/>
    <n v="-2.0189881023915363E-2"/>
    <x v="0"/>
  </r>
  <r>
    <d v="2025-09-25T00:00:00"/>
    <x v="8"/>
    <n v="9"/>
    <n v="1"/>
    <x v="1"/>
    <x v="2"/>
    <s v="Q3"/>
    <x v="4"/>
    <x v="1"/>
    <s v="EQ"/>
    <n v="245.45"/>
    <n v="245.64"/>
    <n v="241.28"/>
    <n v="244.59"/>
    <n v="242.25"/>
    <n v="242"/>
    <n v="242.95"/>
    <n v="7957740"/>
    <n v="1933322678.2"/>
    <n v="114006"/>
    <n v="5114663"/>
    <n v="64.27"/>
    <n v="-2.5900000000000034"/>
    <n v="-1.0589149188437808E-2"/>
    <x v="0"/>
  </r>
  <r>
    <d v="2025-09-26T00:00:00"/>
    <x v="8"/>
    <n v="9"/>
    <n v="1"/>
    <x v="1"/>
    <x v="2"/>
    <s v="Q3"/>
    <x v="4"/>
    <x v="1"/>
    <s v="EQ"/>
    <n v="241.45"/>
    <n v="241.55"/>
    <n v="235.01"/>
    <n v="242"/>
    <n v="236.5"/>
    <n v="235.75"/>
    <n v="236.91"/>
    <n v="16999628"/>
    <n v="4027367757.23"/>
    <n v="186077"/>
    <n v="11343723"/>
    <n v="66.73"/>
    <n v="-6.25"/>
    <n v="-2.5826446280991736E-2"/>
    <x v="0"/>
  </r>
  <r>
    <d v="2025-09-29T00:00:00"/>
    <x v="8"/>
    <n v="9"/>
    <n v="1"/>
    <x v="1"/>
    <x v="2"/>
    <s v="Q3"/>
    <x v="4"/>
    <x v="1"/>
    <s v="EQ"/>
    <n v="236.88"/>
    <n v="240.79"/>
    <n v="236.29"/>
    <n v="235.75"/>
    <n v="239.4"/>
    <n v="239.64"/>
    <n v="239.24"/>
    <n v="8894412"/>
    <n v="2127878611.4100001"/>
    <n v="113119"/>
    <n v="5207361"/>
    <n v="58.55"/>
    <n v="3.8899999999999864"/>
    <n v="1.6500530222693474E-2"/>
    <x v="1"/>
  </r>
  <r>
    <d v="2025-09-30T00:00:00"/>
    <x v="8"/>
    <n v="9"/>
    <n v="1"/>
    <x v="1"/>
    <x v="2"/>
    <s v="Q3"/>
    <x v="4"/>
    <x v="1"/>
    <s v="EQ"/>
    <n v="239.93"/>
    <n v="241.5"/>
    <n v="239"/>
    <n v="239.64"/>
    <n v="239.04"/>
    <n v="239.37"/>
    <n v="239.99"/>
    <n v="5590909"/>
    <n v="1341763338.22"/>
    <n v="76129"/>
    <n v="2982135"/>
    <n v="53.34"/>
    <n v="-0.26999999999998181"/>
    <n v="-1.1266900350525031E-3"/>
    <x v="0"/>
  </r>
  <r>
    <d v="2025-09-30T00:00:00"/>
    <x v="8"/>
    <n v="9"/>
    <n v="1"/>
    <x v="1"/>
    <x v="2"/>
    <s v="Q3"/>
    <x v="4"/>
    <x v="1"/>
    <s v="EQ"/>
    <n v="239.93"/>
    <n v="241.5"/>
    <n v="239"/>
    <n v="239.64"/>
    <n v="239.04"/>
    <n v="239.37"/>
    <n v="239.99"/>
    <n v="5590909"/>
    <n v="1341763338.22"/>
    <n v="76129"/>
    <n v="2982135"/>
    <n v="53.34"/>
    <n v="-0.26999999999998181"/>
    <n v="-1.1266900350525031E-3"/>
    <x v="0"/>
  </r>
  <r>
    <d v="2025-10-01T00:00:00"/>
    <x v="9"/>
    <n v="10"/>
    <n v="1"/>
    <x v="1"/>
    <x v="3"/>
    <s v="Q4"/>
    <x v="4"/>
    <x v="1"/>
    <s v="EQ"/>
    <n v="240"/>
    <n v="243.57"/>
    <n v="237.84"/>
    <n v="239.37"/>
    <n v="241.8"/>
    <n v="241.07"/>
    <n v="240.59"/>
    <n v="9479378"/>
    <n v="2280668174.6300001"/>
    <n v="103764"/>
    <n v="5216469"/>
    <n v="55.03"/>
    <n v="1.6999999999999886"/>
    <n v="7.1019760203868011E-3"/>
    <x v="1"/>
  </r>
  <r>
    <d v="2025-10-01T00:00:00"/>
    <x v="9"/>
    <n v="10"/>
    <n v="1"/>
    <x v="1"/>
    <x v="3"/>
    <s v="Q4"/>
    <x v="4"/>
    <x v="1"/>
    <s v="EQ"/>
    <n v="240"/>
    <n v="243.57"/>
    <n v="237.84"/>
    <n v="239.37"/>
    <n v="241.8"/>
    <n v="241.07"/>
    <n v="240.59"/>
    <n v="9479378"/>
    <n v="2280668174.6300001"/>
    <n v="103764"/>
    <n v="5216469"/>
    <n v="55.03"/>
    <n v="1.6999999999999886"/>
    <n v="7.1019760203868011E-3"/>
    <x v="1"/>
  </r>
  <r>
    <d v="2025-10-03T00:00:00"/>
    <x v="9"/>
    <n v="10"/>
    <n v="1"/>
    <x v="1"/>
    <x v="3"/>
    <s v="Q4"/>
    <x v="4"/>
    <x v="1"/>
    <s v="EQ"/>
    <n v="240.98"/>
    <n v="241.4"/>
    <n v="238.06"/>
    <n v="241.07"/>
    <n v="241.2"/>
    <n v="240.98"/>
    <n v="239.97"/>
    <n v="10968346"/>
    <n v="2632080564.3600001"/>
    <n v="91040"/>
    <n v="6419185"/>
    <n v="58.52"/>
    <n v="-9.0000000000003411E-2"/>
    <n v="-3.733355456921368E-4"/>
    <x v="0"/>
  </r>
  <r>
    <d v="2025-10-06T00:00:00"/>
    <x v="9"/>
    <n v="10"/>
    <n v="1"/>
    <x v="1"/>
    <x v="3"/>
    <s v="Q4"/>
    <x v="4"/>
    <x v="1"/>
    <s v="EQ"/>
    <n v="240"/>
    <n v="242.96"/>
    <n v="239.32"/>
    <n v="240.98"/>
    <n v="242.13"/>
    <n v="242.13"/>
    <n v="241.51"/>
    <n v="6064946"/>
    <n v="1464743403.78"/>
    <n v="95492"/>
    <n v="2601366"/>
    <n v="42.89"/>
    <n v="1.1500000000000057"/>
    <n v="4.7721802639223406E-3"/>
    <x v="1"/>
  </r>
  <r>
    <d v="2025-10-07T00:00:00"/>
    <x v="9"/>
    <n v="10"/>
    <n v="1"/>
    <x v="1"/>
    <x v="3"/>
    <s v="Q4"/>
    <x v="4"/>
    <x v="1"/>
    <s v="EQ"/>
    <n v="242.9"/>
    <n v="245"/>
    <n v="242.14"/>
    <n v="242.13"/>
    <n v="243.75"/>
    <n v="243.53"/>
    <n v="243.37"/>
    <n v="6587728"/>
    <n v="1603258453.6300001"/>
    <n v="66541"/>
    <n v="3294932"/>
    <n v="50.02"/>
    <n v="1.4000000000000057"/>
    <n v="5.7820179242555891E-3"/>
    <x v="1"/>
  </r>
  <r>
    <d v="2025-10-08T00:00:00"/>
    <x v="9"/>
    <n v="10"/>
    <n v="1"/>
    <x v="1"/>
    <x v="3"/>
    <s v="Q4"/>
    <x v="4"/>
    <x v="1"/>
    <s v="EQ"/>
    <n v="243.25"/>
    <n v="246.35"/>
    <n v="242.57"/>
    <n v="243.53"/>
    <n v="244"/>
    <n v="244.27"/>
    <n v="244.6"/>
    <n v="7360563"/>
    <n v="1800404872.52"/>
    <n v="81653"/>
    <n v="2994882"/>
    <n v="40.69"/>
    <n v="0.74000000000000909"/>
    <n v="3.0386400032850537E-3"/>
    <x v="1"/>
  </r>
  <r>
    <d v="2025-10-09T00:00:00"/>
    <x v="9"/>
    <n v="10"/>
    <n v="1"/>
    <x v="1"/>
    <x v="3"/>
    <s v="Q4"/>
    <x v="4"/>
    <x v="1"/>
    <s v="EQ"/>
    <n v="243.99"/>
    <n v="246.8"/>
    <n v="243.16"/>
    <n v="244.27"/>
    <n v="246.4"/>
    <n v="246.4"/>
    <n v="245.76"/>
    <n v="4629760"/>
    <n v="1137811319.8099999"/>
    <n v="58945"/>
    <n v="2041786"/>
    <n v="44.1"/>
    <n v="2.1299999999999955"/>
    <n v="8.7198591722274336E-3"/>
    <x v="1"/>
  </r>
  <r>
    <d v="2025-10-09T00:00:00"/>
    <x v="9"/>
    <n v="10"/>
    <n v="1"/>
    <x v="1"/>
    <x v="3"/>
    <s v="Q4"/>
    <x v="4"/>
    <x v="1"/>
    <s v="EQ"/>
    <n v="243.99"/>
    <n v="246.8"/>
    <n v="243.16"/>
    <n v="244.27"/>
    <n v="246.4"/>
    <n v="246.4"/>
    <n v="245.76"/>
    <n v="4629760"/>
    <n v="1137811319.8099999"/>
    <n v="58945"/>
    <n v="2041786"/>
    <n v="44.1"/>
    <n v="2.1299999999999955"/>
    <n v="8.7198591722274336E-3"/>
    <x v="1"/>
  </r>
  <r>
    <d v="2025-10-10T00:00:00"/>
    <x v="9"/>
    <n v="10"/>
    <n v="1"/>
    <x v="1"/>
    <x v="3"/>
    <s v="Q4"/>
    <x v="4"/>
    <x v="1"/>
    <s v="EQ"/>
    <n v="248"/>
    <n v="251.25"/>
    <n v="246.25"/>
    <n v="246.4"/>
    <n v="248.98"/>
    <n v="248.7"/>
    <n v="249.13"/>
    <n v="7070200"/>
    <n v="1761366742.8199999"/>
    <n v="83077"/>
    <n v="2864560"/>
    <n v="40.520000000000003"/>
    <n v="2.2999999999999829"/>
    <n v="9.3344155844155147E-3"/>
    <x v="1"/>
  </r>
  <r>
    <d v="2025-10-10T00:00:00"/>
    <x v="9"/>
    <n v="10"/>
    <n v="1"/>
    <x v="1"/>
    <x v="3"/>
    <s v="Q4"/>
    <x v="4"/>
    <x v="1"/>
    <s v="EQ"/>
    <n v="248"/>
    <n v="251.25"/>
    <n v="246.25"/>
    <n v="246.4"/>
    <n v="248.98"/>
    <n v="248.7"/>
    <n v="249.13"/>
    <n v="7070200"/>
    <n v="1761366742.8199999"/>
    <n v="83077"/>
    <n v="2864560"/>
    <n v="40.520000000000003"/>
    <n v="2.2999999999999829"/>
    <n v="9.3344155844155147E-3"/>
    <x v="1"/>
  </r>
  <r>
    <d v="2025-10-13T00:00:00"/>
    <x v="9"/>
    <n v="10"/>
    <n v="1"/>
    <x v="1"/>
    <x v="3"/>
    <s v="Q4"/>
    <x v="4"/>
    <x v="1"/>
    <s v="EQ"/>
    <n v="246.06"/>
    <n v="247.7"/>
    <n v="244.51"/>
    <n v="248.7"/>
    <n v="245.15"/>
    <n v="245.13"/>
    <n v="245.49"/>
    <n v="6717589"/>
    <n v="1649114845.3499999"/>
    <n v="72184"/>
    <n v="3036379"/>
    <n v="45.2"/>
    <n v="-3.5699999999999932"/>
    <n v="-1.4354644149577777E-2"/>
    <x v="0"/>
  </r>
  <r>
    <d v="2025-10-14T00:00:00"/>
    <x v="9"/>
    <n v="10"/>
    <n v="1"/>
    <x v="1"/>
    <x v="3"/>
    <s v="Q4"/>
    <x v="4"/>
    <x v="1"/>
    <s v="EQ"/>
    <n v="245.8"/>
    <n v="250.15"/>
    <n v="245.11"/>
    <n v="245.13"/>
    <n v="247.8"/>
    <n v="248.42"/>
    <n v="248.16"/>
    <n v="7888607"/>
    <n v="1957618716.6600001"/>
    <n v="75705"/>
    <n v="2663376"/>
    <n v="33.76"/>
    <n v="3.289999999999992"/>
    <n v="1.3421449842940449E-2"/>
    <x v="1"/>
  </r>
  <r>
    <d v="2025-10-14T00:00:00"/>
    <x v="9"/>
    <n v="10"/>
    <n v="1"/>
    <x v="1"/>
    <x v="3"/>
    <s v="Q4"/>
    <x v="4"/>
    <x v="1"/>
    <s v="EQ"/>
    <n v="245.8"/>
    <n v="250.15"/>
    <n v="245.11"/>
    <n v="245.13"/>
    <n v="247.8"/>
    <n v="248.42"/>
    <n v="248.16"/>
    <n v="7888607"/>
    <n v="1957618716.6600001"/>
    <n v="75705"/>
    <n v="2663376"/>
    <n v="33.76"/>
    <n v="3.289999999999992"/>
    <n v="1.3421449842940449E-2"/>
    <x v="1"/>
  </r>
  <r>
    <d v="2025-10-15T00:00:00"/>
    <x v="9"/>
    <n v="10"/>
    <n v="1"/>
    <x v="1"/>
    <x v="3"/>
    <s v="Q4"/>
    <x v="4"/>
    <x v="1"/>
    <s v="EQ"/>
    <n v="250"/>
    <n v="252.13"/>
    <n v="248.54"/>
    <n v="248.42"/>
    <n v="250.4"/>
    <n v="250.21"/>
    <n v="250.19"/>
    <n v="13278925"/>
    <n v="3322314810.0900002"/>
    <n v="75741"/>
    <n v="6792880"/>
    <n v="51.16"/>
    <n v="1.7900000000000205"/>
    <n v="7.2055390065212969E-3"/>
    <x v="1"/>
  </r>
  <r>
    <d v="2025-10-15T00:00:00"/>
    <x v="9"/>
    <n v="10"/>
    <n v="1"/>
    <x v="1"/>
    <x v="3"/>
    <s v="Q4"/>
    <x v="4"/>
    <x v="1"/>
    <s v="EQ"/>
    <n v="250"/>
    <n v="252.13"/>
    <n v="248.54"/>
    <n v="248.42"/>
    <n v="250.4"/>
    <n v="250.21"/>
    <n v="250.19"/>
    <n v="13278925"/>
    <n v="3322314810.0900002"/>
    <n v="75741"/>
    <n v="6792880"/>
    <n v="51.16"/>
    <n v="1.7900000000000205"/>
    <n v="7.2055390065212969E-3"/>
    <x v="1"/>
  </r>
  <r>
    <d v="2025-10-16T00:00:00"/>
    <x v="9"/>
    <n v="10"/>
    <n v="1"/>
    <x v="1"/>
    <x v="3"/>
    <s v="Q4"/>
    <x v="4"/>
    <x v="1"/>
    <s v="EQ"/>
    <n v="250.4"/>
    <n v="254.07"/>
    <n v="248.8"/>
    <n v="250.21"/>
    <n v="253.7"/>
    <n v="253.81"/>
    <n v="252.33"/>
    <n v="10661302"/>
    <n v="2690192358.98"/>
    <n v="96120"/>
    <n v="5415643"/>
    <n v="50.8"/>
    <n v="3.5999999999999943"/>
    <n v="1.4387914152112203E-2"/>
    <x v="1"/>
  </r>
  <r>
    <d v="2025-10-17T00:00:00"/>
    <x v="9"/>
    <n v="10"/>
    <n v="1"/>
    <x v="1"/>
    <x v="3"/>
    <s v="Q4"/>
    <x v="4"/>
    <x v="1"/>
    <s v="EQ"/>
    <n v="250"/>
    <n v="250"/>
    <n v="239.11"/>
    <n v="253.81"/>
    <n v="240.68"/>
    <n v="240.9"/>
    <n v="241.63"/>
    <n v="43802251"/>
    <n v="10584019817.01"/>
    <n v="285578"/>
    <n v="21979319"/>
    <n v="50.18"/>
    <n v="-12.909999999999997"/>
    <n v="-5.0864820141050378E-2"/>
    <x v="0"/>
  </r>
  <r>
    <d v="2025-10-20T00:00:00"/>
    <x v="9"/>
    <n v="10"/>
    <n v="1"/>
    <x v="1"/>
    <x v="3"/>
    <s v="Q4"/>
    <x v="4"/>
    <x v="1"/>
    <s v="EQ"/>
    <n v="240.9"/>
    <n v="241.94"/>
    <n v="239.27"/>
    <n v="240.9"/>
    <n v="241.43"/>
    <n v="241.24"/>
    <n v="240.96"/>
    <n v="9871824"/>
    <n v="2378686984.1999998"/>
    <n v="98492"/>
    <n v="4260925"/>
    <n v="43.16"/>
    <n v="0.34000000000000341"/>
    <n v="1.4113740141137542E-3"/>
    <x v="1"/>
  </r>
  <r>
    <d v="2025-10-21T00:00:00"/>
    <x v="9"/>
    <n v="10"/>
    <n v="1"/>
    <x v="1"/>
    <x v="3"/>
    <s v="Q4"/>
    <x v="4"/>
    <x v="1"/>
    <s v="EQ"/>
    <n v="241"/>
    <n v="242.16"/>
    <n v="240.36"/>
    <n v="241.24"/>
    <n v="241.19"/>
    <n v="241.36"/>
    <n v="241.57"/>
    <n v="2082336"/>
    <n v="503033334.47000003"/>
    <n v="27617"/>
    <n v="933907"/>
    <n v="44.9"/>
    <n v="0.12000000000000455"/>
    <n v="4.974299452827249E-4"/>
    <x v="1"/>
  </r>
  <r>
    <d v="2025-10-23T00:00:00"/>
    <x v="9"/>
    <n v="10"/>
    <n v="1"/>
    <x v="1"/>
    <x v="3"/>
    <s v="Q4"/>
    <x v="4"/>
    <x v="1"/>
    <s v="EQ"/>
    <n v="244.8"/>
    <n v="247.8"/>
    <n v="243.37"/>
    <n v="241.36"/>
    <n v="244.3"/>
    <n v="244.3"/>
    <n v="245.57"/>
    <n v="18964626"/>
    <n v="4657203346.2600002"/>
    <n v="124858"/>
    <n v="10298038"/>
    <n v="54.3"/>
    <n v="2.9399999999999977"/>
    <n v="1.2180974477958226E-2"/>
    <x v="1"/>
  </r>
  <r>
    <d v="2025-10-23T00:00:00"/>
    <x v="9"/>
    <n v="10"/>
    <n v="1"/>
    <x v="1"/>
    <x v="3"/>
    <s v="Q4"/>
    <x v="4"/>
    <x v="1"/>
    <s v="EQ"/>
    <n v="244.8"/>
    <n v="247.8"/>
    <n v="243.37"/>
    <n v="241.36"/>
    <n v="244.3"/>
    <n v="244.3"/>
    <n v="245.57"/>
    <n v="18964626"/>
    <n v="4657203346.2600002"/>
    <n v="124858"/>
    <n v="10298038"/>
    <n v="54.3"/>
    <n v="2.9399999999999977"/>
    <n v="1.2180974477958226E-2"/>
    <x v="1"/>
  </r>
  <r>
    <d v="2025-10-24T00:00:00"/>
    <x v="9"/>
    <n v="10"/>
    <n v="1"/>
    <x v="1"/>
    <x v="3"/>
    <s v="Q4"/>
    <x v="4"/>
    <x v="1"/>
    <s v="EQ"/>
    <n v="245"/>
    <n v="245.88"/>
    <n v="242.16"/>
    <n v="244.3"/>
    <n v="243.25"/>
    <n v="242.98"/>
    <n v="243.83"/>
    <n v="6803979"/>
    <n v="1658980694.6199999"/>
    <n v="62407"/>
    <n v="3893566"/>
    <n v="57.22"/>
    <n v="-1.3200000000000216"/>
    <n v="-5.4031927957430273E-3"/>
    <x v="0"/>
  </r>
  <r>
    <d v="2025-10-27T00:00:00"/>
    <x v="9"/>
    <n v="10"/>
    <n v="1"/>
    <x v="1"/>
    <x v="3"/>
    <s v="Q4"/>
    <x v="4"/>
    <x v="1"/>
    <s v="EQ"/>
    <n v="243.29"/>
    <n v="245.73"/>
    <n v="243.06"/>
    <n v="242.98"/>
    <n v="243.9"/>
    <n v="243.91"/>
    <n v="244.35"/>
    <n v="9550336"/>
    <n v="2333643949.4499998"/>
    <n v="65767"/>
    <n v="5896667"/>
    <n v="61.74"/>
    <n v="0.93000000000000682"/>
    <n v="3.827475512387879E-3"/>
    <x v="1"/>
  </r>
  <r>
    <d v="2025-10-28T00:00:00"/>
    <x v="9"/>
    <n v="10"/>
    <n v="1"/>
    <x v="1"/>
    <x v="3"/>
    <s v="Q4"/>
    <x v="4"/>
    <x v="1"/>
    <s v="EQ"/>
    <n v="243.66"/>
    <n v="244.7"/>
    <n v="241.4"/>
    <n v="243.91"/>
    <n v="242.7"/>
    <n v="242.38"/>
    <n v="242.41"/>
    <n v="8780789"/>
    <n v="2128591885.05"/>
    <n v="89491"/>
    <n v="5272978"/>
    <n v="60.05"/>
    <n v="-1.5300000000000011"/>
    <n v="-6.2728055430281713E-3"/>
    <x v="0"/>
  </r>
  <r>
    <d v="2025-10-29T00:00:00"/>
    <x v="9"/>
    <n v="10"/>
    <n v="1"/>
    <x v="1"/>
    <x v="3"/>
    <s v="Q4"/>
    <x v="4"/>
    <x v="1"/>
    <s v="EQ"/>
    <n v="243.6"/>
    <n v="243.6"/>
    <n v="241.64"/>
    <n v="242.38"/>
    <n v="242.65"/>
    <n v="242.28"/>
    <n v="242.4"/>
    <n v="8776917"/>
    <n v="2127495399.6099999"/>
    <n v="67295"/>
    <n v="5294418"/>
    <n v="60.32"/>
    <n v="-9.9999999999994316E-2"/>
    <n v="-4.1257529499131245E-4"/>
    <x v="0"/>
  </r>
  <r>
    <d v="2025-10-30T00:00:00"/>
    <x v="9"/>
    <n v="10"/>
    <n v="1"/>
    <x v="1"/>
    <x v="3"/>
    <s v="Q4"/>
    <x v="4"/>
    <x v="1"/>
    <s v="EQ"/>
    <n v="242.89"/>
    <n v="244.77"/>
    <n v="240.5"/>
    <n v="242.28"/>
    <n v="242"/>
    <n v="241.92"/>
    <n v="241.98"/>
    <n v="8344622"/>
    <n v="2019262795.9000001"/>
    <n v="79344"/>
    <n v="3815534"/>
    <n v="45.72"/>
    <n v="-0.36000000000001364"/>
    <n v="-1.4858841010401752E-3"/>
    <x v="0"/>
  </r>
  <r>
    <d v="2025-10-31T00:00:00"/>
    <x v="9"/>
    <n v="10"/>
    <n v="1"/>
    <x v="1"/>
    <x v="3"/>
    <s v="Q4"/>
    <x v="4"/>
    <x v="1"/>
    <s v="EQ"/>
    <n v="242.11"/>
    <n v="243.19"/>
    <n v="240.5"/>
    <n v="241.92"/>
    <n v="240.9"/>
    <n v="240.67"/>
    <n v="241.46"/>
    <n v="5659566"/>
    <n v="1366565519.77"/>
    <n v="67133"/>
    <n v="3233740"/>
    <n v="57.14"/>
    <n v="-1.25"/>
    <n v="-5.1669973544973546E-3"/>
    <x v="0"/>
  </r>
  <r>
    <d v="2025-11-03T00:00:00"/>
    <x v="10"/>
    <n v="11"/>
    <n v="1"/>
    <x v="1"/>
    <x v="3"/>
    <s v="Q4"/>
    <x v="4"/>
    <x v="1"/>
    <s v="EQ"/>
    <n v="240.67"/>
    <n v="241.29"/>
    <n v="239.5"/>
    <n v="240.67"/>
    <n v="240.72"/>
    <n v="240.5"/>
    <n v="240.43"/>
    <n v="4902693"/>
    <n v="1178732162.8900001"/>
    <n v="75660"/>
    <n v="2851620"/>
    <n v="58.16"/>
    <n v="-0.16999999999998749"/>
    <n v="-7.0636140773668304E-4"/>
    <x v="0"/>
  </r>
  <r>
    <d v="2025-11-04T00:00:00"/>
    <x v="10"/>
    <n v="11"/>
    <n v="1"/>
    <x v="1"/>
    <x v="3"/>
    <s v="Q4"/>
    <x v="4"/>
    <x v="1"/>
    <s v="EQ"/>
    <n v="240.5"/>
    <n v="240.84"/>
    <n v="237.52"/>
    <n v="240.5"/>
    <n v="238.3"/>
    <n v="237.92"/>
    <n v="238.37"/>
    <n v="6848284"/>
    <n v="1632431578.79"/>
    <n v="103001"/>
    <n v="3897852"/>
    <n v="56.92"/>
    <n v="-2.5800000000000125"/>
    <n v="-1.072765072765078E-2"/>
    <x v="0"/>
  </r>
  <r>
    <d v="2025-11-06T00:00:00"/>
    <x v="10"/>
    <n v="11"/>
    <n v="1"/>
    <x v="1"/>
    <x v="3"/>
    <s v="Q4"/>
    <x v="4"/>
    <x v="1"/>
    <s v="EQ"/>
    <n v="240"/>
    <n v="240.62"/>
    <n v="238.37"/>
    <n v="237.92"/>
    <n v="240.05"/>
    <n v="240.05"/>
    <n v="239.71"/>
    <n v="7141517"/>
    <n v="1711900641.0699999"/>
    <n v="77981"/>
    <n v="4157593"/>
    <n v="58.22"/>
    <n v="2.1300000000000239"/>
    <n v="8.9525891055818093E-3"/>
    <x v="1"/>
  </r>
  <r>
    <d v="2025-11-07T00:00:00"/>
    <x v="10"/>
    <n v="11"/>
    <n v="1"/>
    <x v="1"/>
    <x v="3"/>
    <s v="Q4"/>
    <x v="4"/>
    <x v="1"/>
    <s v="EQ"/>
    <n v="238.7"/>
    <n v="239.25"/>
    <n v="236"/>
    <n v="240.05"/>
    <n v="236.75"/>
    <n v="236.49"/>
    <n v="236.77"/>
    <n v="5520619"/>
    <n v="1307113433.9200001"/>
    <n v="87628"/>
    <n v="2856500"/>
    <n v="51.74"/>
    <n v="-3.5600000000000023"/>
    <n v="-1.4830243699229336E-2"/>
    <x v="0"/>
  </r>
  <r>
    <d v="2025-11-10T00:00:00"/>
    <x v="10"/>
    <n v="11"/>
    <n v="1"/>
    <x v="1"/>
    <x v="3"/>
    <s v="Q4"/>
    <x v="4"/>
    <x v="1"/>
    <s v="EQ"/>
    <n v="237.44"/>
    <n v="241.55"/>
    <n v="237.02"/>
    <n v="236.49"/>
    <n v="239.85"/>
    <n v="239.84"/>
    <n v="239.84"/>
    <n v="8566758"/>
    <n v="2054639352.9200001"/>
    <n v="82903"/>
    <n v="4425382"/>
    <n v="51.66"/>
    <n v="3.3499999999999943"/>
    <n v="1.4165503826800263E-2"/>
    <x v="1"/>
  </r>
  <r>
    <d v="2025-11-11T00:00:00"/>
    <x v="10"/>
    <n v="11"/>
    <n v="1"/>
    <x v="1"/>
    <x v="3"/>
    <s v="Q4"/>
    <x v="4"/>
    <x v="1"/>
    <s v="EQ"/>
    <n v="241.1"/>
    <n v="242.05"/>
    <n v="238.81"/>
    <n v="239.84"/>
    <n v="241.75"/>
    <n v="241.69"/>
    <n v="240.7"/>
    <n v="8831094"/>
    <n v="2125606772.8699999"/>
    <n v="88771"/>
    <n v="5425322"/>
    <n v="61.43"/>
    <n v="1.8499999999999943"/>
    <n v="7.7134756504335985E-3"/>
    <x v="1"/>
  </r>
  <r>
    <d v="2025-11-12T00:00:00"/>
    <x v="10"/>
    <n v="11"/>
    <n v="1"/>
    <x v="1"/>
    <x v="3"/>
    <s v="Q4"/>
    <x v="4"/>
    <x v="1"/>
    <s v="EQ"/>
    <n v="242.75"/>
    <n v="246.3"/>
    <n v="242.1"/>
    <n v="241.69"/>
    <n v="245.39"/>
    <n v="245.22"/>
    <n v="245.02"/>
    <n v="13152546"/>
    <n v="3222611354.4299998"/>
    <n v="103627"/>
    <n v="8228990"/>
    <n v="62.57"/>
    <n v="3.5300000000000011"/>
    <n v="1.4605486366833552E-2"/>
    <x v="1"/>
  </r>
  <r>
    <d v="2025-11-13T00:00:00"/>
    <x v="10"/>
    <n v="11"/>
    <n v="1"/>
    <x v="1"/>
    <x v="3"/>
    <s v="Q4"/>
    <x v="4"/>
    <x v="1"/>
    <s v="EQ"/>
    <n v="246"/>
    <n v="246"/>
    <n v="244"/>
    <n v="245.22"/>
    <n v="245.34"/>
    <n v="245.33"/>
    <n v="245.37"/>
    <n v="6211124"/>
    <n v="1524038259.4200001"/>
    <n v="93441"/>
    <n v="3519811"/>
    <n v="56.67"/>
    <n v="0.11000000000001364"/>
    <n v="4.4857678819025217E-4"/>
    <x v="1"/>
  </r>
  <r>
    <d v="2025-11-14T00:00:00"/>
    <x v="10"/>
    <n v="11"/>
    <n v="1"/>
    <x v="1"/>
    <x v="3"/>
    <s v="Q4"/>
    <x v="4"/>
    <x v="1"/>
    <s v="EQ"/>
    <n v="243.92"/>
    <n v="245.9"/>
    <n v="242.15"/>
    <n v="245.33"/>
    <n v="245.15"/>
    <n v="244.37"/>
    <n v="243.59"/>
    <n v="6841554"/>
    <n v="1666547926.1600001"/>
    <n v="91626"/>
    <n v="3905933"/>
    <n v="57.09"/>
    <n v="-0.96000000000000796"/>
    <n v="-3.9130966453348875E-3"/>
    <x v="0"/>
  </r>
  <r>
    <d v="2025-11-17T00:00:00"/>
    <x v="10"/>
    <n v="11"/>
    <n v="1"/>
    <x v="1"/>
    <x v="3"/>
    <s v="Q4"/>
    <x v="4"/>
    <x v="1"/>
    <s v="EQ"/>
    <n v="243.97"/>
    <n v="244.78"/>
    <n v="242.69"/>
    <n v="244.37"/>
    <n v="243.7"/>
    <n v="244.05"/>
    <n v="243.79"/>
    <n v="6559062"/>
    <n v="1599049669.9400001"/>
    <n v="59521"/>
    <n v="3885862"/>
    <n v="59.24"/>
    <n v="-0.31999999999999318"/>
    <n v="-1.3094897082292964E-3"/>
    <x v="0"/>
  </r>
  <r>
    <d v="2025-11-18T00:00:00"/>
    <x v="10"/>
    <n v="11"/>
    <n v="1"/>
    <x v="1"/>
    <x v="3"/>
    <s v="Q4"/>
    <x v="4"/>
    <x v="1"/>
    <s v="EQ"/>
    <n v="242.93"/>
    <n v="244"/>
    <n v="240.3"/>
    <n v="244.05"/>
    <n v="241"/>
    <n v="240.9"/>
    <n v="241.73"/>
    <n v="4730012"/>
    <n v="1143397179.02"/>
    <n v="51881"/>
    <n v="2528644"/>
    <n v="53.46"/>
    <n v="-3.1500000000000057"/>
    <n v="-1.2907191149354662E-2"/>
    <x v="0"/>
  </r>
  <r>
    <d v="2025-11-19T00:00:00"/>
    <x v="10"/>
    <n v="11"/>
    <n v="1"/>
    <x v="1"/>
    <x v="3"/>
    <s v="Q4"/>
    <x v="4"/>
    <x v="1"/>
    <s v="EQ"/>
    <n v="241.2"/>
    <n v="246.85"/>
    <n v="240.54"/>
    <n v="240.9"/>
    <n v="246.06"/>
    <n v="246.07"/>
    <n v="245.17"/>
    <n v="13298452"/>
    <n v="3260372916.4000001"/>
    <n v="98584"/>
    <n v="6685771"/>
    <n v="50.27"/>
    <n v="5.1699999999999875"/>
    <n v="2.1461187214611821E-2"/>
    <x v="1"/>
  </r>
  <r>
    <d v="2025-11-20T00:00:00"/>
    <x v="10"/>
    <n v="11"/>
    <n v="1"/>
    <x v="1"/>
    <x v="3"/>
    <s v="Q4"/>
    <x v="4"/>
    <x v="1"/>
    <s v="EQ"/>
    <n v="247.5"/>
    <n v="247.8"/>
    <n v="245.71"/>
    <n v="246.07"/>
    <n v="246.38"/>
    <n v="246.26"/>
    <n v="246.32"/>
    <n v="6705862"/>
    <n v="1651819850.22"/>
    <n v="62389"/>
    <n v="3960657"/>
    <n v="59.06"/>
    <n v="0.18999999999999773"/>
    <n v="7.7213800950947991E-4"/>
    <x v="1"/>
  </r>
  <r>
    <d v="2025-11-21T00:00:00"/>
    <x v="10"/>
    <n v="11"/>
    <n v="1"/>
    <x v="1"/>
    <x v="3"/>
    <s v="Q4"/>
    <x v="4"/>
    <x v="1"/>
    <s v="EQ"/>
    <n v="245"/>
    <n v="247.25"/>
    <n v="243.61"/>
    <n v="246.26"/>
    <n v="244.61"/>
    <n v="244.49"/>
    <n v="245.32"/>
    <n v="5516450"/>
    <n v="1353310053.4200001"/>
    <n v="64254"/>
    <n v="2719052"/>
    <n v="49.29"/>
    <n v="-1.7699999999999818"/>
    <n v="-7.1875253796799396E-3"/>
    <x v="0"/>
  </r>
  <r>
    <d v="2025-11-24T00:00:00"/>
    <x v="10"/>
    <n v="11"/>
    <n v="1"/>
    <x v="1"/>
    <x v="3"/>
    <s v="Q4"/>
    <x v="4"/>
    <x v="1"/>
    <s v="EQ"/>
    <n v="245.02"/>
    <n v="249.38"/>
    <n v="245.02"/>
    <n v="244.49"/>
    <n v="247.44"/>
    <n v="247.27"/>
    <n v="247.61"/>
    <n v="19711070"/>
    <n v="4880581939.5100002"/>
    <n v="104905"/>
    <n v="12180030"/>
    <n v="61.79"/>
    <n v="2.7800000000000011"/>
    <n v="1.1370608204834558E-2"/>
    <x v="1"/>
  </r>
  <r>
    <d v="2025-11-25T00:00:00"/>
    <x v="10"/>
    <n v="11"/>
    <n v="1"/>
    <x v="1"/>
    <x v="3"/>
    <s v="Q4"/>
    <x v="4"/>
    <x v="1"/>
    <s v="EQ"/>
    <n v="248"/>
    <n v="248"/>
    <n v="244"/>
    <n v="247.27"/>
    <n v="245.59"/>
    <n v="245.64"/>
    <n v="245.87"/>
    <n v="8188793"/>
    <n v="2013384060.1500001"/>
    <n v="97736"/>
    <n v="4323937"/>
    <n v="52.8"/>
    <n v="-1.6300000000000239"/>
    <n v="-6.5919844704170494E-3"/>
    <x v="0"/>
  </r>
  <r>
    <d v="2025-11-26T00:00:00"/>
    <x v="10"/>
    <n v="11"/>
    <n v="1"/>
    <x v="1"/>
    <x v="3"/>
    <s v="Q4"/>
    <x v="4"/>
    <x v="1"/>
    <s v="EQ"/>
    <n v="246"/>
    <n v="250.55"/>
    <n v="245.62"/>
    <n v="245.64"/>
    <n v="250.08"/>
    <n v="250.19"/>
    <n v="248.94"/>
    <n v="8202096"/>
    <n v="2041847444.6500001"/>
    <n v="86257"/>
    <n v="4800038"/>
    <n v="58.52"/>
    <n v="4.5500000000000114"/>
    <n v="1.8523041849861633E-2"/>
    <x v="1"/>
  </r>
  <r>
    <d v="2025-11-27T00:00:00"/>
    <x v="10"/>
    <n v="11"/>
    <n v="1"/>
    <x v="1"/>
    <x v="3"/>
    <s v="Q4"/>
    <x v="4"/>
    <x v="1"/>
    <s v="EQ"/>
    <n v="250.4"/>
    <n v="251.92"/>
    <n v="247.69"/>
    <n v="250.19"/>
    <n v="249.3"/>
    <n v="249.56"/>
    <n v="249.68"/>
    <n v="5268129"/>
    <n v="1315347070.0899999"/>
    <n v="74342"/>
    <n v="2236250"/>
    <n v="42.45"/>
    <n v="-0.62999999999999545"/>
    <n v="-2.5180862544466024E-3"/>
    <x v="0"/>
  </r>
  <r>
    <d v="2025-11-28T00:00:00"/>
    <x v="10"/>
    <n v="11"/>
    <n v="1"/>
    <x v="1"/>
    <x v="3"/>
    <s v="Q4"/>
    <x v="4"/>
    <x v="1"/>
    <s v="EQ"/>
    <n v="251"/>
    <n v="251.99"/>
    <n v="248.6"/>
    <n v="249.56"/>
    <n v="249.55"/>
    <n v="249.53"/>
    <n v="249.95"/>
    <n v="7049965"/>
    <n v="1762130446.4200001"/>
    <n v="67376"/>
    <n v="3606213"/>
    <n v="51.15"/>
    <n v="-3.0000000000001137E-2"/>
    <n v="-1.2021157236737111E-4"/>
    <x v="0"/>
  </r>
  <r>
    <d v="2025-12-01T00:00:00"/>
    <x v="11"/>
    <n v="12"/>
    <n v="1"/>
    <x v="1"/>
    <x v="3"/>
    <s v="Q4"/>
    <x v="4"/>
    <x v="1"/>
    <s v="EQ"/>
    <n v="250.1"/>
    <n v="250.75"/>
    <n v="248.86"/>
    <n v="249.53"/>
    <n v="250.1"/>
    <n v="250.28"/>
    <n v="250.08"/>
    <n v="3865446"/>
    <n v="966675907.79999995"/>
    <n v="71087"/>
    <n v="2111894"/>
    <n v="54.64"/>
    <n v="0.75"/>
    <n v="3.0056506231715624E-3"/>
    <x v="1"/>
  </r>
  <r>
    <d v="2025-12-02T00:00:00"/>
    <x v="11"/>
    <n v="12"/>
    <n v="1"/>
    <x v="1"/>
    <x v="3"/>
    <s v="Q4"/>
    <x v="4"/>
    <x v="1"/>
    <s v="EQ"/>
    <n v="250"/>
    <n v="251.45"/>
    <n v="248.87"/>
    <n v="250.28"/>
    <n v="250.74"/>
    <n v="250.17"/>
    <n v="249.96"/>
    <n v="8535708"/>
    <n v="2133574295.54"/>
    <n v="86860"/>
    <n v="5807027"/>
    <n v="68.03"/>
    <n v="-0.11000000000001364"/>
    <n v="-4.3950775131857778E-4"/>
    <x v="0"/>
  </r>
  <r>
    <d v="2025-12-03T00:00:00"/>
    <x v="11"/>
    <n v="12"/>
    <n v="1"/>
    <x v="1"/>
    <x v="3"/>
    <s v="Q4"/>
    <x v="4"/>
    <x v="1"/>
    <s v="EQ"/>
    <n v="250.6"/>
    <n v="257.13"/>
    <n v="250.55"/>
    <n v="250.17"/>
    <n v="254.2"/>
    <n v="254.69"/>
    <n v="255.04"/>
    <n v="17215454"/>
    <n v="4390617606.7200003"/>
    <n v="139700"/>
    <n v="6161617"/>
    <n v="35.79"/>
    <n v="4.5200000000000102"/>
    <n v="1.8067713954510973E-2"/>
    <x v="1"/>
  </r>
  <r>
    <d v="2025-12-04T00:00:00"/>
    <x v="11"/>
    <n v="12"/>
    <n v="1"/>
    <x v="1"/>
    <x v="3"/>
    <s v="Q4"/>
    <x v="4"/>
    <x v="1"/>
    <s v="EQ"/>
    <n v="256"/>
    <n v="258.8"/>
    <n v="255.5"/>
    <n v="254.69"/>
    <n v="257.3"/>
    <n v="256.93"/>
    <n v="257.22000000000003"/>
    <n v="10687381"/>
    <n v="2748956309.1199999"/>
    <n v="89639"/>
    <n v="4794097"/>
    <n v="44.86"/>
    <n v="2.2400000000000091"/>
    <n v="8.7950056931956847E-3"/>
    <x v="1"/>
  </r>
  <r>
    <d v="2025-12-05T00:00:00"/>
    <x v="11"/>
    <n v="12"/>
    <n v="1"/>
    <x v="1"/>
    <x v="3"/>
    <s v="Q4"/>
    <x v="4"/>
    <x v="1"/>
    <s v="EQ"/>
    <n v="258.2"/>
    <n v="261.10000000000002"/>
    <n v="257.7"/>
    <n v="256.93"/>
    <n v="259.5"/>
    <n v="259.91000000000003"/>
    <n v="259.64999999999998"/>
    <n v="7886562"/>
    <n v="2047743223.0799999"/>
    <n v="88688"/>
    <n v="3441443"/>
    <n v="43.64"/>
    <n v="2.9800000000000182"/>
    <n v="1.159848986105172E-2"/>
    <x v="1"/>
  </r>
  <r>
    <d v="2025-12-08T00:00:00"/>
    <x v="11"/>
    <n v="12"/>
    <n v="1"/>
    <x v="1"/>
    <x v="3"/>
    <s v="Q4"/>
    <x v="4"/>
    <x v="1"/>
    <s v="EQ"/>
    <n v="260.01"/>
    <n v="263.07"/>
    <n v="259.70999999999998"/>
    <n v="259.91000000000003"/>
    <n v="260.83"/>
    <n v="261.38"/>
    <n v="261.37"/>
    <n v="9684253"/>
    <n v="2531213128.29"/>
    <n v="97906"/>
    <n v="3847429"/>
    <n v="39.729999999999997"/>
    <n v="1.4699999999999704"/>
    <n v="5.6558039321302385E-3"/>
    <x v="1"/>
  </r>
  <r>
    <d v="2025-12-09T00:00:00"/>
    <x v="11"/>
    <n v="12"/>
    <n v="1"/>
    <x v="1"/>
    <x v="3"/>
    <s v="Q4"/>
    <x v="4"/>
    <x v="1"/>
    <s v="EQ"/>
    <n v="261.38"/>
    <n v="261.82"/>
    <n v="257.05"/>
    <n v="261.38"/>
    <n v="257.39"/>
    <n v="257.41000000000003"/>
    <n v="258.06"/>
    <n v="8560580"/>
    <n v="2209111934.5900002"/>
    <n v="75288"/>
    <n v="4721033"/>
    <n v="55.15"/>
    <n v="-3.9699999999999704"/>
    <n v="-1.5188614278062479E-2"/>
    <x v="0"/>
  </r>
  <r>
    <d v="2025-12-10T00:00:00"/>
    <x v="11"/>
    <n v="12"/>
    <n v="1"/>
    <x v="1"/>
    <x v="3"/>
    <s v="Q4"/>
    <x v="4"/>
    <x v="1"/>
    <s v="EQ"/>
    <n v="258.01"/>
    <n v="260.37"/>
    <n v="257.25"/>
    <n v="257.41000000000003"/>
    <n v="257.72000000000003"/>
    <n v="257.98"/>
    <n v="258.58"/>
    <n v="7944200"/>
    <n v="2054179577.78"/>
    <n v="74001"/>
    <n v="5005753"/>
    <n v="63.01"/>
    <n v="0.56999999999999318"/>
    <n v="2.2143661862398241E-3"/>
    <x v="1"/>
  </r>
  <r>
    <d v="2025-12-11T00:00:00"/>
    <x v="11"/>
    <n v="12"/>
    <n v="1"/>
    <x v="1"/>
    <x v="3"/>
    <s v="Q4"/>
    <x v="4"/>
    <x v="1"/>
    <s v="EQ"/>
    <n v="258.31"/>
    <n v="259.98"/>
    <n v="257.72000000000003"/>
    <n v="257.98"/>
    <n v="259.2"/>
    <n v="259.25"/>
    <n v="259.05"/>
    <n v="6473376"/>
    <n v="1676896986.46"/>
    <n v="64064"/>
    <n v="3856771"/>
    <n v="59.58"/>
    <n v="1.2699999999999818"/>
    <n v="4.9228622373826718E-3"/>
    <x v="1"/>
  </r>
  <r>
    <d v="2025-12-12T00:00:00"/>
    <x v="11"/>
    <n v="12"/>
    <n v="1"/>
    <x v="1"/>
    <x v="3"/>
    <s v="Q4"/>
    <x v="4"/>
    <x v="1"/>
    <s v="EQ"/>
    <n v="259.5"/>
    <n v="260.82"/>
    <n v="257.36"/>
    <n v="259.25"/>
    <n v="260.5"/>
    <n v="260.60000000000002"/>
    <n v="259.58999999999997"/>
    <n v="4008271"/>
    <n v="1040491549.05"/>
    <n v="59594"/>
    <n v="1929843"/>
    <n v="48.15"/>
    <n v="1.3500000000000227"/>
    <n v="5.2073288331727008E-3"/>
    <x v="1"/>
  </r>
  <r>
    <d v="2025-12-15T00:00:00"/>
    <x v="11"/>
    <n v="12"/>
    <n v="1"/>
    <x v="1"/>
    <x v="3"/>
    <s v="Q4"/>
    <x v="4"/>
    <x v="1"/>
    <s v="EQ"/>
    <n v="259.99"/>
    <n v="262.5"/>
    <n v="258.54000000000002"/>
    <n v="260.60000000000002"/>
    <n v="262.5"/>
    <n v="261.74"/>
    <n v="260.73"/>
    <n v="4023911"/>
    <n v="1049146180.83"/>
    <n v="65233"/>
    <n v="1644809"/>
    <n v="40.880000000000003"/>
    <n v="1.1399999999999864"/>
    <n v="4.3745203376822188E-3"/>
    <x v="1"/>
  </r>
  <r>
    <d v="2025-12-16T00:00:00"/>
    <x v="11"/>
    <n v="12"/>
    <n v="1"/>
    <x v="1"/>
    <x v="3"/>
    <s v="Q4"/>
    <x v="4"/>
    <x v="1"/>
    <s v="EQ"/>
    <n v="261.74"/>
    <n v="261.75"/>
    <n v="258.8"/>
    <n v="261.74"/>
    <n v="259.3"/>
    <n v="259.22000000000003"/>
    <n v="259.93"/>
    <n v="2982041"/>
    <n v="775120420.89999998"/>
    <n v="52058"/>
    <n v="1535105"/>
    <n v="51.48"/>
    <n v="-2.5199999999999818"/>
    <n v="-9.6278749904484661E-3"/>
    <x v="0"/>
  </r>
  <r>
    <d v="2025-12-17T00:00:00"/>
    <x v="11"/>
    <n v="12"/>
    <n v="1"/>
    <x v="1"/>
    <x v="3"/>
    <s v="Q4"/>
    <x v="4"/>
    <x v="1"/>
    <s v="EQ"/>
    <n v="259"/>
    <n v="262.13"/>
    <n v="258.31"/>
    <n v="259.22000000000003"/>
    <n v="261.2"/>
    <n v="261.14"/>
    <n v="260.93"/>
    <n v="4923276"/>
    <n v="1284606197.55"/>
    <n v="58007"/>
    <n v="2816621"/>
    <n v="57.21"/>
    <n v="1.9199999999999591"/>
    <n v="7.4068358922921027E-3"/>
    <x v="1"/>
  </r>
  <r>
    <d v="2025-12-18T00:00:00"/>
    <x v="11"/>
    <n v="12"/>
    <n v="1"/>
    <x v="1"/>
    <x v="3"/>
    <s v="Q4"/>
    <x v="4"/>
    <x v="1"/>
    <s v="EQ"/>
    <n v="261.18"/>
    <n v="264.99"/>
    <n v="261"/>
    <n v="261.14"/>
    <n v="264.08999999999997"/>
    <n v="263.85000000000002"/>
    <n v="263.42"/>
    <n v="9008412"/>
    <n v="2373012170.6799998"/>
    <n v="81183"/>
    <n v="3828431"/>
    <n v="42.5"/>
    <n v="2.7100000000000364"/>
    <n v="1.037757524699409E-2"/>
    <x v="1"/>
  </r>
  <r>
    <d v="2025-12-19T00:00:00"/>
    <x v="11"/>
    <n v="12"/>
    <n v="1"/>
    <x v="1"/>
    <x v="3"/>
    <s v="Q4"/>
    <x v="4"/>
    <x v="1"/>
    <s v="EQ"/>
    <n v="267"/>
    <n v="267"/>
    <n v="263.3"/>
    <n v="263.85000000000002"/>
    <n v="264.17"/>
    <n v="264.45"/>
    <n v="264.63"/>
    <n v="12750745"/>
    <n v="3374204540.7399998"/>
    <n v="65906"/>
    <n v="7888142"/>
    <n v="61.86"/>
    <n v="0.59999999999996589"/>
    <n v="2.2740193291641685E-3"/>
    <x v="1"/>
  </r>
  <r>
    <d v="2025-12-22T00:00:00"/>
    <x v="11"/>
    <n v="12"/>
    <n v="1"/>
    <x v="1"/>
    <x v="3"/>
    <s v="Q4"/>
    <x v="4"/>
    <x v="1"/>
    <s v="EQ"/>
    <n v="267.51"/>
    <n v="273.10000000000002"/>
    <n v="266.8"/>
    <n v="264.45"/>
    <n v="272.64999999999998"/>
    <n v="272.67"/>
    <n v="271.27999999999997"/>
    <n v="14651313"/>
    <n v="3974561865.5500002"/>
    <n v="142390"/>
    <n v="6306729"/>
    <n v="43.05"/>
    <n v="8.2200000000000273"/>
    <n v="3.1083380601247976E-2"/>
    <x v="1"/>
  </r>
  <r>
    <d v="2025-12-23T00:00:00"/>
    <x v="11"/>
    <n v="12"/>
    <n v="1"/>
    <x v="1"/>
    <x v="3"/>
    <s v="Q4"/>
    <x v="4"/>
    <x v="1"/>
    <s v="EQ"/>
    <n v="272"/>
    <n v="272.48"/>
    <n v="270.20999999999998"/>
    <n v="272.67"/>
    <n v="271.3"/>
    <n v="271.39999999999998"/>
    <n v="271.27999999999997"/>
    <n v="7572420"/>
    <n v="2054246039.73"/>
    <n v="75683"/>
    <n v="3702148"/>
    <n v="48.89"/>
    <n v="-1.2700000000000387"/>
    <n v="-4.6576447720689425E-3"/>
    <x v="0"/>
  </r>
  <r>
    <d v="2025-12-24T00:00:00"/>
    <x v="11"/>
    <n v="12"/>
    <n v="1"/>
    <x v="1"/>
    <x v="3"/>
    <s v="Q4"/>
    <x v="4"/>
    <x v="1"/>
    <s v="EQ"/>
    <n v="270.94"/>
    <n v="270.98"/>
    <n v="267.2"/>
    <n v="271.39999999999998"/>
    <n v="268.14"/>
    <n v="268.06"/>
    <n v="268.42"/>
    <n v="4694861"/>
    <n v="1260216493.01"/>
    <n v="62692"/>
    <n v="2082964"/>
    <n v="44.37"/>
    <n v="-3.339999999999975"/>
    <n v="-1.2306558585114131E-2"/>
    <x v="0"/>
  </r>
  <r>
    <d v="2025-12-26T00:00:00"/>
    <x v="11"/>
    <n v="12"/>
    <n v="1"/>
    <x v="1"/>
    <x v="3"/>
    <s v="Q4"/>
    <x v="4"/>
    <x v="1"/>
    <s v="EQ"/>
    <n v="267.2"/>
    <n v="268.88"/>
    <n v="265.74"/>
    <n v="268.06"/>
    <n v="266.25"/>
    <n v="266.3"/>
    <n v="267.13"/>
    <n v="2899112"/>
    <n v="774429567.76999998"/>
    <n v="52478"/>
    <n v="1237350"/>
    <n v="42.68"/>
    <n v="-1.7599999999999909"/>
    <n v="-6.5656942475564835E-3"/>
    <x v="0"/>
  </r>
  <r>
    <d v="2025-12-29T00:00:00"/>
    <x v="11"/>
    <n v="12"/>
    <n v="1"/>
    <x v="1"/>
    <x v="3"/>
    <s v="Q4"/>
    <x v="4"/>
    <x v="1"/>
    <s v="EQ"/>
    <n v="265.99"/>
    <n v="267.39"/>
    <n v="263.60000000000002"/>
    <n v="266.3"/>
    <n v="264.25"/>
    <n v="264.24"/>
    <n v="265.56"/>
    <n v="3755074"/>
    <n v="997214908.57000005"/>
    <n v="52279"/>
    <n v="1798142"/>
    <n v="47.89"/>
    <n v="-2.0600000000000023"/>
    <n v="-7.7356365001877668E-3"/>
    <x v="0"/>
  </r>
  <r>
    <d v="2025-12-30T00:00:00"/>
    <x v="11"/>
    <n v="12"/>
    <n v="1"/>
    <x v="1"/>
    <x v="3"/>
    <s v="Q4"/>
    <x v="4"/>
    <x v="1"/>
    <s v="EQ"/>
    <n v="264"/>
    <n v="264.72000000000003"/>
    <n v="263.02"/>
    <n v="264.24"/>
    <n v="264.31"/>
    <n v="263.64999999999998"/>
    <n v="263.83"/>
    <n v="5117699"/>
    <n v="1350221200.72"/>
    <n v="75947"/>
    <n v="3114084"/>
    <n v="60.85"/>
    <n v="-0.59000000000003183"/>
    <n v="-2.2328186497125031E-3"/>
    <x v="0"/>
  </r>
  <r>
    <d v="2025-12-31T00:00:00"/>
    <x v="11"/>
    <n v="12"/>
    <n v="1"/>
    <x v="1"/>
    <x v="3"/>
    <s v="Q4"/>
    <x v="4"/>
    <x v="1"/>
    <s v="EQ"/>
    <n v="264"/>
    <n v="264.60000000000002"/>
    <n v="261.26"/>
    <n v="263.64999999999998"/>
    <n v="264"/>
    <n v="263.27999999999997"/>
    <n v="262.64"/>
    <n v="5705044"/>
    <n v="1498346180.48"/>
    <n v="51645"/>
    <n v="3081869"/>
    <n v="54.02"/>
    <n v="-0.37000000000000455"/>
    <n v="-1.4033756874644589E-3"/>
    <x v="0"/>
  </r>
  <r>
    <d v="2024-01-01T00:00:00"/>
    <x v="0"/>
    <n v="1"/>
    <n v="1"/>
    <x v="0"/>
    <x v="0"/>
    <s v="Q1"/>
    <x v="5"/>
    <x v="1"/>
    <s v="EQ"/>
    <n v="1460"/>
    <n v="1495.75"/>
    <n v="1455.05"/>
    <n v="1466.1"/>
    <n v="1480"/>
    <n v="1483.75"/>
    <n v="1478.54"/>
    <n v="1222315"/>
    <n v="1807238199.8"/>
    <n v="75119"/>
    <n v="561899"/>
    <n v="45.97"/>
    <n v="17.650000000000091"/>
    <n v="1.2038742241320573E-2"/>
    <x v="1"/>
  </r>
  <r>
    <d v="2024-01-02T00:00:00"/>
    <x v="0"/>
    <n v="1"/>
    <n v="1"/>
    <x v="0"/>
    <x v="0"/>
    <s v="Q1"/>
    <x v="5"/>
    <x v="1"/>
    <s v="EQ"/>
    <n v="1484.05"/>
    <n v="1488.8"/>
    <n v="1461.35"/>
    <n v="1483.75"/>
    <n v="1470"/>
    <n v="1469.55"/>
    <n v="1470.3"/>
    <n v="1440888"/>
    <n v="2118539637.6500001"/>
    <n v="86286"/>
    <n v="948862"/>
    <n v="65.849999999999994"/>
    <n v="-14.200000000000045"/>
    <n v="-9.5703454085931221E-3"/>
    <x v="0"/>
  </r>
  <r>
    <d v="2024-01-03T00:00:00"/>
    <x v="0"/>
    <n v="1"/>
    <n v="1"/>
    <x v="0"/>
    <x v="0"/>
    <s v="Q1"/>
    <x v="5"/>
    <x v="1"/>
    <s v="EQ"/>
    <n v="1460"/>
    <n v="1465"/>
    <n v="1435.5"/>
    <n v="1469.55"/>
    <n v="1438"/>
    <n v="1437.75"/>
    <n v="1443.14"/>
    <n v="1651716"/>
    <n v="2383657451.0500002"/>
    <n v="118608"/>
    <n v="1040960"/>
    <n v="63.02"/>
    <n v="-31.799999999999955"/>
    <n v="-2.1639277329794804E-2"/>
    <x v="0"/>
  </r>
  <r>
    <d v="2024-01-04T00:00:00"/>
    <x v="0"/>
    <n v="1"/>
    <n v="1"/>
    <x v="0"/>
    <x v="0"/>
    <s v="Q1"/>
    <x v="5"/>
    <x v="1"/>
    <s v="EQ"/>
    <n v="1437"/>
    <n v="1444.8"/>
    <n v="1417.15"/>
    <n v="1437.75"/>
    <n v="1420.5"/>
    <n v="1419.95"/>
    <n v="1424.37"/>
    <n v="3392241"/>
    <n v="4831790108.6999998"/>
    <n v="162397"/>
    <n v="2274718"/>
    <n v="67.06"/>
    <n v="-17.799999999999955"/>
    <n v="-1.2380455572943804E-2"/>
    <x v="0"/>
  </r>
  <r>
    <d v="2024-01-05T00:00:00"/>
    <x v="0"/>
    <n v="1"/>
    <n v="1"/>
    <x v="0"/>
    <x v="0"/>
    <s v="Q1"/>
    <x v="5"/>
    <x v="1"/>
    <s v="EQ"/>
    <n v="1425"/>
    <n v="1438.85"/>
    <n v="1421.9"/>
    <n v="1419.95"/>
    <n v="1434.95"/>
    <n v="1432.8"/>
    <n v="1431.99"/>
    <n v="1776925"/>
    <n v="2544539928.1500001"/>
    <n v="137999"/>
    <n v="885295"/>
    <n v="49.82"/>
    <n v="12.849999999999909"/>
    <n v="9.0496144230430009E-3"/>
    <x v="1"/>
  </r>
  <r>
    <d v="2024-01-08T00:00:00"/>
    <x v="0"/>
    <n v="1"/>
    <n v="1"/>
    <x v="0"/>
    <x v="0"/>
    <s v="Q1"/>
    <x v="5"/>
    <x v="1"/>
    <s v="EQ"/>
    <n v="1435"/>
    <n v="1452.6"/>
    <n v="1430.55"/>
    <n v="1432.8"/>
    <n v="1439.9"/>
    <n v="1447.9"/>
    <n v="1444.18"/>
    <n v="2025264"/>
    <n v="2924845473.25"/>
    <n v="117018"/>
    <n v="1251213"/>
    <n v="61.78"/>
    <n v="15.100000000000136"/>
    <n v="1.0538805136795183E-2"/>
    <x v="1"/>
  </r>
  <r>
    <d v="2024-01-09T00:00:00"/>
    <x v="0"/>
    <n v="1"/>
    <n v="1"/>
    <x v="0"/>
    <x v="0"/>
    <s v="Q1"/>
    <x v="5"/>
    <x v="1"/>
    <s v="EQ"/>
    <n v="1460.6"/>
    <n v="1480.95"/>
    <n v="1452.35"/>
    <n v="1447.9"/>
    <n v="1468.75"/>
    <n v="1460.4"/>
    <n v="1466.87"/>
    <n v="3119270"/>
    <n v="4575563612.8999996"/>
    <n v="121184"/>
    <n v="1857461"/>
    <n v="59.55"/>
    <n v="12.5"/>
    <n v="8.6331929000621581E-3"/>
    <x v="1"/>
  </r>
  <r>
    <d v="2024-01-10T00:00:00"/>
    <x v="0"/>
    <n v="1"/>
    <n v="1"/>
    <x v="0"/>
    <x v="0"/>
    <s v="Q1"/>
    <x v="5"/>
    <x v="1"/>
    <s v="EQ"/>
    <n v="1474.9"/>
    <n v="1508"/>
    <n v="1466.05"/>
    <n v="1460.4"/>
    <n v="1490"/>
    <n v="1492.1"/>
    <n v="1489.22"/>
    <n v="4368914"/>
    <n v="6506283463.8000002"/>
    <n v="186456"/>
    <n v="2044251"/>
    <n v="46.79"/>
    <n v="31.699999999999818"/>
    <n v="2.1706381813201735E-2"/>
    <x v="1"/>
  </r>
  <r>
    <d v="2024-01-11T00:00:00"/>
    <x v="0"/>
    <n v="1"/>
    <n v="1"/>
    <x v="0"/>
    <x v="0"/>
    <s v="Q1"/>
    <x v="5"/>
    <x v="1"/>
    <s v="EQ"/>
    <n v="1500"/>
    <n v="1500"/>
    <n v="1474"/>
    <n v="1492.1"/>
    <n v="1486"/>
    <n v="1484.8"/>
    <n v="1485.37"/>
    <n v="2271368"/>
    <n v="3373822859.3000002"/>
    <n v="123255"/>
    <n v="1185634"/>
    <n v="52.2"/>
    <n v="-7.2999999999999545"/>
    <n v="-4.8924334830104917E-3"/>
    <x v="0"/>
  </r>
  <r>
    <d v="2024-01-12T00:00:00"/>
    <x v="0"/>
    <n v="1"/>
    <n v="1"/>
    <x v="0"/>
    <x v="0"/>
    <s v="Q1"/>
    <x v="5"/>
    <x v="1"/>
    <s v="EQ"/>
    <n v="1505"/>
    <n v="1555"/>
    <n v="1498.5"/>
    <n v="1484.8"/>
    <n v="1553.9"/>
    <n v="1540.8"/>
    <n v="1528.08"/>
    <n v="5862043"/>
    <n v="8957682273.5"/>
    <n v="198262"/>
    <n v="2945030"/>
    <n v="50.24"/>
    <n v="56"/>
    <n v="3.7715517241379309E-2"/>
    <x v="1"/>
  </r>
  <r>
    <d v="2024-01-15T00:00:00"/>
    <x v="0"/>
    <n v="1"/>
    <n v="1"/>
    <x v="0"/>
    <x v="0"/>
    <s v="Q1"/>
    <x v="5"/>
    <x v="1"/>
    <s v="EQ"/>
    <n v="1610"/>
    <n v="1619.6"/>
    <n v="1575.5"/>
    <n v="1540.8"/>
    <n v="1588"/>
    <n v="1588.2"/>
    <n v="1591.97"/>
    <n v="9712071"/>
    <n v="15461278232.299999"/>
    <n v="267395"/>
    <n v="4351395"/>
    <n v="44.8"/>
    <n v="47.400000000000091"/>
    <n v="3.0763239875389467E-2"/>
    <x v="1"/>
  </r>
  <r>
    <d v="2024-01-16T00:00:00"/>
    <x v="0"/>
    <n v="1"/>
    <n v="1"/>
    <x v="0"/>
    <x v="0"/>
    <s v="Q1"/>
    <x v="5"/>
    <x v="1"/>
    <s v="EQ"/>
    <n v="1587"/>
    <n v="1587"/>
    <n v="1538"/>
    <n v="1588.2"/>
    <n v="1555"/>
    <n v="1555.45"/>
    <n v="1552.95"/>
    <n v="4459799"/>
    <n v="6925845489.0500002"/>
    <n v="225742"/>
    <n v="2473986"/>
    <n v="55.47"/>
    <n v="-32.75"/>
    <n v="-2.062082861100617E-2"/>
    <x v="0"/>
  </r>
  <r>
    <d v="2024-01-17T00:00:00"/>
    <x v="0"/>
    <n v="1"/>
    <n v="1"/>
    <x v="0"/>
    <x v="0"/>
    <s v="Q1"/>
    <x v="5"/>
    <x v="1"/>
    <s v="EQ"/>
    <n v="1520"/>
    <n v="1585"/>
    <n v="1516.55"/>
    <n v="1555.45"/>
    <n v="1572.95"/>
    <n v="1575.9"/>
    <n v="1567.32"/>
    <n v="3846289"/>
    <n v="6028380135.1499996"/>
    <n v="190637"/>
    <n v="1815254"/>
    <n v="47.19"/>
    <n v="20.450000000000045"/>
    <n v="1.3147320711048278E-2"/>
    <x v="1"/>
  </r>
  <r>
    <d v="2024-01-17T00:00:00"/>
    <x v="0"/>
    <n v="1"/>
    <n v="1"/>
    <x v="0"/>
    <x v="0"/>
    <s v="Q1"/>
    <x v="5"/>
    <x v="1"/>
    <s v="EQ"/>
    <n v="1520"/>
    <n v="1585"/>
    <n v="1516.55"/>
    <n v="1555.45"/>
    <n v="1572.95"/>
    <n v="1575.9"/>
    <n v="1567.32"/>
    <n v="3846289"/>
    <n v="6028380135.1499996"/>
    <n v="190637"/>
    <n v="1815254"/>
    <n v="47.19"/>
    <n v="20.450000000000045"/>
    <n v="1.3147320711048278E-2"/>
    <x v="1"/>
  </r>
  <r>
    <d v="2024-01-18T00:00:00"/>
    <x v="0"/>
    <n v="1"/>
    <n v="1"/>
    <x v="0"/>
    <x v="0"/>
    <s v="Q1"/>
    <x v="5"/>
    <x v="1"/>
    <s v="EQ"/>
    <n v="1577"/>
    <n v="1584.2"/>
    <n v="1537.05"/>
    <n v="1575.9"/>
    <n v="1569.95"/>
    <n v="1567.55"/>
    <n v="1565.24"/>
    <n v="3205598"/>
    <n v="5017518002.3500004"/>
    <n v="188018"/>
    <n v="1544460"/>
    <n v="48.18"/>
    <n v="-8.3500000000001364"/>
    <n v="-5.2985595532712331E-3"/>
    <x v="0"/>
  </r>
  <r>
    <d v="2024-01-19T00:00:00"/>
    <x v="0"/>
    <n v="1"/>
    <n v="1"/>
    <x v="0"/>
    <x v="0"/>
    <s v="Q1"/>
    <x v="5"/>
    <x v="1"/>
    <s v="EQ"/>
    <n v="1570"/>
    <n v="1590"/>
    <n v="1558.05"/>
    <n v="1567.55"/>
    <n v="1570.5"/>
    <n v="1567.95"/>
    <n v="1570.57"/>
    <n v="2374099"/>
    <n v="3728687187.75"/>
    <n v="142271"/>
    <n v="1179852"/>
    <n v="49.7"/>
    <n v="0.40000000000009095"/>
    <n v="2.5517527351605432E-4"/>
    <x v="1"/>
  </r>
  <r>
    <d v="2024-01-20T00:00:00"/>
    <x v="0"/>
    <n v="1"/>
    <n v="1"/>
    <x v="0"/>
    <x v="0"/>
    <s v="Q1"/>
    <x v="5"/>
    <x v="1"/>
    <s v="EQ"/>
    <n v="1580"/>
    <n v="1580"/>
    <n v="1537.05"/>
    <n v="1567.95"/>
    <n v="1544"/>
    <n v="1544"/>
    <n v="1553.42"/>
    <n v="961332"/>
    <n v="1493352912.05"/>
    <n v="40281"/>
    <n v="391753"/>
    <n v="40.75"/>
    <n v="-23.950000000000045"/>
    <n v="-1.5274721770464648E-2"/>
    <x v="0"/>
  </r>
  <r>
    <d v="2024-01-23T00:00:00"/>
    <x v="0"/>
    <n v="1"/>
    <n v="1"/>
    <x v="0"/>
    <x v="0"/>
    <s v="Q1"/>
    <x v="5"/>
    <x v="1"/>
    <s v="EQ"/>
    <n v="1558.9"/>
    <n v="1567.9"/>
    <n v="1517.05"/>
    <n v="1544"/>
    <n v="1522"/>
    <n v="1523.65"/>
    <n v="1542.66"/>
    <n v="3196630"/>
    <n v="4931305852.5500002"/>
    <n v="185210"/>
    <n v="1911600"/>
    <n v="59.8"/>
    <n v="-20.349999999999909"/>
    <n v="-1.3180051813471443E-2"/>
    <x v="0"/>
  </r>
  <r>
    <d v="2024-01-24T00:00:00"/>
    <x v="0"/>
    <n v="1"/>
    <n v="1"/>
    <x v="0"/>
    <x v="0"/>
    <s v="Q1"/>
    <x v="5"/>
    <x v="1"/>
    <s v="EQ"/>
    <n v="1530.1"/>
    <n v="1581.2"/>
    <n v="1523.7"/>
    <n v="1523.65"/>
    <n v="1576.75"/>
    <n v="1576.4"/>
    <n v="1553.01"/>
    <n v="2136023"/>
    <n v="3317265702.6500001"/>
    <n v="108065"/>
    <n v="1206124"/>
    <n v="56.47"/>
    <n v="52.75"/>
    <n v="3.4620811866242246E-2"/>
    <x v="1"/>
  </r>
  <r>
    <d v="2024-01-24T00:00:00"/>
    <x v="0"/>
    <n v="1"/>
    <n v="1"/>
    <x v="0"/>
    <x v="0"/>
    <s v="Q1"/>
    <x v="5"/>
    <x v="1"/>
    <s v="EQ"/>
    <n v="1530.1"/>
    <n v="1581.2"/>
    <n v="1523.7"/>
    <n v="1523.65"/>
    <n v="1576.75"/>
    <n v="1576.4"/>
    <n v="1553.01"/>
    <n v="2136023"/>
    <n v="3317265702.6500001"/>
    <n v="108065"/>
    <n v="1206124"/>
    <n v="56.47"/>
    <n v="52.75"/>
    <n v="3.4620811866242246E-2"/>
    <x v="1"/>
  </r>
  <r>
    <d v="2024-01-25T00:00:00"/>
    <x v="0"/>
    <n v="1"/>
    <n v="1"/>
    <x v="0"/>
    <x v="0"/>
    <s v="Q1"/>
    <x v="5"/>
    <x v="1"/>
    <s v="EQ"/>
    <n v="1570"/>
    <n v="1570"/>
    <n v="1536.75"/>
    <n v="1576.4"/>
    <n v="1549.5"/>
    <n v="1550.25"/>
    <n v="1548.19"/>
    <n v="2641656"/>
    <n v="4089783921.0500002"/>
    <n v="160140"/>
    <n v="1307629"/>
    <n v="49.5"/>
    <n v="-26.150000000000091"/>
    <n v="-1.6588429332656744E-2"/>
    <x v="0"/>
  </r>
  <r>
    <d v="2024-01-29T00:00:00"/>
    <x v="0"/>
    <n v="1"/>
    <n v="1"/>
    <x v="0"/>
    <x v="0"/>
    <s v="Q1"/>
    <x v="5"/>
    <x v="1"/>
    <s v="EQ"/>
    <n v="1565"/>
    <n v="1588.6"/>
    <n v="1550.25"/>
    <n v="1550.25"/>
    <n v="1575"/>
    <n v="1574.55"/>
    <n v="1573.51"/>
    <n v="2521598"/>
    <n v="3967755881.5999999"/>
    <n v="96974"/>
    <n v="1609537"/>
    <n v="63.83"/>
    <n v="24.299999999999955"/>
    <n v="1.567489114658923E-2"/>
    <x v="1"/>
  </r>
  <r>
    <d v="2024-01-30T00:00:00"/>
    <x v="0"/>
    <n v="1"/>
    <n v="1"/>
    <x v="0"/>
    <x v="0"/>
    <s v="Q1"/>
    <x v="5"/>
    <x v="1"/>
    <s v="EQ"/>
    <n v="1580"/>
    <n v="1592.45"/>
    <n v="1555"/>
    <n v="1574.55"/>
    <n v="1559.8"/>
    <n v="1559.3"/>
    <n v="1575.56"/>
    <n v="1939386"/>
    <n v="3055616775.5"/>
    <n v="92025"/>
    <n v="1212226"/>
    <n v="62.51"/>
    <n v="-15.25"/>
    <n v="-9.6853069130862796E-3"/>
    <x v="0"/>
  </r>
  <r>
    <d v="2024-01-31T00:00:00"/>
    <x v="0"/>
    <n v="1"/>
    <n v="1"/>
    <x v="0"/>
    <x v="0"/>
    <s v="Q1"/>
    <x v="5"/>
    <x v="1"/>
    <s v="EQ"/>
    <n v="1559.3"/>
    <n v="1581.3"/>
    <n v="1546.35"/>
    <n v="1559.3"/>
    <n v="1570.8"/>
    <n v="1576"/>
    <n v="1559.28"/>
    <n v="7025931"/>
    <n v="10955386297.950001"/>
    <n v="159792"/>
    <n v="6154013"/>
    <n v="87.59"/>
    <n v="16.700000000000045"/>
    <n v="1.0709933944718813E-2"/>
    <x v="1"/>
  </r>
  <r>
    <d v="2024-02-01T00:00:00"/>
    <x v="1"/>
    <n v="2"/>
    <n v="1"/>
    <x v="0"/>
    <x v="0"/>
    <s v="Q1"/>
    <x v="5"/>
    <x v="1"/>
    <s v="EQ"/>
    <n v="1576"/>
    <n v="1597"/>
    <n v="1566.35"/>
    <n v="1576"/>
    <n v="1578"/>
    <n v="1577.4"/>
    <n v="1578.89"/>
    <n v="2845408"/>
    <n v="4492583650.5"/>
    <n v="143248"/>
    <n v="1584579"/>
    <n v="55.69"/>
    <n v="1.4000000000000909"/>
    <n v="8.883248730965044E-4"/>
    <x v="1"/>
  </r>
  <r>
    <d v="2024-02-02T00:00:00"/>
    <x v="1"/>
    <n v="2"/>
    <n v="1"/>
    <x v="0"/>
    <x v="0"/>
    <s v="Q1"/>
    <x v="5"/>
    <x v="1"/>
    <s v="EQ"/>
    <n v="1584.8"/>
    <n v="1613.9"/>
    <n v="1575"/>
    <n v="1577.4"/>
    <n v="1583.9"/>
    <n v="1583.75"/>
    <n v="1591.79"/>
    <n v="2337374"/>
    <n v="3720598643.5500002"/>
    <n v="152348"/>
    <n v="1060370"/>
    <n v="45.37"/>
    <n v="6.3499999999999091"/>
    <n v="4.0256117661974823E-3"/>
    <x v="1"/>
  </r>
  <r>
    <d v="2024-02-05T00:00:00"/>
    <x v="1"/>
    <n v="2"/>
    <n v="1"/>
    <x v="0"/>
    <x v="0"/>
    <s v="Q1"/>
    <x v="5"/>
    <x v="1"/>
    <s v="EQ"/>
    <n v="1584.95"/>
    <n v="1588.5"/>
    <n v="1551.45"/>
    <n v="1583.75"/>
    <n v="1555.1"/>
    <n v="1555.35"/>
    <n v="1572.02"/>
    <n v="1452864"/>
    <n v="2283926744.9499998"/>
    <n v="84055"/>
    <n v="986101"/>
    <n v="67.87"/>
    <n v="-28.400000000000091"/>
    <n v="-1.793212312549335E-2"/>
    <x v="0"/>
  </r>
  <r>
    <d v="2024-02-06T00:00:00"/>
    <x v="1"/>
    <n v="2"/>
    <n v="1"/>
    <x v="0"/>
    <x v="0"/>
    <s v="Q1"/>
    <x v="5"/>
    <x v="1"/>
    <s v="EQ"/>
    <n v="1566"/>
    <n v="1627"/>
    <n v="1558.05"/>
    <n v="1555.35"/>
    <n v="1623.8"/>
    <n v="1623.75"/>
    <n v="1601.09"/>
    <n v="4988311"/>
    <n v="7986729089.3000002"/>
    <n v="152291"/>
    <n v="3193531"/>
    <n v="64.02"/>
    <n v="68.400000000000091"/>
    <n v="4.3977239849551611E-2"/>
    <x v="1"/>
  </r>
  <r>
    <d v="2024-02-07T00:00:00"/>
    <x v="1"/>
    <n v="2"/>
    <n v="1"/>
    <x v="0"/>
    <x v="0"/>
    <s v="Q1"/>
    <x v="5"/>
    <x v="1"/>
    <s v="EQ"/>
    <n v="1628"/>
    <n v="1629.9"/>
    <n v="1598.95"/>
    <n v="1623.75"/>
    <n v="1614.95"/>
    <n v="1615.35"/>
    <n v="1616.19"/>
    <n v="3320199"/>
    <n v="5366075378.6499996"/>
    <n v="157339"/>
    <n v="2190800"/>
    <n v="65.98"/>
    <n v="-8.4000000000000909"/>
    <n v="-5.1732101616628733E-3"/>
    <x v="0"/>
  </r>
  <r>
    <d v="2024-02-08T00:00:00"/>
    <x v="1"/>
    <n v="2"/>
    <n v="1"/>
    <x v="0"/>
    <x v="0"/>
    <s v="Q1"/>
    <x v="5"/>
    <x v="1"/>
    <s v="EQ"/>
    <n v="1626"/>
    <n v="1647.7"/>
    <n v="1617.3"/>
    <n v="1615.35"/>
    <n v="1634.55"/>
    <n v="1633.8"/>
    <n v="1634.12"/>
    <n v="3496692"/>
    <n v="5714026846.1999998"/>
    <n v="190396"/>
    <n v="1478057"/>
    <n v="42.27"/>
    <n v="18.450000000000045"/>
    <n v="1.1421673321571206E-2"/>
    <x v="1"/>
  </r>
  <r>
    <d v="2024-02-09T00:00:00"/>
    <x v="1"/>
    <n v="2"/>
    <n v="1"/>
    <x v="0"/>
    <x v="0"/>
    <s v="Q1"/>
    <x v="5"/>
    <x v="1"/>
    <s v="EQ"/>
    <n v="1640"/>
    <n v="1646.75"/>
    <n v="1614.65"/>
    <n v="1633.8"/>
    <n v="1624.9"/>
    <n v="1630.6"/>
    <n v="1628"/>
    <n v="3341297"/>
    <n v="5439629745.6000004"/>
    <n v="125491"/>
    <n v="2089821"/>
    <n v="62.55"/>
    <n v="-3.2000000000000455"/>
    <n v="-1.9586240665932461E-3"/>
    <x v="0"/>
  </r>
  <r>
    <d v="2024-02-12T00:00:00"/>
    <x v="1"/>
    <n v="2"/>
    <n v="1"/>
    <x v="0"/>
    <x v="0"/>
    <s v="Q1"/>
    <x v="5"/>
    <x v="1"/>
    <s v="EQ"/>
    <n v="1639"/>
    <n v="1685"/>
    <n v="1639"/>
    <n v="1630.6"/>
    <n v="1659.4"/>
    <n v="1666.95"/>
    <n v="1667.07"/>
    <n v="4885445"/>
    <n v="8144367155"/>
    <n v="150456"/>
    <n v="2669175"/>
    <n v="54.64"/>
    <n v="36.350000000000136"/>
    <n v="2.2292407702686211E-2"/>
    <x v="1"/>
  </r>
  <r>
    <d v="2024-02-13T00:00:00"/>
    <x v="1"/>
    <n v="2"/>
    <n v="1"/>
    <x v="0"/>
    <x v="0"/>
    <s v="Q1"/>
    <x v="5"/>
    <x v="1"/>
    <s v="EQ"/>
    <n v="1675"/>
    <n v="1675"/>
    <n v="1648.6"/>
    <n v="1666.95"/>
    <n v="1665.5"/>
    <n v="1665.6"/>
    <n v="1660.27"/>
    <n v="3129897"/>
    <n v="5196481115.3000002"/>
    <n v="141353"/>
    <n v="2146080"/>
    <n v="68.569999999999993"/>
    <n v="-1.3500000000001364"/>
    <n v="-8.09862323405103E-4"/>
    <x v="0"/>
  </r>
  <r>
    <d v="2024-02-14T00:00:00"/>
    <x v="1"/>
    <n v="2"/>
    <n v="1"/>
    <x v="0"/>
    <x v="0"/>
    <s v="Q1"/>
    <x v="5"/>
    <x v="1"/>
    <s v="EQ"/>
    <n v="1649.75"/>
    <n v="1676.9"/>
    <n v="1625.45"/>
    <n v="1665.6"/>
    <n v="1666"/>
    <n v="1671.5"/>
    <n v="1653.78"/>
    <n v="1386643"/>
    <n v="2293197365.1500001"/>
    <n v="105498"/>
    <n v="803650"/>
    <n v="57.96"/>
    <n v="5.9000000000000909"/>
    <n v="3.5422670509126387E-3"/>
    <x v="1"/>
  </r>
  <r>
    <d v="2024-02-15T00:00:00"/>
    <x v="1"/>
    <n v="2"/>
    <n v="1"/>
    <x v="0"/>
    <x v="0"/>
    <s v="Q1"/>
    <x v="5"/>
    <x v="1"/>
    <s v="EQ"/>
    <n v="1678"/>
    <n v="1696.5"/>
    <n v="1650.1"/>
    <n v="1671.5"/>
    <n v="1665"/>
    <n v="1662.55"/>
    <n v="1666.16"/>
    <n v="2555162"/>
    <n v="4257299951.3000002"/>
    <n v="148684"/>
    <n v="1575090"/>
    <n v="61.64"/>
    <n v="-8.9500000000000455"/>
    <n v="-5.3544720311098091E-3"/>
    <x v="0"/>
  </r>
  <r>
    <d v="2024-02-16T00:00:00"/>
    <x v="1"/>
    <n v="2"/>
    <n v="1"/>
    <x v="0"/>
    <x v="0"/>
    <s v="Q1"/>
    <x v="5"/>
    <x v="1"/>
    <s v="EQ"/>
    <n v="1675"/>
    <n v="1677"/>
    <n v="1650.05"/>
    <n v="1662.55"/>
    <n v="1670"/>
    <n v="1667.45"/>
    <n v="1665.9"/>
    <n v="1776881"/>
    <n v="2960110318.5"/>
    <n v="111680"/>
    <n v="1096611"/>
    <n v="61.72"/>
    <n v="4.9000000000000909"/>
    <n v="2.9472797810592712E-3"/>
    <x v="1"/>
  </r>
  <r>
    <d v="2024-02-19T00:00:00"/>
    <x v="1"/>
    <n v="2"/>
    <n v="1"/>
    <x v="0"/>
    <x v="0"/>
    <s v="Q1"/>
    <x v="5"/>
    <x v="1"/>
    <s v="EQ"/>
    <n v="1670"/>
    <n v="1682.95"/>
    <n v="1659.65"/>
    <n v="1667.45"/>
    <n v="1675"/>
    <n v="1675.25"/>
    <n v="1674.03"/>
    <n v="762624"/>
    <n v="1276654232.5999999"/>
    <n v="53067"/>
    <n v="431585"/>
    <n v="56.59"/>
    <n v="7.7999999999999545"/>
    <n v="4.6778014333263094E-3"/>
    <x v="1"/>
  </r>
  <r>
    <d v="2024-02-20T00:00:00"/>
    <x v="1"/>
    <n v="2"/>
    <n v="1"/>
    <x v="0"/>
    <x v="0"/>
    <s v="Q1"/>
    <x v="5"/>
    <x v="1"/>
    <s v="EQ"/>
    <n v="1661"/>
    <n v="1672.75"/>
    <n v="1645"/>
    <n v="1675.25"/>
    <n v="1662.8"/>
    <n v="1663.05"/>
    <n v="1657.11"/>
    <n v="2240414"/>
    <n v="3712616181.8000002"/>
    <n v="188797"/>
    <n v="1576142"/>
    <n v="70.349999999999994"/>
    <n v="-12.200000000000045"/>
    <n v="-7.2824951499776422E-3"/>
    <x v="0"/>
  </r>
  <r>
    <d v="2024-02-21T00:00:00"/>
    <x v="1"/>
    <n v="2"/>
    <n v="1"/>
    <x v="0"/>
    <x v="0"/>
    <s v="Q1"/>
    <x v="5"/>
    <x v="1"/>
    <s v="EQ"/>
    <n v="1655.55"/>
    <n v="1664.8"/>
    <n v="1632.05"/>
    <n v="1663.05"/>
    <n v="1635.5"/>
    <n v="1636.3"/>
    <n v="1644.06"/>
    <n v="2890991"/>
    <n v="4752954051.3999996"/>
    <n v="163085"/>
    <n v="2089109"/>
    <n v="72.260000000000005"/>
    <n v="-26.75"/>
    <n v="-1.6084904242205586E-2"/>
    <x v="0"/>
  </r>
  <r>
    <d v="2024-02-22T00:00:00"/>
    <x v="1"/>
    <n v="2"/>
    <n v="1"/>
    <x v="0"/>
    <x v="0"/>
    <s v="Q1"/>
    <x v="5"/>
    <x v="1"/>
    <s v="EQ"/>
    <n v="1644"/>
    <n v="1691.4"/>
    <n v="1639"/>
    <n v="1636.3"/>
    <n v="1683"/>
    <n v="1686.4"/>
    <n v="1669.63"/>
    <n v="3820901"/>
    <n v="6379489693.5"/>
    <n v="195419"/>
    <n v="1840236"/>
    <n v="48.16"/>
    <n v="50.100000000000136"/>
    <n v="3.0617857361119685E-2"/>
    <x v="1"/>
  </r>
  <r>
    <d v="2024-02-23T00:00:00"/>
    <x v="1"/>
    <n v="2"/>
    <n v="1"/>
    <x v="0"/>
    <x v="0"/>
    <s v="Q1"/>
    <x v="5"/>
    <x v="1"/>
    <s v="EQ"/>
    <n v="1697"/>
    <n v="1697.35"/>
    <n v="1663.45"/>
    <n v="1686.4"/>
    <n v="1664.4"/>
    <n v="1665.75"/>
    <n v="1678.55"/>
    <n v="2191549"/>
    <n v="3678625919.5999999"/>
    <n v="113363"/>
    <n v="1273662"/>
    <n v="58.12"/>
    <n v="-20.650000000000091"/>
    <n v="-1.2245018975332122E-2"/>
    <x v="0"/>
  </r>
  <r>
    <d v="2024-02-26T00:00:00"/>
    <x v="1"/>
    <n v="2"/>
    <n v="1"/>
    <x v="0"/>
    <x v="0"/>
    <s v="Q1"/>
    <x v="5"/>
    <x v="1"/>
    <s v="EQ"/>
    <n v="1665.75"/>
    <n v="1668.85"/>
    <n v="1639.5"/>
    <n v="1665.75"/>
    <n v="1646.9"/>
    <n v="1649.8"/>
    <n v="1649.49"/>
    <n v="1844253"/>
    <n v="3042081195.5999999"/>
    <n v="94604"/>
    <n v="1304865"/>
    <n v="70.75"/>
    <n v="-15.950000000000045"/>
    <n v="-9.5752663965181124E-3"/>
    <x v="0"/>
  </r>
  <r>
    <d v="2024-02-27T00:00:00"/>
    <x v="1"/>
    <n v="2"/>
    <n v="1"/>
    <x v="0"/>
    <x v="0"/>
    <s v="Q1"/>
    <x v="5"/>
    <x v="1"/>
    <s v="EQ"/>
    <n v="1649"/>
    <n v="1673.4"/>
    <n v="1648"/>
    <n v="1649.8"/>
    <n v="1659.25"/>
    <n v="1658.8"/>
    <n v="1662.6"/>
    <n v="2049420"/>
    <n v="3407369533.9000001"/>
    <n v="131877"/>
    <n v="1226202"/>
    <n v="59.83"/>
    <n v="9"/>
    <n v="5.4552066917202087E-3"/>
    <x v="1"/>
  </r>
  <r>
    <d v="2024-02-28T00:00:00"/>
    <x v="1"/>
    <n v="2"/>
    <n v="1"/>
    <x v="0"/>
    <x v="0"/>
    <s v="Q1"/>
    <x v="5"/>
    <x v="1"/>
    <s v="EQ"/>
    <n v="1664.7"/>
    <n v="1672"/>
    <n v="1644.2"/>
    <n v="1658.8"/>
    <n v="1648"/>
    <n v="1651.9"/>
    <n v="1654.3"/>
    <n v="936575"/>
    <n v="1549378100.3499999"/>
    <n v="78192"/>
    <n v="518900"/>
    <n v="55.4"/>
    <n v="-6.8999999999998636"/>
    <n v="-4.1596334699782155E-3"/>
    <x v="0"/>
  </r>
  <r>
    <d v="2024-02-29T00:00:00"/>
    <x v="1"/>
    <n v="2"/>
    <n v="1"/>
    <x v="0"/>
    <x v="0"/>
    <s v="Q1"/>
    <x v="5"/>
    <x v="1"/>
    <s v="EQ"/>
    <n v="1642.15"/>
    <n v="1677.75"/>
    <n v="1636.65"/>
    <n v="1651.9"/>
    <n v="1673"/>
    <n v="1663.85"/>
    <n v="1661.14"/>
    <n v="3532888"/>
    <n v="5868609557.5500002"/>
    <n v="112176"/>
    <n v="2305260"/>
    <n v="65.25"/>
    <n v="11.949999999999818"/>
    <n v="7.2340940734910205E-3"/>
    <x v="1"/>
  </r>
  <r>
    <d v="2024-03-01T00:00:00"/>
    <x v="2"/>
    <n v="3"/>
    <n v="1"/>
    <x v="0"/>
    <x v="0"/>
    <s v="Q1"/>
    <x v="5"/>
    <x v="1"/>
    <s v="EQ"/>
    <n v="1675.45"/>
    <n v="1679.2"/>
    <n v="1639.1"/>
    <n v="1663.85"/>
    <n v="1646.45"/>
    <n v="1644.1"/>
    <n v="1652.98"/>
    <n v="2371138"/>
    <n v="3919446154"/>
    <n v="111352"/>
    <n v="1484153"/>
    <n v="62.59"/>
    <n v="-19.75"/>
    <n v="-1.1870060402079516E-2"/>
    <x v="0"/>
  </r>
  <r>
    <d v="2024-03-02T00:00:00"/>
    <x v="2"/>
    <n v="3"/>
    <n v="1"/>
    <x v="0"/>
    <x v="0"/>
    <s v="Q1"/>
    <x v="5"/>
    <x v="1"/>
    <s v="EQ"/>
    <n v="1656"/>
    <n v="1663"/>
    <n v="1643"/>
    <n v="1644.1"/>
    <n v="1648.5"/>
    <n v="1646.3"/>
    <n v="1649.19"/>
    <n v="74513"/>
    <n v="122886202.2"/>
    <n v="5146"/>
    <n v="44611"/>
    <n v="59.87"/>
    <n v="2.2000000000000455"/>
    <n v="1.3381181193358345E-3"/>
    <x v="1"/>
  </r>
  <r>
    <d v="2024-03-04T00:00:00"/>
    <x v="2"/>
    <n v="3"/>
    <n v="1"/>
    <x v="0"/>
    <x v="0"/>
    <s v="Q1"/>
    <x v="5"/>
    <x v="1"/>
    <s v="EQ"/>
    <n v="1649"/>
    <n v="1654"/>
    <n v="1635"/>
    <n v="1646.3"/>
    <n v="1638.25"/>
    <n v="1637.95"/>
    <n v="1641.46"/>
    <n v="1788071"/>
    <n v="2935044078.75"/>
    <n v="93583"/>
    <n v="1250221"/>
    <n v="69.92"/>
    <n v="-8.3499999999999091"/>
    <n v="-5.0719795905970417E-3"/>
    <x v="0"/>
  </r>
  <r>
    <d v="2024-03-05T00:00:00"/>
    <x v="2"/>
    <n v="3"/>
    <n v="1"/>
    <x v="0"/>
    <x v="0"/>
    <s v="Q1"/>
    <x v="5"/>
    <x v="1"/>
    <s v="EQ"/>
    <n v="1624"/>
    <n v="1629.95"/>
    <n v="1607.05"/>
    <n v="1637.95"/>
    <n v="1617.4"/>
    <n v="1619.35"/>
    <n v="1618.46"/>
    <n v="3339546"/>
    <n v="5404905305.8000002"/>
    <n v="144790"/>
    <n v="2101108"/>
    <n v="62.92"/>
    <n v="-18.600000000000136"/>
    <n v="-1.1355657987118127E-2"/>
    <x v="0"/>
  </r>
  <r>
    <d v="2024-03-06T00:00:00"/>
    <x v="2"/>
    <n v="3"/>
    <n v="1"/>
    <x v="0"/>
    <x v="0"/>
    <s v="Q1"/>
    <x v="5"/>
    <x v="1"/>
    <s v="EQ"/>
    <n v="1613"/>
    <n v="1650"/>
    <n v="1603.85"/>
    <n v="1619.35"/>
    <n v="1648"/>
    <n v="1644.2"/>
    <n v="1627.97"/>
    <n v="2366177"/>
    <n v="3852064887.4000001"/>
    <n v="134024"/>
    <n v="1473164"/>
    <n v="62.26"/>
    <n v="24.850000000000136"/>
    <n v="1.534566338345641E-2"/>
    <x v="1"/>
  </r>
  <r>
    <d v="2024-03-07T00:00:00"/>
    <x v="2"/>
    <n v="3"/>
    <n v="1"/>
    <x v="0"/>
    <x v="0"/>
    <s v="Q1"/>
    <x v="5"/>
    <x v="1"/>
    <s v="EQ"/>
    <n v="1650"/>
    <n v="1654.55"/>
    <n v="1630.1"/>
    <n v="1644.2"/>
    <n v="1635.7"/>
    <n v="1637.65"/>
    <n v="1641.58"/>
    <n v="3181239"/>
    <n v="5222270233.8999996"/>
    <n v="142521"/>
    <n v="2062685"/>
    <n v="64.84"/>
    <n v="-6.5499999999999545"/>
    <n v="-3.9837002797712892E-3"/>
    <x v="0"/>
  </r>
  <r>
    <d v="2024-03-11T00:00:00"/>
    <x v="2"/>
    <n v="3"/>
    <n v="1"/>
    <x v="0"/>
    <x v="0"/>
    <s v="Q1"/>
    <x v="5"/>
    <x v="1"/>
    <s v="EQ"/>
    <n v="1655"/>
    <n v="1659.8"/>
    <n v="1632.05"/>
    <n v="1637.65"/>
    <n v="1636"/>
    <n v="1638.65"/>
    <n v="1645.94"/>
    <n v="2970902"/>
    <n v="4889916154"/>
    <n v="184547"/>
    <n v="1972701"/>
    <n v="66.400000000000006"/>
    <n v="1"/>
    <n v="6.1063108722865078E-4"/>
    <x v="1"/>
  </r>
  <r>
    <d v="2024-03-12T00:00:00"/>
    <x v="2"/>
    <n v="3"/>
    <n v="1"/>
    <x v="0"/>
    <x v="0"/>
    <s v="Q1"/>
    <x v="5"/>
    <x v="1"/>
    <s v="EQ"/>
    <n v="1635.9"/>
    <n v="1665"/>
    <n v="1633.05"/>
    <n v="1638.65"/>
    <n v="1635"/>
    <n v="1635.6"/>
    <n v="1643.09"/>
    <n v="2414182"/>
    <n v="3966729545.1999998"/>
    <n v="149058"/>
    <n v="1426509"/>
    <n v="59.09"/>
    <n v="-3.0500000000001819"/>
    <n v="-1.8612882555763474E-3"/>
    <x v="0"/>
  </r>
  <r>
    <d v="2024-03-13T00:00:00"/>
    <x v="2"/>
    <n v="3"/>
    <n v="1"/>
    <x v="0"/>
    <x v="0"/>
    <s v="Q1"/>
    <x v="5"/>
    <x v="1"/>
    <s v="EQ"/>
    <n v="1638.75"/>
    <n v="1651.25"/>
    <n v="1610.35"/>
    <n v="1635.6"/>
    <n v="1624.5"/>
    <n v="1631.5"/>
    <n v="1628.02"/>
    <n v="2564135"/>
    <n v="4174473316.25"/>
    <n v="124965"/>
    <n v="1576063"/>
    <n v="61.47"/>
    <n v="-4.0999999999999091"/>
    <n v="-2.506725360723838E-3"/>
    <x v="0"/>
  </r>
  <r>
    <d v="2024-03-14T00:00:00"/>
    <x v="2"/>
    <n v="3"/>
    <n v="1"/>
    <x v="0"/>
    <x v="0"/>
    <s v="Q1"/>
    <x v="5"/>
    <x v="1"/>
    <s v="EQ"/>
    <n v="1634"/>
    <n v="1683"/>
    <n v="1610"/>
    <n v="1631.5"/>
    <n v="1677"/>
    <n v="1679.25"/>
    <n v="1659.36"/>
    <n v="3513306"/>
    <n v="5829825101.3999996"/>
    <n v="184961"/>
    <n v="2150389"/>
    <n v="61.21"/>
    <n v="47.75"/>
    <n v="2.9267545203800184E-2"/>
    <x v="1"/>
  </r>
  <r>
    <d v="2024-03-15T00:00:00"/>
    <x v="2"/>
    <n v="3"/>
    <n v="1"/>
    <x v="0"/>
    <x v="0"/>
    <s v="Q1"/>
    <x v="5"/>
    <x v="1"/>
    <s v="EQ"/>
    <n v="1677"/>
    <n v="1677"/>
    <n v="1642.85"/>
    <n v="1679.25"/>
    <n v="1648.6"/>
    <n v="1647.3"/>
    <n v="1651.84"/>
    <n v="3931561"/>
    <n v="6494301411.8999996"/>
    <n v="173447"/>
    <n v="2713514"/>
    <n v="69.02"/>
    <n v="-31.950000000000045"/>
    <n v="-1.9026351049575729E-2"/>
    <x v="0"/>
  </r>
  <r>
    <d v="2024-03-18T00:00:00"/>
    <x v="2"/>
    <n v="3"/>
    <n v="1"/>
    <x v="0"/>
    <x v="0"/>
    <s v="Q1"/>
    <x v="5"/>
    <x v="1"/>
    <s v="EQ"/>
    <n v="1649.9"/>
    <n v="1663.3"/>
    <n v="1634.25"/>
    <n v="1647.3"/>
    <n v="1645.9"/>
    <n v="1643.4"/>
    <n v="1652.2"/>
    <n v="1183544"/>
    <n v="1955447026.2"/>
    <n v="101674"/>
    <n v="703180"/>
    <n v="59.41"/>
    <n v="-3.8999999999998636"/>
    <n v="-2.3675104716808495E-3"/>
    <x v="0"/>
  </r>
  <r>
    <d v="2024-03-19T00:00:00"/>
    <x v="2"/>
    <n v="3"/>
    <n v="1"/>
    <x v="0"/>
    <x v="0"/>
    <s v="Q1"/>
    <x v="5"/>
    <x v="1"/>
    <s v="EQ"/>
    <n v="1641.55"/>
    <n v="1641.55"/>
    <n v="1594.1"/>
    <n v="1643.4"/>
    <n v="1595"/>
    <n v="1599.15"/>
    <n v="1609.77"/>
    <n v="1915379"/>
    <n v="3083317994.6500001"/>
    <n v="144339"/>
    <n v="1294719"/>
    <n v="67.599999999999994"/>
    <n v="-44.25"/>
    <n v="-2.6925885359620299E-2"/>
    <x v="0"/>
  </r>
  <r>
    <d v="2024-03-20T00:00:00"/>
    <x v="2"/>
    <n v="3"/>
    <n v="1"/>
    <x v="0"/>
    <x v="0"/>
    <s v="Q1"/>
    <x v="5"/>
    <x v="1"/>
    <s v="EQ"/>
    <n v="1604.75"/>
    <n v="1619.1"/>
    <n v="1578.1"/>
    <n v="1599.15"/>
    <n v="1592"/>
    <n v="1587.1"/>
    <n v="1594.53"/>
    <n v="1815178"/>
    <n v="2894354711.6500001"/>
    <n v="99156"/>
    <n v="1121769"/>
    <n v="61.8"/>
    <n v="-12.050000000000182"/>
    <n v="-7.5352531032111944E-3"/>
    <x v="0"/>
  </r>
  <r>
    <d v="2024-03-21T00:00:00"/>
    <x v="2"/>
    <n v="3"/>
    <n v="1"/>
    <x v="0"/>
    <x v="0"/>
    <s v="Q1"/>
    <x v="5"/>
    <x v="1"/>
    <s v="EQ"/>
    <n v="1608"/>
    <n v="1619.95"/>
    <n v="1583.35"/>
    <n v="1587.1"/>
    <n v="1600"/>
    <n v="1595.8"/>
    <n v="1600.05"/>
    <n v="2684744"/>
    <n v="4295731267.0500002"/>
    <n v="182199"/>
    <n v="1650772"/>
    <n v="61.49"/>
    <n v="8.7000000000000455"/>
    <n v="5.4816961754143067E-3"/>
    <x v="1"/>
  </r>
  <r>
    <d v="2024-03-22T00:00:00"/>
    <x v="2"/>
    <n v="3"/>
    <n v="1"/>
    <x v="0"/>
    <x v="0"/>
    <s v="Q1"/>
    <x v="5"/>
    <x v="1"/>
    <s v="EQ"/>
    <n v="1560"/>
    <n v="1571.45"/>
    <n v="1508.2"/>
    <n v="1595.8"/>
    <n v="1556.8"/>
    <n v="1557.85"/>
    <n v="1541.3"/>
    <n v="7468824"/>
    <n v="11511708198.65"/>
    <n v="325010"/>
    <n v="3265244"/>
    <n v="43.72"/>
    <n v="-37.950000000000045"/>
    <n v="-2.3781175585913052E-2"/>
    <x v="0"/>
  </r>
  <r>
    <d v="2024-03-26T00:00:00"/>
    <x v="2"/>
    <n v="3"/>
    <n v="1"/>
    <x v="0"/>
    <x v="0"/>
    <s v="Q1"/>
    <x v="5"/>
    <x v="1"/>
    <s v="EQ"/>
    <n v="1562.25"/>
    <n v="1592.55"/>
    <n v="1555.55"/>
    <n v="1557.85"/>
    <n v="1563"/>
    <n v="1562.25"/>
    <n v="1563.7"/>
    <n v="4496344"/>
    <n v="7030927961.0500002"/>
    <n v="229783"/>
    <n v="3033526"/>
    <n v="67.47"/>
    <n v="4.4000000000000909"/>
    <n v="2.8244054305614093E-3"/>
    <x v="1"/>
  </r>
  <r>
    <d v="2024-03-27T00:00:00"/>
    <x v="2"/>
    <n v="3"/>
    <n v="1"/>
    <x v="0"/>
    <x v="0"/>
    <s v="Q1"/>
    <x v="5"/>
    <x v="1"/>
    <s v="EQ"/>
    <n v="1569"/>
    <n v="1576.85"/>
    <n v="1540"/>
    <n v="1562.25"/>
    <n v="1549"/>
    <n v="1546.2"/>
    <n v="1561.15"/>
    <n v="2589697"/>
    <n v="4042903387.8000002"/>
    <n v="169182"/>
    <n v="1891803"/>
    <n v="73.05"/>
    <n v="-16.049999999999955"/>
    <n v="-1.0273643783005252E-2"/>
    <x v="0"/>
  </r>
  <r>
    <d v="2024-03-28T00:00:00"/>
    <x v="2"/>
    <n v="3"/>
    <n v="1"/>
    <x v="0"/>
    <x v="0"/>
    <s v="Q1"/>
    <x v="5"/>
    <x v="1"/>
    <s v="EQ"/>
    <n v="1549"/>
    <n v="1561.05"/>
    <n v="1531"/>
    <n v="1546.2"/>
    <n v="1547.05"/>
    <n v="1543.55"/>
    <n v="1543.54"/>
    <n v="5301493"/>
    <n v="8183048059.0500002"/>
    <n v="202835"/>
    <n v="3260127"/>
    <n v="61.49"/>
    <n v="-2.6500000000000909"/>
    <n v="-1.7138791876859984E-3"/>
    <x v="0"/>
  </r>
  <r>
    <d v="2024-04-01T00:00:00"/>
    <x v="3"/>
    <n v="4"/>
    <n v="1"/>
    <x v="0"/>
    <x v="1"/>
    <s v="Q2"/>
    <x v="5"/>
    <x v="1"/>
    <s v="EQ"/>
    <n v="1549"/>
    <n v="1569"/>
    <n v="1548"/>
    <n v="1543.55"/>
    <n v="1558"/>
    <n v="1556.7"/>
    <n v="1559.34"/>
    <n v="1014857"/>
    <n v="1582508449.6500001"/>
    <n v="76671"/>
    <n v="539652"/>
    <n v="53.18"/>
    <n v="13.150000000000091"/>
    <n v="8.5193223413560244E-3"/>
    <x v="1"/>
  </r>
  <r>
    <d v="2024-04-02T00:00:00"/>
    <x v="3"/>
    <n v="4"/>
    <n v="1"/>
    <x v="0"/>
    <x v="1"/>
    <s v="Q2"/>
    <x v="5"/>
    <x v="1"/>
    <s v="EQ"/>
    <n v="1559"/>
    <n v="1565"/>
    <n v="1525.1"/>
    <n v="1556.7"/>
    <n v="1531.95"/>
    <n v="1528.3"/>
    <n v="1540.21"/>
    <n v="2031775"/>
    <n v="3129366803"/>
    <n v="104995"/>
    <n v="1414675"/>
    <n v="69.63"/>
    <n v="-28.400000000000091"/>
    <n v="-1.8243720691205813E-2"/>
    <x v="0"/>
  </r>
  <r>
    <d v="2024-04-03T00:00:00"/>
    <x v="3"/>
    <n v="4"/>
    <n v="1"/>
    <x v="0"/>
    <x v="1"/>
    <s v="Q2"/>
    <x v="5"/>
    <x v="1"/>
    <s v="EQ"/>
    <n v="1525.35"/>
    <n v="1558.45"/>
    <n v="1518"/>
    <n v="1528.3"/>
    <n v="1534.6"/>
    <n v="1535.85"/>
    <n v="1541.4"/>
    <n v="3343884"/>
    <n v="5154258795.1499996"/>
    <n v="145875"/>
    <n v="1935932"/>
    <n v="57.89"/>
    <n v="7.5499999999999545"/>
    <n v="4.9401295557154716E-3"/>
    <x v="1"/>
  </r>
  <r>
    <d v="2024-04-04T00:00:00"/>
    <x v="3"/>
    <n v="4"/>
    <n v="1"/>
    <x v="0"/>
    <x v="1"/>
    <s v="Q2"/>
    <x v="5"/>
    <x v="1"/>
    <s v="EQ"/>
    <n v="1540.8"/>
    <n v="1552.5"/>
    <n v="1518.7"/>
    <n v="1535.85"/>
    <n v="1539.95"/>
    <n v="1539.65"/>
    <n v="1534.9"/>
    <n v="3388449"/>
    <n v="5200914121.8500004"/>
    <n v="236099"/>
    <n v="1471018"/>
    <n v="43.41"/>
    <n v="3.8000000000001819"/>
    <n v="2.4741999544227512E-3"/>
    <x v="1"/>
  </r>
  <r>
    <d v="2024-04-05T00:00:00"/>
    <x v="3"/>
    <n v="4"/>
    <n v="1"/>
    <x v="0"/>
    <x v="1"/>
    <s v="Q2"/>
    <x v="5"/>
    <x v="1"/>
    <s v="EQ"/>
    <n v="1542.45"/>
    <n v="1547.7"/>
    <n v="1523.8"/>
    <n v="1539.65"/>
    <n v="1545.4"/>
    <n v="1545.25"/>
    <n v="1537.74"/>
    <n v="2773570"/>
    <n v="4265036685.1500001"/>
    <n v="145373"/>
    <n v="1843558"/>
    <n v="66.47"/>
    <n v="5.5999999999999091"/>
    <n v="3.637190270515967E-3"/>
    <x v="1"/>
  </r>
  <r>
    <d v="2024-04-08T00:00:00"/>
    <x v="3"/>
    <n v="4"/>
    <n v="1"/>
    <x v="0"/>
    <x v="1"/>
    <s v="Q2"/>
    <x v="5"/>
    <x v="1"/>
    <s v="EQ"/>
    <n v="1554"/>
    <n v="1554"/>
    <n v="1537.65"/>
    <n v="1545.25"/>
    <n v="1540.75"/>
    <n v="1540.05"/>
    <n v="1544.56"/>
    <n v="1820136"/>
    <n v="2811307179.3000002"/>
    <n v="89956"/>
    <n v="1181536"/>
    <n v="64.91"/>
    <n v="-5.2000000000000455"/>
    <n v="-3.3651512700210618E-3"/>
    <x v="0"/>
  </r>
  <r>
    <d v="2024-04-08T00:00:00"/>
    <x v="3"/>
    <n v="4"/>
    <n v="1"/>
    <x v="0"/>
    <x v="1"/>
    <s v="Q2"/>
    <x v="5"/>
    <x v="1"/>
    <s v="EQ"/>
    <n v="1554"/>
    <n v="1554"/>
    <n v="1537.65"/>
    <n v="1545.25"/>
    <n v="1540.75"/>
    <n v="1540.05"/>
    <n v="1544.56"/>
    <n v="1820136"/>
    <n v="2811307179.3000002"/>
    <n v="89956"/>
    <n v="1181536"/>
    <n v="64.91"/>
    <n v="-5.2000000000000455"/>
    <n v="-3.3651512700210618E-3"/>
    <x v="0"/>
  </r>
  <r>
    <d v="2024-04-09T00:00:00"/>
    <x v="3"/>
    <n v="4"/>
    <n v="1"/>
    <x v="0"/>
    <x v="1"/>
    <s v="Q2"/>
    <x v="5"/>
    <x v="1"/>
    <s v="EQ"/>
    <n v="1540"/>
    <n v="1561.8"/>
    <n v="1534.55"/>
    <n v="1540.05"/>
    <n v="1543"/>
    <n v="1540.5"/>
    <n v="1544.53"/>
    <n v="2432095"/>
    <n v="3756444152"/>
    <n v="87544"/>
    <n v="1651201"/>
    <n v="67.89"/>
    <n v="0.45000000000004547"/>
    <n v="2.921983052498591E-4"/>
    <x v="1"/>
  </r>
  <r>
    <d v="2024-04-10T00:00:00"/>
    <x v="3"/>
    <n v="4"/>
    <n v="1"/>
    <x v="0"/>
    <x v="1"/>
    <s v="Q2"/>
    <x v="5"/>
    <x v="1"/>
    <s v="EQ"/>
    <n v="1541.05"/>
    <n v="1552.15"/>
    <n v="1536.2"/>
    <n v="1540.5"/>
    <n v="1539"/>
    <n v="1539.15"/>
    <n v="1542.94"/>
    <n v="1829986"/>
    <n v="2823558097"/>
    <n v="129530"/>
    <n v="1172410"/>
    <n v="64.069999999999993"/>
    <n v="-1.3499999999999091"/>
    <n v="-8.7633885102233631E-4"/>
    <x v="0"/>
  </r>
  <r>
    <d v="2024-04-12T00:00:00"/>
    <x v="3"/>
    <n v="4"/>
    <n v="1"/>
    <x v="0"/>
    <x v="1"/>
    <s v="Q2"/>
    <x v="5"/>
    <x v="1"/>
    <s v="EQ"/>
    <n v="1537"/>
    <n v="1542.95"/>
    <n v="1516.2"/>
    <n v="1539.15"/>
    <n v="1521.3"/>
    <n v="1521.5"/>
    <n v="1527"/>
    <n v="4319991"/>
    <n v="6596607573.1000004"/>
    <n v="161633"/>
    <n v="2699532"/>
    <n v="62.49"/>
    <n v="-17.650000000000091"/>
    <n v="-1.1467368352662242E-2"/>
    <x v="0"/>
  </r>
  <r>
    <d v="2024-04-15T00:00:00"/>
    <x v="3"/>
    <n v="4"/>
    <n v="1"/>
    <x v="0"/>
    <x v="1"/>
    <s v="Q2"/>
    <x v="5"/>
    <x v="1"/>
    <s v="EQ"/>
    <n v="1507.1"/>
    <n v="1530.5"/>
    <n v="1494"/>
    <n v="1521.5"/>
    <n v="1508.35"/>
    <n v="1505.05"/>
    <n v="1508.32"/>
    <n v="3295684"/>
    <n v="4970945167.3999996"/>
    <n v="131879"/>
    <n v="2112838"/>
    <n v="64.11"/>
    <n v="-16.450000000000045"/>
    <n v="-1.0811698981268514E-2"/>
    <x v="0"/>
  </r>
  <r>
    <d v="2024-04-16T00:00:00"/>
    <x v="3"/>
    <n v="4"/>
    <n v="1"/>
    <x v="0"/>
    <x v="1"/>
    <s v="Q2"/>
    <x v="5"/>
    <x v="1"/>
    <s v="EQ"/>
    <n v="1486.35"/>
    <n v="1501.6"/>
    <n v="1467.3"/>
    <n v="1505.05"/>
    <n v="1474.1"/>
    <n v="1477.3"/>
    <n v="1482.93"/>
    <n v="2446933"/>
    <n v="3628638290.5"/>
    <n v="123989"/>
    <n v="1574142"/>
    <n v="64.33"/>
    <n v="-27.75"/>
    <n v="-1.8437925650310622E-2"/>
    <x v="0"/>
  </r>
  <r>
    <d v="2024-04-18T00:00:00"/>
    <x v="3"/>
    <n v="4"/>
    <n v="1"/>
    <x v="0"/>
    <x v="1"/>
    <s v="Q2"/>
    <x v="5"/>
    <x v="1"/>
    <s v="EQ"/>
    <n v="1477.05"/>
    <n v="1480.9"/>
    <n v="1452.1"/>
    <n v="1477.3"/>
    <n v="1468"/>
    <n v="1466.85"/>
    <n v="1464.37"/>
    <n v="5180223"/>
    <n v="7585783641.3999996"/>
    <n v="190762"/>
    <n v="2896813"/>
    <n v="55.92"/>
    <n v="-10.450000000000045"/>
    <n v="-7.0737155621742676E-3"/>
    <x v="0"/>
  </r>
  <r>
    <d v="2024-04-19T00:00:00"/>
    <x v="3"/>
    <n v="4"/>
    <n v="1"/>
    <x v="0"/>
    <x v="1"/>
    <s v="Q2"/>
    <x v="5"/>
    <x v="1"/>
    <s v="EQ"/>
    <n v="1442"/>
    <n v="1455.5"/>
    <n v="1435"/>
    <n v="1466.85"/>
    <n v="1449.9"/>
    <n v="1447.5"/>
    <n v="1446.26"/>
    <n v="5219506"/>
    <n v="7548765708.6999998"/>
    <n v="204044"/>
    <n v="3556402"/>
    <n v="68.14"/>
    <n v="-19.349999999999909"/>
    <n v="-1.3191532876572185E-2"/>
    <x v="0"/>
  </r>
  <r>
    <d v="2024-04-22T00:00:00"/>
    <x v="3"/>
    <n v="4"/>
    <n v="1"/>
    <x v="0"/>
    <x v="1"/>
    <s v="Q2"/>
    <x v="5"/>
    <x v="1"/>
    <s v="EQ"/>
    <n v="1452.2"/>
    <n v="1473.3"/>
    <n v="1450.5"/>
    <n v="1447.5"/>
    <n v="1472"/>
    <n v="1465.9"/>
    <n v="1464.48"/>
    <n v="1939632"/>
    <n v="2840557681.75"/>
    <n v="97893"/>
    <n v="1281464"/>
    <n v="66.069999999999993"/>
    <n v="18.400000000000091"/>
    <n v="1.2711571675302308E-2"/>
    <x v="1"/>
  </r>
  <r>
    <d v="2024-04-23T00:00:00"/>
    <x v="3"/>
    <n v="4"/>
    <n v="1"/>
    <x v="0"/>
    <x v="1"/>
    <s v="Q2"/>
    <x v="5"/>
    <x v="1"/>
    <s v="EQ"/>
    <n v="1474.9"/>
    <n v="1501.45"/>
    <n v="1471.1"/>
    <n v="1465.9"/>
    <n v="1485.55"/>
    <n v="1486.65"/>
    <n v="1489.9"/>
    <n v="2783858"/>
    <n v="4147659199.3000002"/>
    <n v="150576"/>
    <n v="1726335"/>
    <n v="62.01"/>
    <n v="20.75"/>
    <n v="1.4155126543420424E-2"/>
    <x v="1"/>
  </r>
  <r>
    <d v="2024-04-24T00:00:00"/>
    <x v="3"/>
    <n v="4"/>
    <n v="1"/>
    <x v="0"/>
    <x v="1"/>
    <s v="Q2"/>
    <x v="5"/>
    <x v="1"/>
    <s v="EQ"/>
    <n v="1490"/>
    <n v="1496.95"/>
    <n v="1476.3"/>
    <n v="1486.65"/>
    <n v="1482"/>
    <n v="1479.25"/>
    <n v="1484.83"/>
    <n v="1321471"/>
    <n v="1962157781.4000001"/>
    <n v="76061"/>
    <n v="864033"/>
    <n v="65.38"/>
    <n v="-7.4000000000000909"/>
    <n v="-4.977634278411254E-3"/>
    <x v="0"/>
  </r>
  <r>
    <d v="2024-04-25T00:00:00"/>
    <x v="3"/>
    <n v="4"/>
    <n v="1"/>
    <x v="0"/>
    <x v="1"/>
    <s v="Q2"/>
    <x v="5"/>
    <x v="1"/>
    <s v="EQ"/>
    <n v="1479.95"/>
    <n v="1515.05"/>
    <n v="1479.95"/>
    <n v="1479.25"/>
    <n v="1502"/>
    <n v="1504.15"/>
    <n v="1501.34"/>
    <n v="4558032"/>
    <n v="6843154779.6999998"/>
    <n v="200790"/>
    <n v="2307329"/>
    <n v="50.62"/>
    <n v="24.900000000000091"/>
    <n v="1.6832854487071211E-2"/>
    <x v="1"/>
  </r>
  <r>
    <d v="2024-04-26T00:00:00"/>
    <x v="3"/>
    <n v="4"/>
    <n v="1"/>
    <x v="0"/>
    <x v="1"/>
    <s v="Q2"/>
    <x v="5"/>
    <x v="1"/>
    <s v="EQ"/>
    <n v="1516.85"/>
    <n v="1531.45"/>
    <n v="1464.95"/>
    <n v="1504.15"/>
    <n v="1477"/>
    <n v="1473.85"/>
    <n v="1495.58"/>
    <n v="4328477"/>
    <n v="6473597804.6999998"/>
    <n v="197018"/>
    <n v="2329378"/>
    <n v="53.82"/>
    <n v="-30.300000000000182"/>
    <n v="-2.014426752651011E-2"/>
    <x v="0"/>
  </r>
  <r>
    <d v="2024-04-29T00:00:00"/>
    <x v="3"/>
    <n v="4"/>
    <n v="1"/>
    <x v="0"/>
    <x v="1"/>
    <s v="Q2"/>
    <x v="5"/>
    <x v="1"/>
    <s v="EQ"/>
    <n v="1415"/>
    <n v="1436"/>
    <n v="1381"/>
    <n v="1473.85"/>
    <n v="1388.3"/>
    <n v="1387.4"/>
    <n v="1395.77"/>
    <n v="11493223"/>
    <n v="16041843499.549999"/>
    <n v="403074"/>
    <n v="5965961"/>
    <n v="51.91"/>
    <n v="-86.449999999999818"/>
    <n v="-5.865590121111363E-2"/>
    <x v="0"/>
  </r>
  <r>
    <d v="2024-04-30T00:00:00"/>
    <x v="3"/>
    <n v="4"/>
    <n v="1"/>
    <x v="0"/>
    <x v="1"/>
    <s v="Q2"/>
    <x v="5"/>
    <x v="1"/>
    <s v="EQ"/>
    <n v="1376.4"/>
    <n v="1397.9"/>
    <n v="1362.45"/>
    <n v="1387.4"/>
    <n v="1367.45"/>
    <n v="1366.6"/>
    <n v="1375.7"/>
    <n v="7606726"/>
    <n v="10464572127.15"/>
    <n v="301824"/>
    <n v="5744795"/>
    <n v="75.52"/>
    <n v="-20.800000000000182"/>
    <n v="-1.4992071500648825E-2"/>
    <x v="0"/>
  </r>
  <r>
    <d v="2024-05-02T00:00:00"/>
    <x v="4"/>
    <n v="5"/>
    <n v="1"/>
    <x v="0"/>
    <x v="1"/>
    <s v="Q2"/>
    <x v="5"/>
    <x v="1"/>
    <s v="EQ"/>
    <n v="1358"/>
    <n v="1377.9"/>
    <n v="1358"/>
    <n v="1366.6"/>
    <n v="1362.2"/>
    <n v="1360.7"/>
    <n v="1363.91"/>
    <n v="6555505"/>
    <n v="8941107185.3500004"/>
    <n v="243441"/>
    <n v="4281650"/>
    <n v="65.31"/>
    <n v="-5.8999999999998636"/>
    <n v="-4.3172837699398973E-3"/>
    <x v="0"/>
  </r>
  <r>
    <d v="2024-05-03T00:00:00"/>
    <x v="4"/>
    <n v="5"/>
    <n v="1"/>
    <x v="0"/>
    <x v="1"/>
    <s v="Q2"/>
    <x v="5"/>
    <x v="1"/>
    <s v="EQ"/>
    <n v="1370"/>
    <n v="1370"/>
    <n v="1333.55"/>
    <n v="1360.7"/>
    <n v="1347.2"/>
    <n v="1348.05"/>
    <n v="1348.33"/>
    <n v="5964228"/>
    <n v="8041750320.1499996"/>
    <n v="235234"/>
    <n v="3721744"/>
    <n v="62.4"/>
    <n v="-12.650000000000091"/>
    <n v="-9.2966855295069373E-3"/>
    <x v="0"/>
  </r>
  <r>
    <d v="2024-05-06T00:00:00"/>
    <x v="4"/>
    <n v="5"/>
    <n v="1"/>
    <x v="0"/>
    <x v="1"/>
    <s v="Q2"/>
    <x v="5"/>
    <x v="1"/>
    <s v="EQ"/>
    <n v="1358"/>
    <n v="1365"/>
    <n v="1348.5"/>
    <n v="1348.05"/>
    <n v="1360"/>
    <n v="1358.8"/>
    <n v="1357.74"/>
    <n v="2504082"/>
    <n v="3399887484.5999999"/>
    <n v="99672"/>
    <n v="1541981"/>
    <n v="61.58"/>
    <n v="10.75"/>
    <n v="7.9744816586921861E-3"/>
    <x v="1"/>
  </r>
  <r>
    <d v="2024-05-07T00:00:00"/>
    <x v="4"/>
    <n v="5"/>
    <n v="1"/>
    <x v="0"/>
    <x v="1"/>
    <s v="Q2"/>
    <x v="5"/>
    <x v="1"/>
    <s v="EQ"/>
    <n v="1347.95"/>
    <n v="1348.9"/>
    <n v="1326.15"/>
    <n v="1358.8"/>
    <n v="1329.9"/>
    <n v="1330.95"/>
    <n v="1333.27"/>
    <n v="5096525"/>
    <n v="6795022822.5"/>
    <n v="171783"/>
    <n v="3577659"/>
    <n v="70.2"/>
    <n v="-27.849999999999909"/>
    <n v="-2.0496025905210415E-2"/>
    <x v="0"/>
  </r>
  <r>
    <d v="2024-05-08T00:00:00"/>
    <x v="4"/>
    <n v="5"/>
    <n v="1"/>
    <x v="0"/>
    <x v="1"/>
    <s v="Q2"/>
    <x v="5"/>
    <x v="1"/>
    <s v="EQ"/>
    <n v="1330.95"/>
    <n v="1334"/>
    <n v="1307.3"/>
    <n v="1330.95"/>
    <n v="1314"/>
    <n v="1313.65"/>
    <n v="1315.44"/>
    <n v="6832455"/>
    <n v="8987696232"/>
    <n v="197401"/>
    <n v="5254760"/>
    <n v="76.91"/>
    <n v="-17.299999999999955"/>
    <n v="-1.2998234343889668E-2"/>
    <x v="0"/>
  </r>
  <r>
    <d v="2024-05-09T00:00:00"/>
    <x v="4"/>
    <n v="5"/>
    <n v="1"/>
    <x v="0"/>
    <x v="1"/>
    <s v="Q2"/>
    <x v="5"/>
    <x v="1"/>
    <s v="EQ"/>
    <n v="1315"/>
    <n v="1339"/>
    <n v="1314.5"/>
    <n v="1313.65"/>
    <n v="1319"/>
    <n v="1320.05"/>
    <n v="1325.65"/>
    <n v="5653762"/>
    <n v="7494893286.8500004"/>
    <n v="280796"/>
    <n v="3803371"/>
    <n v="67.27"/>
    <n v="6.3999999999998636"/>
    <n v="4.8719217447568703E-3"/>
    <x v="1"/>
  </r>
  <r>
    <d v="2024-05-10T00:00:00"/>
    <x v="4"/>
    <n v="5"/>
    <n v="1"/>
    <x v="0"/>
    <x v="1"/>
    <s v="Q2"/>
    <x v="5"/>
    <x v="1"/>
    <s v="EQ"/>
    <n v="1320.1"/>
    <n v="1322.9"/>
    <n v="1303.5999999999999"/>
    <n v="1320.05"/>
    <n v="1319.35"/>
    <n v="1316.2"/>
    <n v="1316.08"/>
    <n v="3357203"/>
    <n v="4418337910.75"/>
    <n v="123871"/>
    <n v="2215710"/>
    <n v="66"/>
    <n v="-3.8499999999999091"/>
    <n v="-2.9165561910533002E-3"/>
    <x v="0"/>
  </r>
  <r>
    <d v="2024-05-13T00:00:00"/>
    <x v="4"/>
    <n v="5"/>
    <n v="1"/>
    <x v="0"/>
    <x v="1"/>
    <s v="Q2"/>
    <x v="5"/>
    <x v="1"/>
    <s v="EQ"/>
    <n v="1316.2"/>
    <n v="1321.9"/>
    <n v="1301.6500000000001"/>
    <n v="1316.2"/>
    <n v="1314.4"/>
    <n v="1312.9"/>
    <n v="1311.49"/>
    <n v="2316566"/>
    <n v="3038141623"/>
    <n v="95535"/>
    <n v="1721834"/>
    <n v="74.33"/>
    <n v="-3.2999999999999545"/>
    <n v="-2.5072177480625697E-3"/>
    <x v="0"/>
  </r>
  <r>
    <d v="2024-05-14T00:00:00"/>
    <x v="4"/>
    <n v="5"/>
    <n v="1"/>
    <x v="0"/>
    <x v="1"/>
    <s v="Q2"/>
    <x v="5"/>
    <x v="1"/>
    <s v="EQ"/>
    <n v="1322"/>
    <n v="1326.95"/>
    <n v="1308.7"/>
    <n v="1312.9"/>
    <n v="1319.25"/>
    <n v="1321.05"/>
    <n v="1319.25"/>
    <n v="3200462"/>
    <n v="4222199274.4000001"/>
    <n v="154053"/>
    <n v="2232401"/>
    <n v="69.75"/>
    <n v="8.1499999999998636"/>
    <n v="6.2076319597835806E-3"/>
    <x v="1"/>
  </r>
  <r>
    <d v="2024-05-15T00:00:00"/>
    <x v="4"/>
    <n v="5"/>
    <n v="1"/>
    <x v="0"/>
    <x v="1"/>
    <s v="Q2"/>
    <x v="5"/>
    <x v="1"/>
    <s v="EQ"/>
    <n v="1319.25"/>
    <n v="1340.3"/>
    <n v="1318.25"/>
    <n v="1321.05"/>
    <n v="1335"/>
    <n v="1332.9"/>
    <n v="1332.16"/>
    <n v="2975965"/>
    <n v="3964464002.25"/>
    <n v="86136"/>
    <n v="1804391"/>
    <n v="60.63"/>
    <n v="11.850000000000136"/>
    <n v="8.9701373907120369E-3"/>
    <x v="1"/>
  </r>
  <r>
    <d v="2024-05-16T00:00:00"/>
    <x v="4"/>
    <n v="5"/>
    <n v="1"/>
    <x v="0"/>
    <x v="1"/>
    <s v="Q2"/>
    <x v="5"/>
    <x v="1"/>
    <s v="EQ"/>
    <n v="1345"/>
    <n v="1357.8"/>
    <n v="1328.5"/>
    <n v="1332.9"/>
    <n v="1347.15"/>
    <n v="1348.15"/>
    <n v="1347.6"/>
    <n v="5055915"/>
    <n v="6813360286.1000004"/>
    <n v="192332"/>
    <n v="2720195"/>
    <n v="53.8"/>
    <n v="15.25"/>
    <n v="1.1441218395978692E-2"/>
    <x v="1"/>
  </r>
  <r>
    <d v="2024-05-17T00:00:00"/>
    <x v="4"/>
    <n v="5"/>
    <n v="1"/>
    <x v="0"/>
    <x v="1"/>
    <s v="Q2"/>
    <x v="5"/>
    <x v="1"/>
    <s v="EQ"/>
    <n v="1351"/>
    <n v="1351"/>
    <n v="1330.2"/>
    <n v="1348.15"/>
    <n v="1331.95"/>
    <n v="1333.2"/>
    <n v="1339.47"/>
    <n v="2487831"/>
    <n v="3332378779.1999998"/>
    <n v="111842"/>
    <n v="1557889"/>
    <n v="62.62"/>
    <n v="-14.950000000000045"/>
    <n v="-1.1089270481771349E-2"/>
    <x v="0"/>
  </r>
  <r>
    <d v="2024-05-18T00:00:00"/>
    <x v="4"/>
    <n v="5"/>
    <n v="1"/>
    <x v="0"/>
    <x v="1"/>
    <s v="Q2"/>
    <x v="5"/>
    <x v="1"/>
    <s v="EQ"/>
    <n v="1335.05"/>
    <n v="1340"/>
    <n v="1333.05"/>
    <n v="1333.2"/>
    <n v="1339.2"/>
    <n v="1338.9"/>
    <n v="1337.28"/>
    <n v="107491"/>
    <n v="143745625.94999999"/>
    <n v="7051"/>
    <n v="62366"/>
    <n v="58.02"/>
    <n v="5.7000000000000455"/>
    <n v="4.2754275427543094E-3"/>
    <x v="1"/>
  </r>
  <r>
    <d v="2024-05-21T00:00:00"/>
    <x v="4"/>
    <n v="5"/>
    <n v="1"/>
    <x v="0"/>
    <x v="1"/>
    <s v="Q2"/>
    <x v="5"/>
    <x v="1"/>
    <s v="EQ"/>
    <n v="1314"/>
    <n v="1349.85"/>
    <n v="1314"/>
    <n v="1338.9"/>
    <n v="1342"/>
    <n v="1341.9"/>
    <n v="1334.81"/>
    <n v="4966721"/>
    <n v="6629641494.25"/>
    <n v="189322"/>
    <n v="3660879"/>
    <n v="73.709999999999994"/>
    <n v="3"/>
    <n v="2.2406453058480841E-3"/>
    <x v="1"/>
  </r>
  <r>
    <d v="2024-05-22T00:00:00"/>
    <x v="4"/>
    <n v="5"/>
    <n v="1"/>
    <x v="0"/>
    <x v="1"/>
    <s v="Q2"/>
    <x v="5"/>
    <x v="1"/>
    <s v="EQ"/>
    <n v="1348.95"/>
    <n v="1352.9"/>
    <n v="1340"/>
    <n v="1341.9"/>
    <n v="1342"/>
    <n v="1343.05"/>
    <n v="1345.26"/>
    <n v="2390777"/>
    <n v="3216220627.3499999"/>
    <n v="125238"/>
    <n v="1737748"/>
    <n v="72.69"/>
    <n v="1.1499999999998636"/>
    <n v="8.5699381474019188E-4"/>
    <x v="1"/>
  </r>
  <r>
    <d v="2024-05-23T00:00:00"/>
    <x v="4"/>
    <n v="5"/>
    <n v="1"/>
    <x v="0"/>
    <x v="1"/>
    <s v="Q2"/>
    <x v="5"/>
    <x v="1"/>
    <s v="EQ"/>
    <n v="1346.65"/>
    <n v="1358.45"/>
    <n v="1338"/>
    <n v="1343.05"/>
    <n v="1352.45"/>
    <n v="1353.55"/>
    <n v="1350.51"/>
    <n v="3326149"/>
    <n v="4492008668.1999998"/>
    <n v="187740"/>
    <n v="1915401"/>
    <n v="57.59"/>
    <n v="10.5"/>
    <n v="7.818026134544508E-3"/>
    <x v="1"/>
  </r>
  <r>
    <d v="2024-05-24T00:00:00"/>
    <x v="4"/>
    <n v="5"/>
    <n v="1"/>
    <x v="0"/>
    <x v="1"/>
    <s v="Q2"/>
    <x v="5"/>
    <x v="1"/>
    <s v="EQ"/>
    <n v="1360"/>
    <n v="1360"/>
    <n v="1340.85"/>
    <n v="1353.55"/>
    <n v="1342.5"/>
    <n v="1345.2"/>
    <n v="1349.46"/>
    <n v="1769966"/>
    <n v="2388505812.9000001"/>
    <n v="98183"/>
    <n v="991297"/>
    <n v="56.01"/>
    <n v="-8.3499999999999091"/>
    <n v="-6.1689630970410475E-3"/>
    <x v="0"/>
  </r>
  <r>
    <d v="2024-05-27T00:00:00"/>
    <x v="4"/>
    <n v="5"/>
    <n v="1"/>
    <x v="0"/>
    <x v="1"/>
    <s v="Q2"/>
    <x v="5"/>
    <x v="1"/>
    <s v="EQ"/>
    <n v="1351"/>
    <n v="1359.6"/>
    <n v="1338"/>
    <n v="1345.2"/>
    <n v="1352.1"/>
    <n v="1353.3"/>
    <n v="1352.17"/>
    <n v="1942325"/>
    <n v="2626349899.8499999"/>
    <n v="86870"/>
    <n v="1192905"/>
    <n v="61.42"/>
    <n v="8.0999999999999091"/>
    <n v="6.0214094558429295E-3"/>
    <x v="1"/>
  </r>
  <r>
    <d v="2024-05-28T00:00:00"/>
    <x v="4"/>
    <n v="5"/>
    <n v="1"/>
    <x v="0"/>
    <x v="1"/>
    <s v="Q2"/>
    <x v="5"/>
    <x v="1"/>
    <s v="EQ"/>
    <n v="1357.85"/>
    <n v="1363.3"/>
    <n v="1345.6"/>
    <n v="1353.3"/>
    <n v="1359"/>
    <n v="1358.4"/>
    <n v="1356.78"/>
    <n v="2147233"/>
    <n v="2913322745.4499998"/>
    <n v="67829"/>
    <n v="1564781"/>
    <n v="72.87"/>
    <n v="5.1000000000001364"/>
    <n v="3.7685657282200079E-3"/>
    <x v="1"/>
  </r>
  <r>
    <d v="2024-05-29T00:00:00"/>
    <x v="4"/>
    <n v="5"/>
    <n v="1"/>
    <x v="0"/>
    <x v="1"/>
    <s v="Q2"/>
    <x v="5"/>
    <x v="1"/>
    <s v="EQ"/>
    <n v="1366"/>
    <n v="1366.6"/>
    <n v="1346.95"/>
    <n v="1358.4"/>
    <n v="1347.95"/>
    <n v="1353.1"/>
    <n v="1356.53"/>
    <n v="3845920"/>
    <n v="5217110202.8000002"/>
    <n v="96972"/>
    <n v="2957524"/>
    <n v="76.900000000000006"/>
    <n v="-5.3000000000001819"/>
    <n v="-3.9016489988222772E-3"/>
    <x v="0"/>
  </r>
  <r>
    <d v="2024-05-30T00:00:00"/>
    <x v="4"/>
    <n v="5"/>
    <n v="1"/>
    <x v="0"/>
    <x v="1"/>
    <s v="Q2"/>
    <x v="5"/>
    <x v="1"/>
    <s v="EQ"/>
    <n v="1346"/>
    <n v="1351.55"/>
    <n v="1325.1"/>
    <n v="1353.1"/>
    <n v="1338.55"/>
    <n v="1331.85"/>
    <n v="1335.32"/>
    <n v="4150461"/>
    <n v="5542202983.8999996"/>
    <n v="157172"/>
    <n v="2806445"/>
    <n v="67.62"/>
    <n v="-21.25"/>
    <n v="-1.5704678146478458E-2"/>
    <x v="0"/>
  </r>
  <r>
    <d v="2024-05-31T00:00:00"/>
    <x v="4"/>
    <n v="5"/>
    <n v="1"/>
    <x v="0"/>
    <x v="1"/>
    <s v="Q2"/>
    <x v="5"/>
    <x v="1"/>
    <s v="EQ"/>
    <n v="1331.85"/>
    <n v="1340.9"/>
    <n v="1315.75"/>
    <n v="1331.85"/>
    <n v="1324"/>
    <n v="1324.1"/>
    <n v="1327.65"/>
    <n v="10319045"/>
    <n v="13700055709.049999"/>
    <n v="187148"/>
    <n v="6799942"/>
    <n v="65.900000000000006"/>
    <n v="-7.75"/>
    <n v="-5.8189736081390555E-3"/>
    <x v="0"/>
  </r>
  <r>
    <d v="2024-06-03T00:00:00"/>
    <x v="5"/>
    <n v="6"/>
    <n v="1"/>
    <x v="0"/>
    <x v="1"/>
    <s v="Q2"/>
    <x v="5"/>
    <x v="1"/>
    <s v="EQ"/>
    <n v="1350.55"/>
    <n v="1354.75"/>
    <n v="1309.8499999999999"/>
    <n v="1324.1"/>
    <n v="1316.5"/>
    <n v="1314.45"/>
    <n v="1321.7"/>
    <n v="5384064"/>
    <n v="7116093523.4499998"/>
    <n v="174269"/>
    <n v="4217940"/>
    <n v="78.34"/>
    <n v="-9.6499999999998636"/>
    <n v="-7.2879691866172226E-3"/>
    <x v="0"/>
  </r>
  <r>
    <d v="2024-06-04T00:00:00"/>
    <x v="5"/>
    <n v="6"/>
    <n v="1"/>
    <x v="0"/>
    <x v="1"/>
    <s v="Q2"/>
    <x v="5"/>
    <x v="1"/>
    <s v="EQ"/>
    <n v="1325"/>
    <n v="1325"/>
    <n v="1235"/>
    <n v="1314.45"/>
    <n v="1319.95"/>
    <n v="1303.55"/>
    <n v="1300.77"/>
    <n v="5447244"/>
    <n v="7085634447.5500002"/>
    <n v="179504"/>
    <n v="2887206"/>
    <n v="53"/>
    <n v="-10.900000000000091"/>
    <n v="-8.2924417056564267E-3"/>
    <x v="0"/>
  </r>
  <r>
    <d v="2024-06-05T00:00:00"/>
    <x v="5"/>
    <n v="6"/>
    <n v="1"/>
    <x v="0"/>
    <x v="1"/>
    <s v="Q2"/>
    <x v="5"/>
    <x v="1"/>
    <s v="EQ"/>
    <n v="1320"/>
    <n v="1356.9"/>
    <n v="1316.1"/>
    <n v="1303.55"/>
    <n v="1347.15"/>
    <n v="1343.7"/>
    <n v="1343.16"/>
    <n v="3005139"/>
    <n v="4036369064.3000002"/>
    <n v="152334"/>
    <n v="1718448"/>
    <n v="57.18"/>
    <n v="40.150000000000091"/>
    <n v="3.0800506309692832E-2"/>
    <x v="1"/>
  </r>
  <r>
    <d v="2024-06-06T00:00:00"/>
    <x v="5"/>
    <n v="6"/>
    <n v="1"/>
    <x v="0"/>
    <x v="1"/>
    <s v="Q2"/>
    <x v="5"/>
    <x v="1"/>
    <s v="EQ"/>
    <n v="1354"/>
    <n v="1399.8"/>
    <n v="1350.9"/>
    <n v="1343.7"/>
    <n v="1396"/>
    <n v="1397.5"/>
    <n v="1384.8"/>
    <n v="5936709"/>
    <n v="8221149382.3999996"/>
    <n v="255514"/>
    <n v="3270136"/>
    <n v="55.08"/>
    <n v="53.799999999999955"/>
    <n v="4.0038699114385616E-2"/>
    <x v="1"/>
  </r>
  <r>
    <d v="2024-06-07T00:00:00"/>
    <x v="5"/>
    <n v="6"/>
    <n v="1"/>
    <x v="0"/>
    <x v="1"/>
    <s v="Q2"/>
    <x v="5"/>
    <x v="1"/>
    <s v="EQ"/>
    <n v="1407"/>
    <n v="1438.65"/>
    <n v="1398"/>
    <n v="1397.5"/>
    <n v="1428.5"/>
    <n v="1431.5"/>
    <n v="1423.72"/>
    <n v="5884025"/>
    <n v="8377201153.75"/>
    <n v="215600"/>
    <n v="2941320"/>
    <n v="49.99"/>
    <n v="34"/>
    <n v="2.4329159212880144E-2"/>
    <x v="1"/>
  </r>
  <r>
    <d v="2024-06-10T00:00:00"/>
    <x v="5"/>
    <n v="6"/>
    <n v="1"/>
    <x v="0"/>
    <x v="1"/>
    <s v="Q2"/>
    <x v="5"/>
    <x v="1"/>
    <s v="EQ"/>
    <n v="1440"/>
    <n v="1442"/>
    <n v="1397.5"/>
    <n v="1431.5"/>
    <n v="1418.3"/>
    <n v="1418.75"/>
    <n v="1414.21"/>
    <n v="3293739"/>
    <n v="4658040431.3000002"/>
    <n v="164903"/>
    <n v="1656233"/>
    <n v="50.28"/>
    <n v="-12.75"/>
    <n v="-8.9067411805798108E-3"/>
    <x v="0"/>
  </r>
  <r>
    <d v="2024-06-11T00:00:00"/>
    <x v="5"/>
    <n v="6"/>
    <n v="1"/>
    <x v="0"/>
    <x v="1"/>
    <s v="Q2"/>
    <x v="5"/>
    <x v="1"/>
    <s v="EQ"/>
    <n v="1425"/>
    <n v="1437.95"/>
    <n v="1415.4"/>
    <n v="1418.75"/>
    <n v="1428"/>
    <n v="1428.8"/>
    <n v="1428.46"/>
    <n v="2269082"/>
    <n v="3241286078.8499999"/>
    <n v="88902"/>
    <n v="1526783"/>
    <n v="67.290000000000006"/>
    <n v="10.049999999999955"/>
    <n v="7.0837004405286024E-3"/>
    <x v="1"/>
  </r>
  <r>
    <d v="2024-06-12T00:00:00"/>
    <x v="5"/>
    <n v="6"/>
    <n v="1"/>
    <x v="0"/>
    <x v="1"/>
    <s v="Q2"/>
    <x v="5"/>
    <x v="1"/>
    <s v="EQ"/>
    <n v="1472"/>
    <n v="1472"/>
    <n v="1434.5"/>
    <n v="1428.8"/>
    <n v="1437"/>
    <n v="1438.75"/>
    <n v="1448.95"/>
    <n v="5990861"/>
    <n v="8680448340.6499996"/>
    <n v="177302"/>
    <n v="3107518"/>
    <n v="51.87"/>
    <n v="9.9500000000000455"/>
    <n v="6.9638857782755078E-3"/>
    <x v="1"/>
  </r>
  <r>
    <d v="2024-06-13T00:00:00"/>
    <x v="5"/>
    <n v="6"/>
    <n v="1"/>
    <x v="0"/>
    <x v="1"/>
    <s v="Q2"/>
    <x v="5"/>
    <x v="1"/>
    <s v="EQ"/>
    <n v="1447.75"/>
    <n v="1457.7"/>
    <n v="1437.1"/>
    <n v="1438.75"/>
    <n v="1445.2"/>
    <n v="1444.15"/>
    <n v="1446.24"/>
    <n v="4232861"/>
    <n v="6121713027.6000004"/>
    <n v="133122"/>
    <n v="3114067"/>
    <n v="73.569999999999993"/>
    <n v="5.4000000000000909"/>
    <n v="3.753258036490072E-3"/>
    <x v="1"/>
  </r>
  <r>
    <d v="2024-06-14T00:00:00"/>
    <x v="5"/>
    <n v="6"/>
    <n v="1"/>
    <x v="0"/>
    <x v="1"/>
    <s v="Q2"/>
    <x v="5"/>
    <x v="1"/>
    <s v="EQ"/>
    <n v="1444.15"/>
    <n v="1446"/>
    <n v="1424.4"/>
    <n v="1444.15"/>
    <n v="1431.2"/>
    <n v="1431.05"/>
    <n v="1431.54"/>
    <n v="3065114"/>
    <n v="4387833488.5500002"/>
    <n v="128656"/>
    <n v="1746319"/>
    <n v="56.97"/>
    <n v="-13.100000000000136"/>
    <n v="-9.0710798739744043E-3"/>
    <x v="0"/>
  </r>
  <r>
    <d v="2024-06-18T00:00:00"/>
    <x v="5"/>
    <n v="6"/>
    <n v="1"/>
    <x v="0"/>
    <x v="1"/>
    <s v="Q2"/>
    <x v="5"/>
    <x v="1"/>
    <s v="EQ"/>
    <n v="1431.05"/>
    <n v="1439.75"/>
    <n v="1427.05"/>
    <n v="1431.05"/>
    <n v="1438.9"/>
    <n v="1437.2"/>
    <n v="1434.35"/>
    <n v="2223029"/>
    <n v="3188597282.1500001"/>
    <n v="80280"/>
    <n v="1455461"/>
    <n v="65.47"/>
    <n v="6.1500000000000909"/>
    <n v="4.2975437615737338E-3"/>
    <x v="1"/>
  </r>
  <r>
    <d v="2024-06-19T00:00:00"/>
    <x v="5"/>
    <n v="6"/>
    <n v="1"/>
    <x v="0"/>
    <x v="1"/>
    <s v="Q2"/>
    <x v="5"/>
    <x v="1"/>
    <s v="EQ"/>
    <n v="1440.05"/>
    <n v="1451.9"/>
    <n v="1430.3"/>
    <n v="1437.2"/>
    <n v="1444"/>
    <n v="1445.85"/>
    <n v="1442.93"/>
    <n v="3117522"/>
    <n v="4498364806.75"/>
    <n v="81219"/>
    <n v="2185696"/>
    <n v="70.11"/>
    <n v="8.6499999999998636"/>
    <n v="6.0186473698857941E-3"/>
    <x v="1"/>
  </r>
  <r>
    <d v="2024-06-20T00:00:00"/>
    <x v="5"/>
    <n v="6"/>
    <n v="1"/>
    <x v="0"/>
    <x v="1"/>
    <s v="Q2"/>
    <x v="5"/>
    <x v="1"/>
    <s v="EQ"/>
    <n v="1448.95"/>
    <n v="1448.95"/>
    <n v="1429.55"/>
    <n v="1445.85"/>
    <n v="1445"/>
    <n v="1443.45"/>
    <n v="1439.07"/>
    <n v="3163919"/>
    <n v="4553108647.8000002"/>
    <n v="137696"/>
    <n v="1878993"/>
    <n v="59.39"/>
    <n v="-2.3999999999998636"/>
    <n v="-1.6599232285505854E-3"/>
    <x v="0"/>
  </r>
  <r>
    <d v="2024-06-21T00:00:00"/>
    <x v="5"/>
    <n v="6"/>
    <n v="1"/>
    <x v="0"/>
    <x v="1"/>
    <s v="Q2"/>
    <x v="5"/>
    <x v="1"/>
    <s v="EQ"/>
    <n v="1462"/>
    <n v="1481.95"/>
    <n v="1439.2"/>
    <n v="1443.45"/>
    <n v="1440.45"/>
    <n v="1447.85"/>
    <n v="1455.75"/>
    <n v="6489262"/>
    <n v="9446737707.25"/>
    <n v="202739"/>
    <n v="3230587"/>
    <n v="49.78"/>
    <n v="4.3999999999998636"/>
    <n v="3.0482524507255975E-3"/>
    <x v="1"/>
  </r>
  <r>
    <d v="2024-06-24T00:00:00"/>
    <x v="5"/>
    <n v="6"/>
    <n v="1"/>
    <x v="0"/>
    <x v="1"/>
    <s v="Q2"/>
    <x v="5"/>
    <x v="1"/>
    <s v="EQ"/>
    <n v="1437.85"/>
    <n v="1443.95"/>
    <n v="1426.6"/>
    <n v="1447.85"/>
    <n v="1439.15"/>
    <n v="1440.85"/>
    <n v="1438.81"/>
    <n v="1988692"/>
    <n v="2861353221.6999998"/>
    <n v="62740"/>
    <n v="1261513"/>
    <n v="63.43"/>
    <n v="-7"/>
    <n v="-4.8347549815243298E-3"/>
    <x v="0"/>
  </r>
  <r>
    <d v="2024-06-25T00:00:00"/>
    <x v="5"/>
    <n v="6"/>
    <n v="1"/>
    <x v="0"/>
    <x v="1"/>
    <s v="Q2"/>
    <x v="5"/>
    <x v="1"/>
    <s v="EQ"/>
    <n v="1440.95"/>
    <n v="1450.1"/>
    <n v="1426.45"/>
    <n v="1440.85"/>
    <n v="1445"/>
    <n v="1447.95"/>
    <n v="1441.29"/>
    <n v="2079037"/>
    <n v="2996490413.9499998"/>
    <n v="68902"/>
    <n v="1253248"/>
    <n v="60.28"/>
    <n v="7.1000000000001364"/>
    <n v="4.9276468751085377E-3"/>
    <x v="1"/>
  </r>
  <r>
    <d v="2024-06-26T00:00:00"/>
    <x v="5"/>
    <n v="6"/>
    <n v="1"/>
    <x v="0"/>
    <x v="1"/>
    <s v="Q2"/>
    <x v="5"/>
    <x v="1"/>
    <s v="EQ"/>
    <n v="1447.95"/>
    <n v="1453.3"/>
    <n v="1438.2"/>
    <n v="1447.95"/>
    <n v="1442"/>
    <n v="1443.7"/>
    <n v="1443.99"/>
    <n v="1917424"/>
    <n v="2768732492.4499998"/>
    <n v="78747"/>
    <n v="1244979"/>
    <n v="64.930000000000007"/>
    <n v="-4.25"/>
    <n v="-2.9351842259746539E-3"/>
    <x v="0"/>
  </r>
  <r>
    <d v="2024-06-27T00:00:00"/>
    <x v="5"/>
    <n v="6"/>
    <n v="1"/>
    <x v="0"/>
    <x v="1"/>
    <s v="Q2"/>
    <x v="5"/>
    <x v="1"/>
    <s v="EQ"/>
    <n v="1435"/>
    <n v="1460.55"/>
    <n v="1423.5"/>
    <n v="1443.7"/>
    <n v="1455"/>
    <n v="1454.9"/>
    <n v="1442.53"/>
    <n v="6613193"/>
    <n v="9539710419.25"/>
    <n v="197315"/>
    <n v="3764464"/>
    <n v="56.92"/>
    <n v="11.200000000000045"/>
    <n v="7.7578444275126727E-3"/>
    <x v="1"/>
  </r>
  <r>
    <d v="2024-06-27T00:00:00"/>
    <x v="5"/>
    <n v="6"/>
    <n v="1"/>
    <x v="0"/>
    <x v="1"/>
    <s v="Q2"/>
    <x v="5"/>
    <x v="1"/>
    <s v="EQ"/>
    <n v="1435"/>
    <n v="1460.55"/>
    <n v="1423.5"/>
    <n v="1443.7"/>
    <n v="1455"/>
    <n v="1454.9"/>
    <n v="1442.53"/>
    <n v="6613193"/>
    <n v="9539710419.25"/>
    <n v="197315"/>
    <n v="3764464"/>
    <n v="56.92"/>
    <n v="11.200000000000045"/>
    <n v="7.7578444275126727E-3"/>
    <x v="1"/>
  </r>
  <r>
    <d v="2024-06-28T00:00:00"/>
    <x v="5"/>
    <n v="6"/>
    <n v="1"/>
    <x v="0"/>
    <x v="1"/>
    <s v="Q2"/>
    <x v="5"/>
    <x v="1"/>
    <s v="EQ"/>
    <n v="1468"/>
    <n v="1468.7"/>
    <n v="1442"/>
    <n v="1454.9"/>
    <n v="1461"/>
    <n v="1459.6"/>
    <n v="1453"/>
    <n v="4943575"/>
    <n v="7182994005.1499996"/>
    <n v="222838"/>
    <n v="2884258"/>
    <n v="58.34"/>
    <n v="4.6999999999998181"/>
    <n v="3.2304625747472801E-3"/>
    <x v="1"/>
  </r>
  <r>
    <d v="2024-07-01T00:00:00"/>
    <x v="6"/>
    <n v="7"/>
    <n v="1"/>
    <x v="0"/>
    <x v="2"/>
    <s v="Q3"/>
    <x v="5"/>
    <x v="1"/>
    <s v="EQ"/>
    <n v="1465"/>
    <n v="1478.6"/>
    <n v="1455"/>
    <n v="1459.6"/>
    <n v="1467"/>
    <n v="1468.85"/>
    <n v="1469.49"/>
    <n v="3723295"/>
    <n v="5471339747.75"/>
    <n v="136363"/>
    <n v="2318671"/>
    <n v="62.27"/>
    <n v="9.25"/>
    <n v="6.3373526993696907E-3"/>
    <x v="1"/>
  </r>
  <r>
    <d v="2024-07-02T00:00:00"/>
    <x v="6"/>
    <n v="7"/>
    <n v="1"/>
    <x v="0"/>
    <x v="2"/>
    <s v="Q3"/>
    <x v="5"/>
    <x v="1"/>
    <s v="EQ"/>
    <n v="1475"/>
    <n v="1492.45"/>
    <n v="1473"/>
    <n v="1468.85"/>
    <n v="1479"/>
    <n v="1480.8"/>
    <n v="1483.06"/>
    <n v="3811366"/>
    <n v="5652501019.9499998"/>
    <n v="148852"/>
    <n v="2349040"/>
    <n v="61.63"/>
    <n v="11.950000000000045"/>
    <n v="8.1356162984648171E-3"/>
    <x v="1"/>
  </r>
  <r>
    <d v="2024-07-03T00:00:00"/>
    <x v="6"/>
    <n v="7"/>
    <n v="1"/>
    <x v="0"/>
    <x v="2"/>
    <s v="Q3"/>
    <x v="5"/>
    <x v="1"/>
    <s v="EQ"/>
    <n v="1489"/>
    <n v="1489"/>
    <n v="1471.2"/>
    <n v="1480.8"/>
    <n v="1482.1"/>
    <n v="1481"/>
    <n v="1481.18"/>
    <n v="2070876"/>
    <n v="3067339631.6500001"/>
    <n v="96911"/>
    <n v="1259426"/>
    <n v="60.82"/>
    <n v="0.20000000000004547"/>
    <n v="1.3506212857917712E-4"/>
    <x v="1"/>
  </r>
  <r>
    <d v="2024-07-04T00:00:00"/>
    <x v="6"/>
    <n v="7"/>
    <n v="1"/>
    <x v="0"/>
    <x v="2"/>
    <s v="Q3"/>
    <x v="5"/>
    <x v="1"/>
    <s v="EQ"/>
    <n v="1485"/>
    <n v="1534.55"/>
    <n v="1485"/>
    <n v="1481"/>
    <n v="1520"/>
    <n v="1522.35"/>
    <n v="1519.71"/>
    <n v="6822557"/>
    <n v="10368305782.799999"/>
    <n v="227299"/>
    <n v="3657188"/>
    <n v="53.6"/>
    <n v="41.349999999999909"/>
    <n v="2.7920324105334172E-2"/>
    <x v="1"/>
  </r>
  <r>
    <d v="2024-07-05T00:00:00"/>
    <x v="6"/>
    <n v="7"/>
    <n v="1"/>
    <x v="0"/>
    <x v="2"/>
    <s v="Q3"/>
    <x v="5"/>
    <x v="1"/>
    <s v="EQ"/>
    <n v="1523"/>
    <n v="1529.25"/>
    <n v="1505.55"/>
    <n v="1522.35"/>
    <n v="1517.1"/>
    <n v="1519.4"/>
    <n v="1520.04"/>
    <n v="3061687"/>
    <n v="4653881379.6999998"/>
    <n v="144035"/>
    <n v="1803511"/>
    <n v="58.91"/>
    <n v="-2.9499999999998181"/>
    <n v="-1.9377935428776683E-3"/>
    <x v="0"/>
  </r>
  <r>
    <d v="2024-07-08T00:00:00"/>
    <x v="6"/>
    <n v="7"/>
    <n v="1"/>
    <x v="0"/>
    <x v="2"/>
    <s v="Q3"/>
    <x v="5"/>
    <x v="1"/>
    <s v="EQ"/>
    <n v="1528"/>
    <n v="1540"/>
    <n v="1506.2"/>
    <n v="1519.4"/>
    <n v="1537.95"/>
    <n v="1533.4"/>
    <n v="1520.96"/>
    <n v="2939620"/>
    <n v="4471046099.6999998"/>
    <n v="124735"/>
    <n v="1953997"/>
    <n v="66.47"/>
    <n v="14"/>
    <n v="9.2141634855864157E-3"/>
    <x v="1"/>
  </r>
  <r>
    <d v="2024-07-09T00:00:00"/>
    <x v="6"/>
    <n v="7"/>
    <n v="1"/>
    <x v="0"/>
    <x v="2"/>
    <s v="Q3"/>
    <x v="5"/>
    <x v="1"/>
    <s v="EQ"/>
    <n v="1533.4"/>
    <n v="1546.3"/>
    <n v="1525"/>
    <n v="1533.4"/>
    <n v="1530"/>
    <n v="1531.1"/>
    <n v="1536.13"/>
    <n v="2658608"/>
    <n v="4083958660"/>
    <n v="117369"/>
    <n v="1466060"/>
    <n v="55.14"/>
    <n v="-2.3000000000001819"/>
    <n v="-1.4999347854442297E-3"/>
    <x v="0"/>
  </r>
  <r>
    <d v="2024-07-10T00:00:00"/>
    <x v="6"/>
    <n v="7"/>
    <n v="1"/>
    <x v="0"/>
    <x v="2"/>
    <s v="Q3"/>
    <x v="5"/>
    <x v="1"/>
    <s v="EQ"/>
    <n v="1531.1"/>
    <n v="1532.6"/>
    <n v="1487.85"/>
    <n v="1531.1"/>
    <n v="1506.1"/>
    <n v="1509.95"/>
    <n v="1504.92"/>
    <n v="3507096"/>
    <n v="5277889868.8500004"/>
    <n v="143838"/>
    <n v="2248560"/>
    <n v="64.11"/>
    <n v="-21.149999999999864"/>
    <n v="-1.3813598066749307E-2"/>
    <x v="0"/>
  </r>
  <r>
    <d v="2024-07-11T00:00:00"/>
    <x v="6"/>
    <n v="7"/>
    <n v="1"/>
    <x v="0"/>
    <x v="2"/>
    <s v="Q3"/>
    <x v="5"/>
    <x v="1"/>
    <s v="EQ"/>
    <n v="1515"/>
    <n v="1534"/>
    <n v="1508.05"/>
    <n v="1509.95"/>
    <n v="1516.75"/>
    <n v="1511.9"/>
    <n v="1518.68"/>
    <n v="3304053"/>
    <n v="5017800547.6999998"/>
    <n v="209418"/>
    <n v="2043899"/>
    <n v="61.86"/>
    <n v="1.9500000000000455"/>
    <n v="1.2914334911752346E-3"/>
    <x v="1"/>
  </r>
  <r>
    <d v="2024-07-12T00:00:00"/>
    <x v="6"/>
    <n v="7"/>
    <n v="1"/>
    <x v="0"/>
    <x v="2"/>
    <s v="Q3"/>
    <x v="5"/>
    <x v="1"/>
    <s v="EQ"/>
    <n v="1530"/>
    <n v="1566"/>
    <n v="1510.5"/>
    <n v="1511.9"/>
    <n v="1561.75"/>
    <n v="1560.2"/>
    <n v="1550.48"/>
    <n v="6430647"/>
    <n v="9970557888.8500004"/>
    <n v="298826"/>
    <n v="3405204"/>
    <n v="52.95"/>
    <n v="48.299999999999955"/>
    <n v="3.1946557311991503E-2"/>
    <x v="1"/>
  </r>
  <r>
    <d v="2024-07-15T00:00:00"/>
    <x v="6"/>
    <n v="7"/>
    <n v="1"/>
    <x v="0"/>
    <x v="2"/>
    <s v="Q3"/>
    <x v="5"/>
    <x v="1"/>
    <s v="EQ"/>
    <n v="1580"/>
    <n v="1636.4"/>
    <n v="1567.4"/>
    <n v="1560.2"/>
    <n v="1568"/>
    <n v="1569.6"/>
    <n v="1596.87"/>
    <n v="10337489"/>
    <n v="16507600461"/>
    <n v="369261"/>
    <n v="3952424"/>
    <n v="38.229999999999997"/>
    <n v="9.3999999999998636"/>
    <n v="6.0248686065888114E-3"/>
    <x v="1"/>
  </r>
  <r>
    <d v="2024-07-16T00:00:00"/>
    <x v="6"/>
    <n v="7"/>
    <n v="1"/>
    <x v="0"/>
    <x v="2"/>
    <s v="Q3"/>
    <x v="5"/>
    <x v="1"/>
    <s v="EQ"/>
    <n v="1565"/>
    <n v="1583"/>
    <n v="1555"/>
    <n v="1569.6"/>
    <n v="1567.4"/>
    <n v="1569.55"/>
    <n v="1570.01"/>
    <n v="3540661"/>
    <n v="5558878229.8000002"/>
    <n v="169358"/>
    <n v="1989565"/>
    <n v="56.19"/>
    <n v="-4.9999999999954525E-2"/>
    <n v="-3.1855249745129029E-5"/>
    <x v="0"/>
  </r>
  <r>
    <d v="2024-07-18T00:00:00"/>
    <x v="6"/>
    <n v="7"/>
    <n v="1"/>
    <x v="0"/>
    <x v="2"/>
    <s v="Q3"/>
    <x v="5"/>
    <x v="1"/>
    <s v="EQ"/>
    <n v="1558.05"/>
    <n v="1599.25"/>
    <n v="1557"/>
    <n v="1569.55"/>
    <n v="1589"/>
    <n v="1594.55"/>
    <n v="1583.5"/>
    <n v="4399468"/>
    <n v="6966536295.5"/>
    <n v="205545"/>
    <n v="2714674"/>
    <n v="61.7"/>
    <n v="25"/>
    <n v="1.5928132267210349E-2"/>
    <x v="1"/>
  </r>
  <r>
    <d v="2024-07-19T00:00:00"/>
    <x v="6"/>
    <n v="7"/>
    <n v="1"/>
    <x v="0"/>
    <x v="2"/>
    <s v="Q3"/>
    <x v="5"/>
    <x v="1"/>
    <s v="EQ"/>
    <n v="1610.5"/>
    <n v="1616.45"/>
    <n v="1588.6"/>
    <n v="1594.55"/>
    <n v="1592"/>
    <n v="1594.55"/>
    <n v="1600.49"/>
    <n v="5633838"/>
    <n v="9016906921.0499992"/>
    <n v="170456"/>
    <n v="3526000"/>
    <n v="62.59"/>
    <n v="0"/>
    <n v="0"/>
    <x v="2"/>
  </r>
  <r>
    <d v="2024-07-22T00:00:00"/>
    <x v="6"/>
    <n v="7"/>
    <n v="1"/>
    <x v="0"/>
    <x v="2"/>
    <s v="Q3"/>
    <x v="5"/>
    <x v="1"/>
    <s v="EQ"/>
    <n v="1588.6"/>
    <n v="1594.5"/>
    <n v="1570.9"/>
    <n v="1594.55"/>
    <n v="1579.9"/>
    <n v="1577.1"/>
    <n v="1580.31"/>
    <n v="2704495"/>
    <n v="4273948571.75"/>
    <n v="77514"/>
    <n v="1858408"/>
    <n v="68.72"/>
    <n v="-17.450000000000045"/>
    <n v="-1.0943526386754913E-2"/>
    <x v="0"/>
  </r>
  <r>
    <d v="2024-07-23T00:00:00"/>
    <x v="6"/>
    <n v="7"/>
    <n v="1"/>
    <x v="0"/>
    <x v="2"/>
    <s v="Q3"/>
    <x v="5"/>
    <x v="1"/>
    <s v="EQ"/>
    <n v="1574"/>
    <n v="1600.8"/>
    <n v="1551.1"/>
    <n v="1577.1"/>
    <n v="1596"/>
    <n v="1598.35"/>
    <n v="1581.04"/>
    <n v="2907674"/>
    <n v="4597157706"/>
    <n v="137508"/>
    <n v="1746999"/>
    <n v="60.08"/>
    <n v="21.25"/>
    <n v="1.3474098028026125E-2"/>
    <x v="1"/>
  </r>
  <r>
    <d v="2024-07-24T00:00:00"/>
    <x v="6"/>
    <n v="7"/>
    <n v="1"/>
    <x v="0"/>
    <x v="2"/>
    <s v="Q3"/>
    <x v="5"/>
    <x v="1"/>
    <s v="EQ"/>
    <n v="1594"/>
    <n v="1598"/>
    <n v="1576.85"/>
    <n v="1598.35"/>
    <n v="1586"/>
    <n v="1583.7"/>
    <n v="1586.33"/>
    <n v="2484299"/>
    <n v="3940929243.1999998"/>
    <n v="92391"/>
    <n v="1606544"/>
    <n v="64.67"/>
    <n v="-14.649999999999864"/>
    <n v="-9.1657021303218102E-3"/>
    <x v="0"/>
  </r>
  <r>
    <d v="2024-07-25T00:00:00"/>
    <x v="6"/>
    <n v="7"/>
    <n v="1"/>
    <x v="0"/>
    <x v="2"/>
    <s v="Q3"/>
    <x v="5"/>
    <x v="1"/>
    <s v="EQ"/>
    <n v="1570"/>
    <n v="1594"/>
    <n v="1562.85"/>
    <n v="1583.7"/>
    <n v="1586.5"/>
    <n v="1587.6"/>
    <n v="1585.63"/>
    <n v="2934731"/>
    <n v="4653408233.5500002"/>
    <n v="109691"/>
    <n v="1902447"/>
    <n v="64.83"/>
    <n v="3.8999999999998636"/>
    <n v="2.462587611289931E-3"/>
    <x v="1"/>
  </r>
  <r>
    <d v="2024-07-26T00:00:00"/>
    <x v="6"/>
    <n v="7"/>
    <n v="1"/>
    <x v="0"/>
    <x v="2"/>
    <s v="Q3"/>
    <x v="5"/>
    <x v="1"/>
    <s v="EQ"/>
    <n v="1602.8"/>
    <n v="1640"/>
    <n v="1594"/>
    <n v="1587.6"/>
    <n v="1638.8"/>
    <n v="1635.35"/>
    <n v="1625"/>
    <n v="2814159"/>
    <n v="4573003827.5"/>
    <n v="118711"/>
    <n v="1599562"/>
    <n v="56.84"/>
    <n v="47.75"/>
    <n v="3.0076845553036032E-2"/>
    <x v="1"/>
  </r>
  <r>
    <d v="2024-07-29T00:00:00"/>
    <x v="6"/>
    <n v="7"/>
    <n v="1"/>
    <x v="0"/>
    <x v="2"/>
    <s v="Q3"/>
    <x v="5"/>
    <x v="1"/>
    <s v="EQ"/>
    <n v="1640.2"/>
    <n v="1645"/>
    <n v="1620"/>
    <n v="1635.35"/>
    <n v="1628.05"/>
    <n v="1632.35"/>
    <n v="1629.09"/>
    <n v="1639491"/>
    <n v="2670877664.75"/>
    <n v="87552"/>
    <n v="1093159"/>
    <n v="66.680000000000007"/>
    <n v="-3"/>
    <n v="-1.8344696853884492E-3"/>
    <x v="0"/>
  </r>
  <r>
    <d v="2024-07-30T00:00:00"/>
    <x v="6"/>
    <n v="7"/>
    <n v="1"/>
    <x v="0"/>
    <x v="2"/>
    <s v="Q3"/>
    <x v="5"/>
    <x v="1"/>
    <s v="EQ"/>
    <n v="1629"/>
    <n v="1633"/>
    <n v="1618"/>
    <n v="1632.35"/>
    <n v="1630.15"/>
    <n v="1630.25"/>
    <n v="1625.65"/>
    <n v="1783877"/>
    <n v="2899966633.5999999"/>
    <n v="112185"/>
    <n v="1244298"/>
    <n v="69.75"/>
    <n v="-2.0999999999999091"/>
    <n v="-1.2864888044842768E-3"/>
    <x v="0"/>
  </r>
  <r>
    <d v="2024-07-31T00:00:00"/>
    <x v="6"/>
    <n v="7"/>
    <n v="1"/>
    <x v="0"/>
    <x v="2"/>
    <s v="Q3"/>
    <x v="5"/>
    <x v="1"/>
    <s v="EQ"/>
    <n v="1621"/>
    <n v="1645"/>
    <n v="1619.2"/>
    <n v="1630.25"/>
    <n v="1640.85"/>
    <n v="1642.6"/>
    <n v="1637.39"/>
    <n v="1984986"/>
    <n v="3250190509.5999999"/>
    <n v="130193"/>
    <n v="1260317"/>
    <n v="63.49"/>
    <n v="12.349999999999909"/>
    <n v="7.575525226192246E-3"/>
    <x v="1"/>
  </r>
  <r>
    <d v="2024-08-01T00:00:00"/>
    <x v="7"/>
    <n v="8"/>
    <n v="1"/>
    <x v="0"/>
    <x v="2"/>
    <s v="Q3"/>
    <x v="5"/>
    <x v="1"/>
    <s v="EQ"/>
    <n v="1640.05"/>
    <n v="1655.5"/>
    <n v="1636.1"/>
    <n v="1642.6"/>
    <n v="1639.5"/>
    <n v="1640.55"/>
    <n v="1643.63"/>
    <n v="1785188"/>
    <n v="2934190917.8000002"/>
    <n v="105718"/>
    <n v="1118789"/>
    <n v="62.67"/>
    <n v="-2.0499999999999545"/>
    <n v="-1.2480214294411022E-3"/>
    <x v="0"/>
  </r>
  <r>
    <d v="2024-08-02T00:00:00"/>
    <x v="7"/>
    <n v="8"/>
    <n v="1"/>
    <x v="0"/>
    <x v="2"/>
    <s v="Q3"/>
    <x v="5"/>
    <x v="1"/>
    <s v="EQ"/>
    <n v="1620.05"/>
    <n v="1639"/>
    <n v="1601.15"/>
    <n v="1640.55"/>
    <n v="1605"/>
    <n v="1609.3"/>
    <n v="1615.64"/>
    <n v="1692851"/>
    <n v="2735042921.0999999"/>
    <n v="95389"/>
    <n v="897635"/>
    <n v="53.03"/>
    <n v="-31.25"/>
    <n v="-1.9048489835725824E-2"/>
    <x v="0"/>
  </r>
  <r>
    <d v="2024-08-05T00:00:00"/>
    <x v="7"/>
    <n v="8"/>
    <n v="1"/>
    <x v="0"/>
    <x v="2"/>
    <s v="Q3"/>
    <x v="5"/>
    <x v="1"/>
    <s v="EQ"/>
    <n v="1575"/>
    <n v="1595.7"/>
    <n v="1537"/>
    <n v="1609.3"/>
    <n v="1557.95"/>
    <n v="1562.4"/>
    <n v="1560.9"/>
    <n v="3279717"/>
    <n v="5119323144.5500002"/>
    <n v="153044"/>
    <n v="2074700"/>
    <n v="63.26"/>
    <n v="-46.899999999999864"/>
    <n v="-2.9143105698129539E-2"/>
    <x v="0"/>
  </r>
  <r>
    <d v="2024-08-06T00:00:00"/>
    <x v="7"/>
    <n v="8"/>
    <n v="1"/>
    <x v="0"/>
    <x v="2"/>
    <s v="Q3"/>
    <x v="5"/>
    <x v="1"/>
    <s v="EQ"/>
    <n v="1563"/>
    <n v="1605"/>
    <n v="1563"/>
    <n v="1562.4"/>
    <n v="1583"/>
    <n v="1582.75"/>
    <n v="1591.48"/>
    <n v="2138704"/>
    <n v="3403707528.9000001"/>
    <n v="133680"/>
    <n v="1057396"/>
    <n v="49.44"/>
    <n v="20.349999999999909"/>
    <n v="1.3024833589349659E-2"/>
    <x v="1"/>
  </r>
  <r>
    <d v="2024-08-07T00:00:00"/>
    <x v="7"/>
    <n v="8"/>
    <n v="1"/>
    <x v="0"/>
    <x v="2"/>
    <s v="Q3"/>
    <x v="5"/>
    <x v="1"/>
    <s v="EQ"/>
    <n v="1605"/>
    <n v="1615"/>
    <n v="1590"/>
    <n v="1582.75"/>
    <n v="1598"/>
    <n v="1594.6"/>
    <n v="1599.27"/>
    <n v="1897787"/>
    <n v="3035073860.9499998"/>
    <n v="78453"/>
    <n v="1147109"/>
    <n v="60.44"/>
    <n v="11.849999999999909"/>
    <n v="7.4869688832727276E-3"/>
    <x v="1"/>
  </r>
  <r>
    <d v="2024-08-08T00:00:00"/>
    <x v="7"/>
    <n v="8"/>
    <n v="1"/>
    <x v="0"/>
    <x v="2"/>
    <s v="Q3"/>
    <x v="5"/>
    <x v="1"/>
    <s v="EQ"/>
    <n v="1597"/>
    <n v="1602"/>
    <n v="1554.55"/>
    <n v="1594.6"/>
    <n v="1558"/>
    <n v="1557.85"/>
    <n v="1574.02"/>
    <n v="2373805"/>
    <n v="3736427385.6500001"/>
    <n v="110668"/>
    <n v="1378724"/>
    <n v="58.08"/>
    <n v="-36.75"/>
    <n v="-2.3046532045654083E-2"/>
    <x v="0"/>
  </r>
  <r>
    <d v="2024-08-09T00:00:00"/>
    <x v="7"/>
    <n v="8"/>
    <n v="1"/>
    <x v="0"/>
    <x v="2"/>
    <s v="Q3"/>
    <x v="5"/>
    <x v="1"/>
    <s v="EQ"/>
    <n v="1584.9"/>
    <n v="1602"/>
    <n v="1575.85"/>
    <n v="1557.85"/>
    <n v="1589.05"/>
    <n v="1589.95"/>
    <n v="1593.85"/>
    <n v="2021762"/>
    <n v="3222380643.1999998"/>
    <n v="136303"/>
    <n v="1074751"/>
    <n v="53.16"/>
    <n v="32.100000000000136"/>
    <n v="2.0605321436595398E-2"/>
    <x v="1"/>
  </r>
  <r>
    <d v="2024-08-12T00:00:00"/>
    <x v="7"/>
    <n v="8"/>
    <n v="1"/>
    <x v="0"/>
    <x v="2"/>
    <s v="Q3"/>
    <x v="5"/>
    <x v="1"/>
    <s v="EQ"/>
    <n v="1590"/>
    <n v="1600.5"/>
    <n v="1573.85"/>
    <n v="1589.95"/>
    <n v="1583.25"/>
    <n v="1585.25"/>
    <n v="1590.02"/>
    <n v="1273739"/>
    <n v="2025264965.7"/>
    <n v="96709"/>
    <n v="745952"/>
    <n v="58.56"/>
    <n v="-4.7000000000000455"/>
    <n v="-2.9560678008742698E-3"/>
    <x v="0"/>
  </r>
  <r>
    <d v="2024-08-13T00:00:00"/>
    <x v="7"/>
    <n v="8"/>
    <n v="1"/>
    <x v="0"/>
    <x v="2"/>
    <s v="Q3"/>
    <x v="5"/>
    <x v="1"/>
    <s v="EQ"/>
    <n v="1578"/>
    <n v="1608.4"/>
    <n v="1577.65"/>
    <n v="1585.25"/>
    <n v="1594"/>
    <n v="1592.65"/>
    <n v="1594.35"/>
    <n v="1973825"/>
    <n v="3146966163.8499999"/>
    <n v="120834"/>
    <n v="1187265"/>
    <n v="60.15"/>
    <n v="7.4000000000000909"/>
    <n v="4.6680334332124844E-3"/>
    <x v="1"/>
  </r>
  <r>
    <d v="2024-08-14T00:00:00"/>
    <x v="7"/>
    <n v="8"/>
    <n v="1"/>
    <x v="0"/>
    <x v="2"/>
    <s v="Q3"/>
    <x v="5"/>
    <x v="1"/>
    <s v="EQ"/>
    <n v="1600.1"/>
    <n v="1629.75"/>
    <n v="1598.25"/>
    <n v="1592.65"/>
    <n v="1623.9"/>
    <n v="1626.15"/>
    <n v="1614.49"/>
    <n v="3932148"/>
    <n v="6348429631.1000004"/>
    <n v="119652"/>
    <n v="2579395"/>
    <n v="65.599999999999994"/>
    <n v="33.5"/>
    <n v="2.1034125514080307E-2"/>
    <x v="1"/>
  </r>
  <r>
    <d v="2024-08-16T00:00:00"/>
    <x v="7"/>
    <n v="8"/>
    <n v="1"/>
    <x v="0"/>
    <x v="2"/>
    <s v="Q3"/>
    <x v="5"/>
    <x v="1"/>
    <s v="EQ"/>
    <n v="1635"/>
    <n v="1674"/>
    <n v="1632.7"/>
    <n v="1626.15"/>
    <n v="1668.7"/>
    <n v="1668.25"/>
    <n v="1657.02"/>
    <n v="3101056"/>
    <n v="5138498722.6000004"/>
    <n v="155943"/>
    <n v="1526687"/>
    <n v="49.23"/>
    <n v="42.099999999999909"/>
    <n v="2.5889370599268154E-2"/>
    <x v="1"/>
  </r>
  <r>
    <d v="2024-08-19T00:00:00"/>
    <x v="7"/>
    <n v="8"/>
    <n v="1"/>
    <x v="0"/>
    <x v="2"/>
    <s v="Q3"/>
    <x v="5"/>
    <x v="1"/>
    <s v="EQ"/>
    <n v="1665"/>
    <n v="1685"/>
    <n v="1659.05"/>
    <n v="1668.25"/>
    <n v="1677.2"/>
    <n v="1678.5"/>
    <n v="1674.01"/>
    <n v="1631947"/>
    <n v="2731900621.0999999"/>
    <n v="68733"/>
    <n v="1008521"/>
    <n v="61.8"/>
    <n v="10.25"/>
    <n v="6.1441630451071483E-3"/>
    <x v="1"/>
  </r>
  <r>
    <d v="2024-08-20T00:00:00"/>
    <x v="7"/>
    <n v="8"/>
    <n v="1"/>
    <x v="0"/>
    <x v="2"/>
    <s v="Q3"/>
    <x v="5"/>
    <x v="1"/>
    <s v="EQ"/>
    <n v="1680"/>
    <n v="1695.05"/>
    <n v="1669.2"/>
    <n v="1678.5"/>
    <n v="1688.65"/>
    <n v="1686.75"/>
    <n v="1681.8"/>
    <n v="2786109"/>
    <n v="4685688913.8500004"/>
    <n v="87014"/>
    <n v="2130591"/>
    <n v="76.47"/>
    <n v="8.25"/>
    <n v="4.9151027703306528E-3"/>
    <x v="1"/>
  </r>
  <r>
    <d v="2024-08-21T00:00:00"/>
    <x v="7"/>
    <n v="8"/>
    <n v="1"/>
    <x v="0"/>
    <x v="2"/>
    <s v="Q3"/>
    <x v="5"/>
    <x v="1"/>
    <s v="EQ"/>
    <n v="1686"/>
    <n v="1688.85"/>
    <n v="1673.75"/>
    <n v="1686.75"/>
    <n v="1679"/>
    <n v="1677.25"/>
    <n v="1678.49"/>
    <n v="1410370"/>
    <n v="2367289464.25"/>
    <n v="72539"/>
    <n v="1012067"/>
    <n v="71.760000000000005"/>
    <n v="-9.5"/>
    <n v="-5.6321327997628573E-3"/>
    <x v="0"/>
  </r>
  <r>
    <d v="2024-08-22T00:00:00"/>
    <x v="7"/>
    <n v="8"/>
    <n v="1"/>
    <x v="0"/>
    <x v="2"/>
    <s v="Q3"/>
    <x v="5"/>
    <x v="1"/>
    <s v="EQ"/>
    <n v="1687"/>
    <n v="1687"/>
    <n v="1673"/>
    <n v="1677.25"/>
    <n v="1675"/>
    <n v="1676.15"/>
    <n v="1678.52"/>
    <n v="1749127"/>
    <n v="2935942084.0999999"/>
    <n v="108937"/>
    <n v="1193186"/>
    <n v="68.22"/>
    <n v="-1.0999999999999091"/>
    <n v="-6.5583544492467372E-4"/>
    <x v="0"/>
  </r>
  <r>
    <d v="2024-08-23T00:00:00"/>
    <x v="7"/>
    <n v="8"/>
    <n v="1"/>
    <x v="0"/>
    <x v="2"/>
    <s v="Q3"/>
    <x v="5"/>
    <x v="1"/>
    <s v="EQ"/>
    <n v="1676.05"/>
    <n v="1685.95"/>
    <n v="1657.15"/>
    <n v="1676.15"/>
    <n v="1662.9"/>
    <n v="1661.45"/>
    <n v="1667.32"/>
    <n v="2158185"/>
    <n v="3598384728.9000001"/>
    <n v="122406"/>
    <n v="1459740"/>
    <n v="67.64"/>
    <n v="-14.700000000000045"/>
    <n v="-8.7700981415744679E-3"/>
    <x v="0"/>
  </r>
  <r>
    <d v="2024-08-26T00:00:00"/>
    <x v="7"/>
    <n v="8"/>
    <n v="1"/>
    <x v="0"/>
    <x v="2"/>
    <s v="Q3"/>
    <x v="5"/>
    <x v="1"/>
    <s v="EQ"/>
    <n v="1671"/>
    <n v="1734"/>
    <n v="1667.1"/>
    <n v="1661.45"/>
    <n v="1731.95"/>
    <n v="1719.45"/>
    <n v="1704.59"/>
    <n v="2672708"/>
    <n v="4555872150.3000002"/>
    <n v="114075"/>
    <n v="1287563"/>
    <n v="48.17"/>
    <n v="58"/>
    <n v="3.4909266002588098E-2"/>
    <x v="1"/>
  </r>
  <r>
    <d v="2024-08-27T00:00:00"/>
    <x v="7"/>
    <n v="8"/>
    <n v="1"/>
    <x v="0"/>
    <x v="2"/>
    <s v="Q3"/>
    <x v="5"/>
    <x v="1"/>
    <s v="EQ"/>
    <n v="1725.85"/>
    <n v="1756.85"/>
    <n v="1705.1"/>
    <n v="1719.45"/>
    <n v="1706"/>
    <n v="1711.6"/>
    <n v="1729.29"/>
    <n v="3556487"/>
    <n v="6150206994.9499998"/>
    <n v="157952"/>
    <n v="1217190"/>
    <n v="34.22"/>
    <n v="-7.8500000000001364"/>
    <n v="-4.5654133589229902E-3"/>
    <x v="0"/>
  </r>
  <r>
    <d v="2024-08-28T00:00:00"/>
    <x v="7"/>
    <n v="8"/>
    <n v="1"/>
    <x v="0"/>
    <x v="2"/>
    <s v="Q3"/>
    <x v="5"/>
    <x v="1"/>
    <s v="EQ"/>
    <n v="1712.55"/>
    <n v="1737.75"/>
    <n v="1693.05"/>
    <n v="1711.6"/>
    <n v="1714"/>
    <n v="1719.45"/>
    <n v="1724.11"/>
    <n v="2516461"/>
    <n v="4338661403.8999996"/>
    <n v="83998"/>
    <n v="1368577"/>
    <n v="54.38"/>
    <n v="7.8500000000001364"/>
    <n v="4.586351951390592E-3"/>
    <x v="1"/>
  </r>
  <r>
    <d v="2024-08-29T00:00:00"/>
    <x v="7"/>
    <n v="8"/>
    <n v="1"/>
    <x v="0"/>
    <x v="2"/>
    <s v="Q3"/>
    <x v="5"/>
    <x v="1"/>
    <s v="EQ"/>
    <n v="1714"/>
    <n v="1756"/>
    <n v="1697.25"/>
    <n v="1719.45"/>
    <n v="1750.45"/>
    <n v="1751.85"/>
    <n v="1743.29"/>
    <n v="5112407"/>
    <n v="8912413845.3500004"/>
    <n v="204310"/>
    <n v="2763465"/>
    <n v="54.05"/>
    <n v="32.399999999999864"/>
    <n v="1.884323475529958E-2"/>
    <x v="1"/>
  </r>
  <r>
    <d v="2024-08-30T00:00:00"/>
    <x v="7"/>
    <n v="8"/>
    <n v="1"/>
    <x v="0"/>
    <x v="2"/>
    <s v="Q3"/>
    <x v="5"/>
    <x v="1"/>
    <s v="EQ"/>
    <n v="1751.85"/>
    <n v="1766.3"/>
    <n v="1742.2"/>
    <n v="1751.85"/>
    <n v="1749.1"/>
    <n v="1753.25"/>
    <n v="1754.62"/>
    <n v="4792561"/>
    <n v="8409117094.0500002"/>
    <n v="138406"/>
    <n v="3052364"/>
    <n v="63.69"/>
    <n v="1.4000000000000909"/>
    <n v="7.9915517881102324E-4"/>
    <x v="1"/>
  </r>
  <r>
    <d v="2024-09-02T00:00:00"/>
    <x v="8"/>
    <n v="9"/>
    <n v="1"/>
    <x v="0"/>
    <x v="2"/>
    <s v="Q3"/>
    <x v="5"/>
    <x v="1"/>
    <s v="EQ"/>
    <n v="1764.2"/>
    <n v="1812"/>
    <n v="1760"/>
    <n v="1753.25"/>
    <n v="1800"/>
    <n v="1806.65"/>
    <n v="1795.29"/>
    <n v="4445349"/>
    <n v="7980704030.9499998"/>
    <n v="171323"/>
    <n v="2385200"/>
    <n v="53.66"/>
    <n v="53.400000000000091"/>
    <n v="3.0457721374590099E-2"/>
    <x v="1"/>
  </r>
  <r>
    <d v="2024-09-03T00:00:00"/>
    <x v="8"/>
    <n v="9"/>
    <n v="1"/>
    <x v="0"/>
    <x v="2"/>
    <s v="Q3"/>
    <x v="5"/>
    <x v="1"/>
    <s v="EQ"/>
    <n v="1806"/>
    <n v="1817.15"/>
    <n v="1787.05"/>
    <n v="1806.65"/>
    <n v="1788.2"/>
    <n v="1790.45"/>
    <n v="1803.69"/>
    <n v="2553290"/>
    <n v="4605355003.8000002"/>
    <n v="105975"/>
    <n v="1339587"/>
    <n v="52.47"/>
    <n v="-16.200000000000045"/>
    <n v="-8.9668723881216866E-3"/>
    <x v="0"/>
  </r>
  <r>
    <d v="2024-09-04T00:00:00"/>
    <x v="8"/>
    <n v="9"/>
    <n v="1"/>
    <x v="0"/>
    <x v="2"/>
    <s v="Q3"/>
    <x v="5"/>
    <x v="1"/>
    <s v="EQ"/>
    <n v="1765.1"/>
    <n v="1795.65"/>
    <n v="1765"/>
    <n v="1790.45"/>
    <n v="1785"/>
    <n v="1785.25"/>
    <n v="1784.3"/>
    <n v="2644961"/>
    <n v="4719412132.6999998"/>
    <n v="115768"/>
    <n v="1906639"/>
    <n v="72.09"/>
    <n v="-5.2000000000000455"/>
    <n v="-2.9042978022285155E-3"/>
    <x v="0"/>
  </r>
  <r>
    <d v="2024-09-05T00:00:00"/>
    <x v="8"/>
    <n v="9"/>
    <n v="1"/>
    <x v="0"/>
    <x v="2"/>
    <s v="Q3"/>
    <x v="5"/>
    <x v="1"/>
    <s v="EQ"/>
    <n v="1792"/>
    <n v="1797.7"/>
    <n v="1767.3"/>
    <n v="1785.25"/>
    <n v="1794.6"/>
    <n v="1790.55"/>
    <n v="1780.29"/>
    <n v="2878565"/>
    <n v="5124687722"/>
    <n v="152776"/>
    <n v="1971289"/>
    <n v="68.48"/>
    <n v="5.2999999999999545"/>
    <n v="2.9687718806889539E-3"/>
    <x v="1"/>
  </r>
  <r>
    <d v="2024-09-06T00:00:00"/>
    <x v="8"/>
    <n v="9"/>
    <n v="1"/>
    <x v="0"/>
    <x v="2"/>
    <s v="Q3"/>
    <x v="5"/>
    <x v="1"/>
    <s v="EQ"/>
    <n v="1788"/>
    <n v="1795.75"/>
    <n v="1740.05"/>
    <n v="1790.55"/>
    <n v="1754"/>
    <n v="1756.1"/>
    <n v="1757.91"/>
    <n v="3351716"/>
    <n v="5892017836.8999996"/>
    <n v="164239"/>
    <n v="1730384"/>
    <n v="51.63"/>
    <n v="-34.450000000000045"/>
    <n v="-1.9239898355253998E-2"/>
    <x v="0"/>
  </r>
  <r>
    <d v="2024-09-09T00:00:00"/>
    <x v="8"/>
    <n v="9"/>
    <n v="1"/>
    <x v="0"/>
    <x v="2"/>
    <s v="Q3"/>
    <x v="5"/>
    <x v="1"/>
    <s v="EQ"/>
    <n v="1758.35"/>
    <n v="1766.3"/>
    <n v="1741.15"/>
    <n v="1756.1"/>
    <n v="1748.5"/>
    <n v="1746.75"/>
    <n v="1753.07"/>
    <n v="1418238"/>
    <n v="2486268121.1500001"/>
    <n v="73263"/>
    <n v="862237"/>
    <n v="60.8"/>
    <n v="-9.3499999999999091"/>
    <n v="-5.3242981606969478E-3"/>
    <x v="0"/>
  </r>
  <r>
    <d v="2024-09-10T00:00:00"/>
    <x v="8"/>
    <n v="9"/>
    <n v="1"/>
    <x v="0"/>
    <x v="2"/>
    <s v="Q3"/>
    <x v="5"/>
    <x v="1"/>
    <s v="EQ"/>
    <n v="1749.45"/>
    <n v="1789.3"/>
    <n v="1747.15"/>
    <n v="1746.75"/>
    <n v="1781.6"/>
    <n v="1779.1"/>
    <n v="1771.97"/>
    <n v="2307528"/>
    <n v="4088868154.3499999"/>
    <n v="125459"/>
    <n v="1394325"/>
    <n v="60.43"/>
    <n v="32.349999999999909"/>
    <n v="1.8520108773436329E-2"/>
    <x v="1"/>
  </r>
  <r>
    <d v="2024-09-11T00:00:00"/>
    <x v="8"/>
    <n v="9"/>
    <n v="1"/>
    <x v="0"/>
    <x v="2"/>
    <s v="Q3"/>
    <x v="5"/>
    <x v="1"/>
    <s v="EQ"/>
    <n v="1778.2"/>
    <n v="1796.85"/>
    <n v="1773.7"/>
    <n v="1779.1"/>
    <n v="1783.2"/>
    <n v="1778.75"/>
    <n v="1783.36"/>
    <n v="2303930"/>
    <n v="4108731238.3499999"/>
    <n v="131347"/>
    <n v="1425814"/>
    <n v="61.89"/>
    <n v="-0.34999999999990905"/>
    <n v="-1.9672868304193642E-4"/>
    <x v="0"/>
  </r>
  <r>
    <d v="2024-09-12T00:00:00"/>
    <x v="8"/>
    <n v="9"/>
    <n v="1"/>
    <x v="0"/>
    <x v="2"/>
    <s v="Q3"/>
    <x v="5"/>
    <x v="1"/>
    <s v="EQ"/>
    <n v="1800"/>
    <n v="1814.2"/>
    <n v="1777.1"/>
    <n v="1778.75"/>
    <n v="1795.6"/>
    <n v="1807.6"/>
    <n v="1796.86"/>
    <n v="3349489"/>
    <n v="6018567432.8999996"/>
    <n v="138145"/>
    <n v="1692297"/>
    <n v="50.52"/>
    <n v="28.849999999999909"/>
    <n v="1.621925509486994E-2"/>
    <x v="1"/>
  </r>
  <r>
    <d v="2024-09-13T00:00:00"/>
    <x v="8"/>
    <n v="9"/>
    <n v="1"/>
    <x v="0"/>
    <x v="2"/>
    <s v="Q3"/>
    <x v="5"/>
    <x v="1"/>
    <s v="EQ"/>
    <n v="1805"/>
    <n v="1820"/>
    <n v="1795.65"/>
    <n v="1807.6"/>
    <n v="1809.25"/>
    <n v="1812.8"/>
    <n v="1811.69"/>
    <n v="1599349"/>
    <n v="2897516998.1999998"/>
    <n v="71229"/>
    <n v="815253"/>
    <n v="50.97"/>
    <n v="5.2000000000000455"/>
    <n v="2.8767426421774981E-3"/>
    <x v="1"/>
  </r>
  <r>
    <d v="2024-09-16T00:00:00"/>
    <x v="8"/>
    <n v="9"/>
    <n v="1"/>
    <x v="0"/>
    <x v="2"/>
    <s v="Q3"/>
    <x v="5"/>
    <x v="1"/>
    <s v="EQ"/>
    <n v="1819"/>
    <n v="1824.25"/>
    <n v="1808.2"/>
    <n v="1812.8"/>
    <n v="1812"/>
    <n v="1811.85"/>
    <n v="1814.13"/>
    <n v="836199"/>
    <n v="1516973904.8"/>
    <n v="47463"/>
    <n v="477350"/>
    <n v="57.09"/>
    <n v="-0.95000000000004547"/>
    <n v="-5.2405119152694479E-4"/>
    <x v="0"/>
  </r>
  <r>
    <d v="2024-09-17T00:00:00"/>
    <x v="8"/>
    <n v="9"/>
    <n v="1"/>
    <x v="0"/>
    <x v="2"/>
    <s v="Q3"/>
    <x v="5"/>
    <x v="1"/>
    <s v="EQ"/>
    <n v="1811.95"/>
    <n v="1828"/>
    <n v="1807.2"/>
    <n v="1811.85"/>
    <n v="1811"/>
    <n v="1813.75"/>
    <n v="1819.44"/>
    <n v="830317"/>
    <n v="1510715373.8499999"/>
    <n v="75446"/>
    <n v="454301"/>
    <n v="54.71"/>
    <n v="1.9000000000000909"/>
    <n v="1.0486519303474851E-3"/>
    <x v="1"/>
  </r>
  <r>
    <d v="2024-09-18T00:00:00"/>
    <x v="8"/>
    <n v="9"/>
    <n v="1"/>
    <x v="0"/>
    <x v="2"/>
    <s v="Q3"/>
    <x v="5"/>
    <x v="1"/>
    <s v="EQ"/>
    <n v="1808.1"/>
    <n v="1808.1"/>
    <n v="1740.1"/>
    <n v="1813.75"/>
    <n v="1758.1"/>
    <n v="1756.5"/>
    <n v="1760.86"/>
    <n v="2629136"/>
    <n v="4629529684.1499996"/>
    <n v="136563"/>
    <n v="1445397"/>
    <n v="54.98"/>
    <n v="-57.25"/>
    <n v="-3.1564438318401104E-2"/>
    <x v="0"/>
  </r>
  <r>
    <d v="2024-09-19T00:00:00"/>
    <x v="8"/>
    <n v="9"/>
    <n v="1"/>
    <x v="0"/>
    <x v="2"/>
    <s v="Q3"/>
    <x v="5"/>
    <x v="1"/>
    <s v="EQ"/>
    <n v="1776"/>
    <n v="1776"/>
    <n v="1721.5"/>
    <n v="1756.5"/>
    <n v="1741.85"/>
    <n v="1736.5"/>
    <n v="1740.1"/>
    <n v="4167373"/>
    <n v="7251657873.6000004"/>
    <n v="184832"/>
    <n v="1995434"/>
    <n v="47.88"/>
    <n v="-20"/>
    <n v="-1.1386279533162539E-2"/>
    <x v="0"/>
  </r>
  <r>
    <d v="2024-09-20T00:00:00"/>
    <x v="8"/>
    <n v="9"/>
    <n v="1"/>
    <x v="0"/>
    <x v="2"/>
    <s v="Q3"/>
    <x v="5"/>
    <x v="1"/>
    <s v="EQ"/>
    <n v="1748"/>
    <n v="1766.1"/>
    <n v="1721.4"/>
    <n v="1736.5"/>
    <n v="1763"/>
    <n v="1760.05"/>
    <n v="1751.98"/>
    <n v="4644317"/>
    <n v="8136760094.6000004"/>
    <n v="188906"/>
    <n v="2163949"/>
    <n v="46.59"/>
    <n v="23.549999999999955"/>
    <n v="1.3561762165274951E-2"/>
    <x v="1"/>
  </r>
  <r>
    <d v="2024-09-23T00:00:00"/>
    <x v="8"/>
    <n v="9"/>
    <n v="1"/>
    <x v="0"/>
    <x v="2"/>
    <s v="Q3"/>
    <x v="5"/>
    <x v="1"/>
    <s v="EQ"/>
    <n v="1764"/>
    <n v="1764"/>
    <n v="1732.5"/>
    <n v="1760.05"/>
    <n v="1750.7"/>
    <n v="1752.8"/>
    <n v="1746.23"/>
    <n v="1541597"/>
    <n v="2691975774.5"/>
    <n v="74031"/>
    <n v="813435"/>
    <n v="52.77"/>
    <n v="-7.25"/>
    <n v="-4.1192011590579815E-3"/>
    <x v="0"/>
  </r>
  <r>
    <d v="2024-09-24T00:00:00"/>
    <x v="8"/>
    <n v="9"/>
    <n v="1"/>
    <x v="0"/>
    <x v="2"/>
    <s v="Q3"/>
    <x v="5"/>
    <x v="1"/>
    <s v="EQ"/>
    <n v="1750"/>
    <n v="1783.5"/>
    <n v="1738.35"/>
    <n v="1752.8"/>
    <n v="1779.05"/>
    <n v="1775.6"/>
    <n v="1763.55"/>
    <n v="1907389"/>
    <n v="3363767481.3000002"/>
    <n v="87644"/>
    <n v="1130530"/>
    <n v="59.27"/>
    <n v="22.799999999999955"/>
    <n v="1.3007759014148764E-2"/>
    <x v="1"/>
  </r>
  <r>
    <d v="2024-09-25T00:00:00"/>
    <x v="8"/>
    <n v="9"/>
    <n v="1"/>
    <x v="0"/>
    <x v="2"/>
    <s v="Q3"/>
    <x v="5"/>
    <x v="1"/>
    <s v="EQ"/>
    <n v="1778.8"/>
    <n v="1784.05"/>
    <n v="1755"/>
    <n v="1775.6"/>
    <n v="1780"/>
    <n v="1782.4"/>
    <n v="1770.87"/>
    <n v="2240579"/>
    <n v="3967763596.25"/>
    <n v="128880"/>
    <n v="1407601"/>
    <n v="62.82"/>
    <n v="6.8000000000001819"/>
    <n v="3.8296913719307176E-3"/>
    <x v="1"/>
  </r>
  <r>
    <d v="2024-09-26T00:00:00"/>
    <x v="8"/>
    <n v="9"/>
    <n v="1"/>
    <x v="0"/>
    <x v="2"/>
    <s v="Q3"/>
    <x v="5"/>
    <x v="1"/>
    <s v="EQ"/>
    <n v="1782.25"/>
    <n v="1808.4"/>
    <n v="1778.9"/>
    <n v="1782.4"/>
    <n v="1782"/>
    <n v="1783.85"/>
    <n v="1790.4"/>
    <n v="4303250"/>
    <n v="7704544331.1999998"/>
    <n v="145204"/>
    <n v="2706660"/>
    <n v="62.9"/>
    <n v="1.4499999999998181"/>
    <n v="8.1350987432664832E-4"/>
    <x v="1"/>
  </r>
  <r>
    <d v="2024-09-27T00:00:00"/>
    <x v="8"/>
    <n v="9"/>
    <n v="1"/>
    <x v="0"/>
    <x v="2"/>
    <s v="Q3"/>
    <x v="5"/>
    <x v="1"/>
    <s v="EQ"/>
    <n v="1810"/>
    <n v="1828.55"/>
    <n v="1796.55"/>
    <n v="1783.85"/>
    <n v="1809"/>
    <n v="1808.4"/>
    <n v="1810.62"/>
    <n v="4099016"/>
    <n v="7421772241.6999998"/>
    <n v="175739"/>
    <n v="2604660"/>
    <n v="63.54"/>
    <n v="24.550000000000182"/>
    <n v="1.3762367912100336E-2"/>
    <x v="1"/>
  </r>
  <r>
    <d v="2024-09-30T00:00:00"/>
    <x v="8"/>
    <n v="9"/>
    <n v="1"/>
    <x v="0"/>
    <x v="2"/>
    <s v="Q3"/>
    <x v="5"/>
    <x v="1"/>
    <s v="EQ"/>
    <n v="1808"/>
    <n v="1820.7"/>
    <n v="1789.15"/>
    <n v="1808.4"/>
    <n v="1796"/>
    <n v="1796.1"/>
    <n v="1804.46"/>
    <n v="2117894"/>
    <n v="3821662432.3000002"/>
    <n v="94065"/>
    <n v="1308140"/>
    <n v="61.77"/>
    <n v="-12.300000000000182"/>
    <n v="-6.8015925680160261E-3"/>
    <x v="0"/>
  </r>
  <r>
    <d v="2024-10-01T00:00:00"/>
    <x v="9"/>
    <n v="10"/>
    <n v="1"/>
    <x v="0"/>
    <x v="3"/>
    <s v="Q4"/>
    <x v="5"/>
    <x v="1"/>
    <s v="EQ"/>
    <n v="1790"/>
    <n v="1822.45"/>
    <n v="1790"/>
    <n v="1796.1"/>
    <n v="1816.45"/>
    <n v="1816.5"/>
    <n v="1804.79"/>
    <n v="1642542"/>
    <n v="2964450145.75"/>
    <n v="86150"/>
    <n v="975309"/>
    <n v="59.38"/>
    <n v="20.400000000000091"/>
    <n v="1.1357942208117639E-2"/>
    <x v="1"/>
  </r>
  <r>
    <d v="2024-10-03T00:00:00"/>
    <x v="9"/>
    <n v="10"/>
    <n v="1"/>
    <x v="0"/>
    <x v="3"/>
    <s v="Q4"/>
    <x v="5"/>
    <x v="1"/>
    <s v="EQ"/>
    <n v="1778"/>
    <n v="1809.3"/>
    <n v="1770"/>
    <n v="1816.5"/>
    <n v="1779"/>
    <n v="1778.55"/>
    <n v="1784.4"/>
    <n v="3552386"/>
    <n v="6338888981.5500002"/>
    <n v="142185"/>
    <n v="2464339"/>
    <n v="69.37"/>
    <n v="-37.950000000000045"/>
    <n v="-2.0891824938067738E-2"/>
    <x v="0"/>
  </r>
  <r>
    <d v="2024-10-04T00:00:00"/>
    <x v="9"/>
    <n v="10"/>
    <n v="1"/>
    <x v="0"/>
    <x v="3"/>
    <s v="Q4"/>
    <x v="5"/>
    <x v="1"/>
    <s v="EQ"/>
    <n v="1778"/>
    <n v="1807.9"/>
    <n v="1767.25"/>
    <n v="1778.55"/>
    <n v="1782.25"/>
    <n v="1776.6"/>
    <n v="1787.14"/>
    <n v="2982759"/>
    <n v="5330611423.8999996"/>
    <n v="148375"/>
    <n v="1318267"/>
    <n v="44.2"/>
    <n v="-1.9500000000000455"/>
    <n v="-1.0963987517922159E-3"/>
    <x v="0"/>
  </r>
  <r>
    <d v="2024-10-07T00:00:00"/>
    <x v="9"/>
    <n v="10"/>
    <n v="1"/>
    <x v="0"/>
    <x v="3"/>
    <s v="Q4"/>
    <x v="5"/>
    <x v="1"/>
    <s v="EQ"/>
    <n v="1784.95"/>
    <n v="1804.2"/>
    <n v="1767.9"/>
    <n v="1776.6"/>
    <n v="1773.65"/>
    <n v="1776.95"/>
    <n v="1777.65"/>
    <n v="3419048"/>
    <n v="6077878236.5500002"/>
    <n v="121516"/>
    <n v="2408203"/>
    <n v="70.430000000000007"/>
    <n v="0.35000000000013642"/>
    <n v="1.9700551615452913E-4"/>
    <x v="1"/>
  </r>
  <r>
    <d v="2024-10-08T00:00:00"/>
    <x v="9"/>
    <n v="10"/>
    <n v="1"/>
    <x v="0"/>
    <x v="3"/>
    <s v="Q4"/>
    <x v="5"/>
    <x v="1"/>
    <s v="EQ"/>
    <n v="1774"/>
    <n v="1794"/>
    <n v="1743"/>
    <n v="1776.95"/>
    <n v="1784"/>
    <n v="1789.45"/>
    <n v="1773.74"/>
    <n v="2353030"/>
    <n v="4173669588.9000001"/>
    <n v="155794"/>
    <n v="1535441"/>
    <n v="65.25"/>
    <n v="12.5"/>
    <n v="7.034525450913081E-3"/>
    <x v="1"/>
  </r>
  <r>
    <d v="2024-10-09T00:00:00"/>
    <x v="9"/>
    <n v="10"/>
    <n v="1"/>
    <x v="0"/>
    <x v="3"/>
    <s v="Q4"/>
    <x v="5"/>
    <x v="1"/>
    <s v="EQ"/>
    <n v="1793.05"/>
    <n v="1825"/>
    <n v="1790.15"/>
    <n v="1789.45"/>
    <n v="1812"/>
    <n v="1809.7"/>
    <n v="1811.77"/>
    <n v="2499596"/>
    <n v="4528700959.0500002"/>
    <n v="102612"/>
    <n v="1584791"/>
    <n v="63.4"/>
    <n v="20.25"/>
    <n v="1.1316326245494425E-2"/>
    <x v="1"/>
  </r>
  <r>
    <d v="2024-10-10T00:00:00"/>
    <x v="9"/>
    <n v="10"/>
    <n v="1"/>
    <x v="0"/>
    <x v="3"/>
    <s v="Q4"/>
    <x v="5"/>
    <x v="1"/>
    <s v="EQ"/>
    <n v="1820"/>
    <n v="1839.95"/>
    <n v="1797"/>
    <n v="1809.7"/>
    <n v="1812"/>
    <n v="1808.65"/>
    <n v="1816.44"/>
    <n v="3753869"/>
    <n v="6818669363.5"/>
    <n v="146791"/>
    <n v="2109799"/>
    <n v="56.2"/>
    <n v="-1.0499999999999545"/>
    <n v="-5.8020666408794522E-4"/>
    <x v="0"/>
  </r>
  <r>
    <d v="2024-10-11T00:00:00"/>
    <x v="9"/>
    <n v="10"/>
    <n v="1"/>
    <x v="0"/>
    <x v="3"/>
    <s v="Q4"/>
    <x v="5"/>
    <x v="1"/>
    <s v="EQ"/>
    <n v="1804"/>
    <n v="1852.8"/>
    <n v="1800.65"/>
    <n v="1808.65"/>
    <n v="1839.95"/>
    <n v="1839.65"/>
    <n v="1834.51"/>
    <n v="2977110"/>
    <n v="5461546850.3500004"/>
    <n v="150170"/>
    <n v="1194918"/>
    <n v="40.14"/>
    <n v="31"/>
    <n v="1.7139855693473031E-2"/>
    <x v="1"/>
  </r>
  <r>
    <d v="2024-10-14T00:00:00"/>
    <x v="9"/>
    <n v="10"/>
    <n v="1"/>
    <x v="0"/>
    <x v="3"/>
    <s v="Q4"/>
    <x v="5"/>
    <x v="1"/>
    <s v="EQ"/>
    <n v="1846.05"/>
    <n v="1865.5"/>
    <n v="1832.4"/>
    <n v="1839.65"/>
    <n v="1865"/>
    <n v="1855.9"/>
    <n v="1849.67"/>
    <n v="1751092"/>
    <n v="3238947129.6500001"/>
    <n v="161598"/>
    <n v="940046"/>
    <n v="53.68"/>
    <n v="16.25"/>
    <n v="8.8332019677656078E-3"/>
    <x v="1"/>
  </r>
  <r>
    <d v="2024-10-15T00:00:00"/>
    <x v="9"/>
    <n v="10"/>
    <n v="1"/>
    <x v="0"/>
    <x v="3"/>
    <s v="Q4"/>
    <x v="5"/>
    <x v="1"/>
    <s v="EQ"/>
    <n v="1830"/>
    <n v="1882.75"/>
    <n v="1829.95"/>
    <n v="1855.9"/>
    <n v="1866"/>
    <n v="1870.1"/>
    <n v="1865.18"/>
    <n v="5696544"/>
    <n v="10625094067.6"/>
    <n v="200838"/>
    <n v="2492366"/>
    <n v="43.75"/>
    <n v="14.199999999999818"/>
    <n v="7.651274314348735E-3"/>
    <x v="1"/>
  </r>
  <r>
    <d v="2024-10-16T00:00:00"/>
    <x v="9"/>
    <n v="10"/>
    <n v="1"/>
    <x v="0"/>
    <x v="3"/>
    <s v="Q4"/>
    <x v="5"/>
    <x v="1"/>
    <s v="EQ"/>
    <n v="1869"/>
    <n v="1885"/>
    <n v="1854.05"/>
    <n v="1870.1"/>
    <n v="1857"/>
    <n v="1865.25"/>
    <n v="1868.86"/>
    <n v="2144442"/>
    <n v="4007651519.8499999"/>
    <n v="141225"/>
    <n v="1326700"/>
    <n v="61.87"/>
    <n v="-4.8499999999999091"/>
    <n v="-2.5934442008448259E-3"/>
    <x v="0"/>
  </r>
  <r>
    <d v="2024-10-17T00:00:00"/>
    <x v="9"/>
    <n v="10"/>
    <n v="1"/>
    <x v="0"/>
    <x v="3"/>
    <s v="Q4"/>
    <x v="5"/>
    <x v="1"/>
    <s v="EQ"/>
    <n v="1869.9"/>
    <n v="1877.05"/>
    <n v="1851.45"/>
    <n v="1865.25"/>
    <n v="1865.75"/>
    <n v="1867.8"/>
    <n v="1863.97"/>
    <n v="2399099"/>
    <n v="4471844146.0500002"/>
    <n v="128951"/>
    <n v="1404033"/>
    <n v="58.52"/>
    <n v="2.5499999999999545"/>
    <n v="1.3671089666264331E-3"/>
    <x v="1"/>
  </r>
  <r>
    <d v="2024-10-18T00:00:00"/>
    <x v="9"/>
    <n v="10"/>
    <n v="1"/>
    <x v="0"/>
    <x v="3"/>
    <s v="Q4"/>
    <x v="5"/>
    <x v="1"/>
    <s v="EQ"/>
    <n v="1867"/>
    <n v="1873.9"/>
    <n v="1843"/>
    <n v="1867.8"/>
    <n v="1856.55"/>
    <n v="1857.7"/>
    <n v="1856.03"/>
    <n v="2366406"/>
    <n v="4392118496.6499996"/>
    <n v="111867"/>
    <n v="1408093"/>
    <n v="59.5"/>
    <n v="-10.099999999999909"/>
    <n v="-5.4074312024841578E-3"/>
    <x v="0"/>
  </r>
  <r>
    <d v="2024-10-21T00:00:00"/>
    <x v="9"/>
    <n v="10"/>
    <n v="1"/>
    <x v="0"/>
    <x v="3"/>
    <s v="Q4"/>
    <x v="5"/>
    <x v="1"/>
    <s v="EQ"/>
    <n v="1875.3"/>
    <n v="1888.5"/>
    <n v="1840"/>
    <n v="1857.7"/>
    <n v="1840.1"/>
    <n v="1843.6"/>
    <n v="1856.27"/>
    <n v="1284980"/>
    <n v="2385271606"/>
    <n v="73937"/>
    <n v="676824"/>
    <n v="52.67"/>
    <n v="-14.100000000000136"/>
    <n v="-7.5900306831028349E-3"/>
    <x v="0"/>
  </r>
  <r>
    <d v="2024-10-22T00:00:00"/>
    <x v="9"/>
    <n v="10"/>
    <n v="1"/>
    <x v="0"/>
    <x v="3"/>
    <s v="Q4"/>
    <x v="5"/>
    <x v="1"/>
    <s v="EQ"/>
    <n v="1829.8"/>
    <n v="1852"/>
    <n v="1819.5"/>
    <n v="1843.6"/>
    <n v="1822.25"/>
    <n v="1822.75"/>
    <n v="1831.24"/>
    <n v="2089660"/>
    <n v="3826670412.3000002"/>
    <n v="136405"/>
    <n v="1364637"/>
    <n v="65.3"/>
    <n v="-20.849999999999909"/>
    <n v="-1.1309394662616571E-2"/>
    <x v="0"/>
  </r>
  <r>
    <d v="2024-10-23T00:00:00"/>
    <x v="9"/>
    <n v="10"/>
    <n v="1"/>
    <x v="0"/>
    <x v="3"/>
    <s v="Q4"/>
    <x v="5"/>
    <x v="1"/>
    <s v="EQ"/>
    <n v="1793.5"/>
    <n v="1865"/>
    <n v="1793.5"/>
    <n v="1822.75"/>
    <n v="1845"/>
    <n v="1845.75"/>
    <n v="1844.93"/>
    <n v="2522186"/>
    <n v="4653267602.5500002"/>
    <n v="110585"/>
    <n v="1636373"/>
    <n v="64.88"/>
    <n v="23"/>
    <n v="1.2618296529968454E-2"/>
    <x v="1"/>
  </r>
  <r>
    <d v="2024-10-24T00:00:00"/>
    <x v="9"/>
    <n v="10"/>
    <n v="1"/>
    <x v="0"/>
    <x v="3"/>
    <s v="Q4"/>
    <x v="5"/>
    <x v="1"/>
    <s v="EQ"/>
    <n v="1845"/>
    <n v="1862.95"/>
    <n v="1837.7"/>
    <n v="1845.75"/>
    <n v="1842.8"/>
    <n v="1844.9"/>
    <n v="1847.66"/>
    <n v="1621637"/>
    <n v="2996229658.5"/>
    <n v="109635"/>
    <n v="1047420"/>
    <n v="64.59"/>
    <n v="-0.84999999999990905"/>
    <n v="-4.6051740484892811E-4"/>
    <x v="0"/>
  </r>
  <r>
    <d v="2024-10-25T00:00:00"/>
    <x v="9"/>
    <n v="10"/>
    <n v="1"/>
    <x v="0"/>
    <x v="3"/>
    <s v="Q4"/>
    <x v="5"/>
    <x v="1"/>
    <s v="EQ"/>
    <n v="1860"/>
    <n v="1871.55"/>
    <n v="1840.2"/>
    <n v="1844.9"/>
    <n v="1852"/>
    <n v="1852.35"/>
    <n v="1854.69"/>
    <n v="4078295"/>
    <n v="7563968059"/>
    <n v="191615"/>
    <n v="2649137"/>
    <n v="64.959999999999994"/>
    <n v="7.4499999999998181"/>
    <n v="4.0381592498237402E-3"/>
    <x v="1"/>
  </r>
  <r>
    <d v="2024-10-28T00:00:00"/>
    <x v="9"/>
    <n v="10"/>
    <n v="1"/>
    <x v="0"/>
    <x v="3"/>
    <s v="Q4"/>
    <x v="5"/>
    <x v="1"/>
    <s v="EQ"/>
    <n v="1845.1"/>
    <n v="1876.8"/>
    <n v="1845.1"/>
    <n v="1852.35"/>
    <n v="1875"/>
    <n v="1871.75"/>
    <n v="1864.88"/>
    <n v="2418907"/>
    <n v="4510979856.6000004"/>
    <n v="118401"/>
    <n v="1618138"/>
    <n v="66.900000000000006"/>
    <n v="19.400000000000091"/>
    <n v="1.0473182713850024E-2"/>
    <x v="1"/>
  </r>
  <r>
    <d v="2024-10-29T00:00:00"/>
    <x v="9"/>
    <n v="10"/>
    <n v="1"/>
    <x v="0"/>
    <x v="3"/>
    <s v="Q4"/>
    <x v="5"/>
    <x v="1"/>
    <s v="EQ"/>
    <n v="1871.75"/>
    <n v="1875.9"/>
    <n v="1851.2"/>
    <n v="1871.75"/>
    <n v="1872"/>
    <n v="1871.75"/>
    <n v="1864.34"/>
    <n v="1719955"/>
    <n v="3206578443.0500002"/>
    <n v="129857"/>
    <n v="1111398"/>
    <n v="64.62"/>
    <n v="0"/>
    <n v="0"/>
    <x v="2"/>
  </r>
  <r>
    <d v="2024-10-30T00:00:00"/>
    <x v="9"/>
    <n v="10"/>
    <n v="1"/>
    <x v="0"/>
    <x v="3"/>
    <s v="Q4"/>
    <x v="5"/>
    <x v="1"/>
    <s v="EQ"/>
    <n v="1861"/>
    <n v="1869.45"/>
    <n v="1835.3"/>
    <n v="1871.75"/>
    <n v="1853.75"/>
    <n v="1838.8"/>
    <n v="1849.5"/>
    <n v="1732047"/>
    <n v="3203417310.4499998"/>
    <n v="112672"/>
    <n v="1167415"/>
    <n v="67.400000000000006"/>
    <n v="-32.950000000000045"/>
    <n v="-1.7603846667557124E-2"/>
    <x v="0"/>
  </r>
  <r>
    <d v="2024-10-31T00:00:00"/>
    <x v="9"/>
    <n v="10"/>
    <n v="1"/>
    <x v="0"/>
    <x v="3"/>
    <s v="Q4"/>
    <x v="5"/>
    <x v="1"/>
    <s v="EQ"/>
    <n v="1840"/>
    <n v="1843.9"/>
    <n v="1756.55"/>
    <n v="1838.8"/>
    <n v="1772.5"/>
    <n v="1766.05"/>
    <n v="1779.72"/>
    <n v="3616088"/>
    <n v="6435611576.5"/>
    <n v="180549"/>
    <n v="1986870"/>
    <n v="54.95"/>
    <n v="-72.75"/>
    <n v="-3.9563845986512941E-2"/>
    <x v="0"/>
  </r>
  <r>
    <d v="2024-11-01T00:00:00"/>
    <x v="10"/>
    <n v="11"/>
    <n v="1"/>
    <x v="0"/>
    <x v="3"/>
    <s v="Q4"/>
    <x v="5"/>
    <x v="1"/>
    <s v="EQ"/>
    <n v="1777"/>
    <n v="1781.3"/>
    <n v="1751"/>
    <n v="1766.05"/>
    <n v="1757"/>
    <n v="1757.4"/>
    <n v="1764.86"/>
    <n v="242223"/>
    <n v="427489632.44999999"/>
    <n v="19223"/>
    <n v="97349"/>
    <n v="40.19"/>
    <n v="-8.6499999999998636"/>
    <n v="-4.8979360720250633E-3"/>
    <x v="0"/>
  </r>
  <r>
    <d v="2024-11-04T00:00:00"/>
    <x v="10"/>
    <n v="11"/>
    <n v="1"/>
    <x v="0"/>
    <x v="3"/>
    <s v="Q4"/>
    <x v="5"/>
    <x v="1"/>
    <s v="EQ"/>
    <n v="1763"/>
    <n v="1782.1"/>
    <n v="1745"/>
    <n v="1757.4"/>
    <n v="1761.15"/>
    <n v="1762.95"/>
    <n v="1762.43"/>
    <n v="2843690"/>
    <n v="5011802039.4499998"/>
    <n v="149650"/>
    <n v="1503547"/>
    <n v="52.87"/>
    <n v="5.5499999999999545"/>
    <n v="3.1580744281324426E-3"/>
    <x v="1"/>
  </r>
  <r>
    <d v="2024-11-05T00:00:00"/>
    <x v="10"/>
    <n v="11"/>
    <n v="1"/>
    <x v="0"/>
    <x v="3"/>
    <s v="Q4"/>
    <x v="5"/>
    <x v="1"/>
    <s v="EQ"/>
    <n v="1769"/>
    <n v="1783.35"/>
    <n v="1761.5"/>
    <n v="1762.95"/>
    <n v="1773.65"/>
    <n v="1773.55"/>
    <n v="1771.22"/>
    <n v="1818350"/>
    <n v="3220690381.9000001"/>
    <n v="102840"/>
    <n v="1118713"/>
    <n v="61.52"/>
    <n v="10.599999999999909"/>
    <n v="6.012649252673025E-3"/>
    <x v="1"/>
  </r>
  <r>
    <d v="2024-11-06T00:00:00"/>
    <x v="10"/>
    <n v="11"/>
    <n v="1"/>
    <x v="0"/>
    <x v="3"/>
    <s v="Q4"/>
    <x v="5"/>
    <x v="1"/>
    <s v="EQ"/>
    <n v="1791.1"/>
    <n v="1853"/>
    <n v="1783"/>
    <n v="1773.55"/>
    <n v="1843"/>
    <n v="1838.4"/>
    <n v="1830.61"/>
    <n v="3477029"/>
    <n v="6365096214.8000002"/>
    <n v="181751"/>
    <n v="1556125"/>
    <n v="44.75"/>
    <n v="64.850000000000136"/>
    <n v="3.6565081334047608E-2"/>
    <x v="1"/>
  </r>
  <r>
    <d v="2024-11-07T00:00:00"/>
    <x v="10"/>
    <n v="11"/>
    <n v="1"/>
    <x v="0"/>
    <x v="3"/>
    <s v="Q4"/>
    <x v="5"/>
    <x v="1"/>
    <s v="EQ"/>
    <n v="1850.05"/>
    <n v="1862.55"/>
    <n v="1814.2"/>
    <n v="1838.4"/>
    <n v="1826.35"/>
    <n v="1831.95"/>
    <n v="1834.05"/>
    <n v="2173869"/>
    <n v="3986986329.1999998"/>
    <n v="104269"/>
    <n v="1306087"/>
    <n v="60.08"/>
    <n v="-6.4500000000000455"/>
    <n v="-3.5084856396867085E-3"/>
    <x v="0"/>
  </r>
  <r>
    <d v="2024-11-08T00:00:00"/>
    <x v="10"/>
    <n v="11"/>
    <n v="1"/>
    <x v="0"/>
    <x v="3"/>
    <s v="Q4"/>
    <x v="5"/>
    <x v="1"/>
    <s v="EQ"/>
    <n v="1838.95"/>
    <n v="1854.15"/>
    <n v="1828.05"/>
    <n v="1831.95"/>
    <n v="1838"/>
    <n v="1837.5"/>
    <n v="1840.42"/>
    <n v="1521324"/>
    <n v="2799875589.8000002"/>
    <n v="121856"/>
    <n v="956002"/>
    <n v="62.84"/>
    <n v="5.5499999999999545"/>
    <n v="3.0295586669941616E-3"/>
    <x v="1"/>
  </r>
  <r>
    <d v="2024-11-11T00:00:00"/>
    <x v="10"/>
    <n v="11"/>
    <n v="1"/>
    <x v="0"/>
    <x v="3"/>
    <s v="Q4"/>
    <x v="5"/>
    <x v="1"/>
    <s v="EQ"/>
    <n v="1846.7"/>
    <n v="1874"/>
    <n v="1834"/>
    <n v="1837.5"/>
    <n v="1870"/>
    <n v="1867.3"/>
    <n v="1861.34"/>
    <n v="1679869"/>
    <n v="3126813029.1999998"/>
    <n v="108116"/>
    <n v="972734"/>
    <n v="57.91"/>
    <n v="29.799999999999955"/>
    <n v="1.6217687074829908E-2"/>
    <x v="1"/>
  </r>
  <r>
    <d v="2024-11-12T00:00:00"/>
    <x v="10"/>
    <n v="11"/>
    <n v="1"/>
    <x v="0"/>
    <x v="3"/>
    <s v="Q4"/>
    <x v="5"/>
    <x v="1"/>
    <s v="EQ"/>
    <n v="1891"/>
    <n v="1892.95"/>
    <n v="1864.45"/>
    <n v="1867.3"/>
    <n v="1868.35"/>
    <n v="1872.85"/>
    <n v="1879.42"/>
    <n v="2711052"/>
    <n v="5095195896.9499998"/>
    <n v="154222"/>
    <n v="1833755"/>
    <n v="67.64"/>
    <n v="5.5499999999999545"/>
    <n v="2.9722058587264791E-3"/>
    <x v="1"/>
  </r>
  <r>
    <d v="2024-11-13T00:00:00"/>
    <x v="10"/>
    <n v="11"/>
    <n v="1"/>
    <x v="0"/>
    <x v="3"/>
    <s v="Q4"/>
    <x v="5"/>
    <x v="1"/>
    <s v="EQ"/>
    <n v="1866"/>
    <n v="1879.6"/>
    <n v="1859.1"/>
    <n v="1872.85"/>
    <n v="1864.35"/>
    <n v="1864.75"/>
    <n v="1867.41"/>
    <n v="1254074"/>
    <n v="2341865743.1500001"/>
    <n v="114428"/>
    <n v="788930"/>
    <n v="62.91"/>
    <n v="-8.0999999999999091"/>
    <n v="-4.3249592866486421E-3"/>
    <x v="0"/>
  </r>
  <r>
    <d v="2024-11-14T00:00:00"/>
    <x v="10"/>
    <n v="11"/>
    <n v="1"/>
    <x v="0"/>
    <x v="3"/>
    <s v="Q4"/>
    <x v="5"/>
    <x v="1"/>
    <s v="EQ"/>
    <n v="1872"/>
    <n v="1897"/>
    <n v="1846.35"/>
    <n v="1864.75"/>
    <n v="1865"/>
    <n v="1858.95"/>
    <n v="1867.12"/>
    <n v="2462563"/>
    <n v="4597896307.25"/>
    <n v="221440"/>
    <n v="1385264"/>
    <n v="56.25"/>
    <n v="-5.7999999999999545"/>
    <n v="-3.1103365062340551E-3"/>
    <x v="0"/>
  </r>
  <r>
    <d v="2024-11-18T00:00:00"/>
    <x v="10"/>
    <n v="11"/>
    <n v="1"/>
    <x v="0"/>
    <x v="3"/>
    <s v="Q4"/>
    <x v="5"/>
    <x v="1"/>
    <s v="EQ"/>
    <n v="1858.95"/>
    <n v="1865.05"/>
    <n v="1815"/>
    <n v="1858.95"/>
    <n v="1835.65"/>
    <n v="1835"/>
    <n v="1837.49"/>
    <n v="2483933"/>
    <n v="4564205632.75"/>
    <n v="125829"/>
    <n v="1678657"/>
    <n v="67.58"/>
    <n v="-23.950000000000045"/>
    <n v="-1.2883617095672312E-2"/>
    <x v="0"/>
  </r>
  <r>
    <d v="2024-11-19T00:00:00"/>
    <x v="10"/>
    <n v="11"/>
    <n v="1"/>
    <x v="0"/>
    <x v="3"/>
    <s v="Q4"/>
    <x v="5"/>
    <x v="1"/>
    <s v="EQ"/>
    <n v="1837"/>
    <n v="1865"/>
    <n v="1817.3"/>
    <n v="1835"/>
    <n v="1824"/>
    <n v="1820.55"/>
    <n v="1842.69"/>
    <n v="2354204"/>
    <n v="4338061517.1000004"/>
    <n v="105514"/>
    <n v="1540404"/>
    <n v="65.430000000000007"/>
    <n v="-14.450000000000045"/>
    <n v="-7.8746594005449835E-3"/>
    <x v="0"/>
  </r>
  <r>
    <d v="2024-11-21T00:00:00"/>
    <x v="10"/>
    <n v="11"/>
    <n v="1"/>
    <x v="0"/>
    <x v="3"/>
    <s v="Q4"/>
    <x v="5"/>
    <x v="1"/>
    <s v="EQ"/>
    <n v="1835"/>
    <n v="1839.55"/>
    <n v="1820.2"/>
    <n v="1820.55"/>
    <n v="1833.3"/>
    <n v="1836.35"/>
    <n v="1831.91"/>
    <n v="1841245"/>
    <n v="3372991677.25"/>
    <n v="122858"/>
    <n v="978536"/>
    <n v="53.15"/>
    <n v="15.799999999999955"/>
    <n v="8.6786959984619782E-3"/>
    <x v="1"/>
  </r>
  <r>
    <d v="2024-11-22T00:00:00"/>
    <x v="10"/>
    <n v="11"/>
    <n v="1"/>
    <x v="0"/>
    <x v="3"/>
    <s v="Q4"/>
    <x v="5"/>
    <x v="1"/>
    <s v="EQ"/>
    <n v="1846.35"/>
    <n v="1902"/>
    <n v="1836.5"/>
    <n v="1836.35"/>
    <n v="1897.1"/>
    <n v="1898.4"/>
    <n v="1882.01"/>
    <n v="2765950"/>
    <n v="5205540179.9499998"/>
    <n v="128070"/>
    <n v="1525701"/>
    <n v="55.16"/>
    <n v="62.050000000000182"/>
    <n v="3.3789854875160064E-2"/>
    <x v="1"/>
  </r>
  <r>
    <d v="2024-11-25T00:00:00"/>
    <x v="10"/>
    <n v="11"/>
    <n v="1"/>
    <x v="0"/>
    <x v="3"/>
    <s v="Q4"/>
    <x v="5"/>
    <x v="1"/>
    <s v="EQ"/>
    <n v="1919"/>
    <n v="1919.95"/>
    <n v="1878.5"/>
    <n v="1898.4"/>
    <n v="1896"/>
    <n v="1891.7"/>
    <n v="1892.76"/>
    <n v="6531524"/>
    <n v="12362633619.4"/>
    <n v="162447"/>
    <n v="4705865"/>
    <n v="72.05"/>
    <n v="-6.7000000000000455"/>
    <n v="-3.5292878213232432E-3"/>
    <x v="0"/>
  </r>
  <r>
    <d v="2024-11-26T00:00:00"/>
    <x v="10"/>
    <n v="11"/>
    <n v="1"/>
    <x v="0"/>
    <x v="3"/>
    <s v="Q4"/>
    <x v="5"/>
    <x v="1"/>
    <s v="EQ"/>
    <n v="1890.1"/>
    <n v="1914.95"/>
    <n v="1889.15"/>
    <n v="1891.7"/>
    <n v="1900"/>
    <n v="1899.55"/>
    <n v="1902.16"/>
    <n v="2079873"/>
    <n v="3956258453"/>
    <n v="82089"/>
    <n v="1314779"/>
    <n v="63.21"/>
    <n v="7.8499999999999091"/>
    <n v="4.1497066130992801E-3"/>
    <x v="1"/>
  </r>
  <r>
    <d v="2024-11-27T00:00:00"/>
    <x v="10"/>
    <n v="11"/>
    <n v="1"/>
    <x v="0"/>
    <x v="3"/>
    <s v="Q4"/>
    <x v="5"/>
    <x v="1"/>
    <s v="EQ"/>
    <n v="1896.75"/>
    <n v="1917"/>
    <n v="1887.1"/>
    <n v="1899.55"/>
    <n v="1891.1"/>
    <n v="1891.05"/>
    <n v="1903.1"/>
    <n v="1631975"/>
    <n v="3105808405.25"/>
    <n v="62337"/>
    <n v="978423"/>
    <n v="59.95"/>
    <n v="-8.5"/>
    <n v="-4.4747440183201285E-3"/>
    <x v="0"/>
  </r>
  <r>
    <d v="2024-11-28T00:00:00"/>
    <x v="10"/>
    <n v="11"/>
    <n v="1"/>
    <x v="0"/>
    <x v="3"/>
    <s v="Q4"/>
    <x v="5"/>
    <x v="1"/>
    <s v="EQ"/>
    <n v="1885.1"/>
    <n v="1900.5"/>
    <n v="1835"/>
    <n v="1891.05"/>
    <n v="1844"/>
    <n v="1840.9"/>
    <n v="1852.26"/>
    <n v="3631255"/>
    <n v="6726037001.5500002"/>
    <n v="167802"/>
    <n v="2424016"/>
    <n v="66.75"/>
    <n v="-50.149999999999864"/>
    <n v="-2.6519658390840996E-2"/>
    <x v="0"/>
  </r>
  <r>
    <d v="2024-11-29T00:00:00"/>
    <x v="10"/>
    <n v="11"/>
    <n v="1"/>
    <x v="0"/>
    <x v="3"/>
    <s v="Q4"/>
    <x v="5"/>
    <x v="1"/>
    <s v="EQ"/>
    <n v="1842"/>
    <n v="1872.3"/>
    <n v="1833.95"/>
    <n v="1840.9"/>
    <n v="1850"/>
    <n v="1848.05"/>
    <n v="1855.83"/>
    <n v="2482280"/>
    <n v="4606701269.5"/>
    <n v="137062"/>
    <n v="1719037"/>
    <n v="69.25"/>
    <n v="7.1499999999998636"/>
    <n v="3.8839697973816413E-3"/>
    <x v="1"/>
  </r>
  <r>
    <d v="2024-12-02T00:00:00"/>
    <x v="11"/>
    <n v="12"/>
    <n v="1"/>
    <x v="0"/>
    <x v="3"/>
    <s v="Q4"/>
    <x v="5"/>
    <x v="1"/>
    <s v="EQ"/>
    <n v="1848.05"/>
    <n v="1878.55"/>
    <n v="1835.45"/>
    <n v="1848.05"/>
    <n v="1872.75"/>
    <n v="1871.5"/>
    <n v="1863.05"/>
    <n v="2014744"/>
    <n v="3753567689.4499998"/>
    <n v="91103"/>
    <n v="1307495"/>
    <n v="64.900000000000006"/>
    <n v="23.450000000000045"/>
    <n v="1.2689050620924784E-2"/>
    <x v="1"/>
  </r>
  <r>
    <d v="2024-12-03T00:00:00"/>
    <x v="11"/>
    <n v="12"/>
    <n v="1"/>
    <x v="0"/>
    <x v="3"/>
    <s v="Q4"/>
    <x v="5"/>
    <x v="1"/>
    <s v="EQ"/>
    <n v="1884"/>
    <n v="1896.3"/>
    <n v="1872.05"/>
    <n v="1871.5"/>
    <n v="1888.95"/>
    <n v="1890.75"/>
    <n v="1887.37"/>
    <n v="2954648"/>
    <n v="5576507461.25"/>
    <n v="165181"/>
    <n v="2295819"/>
    <n v="77.7"/>
    <n v="19.25"/>
    <n v="1.0285866951643068E-2"/>
    <x v="1"/>
  </r>
  <r>
    <d v="2024-12-04T00:00:00"/>
    <x v="11"/>
    <n v="12"/>
    <n v="1"/>
    <x v="0"/>
    <x v="3"/>
    <s v="Q4"/>
    <x v="5"/>
    <x v="1"/>
    <s v="EQ"/>
    <n v="1882"/>
    <n v="1911"/>
    <n v="1877.6"/>
    <n v="1890.75"/>
    <n v="1894.6"/>
    <n v="1897.65"/>
    <n v="1895.92"/>
    <n v="3730643"/>
    <n v="7073013391.6000004"/>
    <n v="184460"/>
    <n v="2525400"/>
    <n v="67.69"/>
    <n v="6.9000000000000909"/>
    <n v="3.6493454978183742E-3"/>
    <x v="1"/>
  </r>
  <r>
    <d v="2024-12-05T00:00:00"/>
    <x v="11"/>
    <n v="12"/>
    <n v="1"/>
    <x v="0"/>
    <x v="3"/>
    <s v="Q4"/>
    <x v="5"/>
    <x v="1"/>
    <s v="EQ"/>
    <n v="1885"/>
    <n v="1938.1"/>
    <n v="1884"/>
    <n v="1897.65"/>
    <n v="1920"/>
    <n v="1924"/>
    <n v="1912.31"/>
    <n v="3881814"/>
    <n v="7423216155.9499998"/>
    <n v="181152"/>
    <n v="2205733"/>
    <n v="56.82"/>
    <n v="26.349999999999909"/>
    <n v="1.3885595341606676E-2"/>
    <x v="1"/>
  </r>
  <r>
    <d v="2024-12-06T00:00:00"/>
    <x v="11"/>
    <n v="12"/>
    <n v="1"/>
    <x v="0"/>
    <x v="3"/>
    <s v="Q4"/>
    <x v="5"/>
    <x v="1"/>
    <s v="EQ"/>
    <n v="1926"/>
    <n v="1939.35"/>
    <n v="1915.3"/>
    <n v="1924"/>
    <n v="1915.55"/>
    <n v="1922.7"/>
    <n v="1923.49"/>
    <n v="2250408"/>
    <n v="4328634514.3000002"/>
    <n v="136345"/>
    <n v="1479045"/>
    <n v="65.72"/>
    <n v="-1.2999999999999545"/>
    <n v="-6.7567567567565208E-4"/>
    <x v="0"/>
  </r>
  <r>
    <d v="2024-12-09T00:00:00"/>
    <x v="11"/>
    <n v="12"/>
    <n v="1"/>
    <x v="0"/>
    <x v="3"/>
    <s v="Q4"/>
    <x v="5"/>
    <x v="1"/>
    <s v="EQ"/>
    <n v="1915"/>
    <n v="1926.05"/>
    <n v="1901"/>
    <n v="1922.7"/>
    <n v="1909.95"/>
    <n v="1909.9"/>
    <n v="1910.47"/>
    <n v="1379520"/>
    <n v="2635527110.1999998"/>
    <n v="71773"/>
    <n v="922987"/>
    <n v="66.91"/>
    <n v="-12.799999999999955"/>
    <n v="-6.6573048317469987E-3"/>
    <x v="0"/>
  </r>
  <r>
    <d v="2024-12-10T00:00:00"/>
    <x v="11"/>
    <n v="12"/>
    <n v="1"/>
    <x v="0"/>
    <x v="3"/>
    <s v="Q4"/>
    <x v="5"/>
    <x v="1"/>
    <s v="EQ"/>
    <n v="1916.45"/>
    <n v="1942.8"/>
    <n v="1912.2"/>
    <n v="1909.9"/>
    <n v="1937"/>
    <n v="1936.35"/>
    <n v="1931.39"/>
    <n v="2695207"/>
    <n v="5205483157.6499996"/>
    <n v="117737"/>
    <n v="1903845"/>
    <n v="70.64"/>
    <n v="26.449999999999818"/>
    <n v="1.3848892612178552E-2"/>
    <x v="1"/>
  </r>
  <r>
    <d v="2024-12-11T00:00:00"/>
    <x v="11"/>
    <n v="12"/>
    <n v="1"/>
    <x v="0"/>
    <x v="3"/>
    <s v="Q4"/>
    <x v="5"/>
    <x v="1"/>
    <s v="EQ"/>
    <n v="1926.25"/>
    <n v="1934.8"/>
    <n v="1916"/>
    <n v="1936.35"/>
    <n v="1930"/>
    <n v="1930.9"/>
    <n v="1926.41"/>
    <n v="1387117"/>
    <n v="2672156722.6500001"/>
    <n v="86037"/>
    <n v="869940"/>
    <n v="62.72"/>
    <n v="-5.4499999999998181"/>
    <n v="-2.8145738115525698E-3"/>
    <x v="0"/>
  </r>
  <r>
    <d v="2024-12-12T00:00:00"/>
    <x v="11"/>
    <n v="12"/>
    <n v="1"/>
    <x v="0"/>
    <x v="3"/>
    <s v="Q4"/>
    <x v="5"/>
    <x v="1"/>
    <s v="EQ"/>
    <n v="1924.95"/>
    <n v="1949"/>
    <n v="1921.5"/>
    <n v="1930.9"/>
    <n v="1937"/>
    <n v="1936.2"/>
    <n v="1936.91"/>
    <n v="2306173"/>
    <n v="4466851339.3000002"/>
    <n v="138423"/>
    <n v="1243955"/>
    <n v="53.94"/>
    <n v="5.2999999999999545"/>
    <n v="2.7448340152260368E-3"/>
    <x v="1"/>
  </r>
  <r>
    <d v="2024-12-13T00:00:00"/>
    <x v="11"/>
    <n v="12"/>
    <n v="1"/>
    <x v="0"/>
    <x v="3"/>
    <s v="Q4"/>
    <x v="5"/>
    <x v="1"/>
    <s v="EQ"/>
    <n v="1939"/>
    <n v="1975"/>
    <n v="1912.35"/>
    <n v="1936.2"/>
    <n v="1965"/>
    <n v="1968.8"/>
    <n v="1954.97"/>
    <n v="2569918"/>
    <n v="5024119849.5"/>
    <n v="153874"/>
    <n v="1366673"/>
    <n v="53.18"/>
    <n v="32.599999999999909"/>
    <n v="1.6837103604999435E-2"/>
    <x v="1"/>
  </r>
  <r>
    <d v="2024-12-16T00:00:00"/>
    <x v="11"/>
    <n v="12"/>
    <n v="1"/>
    <x v="0"/>
    <x v="3"/>
    <s v="Q4"/>
    <x v="5"/>
    <x v="1"/>
    <s v="EQ"/>
    <n v="1970.85"/>
    <n v="1980"/>
    <n v="1950.25"/>
    <n v="1968.8"/>
    <n v="1954.25"/>
    <n v="1954.4"/>
    <n v="1958.66"/>
    <n v="1371189"/>
    <n v="2685693402.6999998"/>
    <n v="78075"/>
    <n v="887936"/>
    <n v="64.760000000000005"/>
    <n v="-14.399999999999864"/>
    <n v="-7.3140999593660425E-3"/>
    <x v="0"/>
  </r>
  <r>
    <d v="2024-12-17T00:00:00"/>
    <x v="11"/>
    <n v="12"/>
    <n v="1"/>
    <x v="0"/>
    <x v="3"/>
    <s v="Q4"/>
    <x v="5"/>
    <x v="1"/>
    <s v="EQ"/>
    <n v="1945.3"/>
    <n v="1963.2"/>
    <n v="1938"/>
    <n v="1954.4"/>
    <n v="1948.05"/>
    <n v="1950.6"/>
    <n v="1948.84"/>
    <n v="1987909"/>
    <n v="3874113572.75"/>
    <n v="100983"/>
    <n v="1252469"/>
    <n v="63"/>
    <n v="-3.8000000000001819"/>
    <n v="-1.9443307408924385E-3"/>
    <x v="0"/>
  </r>
  <r>
    <d v="2024-12-18T00:00:00"/>
    <x v="11"/>
    <n v="12"/>
    <n v="1"/>
    <x v="0"/>
    <x v="3"/>
    <s v="Q4"/>
    <x v="5"/>
    <x v="1"/>
    <s v="EQ"/>
    <n v="1949"/>
    <n v="1971.95"/>
    <n v="1946.75"/>
    <n v="1950.6"/>
    <n v="1958.85"/>
    <n v="1960.35"/>
    <n v="1963.41"/>
    <n v="3460812"/>
    <n v="6794995543.1999998"/>
    <n v="108768"/>
    <n v="2702400"/>
    <n v="78.09"/>
    <n v="9.75"/>
    <n v="4.9984620116887112E-3"/>
    <x v="1"/>
  </r>
  <r>
    <d v="2024-12-19T00:00:00"/>
    <x v="11"/>
    <n v="12"/>
    <n v="1"/>
    <x v="0"/>
    <x v="3"/>
    <s v="Q4"/>
    <x v="5"/>
    <x v="1"/>
    <s v="EQ"/>
    <n v="1910"/>
    <n v="1946.2"/>
    <n v="1910"/>
    <n v="1960.35"/>
    <n v="1936.15"/>
    <n v="1934.25"/>
    <n v="1934.2"/>
    <n v="1916115"/>
    <n v="3706151475.75"/>
    <n v="101525"/>
    <n v="1126470"/>
    <n v="58.79"/>
    <n v="-26.099999999999909"/>
    <n v="-1.3313949039712251E-2"/>
    <x v="0"/>
  </r>
  <r>
    <d v="2024-12-20T00:00:00"/>
    <x v="11"/>
    <n v="12"/>
    <n v="1"/>
    <x v="0"/>
    <x v="3"/>
    <s v="Q4"/>
    <x v="5"/>
    <x v="1"/>
    <s v="EQ"/>
    <n v="1954.6"/>
    <n v="1957.65"/>
    <n v="1896.4"/>
    <n v="1934.25"/>
    <n v="1917.7"/>
    <n v="1911.35"/>
    <n v="1916.1"/>
    <n v="3786921"/>
    <n v="7256119157.6999998"/>
    <n v="159211"/>
    <n v="2133349"/>
    <n v="56.33"/>
    <n v="-22.900000000000091"/>
    <n v="-1.1839214165697345E-2"/>
    <x v="0"/>
  </r>
  <r>
    <d v="2024-12-23T00:00:00"/>
    <x v="11"/>
    <n v="12"/>
    <n v="1"/>
    <x v="0"/>
    <x v="3"/>
    <s v="Q4"/>
    <x v="5"/>
    <x v="1"/>
    <s v="EQ"/>
    <n v="1918.5"/>
    <n v="1939.4"/>
    <n v="1899.15"/>
    <n v="1911.35"/>
    <n v="1900.8"/>
    <n v="1903"/>
    <n v="1910.92"/>
    <n v="2058339"/>
    <n v="3933325777.0500002"/>
    <n v="104426"/>
    <n v="1298879"/>
    <n v="63.1"/>
    <n v="-8.3499999999999091"/>
    <n v="-4.3686399665157664E-3"/>
    <x v="0"/>
  </r>
  <r>
    <d v="2024-12-24T00:00:00"/>
    <x v="11"/>
    <n v="12"/>
    <n v="1"/>
    <x v="0"/>
    <x v="3"/>
    <s v="Q4"/>
    <x v="5"/>
    <x v="1"/>
    <s v="EQ"/>
    <n v="1908.6"/>
    <n v="1923.65"/>
    <n v="1889.25"/>
    <n v="1903"/>
    <n v="1892.05"/>
    <n v="1896.95"/>
    <n v="1900.82"/>
    <n v="1310301"/>
    <n v="2490650721.5999999"/>
    <n v="77013"/>
    <n v="852523"/>
    <n v="65.06"/>
    <n v="-6.0499999999999545"/>
    <n v="-3.179190751445063E-3"/>
    <x v="0"/>
  </r>
  <r>
    <d v="2024-12-26T00:00:00"/>
    <x v="11"/>
    <n v="12"/>
    <n v="1"/>
    <x v="0"/>
    <x v="3"/>
    <s v="Q4"/>
    <x v="5"/>
    <x v="1"/>
    <s v="EQ"/>
    <n v="1905.6"/>
    <n v="1908.9"/>
    <n v="1886.3"/>
    <n v="1896.95"/>
    <n v="1900"/>
    <n v="1900.75"/>
    <n v="1898.23"/>
    <n v="1065107"/>
    <n v="2021813031.1500001"/>
    <n v="78206"/>
    <n v="566463"/>
    <n v="53.18"/>
    <n v="3.7999999999999545"/>
    <n v="2.0032156883417877E-3"/>
    <x v="1"/>
  </r>
  <r>
    <d v="2024-12-27T00:00:00"/>
    <x v="11"/>
    <n v="12"/>
    <n v="1"/>
    <x v="0"/>
    <x v="3"/>
    <s v="Q4"/>
    <x v="5"/>
    <x v="1"/>
    <s v="EQ"/>
    <n v="1900"/>
    <n v="1902.9"/>
    <n v="1882.7"/>
    <n v="1900.75"/>
    <n v="1891"/>
    <n v="1892"/>
    <n v="1892.73"/>
    <n v="1328546"/>
    <n v="2514579848.6999998"/>
    <n v="67732"/>
    <n v="856004"/>
    <n v="64.430000000000007"/>
    <n v="-8.75"/>
    <n v="-4.6034460081546755E-3"/>
    <x v="0"/>
  </r>
  <r>
    <d v="2024-12-30T00:00:00"/>
    <x v="11"/>
    <n v="12"/>
    <n v="1"/>
    <x v="0"/>
    <x v="3"/>
    <s v="Q4"/>
    <x v="5"/>
    <x v="1"/>
    <s v="EQ"/>
    <n v="1888"/>
    <n v="1968.95"/>
    <n v="1865.65"/>
    <n v="1892"/>
    <n v="1910.65"/>
    <n v="1928.95"/>
    <n v="1921.33"/>
    <n v="6262203"/>
    <n v="12031786092"/>
    <n v="127109"/>
    <n v="4881138"/>
    <n v="77.95"/>
    <n v="36.950000000000045"/>
    <n v="1.95295983086681E-2"/>
    <x v="1"/>
  </r>
  <r>
    <d v="2024-12-31T00:00:00"/>
    <x v="11"/>
    <n v="12"/>
    <n v="1"/>
    <x v="0"/>
    <x v="3"/>
    <s v="Q4"/>
    <x v="5"/>
    <x v="1"/>
    <s v="EQ"/>
    <n v="1915.2"/>
    <n v="1927.8"/>
    <n v="1878.55"/>
    <n v="1928.95"/>
    <n v="1924.8"/>
    <n v="1917.4"/>
    <n v="1908.87"/>
    <n v="1968650"/>
    <n v="3757895094.25"/>
    <n v="148818"/>
    <n v="1214798"/>
    <n v="61.71"/>
    <n v="-11.549999999999955"/>
    <n v="-5.9877135229010362E-3"/>
    <x v="0"/>
  </r>
  <r>
    <d v="2025-01-01T00:00:00"/>
    <x v="0"/>
    <n v="1"/>
    <n v="1"/>
    <x v="1"/>
    <x v="0"/>
    <s v="Q1"/>
    <x v="5"/>
    <x v="1"/>
    <s v="EQ"/>
    <n v="1917.4"/>
    <n v="1936.95"/>
    <n v="1907.9"/>
    <n v="1917.4"/>
    <n v="1911.6"/>
    <n v="1911.95"/>
    <n v="1918.88"/>
    <n v="880695"/>
    <n v="1689945501.45"/>
    <n v="53268"/>
    <n v="442399"/>
    <n v="50.23"/>
    <n v="-5.4500000000000455"/>
    <n v="-2.8423907374569967E-3"/>
    <x v="0"/>
  </r>
  <r>
    <d v="2025-01-02T00:00:00"/>
    <x v="0"/>
    <n v="1"/>
    <n v="1"/>
    <x v="1"/>
    <x v="0"/>
    <s v="Q1"/>
    <x v="5"/>
    <x v="1"/>
    <s v="EQ"/>
    <n v="1911.95"/>
    <n v="1976.3"/>
    <n v="1910.05"/>
    <n v="1911.95"/>
    <n v="1966.45"/>
    <n v="1972.2"/>
    <n v="1956.3"/>
    <n v="3487645"/>
    <n v="6822864745.3000002"/>
    <n v="172843"/>
    <n v="2321689"/>
    <n v="66.569999999999993"/>
    <n v="60.25"/>
    <n v="3.1512330343366722E-2"/>
    <x v="1"/>
  </r>
  <r>
    <d v="2025-01-03T00:00:00"/>
    <x v="0"/>
    <n v="1"/>
    <n v="1"/>
    <x v="1"/>
    <x v="0"/>
    <s v="Q1"/>
    <x v="5"/>
    <x v="1"/>
    <s v="EQ"/>
    <n v="1980"/>
    <n v="1992.1"/>
    <n v="1941"/>
    <n v="1972.2"/>
    <n v="1943"/>
    <n v="1946.65"/>
    <n v="1956.95"/>
    <n v="2853344"/>
    <n v="5583862264.8000002"/>
    <n v="148177"/>
    <n v="1813441"/>
    <n v="63.55"/>
    <n v="-25.549999999999955"/>
    <n v="-1.295507555014702E-2"/>
    <x v="0"/>
  </r>
  <r>
    <d v="2025-01-06T00:00:00"/>
    <x v="0"/>
    <n v="1"/>
    <n v="1"/>
    <x v="1"/>
    <x v="0"/>
    <s v="Q1"/>
    <x v="5"/>
    <x v="1"/>
    <s v="EQ"/>
    <n v="1951.25"/>
    <n v="1973.4"/>
    <n v="1930"/>
    <n v="1946.65"/>
    <n v="1948.6"/>
    <n v="1953.05"/>
    <n v="1951.88"/>
    <n v="1789037"/>
    <n v="3491988428.3499999"/>
    <n v="105379"/>
    <n v="1079773"/>
    <n v="60.35"/>
    <n v="6.3999999999998636"/>
    <n v="3.2876993809877807E-3"/>
    <x v="1"/>
  </r>
  <r>
    <d v="2025-01-07T00:00:00"/>
    <x v="0"/>
    <n v="1"/>
    <n v="1"/>
    <x v="1"/>
    <x v="0"/>
    <s v="Q1"/>
    <x v="5"/>
    <x v="1"/>
    <s v="EQ"/>
    <n v="1960"/>
    <n v="1981"/>
    <n v="1908.9"/>
    <n v="1953.05"/>
    <n v="1916.75"/>
    <n v="1915.9"/>
    <n v="1930.16"/>
    <n v="2494547"/>
    <n v="4814870548.3000002"/>
    <n v="117446"/>
    <n v="1513882"/>
    <n v="60.69"/>
    <n v="-37.149999999999864"/>
    <n v="-1.9021530426768317E-2"/>
    <x v="0"/>
  </r>
  <r>
    <d v="2025-01-08T00:00:00"/>
    <x v="0"/>
    <n v="1"/>
    <n v="1"/>
    <x v="1"/>
    <x v="0"/>
    <s v="Q1"/>
    <x v="5"/>
    <x v="1"/>
    <s v="EQ"/>
    <n v="1906.3"/>
    <n v="1938.5"/>
    <n v="1894.55"/>
    <n v="1915.9"/>
    <n v="1932.9"/>
    <n v="1932.25"/>
    <n v="1915"/>
    <n v="2372138"/>
    <n v="4542649572.1999998"/>
    <n v="161359"/>
    <n v="1484307"/>
    <n v="62.57"/>
    <n v="16.349999999999909"/>
    <n v="8.533848321937423E-3"/>
    <x v="1"/>
  </r>
  <r>
    <d v="2025-01-09T00:00:00"/>
    <x v="0"/>
    <n v="1"/>
    <n v="1"/>
    <x v="1"/>
    <x v="0"/>
    <s v="Q1"/>
    <x v="5"/>
    <x v="1"/>
    <s v="EQ"/>
    <n v="1926.8"/>
    <n v="1944.45"/>
    <n v="1920"/>
    <n v="1932.25"/>
    <n v="1934"/>
    <n v="1934.8"/>
    <n v="1935.7"/>
    <n v="2742139"/>
    <n v="5307958003.9499998"/>
    <n v="127128"/>
    <n v="1754355"/>
    <n v="63.98"/>
    <n v="2.5499999999999545"/>
    <n v="1.3197050071160328E-3"/>
    <x v="1"/>
  </r>
  <r>
    <d v="2025-01-10T00:00:00"/>
    <x v="0"/>
    <n v="1"/>
    <n v="1"/>
    <x v="1"/>
    <x v="0"/>
    <s v="Q1"/>
    <x v="5"/>
    <x v="1"/>
    <s v="EQ"/>
    <n v="1936"/>
    <n v="2002.35"/>
    <n v="1935.25"/>
    <n v="1934.8"/>
    <n v="1997.1"/>
    <n v="1995.1"/>
    <n v="1977.11"/>
    <n v="4802079"/>
    <n v="9494250831.6000004"/>
    <n v="234018"/>
    <n v="2676052"/>
    <n v="55.73"/>
    <n v="60.299999999999955"/>
    <n v="3.1166011990903429E-2"/>
    <x v="1"/>
  </r>
  <r>
    <d v="2025-01-13T00:00:00"/>
    <x v="0"/>
    <n v="1"/>
    <n v="1"/>
    <x v="1"/>
    <x v="0"/>
    <s v="Q1"/>
    <x v="5"/>
    <x v="1"/>
    <s v="EQ"/>
    <n v="1994.9"/>
    <n v="2012.2"/>
    <n v="1965.4"/>
    <n v="1995.1"/>
    <n v="1975"/>
    <n v="1989.4"/>
    <n v="1992.36"/>
    <n v="5694121"/>
    <n v="11344760287.75"/>
    <n v="180247"/>
    <n v="3758232"/>
    <n v="66"/>
    <n v="-5.6999999999998181"/>
    <n v="-2.856999649140303E-3"/>
    <x v="0"/>
  </r>
  <r>
    <d v="2025-01-14T00:00:00"/>
    <x v="0"/>
    <n v="1"/>
    <n v="1"/>
    <x v="1"/>
    <x v="0"/>
    <s v="Q1"/>
    <x v="5"/>
    <x v="1"/>
    <s v="EQ"/>
    <n v="1936.1"/>
    <n v="1939"/>
    <n v="1797.75"/>
    <n v="1989.4"/>
    <n v="1819.95"/>
    <n v="1813.55"/>
    <n v="1824.43"/>
    <n v="15819311"/>
    <n v="28861217134.400002"/>
    <n v="600156"/>
    <n v="8771029"/>
    <n v="55.45"/>
    <n v="-175.85000000000014"/>
    <n v="-8.8393485473007002E-2"/>
    <x v="0"/>
  </r>
  <r>
    <d v="2025-01-15T00:00:00"/>
    <x v="0"/>
    <n v="1"/>
    <n v="1"/>
    <x v="1"/>
    <x v="0"/>
    <s v="Q1"/>
    <x v="5"/>
    <x v="1"/>
    <s v="EQ"/>
    <n v="1836"/>
    <n v="1843.55"/>
    <n v="1812.55"/>
    <n v="1813.55"/>
    <n v="1825.7"/>
    <n v="1825.7"/>
    <n v="1824.99"/>
    <n v="3350594"/>
    <n v="6114802982.4499998"/>
    <n v="221654"/>
    <n v="1953517"/>
    <n v="58.3"/>
    <n v="12.150000000000091"/>
    <n v="6.699567147307817E-3"/>
    <x v="1"/>
  </r>
  <r>
    <d v="2025-01-16T00:00:00"/>
    <x v="0"/>
    <n v="1"/>
    <n v="1"/>
    <x v="1"/>
    <x v="0"/>
    <s v="Q1"/>
    <x v="5"/>
    <x v="1"/>
    <s v="EQ"/>
    <n v="1833"/>
    <n v="1837.95"/>
    <n v="1785.3"/>
    <n v="1825.7"/>
    <n v="1790.15"/>
    <n v="1792.25"/>
    <n v="1796.66"/>
    <n v="5362008"/>
    <n v="9633692689.3999996"/>
    <n v="260626"/>
    <n v="3736218"/>
    <n v="69.680000000000007"/>
    <n v="-33.450000000000045"/>
    <n v="-1.8321739606726211E-2"/>
    <x v="0"/>
  </r>
  <r>
    <d v="2025-01-17T00:00:00"/>
    <x v="0"/>
    <n v="1"/>
    <n v="1"/>
    <x v="1"/>
    <x v="0"/>
    <s v="Q1"/>
    <x v="5"/>
    <x v="1"/>
    <s v="EQ"/>
    <n v="1773"/>
    <n v="1793.1"/>
    <n v="1750.05"/>
    <n v="1792.25"/>
    <n v="1789.45"/>
    <n v="1788.9"/>
    <n v="1776.06"/>
    <n v="2424374"/>
    <n v="4305821954.9499998"/>
    <n v="176981"/>
    <n v="1290597"/>
    <n v="53.23"/>
    <n v="-3.3499999999999091"/>
    <n v="-1.8691588785046222E-3"/>
    <x v="0"/>
  </r>
  <r>
    <d v="2025-01-20T00:00:00"/>
    <x v="0"/>
    <n v="1"/>
    <n v="1"/>
    <x v="1"/>
    <x v="0"/>
    <s v="Q1"/>
    <x v="5"/>
    <x v="1"/>
    <s v="EQ"/>
    <n v="1790.1"/>
    <n v="1799"/>
    <n v="1762.6"/>
    <n v="1788.9"/>
    <n v="1794.95"/>
    <n v="1796.2"/>
    <n v="1785.22"/>
    <n v="3401004"/>
    <n v="6071550248.5500002"/>
    <n v="156557"/>
    <n v="2359404"/>
    <n v="69.37"/>
    <n v="7.2999999999999545"/>
    <n v="4.0807199955279526E-3"/>
    <x v="1"/>
  </r>
  <r>
    <d v="2025-01-21T00:00:00"/>
    <x v="0"/>
    <n v="1"/>
    <n v="1"/>
    <x v="1"/>
    <x v="0"/>
    <s v="Q1"/>
    <x v="5"/>
    <x v="1"/>
    <s v="EQ"/>
    <n v="1791.4"/>
    <n v="1820.75"/>
    <n v="1791.4"/>
    <n v="1796.2"/>
    <n v="1804.05"/>
    <n v="1802.4"/>
    <n v="1805.77"/>
    <n v="4005357"/>
    <n v="7232759540.3500004"/>
    <n v="200700"/>
    <n v="2386736"/>
    <n v="59.59"/>
    <n v="6.2000000000000455"/>
    <n v="3.4517314330253009E-3"/>
    <x v="1"/>
  </r>
  <r>
    <d v="2025-01-22T00:00:00"/>
    <x v="0"/>
    <n v="1"/>
    <n v="1"/>
    <x v="1"/>
    <x v="0"/>
    <s v="Q1"/>
    <x v="5"/>
    <x v="1"/>
    <s v="EQ"/>
    <n v="1808.2"/>
    <n v="1831.45"/>
    <n v="1804.05"/>
    <n v="1802.4"/>
    <n v="1828"/>
    <n v="1827.7"/>
    <n v="1820.11"/>
    <n v="3009261"/>
    <n v="5477174600.4499998"/>
    <n v="176695"/>
    <n v="1890946"/>
    <n v="62.84"/>
    <n v="25.299999999999955"/>
    <n v="1.4036839769196601E-2"/>
    <x v="1"/>
  </r>
  <r>
    <d v="2025-01-23T00:00:00"/>
    <x v="0"/>
    <n v="1"/>
    <n v="1"/>
    <x v="1"/>
    <x v="0"/>
    <s v="Q1"/>
    <x v="5"/>
    <x v="1"/>
    <s v="EQ"/>
    <n v="1817.05"/>
    <n v="1828.95"/>
    <n v="1804.2"/>
    <n v="1827.7"/>
    <n v="1806.95"/>
    <n v="1807"/>
    <n v="1814.54"/>
    <n v="3750930"/>
    <n v="6806227425.6499996"/>
    <n v="146553"/>
    <n v="2400408"/>
    <n v="64"/>
    <n v="-20.700000000000045"/>
    <n v="-1.1325709908628355E-2"/>
    <x v="0"/>
  </r>
  <r>
    <d v="2025-01-24T00:00:00"/>
    <x v="0"/>
    <n v="1"/>
    <n v="1"/>
    <x v="1"/>
    <x v="0"/>
    <s v="Q1"/>
    <x v="5"/>
    <x v="1"/>
    <s v="EQ"/>
    <n v="1800"/>
    <n v="1829.4"/>
    <n v="1791.1"/>
    <n v="1807"/>
    <n v="1796"/>
    <n v="1792.85"/>
    <n v="1803.18"/>
    <n v="3171259"/>
    <n v="5718348831.8000002"/>
    <n v="98899"/>
    <n v="2271693"/>
    <n v="71.63"/>
    <n v="-14.150000000000091"/>
    <n v="-7.8306585500830615E-3"/>
    <x v="0"/>
  </r>
  <r>
    <d v="2025-01-27T00:00:00"/>
    <x v="0"/>
    <n v="1"/>
    <n v="1"/>
    <x v="1"/>
    <x v="0"/>
    <s v="Q1"/>
    <x v="5"/>
    <x v="1"/>
    <s v="EQ"/>
    <n v="1775"/>
    <n v="1779.75"/>
    <n v="1707.3"/>
    <n v="1792.85"/>
    <n v="1710.55"/>
    <n v="1711.95"/>
    <n v="1734.65"/>
    <n v="4174844"/>
    <n v="7241906323.3000002"/>
    <n v="143422"/>
    <n v="3110786"/>
    <n v="74.510000000000005"/>
    <n v="-80.899999999999864"/>
    <n v="-4.512368575173599E-2"/>
    <x v="0"/>
  </r>
  <r>
    <d v="2025-01-28T00:00:00"/>
    <x v="0"/>
    <n v="1"/>
    <n v="1"/>
    <x v="1"/>
    <x v="0"/>
    <s v="Q1"/>
    <x v="5"/>
    <x v="1"/>
    <s v="EQ"/>
    <n v="1711.95"/>
    <n v="1730.5"/>
    <n v="1691"/>
    <n v="1711.95"/>
    <n v="1694.5"/>
    <n v="1693.25"/>
    <n v="1707.81"/>
    <n v="5079829"/>
    <n v="8675376616.75"/>
    <n v="194141"/>
    <n v="3411572"/>
    <n v="67.16"/>
    <n v="-18.700000000000045"/>
    <n v="-1.0923216215426879E-2"/>
    <x v="0"/>
  </r>
  <r>
    <d v="2025-01-29T00:00:00"/>
    <x v="0"/>
    <n v="1"/>
    <n v="1"/>
    <x v="1"/>
    <x v="0"/>
    <s v="Q1"/>
    <x v="5"/>
    <x v="1"/>
    <s v="EQ"/>
    <n v="1696"/>
    <n v="1724.1"/>
    <n v="1696"/>
    <n v="1693.25"/>
    <n v="1720.65"/>
    <n v="1719"/>
    <n v="1715.29"/>
    <n v="3733620"/>
    <n v="6404245749.1999998"/>
    <n v="117810"/>
    <n v="2728087"/>
    <n v="73.069999999999993"/>
    <n v="25.75"/>
    <n v="1.5207441311088143E-2"/>
    <x v="1"/>
  </r>
  <r>
    <d v="2025-01-30T00:00:00"/>
    <x v="0"/>
    <n v="1"/>
    <n v="1"/>
    <x v="1"/>
    <x v="0"/>
    <s v="Q1"/>
    <x v="5"/>
    <x v="1"/>
    <s v="EQ"/>
    <n v="1722"/>
    <n v="1732.95"/>
    <n v="1697.85"/>
    <n v="1719"/>
    <n v="1717.9"/>
    <n v="1713.1"/>
    <n v="1716.41"/>
    <n v="2543744"/>
    <n v="4366105666.3000002"/>
    <n v="125674"/>
    <n v="1776644"/>
    <n v="69.84"/>
    <n v="-5.9000000000000909"/>
    <n v="-3.4322280395579353E-3"/>
    <x v="0"/>
  </r>
  <r>
    <d v="2025-01-31T00:00:00"/>
    <x v="0"/>
    <n v="1"/>
    <n v="1"/>
    <x v="1"/>
    <x v="0"/>
    <s v="Q1"/>
    <x v="5"/>
    <x v="1"/>
    <s v="EQ"/>
    <n v="1709.05"/>
    <n v="1738.2"/>
    <n v="1709.05"/>
    <n v="1713.1"/>
    <n v="1730"/>
    <n v="1725.45"/>
    <n v="1724.09"/>
    <n v="2033832"/>
    <n v="3506506163.3000002"/>
    <n v="79215"/>
    <n v="1358376"/>
    <n v="66.790000000000006"/>
    <n v="12.350000000000136"/>
    <n v="7.2091529974900107E-3"/>
    <x v="1"/>
  </r>
  <r>
    <d v="2025-02-01T00:00:00"/>
    <x v="1"/>
    <n v="2"/>
    <n v="1"/>
    <x v="1"/>
    <x v="0"/>
    <s v="Q1"/>
    <x v="5"/>
    <x v="1"/>
    <s v="EQ"/>
    <n v="1726"/>
    <n v="1731.95"/>
    <n v="1688"/>
    <n v="1725.45"/>
    <n v="1694.7"/>
    <n v="1694"/>
    <n v="1704.35"/>
    <n v="569018"/>
    <n v="969808246.14999998"/>
    <n v="39652"/>
    <n v="220309"/>
    <n v="38.72"/>
    <n v="-31.450000000000045"/>
    <n v="-1.8227129154713289E-2"/>
    <x v="0"/>
  </r>
  <r>
    <d v="2025-02-03T00:00:00"/>
    <x v="1"/>
    <n v="2"/>
    <n v="1"/>
    <x v="1"/>
    <x v="0"/>
    <s v="Q1"/>
    <x v="5"/>
    <x v="1"/>
    <s v="EQ"/>
    <n v="1665"/>
    <n v="1700.6"/>
    <n v="1661.5"/>
    <n v="1694"/>
    <n v="1693"/>
    <n v="1692"/>
    <n v="1686.67"/>
    <n v="2659929"/>
    <n v="4486418428.4499998"/>
    <n v="150634"/>
    <n v="1972069"/>
    <n v="74.14"/>
    <n v="-2"/>
    <n v="-1.1806375442739079E-3"/>
    <x v="0"/>
  </r>
  <r>
    <d v="2025-02-04T00:00:00"/>
    <x v="1"/>
    <n v="2"/>
    <n v="1"/>
    <x v="1"/>
    <x v="0"/>
    <s v="Q1"/>
    <x v="5"/>
    <x v="1"/>
    <s v="EQ"/>
    <n v="1695.1"/>
    <n v="1735.9"/>
    <n v="1692.05"/>
    <n v="1692"/>
    <n v="1732.45"/>
    <n v="1732.55"/>
    <n v="1712.68"/>
    <n v="3647768"/>
    <n v="6247459080.8999996"/>
    <n v="159207"/>
    <n v="2436600"/>
    <n v="66.8"/>
    <n v="40.549999999999955"/>
    <n v="2.3965721040189097E-2"/>
    <x v="1"/>
  </r>
  <r>
    <d v="2025-02-05T00:00:00"/>
    <x v="1"/>
    <n v="2"/>
    <n v="1"/>
    <x v="1"/>
    <x v="0"/>
    <s v="Q1"/>
    <x v="5"/>
    <x v="1"/>
    <s v="EQ"/>
    <n v="1730"/>
    <n v="1746.8"/>
    <n v="1710"/>
    <n v="1732.55"/>
    <n v="1712"/>
    <n v="1712.85"/>
    <n v="1718.44"/>
    <n v="2681942"/>
    <n v="4608759100.8500004"/>
    <n v="106585"/>
    <n v="1952755"/>
    <n v="72.81"/>
    <n v="-19.700000000000045"/>
    <n v="-1.1370523217223195E-2"/>
    <x v="0"/>
  </r>
  <r>
    <d v="2025-02-06T00:00:00"/>
    <x v="1"/>
    <n v="2"/>
    <n v="1"/>
    <x v="1"/>
    <x v="0"/>
    <s v="Q1"/>
    <x v="5"/>
    <x v="1"/>
    <s v="EQ"/>
    <n v="1723.85"/>
    <n v="1728.45"/>
    <n v="1712.85"/>
    <n v="1712.85"/>
    <n v="1724.1"/>
    <n v="1723.5"/>
    <n v="1719.71"/>
    <n v="2057798"/>
    <n v="3538821096.4000001"/>
    <n v="135442"/>
    <n v="1303627"/>
    <n v="63.35"/>
    <n v="10.650000000000091"/>
    <n v="6.2177073298888353E-3"/>
    <x v="1"/>
  </r>
  <r>
    <d v="2025-02-07T00:00:00"/>
    <x v="1"/>
    <n v="2"/>
    <n v="1"/>
    <x v="1"/>
    <x v="0"/>
    <s v="Q1"/>
    <x v="5"/>
    <x v="1"/>
    <s v="EQ"/>
    <n v="1723.15"/>
    <n v="1731"/>
    <n v="1700.65"/>
    <n v="1723.5"/>
    <n v="1724"/>
    <n v="1725.65"/>
    <n v="1720.82"/>
    <n v="2428098"/>
    <n v="4178325236.5"/>
    <n v="76538"/>
    <n v="1755400"/>
    <n v="72.3"/>
    <n v="2.1500000000000909"/>
    <n v="1.2474615607775403E-3"/>
    <x v="1"/>
  </r>
  <r>
    <d v="2025-02-10T00:00:00"/>
    <x v="1"/>
    <n v="2"/>
    <n v="1"/>
    <x v="1"/>
    <x v="0"/>
    <s v="Q1"/>
    <x v="5"/>
    <x v="1"/>
    <s v="EQ"/>
    <n v="1723.95"/>
    <n v="1740"/>
    <n v="1712.1"/>
    <n v="1725.65"/>
    <n v="1734"/>
    <n v="1733.85"/>
    <n v="1728.54"/>
    <n v="1823071"/>
    <n v="3151248711.6999998"/>
    <n v="68108"/>
    <n v="1225170"/>
    <n v="67.2"/>
    <n v="8.1999999999998181"/>
    <n v="4.7518326427721828E-3"/>
    <x v="1"/>
  </r>
  <r>
    <d v="2025-02-11T00:00:00"/>
    <x v="1"/>
    <n v="2"/>
    <n v="1"/>
    <x v="1"/>
    <x v="0"/>
    <s v="Q1"/>
    <x v="5"/>
    <x v="1"/>
    <s v="EQ"/>
    <n v="1742.8"/>
    <n v="1749"/>
    <n v="1715"/>
    <n v="1733.85"/>
    <n v="1723.9"/>
    <n v="1723.2"/>
    <n v="1732.76"/>
    <n v="1702553"/>
    <n v="2950109312.0500002"/>
    <n v="90830"/>
    <n v="962369"/>
    <n v="56.53"/>
    <n v="-10.649999999999864"/>
    <n v="-6.1423998615796433E-3"/>
    <x v="0"/>
  </r>
  <r>
    <d v="2025-02-12T00:00:00"/>
    <x v="1"/>
    <n v="2"/>
    <n v="1"/>
    <x v="1"/>
    <x v="0"/>
    <s v="Q1"/>
    <x v="5"/>
    <x v="1"/>
    <s v="EQ"/>
    <n v="1723.9"/>
    <n v="1742.4"/>
    <n v="1699.15"/>
    <n v="1723.2"/>
    <n v="1716.05"/>
    <n v="1717.3"/>
    <n v="1717.61"/>
    <n v="2214307"/>
    <n v="3803306655.25"/>
    <n v="142727"/>
    <n v="1458550"/>
    <n v="65.87"/>
    <n v="-5.9000000000000909"/>
    <n v="-3.4238625812442495E-3"/>
    <x v="0"/>
  </r>
  <r>
    <d v="2025-02-13T00:00:00"/>
    <x v="1"/>
    <n v="2"/>
    <n v="1"/>
    <x v="1"/>
    <x v="0"/>
    <s v="Q1"/>
    <x v="5"/>
    <x v="1"/>
    <s v="EQ"/>
    <n v="1712"/>
    <n v="1729.95"/>
    <n v="1700.25"/>
    <n v="1717.3"/>
    <n v="1704.8"/>
    <n v="1703.1"/>
    <n v="1712.75"/>
    <n v="1838463"/>
    <n v="3148828257.8499999"/>
    <n v="91677"/>
    <n v="1044420"/>
    <n v="56.81"/>
    <n v="-14.200000000000045"/>
    <n v="-8.2687940371513682E-3"/>
    <x v="0"/>
  </r>
  <r>
    <d v="2025-02-14T00:00:00"/>
    <x v="1"/>
    <n v="2"/>
    <n v="1"/>
    <x v="1"/>
    <x v="0"/>
    <s v="Q1"/>
    <x v="5"/>
    <x v="1"/>
    <s v="EQ"/>
    <n v="1711"/>
    <n v="1723.4"/>
    <n v="1699.95"/>
    <n v="1703.1"/>
    <n v="1711.6"/>
    <n v="1711.25"/>
    <n v="1709.15"/>
    <n v="1460459"/>
    <n v="2496148466.25"/>
    <n v="80952"/>
    <n v="879075"/>
    <n v="60.19"/>
    <n v="8.1500000000000909"/>
    <n v="4.785391345194112E-3"/>
    <x v="1"/>
  </r>
  <r>
    <d v="2025-02-17T00:00:00"/>
    <x v="1"/>
    <n v="2"/>
    <n v="1"/>
    <x v="1"/>
    <x v="0"/>
    <s v="Q1"/>
    <x v="5"/>
    <x v="1"/>
    <s v="EQ"/>
    <n v="1711.25"/>
    <n v="1720.15"/>
    <n v="1694.1"/>
    <n v="1711.25"/>
    <n v="1709.6"/>
    <n v="1709.9"/>
    <n v="1707.8"/>
    <n v="1127023"/>
    <n v="1924733916.9000001"/>
    <n v="126871"/>
    <n v="598961"/>
    <n v="53.15"/>
    <n v="-1.3499999999999091"/>
    <n v="-7.8889700511316813E-4"/>
    <x v="0"/>
  </r>
  <r>
    <d v="2025-02-18T00:00:00"/>
    <x v="1"/>
    <n v="2"/>
    <n v="1"/>
    <x v="1"/>
    <x v="0"/>
    <s v="Q1"/>
    <x v="5"/>
    <x v="1"/>
    <s v="EQ"/>
    <n v="1706"/>
    <n v="1728.5"/>
    <n v="1701.25"/>
    <n v="1709.9"/>
    <n v="1725"/>
    <n v="1725.5"/>
    <n v="1719.23"/>
    <n v="1511900"/>
    <n v="2599301789.5999999"/>
    <n v="81098"/>
    <n v="986185"/>
    <n v="65.23"/>
    <n v="15.599999999999909"/>
    <n v="9.1233405462307193E-3"/>
    <x v="1"/>
  </r>
  <r>
    <d v="2025-02-19T00:00:00"/>
    <x v="1"/>
    <n v="2"/>
    <n v="1"/>
    <x v="1"/>
    <x v="0"/>
    <s v="Q1"/>
    <x v="5"/>
    <x v="1"/>
    <s v="EQ"/>
    <n v="1723.2"/>
    <n v="1731.6"/>
    <n v="1703.45"/>
    <n v="1725.5"/>
    <n v="1710"/>
    <n v="1712.3"/>
    <n v="1714.19"/>
    <n v="1294110"/>
    <n v="2218347233.6500001"/>
    <n v="76094"/>
    <n v="737905"/>
    <n v="57.02"/>
    <n v="-13.200000000000045"/>
    <n v="-7.6499565343378997E-3"/>
    <x v="0"/>
  </r>
  <r>
    <d v="2025-02-20T00:00:00"/>
    <x v="1"/>
    <n v="2"/>
    <n v="1"/>
    <x v="1"/>
    <x v="0"/>
    <s v="Q1"/>
    <x v="5"/>
    <x v="1"/>
    <s v="EQ"/>
    <n v="1705.2"/>
    <n v="1714.55"/>
    <n v="1683.55"/>
    <n v="1712.3"/>
    <n v="1690.9"/>
    <n v="1687.55"/>
    <n v="1696.15"/>
    <n v="1681532"/>
    <n v="2852128062.3499999"/>
    <n v="127006"/>
    <n v="1064858"/>
    <n v="63.33"/>
    <n v="-24.75"/>
    <n v="-1.4454242831279565E-2"/>
    <x v="0"/>
  </r>
  <r>
    <d v="2025-02-21T00:00:00"/>
    <x v="1"/>
    <n v="2"/>
    <n v="1"/>
    <x v="1"/>
    <x v="0"/>
    <s v="Q1"/>
    <x v="5"/>
    <x v="1"/>
    <s v="EQ"/>
    <n v="1690"/>
    <n v="1704.15"/>
    <n v="1685.15"/>
    <n v="1687.55"/>
    <n v="1695.65"/>
    <n v="1700.7"/>
    <n v="1696.62"/>
    <n v="1222563"/>
    <n v="2074229080.55"/>
    <n v="113308"/>
    <n v="769058"/>
    <n v="62.91"/>
    <n v="13.150000000000091"/>
    <n v="7.7923617078013048E-3"/>
    <x v="1"/>
  </r>
  <r>
    <d v="2025-02-24T00:00:00"/>
    <x v="1"/>
    <n v="2"/>
    <n v="1"/>
    <x v="1"/>
    <x v="0"/>
    <s v="Q1"/>
    <x v="5"/>
    <x v="1"/>
    <s v="EQ"/>
    <n v="1685"/>
    <n v="1690"/>
    <n v="1637.6"/>
    <n v="1700.7"/>
    <n v="1642.75"/>
    <n v="1644.05"/>
    <n v="1649.63"/>
    <n v="4455420"/>
    <n v="7349803888.0500002"/>
    <n v="253025"/>
    <n v="2820504"/>
    <n v="63.31"/>
    <n v="-56.650000000000091"/>
    <n v="-3.3309813606162218E-2"/>
    <x v="0"/>
  </r>
  <r>
    <d v="2025-02-25T00:00:00"/>
    <x v="1"/>
    <n v="2"/>
    <n v="1"/>
    <x v="1"/>
    <x v="0"/>
    <s v="Q1"/>
    <x v="5"/>
    <x v="1"/>
    <s v="EQ"/>
    <n v="1636"/>
    <n v="1651.95"/>
    <n v="1631.25"/>
    <n v="1644.05"/>
    <n v="1635.1"/>
    <n v="1636.1"/>
    <n v="1640.84"/>
    <n v="1951519"/>
    <n v="3202123013.9000001"/>
    <n v="102638"/>
    <n v="1131656"/>
    <n v="57.99"/>
    <n v="-7.9500000000000455"/>
    <n v="-4.8356193546425265E-3"/>
    <x v="0"/>
  </r>
  <r>
    <d v="2025-02-27T00:00:00"/>
    <x v="1"/>
    <n v="2"/>
    <n v="1"/>
    <x v="1"/>
    <x v="0"/>
    <s v="Q1"/>
    <x v="5"/>
    <x v="1"/>
    <s v="EQ"/>
    <n v="1620"/>
    <n v="1660"/>
    <n v="1615.2"/>
    <n v="1636.1"/>
    <n v="1621"/>
    <n v="1629.2"/>
    <n v="1626.13"/>
    <n v="2266866"/>
    <n v="3686219278"/>
    <n v="123330"/>
    <n v="1571739"/>
    <n v="69.34"/>
    <n v="-6.8999999999998636"/>
    <n v="-4.2173461279872036E-3"/>
    <x v="0"/>
  </r>
  <r>
    <d v="2025-02-28T00:00:00"/>
    <x v="1"/>
    <n v="2"/>
    <n v="1"/>
    <x v="1"/>
    <x v="0"/>
    <s v="Q1"/>
    <x v="5"/>
    <x v="1"/>
    <s v="EQ"/>
    <n v="1612"/>
    <n v="1614.95"/>
    <n v="1562.45"/>
    <n v="1629.2"/>
    <n v="1576.7"/>
    <n v="1575.05"/>
    <n v="1574.6"/>
    <n v="4910121"/>
    <n v="7731460507.5"/>
    <n v="257806"/>
    <n v="3421981"/>
    <n v="69.69"/>
    <n v="-54.150000000000091"/>
    <n v="-3.3237171617972065E-2"/>
    <x v="0"/>
  </r>
  <r>
    <d v="2025-03-03T00:00:00"/>
    <x v="2"/>
    <n v="3"/>
    <n v="1"/>
    <x v="1"/>
    <x v="0"/>
    <s v="Q1"/>
    <x v="5"/>
    <x v="1"/>
    <s v="EQ"/>
    <n v="1575.05"/>
    <n v="1603.4"/>
    <n v="1568.45"/>
    <n v="1575.05"/>
    <n v="1573.8"/>
    <n v="1572.4"/>
    <n v="1579.48"/>
    <n v="1784684"/>
    <n v="2818878989.6999998"/>
    <n v="113522"/>
    <n v="1135514"/>
    <n v="63.63"/>
    <n v="-2.6499999999998636"/>
    <n v="-1.6824862702770475E-3"/>
    <x v="0"/>
  </r>
  <r>
    <d v="2025-03-04T00:00:00"/>
    <x v="2"/>
    <n v="3"/>
    <n v="1"/>
    <x v="1"/>
    <x v="0"/>
    <s v="Q1"/>
    <x v="5"/>
    <x v="1"/>
    <s v="EQ"/>
    <n v="1560"/>
    <n v="1560"/>
    <n v="1523"/>
    <n v="1572.4"/>
    <n v="1536.5"/>
    <n v="1535.5"/>
    <n v="1539.73"/>
    <n v="3246644"/>
    <n v="4998968940.1999998"/>
    <n v="143743"/>
    <n v="2109800"/>
    <n v="64.98"/>
    <n v="-36.900000000000091"/>
    <n v="-2.3467311116764238E-2"/>
    <x v="0"/>
  </r>
  <r>
    <d v="2025-03-05T00:00:00"/>
    <x v="2"/>
    <n v="3"/>
    <n v="1"/>
    <x v="1"/>
    <x v="0"/>
    <s v="Q1"/>
    <x v="5"/>
    <x v="1"/>
    <s v="EQ"/>
    <n v="1532"/>
    <n v="1581.4"/>
    <n v="1531.05"/>
    <n v="1535.5"/>
    <n v="1573"/>
    <n v="1572.95"/>
    <n v="1569.69"/>
    <n v="3112003"/>
    <n v="4884879584.8000002"/>
    <n v="132849"/>
    <n v="1925025"/>
    <n v="61.86"/>
    <n v="37.450000000000045"/>
    <n v="2.4389449690654541E-2"/>
    <x v="1"/>
  </r>
  <r>
    <d v="2025-03-06T00:00:00"/>
    <x v="2"/>
    <n v="3"/>
    <n v="1"/>
    <x v="1"/>
    <x v="0"/>
    <s v="Q1"/>
    <x v="5"/>
    <x v="1"/>
    <s v="EQ"/>
    <n v="1580"/>
    <n v="1594.7"/>
    <n v="1575.15"/>
    <n v="1572.95"/>
    <n v="1582.65"/>
    <n v="1585.45"/>
    <n v="1584.44"/>
    <n v="2011489"/>
    <n v="3187093190.9499998"/>
    <n v="107474"/>
    <n v="1169543"/>
    <n v="58.14"/>
    <n v="12.5"/>
    <n v="7.9468514574525563E-3"/>
    <x v="1"/>
  </r>
  <r>
    <d v="2025-03-07T00:00:00"/>
    <x v="2"/>
    <n v="3"/>
    <n v="1"/>
    <x v="1"/>
    <x v="0"/>
    <s v="Q1"/>
    <x v="5"/>
    <x v="1"/>
    <s v="EQ"/>
    <n v="1582.65"/>
    <n v="1587"/>
    <n v="1555.6"/>
    <n v="1585.45"/>
    <n v="1558.6"/>
    <n v="1557.95"/>
    <n v="1564.26"/>
    <n v="2091986"/>
    <n v="3272406893.8499999"/>
    <n v="117645"/>
    <n v="1366548"/>
    <n v="65.319999999999993"/>
    <n v="-27.5"/>
    <n v="-1.7345233214544765E-2"/>
    <x v="0"/>
  </r>
  <r>
    <d v="2025-03-10T00:00:00"/>
    <x v="2"/>
    <n v="3"/>
    <n v="1"/>
    <x v="1"/>
    <x v="0"/>
    <s v="Q1"/>
    <x v="5"/>
    <x v="1"/>
    <s v="EQ"/>
    <n v="1557"/>
    <n v="1572.45"/>
    <n v="1547"/>
    <n v="1557.95"/>
    <n v="1549.8"/>
    <n v="1549.3"/>
    <n v="1558.35"/>
    <n v="1855766"/>
    <n v="2891926346.0999999"/>
    <n v="111573"/>
    <n v="1128126"/>
    <n v="60.79"/>
    <n v="-8.6500000000000909"/>
    <n v="-5.552167912962605E-3"/>
    <x v="0"/>
  </r>
  <r>
    <d v="2025-03-11T00:00:00"/>
    <x v="2"/>
    <n v="3"/>
    <n v="1"/>
    <x v="1"/>
    <x v="0"/>
    <s v="Q1"/>
    <x v="5"/>
    <x v="1"/>
    <s v="EQ"/>
    <n v="1529.95"/>
    <n v="1573.95"/>
    <n v="1522.6"/>
    <n v="1549.3"/>
    <n v="1567"/>
    <n v="1567.85"/>
    <n v="1553.21"/>
    <n v="1846190"/>
    <n v="2867523976"/>
    <n v="116653"/>
    <n v="1170180"/>
    <n v="63.38"/>
    <n v="18.549999999999955"/>
    <n v="1.1973149164138615E-2"/>
    <x v="1"/>
  </r>
  <r>
    <d v="2025-03-12T00:00:00"/>
    <x v="2"/>
    <n v="3"/>
    <n v="1"/>
    <x v="1"/>
    <x v="0"/>
    <s v="Q1"/>
    <x v="5"/>
    <x v="1"/>
    <s v="EQ"/>
    <n v="1556"/>
    <n v="1565"/>
    <n v="1507.1"/>
    <n v="1567.85"/>
    <n v="1537.6"/>
    <n v="1540.6"/>
    <n v="1526.42"/>
    <n v="3113860"/>
    <n v="4753043277.8999996"/>
    <n v="127422"/>
    <n v="1803672"/>
    <n v="57.92"/>
    <n v="-27.25"/>
    <n v="-1.7380489204962209E-2"/>
    <x v="0"/>
  </r>
  <r>
    <d v="2025-03-13T00:00:00"/>
    <x v="2"/>
    <n v="3"/>
    <n v="1"/>
    <x v="1"/>
    <x v="0"/>
    <s v="Q1"/>
    <x v="5"/>
    <x v="1"/>
    <s v="EQ"/>
    <n v="1540.6"/>
    <n v="1547.95"/>
    <n v="1529.15"/>
    <n v="1540.6"/>
    <n v="1532"/>
    <n v="1534.75"/>
    <n v="1536.04"/>
    <n v="1983351"/>
    <n v="3046509090.1999998"/>
    <n v="109012"/>
    <n v="1139537"/>
    <n v="57.46"/>
    <n v="-5.8499999999999091"/>
    <n v="-3.7972218616123001E-3"/>
    <x v="0"/>
  </r>
  <r>
    <d v="2025-03-17T00:00:00"/>
    <x v="2"/>
    <n v="3"/>
    <n v="1"/>
    <x v="1"/>
    <x v="0"/>
    <s v="Q1"/>
    <x v="5"/>
    <x v="1"/>
    <s v="EQ"/>
    <n v="1528"/>
    <n v="1547.55"/>
    <n v="1519.05"/>
    <n v="1534.75"/>
    <n v="1545"/>
    <n v="1545.15"/>
    <n v="1532.81"/>
    <n v="2029100"/>
    <n v="3110221525.1999998"/>
    <n v="102852"/>
    <n v="1010711"/>
    <n v="49.81"/>
    <n v="10.400000000000091"/>
    <n v="6.7763479394038709E-3"/>
    <x v="1"/>
  </r>
  <r>
    <d v="2025-03-18T00:00:00"/>
    <x v="2"/>
    <n v="3"/>
    <n v="1"/>
    <x v="1"/>
    <x v="0"/>
    <s v="Q1"/>
    <x v="5"/>
    <x v="1"/>
    <s v="EQ"/>
    <n v="1545.15"/>
    <n v="1560.95"/>
    <n v="1530.65"/>
    <n v="1545.15"/>
    <n v="1560.95"/>
    <n v="1558.2"/>
    <n v="1553.11"/>
    <n v="2930865"/>
    <n v="4551948771.1499996"/>
    <n v="110392"/>
    <n v="1813788"/>
    <n v="61.89"/>
    <n v="13.049999999999955"/>
    <n v="8.4457819629161924E-3"/>
    <x v="1"/>
  </r>
  <r>
    <d v="2025-03-19T00:00:00"/>
    <x v="2"/>
    <n v="3"/>
    <n v="1"/>
    <x v="1"/>
    <x v="0"/>
    <s v="Q1"/>
    <x v="5"/>
    <x v="1"/>
    <s v="EQ"/>
    <n v="1558.5"/>
    <n v="1561.35"/>
    <n v="1525.1"/>
    <n v="1558.2"/>
    <n v="1547"/>
    <n v="1544.45"/>
    <n v="1536.19"/>
    <n v="4522829"/>
    <n v="6947916763.1000004"/>
    <n v="163793"/>
    <n v="3201717"/>
    <n v="70.790000000000006"/>
    <n v="-13.75"/>
    <n v="-8.8242844307534329E-3"/>
    <x v="0"/>
  </r>
  <r>
    <d v="2025-03-20T00:00:00"/>
    <x v="2"/>
    <n v="3"/>
    <n v="1"/>
    <x v="1"/>
    <x v="0"/>
    <s v="Q1"/>
    <x v="5"/>
    <x v="1"/>
    <s v="EQ"/>
    <n v="1547.85"/>
    <n v="1582.1"/>
    <n v="1547.05"/>
    <n v="1544.45"/>
    <n v="1555"/>
    <n v="1562"/>
    <n v="1568.78"/>
    <n v="4608677"/>
    <n v="7229982395.5"/>
    <n v="183935"/>
    <n v="3103344"/>
    <n v="67.34"/>
    <n v="17.549999999999955"/>
    <n v="1.1363268477451491E-2"/>
    <x v="1"/>
  </r>
  <r>
    <d v="2025-03-21T00:00:00"/>
    <x v="2"/>
    <n v="3"/>
    <n v="1"/>
    <x v="1"/>
    <x v="0"/>
    <s v="Q1"/>
    <x v="5"/>
    <x v="1"/>
    <s v="EQ"/>
    <n v="1535.1"/>
    <n v="1592.05"/>
    <n v="1521.5"/>
    <n v="1562"/>
    <n v="1565"/>
    <n v="1566.7"/>
    <n v="1567.64"/>
    <n v="8109210"/>
    <n v="12712307970.700001"/>
    <n v="157465"/>
    <n v="5757983"/>
    <n v="71.010000000000005"/>
    <n v="4.7000000000000455"/>
    <n v="3.0089628681178268E-3"/>
    <x v="1"/>
  </r>
  <r>
    <d v="2025-03-24T00:00:00"/>
    <x v="2"/>
    <n v="3"/>
    <n v="1"/>
    <x v="1"/>
    <x v="0"/>
    <s v="Q1"/>
    <x v="5"/>
    <x v="1"/>
    <s v="EQ"/>
    <n v="1591"/>
    <n v="1610.9"/>
    <n v="1560"/>
    <n v="1566.7"/>
    <n v="1602.85"/>
    <n v="1604.15"/>
    <n v="1590.29"/>
    <n v="2487843"/>
    <n v="3956391435.8000002"/>
    <n v="100840"/>
    <n v="1563534"/>
    <n v="62.85"/>
    <n v="37.450000000000045"/>
    <n v="2.3903746728793033E-2"/>
    <x v="1"/>
  </r>
  <r>
    <d v="2025-03-25T00:00:00"/>
    <x v="2"/>
    <n v="3"/>
    <n v="1"/>
    <x v="1"/>
    <x v="0"/>
    <s v="Q1"/>
    <x v="5"/>
    <x v="1"/>
    <s v="EQ"/>
    <n v="1622"/>
    <n v="1658.95"/>
    <n v="1618.95"/>
    <n v="1604.15"/>
    <n v="1621.05"/>
    <n v="1624.9"/>
    <n v="1633.44"/>
    <n v="4906013"/>
    <n v="8013690211.6499996"/>
    <n v="175718"/>
    <n v="2247553"/>
    <n v="45.81"/>
    <n v="20.75"/>
    <n v="1.2935199326746251E-2"/>
    <x v="1"/>
  </r>
  <r>
    <d v="2025-03-26T00:00:00"/>
    <x v="2"/>
    <n v="3"/>
    <n v="1"/>
    <x v="1"/>
    <x v="0"/>
    <s v="Q1"/>
    <x v="5"/>
    <x v="1"/>
    <s v="EQ"/>
    <n v="1624.9"/>
    <n v="1644.95"/>
    <n v="1622"/>
    <n v="1624.9"/>
    <n v="1625.65"/>
    <n v="1633.4"/>
    <n v="1634.48"/>
    <n v="3096513"/>
    <n v="5061183927.4499998"/>
    <n v="106271"/>
    <n v="1991362"/>
    <n v="64.31"/>
    <n v="8.5"/>
    <n v="5.2310911440704043E-3"/>
    <x v="1"/>
  </r>
  <r>
    <d v="2025-03-27T00:00:00"/>
    <x v="2"/>
    <n v="3"/>
    <n v="1"/>
    <x v="1"/>
    <x v="0"/>
    <s v="Q1"/>
    <x v="5"/>
    <x v="1"/>
    <s v="EQ"/>
    <n v="1625.65"/>
    <n v="1645"/>
    <n v="1613.55"/>
    <n v="1633.4"/>
    <n v="1637.25"/>
    <n v="1630.15"/>
    <n v="1626.44"/>
    <n v="3383080"/>
    <n v="5502369601.75"/>
    <n v="112017"/>
    <n v="2283013"/>
    <n v="67.48"/>
    <n v="-3.25"/>
    <n v="-1.9897147055222236E-3"/>
    <x v="0"/>
  </r>
  <r>
    <d v="2025-03-28T00:00:00"/>
    <x v="2"/>
    <n v="3"/>
    <n v="1"/>
    <x v="1"/>
    <x v="0"/>
    <s v="Q1"/>
    <x v="5"/>
    <x v="1"/>
    <s v="EQ"/>
    <n v="1616.1"/>
    <n v="1625.55"/>
    <n v="1581.6"/>
    <n v="1630.15"/>
    <n v="1591"/>
    <n v="1592.5"/>
    <n v="1603.17"/>
    <n v="2211077"/>
    <n v="3544737955.4499998"/>
    <n v="80891"/>
    <n v="1399939"/>
    <n v="63.31"/>
    <n v="-37.650000000000091"/>
    <n v="-2.3096034107290796E-2"/>
    <x v="0"/>
  </r>
  <r>
    <d v="2025-04-01T00:00:00"/>
    <x v="3"/>
    <n v="4"/>
    <n v="1"/>
    <x v="1"/>
    <x v="1"/>
    <s v="Q2"/>
    <x v="5"/>
    <x v="1"/>
    <s v="EQ"/>
    <n v="1577"/>
    <n v="1585"/>
    <n v="1526.1"/>
    <n v="1592.5"/>
    <n v="1534.5"/>
    <n v="1530.35"/>
    <n v="1549.26"/>
    <n v="4126827"/>
    <n v="6393517652.3500004"/>
    <n v="191916"/>
    <n v="2602484"/>
    <n v="63.06"/>
    <n v="-62.150000000000091"/>
    <n v="-3.9026687598116228E-2"/>
    <x v="0"/>
  </r>
  <r>
    <d v="2025-04-02T00:00:00"/>
    <x v="3"/>
    <n v="4"/>
    <n v="1"/>
    <x v="1"/>
    <x v="1"/>
    <s v="Q2"/>
    <x v="5"/>
    <x v="1"/>
    <s v="EQ"/>
    <n v="1515"/>
    <n v="1538.55"/>
    <n v="1506.4"/>
    <n v="1530.35"/>
    <n v="1531"/>
    <n v="1527.55"/>
    <n v="1524.27"/>
    <n v="3167863"/>
    <n v="4828663976.3999996"/>
    <n v="108710"/>
    <n v="1916205"/>
    <n v="60.49"/>
    <n v="-2.7999999999999545"/>
    <n v="-1.829646812820567E-3"/>
    <x v="0"/>
  </r>
  <r>
    <d v="2025-04-03T00:00:00"/>
    <x v="3"/>
    <n v="4"/>
    <n v="1"/>
    <x v="1"/>
    <x v="1"/>
    <s v="Q2"/>
    <x v="5"/>
    <x v="1"/>
    <s v="EQ"/>
    <n v="1500"/>
    <n v="1500"/>
    <n v="1465"/>
    <n v="1527.55"/>
    <n v="1468.4"/>
    <n v="1470.1"/>
    <n v="1477.26"/>
    <n v="3966161"/>
    <n v="5859047298.6999998"/>
    <n v="214252"/>
    <n v="2644416"/>
    <n v="66.67"/>
    <n v="-57.450000000000045"/>
    <n v="-3.760924355994897E-2"/>
    <x v="0"/>
  </r>
  <r>
    <d v="2025-04-04T00:00:00"/>
    <x v="3"/>
    <n v="4"/>
    <n v="1"/>
    <x v="1"/>
    <x v="1"/>
    <s v="Q2"/>
    <x v="5"/>
    <x v="1"/>
    <s v="EQ"/>
    <n v="1449"/>
    <n v="1456.2"/>
    <n v="1419.1"/>
    <n v="1470.1"/>
    <n v="1427"/>
    <n v="1422.1"/>
    <n v="1433.64"/>
    <n v="4421312"/>
    <n v="6338587669.1999998"/>
    <n v="196195"/>
    <n v="3017389"/>
    <n v="68.25"/>
    <n v="-48"/>
    <n v="-3.2650840078906201E-2"/>
    <x v="0"/>
  </r>
  <r>
    <d v="2025-04-07T00:00:00"/>
    <x v="3"/>
    <n v="4"/>
    <n v="1"/>
    <x v="1"/>
    <x v="1"/>
    <s v="Q2"/>
    <x v="5"/>
    <x v="1"/>
    <s v="EQ"/>
    <n v="1345"/>
    <n v="1383.75"/>
    <n v="1302.75"/>
    <n v="1422.1"/>
    <n v="1377.95"/>
    <n v="1374.1"/>
    <n v="1341.53"/>
    <n v="6484139"/>
    <n v="8698642588.8500004"/>
    <n v="266089"/>
    <n v="3908703"/>
    <n v="60.28"/>
    <n v="-48"/>
    <n v="-3.3752900639898741E-2"/>
    <x v="0"/>
  </r>
  <r>
    <d v="2025-04-08T00:00:00"/>
    <x v="3"/>
    <n v="4"/>
    <n v="1"/>
    <x v="1"/>
    <x v="1"/>
    <s v="Q2"/>
    <x v="5"/>
    <x v="1"/>
    <s v="EQ"/>
    <n v="1380"/>
    <n v="1424.25"/>
    <n v="1372"/>
    <n v="1374.1"/>
    <n v="1402.9"/>
    <n v="1403.35"/>
    <n v="1396.09"/>
    <n v="3938359"/>
    <n v="5498293565.6000004"/>
    <n v="147712"/>
    <n v="1843790"/>
    <n v="46.82"/>
    <n v="29.25"/>
    <n v="2.1286660359508044E-2"/>
    <x v="1"/>
  </r>
  <r>
    <d v="2025-04-09T00:00:00"/>
    <x v="3"/>
    <n v="4"/>
    <n v="1"/>
    <x v="1"/>
    <x v="1"/>
    <s v="Q2"/>
    <x v="5"/>
    <x v="1"/>
    <s v="EQ"/>
    <n v="1380.65"/>
    <n v="1388.7"/>
    <n v="1357.05"/>
    <n v="1403.35"/>
    <n v="1380.7"/>
    <n v="1380"/>
    <n v="1377.67"/>
    <n v="3306801"/>
    <n v="4555685085.3500004"/>
    <n v="135840"/>
    <n v="2036176"/>
    <n v="61.58"/>
    <n v="-23.349999999999909"/>
    <n v="-1.6638757259414907E-2"/>
    <x v="0"/>
  </r>
  <r>
    <d v="2025-04-11T00:00:00"/>
    <x v="3"/>
    <n v="4"/>
    <n v="1"/>
    <x v="1"/>
    <x v="1"/>
    <s v="Q2"/>
    <x v="5"/>
    <x v="1"/>
    <s v="EQ"/>
    <n v="1360"/>
    <n v="1425"/>
    <n v="1360"/>
    <n v="1380"/>
    <n v="1393.5"/>
    <n v="1390.55"/>
    <n v="1399.73"/>
    <n v="4859622"/>
    <n v="6802145997.6000004"/>
    <n v="185045"/>
    <n v="3035049"/>
    <n v="62.45"/>
    <n v="10.549999999999955"/>
    <n v="7.6449275362318507E-3"/>
    <x v="1"/>
  </r>
  <r>
    <d v="2025-04-15T00:00:00"/>
    <x v="3"/>
    <n v="4"/>
    <n v="1"/>
    <x v="1"/>
    <x v="1"/>
    <s v="Q2"/>
    <x v="5"/>
    <x v="1"/>
    <s v="EQ"/>
    <n v="1420"/>
    <n v="1428.8"/>
    <n v="1406"/>
    <n v="1390.55"/>
    <n v="1426"/>
    <n v="1426.5"/>
    <n v="1420.09"/>
    <n v="3265147"/>
    <n v="4636787070.1000004"/>
    <n v="94027"/>
    <n v="2176695"/>
    <n v="66.66"/>
    <n v="35.950000000000045"/>
    <n v="2.585307971665891E-2"/>
    <x v="1"/>
  </r>
  <r>
    <d v="2025-04-16T00:00:00"/>
    <x v="3"/>
    <n v="4"/>
    <n v="1"/>
    <x v="1"/>
    <x v="1"/>
    <s v="Q2"/>
    <x v="5"/>
    <x v="1"/>
    <s v="EQ"/>
    <n v="1415"/>
    <n v="1436.1"/>
    <n v="1405.5"/>
    <n v="1426.5"/>
    <n v="1434"/>
    <n v="1431.7"/>
    <n v="1424.34"/>
    <n v="2553111"/>
    <n v="3636487592.8000002"/>
    <n v="93892"/>
    <n v="1630935"/>
    <n v="63.88"/>
    <n v="5.2000000000000455"/>
    <n v="3.6452856642131409E-3"/>
    <x v="1"/>
  </r>
  <r>
    <d v="2025-04-17T00:00:00"/>
    <x v="3"/>
    <n v="4"/>
    <n v="1"/>
    <x v="1"/>
    <x v="1"/>
    <s v="Q2"/>
    <x v="5"/>
    <x v="1"/>
    <s v="EQ"/>
    <n v="1420"/>
    <n v="1442.1"/>
    <n v="1384"/>
    <n v="1431.7"/>
    <n v="1439"/>
    <n v="1438"/>
    <n v="1409.58"/>
    <n v="3549969"/>
    <n v="5003973557.1999998"/>
    <n v="168356"/>
    <n v="1298225"/>
    <n v="36.57"/>
    <n v="6.2999999999999545"/>
    <n v="4.4003632045819339E-3"/>
    <x v="1"/>
  </r>
  <r>
    <d v="2025-04-21T00:00:00"/>
    <x v="3"/>
    <n v="4"/>
    <n v="1"/>
    <x v="1"/>
    <x v="1"/>
    <s v="Q2"/>
    <x v="5"/>
    <x v="1"/>
    <s v="EQ"/>
    <n v="1435"/>
    <n v="1499"/>
    <n v="1430"/>
    <n v="1438"/>
    <n v="1478"/>
    <n v="1482"/>
    <n v="1473.95"/>
    <n v="2840104"/>
    <n v="4186173438.5999999"/>
    <n v="97809"/>
    <n v="1312655"/>
    <n v="46.22"/>
    <n v="44"/>
    <n v="3.0598052851182198E-2"/>
    <x v="1"/>
  </r>
  <r>
    <d v="2025-04-22T00:00:00"/>
    <x v="3"/>
    <n v="4"/>
    <n v="1"/>
    <x v="1"/>
    <x v="1"/>
    <s v="Q2"/>
    <x v="5"/>
    <x v="1"/>
    <s v="EQ"/>
    <n v="1490"/>
    <n v="1499.9"/>
    <n v="1464.5"/>
    <n v="1482"/>
    <n v="1485.9"/>
    <n v="1479.9"/>
    <n v="1480.59"/>
    <n v="2608145"/>
    <n v="3861596452.8000002"/>
    <n v="95264"/>
    <n v="1101800"/>
    <n v="42.24"/>
    <n v="-2.0999999999999091"/>
    <n v="-1.4170040485829347E-3"/>
    <x v="0"/>
  </r>
  <r>
    <d v="2025-04-23T00:00:00"/>
    <x v="3"/>
    <n v="4"/>
    <n v="1"/>
    <x v="1"/>
    <x v="1"/>
    <s v="Q2"/>
    <x v="5"/>
    <x v="1"/>
    <s v="EQ"/>
    <n v="1555"/>
    <n v="1600"/>
    <n v="1543.7"/>
    <n v="1479.9"/>
    <n v="1594.4"/>
    <n v="1594"/>
    <n v="1583.28"/>
    <n v="13293318"/>
    <n v="21046993578.599998"/>
    <n v="329993"/>
    <n v="4277627"/>
    <n v="32.18"/>
    <n v="114.09999999999991"/>
    <n v="7.7099804040813499E-2"/>
    <x v="1"/>
  </r>
  <r>
    <d v="2025-04-24T00:00:00"/>
    <x v="3"/>
    <n v="4"/>
    <n v="1"/>
    <x v="1"/>
    <x v="1"/>
    <s v="Q2"/>
    <x v="5"/>
    <x v="1"/>
    <s v="EQ"/>
    <n v="1595"/>
    <n v="1603.3"/>
    <n v="1576.1"/>
    <n v="1594"/>
    <n v="1590.3"/>
    <n v="1586.7"/>
    <n v="1587.95"/>
    <n v="3193118"/>
    <n v="5070521059.3000002"/>
    <n v="123766"/>
    <n v="1485597"/>
    <n v="46.52"/>
    <n v="-7.2999999999999545"/>
    <n v="-4.579673776662456E-3"/>
    <x v="0"/>
  </r>
  <r>
    <d v="2025-04-25T00:00:00"/>
    <x v="3"/>
    <n v="4"/>
    <n v="1"/>
    <x v="1"/>
    <x v="1"/>
    <s v="Q2"/>
    <x v="5"/>
    <x v="1"/>
    <s v="EQ"/>
    <n v="1590"/>
    <n v="1618"/>
    <n v="1568.1"/>
    <n v="1586.7"/>
    <n v="1576.4"/>
    <n v="1578.2"/>
    <n v="1583.92"/>
    <n v="3800415"/>
    <n v="6019563732.6000004"/>
    <n v="118647"/>
    <n v="2063047"/>
    <n v="54.28"/>
    <n v="-8.5"/>
    <n v="-5.3570303144891912E-3"/>
    <x v="0"/>
  </r>
  <r>
    <d v="2025-04-28T00:00:00"/>
    <x v="3"/>
    <n v="4"/>
    <n v="1"/>
    <x v="1"/>
    <x v="1"/>
    <s v="Q2"/>
    <x v="5"/>
    <x v="1"/>
    <s v="EQ"/>
    <n v="1565"/>
    <n v="1569.4"/>
    <n v="1537.1"/>
    <n v="1578.2"/>
    <n v="1550"/>
    <n v="1549.3"/>
    <n v="1548.84"/>
    <n v="2618810"/>
    <n v="4056115149.6999998"/>
    <n v="107060"/>
    <n v="1391581"/>
    <n v="53.14"/>
    <n v="-28.900000000000091"/>
    <n v="-1.8312001013813261E-2"/>
    <x v="0"/>
  </r>
  <r>
    <d v="2025-04-29T00:00:00"/>
    <x v="3"/>
    <n v="4"/>
    <n v="1"/>
    <x v="1"/>
    <x v="1"/>
    <s v="Q2"/>
    <x v="5"/>
    <x v="1"/>
    <s v="EQ"/>
    <n v="1555"/>
    <n v="1580.8"/>
    <n v="1548.1"/>
    <n v="1549.3"/>
    <n v="1570"/>
    <n v="1569"/>
    <n v="1564.53"/>
    <n v="2231069"/>
    <n v="3490564859.9000001"/>
    <n v="89109"/>
    <n v="1150090"/>
    <n v="51.55"/>
    <n v="19.700000000000045"/>
    <n v="1.2715419867036755E-2"/>
    <x v="1"/>
  </r>
  <r>
    <d v="2025-04-30T00:00:00"/>
    <x v="3"/>
    <n v="4"/>
    <n v="1"/>
    <x v="1"/>
    <x v="1"/>
    <s v="Q2"/>
    <x v="5"/>
    <x v="1"/>
    <s v="EQ"/>
    <n v="1571"/>
    <n v="1587.9"/>
    <n v="1554"/>
    <n v="1569"/>
    <n v="1556.5"/>
    <n v="1567.5"/>
    <n v="1569.92"/>
    <n v="3682256"/>
    <n v="5780840520.3000002"/>
    <n v="129457"/>
    <n v="2472386"/>
    <n v="67.14"/>
    <n v="-1.5"/>
    <n v="-9.5602294455066918E-4"/>
    <x v="0"/>
  </r>
  <r>
    <d v="2025-05-02T00:00:00"/>
    <x v="4"/>
    <n v="5"/>
    <n v="1"/>
    <x v="1"/>
    <x v="1"/>
    <s v="Q2"/>
    <x v="5"/>
    <x v="1"/>
    <s v="EQ"/>
    <n v="1567"/>
    <n v="1581"/>
    <n v="1557.1"/>
    <n v="1567.5"/>
    <n v="1572.4"/>
    <n v="1576.5"/>
    <n v="1573.44"/>
    <n v="1895904"/>
    <n v="2983089247.1999998"/>
    <n v="93227"/>
    <n v="1116189"/>
    <n v="58.87"/>
    <n v="9"/>
    <n v="5.7416267942583732E-3"/>
    <x v="1"/>
  </r>
  <r>
    <d v="2025-05-05T00:00:00"/>
    <x v="4"/>
    <n v="5"/>
    <n v="1"/>
    <x v="1"/>
    <x v="1"/>
    <s v="Q2"/>
    <x v="5"/>
    <x v="1"/>
    <s v="EQ"/>
    <n v="1580"/>
    <n v="1597.7"/>
    <n v="1563.3"/>
    <n v="1576.5"/>
    <n v="1569"/>
    <n v="1568.6"/>
    <n v="1577.67"/>
    <n v="1012225"/>
    <n v="1596953874.3"/>
    <n v="59357"/>
    <n v="498312"/>
    <n v="49.23"/>
    <n v="-7.9000000000000909"/>
    <n v="-5.0111005391691027E-3"/>
    <x v="0"/>
  </r>
  <r>
    <d v="2025-05-06T00:00:00"/>
    <x v="4"/>
    <n v="5"/>
    <n v="1"/>
    <x v="1"/>
    <x v="1"/>
    <s v="Q2"/>
    <x v="5"/>
    <x v="1"/>
    <s v="EQ"/>
    <n v="1576.8"/>
    <n v="1583.8"/>
    <n v="1565.1"/>
    <n v="1568.6"/>
    <n v="1570"/>
    <n v="1579.1"/>
    <n v="1575.07"/>
    <n v="2055057"/>
    <n v="3236859717.5999999"/>
    <n v="86060"/>
    <n v="1493252"/>
    <n v="72.66"/>
    <n v="10.5"/>
    <n v="6.6938671426749969E-3"/>
    <x v="1"/>
  </r>
  <r>
    <d v="2025-05-07T00:00:00"/>
    <x v="4"/>
    <n v="5"/>
    <n v="1"/>
    <x v="1"/>
    <x v="1"/>
    <s v="Q2"/>
    <x v="5"/>
    <x v="1"/>
    <s v="EQ"/>
    <n v="1552"/>
    <n v="1578.4"/>
    <n v="1545"/>
    <n v="1579.1"/>
    <n v="1565.3"/>
    <n v="1563.3"/>
    <n v="1562.62"/>
    <n v="5469936"/>
    <n v="8547406780.5"/>
    <n v="128223"/>
    <n v="4037497"/>
    <n v="73.81"/>
    <n v="-15.799999999999955"/>
    <n v="-1.000569944905323E-2"/>
    <x v="0"/>
  </r>
  <r>
    <d v="2025-05-08T00:00:00"/>
    <x v="4"/>
    <n v="5"/>
    <n v="1"/>
    <x v="1"/>
    <x v="1"/>
    <s v="Q2"/>
    <x v="5"/>
    <x v="1"/>
    <s v="EQ"/>
    <n v="1561.9"/>
    <n v="1598"/>
    <n v="1555.8"/>
    <n v="1563.3"/>
    <n v="1572.1"/>
    <n v="1580.7"/>
    <n v="1581.65"/>
    <n v="2789018"/>
    <n v="4411248439"/>
    <n v="98946"/>
    <n v="1174930"/>
    <n v="42.13"/>
    <n v="17.400000000000091"/>
    <n v="1.1130301285741759E-2"/>
    <x v="1"/>
  </r>
  <r>
    <d v="2025-05-09T00:00:00"/>
    <x v="4"/>
    <n v="5"/>
    <n v="1"/>
    <x v="1"/>
    <x v="1"/>
    <s v="Q2"/>
    <x v="5"/>
    <x v="1"/>
    <s v="EQ"/>
    <n v="1566"/>
    <n v="1577.7"/>
    <n v="1557.3"/>
    <n v="1580.7"/>
    <n v="1572.5"/>
    <n v="1569.4"/>
    <n v="1569.43"/>
    <n v="2035161"/>
    <n v="3194047826.0999999"/>
    <n v="85397"/>
    <n v="1036140"/>
    <n v="50.91"/>
    <n v="-11.299999999999955"/>
    <n v="-7.148731574618811E-3"/>
    <x v="0"/>
  </r>
  <r>
    <d v="2025-05-12T00:00:00"/>
    <x v="4"/>
    <n v="5"/>
    <n v="1"/>
    <x v="1"/>
    <x v="1"/>
    <s v="Q2"/>
    <x v="5"/>
    <x v="1"/>
    <s v="EQ"/>
    <n v="1598.8"/>
    <n v="1675"/>
    <n v="1594"/>
    <n v="1569.4"/>
    <n v="1663"/>
    <n v="1670.3"/>
    <n v="1651.26"/>
    <n v="4028207"/>
    <n v="6651610416"/>
    <n v="133071"/>
    <n v="2433966"/>
    <n v="60.42"/>
    <n v="100.89999999999986"/>
    <n v="6.4292086147572231E-2"/>
    <x v="1"/>
  </r>
  <r>
    <d v="2025-05-13T00:00:00"/>
    <x v="4"/>
    <n v="5"/>
    <n v="1"/>
    <x v="1"/>
    <x v="1"/>
    <s v="Q2"/>
    <x v="5"/>
    <x v="1"/>
    <s v="EQ"/>
    <n v="1685"/>
    <n v="1688.1"/>
    <n v="1615.2"/>
    <n v="1670.3"/>
    <n v="1619.9"/>
    <n v="1619.6"/>
    <n v="1632.9"/>
    <n v="3118470"/>
    <n v="5092158125.3000002"/>
    <n v="119292"/>
    <n v="1726720"/>
    <n v="55.37"/>
    <n v="-50.700000000000045"/>
    <n v="-3.0353828653535322E-2"/>
    <x v="0"/>
  </r>
  <r>
    <d v="2025-05-14T00:00:00"/>
    <x v="4"/>
    <n v="5"/>
    <n v="1"/>
    <x v="1"/>
    <x v="1"/>
    <s v="Q2"/>
    <x v="5"/>
    <x v="1"/>
    <s v="EQ"/>
    <n v="1630"/>
    <n v="1642.3"/>
    <n v="1617"/>
    <n v="1619.6"/>
    <n v="1641.3"/>
    <n v="1637.7"/>
    <n v="1632.79"/>
    <n v="1569126"/>
    <n v="2562050834.0999999"/>
    <n v="83272"/>
    <n v="806695"/>
    <n v="51.41"/>
    <n v="18.100000000000136"/>
    <n v="1.1175598913312013E-2"/>
    <x v="1"/>
  </r>
  <r>
    <d v="2025-05-15T00:00:00"/>
    <x v="4"/>
    <n v="5"/>
    <n v="1"/>
    <x v="1"/>
    <x v="1"/>
    <s v="Q2"/>
    <x v="5"/>
    <x v="1"/>
    <s v="EQ"/>
    <n v="1650"/>
    <n v="1702.6"/>
    <n v="1625"/>
    <n v="1637.7"/>
    <n v="1692"/>
    <n v="1696"/>
    <n v="1671.48"/>
    <n v="4961582"/>
    <n v="8293207213.5"/>
    <n v="184925"/>
    <n v="2469090"/>
    <n v="49.76"/>
    <n v="58.299999999999955"/>
    <n v="3.5598705501618096E-2"/>
    <x v="1"/>
  </r>
  <r>
    <d v="2025-05-16T00:00:00"/>
    <x v="4"/>
    <n v="5"/>
    <n v="1"/>
    <x v="1"/>
    <x v="1"/>
    <s v="Q2"/>
    <x v="5"/>
    <x v="1"/>
    <s v="EQ"/>
    <n v="1691.9"/>
    <n v="1693.5"/>
    <n v="1658"/>
    <n v="1696"/>
    <n v="1661"/>
    <n v="1659.9"/>
    <n v="1667.09"/>
    <n v="2586263"/>
    <n v="4311543189.1999998"/>
    <n v="99649"/>
    <n v="1534279"/>
    <n v="59.32"/>
    <n v="-36.099999999999909"/>
    <n v="-2.1285377358490513E-2"/>
    <x v="0"/>
  </r>
  <r>
    <d v="2025-05-19T00:00:00"/>
    <x v="4"/>
    <n v="5"/>
    <n v="1"/>
    <x v="1"/>
    <x v="1"/>
    <s v="Q2"/>
    <x v="5"/>
    <x v="1"/>
    <s v="EQ"/>
    <n v="1661"/>
    <n v="1664"/>
    <n v="1638.1"/>
    <n v="1659.9"/>
    <n v="1651"/>
    <n v="1649.6"/>
    <n v="1648.41"/>
    <n v="1642018"/>
    <n v="2706723262.1999998"/>
    <n v="91252"/>
    <n v="924996"/>
    <n v="56.33"/>
    <n v="-10.300000000000182"/>
    <n v="-6.2051930839208272E-3"/>
    <x v="0"/>
  </r>
  <r>
    <d v="2025-05-20T00:00:00"/>
    <x v="4"/>
    <n v="5"/>
    <n v="1"/>
    <x v="1"/>
    <x v="1"/>
    <s v="Q2"/>
    <x v="5"/>
    <x v="1"/>
    <s v="EQ"/>
    <n v="1660.8"/>
    <n v="1666"/>
    <n v="1636.4"/>
    <n v="1649.6"/>
    <n v="1640"/>
    <n v="1638.3"/>
    <n v="1645.92"/>
    <n v="2421580"/>
    <n v="3985723342.6999998"/>
    <n v="80612"/>
    <n v="1612934"/>
    <n v="66.61"/>
    <n v="-11.299999999999955"/>
    <n v="-6.8501454898156856E-3"/>
    <x v="0"/>
  </r>
  <r>
    <d v="2025-05-21T00:00:00"/>
    <x v="4"/>
    <n v="5"/>
    <n v="1"/>
    <x v="1"/>
    <x v="1"/>
    <s v="Q2"/>
    <x v="5"/>
    <x v="1"/>
    <s v="EQ"/>
    <n v="1645"/>
    <n v="1657.5"/>
    <n v="1628.4"/>
    <n v="1638.3"/>
    <n v="1649"/>
    <n v="1652"/>
    <n v="1648.03"/>
    <n v="1420835"/>
    <n v="2341573076.5"/>
    <n v="51082"/>
    <n v="859736"/>
    <n v="60.51"/>
    <n v="13.700000000000045"/>
    <n v="8.3623268021730118E-3"/>
    <x v="1"/>
  </r>
  <r>
    <d v="2025-05-22T00:00:00"/>
    <x v="4"/>
    <n v="5"/>
    <n v="1"/>
    <x v="1"/>
    <x v="1"/>
    <s v="Q2"/>
    <x v="5"/>
    <x v="1"/>
    <s v="EQ"/>
    <n v="1638.4"/>
    <n v="1640.7"/>
    <n v="1614"/>
    <n v="1652"/>
    <n v="1640"/>
    <n v="1633"/>
    <n v="1629.6"/>
    <n v="2202093"/>
    <n v="3588534592.5"/>
    <n v="87046"/>
    <n v="1183194"/>
    <n v="53.73"/>
    <n v="-19"/>
    <n v="-1.1501210653753027E-2"/>
    <x v="0"/>
  </r>
  <r>
    <d v="2025-05-23T00:00:00"/>
    <x v="4"/>
    <n v="5"/>
    <n v="1"/>
    <x v="1"/>
    <x v="1"/>
    <s v="Q2"/>
    <x v="5"/>
    <x v="1"/>
    <s v="EQ"/>
    <n v="1633"/>
    <n v="1670.8"/>
    <n v="1622.5"/>
    <n v="1633"/>
    <n v="1649.5"/>
    <n v="1648.2"/>
    <n v="1655.65"/>
    <n v="1459454"/>
    <n v="2416346063.5999999"/>
    <n v="52849"/>
    <n v="841321"/>
    <n v="57.65"/>
    <n v="15.200000000000045"/>
    <n v="9.3080220453153981E-3"/>
    <x v="1"/>
  </r>
  <r>
    <d v="2025-05-26T00:00:00"/>
    <x v="4"/>
    <n v="5"/>
    <n v="1"/>
    <x v="1"/>
    <x v="1"/>
    <s v="Q2"/>
    <x v="5"/>
    <x v="1"/>
    <s v="EQ"/>
    <n v="1652.4"/>
    <n v="1675.8"/>
    <n v="1645.6"/>
    <n v="1648.2"/>
    <n v="1673.8"/>
    <n v="1673.6"/>
    <n v="1669.56"/>
    <n v="1078813"/>
    <n v="1801147339.4000001"/>
    <n v="46732"/>
    <n v="620376"/>
    <n v="57.51"/>
    <n v="25.399999999999864"/>
    <n v="1.5410751122436514E-2"/>
    <x v="1"/>
  </r>
  <r>
    <d v="2025-05-27T00:00:00"/>
    <x v="4"/>
    <n v="5"/>
    <n v="1"/>
    <x v="1"/>
    <x v="1"/>
    <s v="Q2"/>
    <x v="5"/>
    <x v="1"/>
    <s v="EQ"/>
    <n v="1673.8"/>
    <n v="1675.5"/>
    <n v="1641.5"/>
    <n v="1673.6"/>
    <n v="1654.9"/>
    <n v="1652.1"/>
    <n v="1654.27"/>
    <n v="2740015"/>
    <n v="4532722727.3000002"/>
    <n v="97349"/>
    <n v="1561156"/>
    <n v="56.98"/>
    <n v="-21.5"/>
    <n v="-1.2846558317399618E-2"/>
    <x v="0"/>
  </r>
  <r>
    <d v="2025-05-28T00:00:00"/>
    <x v="4"/>
    <n v="5"/>
    <n v="1"/>
    <x v="1"/>
    <x v="1"/>
    <s v="Q2"/>
    <x v="5"/>
    <x v="1"/>
    <s v="EQ"/>
    <n v="1664"/>
    <n v="1666.8"/>
    <n v="1647"/>
    <n v="1652.1"/>
    <n v="1660"/>
    <n v="1657.3"/>
    <n v="1654.59"/>
    <n v="1775441"/>
    <n v="2937633522.5"/>
    <n v="59437"/>
    <n v="1096223"/>
    <n v="61.74"/>
    <n v="5.2000000000000455"/>
    <n v="3.1475092306761368E-3"/>
    <x v="1"/>
  </r>
  <r>
    <d v="2025-05-29T00:00:00"/>
    <x v="4"/>
    <n v="5"/>
    <n v="1"/>
    <x v="1"/>
    <x v="1"/>
    <s v="Q2"/>
    <x v="5"/>
    <x v="1"/>
    <s v="EQ"/>
    <n v="1670"/>
    <n v="1675.5"/>
    <n v="1655.6"/>
    <n v="1657.3"/>
    <n v="1665.5"/>
    <n v="1664.7"/>
    <n v="1663.36"/>
    <n v="2374051"/>
    <n v="3948895883.1999998"/>
    <n v="81223"/>
    <n v="1318367"/>
    <n v="55.53"/>
    <n v="7.4000000000000909"/>
    <n v="4.4650938273095341E-3"/>
    <x v="1"/>
  </r>
  <r>
    <d v="2025-05-30T00:00:00"/>
    <x v="4"/>
    <n v="5"/>
    <n v="1"/>
    <x v="1"/>
    <x v="1"/>
    <s v="Q2"/>
    <x v="5"/>
    <x v="1"/>
    <s v="EQ"/>
    <n v="1664.7"/>
    <n v="1664.7"/>
    <n v="1627.3"/>
    <n v="1664.7"/>
    <n v="1631.5"/>
    <n v="1636.6"/>
    <n v="1640.93"/>
    <n v="4408910"/>
    <n v="7234713454"/>
    <n v="100975"/>
    <n v="3248094"/>
    <n v="73.67"/>
    <n v="-28.100000000000136"/>
    <n v="-1.6879918303598328E-2"/>
    <x v="0"/>
  </r>
  <r>
    <d v="2025-06-02T00:00:00"/>
    <x v="5"/>
    <n v="6"/>
    <n v="1"/>
    <x v="1"/>
    <x v="1"/>
    <s v="Q2"/>
    <x v="5"/>
    <x v="1"/>
    <s v="EQ"/>
    <n v="1625.1"/>
    <n v="1635.2"/>
    <n v="1605.7"/>
    <n v="1636.6"/>
    <n v="1628"/>
    <n v="1631.5"/>
    <n v="1624.66"/>
    <n v="1883100"/>
    <n v="3059394023.0999999"/>
    <n v="87270"/>
    <n v="1087043"/>
    <n v="57.73"/>
    <n v="-5.0999999999999091"/>
    <n v="-3.1162165464987835E-3"/>
    <x v="0"/>
  </r>
  <r>
    <d v="2025-06-03T00:00:00"/>
    <x v="5"/>
    <n v="6"/>
    <n v="1"/>
    <x v="1"/>
    <x v="1"/>
    <s v="Q2"/>
    <x v="5"/>
    <x v="1"/>
    <s v="EQ"/>
    <n v="1646.9"/>
    <n v="1651.7"/>
    <n v="1617"/>
    <n v="1631.5"/>
    <n v="1630.5"/>
    <n v="1630.4"/>
    <n v="1631.03"/>
    <n v="2380133"/>
    <n v="3882076505"/>
    <n v="117240"/>
    <n v="1307867"/>
    <n v="54.95"/>
    <n v="-1.0999999999999091"/>
    <n v="-6.7422617223408463E-4"/>
    <x v="0"/>
  </r>
  <r>
    <d v="2025-06-04T00:00:00"/>
    <x v="5"/>
    <n v="6"/>
    <n v="1"/>
    <x v="1"/>
    <x v="1"/>
    <s v="Q2"/>
    <x v="5"/>
    <x v="1"/>
    <s v="EQ"/>
    <n v="1631"/>
    <n v="1644.6"/>
    <n v="1622.2"/>
    <n v="1630.4"/>
    <n v="1625.4"/>
    <n v="1626.1"/>
    <n v="1631.91"/>
    <n v="1659720"/>
    <n v="2708512287.0999999"/>
    <n v="70129"/>
    <n v="1202438"/>
    <n v="72.45"/>
    <n v="-4.3000000000001819"/>
    <n v="-2.6373895976448611E-3"/>
    <x v="0"/>
  </r>
  <r>
    <d v="2025-06-05T00:00:00"/>
    <x v="5"/>
    <n v="6"/>
    <n v="1"/>
    <x v="1"/>
    <x v="1"/>
    <s v="Q2"/>
    <x v="5"/>
    <x v="1"/>
    <s v="EQ"/>
    <n v="1634.9"/>
    <n v="1653.9"/>
    <n v="1624.6"/>
    <n v="1626.1"/>
    <n v="1632.3"/>
    <n v="1632.4"/>
    <n v="1634.36"/>
    <n v="1409322"/>
    <n v="2303345799.8000002"/>
    <n v="67216"/>
    <n v="765287"/>
    <n v="54.3"/>
    <n v="6.3000000000001819"/>
    <n v="3.8743004735257254E-3"/>
    <x v="1"/>
  </r>
  <r>
    <d v="2025-06-06T00:00:00"/>
    <x v="5"/>
    <n v="6"/>
    <n v="1"/>
    <x v="1"/>
    <x v="1"/>
    <s v="Q2"/>
    <x v="5"/>
    <x v="1"/>
    <s v="EQ"/>
    <n v="1631.2"/>
    <n v="1639.8"/>
    <n v="1622"/>
    <n v="1632.4"/>
    <n v="1638"/>
    <n v="1637.7"/>
    <n v="1633.47"/>
    <n v="1261281"/>
    <n v="2060270888.7"/>
    <n v="46092"/>
    <n v="829485"/>
    <n v="65.77"/>
    <n v="5.2999999999999545"/>
    <n v="3.2467532467532188E-3"/>
    <x v="1"/>
  </r>
  <r>
    <d v="2025-06-09T00:00:00"/>
    <x v="5"/>
    <n v="6"/>
    <n v="1"/>
    <x v="1"/>
    <x v="1"/>
    <s v="Q2"/>
    <x v="5"/>
    <x v="1"/>
    <s v="EQ"/>
    <n v="1648"/>
    <n v="1658"/>
    <n v="1639"/>
    <n v="1637.7"/>
    <n v="1648.5"/>
    <n v="1648.3"/>
    <n v="1650.6"/>
    <n v="1299786"/>
    <n v="2145421805"/>
    <n v="78967"/>
    <n v="889322"/>
    <n v="68.42"/>
    <n v="10.599999999999909"/>
    <n v="6.4724919093850572E-3"/>
    <x v="1"/>
  </r>
  <r>
    <d v="2025-06-10T00:00:00"/>
    <x v="5"/>
    <n v="6"/>
    <n v="1"/>
    <x v="1"/>
    <x v="1"/>
    <s v="Q2"/>
    <x v="5"/>
    <x v="1"/>
    <s v="EQ"/>
    <n v="1653.3"/>
    <n v="1684.9"/>
    <n v="1649"/>
    <n v="1648.3"/>
    <n v="1670.7"/>
    <n v="1668.1"/>
    <n v="1671.68"/>
    <n v="3055223"/>
    <n v="5107346354.5"/>
    <n v="117723"/>
    <n v="1631493"/>
    <n v="53.4"/>
    <n v="19.799999999999955"/>
    <n v="1.2012376387793457E-2"/>
    <x v="1"/>
  </r>
  <r>
    <d v="2025-06-11T00:00:00"/>
    <x v="5"/>
    <n v="6"/>
    <n v="1"/>
    <x v="1"/>
    <x v="1"/>
    <s v="Q2"/>
    <x v="5"/>
    <x v="1"/>
    <s v="EQ"/>
    <n v="1676"/>
    <n v="1725.4"/>
    <n v="1666"/>
    <n v="1668.1"/>
    <n v="1721.3"/>
    <n v="1721.9"/>
    <n v="1707.99"/>
    <n v="5085821"/>
    <n v="8686517262.7000008"/>
    <n v="151276"/>
    <n v="3222725"/>
    <n v="63.37"/>
    <n v="53.800000000000182"/>
    <n v="3.2252263053773864E-2"/>
    <x v="1"/>
  </r>
  <r>
    <d v="2025-06-12T00:00:00"/>
    <x v="5"/>
    <n v="6"/>
    <n v="1"/>
    <x v="1"/>
    <x v="1"/>
    <s v="Q2"/>
    <x v="5"/>
    <x v="1"/>
    <s v="EQ"/>
    <n v="1725"/>
    <n v="1726"/>
    <n v="1695"/>
    <n v="1721.9"/>
    <n v="1702.4"/>
    <n v="1701.2"/>
    <n v="1706.01"/>
    <n v="3607962"/>
    <n v="6155229559.8999996"/>
    <n v="139910"/>
    <n v="1784690"/>
    <n v="49.47"/>
    <n v="-20.700000000000045"/>
    <n v="-1.2021604042046602E-2"/>
    <x v="0"/>
  </r>
  <r>
    <d v="2025-06-13T00:00:00"/>
    <x v="5"/>
    <n v="6"/>
    <n v="1"/>
    <x v="1"/>
    <x v="1"/>
    <s v="Q2"/>
    <x v="5"/>
    <x v="1"/>
    <s v="EQ"/>
    <n v="1666"/>
    <n v="1711"/>
    <n v="1664.6"/>
    <n v="1701.2"/>
    <n v="1697.4"/>
    <n v="1695.3"/>
    <n v="1693.86"/>
    <n v="1988422"/>
    <n v="3368100354.5"/>
    <n v="73815"/>
    <n v="1077659"/>
    <n v="54.2"/>
    <n v="-5.9000000000000909"/>
    <n v="-3.4681401363743773E-3"/>
    <x v="0"/>
  </r>
  <r>
    <d v="2025-06-16T00:00:00"/>
    <x v="5"/>
    <n v="6"/>
    <n v="1"/>
    <x v="1"/>
    <x v="1"/>
    <s v="Q2"/>
    <x v="5"/>
    <x v="1"/>
    <s v="EQ"/>
    <n v="1692"/>
    <n v="1729.4"/>
    <n v="1683.4"/>
    <n v="1695.3"/>
    <n v="1722"/>
    <n v="1723"/>
    <n v="1719.53"/>
    <n v="2116100"/>
    <n v="3638696112.5"/>
    <n v="80549"/>
    <n v="1205922"/>
    <n v="56.99"/>
    <n v="27.700000000000045"/>
    <n v="1.633929098094735E-2"/>
    <x v="1"/>
  </r>
  <r>
    <d v="2025-06-17T00:00:00"/>
    <x v="5"/>
    <n v="6"/>
    <n v="1"/>
    <x v="1"/>
    <x v="1"/>
    <s v="Q2"/>
    <x v="5"/>
    <x v="1"/>
    <s v="EQ"/>
    <n v="1728"/>
    <n v="1738.8"/>
    <n v="1720"/>
    <n v="1723"/>
    <n v="1728"/>
    <n v="1729.6"/>
    <n v="1731.35"/>
    <n v="1777245"/>
    <n v="3077026497.5"/>
    <n v="89362"/>
    <n v="950192"/>
    <n v="53.46"/>
    <n v="6.5999999999999091"/>
    <n v="3.8305281485780085E-3"/>
    <x v="1"/>
  </r>
  <r>
    <d v="2025-06-18T00:00:00"/>
    <x v="5"/>
    <n v="6"/>
    <n v="1"/>
    <x v="1"/>
    <x v="1"/>
    <s v="Q2"/>
    <x v="5"/>
    <x v="1"/>
    <s v="EQ"/>
    <n v="1727.9"/>
    <n v="1745"/>
    <n v="1710"/>
    <n v="1729.6"/>
    <n v="1719.7"/>
    <n v="1715.9"/>
    <n v="1720.55"/>
    <n v="1794428"/>
    <n v="3087397101"/>
    <n v="73006"/>
    <n v="978447"/>
    <n v="54.53"/>
    <n v="-13.699999999999818"/>
    <n v="-7.9209065679924952E-3"/>
    <x v="0"/>
  </r>
  <r>
    <d v="2025-06-19T00:00:00"/>
    <x v="5"/>
    <n v="6"/>
    <n v="1"/>
    <x v="1"/>
    <x v="1"/>
    <s v="Q2"/>
    <x v="5"/>
    <x v="1"/>
    <s v="EQ"/>
    <n v="1719.7"/>
    <n v="1719.7"/>
    <n v="1697.2"/>
    <n v="1715.9"/>
    <n v="1706.8"/>
    <n v="1713.9"/>
    <n v="1707.25"/>
    <n v="2514527"/>
    <n v="4292931949"/>
    <n v="110611"/>
    <n v="1409660"/>
    <n v="56.06"/>
    <n v="-2"/>
    <n v="-1.1655690891077567E-3"/>
    <x v="0"/>
  </r>
  <r>
    <d v="2025-06-20T00:00:00"/>
    <x v="5"/>
    <n v="6"/>
    <n v="1"/>
    <x v="1"/>
    <x v="1"/>
    <s v="Q2"/>
    <x v="5"/>
    <x v="1"/>
    <s v="EQ"/>
    <n v="1713.9"/>
    <n v="1742.6"/>
    <n v="1709.1"/>
    <n v="1713.9"/>
    <n v="1736.9"/>
    <n v="1739.9"/>
    <n v="1735.97"/>
    <n v="2719770"/>
    <n v="4721430011.8000002"/>
    <n v="77792"/>
    <n v="1973494"/>
    <n v="72.56"/>
    <n v="26"/>
    <n v="1.5170079934651963E-2"/>
    <x v="1"/>
  </r>
  <r>
    <d v="2025-06-23T00:00:00"/>
    <x v="5"/>
    <n v="6"/>
    <n v="1"/>
    <x v="1"/>
    <x v="1"/>
    <s v="Q2"/>
    <x v="5"/>
    <x v="1"/>
    <s v="EQ"/>
    <n v="1729.2"/>
    <n v="1729.8"/>
    <n v="1699.2"/>
    <n v="1739.9"/>
    <n v="1699.9"/>
    <n v="1703.2"/>
    <n v="1709.85"/>
    <n v="2221446"/>
    <n v="3798348110"/>
    <n v="78517"/>
    <n v="1374480"/>
    <n v="61.87"/>
    <n v="-36.700000000000045"/>
    <n v="-2.1093166273923814E-2"/>
    <x v="0"/>
  </r>
  <r>
    <d v="2025-06-24T00:00:00"/>
    <x v="5"/>
    <n v="6"/>
    <n v="1"/>
    <x v="1"/>
    <x v="1"/>
    <s v="Q2"/>
    <x v="5"/>
    <x v="1"/>
    <s v="EQ"/>
    <n v="1719.9"/>
    <n v="1732.6"/>
    <n v="1689.2"/>
    <n v="1703.2"/>
    <n v="1691"/>
    <n v="1691.8"/>
    <n v="1704.45"/>
    <n v="3601071"/>
    <n v="6137832585.5"/>
    <n v="131869"/>
    <n v="2221730"/>
    <n v="61.7"/>
    <n v="-11.400000000000091"/>
    <n v="-6.6932832315641675E-3"/>
    <x v="0"/>
  </r>
  <r>
    <d v="2025-06-25T00:00:00"/>
    <x v="5"/>
    <n v="6"/>
    <n v="1"/>
    <x v="1"/>
    <x v="1"/>
    <s v="Q2"/>
    <x v="5"/>
    <x v="1"/>
    <s v="EQ"/>
    <n v="1702"/>
    <n v="1720.7"/>
    <n v="1701"/>
    <n v="1691.8"/>
    <n v="1713.9"/>
    <n v="1717.1"/>
    <n v="1714.03"/>
    <n v="1307518"/>
    <n v="2241127887.5"/>
    <n v="67381"/>
    <n v="763080"/>
    <n v="58.36"/>
    <n v="25.299999999999955"/>
    <n v="1.4954486345903744E-2"/>
    <x v="1"/>
  </r>
  <r>
    <d v="2025-06-26T00:00:00"/>
    <x v="5"/>
    <n v="6"/>
    <n v="1"/>
    <x v="1"/>
    <x v="1"/>
    <s v="Q2"/>
    <x v="5"/>
    <x v="1"/>
    <s v="EQ"/>
    <n v="1710"/>
    <n v="1726.9"/>
    <n v="1702.7"/>
    <n v="1717.1"/>
    <n v="1722"/>
    <n v="1724.1"/>
    <n v="1719.14"/>
    <n v="2971055"/>
    <n v="5107646173.3999996"/>
    <n v="109096"/>
    <n v="1877946"/>
    <n v="63.21"/>
    <n v="7"/>
    <n v="4.0766408479412965E-3"/>
    <x v="1"/>
  </r>
  <r>
    <d v="2025-06-27T00:00:00"/>
    <x v="5"/>
    <n v="6"/>
    <n v="1"/>
    <x v="1"/>
    <x v="1"/>
    <s v="Q2"/>
    <x v="5"/>
    <x v="1"/>
    <s v="EQ"/>
    <n v="1735"/>
    <n v="1752.5"/>
    <n v="1710.8"/>
    <n v="1724.1"/>
    <n v="1728.7"/>
    <n v="1723.3"/>
    <n v="1725.28"/>
    <n v="6478283"/>
    <n v="11176867159.6"/>
    <n v="150371"/>
    <n v="5096400"/>
    <n v="78.67"/>
    <n v="-0.79999999999995453"/>
    <n v="-4.6401020822455457E-4"/>
    <x v="0"/>
  </r>
  <r>
    <d v="2025-06-30T00:00:00"/>
    <x v="5"/>
    <n v="6"/>
    <n v="1"/>
    <x v="1"/>
    <x v="1"/>
    <s v="Q2"/>
    <x v="5"/>
    <x v="1"/>
    <s v="EQ"/>
    <n v="1725"/>
    <n v="1734.8"/>
    <n v="1713.3"/>
    <n v="1723.3"/>
    <n v="1732"/>
    <n v="1728.6"/>
    <n v="1725.82"/>
    <n v="1855229"/>
    <n v="3201797967"/>
    <n v="79062"/>
    <n v="1252270"/>
    <n v="67.5"/>
    <n v="5.2999999999999545"/>
    <n v="3.0754946904195178E-3"/>
    <x v="1"/>
  </r>
  <r>
    <d v="2025-07-01T00:00:00"/>
    <x v="6"/>
    <n v="7"/>
    <n v="1"/>
    <x v="1"/>
    <x v="2"/>
    <s v="Q3"/>
    <x v="5"/>
    <x v="1"/>
    <s v="EQ"/>
    <n v="1728.6"/>
    <n v="1745"/>
    <n v="1714"/>
    <n v="1728.6"/>
    <n v="1718"/>
    <n v="1718.3"/>
    <n v="1724.9"/>
    <n v="1639826"/>
    <n v="2828538647.3000002"/>
    <n v="87719"/>
    <n v="982563"/>
    <n v="59.92"/>
    <n v="-10.299999999999955"/>
    <n v="-5.9585791970380398E-3"/>
    <x v="0"/>
  </r>
  <r>
    <d v="2025-07-02T00:00:00"/>
    <x v="6"/>
    <n v="7"/>
    <n v="1"/>
    <x v="1"/>
    <x v="2"/>
    <s v="Q3"/>
    <x v="5"/>
    <x v="1"/>
    <s v="EQ"/>
    <n v="1722"/>
    <n v="1738.5"/>
    <n v="1711"/>
    <n v="1718.3"/>
    <n v="1715"/>
    <n v="1718.6"/>
    <n v="1721.52"/>
    <n v="2069447"/>
    <n v="3562584157.8000002"/>
    <n v="80448"/>
    <n v="1218294"/>
    <n v="58.87"/>
    <n v="0.29999999999995453"/>
    <n v="1.7459116568698977E-4"/>
    <x v="1"/>
  </r>
  <r>
    <d v="2025-07-03T00:00:00"/>
    <x v="6"/>
    <n v="7"/>
    <n v="1"/>
    <x v="1"/>
    <x v="2"/>
    <s v="Q3"/>
    <x v="5"/>
    <x v="1"/>
    <s v="EQ"/>
    <n v="1716"/>
    <n v="1730.5"/>
    <n v="1706.5"/>
    <n v="1718.6"/>
    <n v="1710"/>
    <n v="1711.9"/>
    <n v="1718.24"/>
    <n v="1839063"/>
    <n v="3159957227.3000002"/>
    <n v="75766"/>
    <n v="950675"/>
    <n v="51.69"/>
    <n v="-6.6999999999998181"/>
    <n v="-3.8985220528335962E-3"/>
    <x v="0"/>
  </r>
  <r>
    <d v="2025-07-04T00:00:00"/>
    <x v="6"/>
    <n v="7"/>
    <n v="1"/>
    <x v="1"/>
    <x v="2"/>
    <s v="Q3"/>
    <x v="5"/>
    <x v="1"/>
    <s v="EQ"/>
    <n v="1715"/>
    <n v="1729"/>
    <n v="1706.2"/>
    <n v="1711.9"/>
    <n v="1725.9"/>
    <n v="1725.9"/>
    <n v="1719.03"/>
    <n v="768500"/>
    <n v="1321075472.4000001"/>
    <n v="30997"/>
    <n v="471916"/>
    <n v="61.41"/>
    <n v="14"/>
    <n v="8.1780477831649035E-3"/>
    <x v="1"/>
  </r>
  <r>
    <d v="2025-07-07T00:00:00"/>
    <x v="6"/>
    <n v="7"/>
    <n v="1"/>
    <x v="1"/>
    <x v="2"/>
    <s v="Q3"/>
    <x v="5"/>
    <x v="1"/>
    <s v="EQ"/>
    <n v="1725.5"/>
    <n v="1725.5"/>
    <n v="1703.3"/>
    <n v="1725.9"/>
    <n v="1707"/>
    <n v="1710.4"/>
    <n v="1711.09"/>
    <n v="1366412"/>
    <n v="2338060639.9000001"/>
    <n v="56478"/>
    <n v="818448"/>
    <n v="59.9"/>
    <n v="-15.5"/>
    <n v="-8.9808216003244672E-3"/>
    <x v="0"/>
  </r>
  <r>
    <d v="2025-07-08T00:00:00"/>
    <x v="6"/>
    <n v="7"/>
    <n v="1"/>
    <x v="1"/>
    <x v="2"/>
    <s v="Q3"/>
    <x v="5"/>
    <x v="1"/>
    <s v="EQ"/>
    <n v="1700"/>
    <n v="1718.9"/>
    <n v="1687.5"/>
    <n v="1710.4"/>
    <n v="1700.1"/>
    <n v="1708.1"/>
    <n v="1704.55"/>
    <n v="2139193"/>
    <n v="3646356920.9000001"/>
    <n v="78574"/>
    <n v="1313911"/>
    <n v="61.42"/>
    <n v="-2.3000000000001819"/>
    <n v="-1.3447146866231185E-3"/>
    <x v="0"/>
  </r>
  <r>
    <d v="2025-07-09T00:00:00"/>
    <x v="6"/>
    <n v="7"/>
    <n v="1"/>
    <x v="1"/>
    <x v="2"/>
    <s v="Q3"/>
    <x v="5"/>
    <x v="1"/>
    <s v="EQ"/>
    <n v="1710"/>
    <n v="1714.3"/>
    <n v="1671"/>
    <n v="1708.1"/>
    <n v="1673"/>
    <n v="1674"/>
    <n v="1680.92"/>
    <n v="2894808"/>
    <n v="4865926573.8000002"/>
    <n v="107899"/>
    <n v="1631824"/>
    <n v="56.37"/>
    <n v="-34.099999999999909"/>
    <n v="-1.9963702359346591E-2"/>
    <x v="0"/>
  </r>
  <r>
    <d v="2025-07-10T00:00:00"/>
    <x v="6"/>
    <n v="7"/>
    <n v="1"/>
    <x v="1"/>
    <x v="2"/>
    <s v="Q3"/>
    <x v="5"/>
    <x v="1"/>
    <s v="EQ"/>
    <n v="1675"/>
    <n v="1679.9"/>
    <n v="1649"/>
    <n v="1674"/>
    <n v="1660.1"/>
    <n v="1663.7"/>
    <n v="1661.89"/>
    <n v="2740853"/>
    <n v="4554994008.6999998"/>
    <n v="87108"/>
    <n v="1760644"/>
    <n v="64.239999999999995"/>
    <n v="-10.299999999999955"/>
    <n v="-6.1529271206690293E-3"/>
    <x v="0"/>
  </r>
  <r>
    <d v="2025-07-11T00:00:00"/>
    <x v="6"/>
    <n v="7"/>
    <n v="1"/>
    <x v="1"/>
    <x v="2"/>
    <s v="Q3"/>
    <x v="5"/>
    <x v="1"/>
    <s v="EQ"/>
    <n v="1643.2"/>
    <n v="1655.5"/>
    <n v="1630"/>
    <n v="1663.7"/>
    <n v="1633.3"/>
    <n v="1638.3"/>
    <n v="1640.55"/>
    <n v="2548153"/>
    <n v="4180370504.4000001"/>
    <n v="91088"/>
    <n v="1554714"/>
    <n v="61.01"/>
    <n v="-25.400000000000091"/>
    <n v="-1.5267175572519139E-2"/>
    <x v="0"/>
  </r>
  <r>
    <d v="2025-07-11T00:00:00"/>
    <x v="6"/>
    <n v="7"/>
    <n v="1"/>
    <x v="1"/>
    <x v="2"/>
    <s v="Q3"/>
    <x v="5"/>
    <x v="1"/>
    <s v="EQ"/>
    <n v="1643.2"/>
    <n v="1655.5"/>
    <n v="1630"/>
    <n v="1663.7"/>
    <n v="1633.3"/>
    <n v="1638.3"/>
    <n v="1640.55"/>
    <n v="2548153"/>
    <n v="4180370504.4000001"/>
    <n v="91088"/>
    <n v="1554714"/>
    <n v="61.01"/>
    <n v="-25.400000000000091"/>
    <n v="-1.5267175572519139E-2"/>
    <x v="0"/>
  </r>
  <r>
    <d v="2025-07-14T00:00:00"/>
    <x v="6"/>
    <n v="7"/>
    <n v="1"/>
    <x v="1"/>
    <x v="2"/>
    <s v="Q3"/>
    <x v="5"/>
    <x v="1"/>
    <s v="EQ"/>
    <n v="1640"/>
    <n v="1642.4"/>
    <n v="1607"/>
    <n v="1638.3"/>
    <n v="1613.5"/>
    <n v="1619.8"/>
    <n v="1617.76"/>
    <n v="3334703"/>
    <n v="5394743355"/>
    <n v="100025"/>
    <n v="2081780"/>
    <n v="62.43"/>
    <n v="-18.5"/>
    <n v="-1.1292193127021913E-2"/>
    <x v="0"/>
  </r>
  <r>
    <d v="2025-07-15T00:00:00"/>
    <x v="6"/>
    <n v="7"/>
    <n v="1"/>
    <x v="1"/>
    <x v="2"/>
    <s v="Q3"/>
    <x v="5"/>
    <x v="1"/>
    <s v="EQ"/>
    <n v="1590"/>
    <n v="1621.4"/>
    <n v="1550"/>
    <n v="1619.8"/>
    <n v="1567"/>
    <n v="1566.4"/>
    <n v="1573.16"/>
    <n v="14685607"/>
    <n v="23102790220.900002"/>
    <n v="326840"/>
    <n v="8290891"/>
    <n v="56.46"/>
    <n v="-53.399999999999864"/>
    <n v="-3.2967032967032885E-2"/>
    <x v="0"/>
  </r>
  <r>
    <d v="2025-07-16T00:00:00"/>
    <x v="6"/>
    <n v="7"/>
    <n v="1"/>
    <x v="1"/>
    <x v="2"/>
    <s v="Q3"/>
    <x v="5"/>
    <x v="1"/>
    <s v="EQ"/>
    <n v="1566.4"/>
    <n v="1574"/>
    <n v="1560"/>
    <n v="1566.4"/>
    <n v="1562"/>
    <n v="1562.8"/>
    <n v="1567.13"/>
    <n v="5218099"/>
    <n v="8177462798.5"/>
    <n v="98177"/>
    <n v="4084687"/>
    <n v="78.28"/>
    <n v="-3.6000000000001364"/>
    <n v="-2.2982635342186771E-3"/>
    <x v="0"/>
  </r>
  <r>
    <d v="2025-07-17T00:00:00"/>
    <x v="6"/>
    <n v="7"/>
    <n v="1"/>
    <x v="1"/>
    <x v="2"/>
    <s v="Q3"/>
    <x v="5"/>
    <x v="1"/>
    <s v="EQ"/>
    <n v="1563.6"/>
    <n v="1566.8"/>
    <n v="1542.4"/>
    <n v="1562.8"/>
    <n v="1544.2"/>
    <n v="1543.9"/>
    <n v="1555.4"/>
    <n v="4966082"/>
    <n v="7724220966.6999998"/>
    <n v="127217"/>
    <n v="3854834"/>
    <n v="77.62"/>
    <n v="-18.899999999999864"/>
    <n v="-1.209367801382126E-2"/>
    <x v="0"/>
  </r>
  <r>
    <d v="2025-07-18T00:00:00"/>
    <x v="6"/>
    <n v="7"/>
    <n v="1"/>
    <x v="1"/>
    <x v="2"/>
    <s v="Q3"/>
    <x v="5"/>
    <x v="1"/>
    <s v="EQ"/>
    <n v="1544"/>
    <n v="1550"/>
    <n v="1530"/>
    <n v="1543.9"/>
    <n v="1549.1"/>
    <n v="1548.8"/>
    <n v="1541.04"/>
    <n v="3902458"/>
    <n v="6013841093.8000002"/>
    <n v="88894"/>
    <n v="2711465"/>
    <n v="69.48"/>
    <n v="4.8999999999998636"/>
    <n v="3.1737806852774552E-3"/>
    <x v="1"/>
  </r>
  <r>
    <d v="2025-07-21T00:00:00"/>
    <x v="6"/>
    <n v="7"/>
    <n v="1"/>
    <x v="1"/>
    <x v="2"/>
    <s v="Q3"/>
    <x v="5"/>
    <x v="1"/>
    <s v="EQ"/>
    <n v="1548.8"/>
    <n v="1550.7"/>
    <n v="1526"/>
    <n v="1548.8"/>
    <n v="1530.8"/>
    <n v="1530.4"/>
    <n v="1532.77"/>
    <n v="3368842"/>
    <n v="5163643439.5"/>
    <n v="90546"/>
    <n v="2390317"/>
    <n v="70.95"/>
    <n v="-18.399999999999864"/>
    <n v="-1.188016528925611E-2"/>
    <x v="0"/>
  </r>
  <r>
    <d v="2025-07-22T00:00:00"/>
    <x v="6"/>
    <n v="7"/>
    <n v="1"/>
    <x v="1"/>
    <x v="2"/>
    <s v="Q3"/>
    <x v="5"/>
    <x v="1"/>
    <s v="EQ"/>
    <n v="1533.1"/>
    <n v="1539.8"/>
    <n v="1518.3"/>
    <n v="1530.4"/>
    <n v="1520.5"/>
    <n v="1520.1"/>
    <n v="1528.68"/>
    <n v="3218227"/>
    <n v="4919633245"/>
    <n v="72081"/>
    <n v="2570923"/>
    <n v="79.89"/>
    <n v="-10.300000000000182"/>
    <n v="-6.7302665969682313E-3"/>
    <x v="0"/>
  </r>
  <r>
    <d v="2025-07-23T00:00:00"/>
    <x v="6"/>
    <n v="7"/>
    <n v="1"/>
    <x v="1"/>
    <x v="2"/>
    <s v="Q3"/>
    <x v="5"/>
    <x v="1"/>
    <s v="EQ"/>
    <n v="1524.1"/>
    <n v="1536"/>
    <n v="1518"/>
    <n v="1520.1"/>
    <n v="1528.8"/>
    <n v="1529.8"/>
    <n v="1527.16"/>
    <n v="3471536"/>
    <n v="5301591458.1999998"/>
    <n v="75211"/>
    <n v="2647634"/>
    <n v="76.27"/>
    <n v="9.7000000000000455"/>
    <n v="6.3811591342675129E-3"/>
    <x v="1"/>
  </r>
  <r>
    <d v="2025-07-24T00:00:00"/>
    <x v="6"/>
    <n v="7"/>
    <n v="1"/>
    <x v="1"/>
    <x v="2"/>
    <s v="Q3"/>
    <x v="5"/>
    <x v="1"/>
    <s v="EQ"/>
    <n v="1530"/>
    <n v="1537.9"/>
    <n v="1501.6"/>
    <n v="1529.8"/>
    <n v="1510.1"/>
    <n v="1507.2"/>
    <n v="1515.11"/>
    <n v="4654421"/>
    <n v="7051940202.5"/>
    <n v="99951"/>
    <n v="3598396"/>
    <n v="77.31"/>
    <n v="-22.599999999999909"/>
    <n v="-1.4773172963786057E-2"/>
    <x v="0"/>
  </r>
  <r>
    <d v="2025-07-25T00:00:00"/>
    <x v="6"/>
    <n v="7"/>
    <n v="1"/>
    <x v="1"/>
    <x v="2"/>
    <s v="Q3"/>
    <x v="5"/>
    <x v="1"/>
    <s v="EQ"/>
    <n v="1501.1"/>
    <n v="1512.2"/>
    <n v="1486.6"/>
    <n v="1507.2"/>
    <n v="1490"/>
    <n v="1490.1"/>
    <n v="1499.87"/>
    <n v="2733655"/>
    <n v="4100140037.4000001"/>
    <n v="100304"/>
    <n v="1989448"/>
    <n v="72.78"/>
    <n v="-17.100000000000136"/>
    <n v="-1.1345541401273975E-2"/>
    <x v="0"/>
  </r>
  <r>
    <d v="2025-07-28T00:00:00"/>
    <x v="6"/>
    <n v="7"/>
    <n v="1"/>
    <x v="1"/>
    <x v="2"/>
    <s v="Q3"/>
    <x v="5"/>
    <x v="1"/>
    <s v="EQ"/>
    <n v="1490.1"/>
    <n v="1494.2"/>
    <n v="1463.5"/>
    <n v="1490.1"/>
    <n v="1468"/>
    <n v="1466.1"/>
    <n v="1474.52"/>
    <n v="4404841"/>
    <n v="6495043431.3000002"/>
    <n v="158378"/>
    <n v="3464328"/>
    <n v="78.650000000000006"/>
    <n v="-24"/>
    <n v="-1.6106301590497283E-2"/>
    <x v="0"/>
  </r>
  <r>
    <d v="2025-07-29T00:00:00"/>
    <x v="6"/>
    <n v="7"/>
    <n v="1"/>
    <x v="1"/>
    <x v="2"/>
    <s v="Q3"/>
    <x v="5"/>
    <x v="1"/>
    <s v="EQ"/>
    <n v="1466.1"/>
    <n v="1477.5"/>
    <n v="1461"/>
    <n v="1466.1"/>
    <n v="1475"/>
    <n v="1472.4"/>
    <n v="1470"/>
    <n v="6223556"/>
    <n v="9148599091.1000004"/>
    <n v="120183"/>
    <n v="5223631"/>
    <n v="83.93"/>
    <n v="6.3000000000001819"/>
    <n v="4.2971147943524877E-3"/>
    <x v="1"/>
  </r>
  <r>
    <d v="2025-07-30T00:00:00"/>
    <x v="6"/>
    <n v="7"/>
    <n v="1"/>
    <x v="1"/>
    <x v="2"/>
    <s v="Q3"/>
    <x v="5"/>
    <x v="1"/>
    <s v="EQ"/>
    <n v="1480.5"/>
    <n v="1484.3"/>
    <n v="1468.8"/>
    <n v="1472.4"/>
    <n v="1478"/>
    <n v="1476.5"/>
    <n v="1474.63"/>
    <n v="1642426"/>
    <n v="2421970361.6999998"/>
    <n v="67844"/>
    <n v="1147192"/>
    <n v="69.849999999999994"/>
    <n v="4.0999999999999091"/>
    <n v="2.784569410486219E-3"/>
    <x v="1"/>
  </r>
  <r>
    <d v="2025-07-31T00:00:00"/>
    <x v="6"/>
    <n v="7"/>
    <n v="1"/>
    <x v="1"/>
    <x v="2"/>
    <s v="Q3"/>
    <x v="5"/>
    <x v="1"/>
    <s v="EQ"/>
    <n v="1465"/>
    <n v="1482.7"/>
    <n v="1459.5"/>
    <n v="1476.5"/>
    <n v="1465.2"/>
    <n v="1467.9"/>
    <n v="1469.99"/>
    <n v="2306285"/>
    <n v="3390207270.5"/>
    <n v="85966"/>
    <n v="1541710"/>
    <n v="66.849999999999994"/>
    <n v="-8.5999999999999091"/>
    <n v="-5.8245851676260816E-3"/>
    <x v="0"/>
  </r>
  <r>
    <d v="2025-08-01T00:00:00"/>
    <x v="7"/>
    <n v="8"/>
    <n v="1"/>
    <x v="1"/>
    <x v="2"/>
    <s v="Q3"/>
    <x v="5"/>
    <x v="1"/>
    <s v="EQ"/>
    <n v="1465"/>
    <n v="1466.9"/>
    <n v="1450"/>
    <n v="1467.9"/>
    <n v="1450.2"/>
    <n v="1452.1"/>
    <n v="1455.75"/>
    <n v="2152783"/>
    <n v="3133915241.5999999"/>
    <n v="68532"/>
    <n v="1458011"/>
    <n v="67.73"/>
    <n v="-15.800000000000182"/>
    <n v="-1.0763675999727626E-2"/>
    <x v="0"/>
  </r>
  <r>
    <d v="2025-08-04T00:00:00"/>
    <x v="7"/>
    <n v="8"/>
    <n v="1"/>
    <x v="1"/>
    <x v="2"/>
    <s v="Q3"/>
    <x v="5"/>
    <x v="1"/>
    <s v="EQ"/>
    <n v="1452.1"/>
    <n v="1475.4"/>
    <n v="1440.6"/>
    <n v="1452.1"/>
    <n v="1470.4"/>
    <n v="1474.4"/>
    <n v="1460.11"/>
    <n v="2384774"/>
    <n v="3482029698"/>
    <n v="89707"/>
    <n v="1635637"/>
    <n v="68.59"/>
    <n v="22.300000000000182"/>
    <n v="1.5357069072378061E-2"/>
    <x v="1"/>
  </r>
  <r>
    <d v="2025-08-05T00:00:00"/>
    <x v="7"/>
    <n v="8"/>
    <n v="1"/>
    <x v="1"/>
    <x v="2"/>
    <s v="Q3"/>
    <x v="5"/>
    <x v="1"/>
    <s v="EQ"/>
    <n v="1479.9"/>
    <n v="1485.4"/>
    <n v="1471.2"/>
    <n v="1474.4"/>
    <n v="1480.9"/>
    <n v="1482.7"/>
    <n v="1480.25"/>
    <n v="2614394"/>
    <n v="3869964552.0999999"/>
    <n v="99995"/>
    <n v="1934487"/>
    <n v="73.989999999999995"/>
    <n v="8.2999999999999545"/>
    <n v="5.6294085729788074E-3"/>
    <x v="1"/>
  </r>
  <r>
    <d v="2025-08-06T00:00:00"/>
    <x v="7"/>
    <n v="8"/>
    <n v="1"/>
    <x v="1"/>
    <x v="2"/>
    <s v="Q3"/>
    <x v="5"/>
    <x v="1"/>
    <s v="EQ"/>
    <n v="1480.9"/>
    <n v="1483.7"/>
    <n v="1456.4"/>
    <n v="1482.7"/>
    <n v="1459.9"/>
    <n v="1463.2"/>
    <n v="1465.98"/>
    <n v="1735697"/>
    <n v="2544501469.1999998"/>
    <n v="93730"/>
    <n v="1146399"/>
    <n v="66.05"/>
    <n v="-19.5"/>
    <n v="-1.3151682740945572E-2"/>
    <x v="0"/>
  </r>
  <r>
    <d v="2025-08-07T00:00:00"/>
    <x v="7"/>
    <n v="8"/>
    <n v="1"/>
    <x v="1"/>
    <x v="2"/>
    <s v="Q3"/>
    <x v="5"/>
    <x v="1"/>
    <s v="EQ"/>
    <n v="1458"/>
    <n v="1479.2"/>
    <n v="1451"/>
    <n v="1463.2"/>
    <n v="1479.1"/>
    <n v="1475.5"/>
    <n v="1462.9"/>
    <n v="1495363"/>
    <n v="2187569625.5"/>
    <n v="70071"/>
    <n v="869473"/>
    <n v="58.14"/>
    <n v="12.299999999999955"/>
    <n v="8.406232914160712E-3"/>
    <x v="1"/>
  </r>
  <r>
    <d v="2025-08-08T00:00:00"/>
    <x v="7"/>
    <n v="8"/>
    <n v="1"/>
    <x v="1"/>
    <x v="2"/>
    <s v="Q3"/>
    <x v="5"/>
    <x v="1"/>
    <s v="EQ"/>
    <n v="1474.8"/>
    <n v="1482.2"/>
    <n v="1459"/>
    <n v="1475.5"/>
    <n v="1476.3"/>
    <n v="1475.7"/>
    <n v="1473.68"/>
    <n v="2815614"/>
    <n v="4149299969.9000001"/>
    <n v="82918"/>
    <n v="2076969"/>
    <n v="73.77"/>
    <n v="0.20000000000004547"/>
    <n v="1.3554727211117959E-4"/>
    <x v="1"/>
  </r>
  <r>
    <d v="2025-08-11T00:00:00"/>
    <x v="7"/>
    <n v="8"/>
    <n v="1"/>
    <x v="1"/>
    <x v="2"/>
    <s v="Q3"/>
    <x v="5"/>
    <x v="1"/>
    <s v="EQ"/>
    <n v="1475"/>
    <n v="1531"/>
    <n v="1465.6"/>
    <n v="1475.7"/>
    <n v="1484.1"/>
    <n v="1488"/>
    <n v="1484.68"/>
    <n v="2374556"/>
    <n v="3525455889.1999998"/>
    <n v="92769"/>
    <n v="1718265"/>
    <n v="72.36"/>
    <n v="12.299999999999955"/>
    <n v="8.3350274446025302E-3"/>
    <x v="1"/>
  </r>
  <r>
    <d v="2025-08-12T00:00:00"/>
    <x v="7"/>
    <n v="8"/>
    <n v="1"/>
    <x v="1"/>
    <x v="2"/>
    <s v="Q3"/>
    <x v="5"/>
    <x v="1"/>
    <s v="EQ"/>
    <n v="1490"/>
    <n v="1509.9"/>
    <n v="1489"/>
    <n v="1488"/>
    <n v="1498"/>
    <n v="1499.1"/>
    <n v="1501.89"/>
    <n v="3422656"/>
    <n v="5140444209.3999996"/>
    <n v="120984"/>
    <n v="2423206"/>
    <n v="70.8"/>
    <n v="11.099999999999909"/>
    <n v="7.459677419354778E-3"/>
    <x v="1"/>
  </r>
  <r>
    <d v="2025-08-13T00:00:00"/>
    <x v="7"/>
    <n v="8"/>
    <n v="1"/>
    <x v="1"/>
    <x v="2"/>
    <s v="Q3"/>
    <x v="5"/>
    <x v="1"/>
    <s v="EQ"/>
    <n v="1500"/>
    <n v="1507.5"/>
    <n v="1489"/>
    <n v="1499.1"/>
    <n v="1498.8"/>
    <n v="1501.1"/>
    <n v="1500"/>
    <n v="2916128"/>
    <n v="4374180694.8000002"/>
    <n v="63563"/>
    <n v="2009241"/>
    <n v="68.900000000000006"/>
    <n v="2"/>
    <n v="1.3341338136215063E-3"/>
    <x v="1"/>
  </r>
  <r>
    <d v="2025-08-14T00:00:00"/>
    <x v="7"/>
    <n v="8"/>
    <n v="1"/>
    <x v="1"/>
    <x v="2"/>
    <s v="Q3"/>
    <x v="5"/>
    <x v="1"/>
    <s v="EQ"/>
    <n v="1501"/>
    <n v="1516.2"/>
    <n v="1485.8"/>
    <n v="1501.1"/>
    <n v="1489"/>
    <n v="1489.8"/>
    <n v="1501.41"/>
    <n v="4227538"/>
    <n v="6347285518.5"/>
    <n v="111160"/>
    <n v="2860915"/>
    <n v="67.67"/>
    <n v="-11.299999999999955"/>
    <n v="-7.5278129371793723E-3"/>
    <x v="0"/>
  </r>
  <r>
    <d v="2025-08-18T00:00:00"/>
    <x v="7"/>
    <n v="8"/>
    <n v="1"/>
    <x v="1"/>
    <x v="2"/>
    <s v="Q3"/>
    <x v="5"/>
    <x v="1"/>
    <s v="EQ"/>
    <n v="1498.1"/>
    <n v="1501.9"/>
    <n v="1475.9"/>
    <n v="1489.8"/>
    <n v="1481.6"/>
    <n v="1485"/>
    <n v="1483.48"/>
    <n v="2795155"/>
    <n v="4146546206.9000001"/>
    <n v="82653"/>
    <n v="1850950"/>
    <n v="66.22"/>
    <n v="-4.7999999999999545"/>
    <n v="-3.2219089810712545E-3"/>
    <x v="0"/>
  </r>
  <r>
    <d v="2025-08-19T00:00:00"/>
    <x v="7"/>
    <n v="8"/>
    <n v="1"/>
    <x v="1"/>
    <x v="2"/>
    <s v="Q3"/>
    <x v="5"/>
    <x v="1"/>
    <s v="EQ"/>
    <n v="1476.3"/>
    <n v="1482.6"/>
    <n v="1469.2"/>
    <n v="1485"/>
    <n v="1479.7"/>
    <n v="1476.1"/>
    <n v="1476.27"/>
    <n v="2515817"/>
    <n v="3714033649"/>
    <n v="119284"/>
    <n v="1623251"/>
    <n v="64.52"/>
    <n v="-8.9000000000000909"/>
    <n v="-5.9932659932660547E-3"/>
    <x v="0"/>
  </r>
  <r>
    <d v="2025-08-20T00:00:00"/>
    <x v="7"/>
    <n v="8"/>
    <n v="1"/>
    <x v="1"/>
    <x v="2"/>
    <s v="Q3"/>
    <x v="5"/>
    <x v="1"/>
    <s v="EQ"/>
    <n v="1468"/>
    <n v="1500.3"/>
    <n v="1458"/>
    <n v="1476.1"/>
    <n v="1496"/>
    <n v="1496"/>
    <n v="1478.37"/>
    <n v="10219330"/>
    <n v="15107972962.9"/>
    <n v="135680"/>
    <n v="7399393"/>
    <n v="72.41"/>
    <n v="19.900000000000091"/>
    <n v="1.3481471445024113E-2"/>
    <x v="1"/>
  </r>
  <r>
    <d v="2025-08-21T00:00:00"/>
    <x v="7"/>
    <n v="8"/>
    <n v="1"/>
    <x v="1"/>
    <x v="2"/>
    <s v="Q3"/>
    <x v="5"/>
    <x v="1"/>
    <s v="EQ"/>
    <n v="1500"/>
    <n v="1505"/>
    <n v="1486.1"/>
    <n v="1496"/>
    <n v="1495"/>
    <n v="1493.5"/>
    <n v="1495.28"/>
    <n v="2157601"/>
    <n v="3226215087.9000001"/>
    <n v="83784"/>
    <n v="1314294"/>
    <n v="60.91"/>
    <n v="-2.5"/>
    <n v="-1.6711229946524064E-3"/>
    <x v="0"/>
  </r>
  <r>
    <d v="2025-08-22T00:00:00"/>
    <x v="7"/>
    <n v="8"/>
    <n v="1"/>
    <x v="1"/>
    <x v="2"/>
    <s v="Q3"/>
    <x v="5"/>
    <x v="1"/>
    <s v="EQ"/>
    <n v="1489.6"/>
    <n v="1491.5"/>
    <n v="1464"/>
    <n v="1493.5"/>
    <n v="1467.1"/>
    <n v="1466.3"/>
    <n v="1470.96"/>
    <n v="2802805"/>
    <n v="4122818257.0999999"/>
    <n v="97554"/>
    <n v="1767418"/>
    <n v="63.06"/>
    <n v="-27.200000000000045"/>
    <n v="-1.8212253096752624E-2"/>
    <x v="0"/>
  </r>
  <r>
    <d v="2025-08-25T00:00:00"/>
    <x v="7"/>
    <n v="8"/>
    <n v="1"/>
    <x v="1"/>
    <x v="2"/>
    <s v="Q3"/>
    <x v="5"/>
    <x v="1"/>
    <s v="EQ"/>
    <n v="1480"/>
    <n v="1509.7"/>
    <n v="1476.2"/>
    <n v="1466.3"/>
    <n v="1505"/>
    <n v="1504.2"/>
    <n v="1500.79"/>
    <n v="2764914"/>
    <n v="4149544169.5"/>
    <n v="131390"/>
    <n v="1867799"/>
    <n v="67.55"/>
    <n v="37.900000000000091"/>
    <n v="2.5847370933642564E-2"/>
    <x v="1"/>
  </r>
  <r>
    <d v="2025-08-26T00:00:00"/>
    <x v="7"/>
    <n v="8"/>
    <n v="1"/>
    <x v="1"/>
    <x v="2"/>
    <s v="Q3"/>
    <x v="5"/>
    <x v="1"/>
    <s v="EQ"/>
    <n v="1501.9"/>
    <n v="1506.5"/>
    <n v="1485"/>
    <n v="1504.2"/>
    <n v="1489.3"/>
    <n v="1492.8"/>
    <n v="1495.22"/>
    <n v="4092265"/>
    <n v="6118849339.1999998"/>
    <n v="90975"/>
    <n v="2796523"/>
    <n v="68.34"/>
    <n v="-11.400000000000091"/>
    <n v="-7.5787794176306947E-3"/>
    <x v="0"/>
  </r>
  <r>
    <d v="2025-08-28T00:00:00"/>
    <x v="7"/>
    <n v="8"/>
    <n v="1"/>
    <x v="1"/>
    <x v="2"/>
    <s v="Q3"/>
    <x v="5"/>
    <x v="1"/>
    <s v="EQ"/>
    <n v="1488"/>
    <n v="1488"/>
    <n v="1446"/>
    <n v="1492.8"/>
    <n v="1450.2"/>
    <n v="1449.8"/>
    <n v="1457.19"/>
    <n v="4367902"/>
    <n v="6364870712.1000004"/>
    <n v="170218"/>
    <n v="2356177"/>
    <n v="53.94"/>
    <n v="-43"/>
    <n v="-2.8804930332261523E-2"/>
    <x v="0"/>
  </r>
  <r>
    <d v="2025-08-29T00:00:00"/>
    <x v="7"/>
    <n v="8"/>
    <n v="1"/>
    <x v="1"/>
    <x v="2"/>
    <s v="Q3"/>
    <x v="5"/>
    <x v="1"/>
    <s v="EQ"/>
    <n v="1449.8"/>
    <n v="1462.6"/>
    <n v="1439.2"/>
    <n v="1449.8"/>
    <n v="1453.7"/>
    <n v="1454.8"/>
    <n v="1455.83"/>
    <n v="3404604"/>
    <n v="4956533680.8000002"/>
    <n v="82963"/>
    <n v="2034701"/>
    <n v="59.76"/>
    <n v="5"/>
    <n v="3.4487515519381986E-3"/>
    <x v="1"/>
  </r>
  <r>
    <d v="2025-09-01T00:00:00"/>
    <x v="8"/>
    <n v="9"/>
    <n v="1"/>
    <x v="1"/>
    <x v="2"/>
    <s v="Q3"/>
    <x v="5"/>
    <x v="1"/>
    <s v="EQ"/>
    <n v="1446"/>
    <n v="1472.5"/>
    <n v="1446"/>
    <n v="1454.8"/>
    <n v="1469"/>
    <n v="1468.4"/>
    <n v="1466.84"/>
    <n v="2105254"/>
    <n v="3088075836.5"/>
    <n v="70246"/>
    <n v="1208174"/>
    <n v="57.39"/>
    <n v="13.600000000000136"/>
    <n v="9.3483640362937419E-3"/>
    <x v="1"/>
  </r>
  <r>
    <d v="2025-09-02T00:00:00"/>
    <x v="8"/>
    <n v="9"/>
    <n v="1"/>
    <x v="1"/>
    <x v="2"/>
    <s v="Q3"/>
    <x v="5"/>
    <x v="1"/>
    <s v="EQ"/>
    <n v="1469"/>
    <n v="1477.4"/>
    <n v="1459.7"/>
    <n v="1468.4"/>
    <n v="1465"/>
    <n v="1465.7"/>
    <n v="1467.23"/>
    <n v="1295198"/>
    <n v="1900348772.3"/>
    <n v="68937"/>
    <n v="598492"/>
    <n v="46.21"/>
    <n v="-2.7000000000000455"/>
    <n v="-1.8387360392263998E-3"/>
    <x v="0"/>
  </r>
  <r>
    <d v="2025-09-03T00:00:00"/>
    <x v="8"/>
    <n v="9"/>
    <n v="1"/>
    <x v="1"/>
    <x v="2"/>
    <s v="Q3"/>
    <x v="5"/>
    <x v="1"/>
    <s v="EQ"/>
    <n v="1475"/>
    <n v="1475"/>
    <n v="1452.6"/>
    <n v="1465.7"/>
    <n v="1465.2"/>
    <n v="1466.1"/>
    <n v="1460.87"/>
    <n v="1800307"/>
    <n v="2630020249.1999998"/>
    <n v="67692"/>
    <n v="1280150"/>
    <n v="71.11"/>
    <n v="0.39999999999986358"/>
    <n v="2.7290714334438396E-4"/>
    <x v="1"/>
  </r>
  <r>
    <d v="2025-09-04T00:00:00"/>
    <x v="8"/>
    <n v="9"/>
    <n v="1"/>
    <x v="1"/>
    <x v="2"/>
    <s v="Q3"/>
    <x v="5"/>
    <x v="1"/>
    <s v="EQ"/>
    <n v="1465.1"/>
    <n v="1465.9"/>
    <n v="1440.9"/>
    <n v="1466.1"/>
    <n v="1444.2"/>
    <n v="1443.3"/>
    <n v="1452.76"/>
    <n v="2192155"/>
    <n v="3184676714.6999998"/>
    <n v="140871"/>
    <n v="1451614"/>
    <n v="66.22"/>
    <n v="-22.799999999999955"/>
    <n v="-1.555146306527519E-2"/>
    <x v="0"/>
  </r>
  <r>
    <d v="2025-09-05T00:00:00"/>
    <x v="8"/>
    <n v="9"/>
    <n v="1"/>
    <x v="1"/>
    <x v="2"/>
    <s v="Q3"/>
    <x v="5"/>
    <x v="1"/>
    <s v="EQ"/>
    <n v="1448"/>
    <n v="1452.3"/>
    <n v="1402.8"/>
    <n v="1443.3"/>
    <n v="1420.1"/>
    <n v="1419"/>
    <n v="1423.2"/>
    <n v="3895199"/>
    <n v="5543657851.1999998"/>
    <n v="174752"/>
    <n v="2260336"/>
    <n v="58.03"/>
    <n v="-24.299999999999955"/>
    <n v="-1.6836416545416722E-2"/>
    <x v="0"/>
  </r>
  <r>
    <d v="2025-09-08T00:00:00"/>
    <x v="8"/>
    <n v="9"/>
    <n v="1"/>
    <x v="1"/>
    <x v="2"/>
    <s v="Q3"/>
    <x v="5"/>
    <x v="1"/>
    <s v="EQ"/>
    <n v="1423.9"/>
    <n v="1428.6"/>
    <n v="1401"/>
    <n v="1419"/>
    <n v="1403.3"/>
    <n v="1403"/>
    <n v="1412.11"/>
    <n v="2929976"/>
    <n v="4137443516"/>
    <n v="82764"/>
    <n v="2085022"/>
    <n v="71.16"/>
    <n v="-16"/>
    <n v="-1.127554615926709E-2"/>
    <x v="0"/>
  </r>
  <r>
    <d v="2025-09-08T00:00:00"/>
    <x v="8"/>
    <n v="9"/>
    <n v="1"/>
    <x v="1"/>
    <x v="2"/>
    <s v="Q3"/>
    <x v="5"/>
    <x v="1"/>
    <s v="EQ"/>
    <n v="1423.9"/>
    <n v="1428.6"/>
    <n v="1401"/>
    <n v="1419"/>
    <n v="1403.3"/>
    <n v="1403"/>
    <n v="1412.11"/>
    <n v="2929976"/>
    <n v="4137443516"/>
    <n v="82764"/>
    <n v="2085022"/>
    <n v="71.16"/>
    <n v="-16"/>
    <n v="-1.127554615926709E-2"/>
    <x v="0"/>
  </r>
  <r>
    <d v="2025-09-09T00:00:00"/>
    <x v="8"/>
    <n v="9"/>
    <n v="1"/>
    <x v="1"/>
    <x v="2"/>
    <s v="Q3"/>
    <x v="5"/>
    <x v="1"/>
    <s v="EQ"/>
    <n v="1410.2"/>
    <n v="1431.8"/>
    <n v="1409.1"/>
    <n v="1403"/>
    <n v="1425"/>
    <n v="1427.1"/>
    <n v="1424.97"/>
    <n v="2906889"/>
    <n v="4142226337.0999999"/>
    <n v="120265"/>
    <n v="1523397"/>
    <n v="52.41"/>
    <n v="24.099999999999909"/>
    <n v="1.7177476835352749E-2"/>
    <x v="1"/>
  </r>
  <r>
    <d v="2025-09-10T00:00:00"/>
    <x v="8"/>
    <n v="9"/>
    <n v="1"/>
    <x v="1"/>
    <x v="2"/>
    <s v="Q3"/>
    <x v="5"/>
    <x v="1"/>
    <s v="EQ"/>
    <n v="1434.9"/>
    <n v="1471.9"/>
    <n v="1432.1"/>
    <n v="1427.1"/>
    <n v="1464.2"/>
    <n v="1463.9"/>
    <n v="1462.85"/>
    <n v="3205017"/>
    <n v="4688445299.6000004"/>
    <n v="108930"/>
    <n v="1792448"/>
    <n v="55.93"/>
    <n v="36.800000000000182"/>
    <n v="2.5786560156961801E-2"/>
    <x v="1"/>
  </r>
  <r>
    <d v="2025-09-11T00:00:00"/>
    <x v="8"/>
    <n v="9"/>
    <n v="1"/>
    <x v="1"/>
    <x v="2"/>
    <s v="Q3"/>
    <x v="5"/>
    <x v="1"/>
    <s v="EQ"/>
    <n v="1463.9"/>
    <n v="1470.4"/>
    <n v="1458.3"/>
    <n v="1463.9"/>
    <n v="1468.3"/>
    <n v="1467.7"/>
    <n v="1464.18"/>
    <n v="1982922"/>
    <n v="2903348006.5999999"/>
    <n v="104762"/>
    <n v="1401426"/>
    <n v="70.67"/>
    <n v="3.7999999999999545"/>
    <n v="2.5958057244346981E-3"/>
    <x v="1"/>
  </r>
  <r>
    <d v="2025-09-12T00:00:00"/>
    <x v="8"/>
    <n v="9"/>
    <n v="1"/>
    <x v="1"/>
    <x v="2"/>
    <s v="Q3"/>
    <x v="5"/>
    <x v="1"/>
    <s v="EQ"/>
    <n v="1475"/>
    <n v="1480"/>
    <n v="1463"/>
    <n v="1467.7"/>
    <n v="1466"/>
    <n v="1467.2"/>
    <n v="1467.45"/>
    <n v="2110883"/>
    <n v="3097622960.5999999"/>
    <n v="63606"/>
    <n v="1527924"/>
    <n v="72.38"/>
    <n v="-0.5"/>
    <n v="-3.4066907406145672E-4"/>
    <x v="0"/>
  </r>
  <r>
    <d v="2025-09-15T00:00:00"/>
    <x v="8"/>
    <n v="9"/>
    <n v="1"/>
    <x v="1"/>
    <x v="2"/>
    <s v="Q3"/>
    <x v="5"/>
    <x v="1"/>
    <s v="EQ"/>
    <n v="1467.2"/>
    <n v="1468.3"/>
    <n v="1452"/>
    <n v="1467.2"/>
    <n v="1465.4"/>
    <n v="1466.5"/>
    <n v="1461.11"/>
    <n v="1725617"/>
    <n v="2521324464.3000002"/>
    <n v="47559"/>
    <n v="1105534"/>
    <n v="64.069999999999993"/>
    <n v="-0.70000000000004547"/>
    <n v="-4.7709923664125236E-4"/>
    <x v="0"/>
  </r>
  <r>
    <d v="2025-09-16T00:00:00"/>
    <x v="8"/>
    <n v="9"/>
    <n v="1"/>
    <x v="1"/>
    <x v="2"/>
    <s v="Q3"/>
    <x v="5"/>
    <x v="1"/>
    <s v="EQ"/>
    <n v="1463.9"/>
    <n v="1485.2"/>
    <n v="1461.1"/>
    <n v="1466.5"/>
    <n v="1483"/>
    <n v="1483.1"/>
    <n v="1474.82"/>
    <n v="1724524"/>
    <n v="2543354258.8000002"/>
    <n v="50634"/>
    <n v="1178515"/>
    <n v="68.34"/>
    <n v="16.599999999999909"/>
    <n v="1.1319468121377367E-2"/>
    <x v="1"/>
  </r>
  <r>
    <d v="2025-09-17T00:00:00"/>
    <x v="8"/>
    <n v="9"/>
    <n v="1"/>
    <x v="1"/>
    <x v="2"/>
    <s v="Q3"/>
    <x v="5"/>
    <x v="1"/>
    <s v="EQ"/>
    <n v="1490.8"/>
    <n v="1499"/>
    <n v="1475.3"/>
    <n v="1483.1"/>
    <n v="1480.6"/>
    <n v="1481.5"/>
    <n v="1486.66"/>
    <n v="2656774"/>
    <n v="3949730390.5"/>
    <n v="86652"/>
    <n v="1667509"/>
    <n v="62.76"/>
    <n v="-1.5999999999999091"/>
    <n v="-1.0788213876339486E-3"/>
    <x v="0"/>
  </r>
  <r>
    <d v="2025-09-18T00:00:00"/>
    <x v="8"/>
    <n v="9"/>
    <n v="1"/>
    <x v="1"/>
    <x v="2"/>
    <s v="Q3"/>
    <x v="5"/>
    <x v="1"/>
    <s v="EQ"/>
    <n v="1492.6"/>
    <n v="1502.9"/>
    <n v="1486.1"/>
    <n v="1481.5"/>
    <n v="1491.9"/>
    <n v="1493.8"/>
    <n v="1494.93"/>
    <n v="2792406"/>
    <n v="4174450282.0999999"/>
    <n v="85648"/>
    <n v="1808019"/>
    <n v="64.75"/>
    <n v="12.299999999999955"/>
    <n v="8.3023962200472184E-3"/>
    <x v="1"/>
  </r>
  <r>
    <d v="2025-09-19T00:00:00"/>
    <x v="8"/>
    <n v="9"/>
    <n v="1"/>
    <x v="1"/>
    <x v="2"/>
    <s v="Q3"/>
    <x v="5"/>
    <x v="1"/>
    <s v="EQ"/>
    <n v="1493.8"/>
    <n v="1493.8"/>
    <n v="1464"/>
    <n v="1493.8"/>
    <n v="1470"/>
    <n v="1467.4"/>
    <n v="1470.86"/>
    <n v="3197957"/>
    <n v="4703762937.1000004"/>
    <n v="76807"/>
    <n v="2289331"/>
    <n v="71.59"/>
    <n v="-26.399999999999864"/>
    <n v="-1.7673048600883562E-2"/>
    <x v="0"/>
  </r>
  <r>
    <d v="2025-09-22T00:00:00"/>
    <x v="8"/>
    <n v="9"/>
    <n v="1"/>
    <x v="1"/>
    <x v="2"/>
    <s v="Q3"/>
    <x v="5"/>
    <x v="1"/>
    <s v="EQ"/>
    <n v="1423"/>
    <n v="1449.2"/>
    <n v="1415"/>
    <n v="1467.4"/>
    <n v="1442"/>
    <n v="1439.9"/>
    <n v="1438.15"/>
    <n v="4457129"/>
    <n v="6410038721.6999998"/>
    <n v="194507"/>
    <n v="2656233"/>
    <n v="59.6"/>
    <n v="-27.5"/>
    <n v="-1.8740629685157419E-2"/>
    <x v="0"/>
  </r>
  <r>
    <d v="2025-09-23T00:00:00"/>
    <x v="8"/>
    <n v="9"/>
    <n v="1"/>
    <x v="1"/>
    <x v="2"/>
    <s v="Q3"/>
    <x v="5"/>
    <x v="1"/>
    <s v="EQ"/>
    <n v="1444.2"/>
    <n v="1444.2"/>
    <n v="1420.4"/>
    <n v="1439.9"/>
    <n v="1431.4"/>
    <n v="1429.8"/>
    <n v="1429.61"/>
    <n v="3106480"/>
    <n v="4441066491.5"/>
    <n v="105156"/>
    <n v="2172888"/>
    <n v="69.95"/>
    <n v="-10.100000000000136"/>
    <n v="-7.0143759983333116E-3"/>
    <x v="0"/>
  </r>
  <r>
    <d v="2025-09-24T00:00:00"/>
    <x v="8"/>
    <n v="9"/>
    <n v="1"/>
    <x v="1"/>
    <x v="2"/>
    <s v="Q3"/>
    <x v="5"/>
    <x v="1"/>
    <s v="EQ"/>
    <n v="1425.1"/>
    <n v="1444.7"/>
    <n v="1420"/>
    <n v="1429.8"/>
    <n v="1440.2"/>
    <n v="1442.3"/>
    <n v="1437.54"/>
    <n v="2894044"/>
    <n v="4160304912.3000002"/>
    <n v="117797"/>
    <n v="1953465"/>
    <n v="67.5"/>
    <n v="12.5"/>
    <n v="8.7424814659392922E-3"/>
    <x v="1"/>
  </r>
  <r>
    <d v="2025-09-25T00:00:00"/>
    <x v="8"/>
    <n v="9"/>
    <n v="1"/>
    <x v="1"/>
    <x v="2"/>
    <s v="Q3"/>
    <x v="5"/>
    <x v="1"/>
    <s v="EQ"/>
    <n v="1440.2"/>
    <n v="1442.5"/>
    <n v="1416"/>
    <n v="1442.3"/>
    <n v="1427.4"/>
    <n v="1423.8"/>
    <n v="1424.63"/>
    <n v="2713246"/>
    <n v="3865379487.8000002"/>
    <n v="103007"/>
    <n v="1830448"/>
    <n v="67.459999999999994"/>
    <n v="-18.5"/>
    <n v="-1.2826735075920406E-2"/>
    <x v="0"/>
  </r>
  <r>
    <d v="2025-09-26T00:00:00"/>
    <x v="8"/>
    <n v="9"/>
    <n v="1"/>
    <x v="1"/>
    <x v="2"/>
    <s v="Q3"/>
    <x v="5"/>
    <x v="1"/>
    <s v="EQ"/>
    <n v="1420"/>
    <n v="1426.5"/>
    <n v="1392"/>
    <n v="1423.8"/>
    <n v="1395.1"/>
    <n v="1395.3"/>
    <n v="1399.93"/>
    <n v="2568054"/>
    <n v="3595094521.8000002"/>
    <n v="103184"/>
    <n v="1876593"/>
    <n v="73.069999999999993"/>
    <n v="-28.5"/>
    <n v="-2.001685630004214E-2"/>
    <x v="0"/>
  </r>
  <r>
    <d v="2025-09-29T00:00:00"/>
    <x v="8"/>
    <n v="9"/>
    <n v="1"/>
    <x v="1"/>
    <x v="2"/>
    <s v="Q3"/>
    <x v="5"/>
    <x v="1"/>
    <s v="EQ"/>
    <n v="1397.1"/>
    <n v="1402.6"/>
    <n v="1383"/>
    <n v="1395.3"/>
    <n v="1388"/>
    <n v="1387.4"/>
    <n v="1389.77"/>
    <n v="2990852"/>
    <n v="4156595729.6999998"/>
    <n v="104613"/>
    <n v="2195904"/>
    <n v="73.42"/>
    <n v="-7.8999999999998636"/>
    <n v="-5.661864831935687E-3"/>
    <x v="0"/>
  </r>
  <r>
    <d v="2025-09-30T00:00:00"/>
    <x v="8"/>
    <n v="9"/>
    <n v="1"/>
    <x v="1"/>
    <x v="2"/>
    <s v="Q3"/>
    <x v="5"/>
    <x v="1"/>
    <s v="EQ"/>
    <n v="1392.1"/>
    <n v="1405"/>
    <n v="1381.9"/>
    <n v="1387.4"/>
    <n v="1385.9"/>
    <n v="1385.1"/>
    <n v="1391.55"/>
    <n v="2782077"/>
    <n v="3871398044.5999999"/>
    <n v="102039"/>
    <n v="1961127"/>
    <n v="70.489999999999995"/>
    <n v="-2.3000000000001819"/>
    <n v="-1.6577771370910924E-3"/>
    <x v="0"/>
  </r>
  <r>
    <d v="2025-10-01T00:00:00"/>
    <x v="9"/>
    <n v="10"/>
    <n v="1"/>
    <x v="1"/>
    <x v="3"/>
    <s v="Q4"/>
    <x v="5"/>
    <x v="1"/>
    <s v="EQ"/>
    <n v="1386.1"/>
    <n v="1396.8"/>
    <n v="1382"/>
    <n v="1385.1"/>
    <n v="1391"/>
    <n v="1389.5"/>
    <n v="1387.87"/>
    <n v="2253527"/>
    <n v="3127607459.9000001"/>
    <n v="84091"/>
    <n v="1438695"/>
    <n v="63.84"/>
    <n v="4.4000000000000909"/>
    <n v="3.1766659446971998E-3"/>
    <x v="1"/>
  </r>
  <r>
    <d v="2025-10-03T00:00:00"/>
    <x v="9"/>
    <n v="10"/>
    <n v="1"/>
    <x v="1"/>
    <x v="3"/>
    <s v="Q4"/>
    <x v="5"/>
    <x v="1"/>
    <s v="EQ"/>
    <n v="1396.5"/>
    <n v="1399.8"/>
    <n v="1380.4"/>
    <n v="1389.5"/>
    <n v="1392.8"/>
    <n v="1393.5"/>
    <n v="1389.62"/>
    <n v="2793839"/>
    <n v="3882364004.6999998"/>
    <n v="83212"/>
    <n v="1847305"/>
    <n v="66.12"/>
    <n v="4"/>
    <n v="2.8787333573227778E-3"/>
    <x v="1"/>
  </r>
  <r>
    <d v="2025-10-06T00:00:00"/>
    <x v="9"/>
    <n v="10"/>
    <n v="1"/>
    <x v="1"/>
    <x v="3"/>
    <s v="Q4"/>
    <x v="5"/>
    <x v="1"/>
    <s v="EQ"/>
    <n v="1393.5"/>
    <n v="1421"/>
    <n v="1390.8"/>
    <n v="1393.5"/>
    <n v="1416.9"/>
    <n v="1417.7"/>
    <n v="1414.89"/>
    <n v="1970901"/>
    <n v="2788611506.4000001"/>
    <n v="80533"/>
    <n v="1275851"/>
    <n v="64.73"/>
    <n v="24.200000000000045"/>
    <n v="1.736634373878726E-2"/>
    <x v="1"/>
  </r>
  <r>
    <d v="2025-10-06T00:00:00"/>
    <x v="9"/>
    <n v="10"/>
    <n v="1"/>
    <x v="1"/>
    <x v="3"/>
    <s v="Q4"/>
    <x v="5"/>
    <x v="1"/>
    <s v="EQ"/>
    <n v="1393.5"/>
    <n v="1421"/>
    <n v="1390.8"/>
    <n v="1393.5"/>
    <n v="1416.9"/>
    <n v="1417.7"/>
    <n v="1414.89"/>
    <n v="1970901"/>
    <n v="2788611506.4000001"/>
    <n v="80533"/>
    <n v="1275851"/>
    <n v="64.73"/>
    <n v="24.200000000000045"/>
    <n v="1.736634373878726E-2"/>
    <x v="1"/>
  </r>
  <r>
    <d v="2025-10-07T00:00:00"/>
    <x v="9"/>
    <n v="10"/>
    <n v="1"/>
    <x v="1"/>
    <x v="3"/>
    <s v="Q4"/>
    <x v="5"/>
    <x v="1"/>
    <s v="EQ"/>
    <n v="1422"/>
    <n v="1441.9"/>
    <n v="1417.2"/>
    <n v="1417.7"/>
    <n v="1435.5"/>
    <n v="1433.4"/>
    <n v="1432.33"/>
    <n v="1592836"/>
    <n v="2281459591.8000002"/>
    <n v="62701"/>
    <n v="825264"/>
    <n v="51.81"/>
    <n v="15.700000000000045"/>
    <n v="1.1074275234534841E-2"/>
    <x v="1"/>
  </r>
  <r>
    <d v="2025-10-07T00:00:00"/>
    <x v="9"/>
    <n v="10"/>
    <n v="1"/>
    <x v="1"/>
    <x v="3"/>
    <s v="Q4"/>
    <x v="5"/>
    <x v="1"/>
    <s v="EQ"/>
    <n v="1422"/>
    <n v="1441.9"/>
    <n v="1417.2"/>
    <n v="1417.7"/>
    <n v="1435.5"/>
    <n v="1433.4"/>
    <n v="1432.33"/>
    <n v="1592836"/>
    <n v="2281459591.8000002"/>
    <n v="62701"/>
    <n v="825264"/>
    <n v="51.81"/>
    <n v="15.700000000000045"/>
    <n v="1.1074275234534841E-2"/>
    <x v="1"/>
  </r>
  <r>
    <d v="2025-10-08T00:00:00"/>
    <x v="9"/>
    <n v="10"/>
    <n v="1"/>
    <x v="1"/>
    <x v="3"/>
    <s v="Q4"/>
    <x v="5"/>
    <x v="1"/>
    <s v="EQ"/>
    <n v="1433.2"/>
    <n v="1458.7"/>
    <n v="1427.2"/>
    <n v="1433.4"/>
    <n v="1452.5"/>
    <n v="1453.2"/>
    <n v="1449.94"/>
    <n v="1735807"/>
    <n v="2516818477.1999998"/>
    <n v="75825"/>
    <n v="818047"/>
    <n v="47.13"/>
    <n v="19.799999999999955"/>
    <n v="1.3813311008790257E-2"/>
    <x v="1"/>
  </r>
  <r>
    <d v="2025-10-09T00:00:00"/>
    <x v="9"/>
    <n v="10"/>
    <n v="1"/>
    <x v="1"/>
    <x v="3"/>
    <s v="Q4"/>
    <x v="5"/>
    <x v="1"/>
    <s v="EQ"/>
    <n v="1453.2"/>
    <n v="1491.1"/>
    <n v="1452.5"/>
    <n v="1453.2"/>
    <n v="1484.5"/>
    <n v="1486.5"/>
    <n v="1481.66"/>
    <n v="2681316"/>
    <n v="3972805972.5"/>
    <n v="93076"/>
    <n v="1207654"/>
    <n v="45.04"/>
    <n v="33.299999999999955"/>
    <n v="2.2914946325350918E-2"/>
    <x v="1"/>
  </r>
  <r>
    <d v="2025-10-10T00:00:00"/>
    <x v="9"/>
    <n v="10"/>
    <n v="1"/>
    <x v="1"/>
    <x v="3"/>
    <s v="Q4"/>
    <x v="5"/>
    <x v="1"/>
    <s v="EQ"/>
    <n v="1491"/>
    <n v="1498.5"/>
    <n v="1473.9"/>
    <n v="1486.5"/>
    <n v="1492.8"/>
    <n v="1495.5"/>
    <n v="1490.52"/>
    <n v="2129445"/>
    <n v="3173972712.5999999"/>
    <n v="93770"/>
    <n v="960347"/>
    <n v="45.1"/>
    <n v="9"/>
    <n v="6.0544904137235112E-3"/>
    <x v="1"/>
  </r>
  <r>
    <d v="2025-10-13T00:00:00"/>
    <x v="9"/>
    <n v="10"/>
    <n v="1"/>
    <x v="1"/>
    <x v="3"/>
    <s v="Q4"/>
    <x v="5"/>
    <x v="1"/>
    <s v="EQ"/>
    <n v="1490"/>
    <n v="1502.2"/>
    <n v="1476.5"/>
    <n v="1495.5"/>
    <n v="1494.1"/>
    <n v="1494.7"/>
    <n v="1489.55"/>
    <n v="1820492"/>
    <n v="2711717243.0999999"/>
    <n v="63174"/>
    <n v="894373"/>
    <n v="49.13"/>
    <n v="-0.79999999999995453"/>
    <n v="-5.3493814777663294E-4"/>
    <x v="0"/>
  </r>
  <r>
    <d v="2025-10-14T00:00:00"/>
    <x v="9"/>
    <n v="10"/>
    <n v="1"/>
    <x v="1"/>
    <x v="3"/>
    <s v="Q4"/>
    <x v="5"/>
    <x v="1"/>
    <s v="EQ"/>
    <n v="1515.4"/>
    <n v="1535"/>
    <n v="1490.2"/>
    <n v="1494.7"/>
    <n v="1492"/>
    <n v="1495.4"/>
    <n v="1509.47"/>
    <n v="5802489"/>
    <n v="8758711572.1000004"/>
    <n v="153143"/>
    <n v="2040294"/>
    <n v="35.159999999999997"/>
    <n v="0.70000000000004547"/>
    <n v="4.6832140228811499E-4"/>
    <x v="1"/>
  </r>
  <r>
    <d v="2025-10-15T00:00:00"/>
    <x v="9"/>
    <n v="10"/>
    <n v="1"/>
    <x v="1"/>
    <x v="3"/>
    <s v="Q4"/>
    <x v="5"/>
    <x v="1"/>
    <s v="EQ"/>
    <n v="1497.9"/>
    <n v="1509.4"/>
    <n v="1486.1"/>
    <n v="1495.4"/>
    <n v="1496.1"/>
    <n v="1495.7"/>
    <n v="1497.08"/>
    <n v="1710696"/>
    <n v="2561046198.5999999"/>
    <n v="86922"/>
    <n v="899024"/>
    <n v="52.55"/>
    <n v="0.29999999999995453"/>
    <n v="2.0061522000799418E-4"/>
    <x v="1"/>
  </r>
  <r>
    <d v="2025-10-16T00:00:00"/>
    <x v="9"/>
    <n v="10"/>
    <n v="1"/>
    <x v="1"/>
    <x v="3"/>
    <s v="Q4"/>
    <x v="5"/>
    <x v="1"/>
    <s v="EQ"/>
    <n v="1499.9"/>
    <n v="1519.9"/>
    <n v="1498"/>
    <n v="1495.7"/>
    <n v="1514.3"/>
    <n v="1515"/>
    <n v="1512.81"/>
    <n v="2021043"/>
    <n v="3057456460.9000001"/>
    <n v="82924"/>
    <n v="1264159"/>
    <n v="62.55"/>
    <n v="19.299999999999955"/>
    <n v="1.2903657150498064E-2"/>
    <x v="1"/>
  </r>
  <r>
    <d v="2025-10-17T00:00:00"/>
    <x v="9"/>
    <n v="10"/>
    <n v="1"/>
    <x v="1"/>
    <x v="3"/>
    <s v="Q4"/>
    <x v="5"/>
    <x v="1"/>
    <s v="EQ"/>
    <n v="1499"/>
    <n v="1501.3"/>
    <n v="1479.2"/>
    <n v="1515"/>
    <n v="1484.9"/>
    <n v="1486.2"/>
    <n v="1492.04"/>
    <n v="3210161"/>
    <n v="4789678562.6000004"/>
    <n v="104856"/>
    <n v="2152928"/>
    <n v="67.069999999999993"/>
    <n v="-28.799999999999955"/>
    <n v="-1.9009900990098978E-2"/>
    <x v="0"/>
  </r>
  <r>
    <d v="2025-10-20T00:00:00"/>
    <x v="9"/>
    <n v="10"/>
    <n v="1"/>
    <x v="1"/>
    <x v="3"/>
    <s v="Q4"/>
    <x v="5"/>
    <x v="1"/>
    <s v="EQ"/>
    <n v="1489.9"/>
    <n v="1509.9"/>
    <n v="1489.1"/>
    <n v="1486.2"/>
    <n v="1496"/>
    <n v="1495.4"/>
    <n v="1498.57"/>
    <n v="2354881"/>
    <n v="3528962542.6999998"/>
    <n v="66924"/>
    <n v="1470897"/>
    <n v="62.46"/>
    <n v="9.2000000000000455"/>
    <n v="6.1902839456331885E-3"/>
    <x v="1"/>
  </r>
  <r>
    <d v="2025-10-21T00:00:00"/>
    <x v="9"/>
    <n v="10"/>
    <n v="1"/>
    <x v="1"/>
    <x v="3"/>
    <s v="Q4"/>
    <x v="5"/>
    <x v="1"/>
    <s v="EQ"/>
    <n v="1502.7"/>
    <n v="1503"/>
    <n v="1481"/>
    <n v="1495.4"/>
    <n v="1486.5"/>
    <n v="1486"/>
    <n v="1490.39"/>
    <n v="274400"/>
    <n v="408963318.19999999"/>
    <n v="10319"/>
    <n v="186574"/>
    <n v="68"/>
    <n v="-9.4000000000000909"/>
    <n v="-6.2859435602514984E-3"/>
    <x v="0"/>
  </r>
  <r>
    <d v="2025-10-23T00:00:00"/>
    <x v="9"/>
    <n v="10"/>
    <n v="1"/>
    <x v="1"/>
    <x v="3"/>
    <s v="Q4"/>
    <x v="5"/>
    <x v="1"/>
    <s v="EQ"/>
    <n v="1510"/>
    <n v="1547.5"/>
    <n v="1505.5"/>
    <n v="1486"/>
    <n v="1524.9"/>
    <n v="1523.9"/>
    <n v="1531.37"/>
    <n v="5011470"/>
    <n v="7674406767.6999998"/>
    <n v="149624"/>
    <n v="2533689"/>
    <n v="50.56"/>
    <n v="37.900000000000091"/>
    <n v="2.5504710632570721E-2"/>
    <x v="1"/>
  </r>
  <r>
    <d v="2025-10-24T00:00:00"/>
    <x v="9"/>
    <n v="10"/>
    <n v="1"/>
    <x v="1"/>
    <x v="3"/>
    <s v="Q4"/>
    <x v="5"/>
    <x v="1"/>
    <s v="EQ"/>
    <n v="1525"/>
    <n v="1532.6"/>
    <n v="1516.4"/>
    <n v="1523.9"/>
    <n v="1524.9"/>
    <n v="1523.8"/>
    <n v="1523.82"/>
    <n v="1491451"/>
    <n v="2272701215.8000002"/>
    <n v="54165"/>
    <n v="945961"/>
    <n v="63.43"/>
    <n v="-0.10000000000013642"/>
    <n v="-6.5621103747054541E-5"/>
    <x v="0"/>
  </r>
  <r>
    <d v="2025-10-27T00:00:00"/>
    <x v="9"/>
    <n v="10"/>
    <n v="1"/>
    <x v="1"/>
    <x v="3"/>
    <s v="Q4"/>
    <x v="5"/>
    <x v="1"/>
    <s v="EQ"/>
    <n v="1531.4"/>
    <n v="1549.5"/>
    <n v="1526.8"/>
    <n v="1523.8"/>
    <n v="1534.5"/>
    <n v="1533.5"/>
    <n v="1539.22"/>
    <n v="1394846"/>
    <n v="2146971249.5999999"/>
    <n v="84284"/>
    <n v="832393"/>
    <n v="59.68"/>
    <n v="9.7000000000000455"/>
    <n v="6.365664785404939E-3"/>
    <x v="1"/>
  </r>
  <r>
    <d v="2025-10-28T00:00:00"/>
    <x v="9"/>
    <n v="10"/>
    <n v="1"/>
    <x v="1"/>
    <x v="3"/>
    <s v="Q4"/>
    <x v="5"/>
    <x v="1"/>
    <s v="EQ"/>
    <n v="1535"/>
    <n v="1542"/>
    <n v="1512"/>
    <n v="1533.5"/>
    <n v="1522"/>
    <n v="1522.1"/>
    <n v="1522.39"/>
    <n v="1936466"/>
    <n v="2948058041.5"/>
    <n v="76051"/>
    <n v="1119172"/>
    <n v="57.79"/>
    <n v="-11.400000000000091"/>
    <n v="-7.4339745679818008E-3"/>
    <x v="0"/>
  </r>
  <r>
    <d v="2025-10-29T00:00:00"/>
    <x v="9"/>
    <n v="10"/>
    <n v="1"/>
    <x v="1"/>
    <x v="3"/>
    <s v="Q4"/>
    <x v="5"/>
    <x v="1"/>
    <s v="EQ"/>
    <n v="1530"/>
    <n v="1559"/>
    <n v="1522"/>
    <n v="1522.1"/>
    <n v="1556.5"/>
    <n v="1557.3"/>
    <n v="1549.69"/>
    <n v="2596355"/>
    <n v="4023535238.5999999"/>
    <n v="71502"/>
    <n v="1773422"/>
    <n v="68.3"/>
    <n v="35.200000000000045"/>
    <n v="2.312594441889498E-2"/>
    <x v="1"/>
  </r>
  <r>
    <d v="2025-10-30T00:00:00"/>
    <x v="9"/>
    <n v="10"/>
    <n v="1"/>
    <x v="1"/>
    <x v="3"/>
    <s v="Q4"/>
    <x v="5"/>
    <x v="1"/>
    <s v="EQ"/>
    <n v="1557.7"/>
    <n v="1559.9"/>
    <n v="1538.1"/>
    <n v="1557.3"/>
    <n v="1549.9"/>
    <n v="1549.8"/>
    <n v="1547.65"/>
    <n v="2183395"/>
    <n v="3379123069.4000001"/>
    <n v="70828"/>
    <n v="1361115"/>
    <n v="62.34"/>
    <n v="-7.5"/>
    <n v="-4.8160277403197843E-3"/>
    <x v="0"/>
  </r>
  <r>
    <d v="2025-10-31T00:00:00"/>
    <x v="9"/>
    <n v="10"/>
    <n v="1"/>
    <x v="1"/>
    <x v="3"/>
    <s v="Q4"/>
    <x v="5"/>
    <x v="1"/>
    <s v="EQ"/>
    <n v="1549.8"/>
    <n v="1558.2"/>
    <n v="1537.6"/>
    <n v="1549.8"/>
    <n v="1540"/>
    <n v="1541.5"/>
    <n v="1545.71"/>
    <n v="1723467"/>
    <n v="2663984409.1999998"/>
    <n v="58952"/>
    <n v="1107505"/>
    <n v="64.260000000000005"/>
    <n v="-8.2999999999999545"/>
    <n v="-5.3555297457736194E-3"/>
    <x v="0"/>
  </r>
  <r>
    <d v="2025-11-03T00:00:00"/>
    <x v="10"/>
    <n v="11"/>
    <n v="1"/>
    <x v="1"/>
    <x v="3"/>
    <s v="Q4"/>
    <x v="5"/>
    <x v="1"/>
    <s v="EQ"/>
    <n v="1540.1"/>
    <n v="1549.7"/>
    <n v="1528.2"/>
    <n v="1541.5"/>
    <n v="1544"/>
    <n v="1543.5"/>
    <n v="1540.77"/>
    <n v="2252136"/>
    <n v="3470015025.4000001"/>
    <n v="54640"/>
    <n v="1388810"/>
    <n v="61.67"/>
    <n v="2"/>
    <n v="1.2974375608173856E-3"/>
    <x v="1"/>
  </r>
  <r>
    <d v="2025-11-04T00:00:00"/>
    <x v="10"/>
    <n v="11"/>
    <n v="1"/>
    <x v="1"/>
    <x v="3"/>
    <s v="Q4"/>
    <x v="5"/>
    <x v="1"/>
    <s v="EQ"/>
    <n v="1536.4"/>
    <n v="1541.9"/>
    <n v="1525"/>
    <n v="1543.5"/>
    <n v="1525"/>
    <n v="1529.1"/>
    <n v="1530.36"/>
    <n v="1666863"/>
    <n v="2550892564.3000002"/>
    <n v="56491"/>
    <n v="1027164"/>
    <n v="61.62"/>
    <n v="-14.400000000000091"/>
    <n v="-9.3294460641400005E-3"/>
    <x v="0"/>
  </r>
  <r>
    <d v="2025-11-06T00:00:00"/>
    <x v="10"/>
    <n v="11"/>
    <n v="1"/>
    <x v="1"/>
    <x v="3"/>
    <s v="Q4"/>
    <x v="5"/>
    <x v="1"/>
    <s v="EQ"/>
    <n v="1529.1"/>
    <n v="1531.9"/>
    <n v="1514.3"/>
    <n v="1529.1"/>
    <n v="1527"/>
    <n v="1526.4"/>
    <n v="1525.7"/>
    <n v="2474769"/>
    <n v="3775746001.6999998"/>
    <n v="83301"/>
    <n v="1582516"/>
    <n v="63.95"/>
    <n v="-2.6999999999998181"/>
    <n v="-1.7657445556208346E-3"/>
    <x v="0"/>
  </r>
  <r>
    <d v="2025-11-07T00:00:00"/>
    <x v="10"/>
    <n v="11"/>
    <n v="1"/>
    <x v="1"/>
    <x v="3"/>
    <s v="Q4"/>
    <x v="5"/>
    <x v="1"/>
    <s v="EQ"/>
    <n v="1515.1"/>
    <n v="1518.8"/>
    <n v="1490.5"/>
    <n v="1526.4"/>
    <n v="1511"/>
    <n v="1512.4"/>
    <n v="1508.39"/>
    <n v="2238714"/>
    <n v="3376849701.4000001"/>
    <n v="69134"/>
    <n v="1430918"/>
    <n v="63.92"/>
    <n v="-14"/>
    <n v="-9.1719077568134175E-3"/>
    <x v="0"/>
  </r>
  <r>
    <d v="2025-11-10T00:00:00"/>
    <x v="10"/>
    <n v="11"/>
    <n v="1"/>
    <x v="1"/>
    <x v="3"/>
    <s v="Q4"/>
    <x v="5"/>
    <x v="1"/>
    <s v="EQ"/>
    <n v="1518"/>
    <n v="1544.9"/>
    <n v="1511.4"/>
    <n v="1512.4"/>
    <n v="1540"/>
    <n v="1540.5"/>
    <n v="1538.01"/>
    <n v="1558896"/>
    <n v="2397603291.5999999"/>
    <n v="79181"/>
    <n v="823136"/>
    <n v="52.8"/>
    <n v="28.099999999999909"/>
    <n v="1.8579740809309644E-2"/>
    <x v="1"/>
  </r>
  <r>
    <d v="2025-11-11T00:00:00"/>
    <x v="10"/>
    <n v="11"/>
    <n v="1"/>
    <x v="1"/>
    <x v="3"/>
    <s v="Q4"/>
    <x v="5"/>
    <x v="1"/>
    <s v="EQ"/>
    <n v="1547.8"/>
    <n v="1572.5"/>
    <n v="1541.2"/>
    <n v="1540.5"/>
    <n v="1571.5"/>
    <n v="1570"/>
    <n v="1558.43"/>
    <n v="2270763"/>
    <n v="3538816232.9000001"/>
    <n v="74960"/>
    <n v="1363854"/>
    <n v="60.06"/>
    <n v="29.5"/>
    <n v="1.9149626744563452E-2"/>
    <x v="1"/>
  </r>
  <r>
    <d v="2025-11-12T00:00:00"/>
    <x v="10"/>
    <n v="11"/>
    <n v="1"/>
    <x v="1"/>
    <x v="3"/>
    <s v="Q4"/>
    <x v="5"/>
    <x v="1"/>
    <s v="EQ"/>
    <n v="1575"/>
    <n v="1600"/>
    <n v="1573.5"/>
    <n v="1570"/>
    <n v="1593"/>
    <n v="1594"/>
    <n v="1591.3"/>
    <n v="2331564"/>
    <n v="3710213658.8000002"/>
    <n v="113539"/>
    <n v="1477434"/>
    <n v="63.37"/>
    <n v="24"/>
    <n v="1.5286624203821656E-2"/>
    <x v="1"/>
  </r>
  <r>
    <d v="2025-11-13T00:00:00"/>
    <x v="10"/>
    <n v="11"/>
    <n v="1"/>
    <x v="1"/>
    <x v="3"/>
    <s v="Q4"/>
    <x v="5"/>
    <x v="1"/>
    <s v="EQ"/>
    <n v="1599.4"/>
    <n v="1605"/>
    <n v="1580"/>
    <n v="1594"/>
    <n v="1597.3"/>
    <n v="1598.5"/>
    <n v="1596.49"/>
    <n v="1944022"/>
    <n v="3103616363.0999999"/>
    <n v="76589"/>
    <n v="1249265"/>
    <n v="64.260000000000005"/>
    <n v="4.5"/>
    <n v="2.8230865746549563E-3"/>
    <x v="1"/>
  </r>
  <r>
    <d v="2025-11-14T00:00:00"/>
    <x v="10"/>
    <n v="11"/>
    <n v="1"/>
    <x v="1"/>
    <x v="3"/>
    <s v="Q4"/>
    <x v="5"/>
    <x v="1"/>
    <s v="EQ"/>
    <n v="1590"/>
    <n v="1598"/>
    <n v="1574.1"/>
    <n v="1598.5"/>
    <n v="1596.9"/>
    <n v="1594.6"/>
    <n v="1588.33"/>
    <n v="2543918"/>
    <n v="4040586657.3000002"/>
    <n v="105226"/>
    <n v="1809622"/>
    <n v="71.14"/>
    <n v="-3.9000000000000909"/>
    <n v="-2.4397873005943642E-3"/>
    <x v="0"/>
  </r>
  <r>
    <d v="2025-11-17T00:00:00"/>
    <x v="10"/>
    <n v="11"/>
    <n v="1"/>
    <x v="1"/>
    <x v="3"/>
    <s v="Q4"/>
    <x v="5"/>
    <x v="1"/>
    <s v="EQ"/>
    <n v="1594"/>
    <n v="1607.7"/>
    <n v="1585.5"/>
    <n v="1594.6"/>
    <n v="1605.5"/>
    <n v="1606.4"/>
    <n v="1599.95"/>
    <n v="2000978"/>
    <n v="3201465766.5999999"/>
    <n v="65072"/>
    <n v="1427021"/>
    <n v="71.319999999999993"/>
    <n v="11.800000000000182"/>
    <n v="7.3999749153393843E-3"/>
    <x v="1"/>
  </r>
  <r>
    <d v="2025-11-18T00:00:00"/>
    <x v="10"/>
    <n v="11"/>
    <n v="1"/>
    <x v="1"/>
    <x v="3"/>
    <s v="Q4"/>
    <x v="5"/>
    <x v="1"/>
    <s v="EQ"/>
    <n v="1604"/>
    <n v="1604"/>
    <n v="1590.1"/>
    <n v="1606.4"/>
    <n v="1592.5"/>
    <n v="1595.2"/>
    <n v="1595.15"/>
    <n v="1640123"/>
    <n v="2616243523.6999998"/>
    <n v="52117"/>
    <n v="1109368"/>
    <n v="67.64"/>
    <n v="-11.200000000000045"/>
    <n v="-6.9721115537848882E-3"/>
    <x v="0"/>
  </r>
  <r>
    <d v="2025-11-19T00:00:00"/>
    <x v="10"/>
    <n v="11"/>
    <n v="1"/>
    <x v="1"/>
    <x v="3"/>
    <s v="Q4"/>
    <x v="5"/>
    <x v="1"/>
    <s v="EQ"/>
    <n v="1595.3"/>
    <n v="1669.5"/>
    <n v="1588.6"/>
    <n v="1595.2"/>
    <n v="1662"/>
    <n v="1662.6"/>
    <n v="1650.37"/>
    <n v="6342672"/>
    <n v="10467760788.200001"/>
    <n v="159231"/>
    <n v="3419711"/>
    <n v="53.92"/>
    <n v="67.399999999999864"/>
    <n v="4.2251755265797303E-2"/>
    <x v="1"/>
  </r>
  <r>
    <d v="2025-11-20T00:00:00"/>
    <x v="10"/>
    <n v="11"/>
    <n v="1"/>
    <x v="1"/>
    <x v="3"/>
    <s v="Q4"/>
    <x v="5"/>
    <x v="1"/>
    <s v="EQ"/>
    <n v="1662.6"/>
    <n v="1668.4"/>
    <n v="1642.6"/>
    <n v="1662.6"/>
    <n v="1644.4"/>
    <n v="1645.4"/>
    <n v="1652.84"/>
    <n v="2724035"/>
    <n v="4502400178.8999996"/>
    <n v="97466"/>
    <n v="1710690"/>
    <n v="62.8"/>
    <n v="-17.199999999999818"/>
    <n v="-1.0345242391434993E-2"/>
    <x v="0"/>
  </r>
  <r>
    <d v="2025-11-21T00:00:00"/>
    <x v="10"/>
    <n v="11"/>
    <n v="1"/>
    <x v="1"/>
    <x v="3"/>
    <s v="Q4"/>
    <x v="5"/>
    <x v="1"/>
    <s v="EQ"/>
    <n v="1636"/>
    <n v="1643.5"/>
    <n v="1606"/>
    <n v="1645.4"/>
    <n v="1608.8"/>
    <n v="1608"/>
    <n v="1622.45"/>
    <n v="2958835"/>
    <n v="4800551729.1999998"/>
    <n v="81557"/>
    <n v="2022536"/>
    <n v="68.36"/>
    <n v="-37.400000000000091"/>
    <n v="-2.2730035249787339E-2"/>
    <x v="0"/>
  </r>
  <r>
    <d v="2025-11-24T00:00:00"/>
    <x v="10"/>
    <n v="11"/>
    <n v="1"/>
    <x v="1"/>
    <x v="3"/>
    <s v="Q4"/>
    <x v="5"/>
    <x v="1"/>
    <s v="EQ"/>
    <n v="1614.3"/>
    <n v="1640"/>
    <n v="1602.9"/>
    <n v="1608"/>
    <n v="1612"/>
    <n v="1610.4"/>
    <n v="1617.14"/>
    <n v="6392688"/>
    <n v="10337878943.4"/>
    <n v="119732"/>
    <n v="4705091"/>
    <n v="73.599999999999994"/>
    <n v="2.4000000000000909"/>
    <n v="1.4925373134328924E-3"/>
    <x v="1"/>
  </r>
  <r>
    <d v="2025-11-25T00:00:00"/>
    <x v="10"/>
    <n v="11"/>
    <n v="1"/>
    <x v="1"/>
    <x v="3"/>
    <s v="Q4"/>
    <x v="5"/>
    <x v="1"/>
    <s v="EQ"/>
    <n v="1618.3"/>
    <n v="1618.9"/>
    <n v="1592.6"/>
    <n v="1610.4"/>
    <n v="1598.9"/>
    <n v="1601.1"/>
    <n v="1601.61"/>
    <n v="2285950"/>
    <n v="3661209695.5"/>
    <n v="99411"/>
    <n v="1608036"/>
    <n v="70.34"/>
    <n v="-9.3000000000001819"/>
    <n v="-5.7749627421759698E-3"/>
    <x v="0"/>
  </r>
  <r>
    <d v="2025-11-26T00:00:00"/>
    <x v="10"/>
    <n v="11"/>
    <n v="1"/>
    <x v="1"/>
    <x v="3"/>
    <s v="Q4"/>
    <x v="5"/>
    <x v="1"/>
    <s v="EQ"/>
    <n v="1601.1"/>
    <n v="1627.5"/>
    <n v="1601.1"/>
    <n v="1601.1"/>
    <n v="1620"/>
    <n v="1617.9"/>
    <n v="1618.84"/>
    <n v="1243303"/>
    <n v="2012714636.5"/>
    <n v="71530"/>
    <n v="700079"/>
    <n v="56.31"/>
    <n v="16.800000000000182"/>
    <n v="1.0492786209481096E-2"/>
    <x v="1"/>
  </r>
  <r>
    <d v="2025-11-27T00:00:00"/>
    <x v="10"/>
    <n v="11"/>
    <n v="1"/>
    <x v="1"/>
    <x v="3"/>
    <s v="Q4"/>
    <x v="5"/>
    <x v="1"/>
    <s v="EQ"/>
    <n v="1619.1"/>
    <n v="1633.2"/>
    <n v="1614"/>
    <n v="1617.9"/>
    <n v="1630.2"/>
    <n v="1629"/>
    <n v="1625.43"/>
    <n v="2106176"/>
    <n v="3423437408.0999999"/>
    <n v="61398"/>
    <n v="1401129"/>
    <n v="66.52"/>
    <n v="11.099999999999909"/>
    <n v="6.8607454107175404E-3"/>
    <x v="1"/>
  </r>
  <r>
    <d v="2025-11-28T00:00:00"/>
    <x v="10"/>
    <n v="11"/>
    <n v="1"/>
    <x v="1"/>
    <x v="3"/>
    <s v="Q4"/>
    <x v="5"/>
    <x v="1"/>
    <s v="EQ"/>
    <n v="1629"/>
    <n v="1636.9"/>
    <n v="1619"/>
    <n v="1629"/>
    <n v="1623.8"/>
    <n v="1624.2"/>
    <n v="1627.54"/>
    <n v="1841289"/>
    <n v="2996771288.0999999"/>
    <n v="51177"/>
    <n v="1161817"/>
    <n v="63.1"/>
    <n v="-4.7999999999999545"/>
    <n v="-2.9465930018415928E-3"/>
    <x v="0"/>
  </r>
  <r>
    <d v="2025-12-01T00:00:00"/>
    <x v="11"/>
    <n v="12"/>
    <n v="1"/>
    <x v="1"/>
    <x v="3"/>
    <s v="Q4"/>
    <x v="5"/>
    <x v="1"/>
    <s v="EQ"/>
    <n v="1630"/>
    <n v="1646.5"/>
    <n v="1628"/>
    <n v="1624.2"/>
    <n v="1642.5"/>
    <n v="1642.9"/>
    <n v="1639.51"/>
    <n v="2034350"/>
    <n v="3335341377.0999999"/>
    <n v="80611"/>
    <n v="1418189"/>
    <n v="69.709999999999994"/>
    <n v="18.700000000000045"/>
    <n v="1.1513360423593182E-2"/>
    <x v="1"/>
  </r>
  <r>
    <d v="2025-12-02T00:00:00"/>
    <x v="11"/>
    <n v="12"/>
    <n v="1"/>
    <x v="1"/>
    <x v="3"/>
    <s v="Q4"/>
    <x v="5"/>
    <x v="1"/>
    <s v="EQ"/>
    <n v="1651"/>
    <n v="1652.9"/>
    <n v="1624"/>
    <n v="1642.9"/>
    <n v="1634.6"/>
    <n v="1635.5"/>
    <n v="1635.1"/>
    <n v="2326220"/>
    <n v="3803611581.6999998"/>
    <n v="77081"/>
    <n v="1541240"/>
    <n v="66.260000000000005"/>
    <n v="-7.4000000000000909"/>
    <n v="-4.5042303244263743E-3"/>
    <x v="0"/>
  </r>
  <r>
    <d v="2025-12-03T00:00:00"/>
    <x v="11"/>
    <n v="12"/>
    <n v="1"/>
    <x v="1"/>
    <x v="3"/>
    <s v="Q4"/>
    <x v="5"/>
    <x v="1"/>
    <s v="EQ"/>
    <n v="1635.5"/>
    <n v="1654.6"/>
    <n v="1628.8"/>
    <n v="1635.5"/>
    <n v="1639.2"/>
    <n v="1640.5"/>
    <n v="1638.68"/>
    <n v="2371611"/>
    <n v="3886315623.5999999"/>
    <n v="74755"/>
    <n v="1474264"/>
    <n v="62.16"/>
    <n v="5"/>
    <n v="3.0571690614490982E-3"/>
    <x v="1"/>
  </r>
  <r>
    <d v="2025-12-04T00:00:00"/>
    <x v="11"/>
    <n v="12"/>
    <n v="1"/>
    <x v="1"/>
    <x v="3"/>
    <s v="Q4"/>
    <x v="5"/>
    <x v="1"/>
    <s v="EQ"/>
    <n v="1650"/>
    <n v="1672"/>
    <n v="1645.1"/>
    <n v="1640.5"/>
    <n v="1655.5"/>
    <n v="1654.6"/>
    <n v="1658.55"/>
    <n v="3935708"/>
    <n v="6527574096.3999996"/>
    <n v="136665"/>
    <n v="2220796"/>
    <n v="56.43"/>
    <n v="14.099999999999909"/>
    <n v="8.594940566900279E-3"/>
    <x v="1"/>
  </r>
  <r>
    <d v="2025-12-05T00:00:00"/>
    <x v="11"/>
    <n v="12"/>
    <n v="1"/>
    <x v="1"/>
    <x v="3"/>
    <s v="Q4"/>
    <x v="5"/>
    <x v="1"/>
    <s v="EQ"/>
    <n v="1662.7"/>
    <n v="1691"/>
    <n v="1651"/>
    <n v="1654.6"/>
    <n v="1681"/>
    <n v="1683"/>
    <n v="1679.98"/>
    <n v="3391204"/>
    <n v="5697168485.3999996"/>
    <n v="69175"/>
    <n v="2136069"/>
    <n v="62.99"/>
    <n v="28.400000000000091"/>
    <n v="1.716426930980303E-2"/>
    <x v="1"/>
  </r>
  <r>
    <d v="2025-12-08T00:00:00"/>
    <x v="11"/>
    <n v="12"/>
    <n v="1"/>
    <x v="1"/>
    <x v="3"/>
    <s v="Q4"/>
    <x v="5"/>
    <x v="1"/>
    <s v="EQ"/>
    <n v="1683"/>
    <n v="1695.4"/>
    <n v="1676.9"/>
    <n v="1683"/>
    <n v="1685"/>
    <n v="1688.6"/>
    <n v="1688.85"/>
    <n v="2702407"/>
    <n v="4563966285.6000004"/>
    <n v="99082"/>
    <n v="1721389"/>
    <n v="63.7"/>
    <n v="5.5999999999999091"/>
    <n v="3.3273915626856262E-3"/>
    <x v="1"/>
  </r>
  <r>
    <d v="2025-12-09T00:00:00"/>
    <x v="11"/>
    <n v="12"/>
    <n v="1"/>
    <x v="1"/>
    <x v="3"/>
    <s v="Q4"/>
    <x v="5"/>
    <x v="1"/>
    <s v="EQ"/>
    <n v="1687"/>
    <n v="1687"/>
    <n v="1656.4"/>
    <n v="1688.6"/>
    <n v="1657.9"/>
    <n v="1657.6"/>
    <n v="1666.53"/>
    <n v="2817704"/>
    <n v="4695782243.5"/>
    <n v="81151"/>
    <n v="1793290"/>
    <n v="63.64"/>
    <n v="-31"/>
    <n v="-1.8358403411109798E-2"/>
    <x v="0"/>
  </r>
  <r>
    <d v="2025-12-10T00:00:00"/>
    <x v="11"/>
    <n v="12"/>
    <n v="1"/>
    <x v="1"/>
    <x v="3"/>
    <s v="Q4"/>
    <x v="5"/>
    <x v="1"/>
    <s v="EQ"/>
    <n v="1663.3"/>
    <n v="1671"/>
    <n v="1657"/>
    <n v="1657.6"/>
    <n v="1665.9"/>
    <n v="1666"/>
    <n v="1664.38"/>
    <n v="1482249"/>
    <n v="2467027638.0999999"/>
    <n v="62506"/>
    <n v="938334"/>
    <n v="63.3"/>
    <n v="8.4000000000000909"/>
    <n v="5.0675675675676225E-3"/>
    <x v="1"/>
  </r>
  <r>
    <d v="2025-12-11T00:00:00"/>
    <x v="11"/>
    <n v="12"/>
    <n v="1"/>
    <x v="1"/>
    <x v="3"/>
    <s v="Q4"/>
    <x v="5"/>
    <x v="1"/>
    <s v="EQ"/>
    <n v="1667.5"/>
    <n v="1677.4"/>
    <n v="1649"/>
    <n v="1666"/>
    <n v="1672.4"/>
    <n v="1672.4"/>
    <n v="1666.62"/>
    <n v="1408684"/>
    <n v="2347743572.8000002"/>
    <n v="57108"/>
    <n v="781957"/>
    <n v="55.51"/>
    <n v="6.4000000000000909"/>
    <n v="3.8415366146459127E-3"/>
    <x v="1"/>
  </r>
  <r>
    <d v="2025-12-12T00:00:00"/>
    <x v="11"/>
    <n v="12"/>
    <n v="1"/>
    <x v="1"/>
    <x v="3"/>
    <s v="Q4"/>
    <x v="5"/>
    <x v="1"/>
    <s v="EQ"/>
    <n v="1677.4"/>
    <n v="1677.9"/>
    <n v="1660"/>
    <n v="1672.4"/>
    <n v="1670"/>
    <n v="1673.2"/>
    <n v="1669.69"/>
    <n v="1284337"/>
    <n v="2144444642.2"/>
    <n v="44240"/>
    <n v="843637"/>
    <n v="65.69"/>
    <n v="0.79999999999995453"/>
    <n v="4.7835446065531837E-4"/>
    <x v="1"/>
  </r>
  <r>
    <d v="2025-12-15T00:00:00"/>
    <x v="11"/>
    <n v="12"/>
    <n v="1"/>
    <x v="1"/>
    <x v="3"/>
    <s v="Q4"/>
    <x v="5"/>
    <x v="1"/>
    <s v="EQ"/>
    <n v="1673.2"/>
    <n v="1688"/>
    <n v="1660"/>
    <n v="1673.2"/>
    <n v="1686.4"/>
    <n v="1684"/>
    <n v="1681.83"/>
    <n v="1689723"/>
    <n v="2841819619.0999999"/>
    <n v="67813"/>
    <n v="1142528"/>
    <n v="67.62"/>
    <n v="10.799999999999955"/>
    <n v="6.4546975854649496E-3"/>
    <x v="1"/>
  </r>
  <r>
    <d v="2025-12-16T00:00:00"/>
    <x v="11"/>
    <n v="12"/>
    <n v="1"/>
    <x v="1"/>
    <x v="3"/>
    <s v="Q4"/>
    <x v="5"/>
    <x v="1"/>
    <s v="EQ"/>
    <n v="1681"/>
    <n v="1682"/>
    <n v="1645.4"/>
    <n v="1684"/>
    <n v="1651.8"/>
    <n v="1651.7"/>
    <n v="1653.45"/>
    <n v="1929309"/>
    <n v="3190010112.6999998"/>
    <n v="80374"/>
    <n v="1234129"/>
    <n v="63.97"/>
    <n v="-32.299999999999955"/>
    <n v="-1.9180522565320639E-2"/>
    <x v="0"/>
  </r>
  <r>
    <d v="2025-12-17T00:00:00"/>
    <x v="11"/>
    <n v="12"/>
    <n v="1"/>
    <x v="1"/>
    <x v="3"/>
    <s v="Q4"/>
    <x v="5"/>
    <x v="1"/>
    <s v="EQ"/>
    <n v="1651"/>
    <n v="1664.5"/>
    <n v="1646.3"/>
    <n v="1651.7"/>
    <n v="1655.1"/>
    <n v="1655"/>
    <n v="1654.82"/>
    <n v="1394918"/>
    <n v="2308338881.0999999"/>
    <n v="60273"/>
    <n v="911322"/>
    <n v="65.33"/>
    <n v="3.2999999999999545"/>
    <n v="1.9979415148029026E-3"/>
    <x v="1"/>
  </r>
  <r>
    <d v="2025-12-18T00:00:00"/>
    <x v="11"/>
    <n v="12"/>
    <n v="1"/>
    <x v="1"/>
    <x v="3"/>
    <s v="Q4"/>
    <x v="5"/>
    <x v="1"/>
    <s v="EQ"/>
    <n v="1657"/>
    <n v="1673.9"/>
    <n v="1651.2"/>
    <n v="1655"/>
    <n v="1663"/>
    <n v="1661.4"/>
    <n v="1660.82"/>
    <n v="1822056"/>
    <n v="3026099482.6999998"/>
    <n v="94524"/>
    <n v="1062386"/>
    <n v="58.31"/>
    <n v="6.4000000000000909"/>
    <n v="3.8670694864048889E-3"/>
    <x v="1"/>
  </r>
  <r>
    <d v="2025-12-19T00:00:00"/>
    <x v="11"/>
    <n v="12"/>
    <n v="1"/>
    <x v="1"/>
    <x v="3"/>
    <s v="Q4"/>
    <x v="5"/>
    <x v="1"/>
    <s v="EQ"/>
    <n v="1675"/>
    <n v="1681"/>
    <n v="1632.5"/>
    <n v="1661.4"/>
    <n v="1641.8"/>
    <n v="1642.4"/>
    <n v="1644.84"/>
    <n v="3487150"/>
    <n v="5735798131.3999996"/>
    <n v="105652"/>
    <n v="2118195"/>
    <n v="60.74"/>
    <n v="-19"/>
    <n v="-1.1436138196701577E-2"/>
    <x v="0"/>
  </r>
  <r>
    <d v="2025-12-22T00:00:00"/>
    <x v="11"/>
    <n v="12"/>
    <n v="1"/>
    <x v="1"/>
    <x v="3"/>
    <s v="Q4"/>
    <x v="5"/>
    <x v="1"/>
    <s v="EQ"/>
    <n v="1651.9"/>
    <n v="1673.5"/>
    <n v="1644"/>
    <n v="1642.4"/>
    <n v="1665"/>
    <n v="1670.3"/>
    <n v="1665.51"/>
    <n v="1339691"/>
    <n v="2231264930"/>
    <n v="62953"/>
    <n v="752237"/>
    <n v="56.15"/>
    <n v="27.899999999999864"/>
    <n v="1.6987335606429531E-2"/>
    <x v="1"/>
  </r>
  <r>
    <d v="2025-12-23T00:00:00"/>
    <x v="11"/>
    <n v="12"/>
    <n v="1"/>
    <x v="1"/>
    <x v="3"/>
    <s v="Q4"/>
    <x v="5"/>
    <x v="1"/>
    <s v="EQ"/>
    <n v="1675.1"/>
    <n v="1686.9"/>
    <n v="1656.2"/>
    <n v="1670.3"/>
    <n v="1674.8"/>
    <n v="1679.9"/>
    <n v="1674.59"/>
    <n v="1614314"/>
    <n v="2703308179.1999998"/>
    <n v="60466"/>
    <n v="948080"/>
    <n v="58.73"/>
    <n v="9.6000000000001364"/>
    <n v="5.7474705142789538E-3"/>
    <x v="1"/>
  </r>
  <r>
    <d v="2025-12-24T00:00:00"/>
    <x v="11"/>
    <n v="12"/>
    <n v="1"/>
    <x v="1"/>
    <x v="3"/>
    <s v="Q4"/>
    <x v="5"/>
    <x v="1"/>
    <s v="EQ"/>
    <n v="1676"/>
    <n v="1680"/>
    <n v="1665.1"/>
    <n v="1679.9"/>
    <n v="1675.5"/>
    <n v="1674.7"/>
    <n v="1674.72"/>
    <n v="989858"/>
    <n v="1657731133.3"/>
    <n v="48783"/>
    <n v="594881"/>
    <n v="60.1"/>
    <n v="-5.2000000000000455"/>
    <n v="-3.095422346568275E-3"/>
    <x v="0"/>
  </r>
  <r>
    <d v="2025-12-26T00:00:00"/>
    <x v="11"/>
    <n v="12"/>
    <n v="1"/>
    <x v="1"/>
    <x v="3"/>
    <s v="Q4"/>
    <x v="5"/>
    <x v="1"/>
    <s v="EQ"/>
    <n v="1668"/>
    <n v="1676.4"/>
    <n v="1650.5"/>
    <n v="1674.7"/>
    <n v="1661.2"/>
    <n v="1660.9"/>
    <n v="1660.76"/>
    <n v="921138"/>
    <n v="1529784855.2"/>
    <n v="53805"/>
    <n v="553166"/>
    <n v="60.05"/>
    <n v="-13.799999999999955"/>
    <n v="-8.2402818415238284E-3"/>
    <x v="0"/>
  </r>
  <r>
    <d v="2025-12-29T00:00:00"/>
    <x v="11"/>
    <n v="12"/>
    <n v="1"/>
    <x v="1"/>
    <x v="3"/>
    <s v="Q4"/>
    <x v="5"/>
    <x v="1"/>
    <s v="EQ"/>
    <n v="1659.7"/>
    <n v="1660.8"/>
    <n v="1625.4"/>
    <n v="1660.9"/>
    <n v="1630.6"/>
    <n v="1630.8"/>
    <n v="1642.6"/>
    <n v="1516288"/>
    <n v="2490651496"/>
    <n v="68600"/>
    <n v="861939"/>
    <n v="56.85"/>
    <n v="-30.100000000000136"/>
    <n v="-1.8122704557769966E-2"/>
    <x v="0"/>
  </r>
  <r>
    <d v="2025-12-30T00:00:00"/>
    <x v="11"/>
    <n v="12"/>
    <n v="1"/>
    <x v="1"/>
    <x v="3"/>
    <s v="Q4"/>
    <x v="5"/>
    <x v="1"/>
    <s v="EQ"/>
    <n v="1630.8"/>
    <n v="1635.7"/>
    <n v="1611.1"/>
    <n v="1630.8"/>
    <n v="1621.5"/>
    <n v="1615.2"/>
    <n v="1619.83"/>
    <n v="3323273"/>
    <n v="5383130430.8000002"/>
    <n v="112154"/>
    <n v="2279686"/>
    <n v="68.599999999999994"/>
    <n v="-15.599999999999909"/>
    <n v="-9.5658572479763986E-3"/>
    <x v="0"/>
  </r>
  <r>
    <d v="2025-12-31T00:00:00"/>
    <x v="11"/>
    <n v="12"/>
    <n v="1"/>
    <x v="1"/>
    <x v="3"/>
    <s v="Q4"/>
    <x v="5"/>
    <x v="1"/>
    <s v="EQ"/>
    <n v="1624.5"/>
    <n v="1631.7"/>
    <n v="1616.8"/>
    <n v="1615.2"/>
    <n v="1620.1"/>
    <n v="1623.3"/>
    <n v="1624.23"/>
    <n v="1359963"/>
    <n v="2208891261.3000002"/>
    <n v="44369"/>
    <n v="831762"/>
    <n v="61.16"/>
    <n v="8.0999999999999091"/>
    <n v="5.0148588410103443E-3"/>
    <x v="1"/>
  </r>
  <r>
    <d v="2024-01-01T00:00:00"/>
    <x v="0"/>
    <n v="1"/>
    <n v="1"/>
    <x v="0"/>
    <x v="0"/>
    <s v="Q1"/>
    <x v="6"/>
    <x v="2"/>
    <s v="EQ"/>
    <n v="463.5"/>
    <n v="469.95"/>
    <n v="462.65"/>
    <n v="462.1"/>
    <n v="465.8"/>
    <n v="468.05"/>
    <n v="467.15"/>
    <n v="9346277"/>
    <n v="4366127498.3000002"/>
    <n v="167073"/>
    <n v="5465510"/>
    <n v="58.48"/>
    <n v="5.9499999999999886"/>
    <n v="1.2876000865613479E-2"/>
    <x v="1"/>
  </r>
  <r>
    <d v="2024-01-02T00:00:00"/>
    <x v="0"/>
    <n v="1"/>
    <n v="1"/>
    <x v="0"/>
    <x v="0"/>
    <s v="Q1"/>
    <x v="6"/>
    <x v="2"/>
    <s v="EQ"/>
    <n v="470"/>
    <n v="471.35"/>
    <n v="463.6"/>
    <n v="468.05"/>
    <n v="470.15"/>
    <n v="470.35"/>
    <n v="468.26"/>
    <n v="10519771"/>
    <n v="4926002186.8500004"/>
    <n v="159124"/>
    <n v="5745283"/>
    <n v="54.61"/>
    <n v="2.3000000000000114"/>
    <n v="4.9140049140049382E-3"/>
    <x v="1"/>
  </r>
  <r>
    <d v="2024-01-03T00:00:00"/>
    <x v="0"/>
    <n v="1"/>
    <n v="1"/>
    <x v="0"/>
    <x v="0"/>
    <s v="Q1"/>
    <x v="6"/>
    <x v="2"/>
    <s v="EQ"/>
    <n v="470.25"/>
    <n v="480.7"/>
    <n v="469.35"/>
    <n v="470.35"/>
    <n v="477.45"/>
    <n v="477.25"/>
    <n v="477.4"/>
    <n v="24036012"/>
    <n v="11474709723.9"/>
    <n v="270703"/>
    <n v="14721255"/>
    <n v="61.25"/>
    <n v="6.8999999999999773"/>
    <n v="1.46699266503667E-2"/>
    <x v="1"/>
  </r>
  <r>
    <d v="2024-01-04T00:00:00"/>
    <x v="0"/>
    <n v="1"/>
    <n v="1"/>
    <x v="0"/>
    <x v="0"/>
    <s v="Q1"/>
    <x v="6"/>
    <x v="2"/>
    <s v="EQ"/>
    <n v="480"/>
    <n v="481.45"/>
    <n v="474.2"/>
    <n v="477.25"/>
    <n v="475.5"/>
    <n v="476.4"/>
    <n v="478.62"/>
    <n v="11786959"/>
    <n v="5641469823.8999996"/>
    <n v="145887"/>
    <n v="7696185"/>
    <n v="65.290000000000006"/>
    <n v="-0.85000000000002274"/>
    <n v="-1.7810371922472976E-3"/>
    <x v="0"/>
  </r>
  <r>
    <d v="2024-01-05T00:00:00"/>
    <x v="0"/>
    <n v="1"/>
    <n v="1"/>
    <x v="0"/>
    <x v="0"/>
    <s v="Q1"/>
    <x v="6"/>
    <x v="2"/>
    <s v="EQ"/>
    <n v="479.4"/>
    <n v="479.4"/>
    <n v="472"/>
    <n v="476.4"/>
    <n v="473.8"/>
    <n v="473.95"/>
    <n v="474.98"/>
    <n v="9209405"/>
    <n v="4374280743.6999998"/>
    <n v="191991"/>
    <n v="4440737"/>
    <n v="48.22"/>
    <n v="-2.4499999999999886"/>
    <n v="-5.1427371956338976E-3"/>
    <x v="0"/>
  </r>
  <r>
    <d v="2024-01-08T00:00:00"/>
    <x v="0"/>
    <n v="1"/>
    <n v="1"/>
    <x v="0"/>
    <x v="0"/>
    <s v="Q1"/>
    <x v="6"/>
    <x v="2"/>
    <s v="EQ"/>
    <n v="475"/>
    <n v="475.5"/>
    <n v="464.55"/>
    <n v="473.95"/>
    <n v="465.35"/>
    <n v="465.5"/>
    <n v="467.76"/>
    <n v="8003177"/>
    <n v="3743577082"/>
    <n v="162793"/>
    <n v="4812551"/>
    <n v="60.13"/>
    <n v="-8.4499999999999886"/>
    <n v="-1.7828884903470808E-2"/>
    <x v="0"/>
  </r>
  <r>
    <d v="2024-01-09T00:00:00"/>
    <x v="0"/>
    <n v="1"/>
    <n v="1"/>
    <x v="0"/>
    <x v="0"/>
    <s v="Q1"/>
    <x v="6"/>
    <x v="2"/>
    <s v="EQ"/>
    <n v="467.5"/>
    <n v="469.95"/>
    <n v="463.65"/>
    <n v="465.5"/>
    <n v="464.2"/>
    <n v="464.55"/>
    <n v="466.06"/>
    <n v="5696780"/>
    <n v="2655047091.5999999"/>
    <n v="133889"/>
    <n v="4027680"/>
    <n v="70.7"/>
    <n v="-0.94999999999998863"/>
    <n v="-2.0408163265305877E-3"/>
    <x v="0"/>
  </r>
  <r>
    <d v="2024-01-10T00:00:00"/>
    <x v="0"/>
    <n v="1"/>
    <n v="1"/>
    <x v="0"/>
    <x v="0"/>
    <s v="Q1"/>
    <x v="6"/>
    <x v="2"/>
    <s v="EQ"/>
    <n v="464.55"/>
    <n v="466.75"/>
    <n v="460.05"/>
    <n v="464.55"/>
    <n v="463.5"/>
    <n v="463.3"/>
    <n v="462.07"/>
    <n v="5896123"/>
    <n v="2724412894.1500001"/>
    <n v="113576"/>
    <n v="3740583"/>
    <n v="63.44"/>
    <n v="-1.25"/>
    <n v="-2.6907760198041112E-3"/>
    <x v="0"/>
  </r>
  <r>
    <d v="2024-01-11T00:00:00"/>
    <x v="0"/>
    <n v="1"/>
    <n v="1"/>
    <x v="0"/>
    <x v="0"/>
    <s v="Q1"/>
    <x v="6"/>
    <x v="2"/>
    <s v="EQ"/>
    <n v="464.1"/>
    <n v="466.55"/>
    <n v="461.1"/>
    <n v="463.3"/>
    <n v="463.25"/>
    <n v="462.65"/>
    <n v="463.35"/>
    <n v="6534775"/>
    <n v="3027885522.1999998"/>
    <n v="128488"/>
    <n v="4215285"/>
    <n v="64.510000000000005"/>
    <n v="-0.65000000000003411"/>
    <n v="-1.4029786315563006E-3"/>
    <x v="0"/>
  </r>
  <r>
    <d v="2024-01-12T00:00:00"/>
    <x v="0"/>
    <n v="1"/>
    <n v="1"/>
    <x v="0"/>
    <x v="0"/>
    <s v="Q1"/>
    <x v="6"/>
    <x v="2"/>
    <s v="EQ"/>
    <n v="463.25"/>
    <n v="467.7"/>
    <n v="460.35"/>
    <n v="462.65"/>
    <n v="467.4"/>
    <n v="466.7"/>
    <n v="464.54"/>
    <n v="9354326"/>
    <n v="4345496069.8999996"/>
    <n v="151600"/>
    <n v="4822834"/>
    <n v="51.56"/>
    <n v="4.0500000000000114"/>
    <n v="8.7539176483302956E-3"/>
    <x v="1"/>
  </r>
  <r>
    <d v="2024-01-15T00:00:00"/>
    <x v="0"/>
    <n v="1"/>
    <n v="1"/>
    <x v="0"/>
    <x v="0"/>
    <s v="Q1"/>
    <x v="6"/>
    <x v="2"/>
    <s v="EQ"/>
    <n v="470"/>
    <n v="470.5"/>
    <n v="466.1"/>
    <n v="466.7"/>
    <n v="467.55"/>
    <n v="467.6"/>
    <n v="467.74"/>
    <n v="6902156"/>
    <n v="3228425376.5500002"/>
    <n v="141310"/>
    <n v="4611432"/>
    <n v="66.81"/>
    <n v="0.90000000000003411"/>
    <n v="1.9284336833084084E-3"/>
    <x v="1"/>
  </r>
  <r>
    <d v="2024-01-16T00:00:00"/>
    <x v="0"/>
    <n v="1"/>
    <n v="1"/>
    <x v="0"/>
    <x v="0"/>
    <s v="Q1"/>
    <x v="6"/>
    <x v="2"/>
    <s v="EQ"/>
    <n v="467.8"/>
    <n v="475"/>
    <n v="464.25"/>
    <n v="467.6"/>
    <n v="475"/>
    <n v="472.3"/>
    <n v="469.28"/>
    <n v="12066347"/>
    <n v="5662477326.3500004"/>
    <n v="181194"/>
    <n v="6879661"/>
    <n v="57.02"/>
    <n v="4.6999999999999886"/>
    <n v="1.0051325919589368E-2"/>
    <x v="1"/>
  </r>
  <r>
    <d v="2024-01-17T00:00:00"/>
    <x v="0"/>
    <n v="1"/>
    <n v="1"/>
    <x v="0"/>
    <x v="0"/>
    <s v="Q1"/>
    <x v="6"/>
    <x v="2"/>
    <s v="EQ"/>
    <n v="471.4"/>
    <n v="477"/>
    <n v="465.2"/>
    <n v="472.3"/>
    <n v="467.3"/>
    <n v="466.6"/>
    <n v="470.02"/>
    <n v="11108698"/>
    <n v="5221322440.8500004"/>
    <n v="163870"/>
    <n v="6151281"/>
    <n v="55.37"/>
    <n v="-5.6999999999999886"/>
    <n v="-1.2068600465805608E-2"/>
    <x v="0"/>
  </r>
  <r>
    <d v="2024-01-18T00:00:00"/>
    <x v="0"/>
    <n v="1"/>
    <n v="1"/>
    <x v="0"/>
    <x v="0"/>
    <s v="Q1"/>
    <x v="6"/>
    <x v="2"/>
    <s v="EQ"/>
    <n v="465.25"/>
    <n v="467.85"/>
    <n v="454.55"/>
    <n v="466.6"/>
    <n v="466.45"/>
    <n v="465.5"/>
    <n v="463.82"/>
    <n v="9143784"/>
    <n v="4241036943.75"/>
    <n v="162645"/>
    <n v="4553128"/>
    <n v="49.79"/>
    <n v="-1.1000000000000227"/>
    <n v="-2.3574796399486128E-3"/>
    <x v="0"/>
  </r>
  <r>
    <d v="2024-01-19T00:00:00"/>
    <x v="0"/>
    <n v="1"/>
    <n v="1"/>
    <x v="0"/>
    <x v="0"/>
    <s v="Q1"/>
    <x v="6"/>
    <x v="2"/>
    <s v="EQ"/>
    <n v="468.55"/>
    <n v="473"/>
    <n v="466.4"/>
    <n v="465.5"/>
    <n v="472"/>
    <n v="471.5"/>
    <n v="470.66"/>
    <n v="12203322"/>
    <n v="5743598363.6000004"/>
    <n v="140093"/>
    <n v="7637837"/>
    <n v="62.59"/>
    <n v="6"/>
    <n v="1.288936627282492E-2"/>
    <x v="1"/>
  </r>
  <r>
    <d v="2024-01-20T00:00:00"/>
    <x v="0"/>
    <n v="1"/>
    <n v="1"/>
    <x v="0"/>
    <x v="0"/>
    <s v="Q1"/>
    <x v="6"/>
    <x v="2"/>
    <s v="EQ"/>
    <n v="473.4"/>
    <n v="475"/>
    <n v="468"/>
    <n v="471.5"/>
    <n v="468.3"/>
    <n v="468.4"/>
    <n v="471.38"/>
    <n v="3296407"/>
    <n v="1553845356.45"/>
    <n v="53837"/>
    <n v="1641737"/>
    <n v="49.8"/>
    <n v="-3.1000000000000227"/>
    <n v="-6.574761399787959E-3"/>
    <x v="0"/>
  </r>
  <r>
    <d v="2024-01-23T00:00:00"/>
    <x v="0"/>
    <n v="1"/>
    <n v="1"/>
    <x v="0"/>
    <x v="0"/>
    <s v="Q1"/>
    <x v="6"/>
    <x v="2"/>
    <s v="EQ"/>
    <n v="473.75"/>
    <n v="473.75"/>
    <n v="456.4"/>
    <n v="468.4"/>
    <n v="459.85"/>
    <n v="459.3"/>
    <n v="465.33"/>
    <n v="8404513"/>
    <n v="3910881933.9000001"/>
    <n v="174187"/>
    <n v="4851770"/>
    <n v="57.73"/>
    <n v="-9.0999999999999659"/>
    <n v="-1.9427839453458509E-2"/>
    <x v="0"/>
  </r>
  <r>
    <d v="2024-01-24T00:00:00"/>
    <x v="0"/>
    <n v="1"/>
    <n v="1"/>
    <x v="0"/>
    <x v="0"/>
    <s v="Q1"/>
    <x v="6"/>
    <x v="2"/>
    <s v="EQ"/>
    <n v="460.1"/>
    <n v="467.4"/>
    <n v="458.1"/>
    <n v="459.3"/>
    <n v="461.8"/>
    <n v="463.6"/>
    <n v="461.87"/>
    <n v="21626183"/>
    <n v="9988404501"/>
    <n v="182598"/>
    <n v="14016786"/>
    <n v="64.81"/>
    <n v="4.3000000000000114"/>
    <n v="9.3620727193555655E-3"/>
    <x v="1"/>
  </r>
  <r>
    <d v="2024-01-25T00:00:00"/>
    <x v="0"/>
    <n v="1"/>
    <n v="1"/>
    <x v="0"/>
    <x v="0"/>
    <s v="Q1"/>
    <x v="6"/>
    <x v="2"/>
    <s v="EQ"/>
    <n v="463.55"/>
    <n v="464.95"/>
    <n v="452.1"/>
    <n v="463.6"/>
    <n v="457.5"/>
    <n v="455.65"/>
    <n v="456.11"/>
    <n v="19677700"/>
    <n v="8975118150.0499992"/>
    <n v="206935"/>
    <n v="11234403"/>
    <n v="57.09"/>
    <n v="-7.9500000000000455"/>
    <n v="-1.7148403796376284E-2"/>
    <x v="0"/>
  </r>
  <r>
    <d v="2024-01-29T00:00:00"/>
    <x v="0"/>
    <n v="1"/>
    <n v="1"/>
    <x v="0"/>
    <x v="0"/>
    <s v="Q1"/>
    <x v="6"/>
    <x v="2"/>
    <s v="EQ"/>
    <n v="455.9"/>
    <n v="457.25"/>
    <n v="447.5"/>
    <n v="455.65"/>
    <n v="448.7"/>
    <n v="449.8"/>
    <n v="452.63"/>
    <n v="17869152"/>
    <n v="8088099555.1000004"/>
    <n v="253582"/>
    <n v="12933058"/>
    <n v="72.38"/>
    <n v="-5.8499999999999659"/>
    <n v="-1.2838801711840153E-2"/>
    <x v="0"/>
  </r>
  <r>
    <d v="2024-01-30T00:00:00"/>
    <x v="0"/>
    <n v="1"/>
    <n v="1"/>
    <x v="0"/>
    <x v="0"/>
    <s v="Q1"/>
    <x v="6"/>
    <x v="2"/>
    <s v="EQ"/>
    <n v="447"/>
    <n v="453.7"/>
    <n v="437.4"/>
    <n v="449.8"/>
    <n v="438.25"/>
    <n v="438.05"/>
    <n v="442.5"/>
    <n v="43514448"/>
    <n v="19255117086.650002"/>
    <n v="699940"/>
    <n v="28747175"/>
    <n v="66.06"/>
    <n v="-11.75"/>
    <n v="-2.6122721209426412E-2"/>
    <x v="0"/>
  </r>
  <r>
    <d v="2024-01-31T00:00:00"/>
    <x v="0"/>
    <n v="1"/>
    <n v="1"/>
    <x v="0"/>
    <x v="0"/>
    <s v="Q1"/>
    <x v="6"/>
    <x v="2"/>
    <s v="EQ"/>
    <n v="440"/>
    <n v="442.5"/>
    <n v="438.7"/>
    <n v="438.05"/>
    <n v="441.75"/>
    <n v="441.55"/>
    <n v="440.69"/>
    <n v="19882944"/>
    <n v="8762279321.8500004"/>
    <n v="240053"/>
    <n v="15411890"/>
    <n v="77.510000000000005"/>
    <n v="3.5"/>
    <n v="7.9899554845337291E-3"/>
    <x v="1"/>
  </r>
  <r>
    <d v="2024-02-01T00:00:00"/>
    <x v="1"/>
    <n v="2"/>
    <n v="1"/>
    <x v="0"/>
    <x v="0"/>
    <s v="Q1"/>
    <x v="6"/>
    <x v="2"/>
    <s v="EQ"/>
    <n v="442"/>
    <n v="447.75"/>
    <n v="439.3"/>
    <n v="441.55"/>
    <n v="442.4"/>
    <n v="442.9"/>
    <n v="443.51"/>
    <n v="19165409"/>
    <n v="8500057382.9499998"/>
    <n v="272761"/>
    <n v="10323055"/>
    <n v="53.86"/>
    <n v="1.3499999999999659"/>
    <n v="3.0574113916882932E-3"/>
    <x v="1"/>
  </r>
  <r>
    <d v="2024-02-02T00:00:00"/>
    <x v="1"/>
    <n v="2"/>
    <n v="1"/>
    <x v="0"/>
    <x v="0"/>
    <s v="Q1"/>
    <x v="6"/>
    <x v="2"/>
    <s v="EQ"/>
    <n v="445"/>
    <n v="447.2"/>
    <n v="439.5"/>
    <n v="442.9"/>
    <n v="440.6"/>
    <n v="440.1"/>
    <n v="442.87"/>
    <n v="17156021"/>
    <n v="7597814278.3999996"/>
    <n v="252589"/>
    <n v="10171078"/>
    <n v="59.29"/>
    <n v="-2.7999999999999545"/>
    <n v="-6.3219688417248919E-3"/>
    <x v="0"/>
  </r>
  <r>
    <d v="2024-02-05T00:00:00"/>
    <x v="1"/>
    <n v="2"/>
    <n v="1"/>
    <x v="0"/>
    <x v="0"/>
    <s v="Q1"/>
    <x v="6"/>
    <x v="2"/>
    <s v="EQ"/>
    <n v="442"/>
    <n v="443.65"/>
    <n v="436.55"/>
    <n v="440.1"/>
    <n v="438.15"/>
    <n v="438.05"/>
    <n v="440.45"/>
    <n v="12041897"/>
    <n v="5303874698.3000002"/>
    <n v="203069"/>
    <n v="9041318"/>
    <n v="75.08"/>
    <n v="-2.0500000000000114"/>
    <n v="-4.6580322653942538E-3"/>
    <x v="0"/>
  </r>
  <r>
    <d v="2024-02-06T00:00:00"/>
    <x v="1"/>
    <n v="2"/>
    <n v="1"/>
    <x v="0"/>
    <x v="0"/>
    <s v="Q1"/>
    <x v="6"/>
    <x v="2"/>
    <s v="EQ"/>
    <n v="440"/>
    <n v="440.9"/>
    <n v="429.5"/>
    <n v="438.05"/>
    <n v="431.9"/>
    <n v="431.4"/>
    <n v="433.22"/>
    <n v="18764371"/>
    <n v="8129148176.75"/>
    <n v="337897"/>
    <n v="13913875"/>
    <n v="74.150000000000006"/>
    <n v="-6.6500000000000341"/>
    <n v="-1.5180915420614163E-2"/>
    <x v="0"/>
  </r>
  <r>
    <d v="2024-02-07T00:00:00"/>
    <x v="1"/>
    <n v="2"/>
    <n v="1"/>
    <x v="0"/>
    <x v="0"/>
    <s v="Q1"/>
    <x v="6"/>
    <x v="2"/>
    <s v="EQ"/>
    <n v="435"/>
    <n v="435"/>
    <n v="430.8"/>
    <n v="431.4"/>
    <n v="431.8"/>
    <n v="431.8"/>
    <n v="432.35"/>
    <n v="12880824"/>
    <n v="5569065160.5500002"/>
    <n v="234908"/>
    <n v="9486689"/>
    <n v="73.650000000000006"/>
    <n v="0.40000000000003411"/>
    <n v="9.27213722763176E-4"/>
    <x v="1"/>
  </r>
  <r>
    <d v="2024-02-08T00:00:00"/>
    <x v="1"/>
    <n v="2"/>
    <n v="1"/>
    <x v="0"/>
    <x v="0"/>
    <s v="Q1"/>
    <x v="6"/>
    <x v="2"/>
    <s v="EQ"/>
    <n v="429"/>
    <n v="429.1"/>
    <n v="408.6"/>
    <n v="431.8"/>
    <n v="414.45"/>
    <n v="414.55"/>
    <n v="417.33"/>
    <n v="48183882"/>
    <n v="20108762451.799999"/>
    <n v="568349"/>
    <n v="28028614"/>
    <n v="58.17"/>
    <n v="-17.25"/>
    <n v="-3.9949050486336263E-2"/>
    <x v="0"/>
  </r>
  <r>
    <d v="2024-02-09T00:00:00"/>
    <x v="1"/>
    <n v="2"/>
    <n v="1"/>
    <x v="0"/>
    <x v="0"/>
    <s v="Q1"/>
    <x v="6"/>
    <x v="2"/>
    <s v="EQ"/>
    <n v="410.1"/>
    <n v="424.2"/>
    <n v="408.6"/>
    <n v="414.55"/>
    <n v="415"/>
    <n v="415.5"/>
    <n v="417.23"/>
    <n v="32283965"/>
    <n v="13469707741.5"/>
    <n v="345877"/>
    <n v="16113855"/>
    <n v="49.91"/>
    <n v="0.94999999999998863"/>
    <n v="2.2916415390181852E-3"/>
    <x v="1"/>
  </r>
  <r>
    <d v="2024-02-12T00:00:00"/>
    <x v="1"/>
    <n v="2"/>
    <n v="1"/>
    <x v="0"/>
    <x v="0"/>
    <s v="Q1"/>
    <x v="6"/>
    <x v="2"/>
    <s v="EQ"/>
    <n v="417.55"/>
    <n v="418"/>
    <n v="406.05"/>
    <n v="415.5"/>
    <n v="406.8"/>
    <n v="406.85"/>
    <n v="410.04"/>
    <n v="10906914"/>
    <n v="4472271553.1000004"/>
    <n v="227195"/>
    <n v="6453241"/>
    <n v="59.17"/>
    <n v="-8.6499999999999773"/>
    <n v="-2.0818291215403073E-2"/>
    <x v="0"/>
  </r>
  <r>
    <d v="2024-02-13T00:00:00"/>
    <x v="1"/>
    <n v="2"/>
    <n v="1"/>
    <x v="0"/>
    <x v="0"/>
    <s v="Q1"/>
    <x v="6"/>
    <x v="2"/>
    <s v="EQ"/>
    <n v="406.9"/>
    <n v="410.8"/>
    <n v="403.3"/>
    <n v="406.85"/>
    <n v="406.9"/>
    <n v="406.75"/>
    <n v="407.16"/>
    <n v="15606705"/>
    <n v="6354478400.1999998"/>
    <n v="251076"/>
    <n v="9961342"/>
    <n v="63.83"/>
    <n v="-0.10000000000002274"/>
    <n v="-2.457908320020222E-4"/>
    <x v="0"/>
  </r>
  <r>
    <d v="2024-02-14T00:00:00"/>
    <x v="1"/>
    <n v="2"/>
    <n v="1"/>
    <x v="0"/>
    <x v="0"/>
    <s v="Q1"/>
    <x v="6"/>
    <x v="2"/>
    <s v="EQ"/>
    <n v="406"/>
    <n v="412.25"/>
    <n v="404.4"/>
    <n v="406.75"/>
    <n v="412.15"/>
    <n v="411.55"/>
    <n v="408.96"/>
    <n v="12150077"/>
    <n v="4968946837.3500004"/>
    <n v="180419"/>
    <n v="7535559"/>
    <n v="62.02"/>
    <n v="4.8000000000000114"/>
    <n v="1.1800860479409985E-2"/>
    <x v="1"/>
  </r>
  <r>
    <d v="2024-02-15T00:00:00"/>
    <x v="1"/>
    <n v="2"/>
    <n v="1"/>
    <x v="0"/>
    <x v="0"/>
    <s v="Q1"/>
    <x v="6"/>
    <x v="2"/>
    <s v="EQ"/>
    <n v="413"/>
    <n v="414.55"/>
    <n v="403.15"/>
    <n v="411.55"/>
    <n v="404.75"/>
    <n v="403.9"/>
    <n v="406.08"/>
    <n v="20383983"/>
    <n v="8277577375.3999996"/>
    <n v="267030"/>
    <n v="13766752"/>
    <n v="67.540000000000006"/>
    <n v="-7.6500000000000341"/>
    <n v="-1.8588263880452031E-2"/>
    <x v="0"/>
  </r>
  <r>
    <d v="2024-02-16T00:00:00"/>
    <x v="1"/>
    <n v="2"/>
    <n v="1"/>
    <x v="0"/>
    <x v="0"/>
    <s v="Q1"/>
    <x v="6"/>
    <x v="2"/>
    <s v="EQ"/>
    <n v="405"/>
    <n v="409.55"/>
    <n v="399.4"/>
    <n v="403.9"/>
    <n v="404.6"/>
    <n v="404.6"/>
    <n v="403.76"/>
    <n v="37518847"/>
    <n v="15148423499.5"/>
    <n v="302859"/>
    <n v="24595318"/>
    <n v="65.55"/>
    <n v="0.70000000000004547"/>
    <n v="1.7331022530330416E-3"/>
    <x v="1"/>
  </r>
  <r>
    <d v="2024-02-19T00:00:00"/>
    <x v="1"/>
    <n v="2"/>
    <n v="1"/>
    <x v="0"/>
    <x v="0"/>
    <s v="Q1"/>
    <x v="6"/>
    <x v="2"/>
    <s v="EQ"/>
    <n v="405"/>
    <n v="412.75"/>
    <n v="404.6"/>
    <n v="404.6"/>
    <n v="409.2"/>
    <n v="409.25"/>
    <n v="410.11"/>
    <n v="16949793"/>
    <n v="6951357970.1000004"/>
    <n v="195499"/>
    <n v="10752387"/>
    <n v="63.44"/>
    <n v="4.6499999999999773"/>
    <n v="1.1492832427088425E-2"/>
    <x v="1"/>
  </r>
  <r>
    <d v="2024-02-20T00:00:00"/>
    <x v="1"/>
    <n v="2"/>
    <n v="1"/>
    <x v="0"/>
    <x v="0"/>
    <s v="Q1"/>
    <x v="6"/>
    <x v="2"/>
    <s v="EQ"/>
    <n v="410.45"/>
    <n v="410.45"/>
    <n v="404.3"/>
    <n v="409.25"/>
    <n v="406.9"/>
    <n v="406.1"/>
    <n v="406.62"/>
    <n v="14084218"/>
    <n v="5726913345.0500002"/>
    <n v="200707"/>
    <n v="9073050"/>
    <n v="64.42"/>
    <n v="-3.1499999999999773"/>
    <n v="-7.6970067196089854E-3"/>
    <x v="0"/>
  </r>
  <r>
    <d v="2024-02-21T00:00:00"/>
    <x v="1"/>
    <n v="2"/>
    <n v="1"/>
    <x v="0"/>
    <x v="0"/>
    <s v="Q1"/>
    <x v="6"/>
    <x v="2"/>
    <s v="EQ"/>
    <n v="407"/>
    <n v="410.1"/>
    <n v="401.3"/>
    <n v="406.1"/>
    <n v="402.75"/>
    <n v="403.35"/>
    <n v="406.26"/>
    <n v="19414653"/>
    <n v="7887411451.6000004"/>
    <n v="308873"/>
    <n v="13183146"/>
    <n v="67.900000000000006"/>
    <n v="-2.75"/>
    <n v="-6.7717311007141094E-3"/>
    <x v="0"/>
  </r>
  <r>
    <d v="2024-02-22T00:00:00"/>
    <x v="1"/>
    <n v="2"/>
    <n v="1"/>
    <x v="0"/>
    <x v="0"/>
    <s v="Q1"/>
    <x v="6"/>
    <x v="2"/>
    <s v="EQ"/>
    <n v="406.9"/>
    <n v="415.15"/>
    <n v="403.45"/>
    <n v="403.35"/>
    <n v="415"/>
    <n v="414.45"/>
    <n v="409.04"/>
    <n v="18604659"/>
    <n v="7610034475.6999998"/>
    <n v="265415"/>
    <n v="8370494"/>
    <n v="44.99"/>
    <n v="11.099999999999966"/>
    <n v="2.7519523986612036E-2"/>
    <x v="1"/>
  </r>
  <r>
    <d v="2024-02-23T00:00:00"/>
    <x v="1"/>
    <n v="2"/>
    <n v="1"/>
    <x v="0"/>
    <x v="0"/>
    <s v="Q1"/>
    <x v="6"/>
    <x v="2"/>
    <s v="EQ"/>
    <n v="415.9"/>
    <n v="415.9"/>
    <n v="410.5"/>
    <n v="414.45"/>
    <n v="410.9"/>
    <n v="411.4"/>
    <n v="412.65"/>
    <n v="11147636"/>
    <n v="4600035861.0500002"/>
    <n v="168693"/>
    <n v="6213335"/>
    <n v="55.74"/>
    <n v="-3.0500000000000114"/>
    <n v="-7.3591506816262789E-3"/>
    <x v="0"/>
  </r>
  <r>
    <d v="2024-02-26T00:00:00"/>
    <x v="1"/>
    <n v="2"/>
    <n v="1"/>
    <x v="0"/>
    <x v="0"/>
    <s v="Q1"/>
    <x v="6"/>
    <x v="2"/>
    <s v="EQ"/>
    <n v="411.1"/>
    <n v="413.05"/>
    <n v="407.3"/>
    <n v="411.4"/>
    <n v="409.15"/>
    <n v="409.2"/>
    <n v="409.48"/>
    <n v="7982145"/>
    <n v="3268555512.0999999"/>
    <n v="141120"/>
    <n v="4790301"/>
    <n v="60.01"/>
    <n v="-2.1999999999999886"/>
    <n v="-5.3475935828876733E-3"/>
    <x v="0"/>
  </r>
  <r>
    <d v="2024-02-27T00:00:00"/>
    <x v="1"/>
    <n v="2"/>
    <n v="1"/>
    <x v="0"/>
    <x v="0"/>
    <s v="Q1"/>
    <x v="6"/>
    <x v="2"/>
    <s v="EQ"/>
    <n v="410"/>
    <n v="412.75"/>
    <n v="408.55"/>
    <n v="409.2"/>
    <n v="410.7"/>
    <n v="411.15"/>
    <n v="410.81"/>
    <n v="7783743"/>
    <n v="3197656361.8000002"/>
    <n v="149253"/>
    <n v="4984666"/>
    <n v="64.040000000000006"/>
    <n v="1.9499999999999886"/>
    <n v="4.7653958944281248E-3"/>
    <x v="1"/>
  </r>
  <r>
    <d v="2024-02-28T00:00:00"/>
    <x v="1"/>
    <n v="2"/>
    <n v="1"/>
    <x v="0"/>
    <x v="0"/>
    <s v="Q1"/>
    <x v="6"/>
    <x v="2"/>
    <s v="EQ"/>
    <n v="411.15"/>
    <n v="412.35"/>
    <n v="406.8"/>
    <n v="411.15"/>
    <n v="407.85"/>
    <n v="408.3"/>
    <n v="409.1"/>
    <n v="8617768"/>
    <n v="3525549262"/>
    <n v="157196"/>
    <n v="5873466"/>
    <n v="68.16"/>
    <n v="-2.8499999999999659"/>
    <n v="-6.9317767238233395E-3"/>
    <x v="0"/>
  </r>
  <r>
    <d v="2024-02-29T00:00:00"/>
    <x v="1"/>
    <n v="2"/>
    <n v="1"/>
    <x v="0"/>
    <x v="0"/>
    <s v="Q1"/>
    <x v="6"/>
    <x v="2"/>
    <s v="EQ"/>
    <n v="409"/>
    <n v="411.05"/>
    <n v="404.5"/>
    <n v="408.3"/>
    <n v="406.9"/>
    <n v="406.3"/>
    <n v="407.62"/>
    <n v="14895144"/>
    <n v="6071493472.75"/>
    <n v="182863"/>
    <n v="9472085"/>
    <n v="63.59"/>
    <n v="-2"/>
    <n v="-4.8983590497183446E-3"/>
    <x v="0"/>
  </r>
  <r>
    <d v="2024-03-01T00:00:00"/>
    <x v="2"/>
    <n v="3"/>
    <n v="1"/>
    <x v="0"/>
    <x v="0"/>
    <s v="Q1"/>
    <x v="6"/>
    <x v="2"/>
    <s v="EQ"/>
    <n v="408.9"/>
    <n v="413.15"/>
    <n v="407.5"/>
    <n v="406.3"/>
    <n v="410.1"/>
    <n v="409.5"/>
    <n v="410.66"/>
    <n v="12395632"/>
    <n v="5090435126.6999998"/>
    <n v="198418"/>
    <n v="7169368"/>
    <n v="57.84"/>
    <n v="3.1999999999999886"/>
    <n v="7.8759537287718152E-3"/>
    <x v="1"/>
  </r>
  <r>
    <d v="2024-03-02T00:00:00"/>
    <x v="2"/>
    <n v="3"/>
    <n v="1"/>
    <x v="0"/>
    <x v="0"/>
    <s v="Q1"/>
    <x v="6"/>
    <x v="2"/>
    <s v="EQ"/>
    <n v="411"/>
    <n v="412.8"/>
    <n v="410.1"/>
    <n v="409.5"/>
    <n v="412"/>
    <n v="412.05"/>
    <n v="411.74"/>
    <n v="977655"/>
    <n v="402543968.55000001"/>
    <n v="18531"/>
    <n v="647680"/>
    <n v="66.25"/>
    <n v="2.5500000000000114"/>
    <n v="6.2271062271062553E-3"/>
    <x v="1"/>
  </r>
  <r>
    <d v="2024-03-04T00:00:00"/>
    <x v="2"/>
    <n v="3"/>
    <n v="1"/>
    <x v="0"/>
    <x v="0"/>
    <s v="Q1"/>
    <x v="6"/>
    <x v="2"/>
    <s v="EQ"/>
    <n v="412.25"/>
    <n v="412.95"/>
    <n v="408.45"/>
    <n v="412.05"/>
    <n v="409.3"/>
    <n v="409.1"/>
    <n v="410.01"/>
    <n v="6840352"/>
    <n v="2804587543.5500002"/>
    <n v="128186"/>
    <n v="4766484"/>
    <n v="69.680000000000007"/>
    <n v="-2.9499999999999886"/>
    <n v="-7.1593253245965018E-3"/>
    <x v="0"/>
  </r>
  <r>
    <d v="2024-03-05T00:00:00"/>
    <x v="2"/>
    <n v="3"/>
    <n v="1"/>
    <x v="0"/>
    <x v="0"/>
    <s v="Q1"/>
    <x v="6"/>
    <x v="2"/>
    <s v="EQ"/>
    <n v="409.65"/>
    <n v="411.4"/>
    <n v="403.95"/>
    <n v="409.1"/>
    <n v="406.5"/>
    <n v="406.15"/>
    <n v="407.09"/>
    <n v="9733507"/>
    <n v="3962460772.3000002"/>
    <n v="187977"/>
    <n v="6231668"/>
    <n v="64.02"/>
    <n v="-2.9500000000000455"/>
    <n v="-7.2109508677586052E-3"/>
    <x v="0"/>
  </r>
  <r>
    <d v="2024-03-06T00:00:00"/>
    <x v="2"/>
    <n v="3"/>
    <n v="1"/>
    <x v="0"/>
    <x v="0"/>
    <s v="Q1"/>
    <x v="6"/>
    <x v="2"/>
    <s v="EQ"/>
    <n v="406.5"/>
    <n v="409.95"/>
    <n v="400.7"/>
    <n v="406.15"/>
    <n v="407.95"/>
    <n v="407.85"/>
    <n v="405.02"/>
    <n v="11106855"/>
    <n v="4498498834.6499996"/>
    <n v="238724"/>
    <n v="6037161"/>
    <n v="54.36"/>
    <n v="1.7000000000000455"/>
    <n v="4.1856456974025498E-3"/>
    <x v="1"/>
  </r>
  <r>
    <d v="2024-03-07T00:00:00"/>
    <x v="2"/>
    <n v="3"/>
    <n v="1"/>
    <x v="0"/>
    <x v="0"/>
    <s v="Q1"/>
    <x v="6"/>
    <x v="2"/>
    <s v="EQ"/>
    <n v="407.85"/>
    <n v="414.95"/>
    <n v="403.65"/>
    <n v="407.85"/>
    <n v="414.7"/>
    <n v="413.55"/>
    <n v="409.07"/>
    <n v="23020545"/>
    <n v="9416941135.6499996"/>
    <n v="266079"/>
    <n v="13173374"/>
    <n v="57.22"/>
    <n v="5.6999999999999886"/>
    <n v="1.3975726369988938E-2"/>
    <x v="1"/>
  </r>
  <r>
    <d v="2024-03-11T00:00:00"/>
    <x v="2"/>
    <n v="3"/>
    <n v="1"/>
    <x v="0"/>
    <x v="0"/>
    <s v="Q1"/>
    <x v="6"/>
    <x v="2"/>
    <s v="EQ"/>
    <n v="416.8"/>
    <n v="418.3"/>
    <n v="408"/>
    <n v="413.55"/>
    <n v="409.2"/>
    <n v="409.4"/>
    <n v="413.66"/>
    <n v="17620081"/>
    <n v="7288643584"/>
    <n v="220154"/>
    <n v="10466219"/>
    <n v="59.4"/>
    <n v="-4.1500000000000341"/>
    <n v="-1.0035062265747876E-2"/>
    <x v="0"/>
  </r>
  <r>
    <d v="2024-03-12T00:00:00"/>
    <x v="2"/>
    <n v="3"/>
    <n v="1"/>
    <x v="0"/>
    <x v="0"/>
    <s v="Q1"/>
    <x v="6"/>
    <x v="2"/>
    <s v="EQ"/>
    <n v="406.5"/>
    <n v="406.5"/>
    <n v="399.35"/>
    <n v="409.4"/>
    <n v="401.9"/>
    <n v="404.45"/>
    <n v="402.12"/>
    <n v="34882639"/>
    <n v="14027170213.1"/>
    <n v="441602"/>
    <n v="18612162"/>
    <n v="53.36"/>
    <n v="-4.9499999999999886"/>
    <n v="-1.2090864680019514E-2"/>
    <x v="0"/>
  </r>
  <r>
    <d v="2024-03-13T00:00:00"/>
    <x v="2"/>
    <n v="3"/>
    <n v="1"/>
    <x v="0"/>
    <x v="0"/>
    <s v="Q1"/>
    <x v="6"/>
    <x v="2"/>
    <s v="EQ"/>
    <n v="435"/>
    <n v="438"/>
    <n v="421.15"/>
    <n v="404.45"/>
    <n v="422"/>
    <n v="422.45"/>
    <n v="427.85"/>
    <n v="101612428"/>
    <n v="43475181936.050003"/>
    <n v="693592"/>
    <n v="36479112"/>
    <n v="35.9"/>
    <n v="18"/>
    <n v="4.4504883174681667E-2"/>
    <x v="1"/>
  </r>
  <r>
    <d v="2024-03-14T00:00:00"/>
    <x v="2"/>
    <n v="3"/>
    <n v="1"/>
    <x v="0"/>
    <x v="0"/>
    <s v="Q1"/>
    <x v="6"/>
    <x v="2"/>
    <s v="EQ"/>
    <n v="421.95"/>
    <n v="425.5"/>
    <n v="418"/>
    <n v="422.45"/>
    <n v="419"/>
    <n v="419.65"/>
    <n v="421.67"/>
    <n v="30764728"/>
    <n v="12972646952.799999"/>
    <n v="292934"/>
    <n v="13551653"/>
    <n v="44.05"/>
    <n v="-2.8000000000000114"/>
    <n v="-6.6280033140016844E-3"/>
    <x v="0"/>
  </r>
  <r>
    <d v="2024-03-15T00:00:00"/>
    <x v="2"/>
    <n v="3"/>
    <n v="1"/>
    <x v="0"/>
    <x v="0"/>
    <s v="Q1"/>
    <x v="6"/>
    <x v="2"/>
    <s v="EQ"/>
    <n v="417.2"/>
    <n v="428.55"/>
    <n v="415.25"/>
    <n v="419.65"/>
    <n v="417"/>
    <n v="419.1"/>
    <n v="422.93"/>
    <n v="73253754"/>
    <n v="30981269366.200001"/>
    <n v="615356"/>
    <n v="53479171"/>
    <n v="73.010000000000005"/>
    <n v="-0.54999999999995453"/>
    <n v="-1.3106159895149639E-3"/>
    <x v="0"/>
  </r>
  <r>
    <d v="2024-03-18T00:00:00"/>
    <x v="2"/>
    <n v="3"/>
    <n v="1"/>
    <x v="0"/>
    <x v="0"/>
    <s v="Q1"/>
    <x v="6"/>
    <x v="2"/>
    <s v="EQ"/>
    <n v="419"/>
    <n v="420.7"/>
    <n v="416.9"/>
    <n v="419.1"/>
    <n v="417.6"/>
    <n v="417.45"/>
    <n v="418.4"/>
    <n v="15933704"/>
    <n v="6666733164.1999998"/>
    <n v="241095"/>
    <n v="11863495"/>
    <n v="74.459999999999994"/>
    <n v="-1.6500000000000341"/>
    <n v="-3.9370078740158295E-3"/>
    <x v="0"/>
  </r>
  <r>
    <d v="2024-03-19T00:00:00"/>
    <x v="2"/>
    <n v="3"/>
    <n v="1"/>
    <x v="0"/>
    <x v="0"/>
    <s v="Q1"/>
    <x v="6"/>
    <x v="2"/>
    <s v="EQ"/>
    <n v="418"/>
    <n v="419.55"/>
    <n v="408.7"/>
    <n v="417.45"/>
    <n v="409.75"/>
    <n v="409.55"/>
    <n v="411.54"/>
    <n v="20994563"/>
    <n v="8640107667.75"/>
    <n v="256940"/>
    <n v="15871475"/>
    <n v="75.599999999999994"/>
    <n v="-7.8999999999999773"/>
    <n v="-1.892442208647737E-2"/>
    <x v="0"/>
  </r>
  <r>
    <d v="2024-03-20T00:00:00"/>
    <x v="2"/>
    <n v="3"/>
    <n v="1"/>
    <x v="0"/>
    <x v="0"/>
    <s v="Q1"/>
    <x v="6"/>
    <x v="2"/>
    <s v="EQ"/>
    <n v="410"/>
    <n v="416.65"/>
    <n v="409.55"/>
    <n v="409.55"/>
    <n v="416"/>
    <n v="415.7"/>
    <n v="412.87"/>
    <n v="19609321"/>
    <n v="8096010062.9499998"/>
    <n v="200442"/>
    <n v="14306680"/>
    <n v="72.959999999999994"/>
    <n v="6.1499999999999773"/>
    <n v="1.5016481504089799E-2"/>
    <x v="1"/>
  </r>
  <r>
    <d v="2024-03-21T00:00:00"/>
    <x v="2"/>
    <n v="3"/>
    <n v="1"/>
    <x v="0"/>
    <x v="0"/>
    <s v="Q1"/>
    <x v="6"/>
    <x v="2"/>
    <s v="EQ"/>
    <n v="419"/>
    <n v="422"/>
    <n v="416.2"/>
    <n v="415.7"/>
    <n v="421.25"/>
    <n v="421.25"/>
    <n v="419.96"/>
    <n v="19227982"/>
    <n v="8074986841.4499998"/>
    <n v="265798"/>
    <n v="11205902"/>
    <n v="58.28"/>
    <n v="5.5500000000000114"/>
    <n v="1.3350974260283886E-2"/>
    <x v="1"/>
  </r>
  <r>
    <d v="2024-03-22T00:00:00"/>
    <x v="2"/>
    <n v="3"/>
    <n v="1"/>
    <x v="0"/>
    <x v="0"/>
    <s v="Q1"/>
    <x v="6"/>
    <x v="2"/>
    <s v="EQ"/>
    <n v="421.25"/>
    <n v="429.65"/>
    <n v="421.25"/>
    <n v="421.25"/>
    <n v="428.3"/>
    <n v="428.6"/>
    <n v="427.27"/>
    <n v="38861818"/>
    <n v="16604649595.700001"/>
    <n v="285729"/>
    <n v="26750823"/>
    <n v="68.84"/>
    <n v="7.3500000000000227"/>
    <n v="1.7448071216617265E-2"/>
    <x v="1"/>
  </r>
  <r>
    <d v="2024-03-26T00:00:00"/>
    <x v="2"/>
    <n v="3"/>
    <n v="1"/>
    <x v="0"/>
    <x v="0"/>
    <s v="Q1"/>
    <x v="6"/>
    <x v="2"/>
    <s v="EQ"/>
    <n v="425.55"/>
    <n v="429.2"/>
    <n v="425.55"/>
    <n v="428.6"/>
    <n v="428"/>
    <n v="427.65"/>
    <n v="427.57"/>
    <n v="10274145"/>
    <n v="4392964487.0500002"/>
    <n v="127865"/>
    <n v="5987450"/>
    <n v="58.28"/>
    <n v="-0.95000000000004547"/>
    <n v="-2.2165188987401901E-3"/>
    <x v="0"/>
  </r>
  <r>
    <d v="2024-03-27T00:00:00"/>
    <x v="2"/>
    <n v="3"/>
    <n v="1"/>
    <x v="0"/>
    <x v="0"/>
    <s v="Q1"/>
    <x v="6"/>
    <x v="2"/>
    <s v="EQ"/>
    <n v="427"/>
    <n v="428.9"/>
    <n v="426.45"/>
    <n v="427.65"/>
    <n v="428.4"/>
    <n v="428"/>
    <n v="427.94"/>
    <n v="12227545"/>
    <n v="5232702625.5500002"/>
    <n v="148670"/>
    <n v="8836527"/>
    <n v="72.27"/>
    <n v="0.35000000000002274"/>
    <n v="8.1842628317554717E-4"/>
    <x v="1"/>
  </r>
  <r>
    <d v="2024-03-28T00:00:00"/>
    <x v="2"/>
    <n v="3"/>
    <n v="1"/>
    <x v="0"/>
    <x v="0"/>
    <s v="Q1"/>
    <x v="6"/>
    <x v="2"/>
    <s v="EQ"/>
    <n v="428"/>
    <n v="433.25"/>
    <n v="427"/>
    <n v="428"/>
    <n v="429"/>
    <n v="428.35"/>
    <n v="429.66"/>
    <n v="27933211"/>
    <n v="12001838115.5"/>
    <n v="200930"/>
    <n v="10761183"/>
    <n v="38.520000000000003"/>
    <n v="0.35000000000002274"/>
    <n v="8.1775700934584757E-4"/>
    <x v="1"/>
  </r>
  <r>
    <d v="2024-04-01T00:00:00"/>
    <x v="3"/>
    <n v="4"/>
    <n v="1"/>
    <x v="0"/>
    <x v="1"/>
    <s v="Q2"/>
    <x v="6"/>
    <x v="2"/>
    <s v="EQ"/>
    <n v="429.1"/>
    <n v="431.35"/>
    <n v="425.75"/>
    <n v="428.35"/>
    <n v="427.6"/>
    <n v="426.7"/>
    <n v="427.8"/>
    <n v="9382308"/>
    <n v="4013782933.5500002"/>
    <n v="118264"/>
    <n v="5850987"/>
    <n v="62.36"/>
    <n v="-1.6500000000000341"/>
    <n v="-3.8519901949341287E-3"/>
    <x v="0"/>
  </r>
  <r>
    <d v="2024-04-02T00:00:00"/>
    <x v="3"/>
    <n v="4"/>
    <n v="1"/>
    <x v="0"/>
    <x v="1"/>
    <s v="Q2"/>
    <x v="6"/>
    <x v="2"/>
    <s v="EQ"/>
    <n v="428.7"/>
    <n v="428.7"/>
    <n v="424.6"/>
    <n v="426.7"/>
    <n v="425.5"/>
    <n v="425.85"/>
    <n v="425.87"/>
    <n v="8853678"/>
    <n v="3770520504.5500002"/>
    <n v="123768"/>
    <n v="5843531"/>
    <n v="66"/>
    <n v="-0.84999999999996589"/>
    <n v="-1.9920318725098803E-3"/>
    <x v="0"/>
  </r>
  <r>
    <d v="2024-04-03T00:00:00"/>
    <x v="3"/>
    <n v="4"/>
    <n v="1"/>
    <x v="0"/>
    <x v="1"/>
    <s v="Q2"/>
    <x v="6"/>
    <x v="2"/>
    <s v="EQ"/>
    <n v="426"/>
    <n v="428.8"/>
    <n v="421"/>
    <n v="425.85"/>
    <n v="425.5"/>
    <n v="425.2"/>
    <n v="424.61"/>
    <n v="12664520"/>
    <n v="5377467608.1499996"/>
    <n v="160696"/>
    <n v="7188771"/>
    <n v="56.76"/>
    <n v="-0.65000000000003411"/>
    <n v="-1.526359046612737E-3"/>
    <x v="0"/>
  </r>
  <r>
    <d v="2024-04-04T00:00:00"/>
    <x v="3"/>
    <n v="4"/>
    <n v="1"/>
    <x v="0"/>
    <x v="1"/>
    <s v="Q2"/>
    <x v="6"/>
    <x v="2"/>
    <s v="EQ"/>
    <n v="425.55"/>
    <n v="427.35"/>
    <n v="419.9"/>
    <n v="425.2"/>
    <n v="423.1"/>
    <n v="422.75"/>
    <n v="423.26"/>
    <n v="18358410"/>
    <n v="7770465539.9499998"/>
    <n v="303184"/>
    <n v="7619786"/>
    <n v="41.51"/>
    <n v="-2.4499999999999886"/>
    <n v="-5.7619943555973392E-3"/>
    <x v="0"/>
  </r>
  <r>
    <d v="2024-04-05T00:00:00"/>
    <x v="3"/>
    <n v="4"/>
    <n v="1"/>
    <x v="0"/>
    <x v="1"/>
    <s v="Q2"/>
    <x v="6"/>
    <x v="2"/>
    <s v="EQ"/>
    <n v="422.5"/>
    <n v="431.7"/>
    <n v="419.95"/>
    <n v="422.75"/>
    <n v="427.5"/>
    <n v="427.55"/>
    <n v="427.69"/>
    <n v="16147032"/>
    <n v="6905982420.3999996"/>
    <n v="157872"/>
    <n v="9408424"/>
    <n v="58.27"/>
    <n v="4.8000000000000114"/>
    <n v="1.1354228267297484E-2"/>
    <x v="1"/>
  </r>
  <r>
    <d v="2024-04-08T00:00:00"/>
    <x v="3"/>
    <n v="4"/>
    <n v="1"/>
    <x v="0"/>
    <x v="1"/>
    <s v="Q2"/>
    <x v="6"/>
    <x v="2"/>
    <s v="EQ"/>
    <n v="428.3"/>
    <n v="431.4"/>
    <n v="427.75"/>
    <n v="427.55"/>
    <n v="428.9"/>
    <n v="429.1"/>
    <n v="429.51"/>
    <n v="8516632"/>
    <n v="3658010051.9499998"/>
    <n v="150775"/>
    <n v="5351477"/>
    <n v="62.84"/>
    <n v="1.5500000000000114"/>
    <n v="3.6253069816396008E-3"/>
    <x v="1"/>
  </r>
  <r>
    <d v="2024-04-09T00:00:00"/>
    <x v="3"/>
    <n v="4"/>
    <n v="1"/>
    <x v="0"/>
    <x v="1"/>
    <s v="Q2"/>
    <x v="6"/>
    <x v="2"/>
    <s v="EQ"/>
    <n v="430.45"/>
    <n v="431.5"/>
    <n v="425.55"/>
    <n v="429.1"/>
    <n v="426.6"/>
    <n v="426.35"/>
    <n v="428.43"/>
    <n v="6708894"/>
    <n v="2874287671.0999999"/>
    <n v="90615"/>
    <n v="3960066"/>
    <n v="59.03"/>
    <n v="-2.75"/>
    <n v="-6.4087625262176642E-3"/>
    <x v="0"/>
  </r>
  <r>
    <d v="2024-04-10T00:00:00"/>
    <x v="3"/>
    <n v="4"/>
    <n v="1"/>
    <x v="0"/>
    <x v="1"/>
    <s v="Q2"/>
    <x v="6"/>
    <x v="2"/>
    <s v="EQ"/>
    <n v="428.3"/>
    <n v="437.8"/>
    <n v="425.75"/>
    <n v="426.35"/>
    <n v="436"/>
    <n v="436.95"/>
    <n v="433"/>
    <n v="14008124"/>
    <n v="6065476490.1999998"/>
    <n v="176163"/>
    <n v="7659205"/>
    <n v="54.68"/>
    <n v="10.599999999999966"/>
    <n v="2.4862202415855437E-2"/>
    <x v="1"/>
  </r>
  <r>
    <d v="2024-04-12T00:00:00"/>
    <x v="3"/>
    <n v="4"/>
    <n v="1"/>
    <x v="0"/>
    <x v="1"/>
    <s v="Q2"/>
    <x v="6"/>
    <x v="2"/>
    <s v="EQ"/>
    <n v="435"/>
    <n v="435.75"/>
    <n v="428.3"/>
    <n v="436.95"/>
    <n v="430.5"/>
    <n v="430.1"/>
    <n v="431.16"/>
    <n v="18088372"/>
    <n v="7799028304.5"/>
    <n v="289969"/>
    <n v="7835618"/>
    <n v="43.32"/>
    <n v="-6.8499999999999659"/>
    <n v="-1.5676850898272036E-2"/>
    <x v="0"/>
  </r>
  <r>
    <d v="2024-04-15T00:00:00"/>
    <x v="3"/>
    <n v="4"/>
    <n v="1"/>
    <x v="0"/>
    <x v="1"/>
    <s v="Q2"/>
    <x v="6"/>
    <x v="2"/>
    <s v="EQ"/>
    <n v="428"/>
    <n v="429.15"/>
    <n v="422.9"/>
    <n v="430.1"/>
    <n v="425.6"/>
    <n v="425.9"/>
    <n v="426.01"/>
    <n v="8746243"/>
    <n v="3725990666.8000002"/>
    <n v="164057"/>
    <n v="4579022"/>
    <n v="52.35"/>
    <n v="-4.2000000000000455"/>
    <n v="-9.7651708904906882E-3"/>
    <x v="0"/>
  </r>
  <r>
    <d v="2024-04-16T00:00:00"/>
    <x v="3"/>
    <n v="4"/>
    <n v="1"/>
    <x v="0"/>
    <x v="1"/>
    <s v="Q2"/>
    <x v="6"/>
    <x v="2"/>
    <s v="EQ"/>
    <n v="423.25"/>
    <n v="427"/>
    <n v="423.2"/>
    <n v="425.9"/>
    <n v="426.45"/>
    <n v="425.9"/>
    <n v="425.24"/>
    <n v="9973638"/>
    <n v="4241146046.5500002"/>
    <n v="122310"/>
    <n v="6665706"/>
    <n v="66.83"/>
    <n v="0"/>
    <n v="0"/>
    <x v="2"/>
  </r>
  <r>
    <d v="2024-04-18T00:00:00"/>
    <x v="3"/>
    <n v="4"/>
    <n v="1"/>
    <x v="0"/>
    <x v="1"/>
    <s v="Q2"/>
    <x v="6"/>
    <x v="2"/>
    <s v="EQ"/>
    <n v="426"/>
    <n v="426.9"/>
    <n v="417.65"/>
    <n v="425.9"/>
    <n v="419.75"/>
    <n v="418.85"/>
    <n v="421.58"/>
    <n v="21312388"/>
    <n v="8984844459.5499992"/>
    <n v="204523"/>
    <n v="10918231"/>
    <n v="51.23"/>
    <n v="-7.0499999999999545"/>
    <n v="-1.6553181498004121E-2"/>
    <x v="0"/>
  </r>
  <r>
    <d v="2024-04-19T00:00:00"/>
    <x v="3"/>
    <n v="4"/>
    <n v="1"/>
    <x v="0"/>
    <x v="1"/>
    <s v="Q2"/>
    <x v="6"/>
    <x v="2"/>
    <s v="EQ"/>
    <n v="418"/>
    <n v="426.25"/>
    <n v="416"/>
    <n v="418.85"/>
    <n v="424"/>
    <n v="424.75"/>
    <n v="423.64"/>
    <n v="16582634"/>
    <n v="7025082961.8000002"/>
    <n v="204429"/>
    <n v="7582651"/>
    <n v="45.73"/>
    <n v="5.8999999999999773"/>
    <n v="1.4086188372925813E-2"/>
    <x v="1"/>
  </r>
  <r>
    <d v="2024-04-22T00:00:00"/>
    <x v="3"/>
    <n v="4"/>
    <n v="1"/>
    <x v="0"/>
    <x v="1"/>
    <s v="Q2"/>
    <x v="6"/>
    <x v="2"/>
    <s v="EQ"/>
    <n v="427"/>
    <n v="427.6"/>
    <n v="423.35"/>
    <n v="424.75"/>
    <n v="425.8"/>
    <n v="425.3"/>
    <n v="424.75"/>
    <n v="7112139"/>
    <n v="3020860842.3000002"/>
    <n v="124105"/>
    <n v="4721465"/>
    <n v="66.39"/>
    <n v="0.55000000000001137"/>
    <n v="1.2948793407887261E-3"/>
    <x v="1"/>
  </r>
  <r>
    <d v="2024-04-23T00:00:00"/>
    <x v="3"/>
    <n v="4"/>
    <n v="1"/>
    <x v="0"/>
    <x v="1"/>
    <s v="Q2"/>
    <x v="6"/>
    <x v="2"/>
    <s v="EQ"/>
    <n v="425.3"/>
    <n v="430.5"/>
    <n v="425.1"/>
    <n v="425.3"/>
    <n v="428.7"/>
    <n v="429.2"/>
    <n v="428.84"/>
    <n v="12021404"/>
    <n v="5155232246"/>
    <n v="194302"/>
    <n v="7291868"/>
    <n v="60.66"/>
    <n v="3.8999999999999773"/>
    <n v="9.1699976487184982E-3"/>
    <x v="1"/>
  </r>
  <r>
    <d v="2024-04-24T00:00:00"/>
    <x v="3"/>
    <n v="4"/>
    <n v="1"/>
    <x v="0"/>
    <x v="1"/>
    <s v="Q2"/>
    <x v="6"/>
    <x v="2"/>
    <s v="EQ"/>
    <n v="429.25"/>
    <n v="430.8"/>
    <n v="428.3"/>
    <n v="429.2"/>
    <n v="429.4"/>
    <n v="428.9"/>
    <n v="429.73"/>
    <n v="5845170"/>
    <n v="2511818372.5"/>
    <n v="96245"/>
    <n v="3470174"/>
    <n v="59.37"/>
    <n v="-0.30000000000001137"/>
    <n v="-6.9897483690589787E-4"/>
    <x v="0"/>
  </r>
  <r>
    <d v="2024-04-25T00:00:00"/>
    <x v="3"/>
    <n v="4"/>
    <n v="1"/>
    <x v="0"/>
    <x v="1"/>
    <s v="Q2"/>
    <x v="6"/>
    <x v="2"/>
    <s v="EQ"/>
    <n v="431"/>
    <n v="438.3"/>
    <n v="429"/>
    <n v="428.9"/>
    <n v="437.8"/>
    <n v="437.55"/>
    <n v="434.52"/>
    <n v="29211997"/>
    <n v="12693203504"/>
    <n v="270594"/>
    <n v="15252996"/>
    <n v="52.21"/>
    <n v="8.6500000000000341"/>
    <n v="2.0167871298671099E-2"/>
    <x v="1"/>
  </r>
  <r>
    <d v="2024-04-26T00:00:00"/>
    <x v="3"/>
    <n v="4"/>
    <n v="1"/>
    <x v="0"/>
    <x v="1"/>
    <s v="Q2"/>
    <x v="6"/>
    <x v="2"/>
    <s v="EQ"/>
    <n v="439.25"/>
    <n v="443.3"/>
    <n v="436.4"/>
    <n v="437.55"/>
    <n v="440"/>
    <n v="440"/>
    <n v="439.66"/>
    <n v="14773975"/>
    <n v="6495567398.1999998"/>
    <n v="202318"/>
    <n v="6781487"/>
    <n v="45.9"/>
    <n v="2.4499999999999886"/>
    <n v="5.5993600731344727E-3"/>
    <x v="1"/>
  </r>
  <r>
    <d v="2024-04-29T00:00:00"/>
    <x v="3"/>
    <n v="4"/>
    <n v="1"/>
    <x v="0"/>
    <x v="1"/>
    <s v="Q2"/>
    <x v="6"/>
    <x v="2"/>
    <s v="EQ"/>
    <n v="442"/>
    <n v="442.45"/>
    <n v="434.6"/>
    <n v="440"/>
    <n v="438"/>
    <n v="438.2"/>
    <n v="437.73"/>
    <n v="11627882"/>
    <n v="5089915581.0500002"/>
    <n v="189919"/>
    <n v="7279063"/>
    <n v="62.6"/>
    <n v="-1.8000000000000114"/>
    <n v="-4.0909090909091164E-3"/>
    <x v="0"/>
  </r>
  <r>
    <d v="2024-04-30T00:00:00"/>
    <x v="3"/>
    <n v="4"/>
    <n v="1"/>
    <x v="0"/>
    <x v="1"/>
    <s v="Q2"/>
    <x v="6"/>
    <x v="2"/>
    <s v="EQ"/>
    <n v="439.95"/>
    <n v="440.5"/>
    <n v="435.1"/>
    <n v="438.2"/>
    <n v="435.35"/>
    <n v="435.65"/>
    <n v="438.57"/>
    <n v="12064043"/>
    <n v="5290943493.3500004"/>
    <n v="131063"/>
    <n v="8485252"/>
    <n v="70.34"/>
    <n v="-2.5500000000000114"/>
    <n v="-5.8192606115929062E-3"/>
    <x v="0"/>
  </r>
  <r>
    <d v="2024-05-02T00:00:00"/>
    <x v="4"/>
    <n v="5"/>
    <n v="1"/>
    <x v="0"/>
    <x v="1"/>
    <s v="Q2"/>
    <x v="6"/>
    <x v="2"/>
    <s v="EQ"/>
    <n v="436"/>
    <n v="442.6"/>
    <n v="434.85"/>
    <n v="435.65"/>
    <n v="439.45"/>
    <n v="439"/>
    <n v="439.02"/>
    <n v="23228909"/>
    <n v="10197960968.549999"/>
    <n v="413344"/>
    <n v="10857217"/>
    <n v="46.74"/>
    <n v="3.3500000000000227"/>
    <n v="7.6896591300356313E-3"/>
    <x v="1"/>
  </r>
  <r>
    <d v="2024-05-03T00:00:00"/>
    <x v="4"/>
    <n v="5"/>
    <n v="1"/>
    <x v="0"/>
    <x v="1"/>
    <s v="Q2"/>
    <x v="6"/>
    <x v="2"/>
    <s v="EQ"/>
    <n v="440.05"/>
    <n v="440.05"/>
    <n v="431.35"/>
    <n v="439"/>
    <n v="436"/>
    <n v="436.45"/>
    <n v="435.75"/>
    <n v="22904276"/>
    <n v="9980473814.8999996"/>
    <n v="301064"/>
    <n v="11422808"/>
    <n v="49.87"/>
    <n v="-2.5500000000000114"/>
    <n v="-5.8086560364464948E-3"/>
    <x v="0"/>
  </r>
  <r>
    <d v="2024-05-06T00:00:00"/>
    <x v="4"/>
    <n v="5"/>
    <n v="1"/>
    <x v="0"/>
    <x v="1"/>
    <s v="Q2"/>
    <x v="6"/>
    <x v="2"/>
    <s v="EQ"/>
    <n v="438"/>
    <n v="440.45"/>
    <n v="433.35"/>
    <n v="436.45"/>
    <n v="434.95"/>
    <n v="434.75"/>
    <n v="435.73"/>
    <n v="10355056"/>
    <n v="4511999548.9499998"/>
    <n v="183306"/>
    <n v="6668630"/>
    <n v="64.400000000000006"/>
    <n v="-1.6999999999999886"/>
    <n v="-3.8950624355596031E-3"/>
    <x v="0"/>
  </r>
  <r>
    <d v="2024-05-07T00:00:00"/>
    <x v="4"/>
    <n v="5"/>
    <n v="1"/>
    <x v="0"/>
    <x v="1"/>
    <s v="Q2"/>
    <x v="6"/>
    <x v="2"/>
    <s v="EQ"/>
    <n v="436.9"/>
    <n v="446"/>
    <n v="435.2"/>
    <n v="434.75"/>
    <n v="441"/>
    <n v="440.35"/>
    <n v="442.16"/>
    <n v="25968921"/>
    <n v="11482444468.75"/>
    <n v="256621"/>
    <n v="12555610"/>
    <n v="48.35"/>
    <n v="5.6000000000000227"/>
    <n v="1.2880966072455487E-2"/>
    <x v="1"/>
  </r>
  <r>
    <d v="2024-05-08T00:00:00"/>
    <x v="4"/>
    <n v="5"/>
    <n v="1"/>
    <x v="0"/>
    <x v="1"/>
    <s v="Q2"/>
    <x v="6"/>
    <x v="2"/>
    <s v="EQ"/>
    <n v="441.25"/>
    <n v="444.7"/>
    <n v="438.2"/>
    <n v="440.35"/>
    <n v="441"/>
    <n v="441"/>
    <n v="441.33"/>
    <n v="10511646"/>
    <n v="4639119798.5"/>
    <n v="140409"/>
    <n v="5832261"/>
    <n v="55.48"/>
    <n v="0.64999999999997726"/>
    <n v="1.4760985579652032E-3"/>
    <x v="1"/>
  </r>
  <r>
    <d v="2024-05-09T00:00:00"/>
    <x v="4"/>
    <n v="5"/>
    <n v="1"/>
    <x v="0"/>
    <x v="1"/>
    <s v="Q2"/>
    <x v="6"/>
    <x v="2"/>
    <s v="EQ"/>
    <n v="440.05"/>
    <n v="441.5"/>
    <n v="423.35"/>
    <n v="441"/>
    <n v="427.1"/>
    <n v="425.1"/>
    <n v="429.3"/>
    <n v="23412609"/>
    <n v="10050940808.25"/>
    <n v="326895"/>
    <n v="15005961"/>
    <n v="64.09"/>
    <n v="-15.899999999999977"/>
    <n v="-3.6054421768707434E-2"/>
    <x v="0"/>
  </r>
  <r>
    <d v="2024-05-10T00:00:00"/>
    <x v="4"/>
    <n v="5"/>
    <n v="1"/>
    <x v="0"/>
    <x v="1"/>
    <s v="Q2"/>
    <x v="6"/>
    <x v="2"/>
    <s v="EQ"/>
    <n v="426.5"/>
    <n v="436.35"/>
    <n v="426.5"/>
    <n v="425.1"/>
    <n v="433.85"/>
    <n v="433.35"/>
    <n v="433.2"/>
    <n v="13985963"/>
    <n v="6058706127.1999998"/>
    <n v="186451"/>
    <n v="5864119"/>
    <n v="41.93"/>
    <n v="8.25"/>
    <n v="1.9407198306280873E-2"/>
    <x v="1"/>
  </r>
  <r>
    <d v="2024-05-13T00:00:00"/>
    <x v="4"/>
    <n v="5"/>
    <n v="1"/>
    <x v="0"/>
    <x v="1"/>
    <s v="Q2"/>
    <x v="6"/>
    <x v="2"/>
    <s v="EQ"/>
    <n v="433.25"/>
    <n v="435.45"/>
    <n v="429.5"/>
    <n v="433.35"/>
    <n v="431.65"/>
    <n v="431.85"/>
    <n v="431.83"/>
    <n v="7302959"/>
    <n v="3153650963.4499998"/>
    <n v="152030"/>
    <n v="4216619"/>
    <n v="57.74"/>
    <n v="-1.5"/>
    <n v="-3.4614053305642087E-3"/>
    <x v="0"/>
  </r>
  <r>
    <d v="2024-05-14T00:00:00"/>
    <x v="4"/>
    <n v="5"/>
    <n v="1"/>
    <x v="0"/>
    <x v="1"/>
    <s v="Q2"/>
    <x v="6"/>
    <x v="2"/>
    <s v="EQ"/>
    <n v="430.5"/>
    <n v="433.3"/>
    <n v="428.55"/>
    <n v="431.85"/>
    <n v="429.6"/>
    <n v="429.7"/>
    <n v="430.33"/>
    <n v="11000103"/>
    <n v="4733693443"/>
    <n v="172146"/>
    <n v="7885152"/>
    <n v="71.680000000000007"/>
    <n v="-2.1500000000000341"/>
    <n v="-4.9785805256455573E-3"/>
    <x v="0"/>
  </r>
  <r>
    <d v="2024-05-15T00:00:00"/>
    <x v="4"/>
    <n v="5"/>
    <n v="1"/>
    <x v="0"/>
    <x v="1"/>
    <s v="Q2"/>
    <x v="6"/>
    <x v="2"/>
    <s v="EQ"/>
    <n v="430.75"/>
    <n v="433.25"/>
    <n v="426.75"/>
    <n v="429.7"/>
    <n v="428.25"/>
    <n v="427.8"/>
    <n v="429.4"/>
    <n v="7565080"/>
    <n v="3248456112.6999998"/>
    <n v="144013"/>
    <n v="4139221"/>
    <n v="54.71"/>
    <n v="-1.8999999999999773"/>
    <n v="-4.4216895508493769E-3"/>
    <x v="0"/>
  </r>
  <r>
    <d v="2024-05-16T00:00:00"/>
    <x v="4"/>
    <n v="5"/>
    <n v="1"/>
    <x v="0"/>
    <x v="1"/>
    <s v="Q2"/>
    <x v="6"/>
    <x v="2"/>
    <s v="EQ"/>
    <n v="430"/>
    <n v="432.6"/>
    <n v="422.9"/>
    <n v="427.8"/>
    <n v="432.6"/>
    <n v="431.45"/>
    <n v="427.89"/>
    <n v="23025186"/>
    <n v="9852275161.5499992"/>
    <n v="286099"/>
    <n v="10918850"/>
    <n v="47.42"/>
    <n v="3.6499999999999773"/>
    <n v="8.532024310425379E-3"/>
    <x v="1"/>
  </r>
  <r>
    <d v="2024-05-17T00:00:00"/>
    <x v="4"/>
    <n v="5"/>
    <n v="1"/>
    <x v="0"/>
    <x v="1"/>
    <s v="Q2"/>
    <x v="6"/>
    <x v="2"/>
    <s v="EQ"/>
    <n v="432.4"/>
    <n v="437.5"/>
    <n v="428.9"/>
    <n v="431.45"/>
    <n v="435.45"/>
    <n v="436.3"/>
    <n v="434.11"/>
    <n v="11453714"/>
    <n v="4972208347.4499998"/>
    <n v="133480"/>
    <n v="5187156"/>
    <n v="45.29"/>
    <n v="4.8500000000000227"/>
    <n v="1.1241163518368347E-2"/>
    <x v="1"/>
  </r>
  <r>
    <d v="2024-05-18T00:00:00"/>
    <x v="4"/>
    <n v="5"/>
    <n v="1"/>
    <x v="0"/>
    <x v="1"/>
    <s v="Q2"/>
    <x v="6"/>
    <x v="2"/>
    <s v="EQ"/>
    <n v="437"/>
    <n v="437.65"/>
    <n v="435.2"/>
    <n v="436.3"/>
    <n v="436.7"/>
    <n v="436.65"/>
    <n v="436.64"/>
    <n v="713859"/>
    <n v="311700280.94999999"/>
    <n v="12556"/>
    <n v="440951"/>
    <n v="61.77"/>
    <n v="0.34999999999996589"/>
    <n v="8.0220032088005016E-4"/>
    <x v="1"/>
  </r>
  <r>
    <d v="2024-05-21T00:00:00"/>
    <x v="4"/>
    <n v="5"/>
    <n v="1"/>
    <x v="0"/>
    <x v="1"/>
    <s v="Q2"/>
    <x v="6"/>
    <x v="2"/>
    <s v="EQ"/>
    <n v="436"/>
    <n v="437.1"/>
    <n v="433.2"/>
    <n v="436.65"/>
    <n v="434.9"/>
    <n v="434.8"/>
    <n v="434.73"/>
    <n v="10760726"/>
    <n v="4677983191.8999996"/>
    <n v="215268"/>
    <n v="7688107"/>
    <n v="71.45"/>
    <n v="-1.8499999999999659"/>
    <n v="-4.2368029314095177E-3"/>
    <x v="0"/>
  </r>
  <r>
    <d v="2024-05-22T00:00:00"/>
    <x v="4"/>
    <n v="5"/>
    <n v="1"/>
    <x v="0"/>
    <x v="1"/>
    <s v="Q2"/>
    <x v="6"/>
    <x v="2"/>
    <s v="EQ"/>
    <n v="437.35"/>
    <n v="441.95"/>
    <n v="435.4"/>
    <n v="434.8"/>
    <n v="440"/>
    <n v="439.9"/>
    <n v="439.62"/>
    <n v="10627595"/>
    <n v="4672123744.8999996"/>
    <n v="154238"/>
    <n v="5998493"/>
    <n v="56.44"/>
    <n v="5.0999999999999659"/>
    <n v="1.1729530818767171E-2"/>
    <x v="1"/>
  </r>
  <r>
    <d v="2024-05-23T00:00:00"/>
    <x v="4"/>
    <n v="5"/>
    <n v="1"/>
    <x v="0"/>
    <x v="1"/>
    <s v="Q2"/>
    <x v="6"/>
    <x v="2"/>
    <s v="EQ"/>
    <n v="441.4"/>
    <n v="444.9"/>
    <n v="436.55"/>
    <n v="439.9"/>
    <n v="440.2"/>
    <n v="441.35"/>
    <n v="440.71"/>
    <n v="26234369"/>
    <n v="11561761258.549999"/>
    <n v="221301"/>
    <n v="8259141"/>
    <n v="31.48"/>
    <n v="1.4500000000000455"/>
    <n v="3.2962036826552524E-3"/>
    <x v="1"/>
  </r>
  <r>
    <d v="2024-05-24T00:00:00"/>
    <x v="4"/>
    <n v="5"/>
    <n v="1"/>
    <x v="0"/>
    <x v="1"/>
    <s v="Q2"/>
    <x v="6"/>
    <x v="2"/>
    <s v="EQ"/>
    <n v="441"/>
    <n v="442.45"/>
    <n v="435.3"/>
    <n v="441.35"/>
    <n v="436.55"/>
    <n v="436.2"/>
    <n v="437.48"/>
    <n v="12761457"/>
    <n v="5582917652.8999996"/>
    <n v="208684"/>
    <n v="6759409"/>
    <n v="52.97"/>
    <n v="-5.1500000000000341"/>
    <n v="-1.1668743627506591E-2"/>
    <x v="0"/>
  </r>
  <r>
    <d v="2024-05-27T00:00:00"/>
    <x v="4"/>
    <n v="5"/>
    <n v="1"/>
    <x v="0"/>
    <x v="1"/>
    <s v="Q2"/>
    <x v="6"/>
    <x v="2"/>
    <s v="EQ"/>
    <n v="438.8"/>
    <n v="438.9"/>
    <n v="430.7"/>
    <n v="436.2"/>
    <n v="432.25"/>
    <n v="431.5"/>
    <n v="435.39"/>
    <n v="11827050"/>
    <n v="5149344563.1999998"/>
    <n v="201549"/>
    <n v="8280980"/>
    <n v="70.02"/>
    <n v="-4.6999999999999886"/>
    <n v="-1.0774873911049952E-2"/>
    <x v="0"/>
  </r>
  <r>
    <d v="2024-05-28T00:00:00"/>
    <x v="4"/>
    <n v="5"/>
    <n v="1"/>
    <x v="0"/>
    <x v="1"/>
    <s v="Q2"/>
    <x v="6"/>
    <x v="2"/>
    <s v="EQ"/>
    <n v="432.1"/>
    <n v="432.5"/>
    <n v="428.25"/>
    <n v="431.5"/>
    <n v="428.8"/>
    <n v="429"/>
    <n v="429.82"/>
    <n v="9310198"/>
    <n v="4001709938.25"/>
    <n v="123935"/>
    <n v="6151658"/>
    <n v="66.069999999999993"/>
    <n v="-2.5"/>
    <n v="-5.7937427578215531E-3"/>
    <x v="0"/>
  </r>
  <r>
    <d v="2024-05-29T00:00:00"/>
    <x v="4"/>
    <n v="5"/>
    <n v="1"/>
    <x v="0"/>
    <x v="1"/>
    <s v="Q2"/>
    <x v="6"/>
    <x v="2"/>
    <s v="EQ"/>
    <n v="425.5"/>
    <n v="432.4"/>
    <n v="425.5"/>
    <n v="429"/>
    <n v="431"/>
    <n v="430.95"/>
    <n v="429.94"/>
    <n v="10430363"/>
    <n v="4484393165"/>
    <n v="142521"/>
    <n v="6450201"/>
    <n v="61.84"/>
    <n v="1.9499999999999886"/>
    <n v="4.5454545454545192E-3"/>
    <x v="1"/>
  </r>
  <r>
    <d v="2024-05-30T00:00:00"/>
    <x v="4"/>
    <n v="5"/>
    <n v="1"/>
    <x v="0"/>
    <x v="1"/>
    <s v="Q2"/>
    <x v="6"/>
    <x v="2"/>
    <s v="EQ"/>
    <n v="428.5"/>
    <n v="430.95"/>
    <n v="422.35"/>
    <n v="430.95"/>
    <n v="424.85"/>
    <n v="423.85"/>
    <n v="424.72"/>
    <n v="20524428"/>
    <n v="8717237385.7999992"/>
    <n v="249826"/>
    <n v="13185367"/>
    <n v="64.239999999999995"/>
    <n v="-7.0999999999999659"/>
    <n v="-1.6475229144912323E-2"/>
    <x v="0"/>
  </r>
  <r>
    <d v="2024-05-31T00:00:00"/>
    <x v="4"/>
    <n v="5"/>
    <n v="1"/>
    <x v="0"/>
    <x v="1"/>
    <s v="Q2"/>
    <x v="6"/>
    <x v="2"/>
    <s v="EQ"/>
    <n v="426.75"/>
    <n v="429.55"/>
    <n v="424.25"/>
    <n v="423.85"/>
    <n v="427"/>
    <n v="426.45"/>
    <n v="426.87"/>
    <n v="28214102"/>
    <n v="12043835725.35"/>
    <n v="245961"/>
    <n v="17470452"/>
    <n v="61.92"/>
    <n v="2.5999999999999659"/>
    <n v="6.1342456057566731E-3"/>
    <x v="1"/>
  </r>
  <r>
    <d v="2024-06-03T00:00:00"/>
    <x v="5"/>
    <n v="6"/>
    <n v="1"/>
    <x v="0"/>
    <x v="1"/>
    <s v="Q2"/>
    <x v="6"/>
    <x v="2"/>
    <s v="EQ"/>
    <n v="434"/>
    <n v="434.9"/>
    <n v="428.65"/>
    <n v="426.45"/>
    <n v="431.4"/>
    <n v="430.35"/>
    <n v="430.65"/>
    <n v="15519148"/>
    <n v="6683396998.3999996"/>
    <n v="210108"/>
    <n v="10120207"/>
    <n v="65.209999999999994"/>
    <n v="3.9000000000000341"/>
    <n v="9.1452690819557609E-3"/>
    <x v="1"/>
  </r>
  <r>
    <d v="2024-06-04T00:00:00"/>
    <x v="5"/>
    <n v="6"/>
    <n v="1"/>
    <x v="0"/>
    <x v="1"/>
    <s v="Q2"/>
    <x v="6"/>
    <x v="2"/>
    <s v="EQ"/>
    <n v="426"/>
    <n v="426.3"/>
    <n v="402.85"/>
    <n v="430.35"/>
    <n v="419.85"/>
    <n v="415.2"/>
    <n v="415.2"/>
    <n v="46019632"/>
    <n v="19107485527.25"/>
    <n v="580366"/>
    <n v="27825848"/>
    <n v="60.47"/>
    <n v="-15.150000000000034"/>
    <n v="-3.5203903799233258E-2"/>
    <x v="0"/>
  </r>
  <r>
    <d v="2024-06-05T00:00:00"/>
    <x v="5"/>
    <n v="6"/>
    <n v="1"/>
    <x v="0"/>
    <x v="1"/>
    <s v="Q2"/>
    <x v="6"/>
    <x v="2"/>
    <s v="EQ"/>
    <n v="422"/>
    <n v="436"/>
    <n v="418.05"/>
    <n v="415.2"/>
    <n v="430.7"/>
    <n v="430.3"/>
    <n v="429.14"/>
    <n v="27151351"/>
    <n v="11651663641.950001"/>
    <n v="309406"/>
    <n v="14855054"/>
    <n v="54.71"/>
    <n v="15.100000000000023"/>
    <n v="3.6368015414258242E-2"/>
    <x v="1"/>
  </r>
  <r>
    <d v="2024-06-06T00:00:00"/>
    <x v="5"/>
    <n v="6"/>
    <n v="1"/>
    <x v="0"/>
    <x v="1"/>
    <s v="Q2"/>
    <x v="6"/>
    <x v="2"/>
    <s v="EQ"/>
    <n v="436"/>
    <n v="437.7"/>
    <n v="431.1"/>
    <n v="430.3"/>
    <n v="436.4"/>
    <n v="435.4"/>
    <n v="434.33"/>
    <n v="31119999"/>
    <n v="13516400453.799999"/>
    <n v="290637"/>
    <n v="12772900"/>
    <n v="41.04"/>
    <n v="5.0999999999999659"/>
    <n v="1.1852196142226275E-2"/>
    <x v="1"/>
  </r>
  <r>
    <d v="2024-06-07T00:00:00"/>
    <x v="5"/>
    <n v="6"/>
    <n v="1"/>
    <x v="0"/>
    <x v="1"/>
    <s v="Q2"/>
    <x v="6"/>
    <x v="2"/>
    <s v="EQ"/>
    <n v="431.4"/>
    <n v="441.65"/>
    <n v="431.1"/>
    <n v="435.4"/>
    <n v="438.5"/>
    <n v="439.15"/>
    <n v="437.54"/>
    <n v="28448041"/>
    <n v="12447097826.4"/>
    <n v="348935"/>
    <n v="15040647"/>
    <n v="52.87"/>
    <n v="3.75"/>
    <n v="8.6127698667891606E-3"/>
    <x v="1"/>
  </r>
  <r>
    <d v="2024-06-10T00:00:00"/>
    <x v="5"/>
    <n v="6"/>
    <n v="1"/>
    <x v="0"/>
    <x v="1"/>
    <s v="Q2"/>
    <x v="6"/>
    <x v="2"/>
    <s v="EQ"/>
    <n v="440"/>
    <n v="441"/>
    <n v="435.85"/>
    <n v="439.15"/>
    <n v="436.55"/>
    <n v="436.9"/>
    <n v="437.72"/>
    <n v="11432393"/>
    <n v="5004199602.8500004"/>
    <n v="260404"/>
    <n v="8212068"/>
    <n v="71.83"/>
    <n v="-2.25"/>
    <n v="-5.1235340999658437E-3"/>
    <x v="0"/>
  </r>
  <r>
    <d v="2024-06-11T00:00:00"/>
    <x v="5"/>
    <n v="6"/>
    <n v="1"/>
    <x v="0"/>
    <x v="1"/>
    <s v="Q2"/>
    <x v="6"/>
    <x v="2"/>
    <s v="EQ"/>
    <n v="437"/>
    <n v="437.8"/>
    <n v="432.25"/>
    <n v="436.9"/>
    <n v="432.75"/>
    <n v="433"/>
    <n v="434.79"/>
    <n v="12670589"/>
    <n v="5509008149.3000002"/>
    <n v="187213"/>
    <n v="9034060"/>
    <n v="71.3"/>
    <n v="-3.8999999999999773"/>
    <n v="-8.9265278095673559E-3"/>
    <x v="0"/>
  </r>
  <r>
    <d v="2024-06-12T00:00:00"/>
    <x v="5"/>
    <n v="6"/>
    <n v="1"/>
    <x v="0"/>
    <x v="1"/>
    <s v="Q2"/>
    <x v="6"/>
    <x v="2"/>
    <s v="EQ"/>
    <n v="430.55"/>
    <n v="434.4"/>
    <n v="430.2"/>
    <n v="433"/>
    <n v="432.6"/>
    <n v="432.3"/>
    <n v="432.33"/>
    <n v="10352936"/>
    <n v="4475896381.25"/>
    <n v="163844"/>
    <n v="5811025"/>
    <n v="56.13"/>
    <n v="-0.69999999999998863"/>
    <n v="-1.6166281755196042E-3"/>
    <x v="0"/>
  </r>
  <r>
    <d v="2024-06-13T00:00:00"/>
    <x v="5"/>
    <n v="6"/>
    <n v="1"/>
    <x v="0"/>
    <x v="1"/>
    <s v="Q2"/>
    <x v="6"/>
    <x v="2"/>
    <s v="EQ"/>
    <n v="436.9"/>
    <n v="436.9"/>
    <n v="429.75"/>
    <n v="432.3"/>
    <n v="430.35"/>
    <n v="430.3"/>
    <n v="431.79"/>
    <n v="9283802"/>
    <n v="4008627163.3499999"/>
    <n v="146737"/>
    <n v="5923993"/>
    <n v="63.81"/>
    <n v="-2"/>
    <n v="-4.6264168401572983E-3"/>
    <x v="0"/>
  </r>
  <r>
    <d v="2024-06-14T00:00:00"/>
    <x v="5"/>
    <n v="6"/>
    <n v="1"/>
    <x v="0"/>
    <x v="1"/>
    <s v="Q2"/>
    <x v="6"/>
    <x v="2"/>
    <s v="EQ"/>
    <n v="431"/>
    <n v="431.9"/>
    <n v="429.05"/>
    <n v="430.3"/>
    <n v="431.4"/>
    <n v="431.15"/>
    <n v="430.49"/>
    <n v="9217804"/>
    <n v="3968132276.8499999"/>
    <n v="170717"/>
    <n v="5264710"/>
    <n v="57.11"/>
    <n v="0.84999999999996589"/>
    <n v="1.9753660237043129E-3"/>
    <x v="1"/>
  </r>
  <r>
    <d v="2024-06-18T00:00:00"/>
    <x v="5"/>
    <n v="6"/>
    <n v="1"/>
    <x v="0"/>
    <x v="1"/>
    <s v="Q2"/>
    <x v="6"/>
    <x v="2"/>
    <s v="EQ"/>
    <n v="433"/>
    <n v="434.2"/>
    <n v="428.2"/>
    <n v="431.15"/>
    <n v="429"/>
    <n v="428.75"/>
    <n v="430.67"/>
    <n v="14098178"/>
    <n v="6071715080.5500002"/>
    <n v="206941"/>
    <n v="10503511"/>
    <n v="74.5"/>
    <n v="-2.3999999999999773"/>
    <n v="-5.5665081758088306E-3"/>
    <x v="0"/>
  </r>
  <r>
    <d v="2024-06-19T00:00:00"/>
    <x v="5"/>
    <n v="6"/>
    <n v="1"/>
    <x v="0"/>
    <x v="1"/>
    <s v="Q2"/>
    <x v="6"/>
    <x v="2"/>
    <s v="EQ"/>
    <n v="430"/>
    <n v="430.75"/>
    <n v="423.05"/>
    <n v="428.75"/>
    <n v="423.4"/>
    <n v="423.65"/>
    <n v="425.66"/>
    <n v="10909803"/>
    <n v="4643829424.6000004"/>
    <n v="177112"/>
    <n v="7539540"/>
    <n v="69.11"/>
    <n v="-5.1000000000000227"/>
    <n v="-1.1895043731778479E-2"/>
    <x v="0"/>
  </r>
  <r>
    <d v="2024-06-20T00:00:00"/>
    <x v="5"/>
    <n v="6"/>
    <n v="1"/>
    <x v="0"/>
    <x v="1"/>
    <s v="Q2"/>
    <x v="6"/>
    <x v="2"/>
    <s v="EQ"/>
    <n v="424.05"/>
    <n v="426.5"/>
    <n v="421.5"/>
    <n v="423.65"/>
    <n v="423.85"/>
    <n v="423.3"/>
    <n v="423.74"/>
    <n v="14585806"/>
    <n v="6180605569.5"/>
    <n v="203212"/>
    <n v="7744806"/>
    <n v="53.1"/>
    <n v="-0.34999999999996589"/>
    <n v="-8.2615366458153167E-4"/>
    <x v="0"/>
  </r>
  <r>
    <d v="2024-06-21T00:00:00"/>
    <x v="5"/>
    <n v="6"/>
    <n v="1"/>
    <x v="0"/>
    <x v="1"/>
    <s v="Q2"/>
    <x v="6"/>
    <x v="2"/>
    <s v="EQ"/>
    <n v="425"/>
    <n v="425.3"/>
    <n v="418.55"/>
    <n v="423.3"/>
    <n v="419.7"/>
    <n v="419.6"/>
    <n v="420.65"/>
    <n v="25205627"/>
    <n v="10602824293.85"/>
    <n v="295452"/>
    <n v="11443594"/>
    <n v="45.4"/>
    <n v="-3.6999999999999886"/>
    <n v="-8.7408457358846888E-3"/>
    <x v="0"/>
  </r>
  <r>
    <d v="2024-06-24T00:00:00"/>
    <x v="5"/>
    <n v="6"/>
    <n v="1"/>
    <x v="0"/>
    <x v="1"/>
    <s v="Q2"/>
    <x v="6"/>
    <x v="2"/>
    <s v="EQ"/>
    <n v="420"/>
    <n v="423.95"/>
    <n v="420"/>
    <n v="419.6"/>
    <n v="423.65"/>
    <n v="423.3"/>
    <n v="422.63"/>
    <n v="9362433"/>
    <n v="3956853315.3499999"/>
    <n v="117502"/>
    <n v="5089583"/>
    <n v="54.36"/>
    <n v="3.6999999999999886"/>
    <n v="8.8179218303145578E-3"/>
    <x v="1"/>
  </r>
  <r>
    <d v="2024-06-25T00:00:00"/>
    <x v="5"/>
    <n v="6"/>
    <n v="1"/>
    <x v="0"/>
    <x v="1"/>
    <s v="Q2"/>
    <x v="6"/>
    <x v="2"/>
    <s v="EQ"/>
    <n v="423"/>
    <n v="424"/>
    <n v="419.75"/>
    <n v="423.3"/>
    <n v="423.25"/>
    <n v="423.3"/>
    <n v="422.19"/>
    <n v="10260449"/>
    <n v="4331894414.0500002"/>
    <n v="138835"/>
    <n v="6272555"/>
    <n v="61.13"/>
    <n v="0"/>
    <n v="0"/>
    <x v="2"/>
  </r>
  <r>
    <d v="2024-06-26T00:00:00"/>
    <x v="5"/>
    <n v="6"/>
    <n v="1"/>
    <x v="0"/>
    <x v="1"/>
    <s v="Q2"/>
    <x v="6"/>
    <x v="2"/>
    <s v="EQ"/>
    <n v="423"/>
    <n v="426.4"/>
    <n v="422.05"/>
    <n v="423.3"/>
    <n v="423.5"/>
    <n v="423.95"/>
    <n v="424.28"/>
    <n v="11084805"/>
    <n v="4703058612.0500002"/>
    <n v="109504"/>
    <n v="7408404"/>
    <n v="66.83"/>
    <n v="0.64999999999997726"/>
    <n v="1.5355539806283422E-3"/>
    <x v="1"/>
  </r>
  <r>
    <d v="2024-06-27T00:00:00"/>
    <x v="5"/>
    <n v="6"/>
    <n v="1"/>
    <x v="0"/>
    <x v="1"/>
    <s v="Q2"/>
    <x v="6"/>
    <x v="2"/>
    <s v="EQ"/>
    <n v="423.95"/>
    <n v="427.25"/>
    <n v="421.1"/>
    <n v="423.95"/>
    <n v="425.6"/>
    <n v="425.6"/>
    <n v="424.56"/>
    <n v="37012589"/>
    <n v="15714038249.450001"/>
    <n v="251890"/>
    <n v="23772391"/>
    <n v="64.23"/>
    <n v="1.6500000000000341"/>
    <n v="3.8919683924991959E-3"/>
    <x v="1"/>
  </r>
  <r>
    <d v="2024-06-28T00:00:00"/>
    <x v="5"/>
    <n v="6"/>
    <n v="1"/>
    <x v="0"/>
    <x v="1"/>
    <s v="Q2"/>
    <x v="6"/>
    <x v="2"/>
    <s v="EQ"/>
    <n v="425.5"/>
    <n v="428"/>
    <n v="423.5"/>
    <n v="425.6"/>
    <n v="425"/>
    <n v="424.9"/>
    <n v="425.74"/>
    <n v="17866326"/>
    <n v="7606338079.4499998"/>
    <n v="173097"/>
    <n v="10848104"/>
    <n v="60.72"/>
    <n v="-0.70000000000004547"/>
    <n v="-1.64473684210537E-3"/>
    <x v="0"/>
  </r>
  <r>
    <d v="2024-07-01T00:00:00"/>
    <x v="6"/>
    <n v="7"/>
    <n v="1"/>
    <x v="0"/>
    <x v="2"/>
    <s v="Q3"/>
    <x v="6"/>
    <x v="2"/>
    <s v="EQ"/>
    <n v="426.3"/>
    <n v="430.25"/>
    <n v="424.65"/>
    <n v="424.9"/>
    <n v="428.5"/>
    <n v="429.05"/>
    <n v="427.61"/>
    <n v="12894747"/>
    <n v="5513976701.3500004"/>
    <n v="132870"/>
    <n v="8136717"/>
    <n v="63.1"/>
    <n v="4.1500000000000341"/>
    <n v="9.7670040009414788E-3"/>
    <x v="1"/>
  </r>
  <r>
    <d v="2024-07-02T00:00:00"/>
    <x v="6"/>
    <n v="7"/>
    <n v="1"/>
    <x v="0"/>
    <x v="2"/>
    <s v="Q3"/>
    <x v="6"/>
    <x v="2"/>
    <s v="EQ"/>
    <n v="430"/>
    <n v="430.65"/>
    <n v="422.55"/>
    <n v="429.05"/>
    <n v="425.75"/>
    <n v="425.5"/>
    <n v="426.86"/>
    <n v="10763335"/>
    <n v="4594402665.6000004"/>
    <n v="174096"/>
    <n v="6460520"/>
    <n v="60.02"/>
    <n v="-3.5500000000000114"/>
    <n v="-8.2740939284465936E-3"/>
    <x v="0"/>
  </r>
  <r>
    <d v="2024-07-03T00:00:00"/>
    <x v="6"/>
    <n v="7"/>
    <n v="1"/>
    <x v="0"/>
    <x v="2"/>
    <s v="Q3"/>
    <x v="6"/>
    <x v="2"/>
    <s v="EQ"/>
    <n v="426.1"/>
    <n v="429.65"/>
    <n v="425.5"/>
    <n v="425.5"/>
    <n v="428.5"/>
    <n v="428.3"/>
    <n v="427.88"/>
    <n v="7159756"/>
    <n v="3063503681.75"/>
    <n v="116001"/>
    <n v="4500953"/>
    <n v="62.86"/>
    <n v="2.8000000000000114"/>
    <n v="6.5804935370153026E-3"/>
    <x v="1"/>
  </r>
  <r>
    <d v="2024-07-04T00:00:00"/>
    <x v="6"/>
    <n v="7"/>
    <n v="1"/>
    <x v="0"/>
    <x v="2"/>
    <s v="Q3"/>
    <x v="6"/>
    <x v="2"/>
    <s v="EQ"/>
    <n v="430"/>
    <n v="431.5"/>
    <n v="427.05"/>
    <n v="428.3"/>
    <n v="429.25"/>
    <n v="429.05"/>
    <n v="429.39"/>
    <n v="9127340"/>
    <n v="3919190556.6500001"/>
    <n v="125047"/>
    <n v="5139172"/>
    <n v="56.31"/>
    <n v="0.75"/>
    <n v="1.7511090357226243E-3"/>
    <x v="1"/>
  </r>
  <r>
    <d v="2024-07-05T00:00:00"/>
    <x v="6"/>
    <n v="7"/>
    <n v="1"/>
    <x v="0"/>
    <x v="2"/>
    <s v="Q3"/>
    <x v="6"/>
    <x v="2"/>
    <s v="EQ"/>
    <n v="429"/>
    <n v="434"/>
    <n v="427.6"/>
    <n v="429.05"/>
    <n v="433.5"/>
    <n v="433.65"/>
    <n v="431.98"/>
    <n v="12929586"/>
    <n v="5585359681.3999996"/>
    <n v="151709"/>
    <n v="7073600"/>
    <n v="54.71"/>
    <n v="4.5999999999999659"/>
    <n v="1.0721361146719417E-2"/>
    <x v="1"/>
  </r>
  <r>
    <d v="2024-07-08T00:00:00"/>
    <x v="6"/>
    <n v="7"/>
    <n v="1"/>
    <x v="0"/>
    <x v="2"/>
    <s v="Q3"/>
    <x v="6"/>
    <x v="2"/>
    <s v="EQ"/>
    <n v="435.15"/>
    <n v="444.55"/>
    <n v="433.65"/>
    <n v="433.65"/>
    <n v="443.8"/>
    <n v="443.6"/>
    <n v="439.76"/>
    <n v="20521107"/>
    <n v="9024461950.6499996"/>
    <n v="194693"/>
    <n v="12387881"/>
    <n v="60.37"/>
    <n v="9.9500000000000455"/>
    <n v="2.2944771128790606E-2"/>
    <x v="1"/>
  </r>
  <r>
    <d v="2024-07-09T00:00:00"/>
    <x v="6"/>
    <n v="7"/>
    <n v="1"/>
    <x v="0"/>
    <x v="2"/>
    <s v="Q3"/>
    <x v="6"/>
    <x v="2"/>
    <s v="EQ"/>
    <n v="447.6"/>
    <n v="455"/>
    <n v="444"/>
    <n v="443.6"/>
    <n v="451.5"/>
    <n v="452.6"/>
    <n v="450.54"/>
    <n v="26470260"/>
    <n v="11925976364.799999"/>
    <n v="240760"/>
    <n v="14555965"/>
    <n v="54.99"/>
    <n v="9"/>
    <n v="2.0288548241659151E-2"/>
    <x v="1"/>
  </r>
  <r>
    <d v="2024-07-10T00:00:00"/>
    <x v="6"/>
    <n v="7"/>
    <n v="1"/>
    <x v="0"/>
    <x v="2"/>
    <s v="Q3"/>
    <x v="6"/>
    <x v="2"/>
    <s v="EQ"/>
    <n v="453.7"/>
    <n v="455.35"/>
    <n v="446.5"/>
    <n v="452.6"/>
    <n v="450.3"/>
    <n v="451.45"/>
    <n v="450.95"/>
    <n v="11618210"/>
    <n v="5239257713.5500002"/>
    <n v="155469"/>
    <n v="6587294"/>
    <n v="56.7"/>
    <n v="-1.1500000000000341"/>
    <n v="-2.5408749447636634E-3"/>
    <x v="0"/>
  </r>
  <r>
    <d v="2024-07-11T00:00:00"/>
    <x v="6"/>
    <n v="7"/>
    <n v="1"/>
    <x v="0"/>
    <x v="2"/>
    <s v="Q3"/>
    <x v="6"/>
    <x v="2"/>
    <s v="EQ"/>
    <n v="450"/>
    <n v="459.5"/>
    <n v="448.7"/>
    <n v="451.45"/>
    <n v="458.6"/>
    <n v="458.65"/>
    <n v="456.02"/>
    <n v="18831345"/>
    <n v="8587437642.6999998"/>
    <n v="283781"/>
    <n v="9916748"/>
    <n v="52.66"/>
    <n v="7.1999999999999886"/>
    <n v="1.5948610034333788E-2"/>
    <x v="1"/>
  </r>
  <r>
    <d v="2024-07-12T00:00:00"/>
    <x v="6"/>
    <n v="7"/>
    <n v="1"/>
    <x v="0"/>
    <x v="2"/>
    <s v="Q3"/>
    <x v="6"/>
    <x v="2"/>
    <s v="EQ"/>
    <n v="458.65"/>
    <n v="463.25"/>
    <n v="455.85"/>
    <n v="458.65"/>
    <n v="459.05"/>
    <n v="459.05"/>
    <n v="458.95"/>
    <n v="18962800"/>
    <n v="8703017234.7000008"/>
    <n v="215367"/>
    <n v="9674939"/>
    <n v="51.02"/>
    <n v="0.40000000000003411"/>
    <n v="8.7212471383415265E-4"/>
    <x v="1"/>
  </r>
  <r>
    <d v="2024-07-15T00:00:00"/>
    <x v="6"/>
    <n v="7"/>
    <n v="1"/>
    <x v="0"/>
    <x v="2"/>
    <s v="Q3"/>
    <x v="6"/>
    <x v="2"/>
    <s v="EQ"/>
    <n v="459.05"/>
    <n v="466.45"/>
    <n v="457.2"/>
    <n v="459.05"/>
    <n v="462.05"/>
    <n v="463.4"/>
    <n v="462.88"/>
    <n v="16251032"/>
    <n v="7522328040.6000004"/>
    <n v="154358"/>
    <n v="10632624"/>
    <n v="65.430000000000007"/>
    <n v="4.3499999999999659"/>
    <n v="9.4760919289836962E-3"/>
    <x v="1"/>
  </r>
  <r>
    <d v="2024-07-16T00:00:00"/>
    <x v="6"/>
    <n v="7"/>
    <n v="1"/>
    <x v="0"/>
    <x v="2"/>
    <s v="Q3"/>
    <x v="6"/>
    <x v="2"/>
    <s v="EQ"/>
    <n v="463.45"/>
    <n v="466.75"/>
    <n v="461.4"/>
    <n v="463.4"/>
    <n v="465.7"/>
    <n v="465.55"/>
    <n v="464.53"/>
    <n v="12996711"/>
    <n v="6037370502.75"/>
    <n v="137391"/>
    <n v="7734725"/>
    <n v="59.51"/>
    <n v="2.1500000000000341"/>
    <n v="4.6396201985326587E-3"/>
    <x v="1"/>
  </r>
  <r>
    <d v="2024-07-18T00:00:00"/>
    <x v="6"/>
    <n v="7"/>
    <n v="1"/>
    <x v="0"/>
    <x v="2"/>
    <s v="Q3"/>
    <x v="6"/>
    <x v="2"/>
    <s v="EQ"/>
    <n v="463"/>
    <n v="470.9"/>
    <n v="462.65"/>
    <n v="465.55"/>
    <n v="470.5"/>
    <n v="470.25"/>
    <n v="467.91"/>
    <n v="21094737"/>
    <n v="9870374413.5"/>
    <n v="196712"/>
    <n v="12360660"/>
    <n v="58.6"/>
    <n v="4.6999999999999886"/>
    <n v="1.0095585866179762E-2"/>
    <x v="1"/>
  </r>
  <r>
    <d v="2024-07-19T00:00:00"/>
    <x v="6"/>
    <n v="7"/>
    <n v="1"/>
    <x v="0"/>
    <x v="2"/>
    <s v="Q3"/>
    <x v="6"/>
    <x v="2"/>
    <s v="EQ"/>
    <n v="471"/>
    <n v="479.4"/>
    <n v="469.4"/>
    <n v="470.25"/>
    <n v="473.15"/>
    <n v="474.55"/>
    <n v="474.65"/>
    <n v="24977373"/>
    <n v="11855389560.85"/>
    <n v="268257"/>
    <n v="13376162"/>
    <n v="53.55"/>
    <n v="4.3000000000000114"/>
    <n v="9.1440723019670638E-3"/>
    <x v="1"/>
  </r>
  <r>
    <d v="2024-07-22T00:00:00"/>
    <x v="6"/>
    <n v="7"/>
    <n v="1"/>
    <x v="0"/>
    <x v="2"/>
    <s v="Q3"/>
    <x v="6"/>
    <x v="2"/>
    <s v="EQ"/>
    <n v="474.6"/>
    <n v="479.45"/>
    <n v="465.85"/>
    <n v="474.55"/>
    <n v="466.3"/>
    <n v="466.55"/>
    <n v="470.1"/>
    <n v="18066586"/>
    <n v="8493064235.3500004"/>
    <n v="232860"/>
    <n v="10812745"/>
    <n v="59.85"/>
    <n v="-8"/>
    <n v="-1.6858076072068275E-2"/>
    <x v="0"/>
  </r>
  <r>
    <d v="2024-07-23T00:00:00"/>
    <x v="6"/>
    <n v="7"/>
    <n v="1"/>
    <x v="0"/>
    <x v="2"/>
    <s v="Q3"/>
    <x v="6"/>
    <x v="2"/>
    <s v="EQ"/>
    <n v="466.55"/>
    <n v="497.4"/>
    <n v="466.4"/>
    <n v="466.55"/>
    <n v="496.95"/>
    <n v="492.2"/>
    <n v="483.29"/>
    <n v="54044423"/>
    <n v="26118922052.349998"/>
    <n v="499337"/>
    <n v="24918734"/>
    <n v="46.11"/>
    <n v="25.649999999999977"/>
    <n v="5.4978030221841126E-2"/>
    <x v="1"/>
  </r>
  <r>
    <d v="2024-07-24T00:00:00"/>
    <x v="6"/>
    <n v="7"/>
    <n v="1"/>
    <x v="0"/>
    <x v="2"/>
    <s v="Q3"/>
    <x v="6"/>
    <x v="2"/>
    <s v="EQ"/>
    <n v="496"/>
    <n v="510.65"/>
    <n v="490.65"/>
    <n v="492.2"/>
    <n v="494"/>
    <n v="494.05"/>
    <n v="500.33"/>
    <n v="42073323"/>
    <n v="21050681452.400002"/>
    <n v="400376"/>
    <n v="18018957"/>
    <n v="42.83"/>
    <n v="1.8500000000000227"/>
    <n v="3.7586347013409648E-3"/>
    <x v="1"/>
  </r>
  <r>
    <d v="2024-07-25T00:00:00"/>
    <x v="6"/>
    <n v="7"/>
    <n v="1"/>
    <x v="0"/>
    <x v="2"/>
    <s v="Q3"/>
    <x v="6"/>
    <x v="2"/>
    <s v="EQ"/>
    <n v="490"/>
    <n v="496"/>
    <n v="484.65"/>
    <n v="494.05"/>
    <n v="490.2"/>
    <n v="489.95"/>
    <n v="490.32"/>
    <n v="17878994"/>
    <n v="8766383593.6000004"/>
    <n v="227325"/>
    <n v="9577960"/>
    <n v="53.57"/>
    <n v="-4.1000000000000227"/>
    <n v="-8.2987551867220368E-3"/>
    <x v="0"/>
  </r>
  <r>
    <d v="2024-07-26T00:00:00"/>
    <x v="6"/>
    <n v="7"/>
    <n v="1"/>
    <x v="0"/>
    <x v="2"/>
    <s v="Q3"/>
    <x v="6"/>
    <x v="2"/>
    <s v="EQ"/>
    <n v="494.05"/>
    <n v="506.4"/>
    <n v="487.4"/>
    <n v="489.95"/>
    <n v="501.55"/>
    <n v="502.2"/>
    <n v="498.22"/>
    <n v="20736094"/>
    <n v="10331062809.700001"/>
    <n v="204107"/>
    <n v="9542952"/>
    <n v="46.02"/>
    <n v="12.25"/>
    <n v="2.5002551280742934E-2"/>
    <x v="1"/>
  </r>
  <r>
    <d v="2024-07-29T00:00:00"/>
    <x v="6"/>
    <n v="7"/>
    <n v="1"/>
    <x v="0"/>
    <x v="2"/>
    <s v="Q3"/>
    <x v="6"/>
    <x v="2"/>
    <s v="EQ"/>
    <n v="505.5"/>
    <n v="506.2"/>
    <n v="494.05"/>
    <n v="502.2"/>
    <n v="496.25"/>
    <n v="496.05"/>
    <n v="498.4"/>
    <n v="12496895"/>
    <n v="6228464277.8000002"/>
    <n v="159533"/>
    <n v="7059351"/>
    <n v="56.49"/>
    <n v="-6.1499999999999773"/>
    <n v="-1.2246117084826718E-2"/>
    <x v="0"/>
  </r>
  <r>
    <d v="2024-07-30T00:00:00"/>
    <x v="6"/>
    <n v="7"/>
    <n v="1"/>
    <x v="0"/>
    <x v="2"/>
    <s v="Q3"/>
    <x v="6"/>
    <x v="2"/>
    <s v="EQ"/>
    <n v="496.3"/>
    <n v="497.8"/>
    <n v="488.65"/>
    <n v="496.05"/>
    <n v="490.5"/>
    <n v="489.9"/>
    <n v="491.81"/>
    <n v="13375906"/>
    <n v="6578425923"/>
    <n v="171911"/>
    <n v="8708732"/>
    <n v="65.11"/>
    <n v="-6.1500000000000341"/>
    <n v="-1.239794375566986E-2"/>
    <x v="0"/>
  </r>
  <r>
    <d v="2024-07-31T00:00:00"/>
    <x v="6"/>
    <n v="7"/>
    <n v="1"/>
    <x v="0"/>
    <x v="2"/>
    <s v="Q3"/>
    <x v="6"/>
    <x v="2"/>
    <s v="EQ"/>
    <n v="492.45"/>
    <n v="497.95"/>
    <n v="490.5"/>
    <n v="489.9"/>
    <n v="495.5"/>
    <n v="495.35"/>
    <n v="494.03"/>
    <n v="11538215"/>
    <n v="5700270817.3999996"/>
    <n v="184885"/>
    <n v="5959946"/>
    <n v="51.65"/>
    <n v="5.4500000000000455"/>
    <n v="1.1124719330475701E-2"/>
    <x v="1"/>
  </r>
  <r>
    <d v="2024-08-01T00:00:00"/>
    <x v="7"/>
    <n v="8"/>
    <n v="1"/>
    <x v="0"/>
    <x v="2"/>
    <s v="Q3"/>
    <x v="6"/>
    <x v="2"/>
    <s v="EQ"/>
    <n v="495.95"/>
    <n v="496.75"/>
    <n v="490.95"/>
    <n v="495.35"/>
    <n v="493.05"/>
    <n v="493.7"/>
    <n v="493.72"/>
    <n v="11665529"/>
    <n v="5759553105.75"/>
    <n v="167982"/>
    <n v="6251851"/>
    <n v="53.59"/>
    <n v="-1.6500000000000341"/>
    <n v="-3.3309780962956174E-3"/>
    <x v="0"/>
  </r>
  <r>
    <d v="2024-08-02T00:00:00"/>
    <x v="7"/>
    <n v="8"/>
    <n v="1"/>
    <x v="0"/>
    <x v="2"/>
    <s v="Q3"/>
    <x v="6"/>
    <x v="2"/>
    <s v="EQ"/>
    <n v="484.8"/>
    <n v="499.45"/>
    <n v="484.8"/>
    <n v="493.7"/>
    <n v="488.85"/>
    <n v="489.1"/>
    <n v="491.08"/>
    <n v="21320064"/>
    <n v="10469940924.65"/>
    <n v="253754"/>
    <n v="6713121"/>
    <n v="31.49"/>
    <n v="-4.5999999999999659"/>
    <n v="-9.3173992303017331E-3"/>
    <x v="0"/>
  </r>
  <r>
    <d v="2024-08-05T00:00:00"/>
    <x v="7"/>
    <n v="8"/>
    <n v="1"/>
    <x v="0"/>
    <x v="2"/>
    <s v="Q3"/>
    <x v="6"/>
    <x v="2"/>
    <s v="EQ"/>
    <n v="480.05"/>
    <n v="491.9"/>
    <n v="479.55"/>
    <n v="489.1"/>
    <n v="485.9"/>
    <n v="486"/>
    <n v="485.81"/>
    <n v="24094139"/>
    <n v="11705282411.049999"/>
    <n v="240878"/>
    <n v="15735760"/>
    <n v="65.31"/>
    <n v="-3.1000000000000227"/>
    <n v="-6.3381721529340062E-3"/>
    <x v="0"/>
  </r>
  <r>
    <d v="2024-08-06T00:00:00"/>
    <x v="7"/>
    <n v="8"/>
    <n v="1"/>
    <x v="0"/>
    <x v="2"/>
    <s v="Q3"/>
    <x v="6"/>
    <x v="2"/>
    <s v="EQ"/>
    <n v="486.25"/>
    <n v="491.7"/>
    <n v="484.05"/>
    <n v="486"/>
    <n v="487.8"/>
    <n v="486.3"/>
    <n v="487.52"/>
    <n v="13722855"/>
    <n v="6690115892.1000004"/>
    <n v="165576"/>
    <n v="8617469"/>
    <n v="62.8"/>
    <n v="0.30000000000001137"/>
    <n v="6.1728395061730736E-4"/>
    <x v="1"/>
  </r>
  <r>
    <d v="2024-08-07T00:00:00"/>
    <x v="7"/>
    <n v="8"/>
    <n v="1"/>
    <x v="0"/>
    <x v="2"/>
    <s v="Q3"/>
    <x v="6"/>
    <x v="2"/>
    <s v="EQ"/>
    <n v="490"/>
    <n v="495.6"/>
    <n v="488.1"/>
    <n v="486.3"/>
    <n v="492.75"/>
    <n v="492.65"/>
    <n v="491.96"/>
    <n v="10900585"/>
    <n v="5362650358.25"/>
    <n v="173490"/>
    <n v="5873071"/>
    <n v="53.88"/>
    <n v="6.3499999999999659"/>
    <n v="1.3057783261361229E-2"/>
    <x v="1"/>
  </r>
  <r>
    <d v="2024-08-08T00:00:00"/>
    <x v="7"/>
    <n v="8"/>
    <n v="1"/>
    <x v="0"/>
    <x v="2"/>
    <s v="Q3"/>
    <x v="6"/>
    <x v="2"/>
    <s v="EQ"/>
    <n v="494"/>
    <n v="498"/>
    <n v="492.5"/>
    <n v="492.65"/>
    <n v="494.15"/>
    <n v="494.75"/>
    <n v="494.99"/>
    <n v="20558134"/>
    <n v="10175999936.049999"/>
    <n v="250724"/>
    <n v="12748162"/>
    <n v="62.01"/>
    <n v="2.1000000000000227"/>
    <n v="4.2626611184411302E-3"/>
    <x v="1"/>
  </r>
  <r>
    <d v="2024-08-09T00:00:00"/>
    <x v="7"/>
    <n v="8"/>
    <n v="1"/>
    <x v="0"/>
    <x v="2"/>
    <s v="Q3"/>
    <x v="6"/>
    <x v="2"/>
    <s v="EQ"/>
    <n v="498"/>
    <n v="498"/>
    <n v="493.1"/>
    <n v="494.75"/>
    <n v="496.15"/>
    <n v="495.9"/>
    <n v="495.38"/>
    <n v="9201793"/>
    <n v="4558387017.25"/>
    <n v="144367"/>
    <n v="6117841"/>
    <n v="66.489999999999995"/>
    <n v="1.1499999999999773"/>
    <n v="2.3244062657907577E-3"/>
    <x v="1"/>
  </r>
  <r>
    <d v="2024-08-12T00:00:00"/>
    <x v="7"/>
    <n v="8"/>
    <n v="1"/>
    <x v="0"/>
    <x v="2"/>
    <s v="Q3"/>
    <x v="6"/>
    <x v="2"/>
    <s v="EQ"/>
    <n v="492"/>
    <n v="500"/>
    <n v="492"/>
    <n v="495.9"/>
    <n v="494.4"/>
    <n v="494.6"/>
    <n v="497.04"/>
    <n v="9076097"/>
    <n v="4511189537.9499998"/>
    <n v="133143"/>
    <n v="5201031"/>
    <n v="57.3"/>
    <n v="-1.2999999999999545"/>
    <n v="-2.6214962694090637E-3"/>
    <x v="0"/>
  </r>
  <r>
    <d v="2024-08-13T00:00:00"/>
    <x v="7"/>
    <n v="8"/>
    <n v="1"/>
    <x v="0"/>
    <x v="2"/>
    <s v="Q3"/>
    <x v="6"/>
    <x v="2"/>
    <s v="EQ"/>
    <n v="495.95"/>
    <n v="497.85"/>
    <n v="488.25"/>
    <n v="494.6"/>
    <n v="491.5"/>
    <n v="490"/>
    <n v="493.29"/>
    <n v="7757706"/>
    <n v="3826762550.0500002"/>
    <n v="119952"/>
    <n v="4211351"/>
    <n v="54.29"/>
    <n v="-4.6000000000000227"/>
    <n v="-9.3004448038819711E-3"/>
    <x v="0"/>
  </r>
  <r>
    <d v="2024-08-14T00:00:00"/>
    <x v="7"/>
    <n v="8"/>
    <n v="1"/>
    <x v="0"/>
    <x v="2"/>
    <s v="Q3"/>
    <x v="6"/>
    <x v="2"/>
    <s v="EQ"/>
    <n v="491.95"/>
    <n v="499"/>
    <n v="489.9"/>
    <n v="490"/>
    <n v="492.55"/>
    <n v="492.2"/>
    <n v="494.04"/>
    <n v="9253598"/>
    <n v="4571625348"/>
    <n v="150643"/>
    <n v="4801558"/>
    <n v="51.89"/>
    <n v="2.1999999999999886"/>
    <n v="4.4897959183673236E-3"/>
    <x v="1"/>
  </r>
  <r>
    <d v="2024-08-16T00:00:00"/>
    <x v="7"/>
    <n v="8"/>
    <n v="1"/>
    <x v="0"/>
    <x v="2"/>
    <s v="Q3"/>
    <x v="6"/>
    <x v="2"/>
    <s v="EQ"/>
    <n v="494.5"/>
    <n v="504.2"/>
    <n v="492.65"/>
    <n v="492.2"/>
    <n v="502.05"/>
    <n v="502.65"/>
    <n v="498.53"/>
    <n v="13137392"/>
    <n v="6549443406.8500004"/>
    <n v="164043"/>
    <n v="6968553"/>
    <n v="53.04"/>
    <n v="10.449999999999989"/>
    <n v="2.1231206826493272E-2"/>
    <x v="1"/>
  </r>
  <r>
    <d v="2024-08-19T00:00:00"/>
    <x v="7"/>
    <n v="8"/>
    <n v="1"/>
    <x v="0"/>
    <x v="2"/>
    <s v="Q3"/>
    <x v="6"/>
    <x v="2"/>
    <s v="EQ"/>
    <n v="504.75"/>
    <n v="509.3"/>
    <n v="499.6"/>
    <n v="502.65"/>
    <n v="499.95"/>
    <n v="501.45"/>
    <n v="504.39"/>
    <n v="10198725"/>
    <n v="5144120039.1000004"/>
    <n v="166648"/>
    <n v="5776498"/>
    <n v="56.64"/>
    <n v="-1.1999999999999886"/>
    <n v="-2.3873470605789092E-3"/>
    <x v="0"/>
  </r>
  <r>
    <d v="2024-08-20T00:00:00"/>
    <x v="7"/>
    <n v="8"/>
    <n v="1"/>
    <x v="0"/>
    <x v="2"/>
    <s v="Q3"/>
    <x v="6"/>
    <x v="2"/>
    <s v="EQ"/>
    <n v="501"/>
    <n v="503.4"/>
    <n v="497.7"/>
    <n v="501.45"/>
    <n v="498.5"/>
    <n v="498.8"/>
    <n v="499.95"/>
    <n v="6633171"/>
    <n v="3316278832"/>
    <n v="115083"/>
    <n v="3802591"/>
    <n v="57.33"/>
    <n v="-2.6499999999999773"/>
    <n v="-5.2846744441120298E-3"/>
    <x v="0"/>
  </r>
  <r>
    <d v="2024-08-21T00:00:00"/>
    <x v="7"/>
    <n v="8"/>
    <n v="1"/>
    <x v="0"/>
    <x v="2"/>
    <s v="Q3"/>
    <x v="6"/>
    <x v="2"/>
    <s v="EQ"/>
    <n v="500"/>
    <n v="509"/>
    <n v="499.05"/>
    <n v="498.8"/>
    <n v="505.8"/>
    <n v="505.4"/>
    <n v="505.03"/>
    <n v="8474830"/>
    <n v="4280048280.4499998"/>
    <n v="121930"/>
    <n v="3960062"/>
    <n v="46.73"/>
    <n v="6.5999999999999659"/>
    <n v="1.323175621491573E-2"/>
    <x v="1"/>
  </r>
  <r>
    <d v="2024-08-22T00:00:00"/>
    <x v="7"/>
    <n v="8"/>
    <n v="1"/>
    <x v="0"/>
    <x v="2"/>
    <s v="Q3"/>
    <x v="6"/>
    <x v="2"/>
    <s v="EQ"/>
    <n v="507.85"/>
    <n v="508.5"/>
    <n v="501.45"/>
    <n v="505.4"/>
    <n v="505.05"/>
    <n v="504.55"/>
    <n v="504.67"/>
    <n v="8364290"/>
    <n v="4221224253.25"/>
    <n v="145029"/>
    <n v="3979420"/>
    <n v="47.58"/>
    <n v="-0.84999999999996589"/>
    <n v="-1.6818361693707281E-3"/>
    <x v="0"/>
  </r>
  <r>
    <d v="2024-08-23T00:00:00"/>
    <x v="7"/>
    <n v="8"/>
    <n v="1"/>
    <x v="0"/>
    <x v="2"/>
    <s v="Q3"/>
    <x v="6"/>
    <x v="2"/>
    <s v="EQ"/>
    <n v="505.05"/>
    <n v="506.95"/>
    <n v="499.95"/>
    <n v="504.55"/>
    <n v="505.4"/>
    <n v="505.8"/>
    <n v="504.2"/>
    <n v="7891446"/>
    <n v="3978880053.3499999"/>
    <n v="108800"/>
    <n v="4404667"/>
    <n v="55.82"/>
    <n v="1.25"/>
    <n v="2.4774551580616392E-3"/>
    <x v="1"/>
  </r>
  <r>
    <d v="2024-08-26T00:00:00"/>
    <x v="7"/>
    <n v="8"/>
    <n v="1"/>
    <x v="0"/>
    <x v="2"/>
    <s v="Q3"/>
    <x v="6"/>
    <x v="2"/>
    <s v="EQ"/>
    <n v="506"/>
    <n v="508"/>
    <n v="502"/>
    <n v="505.8"/>
    <n v="505.7"/>
    <n v="505.7"/>
    <n v="505.93"/>
    <n v="7825037"/>
    <n v="3958900282.5500002"/>
    <n v="148265"/>
    <n v="4416578"/>
    <n v="56.44"/>
    <n v="-0.10000000000002274"/>
    <n v="-1.9770660340059852E-4"/>
    <x v="0"/>
  </r>
  <r>
    <d v="2024-08-27T00:00:00"/>
    <x v="7"/>
    <n v="8"/>
    <n v="1"/>
    <x v="0"/>
    <x v="2"/>
    <s v="Q3"/>
    <x v="6"/>
    <x v="2"/>
    <s v="EQ"/>
    <n v="507.55"/>
    <n v="507.6"/>
    <n v="500"/>
    <n v="505.7"/>
    <n v="500.4"/>
    <n v="500.6"/>
    <n v="502.17"/>
    <n v="7954114"/>
    <n v="3994335939.5999999"/>
    <n v="123723"/>
    <n v="4939849"/>
    <n v="62.1"/>
    <n v="-5.0999999999999659"/>
    <n v="-1.0085030650583283E-2"/>
    <x v="0"/>
  </r>
  <r>
    <d v="2024-08-28T00:00:00"/>
    <x v="7"/>
    <n v="8"/>
    <n v="1"/>
    <x v="0"/>
    <x v="2"/>
    <s v="Q3"/>
    <x v="6"/>
    <x v="2"/>
    <s v="EQ"/>
    <n v="500.4"/>
    <n v="502.3"/>
    <n v="496.5"/>
    <n v="500.6"/>
    <n v="500.15"/>
    <n v="497.3"/>
    <n v="498.8"/>
    <n v="7782216"/>
    <n v="3881794042.1999998"/>
    <n v="128939"/>
    <n v="4509402"/>
    <n v="57.94"/>
    <n v="-3.3000000000000114"/>
    <n v="-6.5920894926088918E-3"/>
    <x v="0"/>
  </r>
  <r>
    <d v="2024-08-29T00:00:00"/>
    <x v="7"/>
    <n v="8"/>
    <n v="1"/>
    <x v="0"/>
    <x v="2"/>
    <s v="Q3"/>
    <x v="6"/>
    <x v="2"/>
    <s v="EQ"/>
    <n v="498"/>
    <n v="507.7"/>
    <n v="497.35"/>
    <n v="497.3"/>
    <n v="505"/>
    <n v="505.1"/>
    <n v="503.72"/>
    <n v="18670632"/>
    <n v="9404844586.2000008"/>
    <n v="203893"/>
    <n v="9291579"/>
    <n v="49.77"/>
    <n v="7.8000000000000114"/>
    <n v="1.568469736577521E-2"/>
    <x v="1"/>
  </r>
  <r>
    <d v="2024-08-30T00:00:00"/>
    <x v="7"/>
    <n v="8"/>
    <n v="1"/>
    <x v="0"/>
    <x v="2"/>
    <s v="Q3"/>
    <x v="6"/>
    <x v="2"/>
    <s v="EQ"/>
    <n v="501.95"/>
    <n v="509.15"/>
    <n v="500.2"/>
    <n v="505.1"/>
    <n v="504"/>
    <n v="501.9"/>
    <n v="502.57"/>
    <n v="14947670"/>
    <n v="7512253452.8000002"/>
    <n v="149051"/>
    <n v="8432674"/>
    <n v="56.41"/>
    <n v="-3.2000000000000455"/>
    <n v="-6.3353791328450712E-3"/>
    <x v="0"/>
  </r>
  <r>
    <d v="2024-09-02T00:00:00"/>
    <x v="8"/>
    <n v="9"/>
    <n v="1"/>
    <x v="0"/>
    <x v="2"/>
    <s v="Q3"/>
    <x v="6"/>
    <x v="2"/>
    <s v="EQ"/>
    <n v="504"/>
    <n v="512.9"/>
    <n v="503.3"/>
    <n v="501.9"/>
    <n v="509.85"/>
    <n v="510.05"/>
    <n v="509.98"/>
    <n v="15885469"/>
    <n v="8101252606.1499996"/>
    <n v="215525"/>
    <n v="7674892"/>
    <n v="48.31"/>
    <n v="8.1500000000000341"/>
    <n v="1.6238294480972373E-2"/>
    <x v="1"/>
  </r>
  <r>
    <d v="2024-09-03T00:00:00"/>
    <x v="8"/>
    <n v="9"/>
    <n v="1"/>
    <x v="0"/>
    <x v="2"/>
    <s v="Q3"/>
    <x v="6"/>
    <x v="2"/>
    <s v="EQ"/>
    <n v="510.05"/>
    <n v="515.95000000000005"/>
    <n v="507.9"/>
    <n v="510.05"/>
    <n v="508.6"/>
    <n v="509.4"/>
    <n v="512.57000000000005"/>
    <n v="12018677"/>
    <n v="6160357721.8999996"/>
    <n v="186272"/>
    <n v="5505501"/>
    <n v="45.81"/>
    <n v="-0.65000000000003411"/>
    <n v="-1.2743848642290639E-3"/>
    <x v="0"/>
  </r>
  <r>
    <d v="2024-09-04T00:00:00"/>
    <x v="8"/>
    <n v="9"/>
    <n v="1"/>
    <x v="0"/>
    <x v="2"/>
    <s v="Q3"/>
    <x v="6"/>
    <x v="2"/>
    <s v="EQ"/>
    <n v="500"/>
    <n v="510.05"/>
    <n v="499.95"/>
    <n v="509.4"/>
    <n v="507.45"/>
    <n v="506.35"/>
    <n v="506.14"/>
    <n v="8414967"/>
    <n v="4259122977.75"/>
    <n v="144592"/>
    <n v="5168191"/>
    <n v="61.42"/>
    <n v="-3.0499999999999545"/>
    <n v="-5.987436199450245E-3"/>
    <x v="0"/>
  </r>
  <r>
    <d v="2024-09-05T00:00:00"/>
    <x v="8"/>
    <n v="9"/>
    <n v="1"/>
    <x v="0"/>
    <x v="2"/>
    <s v="Q3"/>
    <x v="6"/>
    <x v="2"/>
    <s v="EQ"/>
    <n v="508.35"/>
    <n v="511.9"/>
    <n v="507.05"/>
    <n v="506.35"/>
    <n v="511.25"/>
    <n v="511.2"/>
    <n v="510.32"/>
    <n v="10898888"/>
    <n v="5561902271.3000002"/>
    <n v="137332"/>
    <n v="7084173"/>
    <n v="65"/>
    <n v="4.8499999999999659"/>
    <n v="9.5783548928606022E-3"/>
    <x v="1"/>
  </r>
  <r>
    <d v="2024-09-06T00:00:00"/>
    <x v="8"/>
    <n v="9"/>
    <n v="1"/>
    <x v="0"/>
    <x v="2"/>
    <s v="Q3"/>
    <x v="6"/>
    <x v="2"/>
    <s v="EQ"/>
    <n v="512"/>
    <n v="512"/>
    <n v="497.15"/>
    <n v="511.2"/>
    <n v="502.45"/>
    <n v="501.7"/>
    <n v="502.2"/>
    <n v="13716752"/>
    <n v="6888530757.3000002"/>
    <n v="226806"/>
    <n v="7150955"/>
    <n v="52.13"/>
    <n v="-9.5"/>
    <n v="-1.8583724569640064E-2"/>
    <x v="0"/>
  </r>
  <r>
    <d v="2024-09-09T00:00:00"/>
    <x v="8"/>
    <n v="9"/>
    <n v="1"/>
    <x v="0"/>
    <x v="2"/>
    <s v="Q3"/>
    <x v="6"/>
    <x v="2"/>
    <s v="EQ"/>
    <n v="502"/>
    <n v="512.65"/>
    <n v="500.35"/>
    <n v="501.7"/>
    <n v="511.5"/>
    <n v="511.75"/>
    <n v="509.47"/>
    <n v="13736044"/>
    <n v="6998044346.5"/>
    <n v="191706"/>
    <n v="8206080"/>
    <n v="59.74"/>
    <n v="10.050000000000011"/>
    <n v="2.0031891568666558E-2"/>
    <x v="1"/>
  </r>
  <r>
    <d v="2024-09-10T00:00:00"/>
    <x v="8"/>
    <n v="9"/>
    <n v="1"/>
    <x v="0"/>
    <x v="2"/>
    <s v="Q3"/>
    <x v="6"/>
    <x v="2"/>
    <s v="EQ"/>
    <n v="511.9"/>
    <n v="515"/>
    <n v="508.75"/>
    <n v="511.75"/>
    <n v="512.9"/>
    <n v="513.6"/>
    <n v="512.86"/>
    <n v="10911995"/>
    <n v="5596326541.1999998"/>
    <n v="173370"/>
    <n v="7163535"/>
    <n v="65.650000000000006"/>
    <n v="1.8500000000000227"/>
    <n v="3.6150464093796242E-3"/>
    <x v="1"/>
  </r>
  <r>
    <d v="2024-09-11T00:00:00"/>
    <x v="8"/>
    <n v="9"/>
    <n v="1"/>
    <x v="0"/>
    <x v="2"/>
    <s v="Q3"/>
    <x v="6"/>
    <x v="2"/>
    <s v="EQ"/>
    <n v="513"/>
    <n v="519.5"/>
    <n v="511.95"/>
    <n v="513.6"/>
    <n v="513.1"/>
    <n v="514.35"/>
    <n v="516.48"/>
    <n v="14922832"/>
    <n v="7707278241.5"/>
    <n v="258825"/>
    <n v="8686733"/>
    <n v="58.21"/>
    <n v="0.75"/>
    <n v="1.4602803738317756E-3"/>
    <x v="1"/>
  </r>
  <r>
    <d v="2024-09-12T00:00:00"/>
    <x v="8"/>
    <n v="9"/>
    <n v="1"/>
    <x v="0"/>
    <x v="2"/>
    <s v="Q3"/>
    <x v="6"/>
    <x v="2"/>
    <s v="EQ"/>
    <n v="515.1"/>
    <n v="520.5"/>
    <n v="508.55"/>
    <n v="514.35"/>
    <n v="518.04999999999995"/>
    <n v="519.5"/>
    <n v="515.6"/>
    <n v="18377550"/>
    <n v="9475461095.8999996"/>
    <n v="208255"/>
    <n v="9331674"/>
    <n v="50.78"/>
    <n v="5.1499999999999773"/>
    <n v="1.0012637309225192E-2"/>
    <x v="1"/>
  </r>
  <r>
    <d v="2024-09-13T00:00:00"/>
    <x v="8"/>
    <n v="9"/>
    <n v="1"/>
    <x v="0"/>
    <x v="2"/>
    <s v="Q3"/>
    <x v="6"/>
    <x v="2"/>
    <s v="EQ"/>
    <n v="519.5"/>
    <n v="520"/>
    <n v="512"/>
    <n v="519.5"/>
    <n v="513.65"/>
    <n v="513.85"/>
    <n v="513.80999999999995"/>
    <n v="8825193"/>
    <n v="4534484027.0500002"/>
    <n v="139096"/>
    <n v="4613000"/>
    <n v="52.27"/>
    <n v="-5.6499999999999773"/>
    <n v="-1.0875842155919109E-2"/>
    <x v="0"/>
  </r>
  <r>
    <d v="2024-09-16T00:00:00"/>
    <x v="8"/>
    <n v="9"/>
    <n v="1"/>
    <x v="0"/>
    <x v="2"/>
    <s v="Q3"/>
    <x v="6"/>
    <x v="2"/>
    <s v="EQ"/>
    <n v="515.9"/>
    <n v="517"/>
    <n v="509.7"/>
    <n v="513.85"/>
    <n v="509.95"/>
    <n v="511.1"/>
    <n v="513.15"/>
    <n v="7531604"/>
    <n v="3864831357.3000002"/>
    <n v="80552"/>
    <n v="5041075"/>
    <n v="66.930000000000007"/>
    <n v="-2.75"/>
    <n v="-5.3517563491291232E-3"/>
    <x v="0"/>
  </r>
  <r>
    <d v="2024-09-17T00:00:00"/>
    <x v="8"/>
    <n v="9"/>
    <n v="1"/>
    <x v="0"/>
    <x v="2"/>
    <s v="Q3"/>
    <x v="6"/>
    <x v="2"/>
    <s v="EQ"/>
    <n v="511.05"/>
    <n v="513.54999999999995"/>
    <n v="506.25"/>
    <n v="511.1"/>
    <n v="508.25"/>
    <n v="507.75"/>
    <n v="508.55"/>
    <n v="10486015"/>
    <n v="5332681431.4499998"/>
    <n v="113046"/>
    <n v="7052257"/>
    <n v="67.25"/>
    <n v="-3.3500000000000227"/>
    <n v="-6.5544903150068926E-3"/>
    <x v="0"/>
  </r>
  <r>
    <d v="2024-09-18T00:00:00"/>
    <x v="8"/>
    <n v="9"/>
    <n v="1"/>
    <x v="0"/>
    <x v="2"/>
    <s v="Q3"/>
    <x v="6"/>
    <x v="2"/>
    <s v="EQ"/>
    <n v="507.85"/>
    <n v="512.4"/>
    <n v="505.1"/>
    <n v="507.75"/>
    <n v="506.75"/>
    <n v="507.35"/>
    <n v="509.15"/>
    <n v="5429619"/>
    <n v="2764506352.0999999"/>
    <n v="98908"/>
    <n v="2361842"/>
    <n v="43.5"/>
    <n v="-0.39999999999997726"/>
    <n v="-7.8778926637120092E-4"/>
    <x v="0"/>
  </r>
  <r>
    <d v="2024-09-19T00:00:00"/>
    <x v="8"/>
    <n v="9"/>
    <n v="1"/>
    <x v="0"/>
    <x v="2"/>
    <s v="Q3"/>
    <x v="6"/>
    <x v="2"/>
    <s v="EQ"/>
    <n v="510"/>
    <n v="514.79999999999995"/>
    <n v="507.5"/>
    <n v="507.35"/>
    <n v="508.6"/>
    <n v="508.25"/>
    <n v="510.59"/>
    <n v="13925311"/>
    <n v="7110066899.1000004"/>
    <n v="226927"/>
    <n v="7111636"/>
    <n v="51.07"/>
    <n v="0.89999999999997726"/>
    <n v="1.7739233270917063E-3"/>
    <x v="1"/>
  </r>
  <r>
    <d v="2024-09-20T00:00:00"/>
    <x v="8"/>
    <n v="9"/>
    <n v="1"/>
    <x v="0"/>
    <x v="2"/>
    <s v="Q3"/>
    <x v="6"/>
    <x v="2"/>
    <s v="EQ"/>
    <n v="512"/>
    <n v="517.35"/>
    <n v="508"/>
    <n v="508.25"/>
    <n v="514.15"/>
    <n v="514.4"/>
    <n v="513.97"/>
    <n v="23808194"/>
    <n v="12236758568.15"/>
    <n v="231527"/>
    <n v="10642170"/>
    <n v="44.7"/>
    <n v="6.1499999999999773"/>
    <n v="1.2100344318740732E-2"/>
    <x v="1"/>
  </r>
  <r>
    <d v="2024-09-23T00:00:00"/>
    <x v="8"/>
    <n v="9"/>
    <n v="1"/>
    <x v="0"/>
    <x v="2"/>
    <s v="Q3"/>
    <x v="6"/>
    <x v="2"/>
    <s v="EQ"/>
    <n v="515.45000000000005"/>
    <n v="519.45000000000005"/>
    <n v="513.6"/>
    <n v="514.4"/>
    <n v="516.75"/>
    <n v="516.95000000000005"/>
    <n v="516.88"/>
    <n v="7804918"/>
    <n v="4034241784"/>
    <n v="130984"/>
    <n v="4667236"/>
    <n v="59.8"/>
    <n v="2.5500000000000682"/>
    <n v="4.9572317262831806E-3"/>
    <x v="1"/>
  </r>
  <r>
    <d v="2024-09-24T00:00:00"/>
    <x v="8"/>
    <n v="9"/>
    <n v="1"/>
    <x v="0"/>
    <x v="2"/>
    <s v="Q3"/>
    <x v="6"/>
    <x v="2"/>
    <s v="EQ"/>
    <n v="517"/>
    <n v="517.79999999999995"/>
    <n v="514.15"/>
    <n v="516.95000000000005"/>
    <n v="515.5"/>
    <n v="515.25"/>
    <n v="515.47"/>
    <n v="6755320"/>
    <n v="3482195547.4000001"/>
    <n v="121014"/>
    <n v="4651571"/>
    <n v="68.86"/>
    <n v="-1.7000000000000455"/>
    <n v="-3.2885191991489414E-3"/>
    <x v="0"/>
  </r>
  <r>
    <d v="2024-09-25T00:00:00"/>
    <x v="8"/>
    <n v="9"/>
    <n v="1"/>
    <x v="0"/>
    <x v="2"/>
    <s v="Q3"/>
    <x v="6"/>
    <x v="2"/>
    <s v="EQ"/>
    <n v="515.5"/>
    <n v="519.29999999999995"/>
    <n v="512.29999999999995"/>
    <n v="515.25"/>
    <n v="517.65"/>
    <n v="517.54999999999995"/>
    <n v="515.66999999999996"/>
    <n v="8476223"/>
    <n v="4370974903.1999998"/>
    <n v="155236"/>
    <n v="5490817"/>
    <n v="64.78"/>
    <n v="2.2999999999999545"/>
    <n v="4.4638524987869084E-3"/>
    <x v="1"/>
  </r>
  <r>
    <d v="2024-09-26T00:00:00"/>
    <x v="8"/>
    <n v="9"/>
    <n v="1"/>
    <x v="0"/>
    <x v="2"/>
    <s v="Q3"/>
    <x v="6"/>
    <x v="2"/>
    <s v="EQ"/>
    <n v="517.65"/>
    <n v="523.75"/>
    <n v="517"/>
    <n v="517.54999999999995"/>
    <n v="522.25"/>
    <n v="522.75"/>
    <n v="521.19000000000005"/>
    <n v="15489991"/>
    <n v="8073186016.75"/>
    <n v="203237"/>
    <n v="8326701"/>
    <n v="53.76"/>
    <n v="5.2000000000000455"/>
    <n v="1.0047338421408649E-2"/>
    <x v="1"/>
  </r>
  <r>
    <d v="2024-09-27T00:00:00"/>
    <x v="8"/>
    <n v="9"/>
    <n v="1"/>
    <x v="0"/>
    <x v="2"/>
    <s v="Q3"/>
    <x v="6"/>
    <x v="2"/>
    <s v="EQ"/>
    <n v="520.25"/>
    <n v="528.5"/>
    <n v="520.25"/>
    <n v="522.75"/>
    <n v="521.70000000000005"/>
    <n v="522.70000000000005"/>
    <n v="524.14"/>
    <n v="17251962"/>
    <n v="9042361720.1499996"/>
    <n v="169240"/>
    <n v="11668997"/>
    <n v="67.64"/>
    <n v="-4.9999999999954525E-2"/>
    <n v="-9.5648015303595457E-5"/>
    <x v="0"/>
  </r>
  <r>
    <d v="2024-09-30T00:00:00"/>
    <x v="8"/>
    <n v="9"/>
    <n v="1"/>
    <x v="0"/>
    <x v="2"/>
    <s v="Q3"/>
    <x v="6"/>
    <x v="2"/>
    <s v="EQ"/>
    <n v="520.6"/>
    <n v="524.35"/>
    <n v="514.04999999999995"/>
    <n v="522.70000000000005"/>
    <n v="518.25"/>
    <n v="518.15"/>
    <n v="518.55999999999995"/>
    <n v="10531347"/>
    <n v="5461148445.1000004"/>
    <n v="163844"/>
    <n v="7291394"/>
    <n v="69.239999999999995"/>
    <n v="-4.5500000000000682"/>
    <n v="-8.7048019896691555E-3"/>
    <x v="0"/>
  </r>
  <r>
    <d v="2024-10-01T00:00:00"/>
    <x v="9"/>
    <n v="10"/>
    <n v="1"/>
    <x v="0"/>
    <x v="3"/>
    <s v="Q4"/>
    <x v="6"/>
    <x v="2"/>
    <s v="EQ"/>
    <n v="518.15"/>
    <n v="519.75"/>
    <n v="514"/>
    <n v="518.15"/>
    <n v="516.5"/>
    <n v="516.20000000000005"/>
    <n v="515.9"/>
    <n v="5089315"/>
    <n v="2625580578.3499999"/>
    <n v="109488"/>
    <n v="3179330"/>
    <n v="62.47"/>
    <n v="-1.9499999999999318"/>
    <n v="-3.7633889800249578E-3"/>
    <x v="0"/>
  </r>
  <r>
    <d v="2024-10-03T00:00:00"/>
    <x v="9"/>
    <n v="10"/>
    <n v="1"/>
    <x v="0"/>
    <x v="3"/>
    <s v="Q4"/>
    <x v="6"/>
    <x v="2"/>
    <s v="EQ"/>
    <n v="508.55"/>
    <n v="515.70000000000005"/>
    <n v="508.1"/>
    <n v="516.20000000000005"/>
    <n v="511.75"/>
    <n v="512.75"/>
    <n v="512.47"/>
    <n v="15870147"/>
    <n v="8132938477.8999996"/>
    <n v="227553"/>
    <n v="10203546"/>
    <n v="64.290000000000006"/>
    <n v="-3.4500000000000455"/>
    <n v="-6.6834560247966777E-3"/>
    <x v="0"/>
  </r>
  <r>
    <d v="2024-10-04T00:00:00"/>
    <x v="9"/>
    <n v="10"/>
    <n v="1"/>
    <x v="0"/>
    <x v="3"/>
    <s v="Q4"/>
    <x v="6"/>
    <x v="2"/>
    <s v="EQ"/>
    <n v="510"/>
    <n v="517.35"/>
    <n v="501.55"/>
    <n v="512.75"/>
    <n v="504.75"/>
    <n v="503.55"/>
    <n v="509.93"/>
    <n v="18228912"/>
    <n v="9295409035.5"/>
    <n v="292636"/>
    <n v="7425823"/>
    <n v="40.74"/>
    <n v="-9.1999999999999886"/>
    <n v="-1.7942467089224746E-2"/>
    <x v="0"/>
  </r>
  <r>
    <d v="2024-10-07T00:00:00"/>
    <x v="9"/>
    <n v="10"/>
    <n v="1"/>
    <x v="0"/>
    <x v="3"/>
    <s v="Q4"/>
    <x v="6"/>
    <x v="2"/>
    <s v="EQ"/>
    <n v="507"/>
    <n v="514.95000000000005"/>
    <n v="506.75"/>
    <n v="503.55"/>
    <n v="510"/>
    <n v="510.2"/>
    <n v="511.03"/>
    <n v="16479772"/>
    <n v="8421688874.4499998"/>
    <n v="216682"/>
    <n v="7725735"/>
    <n v="46.88"/>
    <n v="6.6499999999999773"/>
    <n v="1.320623572634292E-2"/>
    <x v="1"/>
  </r>
  <r>
    <d v="2024-10-08T00:00:00"/>
    <x v="9"/>
    <n v="10"/>
    <n v="1"/>
    <x v="0"/>
    <x v="3"/>
    <s v="Q4"/>
    <x v="6"/>
    <x v="2"/>
    <s v="EQ"/>
    <n v="510"/>
    <n v="512.54999999999995"/>
    <n v="506"/>
    <n v="510.2"/>
    <n v="508.5"/>
    <n v="507.95"/>
    <n v="508.84"/>
    <n v="9502367"/>
    <n v="4835222369.0500002"/>
    <n v="140127"/>
    <n v="5630193"/>
    <n v="59.25"/>
    <n v="-2.25"/>
    <n v="-4.4100352802822424E-3"/>
    <x v="0"/>
  </r>
  <r>
    <d v="2024-10-09T00:00:00"/>
    <x v="9"/>
    <n v="10"/>
    <n v="1"/>
    <x v="0"/>
    <x v="3"/>
    <s v="Q4"/>
    <x v="6"/>
    <x v="2"/>
    <s v="EQ"/>
    <n v="509.8"/>
    <n v="509.8"/>
    <n v="490.55"/>
    <n v="507.95"/>
    <n v="492.5"/>
    <n v="491.7"/>
    <n v="499.12"/>
    <n v="23952459"/>
    <n v="11955185952.75"/>
    <n v="278280"/>
    <n v="14972422"/>
    <n v="62.51"/>
    <n v="-16.25"/>
    <n v="-3.1991337730091544E-2"/>
    <x v="0"/>
  </r>
  <r>
    <d v="2024-10-10T00:00:00"/>
    <x v="9"/>
    <n v="10"/>
    <n v="1"/>
    <x v="0"/>
    <x v="3"/>
    <s v="Q4"/>
    <x v="6"/>
    <x v="2"/>
    <s v="EQ"/>
    <n v="495.35"/>
    <n v="495.65"/>
    <n v="489.45"/>
    <n v="491.7"/>
    <n v="493"/>
    <n v="492.05"/>
    <n v="492.72"/>
    <n v="12799333"/>
    <n v="6306480747.25"/>
    <n v="199193"/>
    <n v="6792403"/>
    <n v="53.07"/>
    <n v="0.35000000000002274"/>
    <n v="7.1181614805780505E-4"/>
    <x v="1"/>
  </r>
  <r>
    <d v="2024-10-11T00:00:00"/>
    <x v="9"/>
    <n v="10"/>
    <n v="1"/>
    <x v="0"/>
    <x v="3"/>
    <s v="Q4"/>
    <x v="6"/>
    <x v="2"/>
    <s v="EQ"/>
    <n v="493"/>
    <n v="493.95"/>
    <n v="487.4"/>
    <n v="492.05"/>
    <n v="488.95"/>
    <n v="488.2"/>
    <n v="489.06"/>
    <n v="14394986"/>
    <n v="7039978268.8999996"/>
    <n v="158339"/>
    <n v="9406797"/>
    <n v="65.349999999999994"/>
    <n v="-3.8500000000000227"/>
    <n v="-7.8244080886089272E-3"/>
    <x v="0"/>
  </r>
  <r>
    <d v="2024-10-14T00:00:00"/>
    <x v="9"/>
    <n v="10"/>
    <n v="1"/>
    <x v="0"/>
    <x v="3"/>
    <s v="Q4"/>
    <x v="6"/>
    <x v="2"/>
    <s v="EQ"/>
    <n v="491"/>
    <n v="499"/>
    <n v="488.65"/>
    <n v="488.2"/>
    <n v="496.75"/>
    <n v="496.95"/>
    <n v="495.16"/>
    <n v="6712103"/>
    <n v="3323590493.5500002"/>
    <n v="128200"/>
    <n v="3510780"/>
    <n v="52.31"/>
    <n v="8.75"/>
    <n v="1.7922982384268742E-2"/>
    <x v="1"/>
  </r>
  <r>
    <d v="2024-10-15T00:00:00"/>
    <x v="9"/>
    <n v="10"/>
    <n v="1"/>
    <x v="0"/>
    <x v="3"/>
    <s v="Q4"/>
    <x v="6"/>
    <x v="2"/>
    <s v="EQ"/>
    <n v="498"/>
    <n v="499.4"/>
    <n v="494.5"/>
    <n v="496.95"/>
    <n v="498"/>
    <n v="498.55"/>
    <n v="497.33"/>
    <n v="8037662"/>
    <n v="3997396320.9499998"/>
    <n v="118170"/>
    <n v="5703322"/>
    <n v="70.959999999999994"/>
    <n v="1.6000000000000227"/>
    <n v="3.2196398027971077E-3"/>
    <x v="1"/>
  </r>
  <r>
    <d v="2024-10-16T00:00:00"/>
    <x v="9"/>
    <n v="10"/>
    <n v="1"/>
    <x v="0"/>
    <x v="3"/>
    <s v="Q4"/>
    <x v="6"/>
    <x v="2"/>
    <s v="EQ"/>
    <n v="496"/>
    <n v="498.85"/>
    <n v="492.35"/>
    <n v="498.55"/>
    <n v="493.1"/>
    <n v="493.2"/>
    <n v="495.3"/>
    <n v="6682083"/>
    <n v="3309653123.1999998"/>
    <n v="117691"/>
    <n v="3854424"/>
    <n v="57.68"/>
    <n v="-5.3500000000000227"/>
    <n v="-1.0731120248721337E-2"/>
    <x v="0"/>
  </r>
  <r>
    <d v="2024-10-17T00:00:00"/>
    <x v="9"/>
    <n v="10"/>
    <n v="1"/>
    <x v="0"/>
    <x v="3"/>
    <s v="Q4"/>
    <x v="6"/>
    <x v="2"/>
    <s v="EQ"/>
    <n v="495"/>
    <n v="495"/>
    <n v="488"/>
    <n v="493.2"/>
    <n v="489"/>
    <n v="488.9"/>
    <n v="490.71"/>
    <n v="7385299"/>
    <n v="3624029088.4499998"/>
    <n v="106788"/>
    <n v="4096098"/>
    <n v="55.46"/>
    <n v="-4.3000000000000114"/>
    <n v="-8.7185725871857488E-3"/>
    <x v="0"/>
  </r>
  <r>
    <d v="2024-10-18T00:00:00"/>
    <x v="9"/>
    <n v="10"/>
    <n v="1"/>
    <x v="0"/>
    <x v="3"/>
    <s v="Q4"/>
    <x v="6"/>
    <x v="2"/>
    <s v="EQ"/>
    <n v="488.75"/>
    <n v="491.55"/>
    <n v="478.4"/>
    <n v="488.9"/>
    <n v="486.15"/>
    <n v="486.7"/>
    <n v="482.63"/>
    <n v="21778099"/>
    <n v="10510819521.049999"/>
    <n v="189101"/>
    <n v="14481644"/>
    <n v="66.5"/>
    <n v="-2.1999999999999886"/>
    <n v="-4.4998977295970313E-3"/>
    <x v="0"/>
  </r>
  <r>
    <d v="2024-10-21T00:00:00"/>
    <x v="9"/>
    <n v="10"/>
    <n v="1"/>
    <x v="0"/>
    <x v="3"/>
    <s v="Q4"/>
    <x v="6"/>
    <x v="2"/>
    <s v="EQ"/>
    <n v="486.7"/>
    <n v="487.6"/>
    <n v="477.35"/>
    <n v="486.7"/>
    <n v="483.1"/>
    <n v="483.65"/>
    <n v="483.4"/>
    <n v="7395274"/>
    <n v="3574875531.8499999"/>
    <n v="135775"/>
    <n v="4129781"/>
    <n v="55.84"/>
    <n v="-3.0500000000000114"/>
    <n v="-6.2666940620505684E-3"/>
    <x v="0"/>
  </r>
  <r>
    <d v="2024-10-22T00:00:00"/>
    <x v="9"/>
    <n v="10"/>
    <n v="1"/>
    <x v="0"/>
    <x v="3"/>
    <s v="Q4"/>
    <x v="6"/>
    <x v="2"/>
    <s v="EQ"/>
    <n v="483.65"/>
    <n v="488.4"/>
    <n v="480.8"/>
    <n v="483.65"/>
    <n v="482.5"/>
    <n v="481.8"/>
    <n v="483.8"/>
    <n v="12299288"/>
    <n v="5950454269.8000002"/>
    <n v="194079"/>
    <n v="8627959"/>
    <n v="70.150000000000006"/>
    <n v="-1.8499999999999659"/>
    <n v="-3.8250801199213604E-3"/>
    <x v="0"/>
  </r>
  <r>
    <d v="2024-10-23T00:00:00"/>
    <x v="9"/>
    <n v="10"/>
    <n v="1"/>
    <x v="0"/>
    <x v="3"/>
    <s v="Q4"/>
    <x v="6"/>
    <x v="2"/>
    <s v="EQ"/>
    <n v="481"/>
    <n v="483.3"/>
    <n v="479.5"/>
    <n v="481.8"/>
    <n v="480.7"/>
    <n v="480.35"/>
    <n v="480.88"/>
    <n v="10162570"/>
    <n v="4887014877.4499998"/>
    <n v="130143"/>
    <n v="6793788"/>
    <n v="66.849999999999994"/>
    <n v="-1.4499999999999886"/>
    <n v="-3.0095475300954515E-3"/>
    <x v="0"/>
  </r>
  <r>
    <d v="2024-10-24T00:00:00"/>
    <x v="9"/>
    <n v="10"/>
    <n v="1"/>
    <x v="0"/>
    <x v="3"/>
    <s v="Q4"/>
    <x v="6"/>
    <x v="2"/>
    <s v="EQ"/>
    <n v="482"/>
    <n v="482.4"/>
    <n v="470"/>
    <n v="480.35"/>
    <n v="470.7"/>
    <n v="471.7"/>
    <n v="474.32"/>
    <n v="13092399"/>
    <n v="6209965225.1999998"/>
    <n v="240152"/>
    <n v="8381883"/>
    <n v="64.02"/>
    <n v="-8.6500000000000341"/>
    <n v="-1.8007702716769092E-2"/>
    <x v="0"/>
  </r>
  <r>
    <d v="2024-10-25T00:00:00"/>
    <x v="9"/>
    <n v="10"/>
    <n v="1"/>
    <x v="0"/>
    <x v="3"/>
    <s v="Q4"/>
    <x v="6"/>
    <x v="2"/>
    <s v="EQ"/>
    <n v="475.8"/>
    <n v="493.5"/>
    <n v="474.2"/>
    <n v="471.7"/>
    <n v="482.25"/>
    <n v="482.3"/>
    <n v="486.29"/>
    <n v="30961625"/>
    <n v="15056261874"/>
    <n v="379810"/>
    <n v="11584087"/>
    <n v="37.409999999999997"/>
    <n v="10.600000000000023"/>
    <n v="2.2471910112359599E-2"/>
    <x v="1"/>
  </r>
  <r>
    <d v="2024-10-28T00:00:00"/>
    <x v="9"/>
    <n v="10"/>
    <n v="1"/>
    <x v="0"/>
    <x v="3"/>
    <s v="Q4"/>
    <x v="6"/>
    <x v="2"/>
    <s v="EQ"/>
    <n v="481.95"/>
    <n v="485.9"/>
    <n v="476"/>
    <n v="482.3"/>
    <n v="484"/>
    <n v="484.15"/>
    <n v="482.79"/>
    <n v="8614446"/>
    <n v="4158985648.8499999"/>
    <n v="113970"/>
    <n v="4484756"/>
    <n v="52.06"/>
    <n v="1.8499999999999659"/>
    <n v="3.8357868546547084E-3"/>
    <x v="1"/>
  </r>
  <r>
    <d v="2024-10-29T00:00:00"/>
    <x v="9"/>
    <n v="10"/>
    <n v="1"/>
    <x v="0"/>
    <x v="3"/>
    <s v="Q4"/>
    <x v="6"/>
    <x v="2"/>
    <s v="EQ"/>
    <n v="485"/>
    <n v="489.2"/>
    <n v="481.3"/>
    <n v="484.15"/>
    <n v="488"/>
    <n v="487.95"/>
    <n v="486.12"/>
    <n v="6866704"/>
    <n v="3338033179.6500001"/>
    <n v="111564"/>
    <n v="3884092"/>
    <n v="56.56"/>
    <n v="3.8000000000000114"/>
    <n v="7.8488071878550277E-3"/>
    <x v="1"/>
  </r>
  <r>
    <d v="2024-10-30T00:00:00"/>
    <x v="9"/>
    <n v="10"/>
    <n v="1"/>
    <x v="0"/>
    <x v="3"/>
    <s v="Q4"/>
    <x v="6"/>
    <x v="2"/>
    <s v="EQ"/>
    <n v="487.95"/>
    <n v="493.25"/>
    <n v="486.5"/>
    <n v="487.95"/>
    <n v="491.8"/>
    <n v="491.55"/>
    <n v="490.85"/>
    <n v="6393835"/>
    <n v="3138398995.8499999"/>
    <n v="92835"/>
    <n v="3989218"/>
    <n v="62.39"/>
    <n v="3.6000000000000227"/>
    <n v="7.3778051029819098E-3"/>
    <x v="1"/>
  </r>
  <r>
    <d v="2024-10-31T00:00:00"/>
    <x v="9"/>
    <n v="10"/>
    <n v="1"/>
    <x v="0"/>
    <x v="3"/>
    <s v="Q4"/>
    <x v="6"/>
    <x v="2"/>
    <s v="EQ"/>
    <n v="492"/>
    <n v="493"/>
    <n v="484.7"/>
    <n v="491.55"/>
    <n v="489.25"/>
    <n v="488.8"/>
    <n v="487.8"/>
    <n v="7810874"/>
    <n v="3810127063.4000001"/>
    <n v="161609"/>
    <n v="4680175"/>
    <n v="59.92"/>
    <n v="-2.75"/>
    <n v="-5.5945478588139558E-3"/>
    <x v="0"/>
  </r>
  <r>
    <d v="2024-11-01T00:00:00"/>
    <x v="10"/>
    <n v="11"/>
    <n v="1"/>
    <x v="0"/>
    <x v="3"/>
    <s v="Q4"/>
    <x v="6"/>
    <x v="2"/>
    <s v="EQ"/>
    <n v="491"/>
    <n v="492.1"/>
    <n v="489.3"/>
    <n v="488.8"/>
    <n v="489.95"/>
    <n v="490.3"/>
    <n v="490.89"/>
    <n v="1461602"/>
    <n v="717491831.89999998"/>
    <n v="54687"/>
    <n v="781794"/>
    <n v="53.49"/>
    <n v="1.5"/>
    <n v="3.0687397708674302E-3"/>
    <x v="1"/>
  </r>
  <r>
    <d v="2024-11-04T00:00:00"/>
    <x v="10"/>
    <n v="11"/>
    <n v="1"/>
    <x v="0"/>
    <x v="3"/>
    <s v="Q4"/>
    <x v="6"/>
    <x v="2"/>
    <s v="EQ"/>
    <n v="493.45"/>
    <n v="493.45"/>
    <n v="479.55"/>
    <n v="490.3"/>
    <n v="485.25"/>
    <n v="484.6"/>
    <n v="483.55"/>
    <n v="8429731"/>
    <n v="4076159422.9000001"/>
    <n v="170904"/>
    <n v="4997006"/>
    <n v="59.28"/>
    <n v="-5.6999999999999886"/>
    <n v="-1.162553538649804E-2"/>
    <x v="0"/>
  </r>
  <r>
    <d v="2024-11-05T00:00:00"/>
    <x v="10"/>
    <n v="11"/>
    <n v="1"/>
    <x v="0"/>
    <x v="3"/>
    <s v="Q4"/>
    <x v="6"/>
    <x v="2"/>
    <s v="EQ"/>
    <n v="482.95"/>
    <n v="485.05"/>
    <n v="476.95"/>
    <n v="484.6"/>
    <n v="480.95"/>
    <n v="480.2"/>
    <n v="479.98"/>
    <n v="7327830"/>
    <n v="3517242119.0500002"/>
    <n v="150450"/>
    <n v="4125133"/>
    <n v="56.29"/>
    <n v="-4.4000000000000341"/>
    <n v="-9.0796533223277635E-3"/>
    <x v="0"/>
  </r>
  <r>
    <d v="2024-11-06T00:00:00"/>
    <x v="10"/>
    <n v="11"/>
    <n v="1"/>
    <x v="0"/>
    <x v="3"/>
    <s v="Q4"/>
    <x v="6"/>
    <x v="2"/>
    <s v="EQ"/>
    <n v="480.2"/>
    <n v="484.4"/>
    <n v="478"/>
    <n v="480.2"/>
    <n v="481.95"/>
    <n v="481.1"/>
    <n v="480.83"/>
    <n v="11313985"/>
    <n v="5440109205.5500002"/>
    <n v="140673"/>
    <n v="7242449"/>
    <n v="64.010000000000005"/>
    <n v="0.90000000000003411"/>
    <n v="1.8742190753853272E-3"/>
    <x v="1"/>
  </r>
  <r>
    <d v="2024-11-07T00:00:00"/>
    <x v="10"/>
    <n v="11"/>
    <n v="1"/>
    <x v="0"/>
    <x v="3"/>
    <s v="Q4"/>
    <x v="6"/>
    <x v="2"/>
    <s v="EQ"/>
    <n v="481.75"/>
    <n v="482.7"/>
    <n v="476.1"/>
    <n v="481.1"/>
    <n v="478"/>
    <n v="477.9"/>
    <n v="477.82"/>
    <n v="8924280"/>
    <n v="4264165090.1999998"/>
    <n v="132407"/>
    <n v="5393508"/>
    <n v="60.44"/>
    <n v="-3.2000000000000455"/>
    <n v="-6.651423820411651E-3"/>
    <x v="0"/>
  </r>
  <r>
    <d v="2024-11-08T00:00:00"/>
    <x v="10"/>
    <n v="11"/>
    <n v="1"/>
    <x v="0"/>
    <x v="3"/>
    <s v="Q4"/>
    <x v="6"/>
    <x v="2"/>
    <s v="EQ"/>
    <n v="477.9"/>
    <n v="480.7"/>
    <n v="474.6"/>
    <n v="477.9"/>
    <n v="478.8"/>
    <n v="478.05"/>
    <n v="477.78"/>
    <n v="6090462"/>
    <n v="2909920473.3499999"/>
    <n v="105996"/>
    <n v="3454982"/>
    <n v="56.73"/>
    <n v="0.15000000000003411"/>
    <n v="3.138731952291988E-4"/>
    <x v="1"/>
  </r>
  <r>
    <d v="2024-11-11T00:00:00"/>
    <x v="10"/>
    <n v="11"/>
    <n v="1"/>
    <x v="0"/>
    <x v="3"/>
    <s v="Q4"/>
    <x v="6"/>
    <x v="2"/>
    <s v="EQ"/>
    <n v="478.05"/>
    <n v="481.5"/>
    <n v="474.1"/>
    <n v="478.05"/>
    <n v="477.3"/>
    <n v="476.95"/>
    <n v="478.38"/>
    <n v="5488948"/>
    <n v="2625814462.6999998"/>
    <n v="123605"/>
    <n v="3300121"/>
    <n v="60.12"/>
    <n v="-1.1000000000000227"/>
    <n v="-2.3010145382282663E-3"/>
    <x v="0"/>
  </r>
  <r>
    <d v="2024-11-12T00:00:00"/>
    <x v="10"/>
    <n v="11"/>
    <n v="1"/>
    <x v="0"/>
    <x v="3"/>
    <s v="Q4"/>
    <x v="6"/>
    <x v="2"/>
    <s v="EQ"/>
    <n v="477.6"/>
    <n v="477.95"/>
    <n v="471.15"/>
    <n v="476.95"/>
    <n v="471.9"/>
    <n v="472.85"/>
    <n v="474.91"/>
    <n v="5041916"/>
    <n v="2394432824.5"/>
    <n v="129476"/>
    <n v="3295131"/>
    <n v="65.349999999999994"/>
    <n v="-4.0999999999999659"/>
    <n v="-8.596288919173847E-3"/>
    <x v="0"/>
  </r>
  <r>
    <d v="2024-11-13T00:00:00"/>
    <x v="10"/>
    <n v="11"/>
    <n v="1"/>
    <x v="0"/>
    <x v="3"/>
    <s v="Q4"/>
    <x v="6"/>
    <x v="2"/>
    <s v="EQ"/>
    <n v="470.05"/>
    <n v="474.7"/>
    <n v="468.25"/>
    <n v="472.85"/>
    <n v="472"/>
    <n v="472.2"/>
    <n v="471.96"/>
    <n v="11120381"/>
    <n v="5248410369"/>
    <n v="188101"/>
    <n v="7521950"/>
    <n v="67.64"/>
    <n v="-0.65000000000003411"/>
    <n v="-1.3746431214973756E-3"/>
    <x v="0"/>
  </r>
  <r>
    <d v="2024-11-14T00:00:00"/>
    <x v="10"/>
    <n v="11"/>
    <n v="1"/>
    <x v="0"/>
    <x v="3"/>
    <s v="Q4"/>
    <x v="6"/>
    <x v="2"/>
    <s v="EQ"/>
    <n v="471.2"/>
    <n v="472.95"/>
    <n v="462.25"/>
    <n v="472.2"/>
    <n v="467"/>
    <n v="465.95"/>
    <n v="465.91"/>
    <n v="11639562"/>
    <n v="5422931558.6999998"/>
    <n v="230824"/>
    <n v="6082557"/>
    <n v="52.26"/>
    <n v="-6.25"/>
    <n v="-1.3235916984328674E-2"/>
    <x v="0"/>
  </r>
  <r>
    <d v="2024-11-18T00:00:00"/>
    <x v="10"/>
    <n v="11"/>
    <n v="1"/>
    <x v="0"/>
    <x v="3"/>
    <s v="Q4"/>
    <x v="6"/>
    <x v="2"/>
    <s v="EQ"/>
    <n v="466"/>
    <n v="467.8"/>
    <n v="462"/>
    <n v="465.95"/>
    <n v="467.4"/>
    <n v="466.55"/>
    <n v="464.79"/>
    <n v="8135260"/>
    <n v="3781191097.1999998"/>
    <n v="183896"/>
    <n v="4699705"/>
    <n v="57.77"/>
    <n v="0.60000000000002274"/>
    <n v="1.2876918124262748E-3"/>
    <x v="1"/>
  </r>
  <r>
    <d v="2024-11-19T00:00:00"/>
    <x v="10"/>
    <n v="11"/>
    <n v="1"/>
    <x v="0"/>
    <x v="3"/>
    <s v="Q4"/>
    <x v="6"/>
    <x v="2"/>
    <s v="EQ"/>
    <n v="468"/>
    <n v="473.75"/>
    <n v="466.25"/>
    <n v="466.55"/>
    <n v="466.6"/>
    <n v="467.35"/>
    <n v="471.03"/>
    <n v="6857374"/>
    <n v="3230038399.6500001"/>
    <n v="111105"/>
    <n v="4478830"/>
    <n v="65.31"/>
    <n v="0.80000000000001137"/>
    <n v="1.7147143928839595E-3"/>
    <x v="1"/>
  </r>
  <r>
    <d v="2024-11-21T00:00:00"/>
    <x v="10"/>
    <n v="11"/>
    <n v="1"/>
    <x v="0"/>
    <x v="3"/>
    <s v="Q4"/>
    <x v="6"/>
    <x v="2"/>
    <s v="EQ"/>
    <n v="461"/>
    <n v="464.05"/>
    <n v="455.4"/>
    <n v="467.35"/>
    <n v="457"/>
    <n v="457.15"/>
    <n v="458.53"/>
    <n v="19559847"/>
    <n v="8968797499.25"/>
    <n v="236495"/>
    <n v="12726681"/>
    <n v="65.069999999999993"/>
    <n v="-10.200000000000045"/>
    <n v="-2.1825184551192992E-2"/>
    <x v="0"/>
  </r>
  <r>
    <d v="2024-11-22T00:00:00"/>
    <x v="10"/>
    <n v="11"/>
    <n v="1"/>
    <x v="0"/>
    <x v="3"/>
    <s v="Q4"/>
    <x v="6"/>
    <x v="2"/>
    <s v="EQ"/>
    <n v="456.2"/>
    <n v="476.5"/>
    <n v="455.5"/>
    <n v="457.15"/>
    <n v="474"/>
    <n v="474.65"/>
    <n v="465.47"/>
    <n v="19464568"/>
    <n v="9060224659.4500008"/>
    <n v="178132"/>
    <n v="11168893"/>
    <n v="57.38"/>
    <n v="17.5"/>
    <n v="3.8280651864814615E-2"/>
    <x v="1"/>
  </r>
  <r>
    <d v="2024-11-25T00:00:00"/>
    <x v="10"/>
    <n v="11"/>
    <n v="1"/>
    <x v="0"/>
    <x v="3"/>
    <s v="Q4"/>
    <x v="6"/>
    <x v="2"/>
    <s v="EQ"/>
    <n v="479"/>
    <n v="482.2"/>
    <n v="472.4"/>
    <n v="474.65"/>
    <n v="478.15"/>
    <n v="476.8"/>
    <n v="476.97"/>
    <n v="13891991"/>
    <n v="6626051098.6499996"/>
    <n v="137597"/>
    <n v="8194335"/>
    <n v="58.99"/>
    <n v="2.1500000000000341"/>
    <n v="4.5296534288423772E-3"/>
    <x v="1"/>
  </r>
  <r>
    <d v="2024-11-26T00:00:00"/>
    <x v="10"/>
    <n v="11"/>
    <n v="1"/>
    <x v="0"/>
    <x v="3"/>
    <s v="Q4"/>
    <x v="6"/>
    <x v="2"/>
    <s v="EQ"/>
    <n v="480"/>
    <n v="482.65"/>
    <n v="474.1"/>
    <n v="476.8"/>
    <n v="477"/>
    <n v="477"/>
    <n v="476.76"/>
    <n v="6539846"/>
    <n v="3117927466.8000002"/>
    <n v="124209"/>
    <n v="3360474"/>
    <n v="51.38"/>
    <n v="0.19999999999998863"/>
    <n v="4.1946308724829829E-4"/>
    <x v="1"/>
  </r>
  <r>
    <d v="2024-11-27T00:00:00"/>
    <x v="10"/>
    <n v="11"/>
    <n v="1"/>
    <x v="0"/>
    <x v="3"/>
    <s v="Q4"/>
    <x v="6"/>
    <x v="2"/>
    <s v="EQ"/>
    <n v="477.5"/>
    <n v="480.1"/>
    <n v="473"/>
    <n v="477"/>
    <n v="476.95"/>
    <n v="476.95"/>
    <n v="475.67"/>
    <n v="7067013"/>
    <n v="3361555101.9000001"/>
    <n v="92526"/>
    <n v="3797294"/>
    <n v="53.73"/>
    <n v="-5.0000000000011369E-2"/>
    <n v="-1.0482180293503432E-4"/>
    <x v="0"/>
  </r>
  <r>
    <d v="2024-11-28T00:00:00"/>
    <x v="10"/>
    <n v="11"/>
    <n v="1"/>
    <x v="0"/>
    <x v="3"/>
    <s v="Q4"/>
    <x v="6"/>
    <x v="2"/>
    <s v="EQ"/>
    <n v="477"/>
    <n v="483.8"/>
    <n v="470.55"/>
    <n v="476.95"/>
    <n v="475.55"/>
    <n v="474.9"/>
    <n v="476.02"/>
    <n v="14412539"/>
    <n v="6860590338.25"/>
    <n v="197328"/>
    <n v="6609296"/>
    <n v="45.86"/>
    <n v="-2.0500000000000114"/>
    <n v="-4.2981444595869825E-3"/>
    <x v="0"/>
  </r>
  <r>
    <d v="2024-11-29T00:00:00"/>
    <x v="10"/>
    <n v="11"/>
    <n v="1"/>
    <x v="0"/>
    <x v="3"/>
    <s v="Q4"/>
    <x v="6"/>
    <x v="2"/>
    <s v="EQ"/>
    <n v="473.2"/>
    <n v="478.9"/>
    <n v="472.6"/>
    <n v="474.9"/>
    <n v="477"/>
    <n v="476.75"/>
    <n v="476.39"/>
    <n v="8346687"/>
    <n v="3976306074.0999999"/>
    <n v="126718"/>
    <n v="4778661"/>
    <n v="57.25"/>
    <n v="1.8500000000000227"/>
    <n v="3.8955569593599132E-3"/>
    <x v="1"/>
  </r>
  <r>
    <d v="2024-12-02T00:00:00"/>
    <x v="11"/>
    <n v="12"/>
    <n v="1"/>
    <x v="0"/>
    <x v="3"/>
    <s v="Q4"/>
    <x v="6"/>
    <x v="2"/>
    <s v="EQ"/>
    <n v="476"/>
    <n v="479.3"/>
    <n v="473.4"/>
    <n v="476.75"/>
    <n v="477.4"/>
    <n v="477.2"/>
    <n v="476.84"/>
    <n v="5478598"/>
    <n v="2612398108.1999998"/>
    <n v="105775"/>
    <n v="3274668"/>
    <n v="59.77"/>
    <n v="0.44999999999998863"/>
    <n v="9.4389092815938883E-4"/>
    <x v="1"/>
  </r>
  <r>
    <d v="2024-12-03T00:00:00"/>
    <x v="11"/>
    <n v="12"/>
    <n v="1"/>
    <x v="0"/>
    <x v="3"/>
    <s v="Q4"/>
    <x v="6"/>
    <x v="2"/>
    <s v="EQ"/>
    <n v="466"/>
    <n v="473.4"/>
    <n v="462.75"/>
    <n v="477.2"/>
    <n v="472.55"/>
    <n v="472.55"/>
    <n v="469.06"/>
    <n v="22218251"/>
    <n v="10421681081.049999"/>
    <n v="289294"/>
    <n v="11468158"/>
    <n v="51.62"/>
    <n v="-4.6499999999999773"/>
    <n v="-9.7443419949706147E-3"/>
    <x v="0"/>
  </r>
  <r>
    <d v="2024-12-04T00:00:00"/>
    <x v="11"/>
    <n v="12"/>
    <n v="1"/>
    <x v="0"/>
    <x v="3"/>
    <s v="Q4"/>
    <x v="6"/>
    <x v="2"/>
    <s v="EQ"/>
    <n v="474.4"/>
    <n v="478.2"/>
    <n v="466.4"/>
    <n v="472.55"/>
    <n v="467.2"/>
    <n v="467.1"/>
    <n v="470.88"/>
    <n v="13439484"/>
    <n v="6328346244.1499996"/>
    <n v="184751"/>
    <n v="8399289"/>
    <n v="62.5"/>
    <n v="-5.4499999999999886"/>
    <n v="-1.1533171093006007E-2"/>
    <x v="0"/>
  </r>
  <r>
    <d v="2024-12-05T00:00:00"/>
    <x v="11"/>
    <n v="12"/>
    <n v="1"/>
    <x v="0"/>
    <x v="3"/>
    <s v="Q4"/>
    <x v="6"/>
    <x v="2"/>
    <s v="EQ"/>
    <n v="467.55"/>
    <n v="472.75"/>
    <n v="462.5"/>
    <n v="467.1"/>
    <n v="467.7"/>
    <n v="467.5"/>
    <n v="468"/>
    <n v="26415053"/>
    <n v="12362222644.549999"/>
    <n v="280989"/>
    <n v="14712940"/>
    <n v="55.7"/>
    <n v="0.39999999999997726"/>
    <n v="8.5634767715687705E-4"/>
    <x v="1"/>
  </r>
  <r>
    <d v="2024-12-06T00:00:00"/>
    <x v="11"/>
    <n v="12"/>
    <n v="1"/>
    <x v="0"/>
    <x v="3"/>
    <s v="Q4"/>
    <x v="6"/>
    <x v="2"/>
    <s v="EQ"/>
    <n v="470"/>
    <n v="474.95"/>
    <n v="467.7"/>
    <n v="467.5"/>
    <n v="471.95"/>
    <n v="471.15"/>
    <n v="472.38"/>
    <n v="7551407"/>
    <n v="3567134560.3499999"/>
    <n v="118458"/>
    <n v="3279177"/>
    <n v="43.42"/>
    <n v="3.6499999999999773"/>
    <n v="7.8074866310159944E-3"/>
    <x v="1"/>
  </r>
  <r>
    <d v="2024-12-09T00:00:00"/>
    <x v="11"/>
    <n v="12"/>
    <n v="1"/>
    <x v="0"/>
    <x v="3"/>
    <s v="Q4"/>
    <x v="6"/>
    <x v="2"/>
    <s v="EQ"/>
    <n v="471.5"/>
    <n v="472"/>
    <n v="462.95"/>
    <n v="471.15"/>
    <n v="465.2"/>
    <n v="464.95"/>
    <n v="467.02"/>
    <n v="11703384"/>
    <n v="5465695132.6999998"/>
    <n v="160632"/>
    <n v="7332585"/>
    <n v="62.65"/>
    <n v="-6.1999999999999886"/>
    <n v="-1.3159291096253823E-2"/>
    <x v="0"/>
  </r>
  <r>
    <d v="2024-12-10T00:00:00"/>
    <x v="11"/>
    <n v="12"/>
    <n v="1"/>
    <x v="0"/>
    <x v="3"/>
    <s v="Q4"/>
    <x v="6"/>
    <x v="2"/>
    <s v="EQ"/>
    <n v="465.35"/>
    <n v="466.45"/>
    <n v="462.6"/>
    <n v="464.95"/>
    <n v="465.35"/>
    <n v="465.45"/>
    <n v="464.64"/>
    <n v="8823805"/>
    <n v="4099916466.3000002"/>
    <n v="137180"/>
    <n v="5803821"/>
    <n v="65.77"/>
    <n v="0.5"/>
    <n v="1.0753844499408539E-3"/>
    <x v="1"/>
  </r>
  <r>
    <d v="2024-12-11T00:00:00"/>
    <x v="11"/>
    <n v="12"/>
    <n v="1"/>
    <x v="0"/>
    <x v="3"/>
    <s v="Q4"/>
    <x v="6"/>
    <x v="2"/>
    <s v="EQ"/>
    <n v="467.2"/>
    <n v="468.2"/>
    <n v="464.7"/>
    <n v="465.45"/>
    <n v="465.25"/>
    <n v="465.25"/>
    <n v="466.13"/>
    <n v="6745816"/>
    <n v="3144431682.0500002"/>
    <n v="108407"/>
    <n v="3633100"/>
    <n v="53.86"/>
    <n v="-0.19999999999998863"/>
    <n v="-4.2969169620794639E-4"/>
    <x v="0"/>
  </r>
  <r>
    <d v="2024-12-12T00:00:00"/>
    <x v="11"/>
    <n v="12"/>
    <n v="1"/>
    <x v="0"/>
    <x v="3"/>
    <s v="Q4"/>
    <x v="6"/>
    <x v="2"/>
    <s v="EQ"/>
    <n v="465.5"/>
    <n v="467.9"/>
    <n v="459.15"/>
    <n v="465.25"/>
    <n v="460.85"/>
    <n v="460.6"/>
    <n v="462.32"/>
    <n v="12884401"/>
    <n v="5956725495.6000004"/>
    <n v="165742"/>
    <n v="6964126"/>
    <n v="54.05"/>
    <n v="-4.6499999999999773"/>
    <n v="-9.994626544868301E-3"/>
    <x v="0"/>
  </r>
  <r>
    <d v="2024-12-13T00:00:00"/>
    <x v="11"/>
    <n v="12"/>
    <n v="1"/>
    <x v="0"/>
    <x v="3"/>
    <s v="Q4"/>
    <x v="6"/>
    <x v="2"/>
    <s v="EQ"/>
    <n v="460"/>
    <n v="474.4"/>
    <n v="451.65"/>
    <n v="460.6"/>
    <n v="471"/>
    <n v="470"/>
    <n v="464.46"/>
    <n v="31753858"/>
    <n v="14748433018.549999"/>
    <n v="249426"/>
    <n v="17512410"/>
    <n v="55.15"/>
    <n v="9.3999999999999773"/>
    <n v="2.0408163265306072E-2"/>
    <x v="1"/>
  </r>
  <r>
    <d v="2024-12-16T00:00:00"/>
    <x v="11"/>
    <n v="12"/>
    <n v="1"/>
    <x v="0"/>
    <x v="3"/>
    <s v="Q4"/>
    <x v="6"/>
    <x v="2"/>
    <s v="EQ"/>
    <n v="470.25"/>
    <n v="474.4"/>
    <n v="468"/>
    <n v="470"/>
    <n v="470"/>
    <n v="470.1"/>
    <n v="470.12"/>
    <n v="9007264"/>
    <n v="4234493701.8499999"/>
    <n v="153567"/>
    <n v="4781612"/>
    <n v="53.09"/>
    <n v="0.10000000000002274"/>
    <n v="2.1276595744685689E-4"/>
    <x v="1"/>
  </r>
  <r>
    <d v="2024-12-17T00:00:00"/>
    <x v="11"/>
    <n v="12"/>
    <n v="1"/>
    <x v="0"/>
    <x v="3"/>
    <s v="Q4"/>
    <x v="6"/>
    <x v="2"/>
    <s v="EQ"/>
    <n v="470"/>
    <n v="475.8"/>
    <n v="463.05"/>
    <n v="470.1"/>
    <n v="470.7"/>
    <n v="469.55"/>
    <n v="470.32"/>
    <n v="19844152"/>
    <n v="9333064294.2999992"/>
    <n v="235005"/>
    <n v="8672882"/>
    <n v="43.7"/>
    <n v="-0.55000000000001137"/>
    <n v="-1.169963837481411E-3"/>
    <x v="0"/>
  </r>
  <r>
    <d v="2024-12-18T00:00:00"/>
    <x v="11"/>
    <n v="12"/>
    <n v="1"/>
    <x v="0"/>
    <x v="3"/>
    <s v="Q4"/>
    <x v="6"/>
    <x v="2"/>
    <s v="EQ"/>
    <n v="472.7"/>
    <n v="473.8"/>
    <n v="466.9"/>
    <n v="469.55"/>
    <n v="471.25"/>
    <n v="470.5"/>
    <n v="470.47"/>
    <n v="12365167"/>
    <n v="5817485040.3000002"/>
    <n v="171373"/>
    <n v="6317433"/>
    <n v="51.09"/>
    <n v="0.94999999999998863"/>
    <n v="2.0232137152592666E-3"/>
    <x v="1"/>
  </r>
  <r>
    <d v="2024-12-19T00:00:00"/>
    <x v="11"/>
    <n v="12"/>
    <n v="1"/>
    <x v="0"/>
    <x v="3"/>
    <s v="Q4"/>
    <x v="6"/>
    <x v="2"/>
    <s v="EQ"/>
    <n v="469"/>
    <n v="474.35"/>
    <n v="465.3"/>
    <n v="470.5"/>
    <n v="466"/>
    <n v="466.55"/>
    <n v="468.63"/>
    <n v="14599270"/>
    <n v="6841613826.0500002"/>
    <n v="208360"/>
    <n v="8470164"/>
    <n v="58.02"/>
    <n v="-3.9499999999999886"/>
    <n v="-8.3953241232730888E-3"/>
    <x v="0"/>
  </r>
  <r>
    <d v="2024-12-20T00:00:00"/>
    <x v="11"/>
    <n v="12"/>
    <n v="1"/>
    <x v="0"/>
    <x v="3"/>
    <s v="Q4"/>
    <x v="6"/>
    <x v="2"/>
    <s v="EQ"/>
    <n v="466.5"/>
    <n v="467.45"/>
    <n v="459.3"/>
    <n v="466.55"/>
    <n v="465.65"/>
    <n v="464.65"/>
    <n v="463.94"/>
    <n v="19481288"/>
    <n v="9038176739.25"/>
    <n v="241995"/>
    <n v="10233036"/>
    <n v="52.53"/>
    <n v="-1.9000000000000341"/>
    <n v="-4.0724466830994194E-3"/>
    <x v="0"/>
  </r>
  <r>
    <d v="2024-12-23T00:00:00"/>
    <x v="11"/>
    <n v="12"/>
    <n v="1"/>
    <x v="0"/>
    <x v="3"/>
    <s v="Q4"/>
    <x v="6"/>
    <x v="2"/>
    <s v="EQ"/>
    <n v="471.2"/>
    <n v="477.7"/>
    <n v="467.6"/>
    <n v="464.65"/>
    <n v="474.5"/>
    <n v="474.25"/>
    <n v="473.08"/>
    <n v="18837469"/>
    <n v="8911659177.2999992"/>
    <n v="240219"/>
    <n v="11723502"/>
    <n v="62.24"/>
    <n v="9.6000000000000227"/>
    <n v="2.0660712364145104E-2"/>
    <x v="1"/>
  </r>
  <r>
    <d v="2024-12-24T00:00:00"/>
    <x v="11"/>
    <n v="12"/>
    <n v="1"/>
    <x v="0"/>
    <x v="3"/>
    <s v="Q4"/>
    <x v="6"/>
    <x v="2"/>
    <s v="EQ"/>
    <n v="474.9"/>
    <n v="480.25"/>
    <n v="472.65"/>
    <n v="474.25"/>
    <n v="478.25"/>
    <n v="478.45"/>
    <n v="478.09"/>
    <n v="11564497"/>
    <n v="5528895414.8500004"/>
    <n v="172646"/>
    <n v="7549163"/>
    <n v="65.28"/>
    <n v="4.1999999999999886"/>
    <n v="8.8560885608855843E-3"/>
    <x v="1"/>
  </r>
  <r>
    <d v="2024-12-26T00:00:00"/>
    <x v="11"/>
    <n v="12"/>
    <n v="1"/>
    <x v="0"/>
    <x v="3"/>
    <s v="Q4"/>
    <x v="6"/>
    <x v="2"/>
    <s v="EQ"/>
    <n v="480.55"/>
    <n v="481.85"/>
    <n v="476"/>
    <n v="478.45"/>
    <n v="477"/>
    <n v="476.95"/>
    <n v="478.43"/>
    <n v="8848065"/>
    <n v="4233160326.9000001"/>
    <n v="148089"/>
    <n v="5018964"/>
    <n v="56.72"/>
    <n v="-1.5"/>
    <n v="-3.1351238373915772E-3"/>
    <x v="0"/>
  </r>
  <r>
    <d v="2024-12-27T00:00:00"/>
    <x v="11"/>
    <n v="12"/>
    <n v="1"/>
    <x v="0"/>
    <x v="3"/>
    <s v="Q4"/>
    <x v="6"/>
    <x v="2"/>
    <s v="EQ"/>
    <n v="479.75"/>
    <n v="481.9"/>
    <n v="476"/>
    <n v="476.95"/>
    <n v="479.7"/>
    <n v="478.6"/>
    <n v="479.17"/>
    <n v="16279450"/>
    <n v="7800652449.5500002"/>
    <n v="166926"/>
    <n v="10011016"/>
    <n v="61.49"/>
    <n v="1.6500000000000341"/>
    <n v="3.4594821260090871E-3"/>
    <x v="1"/>
  </r>
  <r>
    <d v="2024-12-30T00:00:00"/>
    <x v="11"/>
    <n v="12"/>
    <n v="1"/>
    <x v="0"/>
    <x v="3"/>
    <s v="Q4"/>
    <x v="6"/>
    <x v="2"/>
    <s v="EQ"/>
    <n v="480.75"/>
    <n v="481.45"/>
    <n v="476"/>
    <n v="478.6"/>
    <n v="476.8"/>
    <n v="477"/>
    <n v="478.45"/>
    <n v="13074810"/>
    <n v="6255656373.25"/>
    <n v="158954"/>
    <n v="9883713"/>
    <n v="75.59"/>
    <n v="-1.6000000000000227"/>
    <n v="-3.3430839949854215E-3"/>
    <x v="0"/>
  </r>
  <r>
    <d v="2024-12-31T00:00:00"/>
    <x v="11"/>
    <n v="12"/>
    <n v="1"/>
    <x v="0"/>
    <x v="3"/>
    <s v="Q4"/>
    <x v="6"/>
    <x v="2"/>
    <s v="EQ"/>
    <n v="478.45"/>
    <n v="484.65"/>
    <n v="474.55"/>
    <n v="477"/>
    <n v="484.45"/>
    <n v="483.65"/>
    <n v="479.83"/>
    <n v="13276195"/>
    <n v="6370264307.1999998"/>
    <n v="152025"/>
    <n v="9157073"/>
    <n v="68.97"/>
    <n v="6.6499999999999773"/>
    <n v="1.3941299790356347E-2"/>
    <x v="1"/>
  </r>
  <r>
    <d v="2025-01-01T00:00:00"/>
    <x v="0"/>
    <n v="1"/>
    <n v="1"/>
    <x v="1"/>
    <x v="0"/>
    <s v="Q1"/>
    <x v="6"/>
    <x v="2"/>
    <s v="EQ"/>
    <n v="486"/>
    <n v="486.85"/>
    <n v="482.15"/>
    <n v="483.65"/>
    <n v="484.7"/>
    <n v="483.95"/>
    <n v="484.93"/>
    <n v="18229128"/>
    <n v="8839930024.3999996"/>
    <n v="164587"/>
    <n v="13209445"/>
    <n v="72.459999999999994"/>
    <n v="0.30000000000001137"/>
    <n v="6.2028326268998533E-4"/>
    <x v="1"/>
  </r>
  <r>
    <d v="2025-01-02T00:00:00"/>
    <x v="0"/>
    <n v="1"/>
    <n v="1"/>
    <x v="1"/>
    <x v="0"/>
    <s v="Q1"/>
    <x v="6"/>
    <x v="2"/>
    <s v="EQ"/>
    <n v="485.35"/>
    <n v="490"/>
    <n v="482.3"/>
    <n v="483.95"/>
    <n v="489.5"/>
    <n v="489.05"/>
    <n v="486.22"/>
    <n v="26124980"/>
    <n v="12702491020.450001"/>
    <n v="224779"/>
    <n v="21381955"/>
    <n v="81.84"/>
    <n v="5.1000000000000227"/>
    <n v="1.0538278747804573E-2"/>
    <x v="1"/>
  </r>
  <r>
    <d v="2025-01-03T00:00:00"/>
    <x v="0"/>
    <n v="1"/>
    <n v="1"/>
    <x v="1"/>
    <x v="0"/>
    <s v="Q1"/>
    <x v="6"/>
    <x v="2"/>
    <s v="EQ"/>
    <n v="490.25"/>
    <n v="491"/>
    <n v="479.85"/>
    <n v="489.05"/>
    <n v="483.95"/>
    <n v="481.6"/>
    <n v="482.67"/>
    <n v="37072992"/>
    <n v="17893961935.849998"/>
    <n v="227193"/>
    <n v="25389838"/>
    <n v="68.489999999999995"/>
    <n v="-7.4499999999999886"/>
    <n v="-1.5233616194663098E-2"/>
    <x v="0"/>
  </r>
  <r>
    <d v="2025-01-06T00:00:00"/>
    <x v="0"/>
    <n v="1"/>
    <n v="1"/>
    <x v="1"/>
    <x v="0"/>
    <s v="Q1"/>
    <x v="6"/>
    <x v="2"/>
    <s v="EQ"/>
    <n v="455.6"/>
    <n v="461.75"/>
    <n v="441.25"/>
    <n v="481.6"/>
    <n v="445.35"/>
    <n v="442.65"/>
    <n v="450.15"/>
    <n v="22009958"/>
    <n v="9907771203.0499992"/>
    <n v="286532"/>
    <n v="13211468"/>
    <n v="60.02"/>
    <n v="-38.950000000000045"/>
    <n v="-8.0876245847176176E-2"/>
    <x v="0"/>
  </r>
  <r>
    <d v="2025-01-07T00:00:00"/>
    <x v="0"/>
    <n v="1"/>
    <n v="1"/>
    <x v="1"/>
    <x v="0"/>
    <s v="Q1"/>
    <x v="6"/>
    <x v="2"/>
    <s v="EQ"/>
    <n v="445.5"/>
    <n v="447.6"/>
    <n v="440.15"/>
    <n v="442.65"/>
    <n v="441.1"/>
    <n v="441.1"/>
    <n v="442.97"/>
    <n v="14294780"/>
    <n v="6332098307.3000002"/>
    <n v="180441"/>
    <n v="9600674"/>
    <n v="67.16"/>
    <n v="-1.5499999999999545"/>
    <n v="-3.5016378628712403E-3"/>
    <x v="0"/>
  </r>
  <r>
    <d v="2025-01-08T00:00:00"/>
    <x v="0"/>
    <n v="1"/>
    <n v="1"/>
    <x v="1"/>
    <x v="0"/>
    <s v="Q1"/>
    <x v="6"/>
    <x v="2"/>
    <s v="EQ"/>
    <n v="443"/>
    <n v="452.05"/>
    <n v="437.1"/>
    <n v="441.1"/>
    <n v="449.65"/>
    <n v="449.55"/>
    <n v="444.83"/>
    <n v="13482926"/>
    <n v="5997660207.25"/>
    <n v="163390"/>
    <n v="7423150"/>
    <n v="55.06"/>
    <n v="8.4499999999999886"/>
    <n v="1.9156653819995439E-2"/>
    <x v="1"/>
  </r>
  <r>
    <d v="2025-01-09T00:00:00"/>
    <x v="0"/>
    <n v="1"/>
    <n v="1"/>
    <x v="1"/>
    <x v="0"/>
    <s v="Q1"/>
    <x v="6"/>
    <x v="2"/>
    <s v="EQ"/>
    <n v="449.4"/>
    <n v="460.65"/>
    <n v="446.05"/>
    <n v="449.55"/>
    <n v="450.45"/>
    <n v="450.1"/>
    <n v="452.64"/>
    <n v="19732649"/>
    <n v="8931846709.4500008"/>
    <n v="214398"/>
    <n v="12020193"/>
    <n v="60.92"/>
    <n v="0.55000000000001137"/>
    <n v="1.2234456678901376E-3"/>
    <x v="1"/>
  </r>
  <r>
    <d v="2025-01-10T00:00:00"/>
    <x v="0"/>
    <n v="1"/>
    <n v="1"/>
    <x v="1"/>
    <x v="0"/>
    <s v="Q1"/>
    <x v="6"/>
    <x v="2"/>
    <s v="EQ"/>
    <n v="449.95"/>
    <n v="452"/>
    <n v="442.5"/>
    <n v="450.1"/>
    <n v="443.85"/>
    <n v="444.9"/>
    <n v="445.59"/>
    <n v="9145729"/>
    <n v="4075202264.9000001"/>
    <n v="169176"/>
    <n v="5811680"/>
    <n v="63.55"/>
    <n v="-5.2000000000000455"/>
    <n v="-1.1552988224839024E-2"/>
    <x v="0"/>
  </r>
  <r>
    <d v="2025-01-13T00:00:00"/>
    <x v="0"/>
    <n v="1"/>
    <n v="1"/>
    <x v="1"/>
    <x v="0"/>
    <s v="Q1"/>
    <x v="6"/>
    <x v="2"/>
    <s v="EQ"/>
    <n v="435"/>
    <n v="444"/>
    <n v="435"/>
    <n v="444.9"/>
    <n v="439"/>
    <n v="439.05"/>
    <n v="440.27"/>
    <n v="17799607"/>
    <n v="7836665097.9499998"/>
    <n v="172276"/>
    <n v="12849941"/>
    <n v="72.19"/>
    <n v="-5.8499999999999659"/>
    <n v="-1.3149022252191427E-2"/>
    <x v="0"/>
  </r>
  <r>
    <d v="2025-01-14T00:00:00"/>
    <x v="0"/>
    <n v="1"/>
    <n v="1"/>
    <x v="1"/>
    <x v="0"/>
    <s v="Q1"/>
    <x v="6"/>
    <x v="2"/>
    <s v="EQ"/>
    <n v="441"/>
    <n v="441.5"/>
    <n v="435.85"/>
    <n v="439.05"/>
    <n v="436.95"/>
    <n v="436.6"/>
    <n v="438.04"/>
    <n v="18048459"/>
    <n v="7905915833.3500004"/>
    <n v="233131"/>
    <n v="11503124"/>
    <n v="63.73"/>
    <n v="-2.4499999999999886"/>
    <n v="-5.5802300421364049E-3"/>
    <x v="0"/>
  </r>
  <r>
    <d v="2025-01-15T00:00:00"/>
    <x v="0"/>
    <n v="1"/>
    <n v="1"/>
    <x v="1"/>
    <x v="0"/>
    <s v="Q1"/>
    <x v="6"/>
    <x v="2"/>
    <s v="EQ"/>
    <n v="436.6"/>
    <n v="441.8"/>
    <n v="435.35"/>
    <n v="436.6"/>
    <n v="437"/>
    <n v="437.35"/>
    <n v="437.99"/>
    <n v="9786805"/>
    <n v="4286512512.75"/>
    <n v="123376"/>
    <n v="6253307"/>
    <n v="63.9"/>
    <n v="0.75"/>
    <n v="1.7178195144296837E-3"/>
    <x v="1"/>
  </r>
  <r>
    <d v="2025-01-16T00:00:00"/>
    <x v="0"/>
    <n v="1"/>
    <n v="1"/>
    <x v="1"/>
    <x v="0"/>
    <s v="Q1"/>
    <x v="6"/>
    <x v="2"/>
    <s v="EQ"/>
    <n v="438.05"/>
    <n v="439.45"/>
    <n v="431.1"/>
    <n v="437.35"/>
    <n v="432.9"/>
    <n v="432.85"/>
    <n v="432.62"/>
    <n v="15774070"/>
    <n v="6824178083.3999996"/>
    <n v="197000"/>
    <n v="9776135"/>
    <n v="61.98"/>
    <n v="-4.5"/>
    <n v="-1.028924202583743E-2"/>
    <x v="0"/>
  </r>
  <r>
    <d v="2025-01-17T00:00:00"/>
    <x v="0"/>
    <n v="1"/>
    <n v="1"/>
    <x v="1"/>
    <x v="0"/>
    <s v="Q1"/>
    <x v="6"/>
    <x v="2"/>
    <s v="EQ"/>
    <n v="433"/>
    <n v="441.8"/>
    <n v="432.5"/>
    <n v="432.85"/>
    <n v="439.65"/>
    <n v="440.2"/>
    <n v="438.78"/>
    <n v="11270061"/>
    <n v="4945104351.0500002"/>
    <n v="119845"/>
    <n v="7348281"/>
    <n v="65.2"/>
    <n v="7.3499999999999659"/>
    <n v="1.6980478225713216E-2"/>
    <x v="1"/>
  </r>
  <r>
    <d v="2025-01-20T00:00:00"/>
    <x v="0"/>
    <n v="1"/>
    <n v="1"/>
    <x v="1"/>
    <x v="0"/>
    <s v="Q1"/>
    <x v="6"/>
    <x v="2"/>
    <s v="EQ"/>
    <n v="439"/>
    <n v="441.2"/>
    <n v="436"/>
    <n v="440.2"/>
    <n v="437.45"/>
    <n v="437.7"/>
    <n v="437.61"/>
    <n v="8742771"/>
    <n v="3825927431.8499999"/>
    <n v="152896"/>
    <n v="6268998"/>
    <n v="71.7"/>
    <n v="-2.5"/>
    <n v="-5.6792367105860976E-3"/>
    <x v="0"/>
  </r>
  <r>
    <d v="2025-01-21T00:00:00"/>
    <x v="0"/>
    <n v="1"/>
    <n v="1"/>
    <x v="1"/>
    <x v="0"/>
    <s v="Q1"/>
    <x v="6"/>
    <x v="2"/>
    <s v="EQ"/>
    <n v="438"/>
    <n v="447"/>
    <n v="435.25"/>
    <n v="437.7"/>
    <n v="437.95"/>
    <n v="437.55"/>
    <n v="440.22"/>
    <n v="15686500"/>
    <n v="6905471880.0500002"/>
    <n v="216692"/>
    <n v="5853952"/>
    <n v="37.32"/>
    <n v="-0.14999999999997726"/>
    <n v="-3.4270047978061973E-4"/>
    <x v="0"/>
  </r>
  <r>
    <d v="2025-01-22T00:00:00"/>
    <x v="0"/>
    <n v="1"/>
    <n v="1"/>
    <x v="1"/>
    <x v="0"/>
    <s v="Q1"/>
    <x v="6"/>
    <x v="2"/>
    <s v="EQ"/>
    <n v="439.9"/>
    <n v="441.95"/>
    <n v="436.55"/>
    <n v="437.55"/>
    <n v="436.75"/>
    <n v="437"/>
    <n v="438.79"/>
    <n v="9619648"/>
    <n v="4220997156.0999999"/>
    <n v="133708"/>
    <n v="5567099"/>
    <n v="57.87"/>
    <n v="-0.55000000000001137"/>
    <n v="-1.256999200091444E-3"/>
    <x v="0"/>
  </r>
  <r>
    <d v="2025-01-23T00:00:00"/>
    <x v="0"/>
    <n v="1"/>
    <n v="1"/>
    <x v="1"/>
    <x v="0"/>
    <s v="Q1"/>
    <x v="6"/>
    <x v="2"/>
    <s v="EQ"/>
    <n v="435"/>
    <n v="441.85"/>
    <n v="434.1"/>
    <n v="437"/>
    <n v="440.45"/>
    <n v="440.2"/>
    <n v="439.59"/>
    <n v="8888248"/>
    <n v="3907165756.8499999"/>
    <n v="131321"/>
    <n v="4753594"/>
    <n v="53.48"/>
    <n v="3.1999999999999886"/>
    <n v="7.3226544622425373E-3"/>
    <x v="1"/>
  </r>
  <r>
    <d v="2025-01-24T00:00:00"/>
    <x v="0"/>
    <n v="1"/>
    <n v="1"/>
    <x v="1"/>
    <x v="0"/>
    <s v="Q1"/>
    <x v="6"/>
    <x v="2"/>
    <s v="EQ"/>
    <n v="439.4"/>
    <n v="445"/>
    <n v="439.05"/>
    <n v="440.2"/>
    <n v="441.4"/>
    <n v="441.6"/>
    <n v="442.53"/>
    <n v="9665384"/>
    <n v="4277228029.6999998"/>
    <n v="141694"/>
    <n v="6070113"/>
    <n v="62.8"/>
    <n v="1.4000000000000341"/>
    <n v="3.180372557928292E-3"/>
    <x v="1"/>
  </r>
  <r>
    <d v="2025-01-27T00:00:00"/>
    <x v="0"/>
    <n v="1"/>
    <n v="1"/>
    <x v="1"/>
    <x v="0"/>
    <s v="Q1"/>
    <x v="6"/>
    <x v="2"/>
    <s v="EQ"/>
    <n v="440.8"/>
    <n v="445"/>
    <n v="436.55"/>
    <n v="441.6"/>
    <n v="439.9"/>
    <n v="440.1"/>
    <n v="440.42"/>
    <n v="10480203"/>
    <n v="4615646516.4499998"/>
    <n v="155397"/>
    <n v="6286459"/>
    <n v="59.98"/>
    <n v="-1.5"/>
    <n v="-3.3967391304347825E-3"/>
    <x v="0"/>
  </r>
  <r>
    <d v="2025-01-28T00:00:00"/>
    <x v="0"/>
    <n v="1"/>
    <n v="1"/>
    <x v="1"/>
    <x v="0"/>
    <s v="Q1"/>
    <x v="6"/>
    <x v="2"/>
    <s v="EQ"/>
    <n v="440"/>
    <n v="441.8"/>
    <n v="434.5"/>
    <n v="440.1"/>
    <n v="434.65"/>
    <n v="435.45"/>
    <n v="437.14"/>
    <n v="20813072"/>
    <n v="9098282699.2000008"/>
    <n v="174411"/>
    <n v="12557031"/>
    <n v="60.33"/>
    <n v="-4.6500000000000341"/>
    <n v="-1.0565780504430888E-2"/>
    <x v="0"/>
  </r>
  <r>
    <d v="2025-01-29T00:00:00"/>
    <x v="0"/>
    <n v="1"/>
    <n v="1"/>
    <x v="1"/>
    <x v="0"/>
    <s v="Q1"/>
    <x v="6"/>
    <x v="2"/>
    <s v="EQ"/>
    <n v="435.95"/>
    <n v="437.5"/>
    <n v="430.1"/>
    <n v="435.45"/>
    <n v="433.25"/>
    <n v="433.35"/>
    <n v="433.19"/>
    <n v="15158510"/>
    <n v="6566456115"/>
    <n v="270156"/>
    <n v="9959829"/>
    <n v="65.7"/>
    <n v="-2.0999999999999659"/>
    <n v="-4.8225973131242762E-3"/>
    <x v="0"/>
  </r>
  <r>
    <d v="2025-01-30T00:00:00"/>
    <x v="0"/>
    <n v="1"/>
    <n v="1"/>
    <x v="1"/>
    <x v="0"/>
    <s v="Q1"/>
    <x v="6"/>
    <x v="2"/>
    <s v="EQ"/>
    <n v="433"/>
    <n v="438"/>
    <n v="431.45"/>
    <n v="433.35"/>
    <n v="436"/>
    <n v="436.2"/>
    <n v="434.97"/>
    <n v="22496695"/>
    <n v="9785477722.3999996"/>
    <n v="206602"/>
    <n v="15495715"/>
    <n v="68.88"/>
    <n v="2.8499999999999659"/>
    <n v="6.5766701280719183E-3"/>
    <x v="1"/>
  </r>
  <r>
    <d v="2025-01-31T00:00:00"/>
    <x v="0"/>
    <n v="1"/>
    <n v="1"/>
    <x v="1"/>
    <x v="0"/>
    <s v="Q1"/>
    <x v="6"/>
    <x v="2"/>
    <s v="EQ"/>
    <n v="436.5"/>
    <n v="448.2"/>
    <n v="435.1"/>
    <n v="436.2"/>
    <n v="447.7"/>
    <n v="447.5"/>
    <n v="443.74"/>
    <n v="13546181"/>
    <n v="6011029618.0500002"/>
    <n v="292498"/>
    <n v="9567680"/>
    <n v="70.63"/>
    <n v="11.300000000000011"/>
    <n v="2.5905547913801036E-2"/>
    <x v="1"/>
  </r>
  <r>
    <d v="2025-02-01T00:00:00"/>
    <x v="1"/>
    <n v="2"/>
    <n v="1"/>
    <x v="1"/>
    <x v="0"/>
    <s v="Q1"/>
    <x v="6"/>
    <x v="2"/>
    <s v="EQ"/>
    <n v="448"/>
    <n v="471.5"/>
    <n v="439.55"/>
    <n v="447.5"/>
    <n v="461.55"/>
    <n v="462.55"/>
    <n v="459.22"/>
    <n v="30393007"/>
    <n v="13957038228.1"/>
    <n v="308264"/>
    <n v="12737210"/>
    <n v="41.91"/>
    <n v="15.050000000000011"/>
    <n v="3.363128491620114E-2"/>
    <x v="1"/>
  </r>
  <r>
    <d v="2025-02-03T00:00:00"/>
    <x v="1"/>
    <n v="2"/>
    <n v="1"/>
    <x v="1"/>
    <x v="0"/>
    <s v="Q1"/>
    <x v="6"/>
    <x v="2"/>
    <s v="EQ"/>
    <n v="462"/>
    <n v="465.2"/>
    <n v="452.3"/>
    <n v="462.55"/>
    <n v="453.5"/>
    <n v="454.35"/>
    <n v="457.77"/>
    <n v="16991730"/>
    <n v="7778230238.5"/>
    <n v="278444"/>
    <n v="9627342"/>
    <n v="56.66"/>
    <n v="-8.1999999999999886"/>
    <n v="-1.7727813209382746E-2"/>
    <x v="0"/>
  </r>
  <r>
    <d v="2025-02-04T00:00:00"/>
    <x v="1"/>
    <n v="2"/>
    <n v="1"/>
    <x v="1"/>
    <x v="0"/>
    <s v="Q1"/>
    <x v="6"/>
    <x v="2"/>
    <s v="EQ"/>
    <n v="458"/>
    <n v="460.35"/>
    <n v="448.75"/>
    <n v="454.35"/>
    <n v="454.3"/>
    <n v="455.15"/>
    <n v="454.39"/>
    <n v="18923681"/>
    <n v="8598691176.8999996"/>
    <n v="219082"/>
    <n v="10806930"/>
    <n v="57.11"/>
    <n v="0.79999999999995453"/>
    <n v="1.7607571255638923E-3"/>
    <x v="1"/>
  </r>
  <r>
    <d v="2025-02-05T00:00:00"/>
    <x v="1"/>
    <n v="2"/>
    <n v="1"/>
    <x v="1"/>
    <x v="0"/>
    <s v="Q1"/>
    <x v="6"/>
    <x v="2"/>
    <s v="EQ"/>
    <n v="455.15"/>
    <n v="455.85"/>
    <n v="446.5"/>
    <n v="455.15"/>
    <n v="448.5"/>
    <n v="448.15"/>
    <n v="450.02"/>
    <n v="12836283"/>
    <n v="5776523794.1999998"/>
    <n v="155466"/>
    <n v="8254209"/>
    <n v="64.3"/>
    <n v="-7"/>
    <n v="-1.5379545204877514E-2"/>
    <x v="0"/>
  </r>
  <r>
    <d v="2025-02-06T00:00:00"/>
    <x v="1"/>
    <n v="2"/>
    <n v="1"/>
    <x v="1"/>
    <x v="0"/>
    <s v="Q1"/>
    <x v="6"/>
    <x v="2"/>
    <s v="EQ"/>
    <n v="450"/>
    <n v="450"/>
    <n v="438.2"/>
    <n v="448.15"/>
    <n v="442.75"/>
    <n v="441.1"/>
    <n v="441.65"/>
    <n v="17469129"/>
    <n v="7715280524.9499998"/>
    <n v="164798"/>
    <n v="10073598"/>
    <n v="57.67"/>
    <n v="-7.0499999999999545"/>
    <n v="-1.5731339953140588E-2"/>
    <x v="0"/>
  </r>
  <r>
    <d v="2025-02-07T00:00:00"/>
    <x v="1"/>
    <n v="2"/>
    <n v="1"/>
    <x v="1"/>
    <x v="0"/>
    <s v="Q1"/>
    <x v="6"/>
    <x v="2"/>
    <s v="EQ"/>
    <n v="440"/>
    <n v="445.5"/>
    <n v="428.4"/>
    <n v="441.1"/>
    <n v="430.1"/>
    <n v="430.85"/>
    <n v="432.24"/>
    <n v="18875982"/>
    <n v="8158860785.3000002"/>
    <n v="212183"/>
    <n v="11101522"/>
    <n v="58.81"/>
    <n v="-10.25"/>
    <n v="-2.3237361142598049E-2"/>
    <x v="0"/>
  </r>
  <r>
    <d v="2025-02-10T00:00:00"/>
    <x v="1"/>
    <n v="2"/>
    <n v="1"/>
    <x v="1"/>
    <x v="0"/>
    <s v="Q1"/>
    <x v="6"/>
    <x v="2"/>
    <s v="EQ"/>
    <n v="427"/>
    <n v="433.3"/>
    <n v="426.5"/>
    <n v="430.85"/>
    <n v="427.7"/>
    <n v="427.2"/>
    <n v="428.76"/>
    <n v="12227140"/>
    <n v="5242493795.8000002"/>
    <n v="156939"/>
    <n v="8194600"/>
    <n v="67.02"/>
    <n v="-3.6500000000000341"/>
    <n v="-8.4716258558663899E-3"/>
    <x v="0"/>
  </r>
  <r>
    <d v="2025-02-11T00:00:00"/>
    <x v="1"/>
    <n v="2"/>
    <n v="1"/>
    <x v="1"/>
    <x v="0"/>
    <s v="Q1"/>
    <x v="6"/>
    <x v="2"/>
    <s v="EQ"/>
    <n v="428.8"/>
    <n v="430.55"/>
    <n v="417.5"/>
    <n v="427.2"/>
    <n v="418.05"/>
    <n v="418.3"/>
    <n v="421.57"/>
    <n v="14288751"/>
    <n v="6023750310.8000002"/>
    <n v="187384"/>
    <n v="8733094"/>
    <n v="61.12"/>
    <n v="-8.8999999999999773"/>
    <n v="-2.083333333333328E-2"/>
    <x v="0"/>
  </r>
  <r>
    <d v="2025-02-12T00:00:00"/>
    <x v="1"/>
    <n v="2"/>
    <n v="1"/>
    <x v="1"/>
    <x v="0"/>
    <s v="Q1"/>
    <x v="6"/>
    <x v="2"/>
    <s v="EQ"/>
    <n v="413.15"/>
    <n v="413.8"/>
    <n v="407.6"/>
    <n v="418.3"/>
    <n v="411.2"/>
    <n v="409.9"/>
    <n v="410.36"/>
    <n v="13884574"/>
    <n v="5697674234.6499996"/>
    <n v="207478"/>
    <n v="7671814"/>
    <n v="55.25"/>
    <n v="-8.4000000000000341"/>
    <n v="-2.0081281377002231E-2"/>
    <x v="0"/>
  </r>
  <r>
    <d v="2025-02-13T00:00:00"/>
    <x v="1"/>
    <n v="2"/>
    <n v="1"/>
    <x v="1"/>
    <x v="0"/>
    <s v="Q1"/>
    <x v="6"/>
    <x v="2"/>
    <s v="EQ"/>
    <n v="409.95"/>
    <n v="413.95"/>
    <n v="409"/>
    <n v="409.9"/>
    <n v="410"/>
    <n v="409.7"/>
    <n v="411.14"/>
    <n v="12989029"/>
    <n v="5340310573.8999996"/>
    <n v="185598"/>
    <n v="8540154"/>
    <n v="65.75"/>
    <n v="-0.19999999999998863"/>
    <n v="-4.8792388387408793E-4"/>
    <x v="0"/>
  </r>
  <r>
    <d v="2025-02-14T00:00:00"/>
    <x v="1"/>
    <n v="2"/>
    <n v="1"/>
    <x v="1"/>
    <x v="0"/>
    <s v="Q1"/>
    <x v="6"/>
    <x v="2"/>
    <s v="EQ"/>
    <n v="411.75"/>
    <n v="416.2"/>
    <n v="408.4"/>
    <n v="409.7"/>
    <n v="410"/>
    <n v="410.25"/>
    <n v="411.41"/>
    <n v="14124236"/>
    <n v="5810870731"/>
    <n v="199616"/>
    <n v="7652472"/>
    <n v="54.18"/>
    <n v="0.55000000000001137"/>
    <n v="1.3424456919697617E-3"/>
    <x v="1"/>
  </r>
  <r>
    <d v="2025-02-17T00:00:00"/>
    <x v="1"/>
    <n v="2"/>
    <n v="1"/>
    <x v="1"/>
    <x v="0"/>
    <s v="Q1"/>
    <x v="6"/>
    <x v="2"/>
    <s v="EQ"/>
    <n v="409.8"/>
    <n v="411.4"/>
    <n v="406.75"/>
    <n v="410.25"/>
    <n v="408.6"/>
    <n v="408.6"/>
    <n v="408.96"/>
    <n v="11975265"/>
    <n v="4897417889.1000004"/>
    <n v="285419"/>
    <n v="7852631"/>
    <n v="65.569999999999993"/>
    <n v="-1.6499999999999773"/>
    <n v="-4.021937842778738E-3"/>
    <x v="0"/>
  </r>
  <r>
    <d v="2025-02-18T00:00:00"/>
    <x v="1"/>
    <n v="2"/>
    <n v="1"/>
    <x v="1"/>
    <x v="0"/>
    <s v="Q1"/>
    <x v="6"/>
    <x v="2"/>
    <s v="EQ"/>
    <n v="408"/>
    <n v="410.85"/>
    <n v="404"/>
    <n v="408.6"/>
    <n v="404.9"/>
    <n v="405.25"/>
    <n v="406.53"/>
    <n v="12998403"/>
    <n v="5284237636.8000002"/>
    <n v="208753"/>
    <n v="9652056"/>
    <n v="74.260000000000005"/>
    <n v="-3.3500000000000227"/>
    <n v="-8.1987273617230121E-3"/>
    <x v="0"/>
  </r>
  <r>
    <d v="2025-02-19T00:00:00"/>
    <x v="1"/>
    <n v="2"/>
    <n v="1"/>
    <x v="1"/>
    <x v="0"/>
    <s v="Q1"/>
    <x v="6"/>
    <x v="2"/>
    <s v="EQ"/>
    <n v="404.8"/>
    <n v="408.8"/>
    <n v="404.5"/>
    <n v="405.25"/>
    <n v="406.2"/>
    <n v="406.4"/>
    <n v="406.89"/>
    <n v="7079032"/>
    <n v="2880411815.9000001"/>
    <n v="88693"/>
    <n v="4359885"/>
    <n v="61.59"/>
    <n v="1.1499999999999773"/>
    <n v="2.837754472547754E-3"/>
    <x v="1"/>
  </r>
  <r>
    <d v="2025-02-20T00:00:00"/>
    <x v="1"/>
    <n v="2"/>
    <n v="1"/>
    <x v="1"/>
    <x v="0"/>
    <s v="Q1"/>
    <x v="6"/>
    <x v="2"/>
    <s v="EQ"/>
    <n v="399.95"/>
    <n v="403.9"/>
    <n v="396.2"/>
    <n v="406.4"/>
    <n v="402"/>
    <n v="402.05"/>
    <n v="401.31"/>
    <n v="15355585"/>
    <n v="6162379397.3500004"/>
    <n v="226856"/>
    <n v="8937485"/>
    <n v="58.2"/>
    <n v="-4.3499999999999659"/>
    <n v="-1.0703740157480232E-2"/>
    <x v="0"/>
  </r>
  <r>
    <d v="2025-02-21T00:00:00"/>
    <x v="1"/>
    <n v="2"/>
    <n v="1"/>
    <x v="1"/>
    <x v="0"/>
    <s v="Q1"/>
    <x v="6"/>
    <x v="2"/>
    <s v="EQ"/>
    <n v="402.05"/>
    <n v="403.25"/>
    <n v="399.2"/>
    <n v="402.05"/>
    <n v="400.7"/>
    <n v="400.9"/>
    <n v="400.75"/>
    <n v="8240986"/>
    <n v="3302544309.75"/>
    <n v="175217"/>
    <n v="5015724"/>
    <n v="60.86"/>
    <n v="-1.1500000000000341"/>
    <n v="-2.860340753637692E-3"/>
    <x v="0"/>
  </r>
  <r>
    <d v="2025-02-24T00:00:00"/>
    <x v="1"/>
    <n v="2"/>
    <n v="1"/>
    <x v="1"/>
    <x v="0"/>
    <s v="Q1"/>
    <x v="6"/>
    <x v="2"/>
    <s v="EQ"/>
    <n v="400"/>
    <n v="403.4"/>
    <n v="398.75"/>
    <n v="400.9"/>
    <n v="402"/>
    <n v="401.9"/>
    <n v="401.96"/>
    <n v="7037625"/>
    <n v="2828832996.75"/>
    <n v="121155"/>
    <n v="4155102"/>
    <n v="59.04"/>
    <n v="1"/>
    <n v="2.4943876278373661E-3"/>
    <x v="1"/>
  </r>
  <r>
    <d v="2025-02-25T00:00:00"/>
    <x v="1"/>
    <n v="2"/>
    <n v="1"/>
    <x v="1"/>
    <x v="0"/>
    <s v="Q1"/>
    <x v="6"/>
    <x v="2"/>
    <s v="EQ"/>
    <n v="402"/>
    <n v="407"/>
    <n v="400.5"/>
    <n v="401.9"/>
    <n v="404"/>
    <n v="404.85"/>
    <n v="404.11"/>
    <n v="15760891"/>
    <n v="6369071142.9499998"/>
    <n v="138641"/>
    <n v="10991293"/>
    <n v="69.739999999999995"/>
    <n v="2.9500000000000455"/>
    <n v="7.3401343617816514E-3"/>
    <x v="1"/>
  </r>
  <r>
    <d v="2025-02-27T00:00:00"/>
    <x v="1"/>
    <n v="2"/>
    <n v="1"/>
    <x v="1"/>
    <x v="0"/>
    <s v="Q1"/>
    <x v="6"/>
    <x v="2"/>
    <s v="EQ"/>
    <n v="404.85"/>
    <n v="406.5"/>
    <n v="399.5"/>
    <n v="404.85"/>
    <n v="401.5"/>
    <n v="401.6"/>
    <n v="401.75"/>
    <n v="19051003"/>
    <n v="7653697871.25"/>
    <n v="163369"/>
    <n v="15111793"/>
    <n v="79.319999999999993"/>
    <n v="-3.25"/>
    <n v="-8.0276645671236262E-3"/>
    <x v="0"/>
  </r>
  <r>
    <d v="2025-02-27T00:00:00"/>
    <x v="1"/>
    <n v="2"/>
    <n v="1"/>
    <x v="1"/>
    <x v="0"/>
    <s v="Q1"/>
    <x v="6"/>
    <x v="2"/>
    <s v="EQ"/>
    <n v="404.85"/>
    <n v="406.5"/>
    <n v="399.5"/>
    <n v="404.85"/>
    <n v="401.5"/>
    <n v="401.6"/>
    <n v="401.75"/>
    <n v="19051003"/>
    <n v="7653697871.25"/>
    <n v="163369"/>
    <n v="15111793"/>
    <n v="79.319999999999993"/>
    <n v="-3.25"/>
    <n v="-8.0276645671236262E-3"/>
    <x v="0"/>
  </r>
  <r>
    <d v="2025-02-28T00:00:00"/>
    <x v="1"/>
    <n v="2"/>
    <n v="1"/>
    <x v="1"/>
    <x v="0"/>
    <s v="Q1"/>
    <x v="6"/>
    <x v="2"/>
    <s v="EQ"/>
    <n v="399"/>
    <n v="402.5"/>
    <n v="392.2"/>
    <n v="401.6"/>
    <n v="395.9"/>
    <n v="395"/>
    <n v="394.79"/>
    <n v="31954776"/>
    <n v="12615432840.9"/>
    <n v="244503"/>
    <n v="24184137"/>
    <n v="75.680000000000007"/>
    <n v="-6.6000000000000227"/>
    <n v="-1.6434262948207226E-2"/>
    <x v="0"/>
  </r>
  <r>
    <d v="2025-03-03T00:00:00"/>
    <x v="2"/>
    <n v="3"/>
    <n v="1"/>
    <x v="1"/>
    <x v="0"/>
    <s v="Q1"/>
    <x v="6"/>
    <x v="2"/>
    <s v="EQ"/>
    <n v="395.95"/>
    <n v="399"/>
    <n v="391.2"/>
    <n v="395"/>
    <n v="397"/>
    <n v="397.45"/>
    <n v="396.98"/>
    <n v="10702826"/>
    <n v="4248773535.6500001"/>
    <n v="169634"/>
    <n v="6993828"/>
    <n v="65.349999999999994"/>
    <n v="2.4499999999999886"/>
    <n v="6.2025316455695916E-3"/>
    <x v="1"/>
  </r>
  <r>
    <d v="2025-03-04T00:00:00"/>
    <x v="2"/>
    <n v="3"/>
    <n v="1"/>
    <x v="1"/>
    <x v="0"/>
    <s v="Q1"/>
    <x v="6"/>
    <x v="2"/>
    <s v="EQ"/>
    <n v="395.4"/>
    <n v="397.2"/>
    <n v="392.85"/>
    <n v="397.45"/>
    <n v="394.45"/>
    <n v="394.85"/>
    <n v="394.38"/>
    <n v="13404774"/>
    <n v="5286594132.8000002"/>
    <n v="154199"/>
    <n v="9485838"/>
    <n v="70.760000000000005"/>
    <n v="-2.5999999999999659"/>
    <n v="-6.5417033589129855E-3"/>
    <x v="0"/>
  </r>
  <r>
    <d v="2025-03-05T00:00:00"/>
    <x v="2"/>
    <n v="3"/>
    <n v="1"/>
    <x v="1"/>
    <x v="0"/>
    <s v="Q1"/>
    <x v="6"/>
    <x v="2"/>
    <s v="EQ"/>
    <n v="394.5"/>
    <n v="412.75"/>
    <n v="394.5"/>
    <n v="394.85"/>
    <n v="409.2"/>
    <n v="405.05"/>
    <n v="399.82"/>
    <n v="15665018"/>
    <n v="6263165318.0500002"/>
    <n v="169098"/>
    <n v="10471994"/>
    <n v="66.849999999999994"/>
    <n v="10.199999999999989"/>
    <n v="2.5832594656198526E-2"/>
    <x v="1"/>
  </r>
  <r>
    <d v="2025-03-06T00:00:00"/>
    <x v="2"/>
    <n v="3"/>
    <n v="1"/>
    <x v="1"/>
    <x v="0"/>
    <s v="Q1"/>
    <x v="6"/>
    <x v="2"/>
    <s v="EQ"/>
    <n v="409.15"/>
    <n v="409.7"/>
    <n v="400.55"/>
    <n v="405.05"/>
    <n v="406.2"/>
    <n v="405.7"/>
    <n v="403.66"/>
    <n v="17869996"/>
    <n v="7213483492.1999998"/>
    <n v="170718"/>
    <n v="9856354"/>
    <n v="55.16"/>
    <n v="0.64999999999997726"/>
    <n v="1.6047401555362973E-3"/>
    <x v="1"/>
  </r>
  <r>
    <d v="2025-03-07T00:00:00"/>
    <x v="2"/>
    <n v="3"/>
    <n v="1"/>
    <x v="1"/>
    <x v="0"/>
    <s v="Q1"/>
    <x v="6"/>
    <x v="2"/>
    <s v="EQ"/>
    <n v="403.55"/>
    <n v="405.85"/>
    <n v="401.7"/>
    <n v="405.7"/>
    <n v="403.75"/>
    <n v="403.9"/>
    <n v="403.66"/>
    <n v="11180761"/>
    <n v="4513190673.1499996"/>
    <n v="129975"/>
    <n v="8316240"/>
    <n v="74.38"/>
    <n v="-1.8000000000000114"/>
    <n v="-4.436775942814916E-3"/>
    <x v="0"/>
  </r>
  <r>
    <d v="2025-03-10T00:00:00"/>
    <x v="2"/>
    <n v="3"/>
    <n v="1"/>
    <x v="1"/>
    <x v="0"/>
    <s v="Q1"/>
    <x v="6"/>
    <x v="2"/>
    <s v="EQ"/>
    <n v="401.05"/>
    <n v="406.85"/>
    <n v="400.4"/>
    <n v="403.9"/>
    <n v="404.8"/>
    <n v="405"/>
    <n v="404.7"/>
    <n v="9785018"/>
    <n v="3960032837.25"/>
    <n v="114078"/>
    <n v="6841881"/>
    <n v="69.92"/>
    <n v="1.1000000000000227"/>
    <n v="2.7234463976232304E-3"/>
    <x v="1"/>
  </r>
  <r>
    <d v="2025-03-11T00:00:00"/>
    <x v="2"/>
    <n v="3"/>
    <n v="1"/>
    <x v="1"/>
    <x v="0"/>
    <s v="Q1"/>
    <x v="6"/>
    <x v="2"/>
    <s v="EQ"/>
    <n v="401.5"/>
    <n v="408.4"/>
    <n v="401.2"/>
    <n v="405"/>
    <n v="406.2"/>
    <n v="406.2"/>
    <n v="406.58"/>
    <n v="11099475"/>
    <n v="4512793431.6999998"/>
    <n v="116862"/>
    <n v="7173525"/>
    <n v="64.63"/>
    <n v="1.1999999999999886"/>
    <n v="2.9629629629629351E-3"/>
    <x v="1"/>
  </r>
  <r>
    <d v="2025-03-12T00:00:00"/>
    <x v="2"/>
    <n v="3"/>
    <n v="1"/>
    <x v="1"/>
    <x v="0"/>
    <s v="Q1"/>
    <x v="6"/>
    <x v="2"/>
    <s v="EQ"/>
    <n v="406.4"/>
    <n v="413.3"/>
    <n v="404"/>
    <n v="406.2"/>
    <n v="412.55"/>
    <n v="412.4"/>
    <n v="409.75"/>
    <n v="13844306"/>
    <n v="5672766834.6000004"/>
    <n v="99237"/>
    <n v="9838272"/>
    <n v="71.06"/>
    <n v="6.1999999999999886"/>
    <n v="1.5263417035942858E-2"/>
    <x v="1"/>
  </r>
  <r>
    <d v="2025-03-13T00:00:00"/>
    <x v="2"/>
    <n v="3"/>
    <n v="1"/>
    <x v="1"/>
    <x v="0"/>
    <s v="Q1"/>
    <x v="6"/>
    <x v="2"/>
    <s v="EQ"/>
    <n v="413"/>
    <n v="414.4"/>
    <n v="408.2"/>
    <n v="412.4"/>
    <n v="411.45"/>
    <n v="412.05"/>
    <n v="412.4"/>
    <n v="8196569"/>
    <n v="3380286305.6999998"/>
    <n v="122083"/>
    <n v="4119199"/>
    <n v="50.26"/>
    <n v="-0.34999999999996589"/>
    <n v="-8.486905916585012E-4"/>
    <x v="0"/>
  </r>
  <r>
    <d v="2025-03-17T00:00:00"/>
    <x v="2"/>
    <n v="3"/>
    <n v="1"/>
    <x v="1"/>
    <x v="0"/>
    <s v="Q1"/>
    <x v="6"/>
    <x v="2"/>
    <s v="EQ"/>
    <n v="413"/>
    <n v="416.25"/>
    <n v="407"/>
    <n v="412.05"/>
    <n v="407.8"/>
    <n v="407.95"/>
    <n v="409.81"/>
    <n v="5257859"/>
    <n v="2154706809.4000001"/>
    <n v="87899"/>
    <n v="3032615"/>
    <n v="57.68"/>
    <n v="-4.1000000000000227"/>
    <n v="-9.9502487562189608E-3"/>
    <x v="0"/>
  </r>
  <r>
    <d v="2025-03-18T00:00:00"/>
    <x v="2"/>
    <n v="3"/>
    <n v="1"/>
    <x v="1"/>
    <x v="0"/>
    <s v="Q1"/>
    <x v="6"/>
    <x v="2"/>
    <s v="EQ"/>
    <n v="410"/>
    <n v="411.95"/>
    <n v="407.75"/>
    <n v="407.95"/>
    <n v="409.5"/>
    <n v="409.1"/>
    <n v="409.5"/>
    <n v="13861897"/>
    <n v="5676500784.8500004"/>
    <n v="106364"/>
    <n v="8863863"/>
    <n v="63.94"/>
    <n v="1.1500000000000341"/>
    <n v="2.8189729133473074E-3"/>
    <x v="1"/>
  </r>
  <r>
    <d v="2025-03-19T00:00:00"/>
    <x v="2"/>
    <n v="3"/>
    <n v="1"/>
    <x v="1"/>
    <x v="0"/>
    <s v="Q1"/>
    <x v="6"/>
    <x v="2"/>
    <s v="EQ"/>
    <n v="410"/>
    <n v="410.75"/>
    <n v="402.6"/>
    <n v="409.1"/>
    <n v="403.4"/>
    <n v="403.05"/>
    <n v="404.51"/>
    <n v="12830387"/>
    <n v="5189984214.6000004"/>
    <n v="135494"/>
    <n v="8344379"/>
    <n v="65.040000000000006"/>
    <n v="-6.0500000000000114"/>
    <n v="-1.47885602542166E-2"/>
    <x v="0"/>
  </r>
  <r>
    <d v="2025-03-20T00:00:00"/>
    <x v="2"/>
    <n v="3"/>
    <n v="1"/>
    <x v="1"/>
    <x v="0"/>
    <s v="Q1"/>
    <x v="6"/>
    <x v="2"/>
    <s v="EQ"/>
    <n v="405"/>
    <n v="406.65"/>
    <n v="401.9"/>
    <n v="403.05"/>
    <n v="403.6"/>
    <n v="403.95"/>
    <n v="403.5"/>
    <n v="16994037"/>
    <n v="6857153651.6499996"/>
    <n v="125979"/>
    <n v="10943546"/>
    <n v="64.400000000000006"/>
    <n v="0.89999999999997726"/>
    <n v="2.2329735764792884E-3"/>
    <x v="1"/>
  </r>
  <r>
    <d v="2025-03-21T00:00:00"/>
    <x v="2"/>
    <n v="3"/>
    <n v="1"/>
    <x v="1"/>
    <x v="0"/>
    <s v="Q1"/>
    <x v="6"/>
    <x v="2"/>
    <s v="EQ"/>
    <n v="405.95"/>
    <n v="407.5"/>
    <n v="401.7"/>
    <n v="403.95"/>
    <n v="406.5"/>
    <n v="405.55"/>
    <n v="404.1"/>
    <n v="25302035"/>
    <n v="10224618507.85"/>
    <n v="130427"/>
    <n v="18219840"/>
    <n v="72.010000000000005"/>
    <n v="1.6000000000000227"/>
    <n v="3.9608862482981132E-3"/>
    <x v="1"/>
  </r>
  <r>
    <d v="2025-03-24T00:00:00"/>
    <x v="2"/>
    <n v="3"/>
    <n v="1"/>
    <x v="1"/>
    <x v="0"/>
    <s v="Q1"/>
    <x v="6"/>
    <x v="2"/>
    <s v="EQ"/>
    <n v="407"/>
    <n v="412.85"/>
    <n v="405.6"/>
    <n v="405.55"/>
    <n v="411"/>
    <n v="410.9"/>
    <n v="409.64"/>
    <n v="14362572"/>
    <n v="5883505695.5"/>
    <n v="138703"/>
    <n v="9532216"/>
    <n v="66.37"/>
    <n v="5.3499999999999659"/>
    <n v="1.3191961533719555E-2"/>
    <x v="1"/>
  </r>
  <r>
    <d v="2025-03-25T00:00:00"/>
    <x v="2"/>
    <n v="3"/>
    <n v="1"/>
    <x v="1"/>
    <x v="0"/>
    <s v="Q1"/>
    <x v="6"/>
    <x v="2"/>
    <s v="EQ"/>
    <n v="412"/>
    <n v="415.25"/>
    <n v="408.7"/>
    <n v="410.9"/>
    <n v="409.2"/>
    <n v="409.8"/>
    <n v="411.17"/>
    <n v="20338110"/>
    <n v="8362411027.5"/>
    <n v="138414"/>
    <n v="11239980"/>
    <n v="55.27"/>
    <n v="-1.0999999999999659"/>
    <n v="-2.6770503772206521E-3"/>
    <x v="0"/>
  </r>
  <r>
    <d v="2025-03-26T00:00:00"/>
    <x v="2"/>
    <n v="3"/>
    <n v="1"/>
    <x v="1"/>
    <x v="0"/>
    <s v="Q1"/>
    <x v="6"/>
    <x v="2"/>
    <s v="EQ"/>
    <n v="410.3"/>
    <n v="411.2"/>
    <n v="406.25"/>
    <n v="409.8"/>
    <n v="407.4"/>
    <n v="407.35"/>
    <n v="409.03"/>
    <n v="13891436"/>
    <n v="5681950426.0500002"/>
    <n v="103317"/>
    <n v="9285307"/>
    <n v="66.84"/>
    <n v="-2.4499999999999886"/>
    <n v="-5.9785261102976786E-3"/>
    <x v="0"/>
  </r>
  <r>
    <d v="2025-03-27T00:00:00"/>
    <x v="2"/>
    <n v="3"/>
    <n v="1"/>
    <x v="1"/>
    <x v="0"/>
    <s v="Q1"/>
    <x v="6"/>
    <x v="2"/>
    <s v="EQ"/>
    <n v="408"/>
    <n v="410.7"/>
    <n v="405.65"/>
    <n v="407.35"/>
    <n v="409.35"/>
    <n v="409.45"/>
    <n v="409.35"/>
    <n v="18642328"/>
    <n v="7631235472.1999998"/>
    <n v="153590"/>
    <n v="13235557"/>
    <n v="71"/>
    <n v="2.0999999999999659"/>
    <n v="5.1552718792192602E-3"/>
    <x v="1"/>
  </r>
  <r>
    <d v="2025-03-28T00:00:00"/>
    <x v="2"/>
    <n v="3"/>
    <n v="1"/>
    <x v="1"/>
    <x v="0"/>
    <s v="Q1"/>
    <x v="6"/>
    <x v="2"/>
    <s v="EQ"/>
    <n v="410.9"/>
    <n v="415.6"/>
    <n v="408.15"/>
    <n v="409.45"/>
    <n v="410.25"/>
    <n v="409.75"/>
    <n v="410.91"/>
    <n v="12981873"/>
    <n v="5334443057.8999996"/>
    <n v="114689"/>
    <n v="7634889"/>
    <n v="58.81"/>
    <n v="0.30000000000001137"/>
    <n v="7.3269019416292926E-4"/>
    <x v="1"/>
  </r>
  <r>
    <d v="2025-04-01T00:00:00"/>
    <x v="3"/>
    <n v="4"/>
    <n v="1"/>
    <x v="1"/>
    <x v="1"/>
    <s v="Q2"/>
    <x v="6"/>
    <x v="2"/>
    <s v="EQ"/>
    <n v="409.8"/>
    <n v="414.4"/>
    <n v="405.6"/>
    <n v="409.75"/>
    <n v="406.6"/>
    <n v="406.65"/>
    <n v="409.28"/>
    <n v="15206240"/>
    <n v="6223651577.6000004"/>
    <n v="127499"/>
    <n v="8201108"/>
    <n v="53.93"/>
    <n v="-3.1000000000000227"/>
    <n v="-7.5655887736425205E-3"/>
    <x v="0"/>
  </r>
  <r>
    <d v="2025-04-02T00:00:00"/>
    <x v="3"/>
    <n v="4"/>
    <n v="1"/>
    <x v="1"/>
    <x v="1"/>
    <s v="Q2"/>
    <x v="6"/>
    <x v="2"/>
    <s v="EQ"/>
    <n v="407.05"/>
    <n v="410"/>
    <n v="406.05"/>
    <n v="406.65"/>
    <n v="408.7"/>
    <n v="409.05"/>
    <n v="408.65"/>
    <n v="8001323"/>
    <n v="3269711918.8000002"/>
    <n v="72562"/>
    <n v="5412194"/>
    <n v="67.64"/>
    <n v="2.4000000000000341"/>
    <n v="5.9018812246404385E-3"/>
    <x v="1"/>
  </r>
  <r>
    <d v="2025-04-03T00:00:00"/>
    <x v="3"/>
    <n v="4"/>
    <n v="1"/>
    <x v="1"/>
    <x v="1"/>
    <s v="Q2"/>
    <x v="6"/>
    <x v="2"/>
    <s v="EQ"/>
    <n v="407.05"/>
    <n v="410.2"/>
    <n v="406.7"/>
    <n v="409.05"/>
    <n v="409"/>
    <n v="409.4"/>
    <n v="408.93"/>
    <n v="7059566"/>
    <n v="2886881314.8499999"/>
    <n v="78934"/>
    <n v="4702784"/>
    <n v="66.62"/>
    <n v="0.34999999999996589"/>
    <n v="8.5564111966743891E-4"/>
    <x v="1"/>
  </r>
  <r>
    <d v="2025-04-04T00:00:00"/>
    <x v="3"/>
    <n v="4"/>
    <n v="1"/>
    <x v="1"/>
    <x v="1"/>
    <s v="Q2"/>
    <x v="6"/>
    <x v="2"/>
    <s v="EQ"/>
    <n v="407.5"/>
    <n v="412.8"/>
    <n v="404.5"/>
    <n v="409.4"/>
    <n v="409.3"/>
    <n v="409.7"/>
    <n v="409.44"/>
    <n v="18627592"/>
    <n v="7626798175.75"/>
    <n v="149408"/>
    <n v="12812576"/>
    <n v="68.78"/>
    <n v="0.30000000000001137"/>
    <n v="7.3277967757696971E-4"/>
    <x v="1"/>
  </r>
  <r>
    <d v="2025-04-07T00:00:00"/>
    <x v="3"/>
    <n v="4"/>
    <n v="1"/>
    <x v="1"/>
    <x v="1"/>
    <s v="Q2"/>
    <x v="6"/>
    <x v="2"/>
    <s v="EQ"/>
    <n v="390.15"/>
    <n v="408.1"/>
    <n v="390.15"/>
    <n v="409.7"/>
    <n v="406.75"/>
    <n v="406.05"/>
    <n v="403.02"/>
    <n v="26762866"/>
    <n v="10785870136.450001"/>
    <n v="307280"/>
    <n v="16977851"/>
    <n v="63.44"/>
    <n v="-3.6499999999999773"/>
    <n v="-8.9089577739809057E-3"/>
    <x v="0"/>
  </r>
  <r>
    <d v="2025-04-08T00:00:00"/>
    <x v="3"/>
    <n v="4"/>
    <n v="1"/>
    <x v="1"/>
    <x v="1"/>
    <s v="Q2"/>
    <x v="6"/>
    <x v="2"/>
    <s v="EQ"/>
    <n v="411.9"/>
    <n v="415.8"/>
    <n v="407.25"/>
    <n v="406.05"/>
    <n v="413.5"/>
    <n v="412.55"/>
    <n v="411.57"/>
    <n v="18600796"/>
    <n v="7655492505.5"/>
    <n v="234584"/>
    <n v="10061168"/>
    <n v="54.09"/>
    <n v="6.5"/>
    <n v="1.600788080285679E-2"/>
    <x v="1"/>
  </r>
  <r>
    <d v="2025-04-09T00:00:00"/>
    <x v="3"/>
    <n v="4"/>
    <n v="1"/>
    <x v="1"/>
    <x v="1"/>
    <s v="Q2"/>
    <x v="6"/>
    <x v="2"/>
    <s v="EQ"/>
    <n v="413"/>
    <n v="419.05"/>
    <n v="411.25"/>
    <n v="412.55"/>
    <n v="416.15"/>
    <n v="416.3"/>
    <n v="416.41"/>
    <n v="21785572"/>
    <n v="9071650104.3500004"/>
    <n v="242191"/>
    <n v="14069801"/>
    <n v="64.58"/>
    <n v="3.75"/>
    <n v="9.089807296085323E-3"/>
    <x v="1"/>
  </r>
  <r>
    <d v="2025-04-11T00:00:00"/>
    <x v="3"/>
    <n v="4"/>
    <n v="1"/>
    <x v="1"/>
    <x v="1"/>
    <s v="Q2"/>
    <x v="6"/>
    <x v="2"/>
    <s v="EQ"/>
    <n v="420"/>
    <n v="422.45"/>
    <n v="417"/>
    <n v="416.3"/>
    <n v="422"/>
    <n v="421.55"/>
    <n v="420.4"/>
    <n v="8939356"/>
    <n v="3758063114.5500002"/>
    <n v="98015"/>
    <n v="5569100"/>
    <n v="62.3"/>
    <n v="5.25"/>
    <n v="1.2611097766034109E-2"/>
    <x v="1"/>
  </r>
  <r>
    <d v="2025-04-15T00:00:00"/>
    <x v="3"/>
    <n v="4"/>
    <n v="1"/>
    <x v="1"/>
    <x v="1"/>
    <s v="Q2"/>
    <x v="6"/>
    <x v="2"/>
    <s v="EQ"/>
    <n v="429.2"/>
    <n v="429.2"/>
    <n v="419"/>
    <n v="421.55"/>
    <n v="420.35"/>
    <n v="420.4"/>
    <n v="421.35"/>
    <n v="11685880"/>
    <n v="4923848655.8000002"/>
    <n v="129742"/>
    <n v="7132688"/>
    <n v="61.04"/>
    <n v="-1.1500000000000341"/>
    <n v="-2.7280275174950399E-3"/>
    <x v="0"/>
  </r>
  <r>
    <d v="2025-04-16T00:00:00"/>
    <x v="3"/>
    <n v="4"/>
    <n v="1"/>
    <x v="1"/>
    <x v="1"/>
    <s v="Q2"/>
    <x v="6"/>
    <x v="2"/>
    <s v="EQ"/>
    <n v="418"/>
    <n v="426.05"/>
    <n v="418"/>
    <n v="420.4"/>
    <n v="424.9"/>
    <n v="424.45"/>
    <n v="423.29"/>
    <n v="13034594"/>
    <n v="5517451893.1499996"/>
    <n v="115189"/>
    <n v="9698883"/>
    <n v="74.41"/>
    <n v="4.0500000000000114"/>
    <n v="9.6336822074215307E-3"/>
    <x v="1"/>
  </r>
  <r>
    <d v="2025-04-17T00:00:00"/>
    <x v="3"/>
    <n v="4"/>
    <n v="1"/>
    <x v="1"/>
    <x v="1"/>
    <s v="Q2"/>
    <x v="6"/>
    <x v="2"/>
    <s v="EQ"/>
    <n v="425"/>
    <n v="427.85"/>
    <n v="421.55"/>
    <n v="424.45"/>
    <n v="427"/>
    <n v="427.25"/>
    <n v="425.37"/>
    <n v="22410217"/>
    <n v="9532679412.8999996"/>
    <n v="222404"/>
    <n v="16623608"/>
    <n v="74.180000000000007"/>
    <n v="2.8000000000000114"/>
    <n v="6.5967722935563943E-3"/>
    <x v="1"/>
  </r>
  <r>
    <d v="2025-04-21T00:00:00"/>
    <x v="3"/>
    <n v="4"/>
    <n v="1"/>
    <x v="1"/>
    <x v="1"/>
    <s v="Q2"/>
    <x v="6"/>
    <x v="2"/>
    <s v="EQ"/>
    <n v="428.05"/>
    <n v="429.1"/>
    <n v="421.5"/>
    <n v="427.25"/>
    <n v="422.95"/>
    <n v="422.85"/>
    <n v="422.51"/>
    <n v="27388236"/>
    <n v="11571885187.299999"/>
    <n v="218049"/>
    <n v="19851848"/>
    <n v="72.48"/>
    <n v="-4.3999999999999773"/>
    <n v="-1.0298420128730199E-2"/>
    <x v="0"/>
  </r>
  <r>
    <d v="2025-04-22T00:00:00"/>
    <x v="3"/>
    <n v="4"/>
    <n v="1"/>
    <x v="1"/>
    <x v="1"/>
    <s v="Q2"/>
    <x v="6"/>
    <x v="2"/>
    <s v="EQ"/>
    <n v="425.95"/>
    <n v="434.8"/>
    <n v="423.55"/>
    <n v="422.85"/>
    <n v="432.85"/>
    <n v="433.6"/>
    <n v="427.96"/>
    <n v="32031936"/>
    <n v="13708485407.15"/>
    <n v="167601"/>
    <n v="23087946"/>
    <n v="72.08"/>
    <n v="10.75"/>
    <n v="2.5422726735248907E-2"/>
    <x v="1"/>
  </r>
  <r>
    <d v="2025-04-23T00:00:00"/>
    <x v="3"/>
    <n v="4"/>
    <n v="1"/>
    <x v="1"/>
    <x v="1"/>
    <s v="Q2"/>
    <x v="6"/>
    <x v="2"/>
    <s v="EQ"/>
    <n v="436.2"/>
    <n v="437.45"/>
    <n v="428.85"/>
    <n v="433.6"/>
    <n v="430.15"/>
    <n v="430.85"/>
    <n v="431.14"/>
    <n v="19566317"/>
    <n v="8435917733.6499996"/>
    <n v="144472"/>
    <n v="14187075"/>
    <n v="72.510000000000005"/>
    <n v="-2.75"/>
    <n v="-6.3422509225092251E-3"/>
    <x v="0"/>
  </r>
  <r>
    <d v="2025-04-24T00:00:00"/>
    <x v="3"/>
    <n v="4"/>
    <n v="1"/>
    <x v="1"/>
    <x v="1"/>
    <s v="Q2"/>
    <x v="6"/>
    <x v="2"/>
    <s v="EQ"/>
    <n v="431.85"/>
    <n v="436.05"/>
    <n v="429.3"/>
    <n v="430.85"/>
    <n v="429.85"/>
    <n v="430.05"/>
    <n v="431.79"/>
    <n v="26064089"/>
    <n v="11254147788.1"/>
    <n v="134018"/>
    <n v="17581729"/>
    <n v="67.459999999999994"/>
    <n v="-0.80000000000001137"/>
    <n v="-1.856794708135108E-3"/>
    <x v="0"/>
  </r>
  <r>
    <d v="2025-04-25T00:00:00"/>
    <x v="3"/>
    <n v="4"/>
    <n v="1"/>
    <x v="1"/>
    <x v="1"/>
    <s v="Q2"/>
    <x v="6"/>
    <x v="2"/>
    <s v="EQ"/>
    <n v="430.05"/>
    <n v="432.7"/>
    <n v="423.3"/>
    <n v="430.05"/>
    <n v="427.6"/>
    <n v="427.8"/>
    <n v="425.99"/>
    <n v="22944377"/>
    <n v="9774087061.5"/>
    <n v="120877"/>
    <n v="16524926"/>
    <n v="72.02"/>
    <n v="-2.25"/>
    <n v="-5.2319497732821766E-3"/>
    <x v="0"/>
  </r>
  <r>
    <d v="2025-04-28T00:00:00"/>
    <x v="3"/>
    <n v="4"/>
    <n v="1"/>
    <x v="1"/>
    <x v="1"/>
    <s v="Q2"/>
    <x v="6"/>
    <x v="2"/>
    <s v="EQ"/>
    <n v="426.65"/>
    <n v="430.5"/>
    <n v="424.75"/>
    <n v="427.8"/>
    <n v="428.75"/>
    <n v="428.8"/>
    <n v="428.56"/>
    <n v="6287095"/>
    <n v="2694427013.8499999"/>
    <n v="73016"/>
    <n v="3610000"/>
    <n v="57.42"/>
    <n v="1"/>
    <n v="2.3375409069658717E-3"/>
    <x v="1"/>
  </r>
  <r>
    <d v="2025-04-29T00:00:00"/>
    <x v="3"/>
    <n v="4"/>
    <n v="1"/>
    <x v="1"/>
    <x v="1"/>
    <s v="Q2"/>
    <x v="6"/>
    <x v="2"/>
    <s v="EQ"/>
    <n v="428.9"/>
    <n v="429.6"/>
    <n v="425"/>
    <n v="428.8"/>
    <n v="425.35"/>
    <n v="426"/>
    <n v="426.31"/>
    <n v="11189930"/>
    <n v="4770331679.8000002"/>
    <n v="228223"/>
    <n v="7539064"/>
    <n v="67.37"/>
    <n v="-2.8000000000000114"/>
    <n v="-6.5298507462686834E-3"/>
    <x v="0"/>
  </r>
  <r>
    <d v="2025-04-30T00:00:00"/>
    <x v="3"/>
    <n v="4"/>
    <n v="1"/>
    <x v="1"/>
    <x v="1"/>
    <s v="Q2"/>
    <x v="6"/>
    <x v="2"/>
    <s v="EQ"/>
    <n v="427.4"/>
    <n v="429.3"/>
    <n v="422"/>
    <n v="426"/>
    <n v="425"/>
    <n v="425.8"/>
    <n v="426.72"/>
    <n v="10026546"/>
    <n v="4278552724.8000002"/>
    <n v="197832"/>
    <n v="6754269"/>
    <n v="67.36"/>
    <n v="-0.19999999999998863"/>
    <n v="-4.6948356807509069E-4"/>
    <x v="0"/>
  </r>
  <r>
    <d v="2025-05-02T00:00:00"/>
    <x v="4"/>
    <n v="5"/>
    <n v="1"/>
    <x v="1"/>
    <x v="1"/>
    <s v="Q2"/>
    <x v="6"/>
    <x v="2"/>
    <s v="EQ"/>
    <n v="424.1"/>
    <n v="431.5"/>
    <n v="424.1"/>
    <n v="425.8"/>
    <n v="429.3"/>
    <n v="430.25"/>
    <n v="428.82"/>
    <n v="12769461"/>
    <n v="5475858517.6499996"/>
    <n v="115137"/>
    <n v="9200332"/>
    <n v="72.05"/>
    <n v="4.4499999999999886"/>
    <n v="1.0450915922968504E-2"/>
    <x v="1"/>
  </r>
  <r>
    <d v="2025-05-05T00:00:00"/>
    <x v="4"/>
    <n v="5"/>
    <n v="1"/>
    <x v="1"/>
    <x v="1"/>
    <s v="Q2"/>
    <x v="6"/>
    <x v="2"/>
    <s v="EQ"/>
    <n v="430.25"/>
    <n v="438.5"/>
    <n v="429.35"/>
    <n v="430.25"/>
    <n v="437.5"/>
    <n v="436.95"/>
    <n v="436.11"/>
    <n v="11525305"/>
    <n v="5026339793.8000002"/>
    <n v="117066"/>
    <n v="7823299"/>
    <n v="67.88"/>
    <n v="6.6999999999999886"/>
    <n v="1.5572341661824494E-2"/>
    <x v="1"/>
  </r>
  <r>
    <d v="2025-05-06T00:00:00"/>
    <x v="4"/>
    <n v="5"/>
    <n v="1"/>
    <x v="1"/>
    <x v="1"/>
    <s v="Q2"/>
    <x v="6"/>
    <x v="2"/>
    <s v="EQ"/>
    <n v="437.5"/>
    <n v="439.65"/>
    <n v="433"/>
    <n v="436.95"/>
    <n v="433.2"/>
    <n v="435.55"/>
    <n v="436.24"/>
    <n v="15026568"/>
    <n v="6555176631.8999996"/>
    <n v="133609"/>
    <n v="11524996"/>
    <n v="76.7"/>
    <n v="-1.3999999999999773"/>
    <n v="-3.2040279208146866E-3"/>
    <x v="0"/>
  </r>
  <r>
    <d v="2025-05-07T00:00:00"/>
    <x v="4"/>
    <n v="5"/>
    <n v="1"/>
    <x v="1"/>
    <x v="1"/>
    <s v="Q2"/>
    <x v="6"/>
    <x v="2"/>
    <s v="EQ"/>
    <n v="433.4"/>
    <n v="435"/>
    <n v="429.7"/>
    <n v="435.55"/>
    <n v="430.15"/>
    <n v="431.15"/>
    <n v="431.77"/>
    <n v="9710361"/>
    <n v="4192656819.5999999"/>
    <n v="148037"/>
    <n v="6427443"/>
    <n v="66.19"/>
    <n v="-4.4000000000000341"/>
    <n v="-1.010216967053159E-2"/>
    <x v="0"/>
  </r>
  <r>
    <d v="2025-05-08T00:00:00"/>
    <x v="4"/>
    <n v="5"/>
    <n v="1"/>
    <x v="1"/>
    <x v="1"/>
    <s v="Q2"/>
    <x v="6"/>
    <x v="2"/>
    <s v="EQ"/>
    <n v="429"/>
    <n v="431.5"/>
    <n v="423.55"/>
    <n v="431.15"/>
    <n v="429.4"/>
    <n v="430.6"/>
    <n v="428.99"/>
    <n v="19937960"/>
    <n v="8553117657.75"/>
    <n v="173524"/>
    <n v="12197943"/>
    <n v="61.18"/>
    <n v="-0.54999999999995453"/>
    <n v="-1.2756581236227638E-3"/>
    <x v="0"/>
  </r>
  <r>
    <d v="2025-05-09T00:00:00"/>
    <x v="4"/>
    <n v="5"/>
    <n v="1"/>
    <x v="1"/>
    <x v="1"/>
    <s v="Q2"/>
    <x v="6"/>
    <x v="2"/>
    <s v="EQ"/>
    <n v="425.95"/>
    <n v="429.15"/>
    <n v="423"/>
    <n v="430.6"/>
    <n v="424"/>
    <n v="423.55"/>
    <n v="425.58"/>
    <n v="8226512"/>
    <n v="3501026096.6500001"/>
    <n v="134382"/>
    <n v="5824958"/>
    <n v="70.81"/>
    <n v="-7.0500000000000114"/>
    <n v="-1.6372503483511405E-2"/>
    <x v="0"/>
  </r>
  <r>
    <d v="2025-05-12T00:00:00"/>
    <x v="4"/>
    <n v="5"/>
    <n v="1"/>
    <x v="1"/>
    <x v="1"/>
    <s v="Q2"/>
    <x v="6"/>
    <x v="2"/>
    <s v="EQ"/>
    <n v="429.5"/>
    <n v="436.2"/>
    <n v="428.15"/>
    <n v="423.55"/>
    <n v="435.1"/>
    <n v="435.5"/>
    <n v="433.63"/>
    <n v="8031891"/>
    <n v="3482863921.6500001"/>
    <n v="78145"/>
    <n v="5115462"/>
    <n v="63.69"/>
    <n v="11.949999999999989"/>
    <n v="2.8213906268445256E-2"/>
    <x v="1"/>
  </r>
  <r>
    <d v="2025-05-13T00:00:00"/>
    <x v="4"/>
    <n v="5"/>
    <n v="1"/>
    <x v="1"/>
    <x v="1"/>
    <s v="Q2"/>
    <x v="6"/>
    <x v="2"/>
    <s v="EQ"/>
    <n v="434.9"/>
    <n v="437.95"/>
    <n v="425.35"/>
    <n v="435.5"/>
    <n v="427.9"/>
    <n v="427.9"/>
    <n v="429.47"/>
    <n v="14976369"/>
    <n v="6431940112.4499998"/>
    <n v="153294"/>
    <n v="7642356"/>
    <n v="51.03"/>
    <n v="-7.6000000000000227"/>
    <n v="-1.7451205510907057E-2"/>
    <x v="0"/>
  </r>
  <r>
    <d v="2025-05-14T00:00:00"/>
    <x v="4"/>
    <n v="5"/>
    <n v="1"/>
    <x v="1"/>
    <x v="1"/>
    <s v="Q2"/>
    <x v="6"/>
    <x v="2"/>
    <s v="EQ"/>
    <n v="427.1"/>
    <n v="431.85"/>
    <n v="425.9"/>
    <n v="427.9"/>
    <n v="429.05"/>
    <n v="429.1"/>
    <n v="428.65"/>
    <n v="9557309"/>
    <n v="4096782375.4499998"/>
    <n v="96326"/>
    <n v="6464062"/>
    <n v="67.63"/>
    <n v="1.2000000000000455"/>
    <n v="2.8043935498949417E-3"/>
    <x v="1"/>
  </r>
  <r>
    <d v="2025-05-15T00:00:00"/>
    <x v="4"/>
    <n v="5"/>
    <n v="1"/>
    <x v="1"/>
    <x v="1"/>
    <s v="Q2"/>
    <x v="6"/>
    <x v="2"/>
    <s v="EQ"/>
    <n v="429.1"/>
    <n v="435.4"/>
    <n v="426"/>
    <n v="429.1"/>
    <n v="432"/>
    <n v="432.65"/>
    <n v="431.14"/>
    <n v="24263510"/>
    <n v="10460938250.1"/>
    <n v="173965"/>
    <n v="13367091"/>
    <n v="55.09"/>
    <n v="3.5499999999999545"/>
    <n v="8.2731298065717874E-3"/>
    <x v="1"/>
  </r>
  <r>
    <d v="2025-05-16T00:00:00"/>
    <x v="4"/>
    <n v="5"/>
    <n v="1"/>
    <x v="1"/>
    <x v="1"/>
    <s v="Q2"/>
    <x v="6"/>
    <x v="2"/>
    <s v="EQ"/>
    <n v="434.9"/>
    <n v="436.2"/>
    <n v="432.1"/>
    <n v="432.65"/>
    <n v="435.6"/>
    <n v="435.7"/>
    <n v="434.74"/>
    <n v="16402035"/>
    <n v="7130684218.5500002"/>
    <n v="105849"/>
    <n v="12342349"/>
    <n v="75.25"/>
    <n v="3.0500000000000114"/>
    <n v="7.0495781809777223E-3"/>
    <x v="1"/>
  </r>
  <r>
    <d v="2025-05-19T00:00:00"/>
    <x v="4"/>
    <n v="5"/>
    <n v="1"/>
    <x v="1"/>
    <x v="1"/>
    <s v="Q2"/>
    <x v="6"/>
    <x v="2"/>
    <s v="EQ"/>
    <n v="435"/>
    <n v="438.5"/>
    <n v="432.65"/>
    <n v="435.7"/>
    <n v="436.1"/>
    <n v="435.35"/>
    <n v="435"/>
    <n v="7543854"/>
    <n v="3281549026.5999999"/>
    <n v="104429"/>
    <n v="4652199"/>
    <n v="61.67"/>
    <n v="-0.34999999999996589"/>
    <n v="-8.0330502639422972E-4"/>
    <x v="0"/>
  </r>
  <r>
    <d v="2025-05-20T00:00:00"/>
    <x v="4"/>
    <n v="5"/>
    <n v="1"/>
    <x v="1"/>
    <x v="1"/>
    <s v="Q2"/>
    <x v="6"/>
    <x v="2"/>
    <s v="EQ"/>
    <n v="437"/>
    <n v="440.8"/>
    <n v="432.9"/>
    <n v="435.35"/>
    <n v="435.4"/>
    <n v="434.9"/>
    <n v="436.58"/>
    <n v="9868414"/>
    <n v="4308392163.3999996"/>
    <n v="103234"/>
    <n v="5067871"/>
    <n v="51.35"/>
    <n v="-0.45000000000004547"/>
    <n v="-1.033651085333744E-3"/>
    <x v="0"/>
  </r>
  <r>
    <d v="2025-05-21T00:00:00"/>
    <x v="4"/>
    <n v="5"/>
    <n v="1"/>
    <x v="1"/>
    <x v="1"/>
    <s v="Q2"/>
    <x v="6"/>
    <x v="2"/>
    <s v="EQ"/>
    <n v="436.6"/>
    <n v="438.2"/>
    <n v="432"/>
    <n v="434.9"/>
    <n v="432.4"/>
    <n v="433"/>
    <n v="435.04"/>
    <n v="5776672"/>
    <n v="2513103067.75"/>
    <n v="64175"/>
    <n v="3274563"/>
    <n v="56.69"/>
    <n v="-1.8999999999999773"/>
    <n v="-4.3688204184869567E-3"/>
    <x v="0"/>
  </r>
  <r>
    <d v="2025-05-22T00:00:00"/>
    <x v="4"/>
    <n v="5"/>
    <n v="1"/>
    <x v="1"/>
    <x v="1"/>
    <s v="Q2"/>
    <x v="6"/>
    <x v="2"/>
    <s v="EQ"/>
    <n v="433"/>
    <n v="433"/>
    <n v="422.9"/>
    <n v="433"/>
    <n v="425.5"/>
    <n v="426.1"/>
    <n v="425.53"/>
    <n v="19451749"/>
    <n v="8277312766.3999996"/>
    <n v="172555"/>
    <n v="11945737"/>
    <n v="61.41"/>
    <n v="-6.8999999999999773"/>
    <n v="-1.5935334872979164E-2"/>
    <x v="0"/>
  </r>
  <r>
    <d v="2025-05-23T00:00:00"/>
    <x v="4"/>
    <n v="5"/>
    <n v="1"/>
    <x v="1"/>
    <x v="1"/>
    <s v="Q2"/>
    <x v="6"/>
    <x v="2"/>
    <s v="EQ"/>
    <n v="434"/>
    <n v="439"/>
    <n v="429"/>
    <n v="426.1"/>
    <n v="436"/>
    <n v="436.3"/>
    <n v="435.32"/>
    <n v="18536884"/>
    <n v="8069422032.25"/>
    <n v="180589"/>
    <n v="8064365"/>
    <n v="43.5"/>
    <n v="10.199999999999989"/>
    <n v="2.3938042712978145E-2"/>
    <x v="1"/>
  </r>
  <r>
    <d v="2025-05-26T00:00:00"/>
    <x v="4"/>
    <n v="5"/>
    <n v="1"/>
    <x v="1"/>
    <x v="1"/>
    <s v="Q2"/>
    <x v="6"/>
    <x v="2"/>
    <s v="EQ"/>
    <n v="438.25"/>
    <n v="443.55"/>
    <n v="436.75"/>
    <n v="436.3"/>
    <n v="442.9"/>
    <n v="442.9"/>
    <n v="440.19"/>
    <n v="13107662"/>
    <n v="5769828393.5500002"/>
    <n v="107919"/>
    <n v="8263136"/>
    <n v="63.04"/>
    <n v="6.5999999999999659"/>
    <n v="1.5127206050882342E-2"/>
    <x v="1"/>
  </r>
  <r>
    <d v="2025-05-27T00:00:00"/>
    <x v="4"/>
    <n v="5"/>
    <n v="1"/>
    <x v="1"/>
    <x v="1"/>
    <s v="Q2"/>
    <x v="6"/>
    <x v="2"/>
    <s v="EQ"/>
    <n v="442.9"/>
    <n v="444.2"/>
    <n v="430.85"/>
    <n v="442.9"/>
    <n v="434.7"/>
    <n v="433.9"/>
    <n v="436.39"/>
    <n v="26986022"/>
    <n v="11776331084.9"/>
    <n v="224458"/>
    <n v="15317656"/>
    <n v="56.76"/>
    <n v="-9"/>
    <n v="-2.0320614134116056E-2"/>
    <x v="0"/>
  </r>
  <r>
    <d v="2025-05-28T00:00:00"/>
    <x v="4"/>
    <n v="5"/>
    <n v="1"/>
    <x v="1"/>
    <x v="1"/>
    <s v="Q2"/>
    <x v="6"/>
    <x v="2"/>
    <s v="EQ"/>
    <n v="417.7"/>
    <n v="422.6"/>
    <n v="413"/>
    <n v="433.9"/>
    <n v="421"/>
    <n v="420.2"/>
    <n v="415.08"/>
    <n v="431851622"/>
    <n v="179255083660.79999"/>
    <n v="413487"/>
    <n v="324148854"/>
    <n v="75.06"/>
    <n v="-13.699999999999989"/>
    <n v="-3.1574095413689766E-2"/>
    <x v="0"/>
  </r>
  <r>
    <d v="2025-05-29T00:00:00"/>
    <x v="4"/>
    <n v="5"/>
    <n v="1"/>
    <x v="1"/>
    <x v="1"/>
    <s v="Q2"/>
    <x v="6"/>
    <x v="2"/>
    <s v="EQ"/>
    <n v="422"/>
    <n v="422.8"/>
    <n v="416.6"/>
    <n v="420.2"/>
    <n v="419.35"/>
    <n v="418.75"/>
    <n v="418.44"/>
    <n v="21478547"/>
    <n v="8987465219.8999996"/>
    <n v="201763"/>
    <n v="14032235"/>
    <n v="65.33"/>
    <n v="-1.4499999999999886"/>
    <n v="-3.4507377439314344E-3"/>
    <x v="0"/>
  </r>
  <r>
    <d v="2025-05-30T00:00:00"/>
    <x v="4"/>
    <n v="5"/>
    <n v="1"/>
    <x v="1"/>
    <x v="1"/>
    <s v="Q2"/>
    <x v="6"/>
    <x v="2"/>
    <s v="EQ"/>
    <n v="419.1"/>
    <n v="420.05"/>
    <n v="416.4"/>
    <n v="418.75"/>
    <n v="418.75"/>
    <n v="418.05"/>
    <n v="417.87"/>
    <n v="30656239"/>
    <n v="12810187425.4"/>
    <n v="159932"/>
    <n v="21772343"/>
    <n v="71.02"/>
    <n v="-0.69999999999998863"/>
    <n v="-1.671641791044749E-3"/>
    <x v="0"/>
  </r>
  <r>
    <d v="2025-06-02T00:00:00"/>
    <x v="5"/>
    <n v="6"/>
    <n v="1"/>
    <x v="1"/>
    <x v="1"/>
    <s v="Q2"/>
    <x v="6"/>
    <x v="2"/>
    <s v="EQ"/>
    <n v="418.3"/>
    <n v="420.45"/>
    <n v="414.55"/>
    <n v="418.05"/>
    <n v="418.5"/>
    <n v="419.3"/>
    <n v="418.16"/>
    <n v="14973380"/>
    <n v="6261214003.6000004"/>
    <n v="165410"/>
    <n v="9023989"/>
    <n v="60.27"/>
    <n v="1.25"/>
    <n v="2.9900729577801697E-3"/>
    <x v="1"/>
  </r>
  <r>
    <d v="2025-06-03T00:00:00"/>
    <x v="5"/>
    <n v="6"/>
    <n v="1"/>
    <x v="1"/>
    <x v="1"/>
    <s v="Q2"/>
    <x v="6"/>
    <x v="2"/>
    <s v="EQ"/>
    <n v="419"/>
    <n v="421.7"/>
    <n v="415.65"/>
    <n v="419.3"/>
    <n v="417"/>
    <n v="416.95"/>
    <n v="418.03"/>
    <n v="13216486"/>
    <n v="5524919470.1999998"/>
    <n v="140901"/>
    <n v="7216414"/>
    <n v="54.6"/>
    <n v="-2.3500000000000227"/>
    <n v="-5.6045790603387134E-3"/>
    <x v="0"/>
  </r>
  <r>
    <d v="2025-06-04T00:00:00"/>
    <x v="5"/>
    <n v="6"/>
    <n v="1"/>
    <x v="1"/>
    <x v="1"/>
    <s v="Q2"/>
    <x v="6"/>
    <x v="2"/>
    <s v="EQ"/>
    <n v="417.15"/>
    <n v="419"/>
    <n v="415.95"/>
    <n v="416.95"/>
    <n v="416.8"/>
    <n v="417"/>
    <n v="417.14"/>
    <n v="12598933"/>
    <n v="5255534433.3999996"/>
    <n v="116476"/>
    <n v="8189047"/>
    <n v="65"/>
    <n v="5.0000000000011369E-2"/>
    <n v="1.1991845545032107E-4"/>
    <x v="1"/>
  </r>
  <r>
    <d v="2025-06-05T00:00:00"/>
    <x v="5"/>
    <n v="6"/>
    <n v="1"/>
    <x v="1"/>
    <x v="1"/>
    <s v="Q2"/>
    <x v="6"/>
    <x v="2"/>
    <s v="EQ"/>
    <n v="418.5"/>
    <n v="420.95"/>
    <n v="415.75"/>
    <n v="417"/>
    <n v="419.45"/>
    <n v="419.1"/>
    <n v="418.56"/>
    <n v="13212523"/>
    <n v="5530248629.8000002"/>
    <n v="125958"/>
    <n v="7071012"/>
    <n v="53.52"/>
    <n v="2.1000000000000227"/>
    <n v="5.0359712230216369E-3"/>
    <x v="1"/>
  </r>
  <r>
    <d v="2025-06-06T00:00:00"/>
    <x v="5"/>
    <n v="6"/>
    <n v="1"/>
    <x v="1"/>
    <x v="1"/>
    <s v="Q2"/>
    <x v="6"/>
    <x v="2"/>
    <s v="EQ"/>
    <n v="420.3"/>
    <n v="421.3"/>
    <n v="419"/>
    <n v="419.1"/>
    <n v="421.05"/>
    <n v="421.05"/>
    <n v="420.36"/>
    <n v="8774988"/>
    <n v="3688650527.1999998"/>
    <n v="135147"/>
    <n v="5898430"/>
    <n v="67.22"/>
    <n v="1.9499999999999886"/>
    <n v="4.6528274874731296E-3"/>
    <x v="1"/>
  </r>
  <r>
    <d v="2025-06-09T00:00:00"/>
    <x v="5"/>
    <n v="6"/>
    <n v="1"/>
    <x v="1"/>
    <x v="1"/>
    <s v="Q2"/>
    <x v="6"/>
    <x v="2"/>
    <s v="EQ"/>
    <n v="422"/>
    <n v="423.6"/>
    <n v="420.5"/>
    <n v="421.05"/>
    <n v="423"/>
    <n v="423.05"/>
    <n v="422.61"/>
    <n v="10473123"/>
    <n v="4426007949.6499996"/>
    <n v="152980"/>
    <n v="7658622"/>
    <n v="73.13"/>
    <n v="2"/>
    <n v="4.7500296876855476E-3"/>
    <x v="1"/>
  </r>
  <r>
    <d v="2025-06-10T00:00:00"/>
    <x v="5"/>
    <n v="6"/>
    <n v="1"/>
    <x v="1"/>
    <x v="1"/>
    <s v="Q2"/>
    <x v="6"/>
    <x v="2"/>
    <s v="EQ"/>
    <n v="424.5"/>
    <n v="428.55"/>
    <n v="423.05"/>
    <n v="423.05"/>
    <n v="427.65"/>
    <n v="427"/>
    <n v="426.58"/>
    <n v="13041075"/>
    <n v="5563034401.5"/>
    <n v="170097"/>
    <n v="9043141"/>
    <n v="69.34"/>
    <n v="3.9499999999999886"/>
    <n v="9.3369578064058344E-3"/>
    <x v="1"/>
  </r>
  <r>
    <d v="2025-06-11T00:00:00"/>
    <x v="5"/>
    <n v="6"/>
    <n v="1"/>
    <x v="1"/>
    <x v="1"/>
    <s v="Q2"/>
    <x v="6"/>
    <x v="2"/>
    <s v="EQ"/>
    <n v="428"/>
    <n v="428.1"/>
    <n v="424.85"/>
    <n v="427"/>
    <n v="425.55"/>
    <n v="426.15"/>
    <n v="426.47"/>
    <n v="20789182"/>
    <n v="8866064896.5"/>
    <n v="148079"/>
    <n v="16968873"/>
    <n v="81.62"/>
    <n v="-0.85000000000002274"/>
    <n v="-1.9906323185012241E-3"/>
    <x v="0"/>
  </r>
  <r>
    <d v="2025-06-12T00:00:00"/>
    <x v="5"/>
    <n v="6"/>
    <n v="1"/>
    <x v="1"/>
    <x v="1"/>
    <s v="Q2"/>
    <x v="6"/>
    <x v="2"/>
    <s v="EQ"/>
    <n v="427"/>
    <n v="427.2"/>
    <n v="419.55"/>
    <n v="426.15"/>
    <n v="420.95"/>
    <n v="421"/>
    <n v="421.78"/>
    <n v="18508835"/>
    <n v="7806698998.5"/>
    <n v="250912"/>
    <n v="10488398"/>
    <n v="56.67"/>
    <n v="-5.1499999999999773"/>
    <n v="-1.2084946615041598E-2"/>
    <x v="0"/>
  </r>
  <r>
    <d v="2025-06-13T00:00:00"/>
    <x v="5"/>
    <n v="6"/>
    <n v="1"/>
    <x v="1"/>
    <x v="1"/>
    <s v="Q2"/>
    <x v="6"/>
    <x v="2"/>
    <s v="EQ"/>
    <n v="415"/>
    <n v="419.35"/>
    <n v="413.5"/>
    <n v="421"/>
    <n v="413.95"/>
    <n v="413.9"/>
    <n v="416.29"/>
    <n v="17873926"/>
    <n v="7440750348.6999998"/>
    <n v="163341"/>
    <n v="13375911"/>
    <n v="74.83"/>
    <n v="-7.1000000000000227"/>
    <n v="-1.6864608076009556E-2"/>
    <x v="0"/>
  </r>
  <r>
    <d v="2025-06-16T00:00:00"/>
    <x v="5"/>
    <n v="6"/>
    <n v="1"/>
    <x v="1"/>
    <x v="1"/>
    <s v="Q2"/>
    <x v="6"/>
    <x v="2"/>
    <s v="EQ"/>
    <n v="414.95"/>
    <n v="418.9"/>
    <n v="413.25"/>
    <n v="413.9"/>
    <n v="418.65"/>
    <n v="418.2"/>
    <n v="417.32"/>
    <n v="7006629"/>
    <n v="2924040280.9499998"/>
    <n v="101302"/>
    <n v="4349629"/>
    <n v="62.08"/>
    <n v="4.3000000000000114"/>
    <n v="1.038898284609812E-2"/>
    <x v="1"/>
  </r>
  <r>
    <d v="2025-06-17T00:00:00"/>
    <x v="5"/>
    <n v="6"/>
    <n v="1"/>
    <x v="1"/>
    <x v="1"/>
    <s v="Q2"/>
    <x v="6"/>
    <x v="2"/>
    <s v="EQ"/>
    <n v="418.1"/>
    <n v="419.05"/>
    <n v="415.7"/>
    <n v="418.2"/>
    <n v="417.05"/>
    <n v="417.4"/>
    <n v="417.33"/>
    <n v="9028406"/>
    <n v="3767781671.25"/>
    <n v="115094"/>
    <n v="5975840"/>
    <n v="66.19"/>
    <n v="-0.80000000000001137"/>
    <n v="-1.9129603060736762E-3"/>
    <x v="0"/>
  </r>
  <r>
    <d v="2025-06-18T00:00:00"/>
    <x v="5"/>
    <n v="6"/>
    <n v="1"/>
    <x v="1"/>
    <x v="1"/>
    <s v="Q2"/>
    <x v="6"/>
    <x v="2"/>
    <s v="EQ"/>
    <n v="417"/>
    <n v="418.45"/>
    <n v="414.9"/>
    <n v="417.4"/>
    <n v="415.6"/>
    <n v="415.9"/>
    <n v="416.11"/>
    <n v="8036215"/>
    <n v="3343960493.9499998"/>
    <n v="126035"/>
    <n v="5567601"/>
    <n v="69.28"/>
    <n v="-1.5"/>
    <n v="-3.5936751317680884E-3"/>
    <x v="0"/>
  </r>
  <r>
    <d v="2025-06-19T00:00:00"/>
    <x v="5"/>
    <n v="6"/>
    <n v="1"/>
    <x v="1"/>
    <x v="1"/>
    <s v="Q2"/>
    <x v="6"/>
    <x v="2"/>
    <s v="EQ"/>
    <n v="415.65"/>
    <n v="418.25"/>
    <n v="414.8"/>
    <n v="415.9"/>
    <n v="415.8"/>
    <n v="416"/>
    <n v="416.72"/>
    <n v="12601006"/>
    <n v="5251107254.8500004"/>
    <n v="91846"/>
    <n v="8357802"/>
    <n v="66.33"/>
    <n v="0.10000000000002274"/>
    <n v="2.4044241404189167E-4"/>
    <x v="1"/>
  </r>
  <r>
    <d v="2025-06-20T00:00:00"/>
    <x v="5"/>
    <n v="6"/>
    <n v="1"/>
    <x v="1"/>
    <x v="1"/>
    <s v="Q2"/>
    <x v="6"/>
    <x v="2"/>
    <s v="EQ"/>
    <n v="416"/>
    <n v="419.5"/>
    <n v="416"/>
    <n v="416"/>
    <n v="417.25"/>
    <n v="418.55"/>
    <n v="418.46"/>
    <n v="13203184"/>
    <n v="5524985516.3000002"/>
    <n v="110675"/>
    <n v="9918802"/>
    <n v="75.12"/>
    <n v="2.5500000000000114"/>
    <n v="6.12980769230772E-3"/>
    <x v="1"/>
  </r>
  <r>
    <d v="2025-06-23T00:00:00"/>
    <x v="5"/>
    <n v="6"/>
    <n v="1"/>
    <x v="1"/>
    <x v="1"/>
    <s v="Q2"/>
    <x v="6"/>
    <x v="2"/>
    <s v="EQ"/>
    <n v="417"/>
    <n v="417.5"/>
    <n v="411.75"/>
    <n v="418.55"/>
    <n v="413.4"/>
    <n v="413.9"/>
    <n v="415"/>
    <n v="14839890"/>
    <n v="6158508971.4499998"/>
    <n v="171311"/>
    <n v="10101657"/>
    <n v="68.069999999999993"/>
    <n v="-4.6500000000000341"/>
    <n v="-1.1109783777326566E-2"/>
    <x v="0"/>
  </r>
  <r>
    <d v="2025-06-24T00:00:00"/>
    <x v="5"/>
    <n v="6"/>
    <n v="1"/>
    <x v="1"/>
    <x v="1"/>
    <s v="Q2"/>
    <x v="6"/>
    <x v="2"/>
    <s v="EQ"/>
    <n v="416.9"/>
    <n v="420.65"/>
    <n v="413.75"/>
    <n v="413.9"/>
    <n v="414.55"/>
    <n v="414.35"/>
    <n v="416.39"/>
    <n v="16690068"/>
    <n v="6949518762.75"/>
    <n v="201406"/>
    <n v="10167805"/>
    <n v="60.92"/>
    <n v="0.45000000000004547"/>
    <n v="1.0872191350568868E-3"/>
    <x v="1"/>
  </r>
  <r>
    <d v="2025-06-25T00:00:00"/>
    <x v="5"/>
    <n v="6"/>
    <n v="1"/>
    <x v="1"/>
    <x v="1"/>
    <s v="Q2"/>
    <x v="6"/>
    <x v="2"/>
    <s v="EQ"/>
    <n v="416.4"/>
    <n v="418.15"/>
    <n v="415.1"/>
    <n v="414.35"/>
    <n v="416.1"/>
    <n v="416.35"/>
    <n v="416.89"/>
    <n v="9946718"/>
    <n v="4146714301.4499998"/>
    <n v="150780"/>
    <n v="7012871"/>
    <n v="70.5"/>
    <n v="2"/>
    <n v="4.8268372149149266E-3"/>
    <x v="1"/>
  </r>
  <r>
    <d v="2025-06-26T00:00:00"/>
    <x v="5"/>
    <n v="6"/>
    <n v="1"/>
    <x v="1"/>
    <x v="1"/>
    <s v="Q2"/>
    <x v="6"/>
    <x v="2"/>
    <s v="EQ"/>
    <n v="417.2"/>
    <n v="420.9"/>
    <n v="416.25"/>
    <n v="416.35"/>
    <n v="420"/>
    <n v="420.3"/>
    <n v="418.46"/>
    <n v="13703918"/>
    <n v="5734531592.1499996"/>
    <n v="248476"/>
    <n v="8776093"/>
    <n v="64.040000000000006"/>
    <n v="3.9499999999999886"/>
    <n v="9.4872102798126291E-3"/>
    <x v="1"/>
  </r>
  <r>
    <d v="2025-06-27T00:00:00"/>
    <x v="5"/>
    <n v="6"/>
    <n v="1"/>
    <x v="1"/>
    <x v="1"/>
    <s v="Q2"/>
    <x v="6"/>
    <x v="2"/>
    <s v="EQ"/>
    <n v="421"/>
    <n v="422"/>
    <n v="417.8"/>
    <n v="420.3"/>
    <n v="420"/>
    <n v="418.65"/>
    <n v="419.38"/>
    <n v="21409935"/>
    <n v="8978830736"/>
    <n v="138937"/>
    <n v="16714118"/>
    <n v="78.069999999999993"/>
    <n v="-1.6500000000000341"/>
    <n v="-3.925767309065035E-3"/>
    <x v="0"/>
  </r>
  <r>
    <d v="2025-06-30T00:00:00"/>
    <x v="5"/>
    <n v="6"/>
    <n v="1"/>
    <x v="1"/>
    <x v="1"/>
    <s v="Q2"/>
    <x v="6"/>
    <x v="2"/>
    <s v="EQ"/>
    <n v="419.8"/>
    <n v="420.75"/>
    <n v="415.8"/>
    <n v="418.65"/>
    <n v="416.3"/>
    <n v="416.45"/>
    <n v="417.37"/>
    <n v="12317124"/>
    <n v="5140785633.0500002"/>
    <n v="145533"/>
    <n v="9240659"/>
    <n v="75.02"/>
    <n v="-2.1999999999999886"/>
    <n v="-5.2549862653767793E-3"/>
    <x v="0"/>
  </r>
  <r>
    <d v="2025-07-01T00:00:00"/>
    <x v="6"/>
    <n v="7"/>
    <n v="1"/>
    <x v="1"/>
    <x v="2"/>
    <s v="Q3"/>
    <x v="6"/>
    <x v="2"/>
    <s v="EQ"/>
    <n v="417"/>
    <n v="418.85"/>
    <n v="414.9"/>
    <n v="416.45"/>
    <n v="415.1"/>
    <n v="415.1"/>
    <n v="416.37"/>
    <n v="13670465"/>
    <n v="5691910423.4499998"/>
    <n v="135207"/>
    <n v="10229290"/>
    <n v="74.83"/>
    <n v="-1.3499999999999659"/>
    <n v="-3.241685676551725E-3"/>
    <x v="0"/>
  </r>
  <r>
    <d v="2025-07-02T00:00:00"/>
    <x v="6"/>
    <n v="7"/>
    <n v="1"/>
    <x v="1"/>
    <x v="2"/>
    <s v="Q3"/>
    <x v="6"/>
    <x v="2"/>
    <s v="EQ"/>
    <n v="416.9"/>
    <n v="416.9"/>
    <n v="411.7"/>
    <n v="415.1"/>
    <n v="413.2"/>
    <n v="412.95"/>
    <n v="413.58"/>
    <n v="15990899"/>
    <n v="6613437048"/>
    <n v="148675"/>
    <n v="11678799"/>
    <n v="73.03"/>
    <n v="-2.1500000000000341"/>
    <n v="-5.1794748253433725E-3"/>
    <x v="0"/>
  </r>
  <r>
    <d v="2025-07-03T00:00:00"/>
    <x v="6"/>
    <n v="7"/>
    <n v="1"/>
    <x v="1"/>
    <x v="2"/>
    <s v="Q3"/>
    <x v="6"/>
    <x v="2"/>
    <s v="EQ"/>
    <n v="414"/>
    <n v="416"/>
    <n v="411.25"/>
    <n v="412.95"/>
    <n v="413.9"/>
    <n v="413.35"/>
    <n v="413.57"/>
    <n v="14185298"/>
    <n v="5866630211.25"/>
    <n v="142804"/>
    <n v="7990645"/>
    <n v="56.33"/>
    <n v="0.40000000000003411"/>
    <n v="9.686402712193586E-4"/>
    <x v="1"/>
  </r>
  <r>
    <d v="2025-07-04T00:00:00"/>
    <x v="6"/>
    <n v="7"/>
    <n v="1"/>
    <x v="1"/>
    <x v="2"/>
    <s v="Q3"/>
    <x v="6"/>
    <x v="2"/>
    <s v="EQ"/>
    <n v="414.9"/>
    <n v="415"/>
    <n v="411.75"/>
    <n v="413.35"/>
    <n v="412.7"/>
    <n v="412.55"/>
    <n v="412.8"/>
    <n v="8256733"/>
    <n v="3408342585.9499998"/>
    <n v="103880"/>
    <n v="5273419"/>
    <n v="63.87"/>
    <n v="-0.80000000000001137"/>
    <n v="-1.9354058304100915E-3"/>
    <x v="0"/>
  </r>
  <r>
    <d v="2025-07-07T00:00:00"/>
    <x v="6"/>
    <n v="7"/>
    <n v="1"/>
    <x v="1"/>
    <x v="2"/>
    <s v="Q3"/>
    <x v="6"/>
    <x v="2"/>
    <s v="EQ"/>
    <n v="413"/>
    <n v="417.2"/>
    <n v="412"/>
    <n v="412.55"/>
    <n v="416.5"/>
    <n v="416.15"/>
    <n v="415.88"/>
    <n v="6845218"/>
    <n v="2846807822.5"/>
    <n v="120392"/>
    <n v="4158017"/>
    <n v="60.74"/>
    <n v="3.5999999999999659"/>
    <n v="8.7262150042418263E-3"/>
    <x v="1"/>
  </r>
  <r>
    <d v="2025-07-08T00:00:00"/>
    <x v="6"/>
    <n v="7"/>
    <n v="1"/>
    <x v="1"/>
    <x v="2"/>
    <s v="Q3"/>
    <x v="6"/>
    <x v="2"/>
    <s v="EQ"/>
    <n v="416.15"/>
    <n v="418.1"/>
    <n v="414.65"/>
    <n v="416.15"/>
    <n v="418"/>
    <n v="417.2"/>
    <n v="416.46"/>
    <n v="6807192"/>
    <n v="2834924838.5500002"/>
    <n v="76566"/>
    <n v="4423626"/>
    <n v="64.98"/>
    <n v="1.0500000000000114"/>
    <n v="2.5231286795626851E-3"/>
    <x v="1"/>
  </r>
  <r>
    <d v="2025-07-09T00:00:00"/>
    <x v="6"/>
    <n v="7"/>
    <n v="1"/>
    <x v="1"/>
    <x v="2"/>
    <s v="Q3"/>
    <x v="6"/>
    <x v="2"/>
    <s v="EQ"/>
    <n v="416.2"/>
    <n v="420.3"/>
    <n v="415.45"/>
    <n v="417.2"/>
    <n v="419.1"/>
    <n v="419.45"/>
    <n v="419.08"/>
    <n v="9930533"/>
    <n v="4161651352.25"/>
    <n v="146808"/>
    <n v="6694458"/>
    <n v="67.41"/>
    <n v="2.25"/>
    <n v="5.3930968360498561E-3"/>
    <x v="1"/>
  </r>
  <r>
    <d v="2025-07-10T00:00:00"/>
    <x v="6"/>
    <n v="7"/>
    <n v="1"/>
    <x v="1"/>
    <x v="2"/>
    <s v="Q3"/>
    <x v="6"/>
    <x v="2"/>
    <s v="EQ"/>
    <n v="420.3"/>
    <n v="420.3"/>
    <n v="416.4"/>
    <n v="419.45"/>
    <n v="416.65"/>
    <n v="416.85"/>
    <n v="417.61"/>
    <n v="6220360"/>
    <n v="2597661683.25"/>
    <n v="76333"/>
    <n v="3726003"/>
    <n v="59.9"/>
    <n v="-2.5999999999999659"/>
    <n v="-6.1985933961138774E-3"/>
    <x v="0"/>
  </r>
  <r>
    <d v="2025-07-11T00:00:00"/>
    <x v="6"/>
    <n v="7"/>
    <n v="1"/>
    <x v="1"/>
    <x v="2"/>
    <s v="Q3"/>
    <x v="6"/>
    <x v="2"/>
    <s v="EQ"/>
    <n v="417"/>
    <n v="418.05"/>
    <n v="415.5"/>
    <n v="416.85"/>
    <n v="416.65"/>
    <n v="416.8"/>
    <n v="416.92"/>
    <n v="8578844"/>
    <n v="3576713516.4499998"/>
    <n v="96778"/>
    <n v="5938413"/>
    <n v="69.22"/>
    <n v="-5.0000000000011369E-2"/>
    <n v="-1.1994722322180968E-4"/>
    <x v="0"/>
  </r>
  <r>
    <d v="2025-07-14T00:00:00"/>
    <x v="6"/>
    <n v="7"/>
    <n v="1"/>
    <x v="1"/>
    <x v="2"/>
    <s v="Q3"/>
    <x v="6"/>
    <x v="2"/>
    <s v="EQ"/>
    <n v="417.05"/>
    <n v="419.95"/>
    <n v="416.55"/>
    <n v="416.8"/>
    <n v="419.35"/>
    <n v="419.4"/>
    <n v="418.9"/>
    <n v="6896989"/>
    <n v="2889123352.9499998"/>
    <n v="94592"/>
    <n v="4850678"/>
    <n v="70.33"/>
    <n v="2.5999999999999659"/>
    <n v="6.2380038387715112E-3"/>
    <x v="1"/>
  </r>
  <r>
    <d v="2025-07-15T00:00:00"/>
    <x v="6"/>
    <n v="7"/>
    <n v="1"/>
    <x v="1"/>
    <x v="2"/>
    <s v="Q3"/>
    <x v="6"/>
    <x v="2"/>
    <s v="EQ"/>
    <n v="420.9"/>
    <n v="422.4"/>
    <n v="419"/>
    <n v="419.4"/>
    <n v="422.3"/>
    <n v="422.1"/>
    <n v="421.37"/>
    <n v="8532755"/>
    <n v="3595425226.1999998"/>
    <n v="112643"/>
    <n v="5565660"/>
    <n v="65.23"/>
    <n v="2.7000000000000455"/>
    <n v="6.437768240343456E-3"/>
    <x v="1"/>
  </r>
  <r>
    <d v="2025-07-16T00:00:00"/>
    <x v="6"/>
    <n v="7"/>
    <n v="1"/>
    <x v="1"/>
    <x v="2"/>
    <s v="Q3"/>
    <x v="6"/>
    <x v="2"/>
    <s v="EQ"/>
    <n v="422.1"/>
    <n v="425.45"/>
    <n v="420.3"/>
    <n v="422.1"/>
    <n v="424.4"/>
    <n v="424.6"/>
    <n v="423.52"/>
    <n v="9780773"/>
    <n v="4142330034.6500001"/>
    <n v="91064"/>
    <n v="7207565"/>
    <n v="73.69"/>
    <n v="2.5"/>
    <n v="5.9227671167969669E-3"/>
    <x v="1"/>
  </r>
  <r>
    <d v="2025-07-17T00:00:00"/>
    <x v="6"/>
    <n v="7"/>
    <n v="1"/>
    <x v="1"/>
    <x v="2"/>
    <s v="Q3"/>
    <x v="6"/>
    <x v="2"/>
    <s v="EQ"/>
    <n v="425.8"/>
    <n v="425.9"/>
    <n v="423"/>
    <n v="424.6"/>
    <n v="423.25"/>
    <n v="423.95"/>
    <n v="424.62"/>
    <n v="7240795"/>
    <n v="3074622256.6999998"/>
    <n v="85266"/>
    <n v="4423015"/>
    <n v="61.08"/>
    <n v="-0.65000000000003411"/>
    <n v="-1.5308525671220775E-3"/>
    <x v="0"/>
  </r>
  <r>
    <d v="2025-07-18T00:00:00"/>
    <x v="6"/>
    <n v="7"/>
    <n v="1"/>
    <x v="1"/>
    <x v="2"/>
    <s v="Q3"/>
    <x v="6"/>
    <x v="2"/>
    <s v="EQ"/>
    <n v="425.2"/>
    <n v="425.2"/>
    <n v="420.1"/>
    <n v="423.95"/>
    <n v="422"/>
    <n v="422.75"/>
    <n v="422.22"/>
    <n v="6730256"/>
    <n v="2841642514.0500002"/>
    <n v="82551"/>
    <n v="4259084"/>
    <n v="63.28"/>
    <n v="-1.1999999999999886"/>
    <n v="-2.8305224672720572E-3"/>
    <x v="0"/>
  </r>
  <r>
    <d v="2025-07-21T00:00:00"/>
    <x v="6"/>
    <n v="7"/>
    <n v="1"/>
    <x v="1"/>
    <x v="2"/>
    <s v="Q3"/>
    <x v="6"/>
    <x v="2"/>
    <s v="EQ"/>
    <n v="422"/>
    <n v="422.75"/>
    <n v="418.4"/>
    <n v="422.75"/>
    <n v="420.3"/>
    <n v="420.1"/>
    <n v="420.55"/>
    <n v="4822343"/>
    <n v="2028012485.95"/>
    <n v="85747"/>
    <n v="2701240"/>
    <n v="56.02"/>
    <n v="-2.6499999999999773"/>
    <n v="-6.2684801892370842E-3"/>
    <x v="0"/>
  </r>
  <r>
    <d v="2025-07-22T00:00:00"/>
    <x v="6"/>
    <n v="7"/>
    <n v="1"/>
    <x v="1"/>
    <x v="2"/>
    <s v="Q3"/>
    <x v="6"/>
    <x v="2"/>
    <s v="EQ"/>
    <n v="420.1"/>
    <n v="420.4"/>
    <n v="415.2"/>
    <n v="420.1"/>
    <n v="415.95"/>
    <n v="416"/>
    <n v="416.82"/>
    <n v="9869507"/>
    <n v="4113826380.9499998"/>
    <n v="117437"/>
    <n v="7364729"/>
    <n v="74.62"/>
    <n v="-4.1000000000000227"/>
    <n v="-9.7595810521304994E-3"/>
    <x v="0"/>
  </r>
  <r>
    <d v="2025-07-23T00:00:00"/>
    <x v="6"/>
    <n v="7"/>
    <n v="1"/>
    <x v="1"/>
    <x v="2"/>
    <s v="Q3"/>
    <x v="6"/>
    <x v="2"/>
    <s v="EQ"/>
    <n v="417.1"/>
    <n v="417.9"/>
    <n v="414"/>
    <n v="416"/>
    <n v="415"/>
    <n v="414.95"/>
    <n v="415.04"/>
    <n v="12196187"/>
    <n v="5061866238.3999996"/>
    <n v="99775"/>
    <n v="9363897"/>
    <n v="76.78"/>
    <n v="-1.0500000000000114"/>
    <n v="-2.524038461538489E-3"/>
    <x v="0"/>
  </r>
  <r>
    <d v="2025-07-24T00:00:00"/>
    <x v="6"/>
    <n v="7"/>
    <n v="1"/>
    <x v="1"/>
    <x v="2"/>
    <s v="Q3"/>
    <x v="6"/>
    <x v="2"/>
    <s v="EQ"/>
    <n v="415.85"/>
    <n v="415.85"/>
    <n v="409.45"/>
    <n v="414.95"/>
    <n v="410"/>
    <n v="409.95"/>
    <n v="411.42"/>
    <n v="9005157"/>
    <n v="3704882523.9499998"/>
    <n v="132378"/>
    <n v="5999945"/>
    <n v="66.63"/>
    <n v="-5"/>
    <n v="-1.2049644535486204E-2"/>
    <x v="0"/>
  </r>
  <r>
    <d v="2025-07-25T00:00:00"/>
    <x v="6"/>
    <n v="7"/>
    <n v="1"/>
    <x v="1"/>
    <x v="2"/>
    <s v="Q3"/>
    <x v="6"/>
    <x v="2"/>
    <s v="EQ"/>
    <n v="410"/>
    <n v="410.25"/>
    <n v="407.75"/>
    <n v="409.95"/>
    <n v="409.6"/>
    <n v="409.4"/>
    <n v="409.17"/>
    <n v="5824089"/>
    <n v="2383043433.0500002"/>
    <n v="100941"/>
    <n v="3899862"/>
    <n v="66.959999999999994"/>
    <n v="-0.55000000000001137"/>
    <n v="-1.3416270276863311E-3"/>
    <x v="0"/>
  </r>
  <r>
    <d v="2025-07-28T00:00:00"/>
    <x v="6"/>
    <n v="7"/>
    <n v="1"/>
    <x v="1"/>
    <x v="2"/>
    <s v="Q3"/>
    <x v="6"/>
    <x v="2"/>
    <s v="EQ"/>
    <n v="410.8"/>
    <n v="410.85"/>
    <n v="408.6"/>
    <n v="409.4"/>
    <n v="409.8"/>
    <n v="409.9"/>
    <n v="409.88"/>
    <n v="8123337"/>
    <n v="3329557179.75"/>
    <n v="86106"/>
    <n v="5321561"/>
    <n v="65.510000000000005"/>
    <n v="0.5"/>
    <n v="1.2212994626282364E-3"/>
    <x v="1"/>
  </r>
  <r>
    <d v="2025-07-29T00:00:00"/>
    <x v="6"/>
    <n v="7"/>
    <n v="1"/>
    <x v="1"/>
    <x v="2"/>
    <s v="Q3"/>
    <x v="6"/>
    <x v="2"/>
    <s v="EQ"/>
    <n v="410"/>
    <n v="411.4"/>
    <n v="408"/>
    <n v="409.9"/>
    <n v="408.2"/>
    <n v="408.45"/>
    <n v="409.3"/>
    <n v="6811772"/>
    <n v="2788074823.5500002"/>
    <n v="97448"/>
    <n v="4009213"/>
    <n v="58.86"/>
    <n v="-1.4499999999999886"/>
    <n v="-3.5374481580873109E-3"/>
    <x v="0"/>
  </r>
  <r>
    <d v="2025-07-30T00:00:00"/>
    <x v="6"/>
    <n v="7"/>
    <n v="1"/>
    <x v="1"/>
    <x v="2"/>
    <s v="Q3"/>
    <x v="6"/>
    <x v="2"/>
    <s v="EQ"/>
    <n v="409"/>
    <n v="409.3"/>
    <n v="405.75"/>
    <n v="408.45"/>
    <n v="407.8"/>
    <n v="407.6"/>
    <n v="407.37"/>
    <n v="10915863"/>
    <n v="4446803251.75"/>
    <n v="102742"/>
    <n v="7690447"/>
    <n v="70.45"/>
    <n v="-0.84999999999996589"/>
    <n v="-2.0810380707552111E-3"/>
    <x v="0"/>
  </r>
  <r>
    <d v="2025-07-31T00:00:00"/>
    <x v="6"/>
    <n v="7"/>
    <n v="1"/>
    <x v="1"/>
    <x v="2"/>
    <s v="Q3"/>
    <x v="6"/>
    <x v="2"/>
    <s v="EQ"/>
    <n v="405.95"/>
    <n v="414"/>
    <n v="405.55"/>
    <n v="407.6"/>
    <n v="411.7"/>
    <n v="411.95"/>
    <n v="410.46"/>
    <n v="19364174"/>
    <n v="7948130344.6999998"/>
    <n v="145541"/>
    <n v="13166048"/>
    <n v="67.989999999999995"/>
    <n v="4.3499999999999659"/>
    <n v="1.0672227674190298E-2"/>
    <x v="1"/>
  </r>
  <r>
    <d v="2025-08-01T00:00:00"/>
    <x v="7"/>
    <n v="8"/>
    <n v="1"/>
    <x v="1"/>
    <x v="2"/>
    <s v="Q3"/>
    <x v="6"/>
    <x v="2"/>
    <s v="EQ"/>
    <n v="412.4"/>
    <n v="419.35"/>
    <n v="411.8"/>
    <n v="411.95"/>
    <n v="416.6"/>
    <n v="416.45"/>
    <n v="416.54"/>
    <n v="14324065"/>
    <n v="5966572601.75"/>
    <n v="143905"/>
    <n v="8662368"/>
    <n v="60.47"/>
    <n v="4.5"/>
    <n v="1.0923655783468867E-2"/>
    <x v="1"/>
  </r>
  <r>
    <d v="2025-08-04T00:00:00"/>
    <x v="7"/>
    <n v="8"/>
    <n v="1"/>
    <x v="1"/>
    <x v="2"/>
    <s v="Q3"/>
    <x v="6"/>
    <x v="2"/>
    <s v="EQ"/>
    <n v="420.2"/>
    <n v="422.5"/>
    <n v="415.1"/>
    <n v="416.45"/>
    <n v="416.65"/>
    <n v="416.85"/>
    <n v="417.96"/>
    <n v="18352458"/>
    <n v="7670504419.3999996"/>
    <n v="346053"/>
    <n v="12866158"/>
    <n v="70.11"/>
    <n v="0.40000000000003411"/>
    <n v="9.6049945971913588E-4"/>
    <x v="1"/>
  </r>
  <r>
    <d v="2025-08-05T00:00:00"/>
    <x v="7"/>
    <n v="8"/>
    <n v="1"/>
    <x v="1"/>
    <x v="2"/>
    <s v="Q3"/>
    <x v="6"/>
    <x v="2"/>
    <s v="EQ"/>
    <n v="417.2"/>
    <n v="417.95"/>
    <n v="413"/>
    <n v="416.85"/>
    <n v="413.8"/>
    <n v="414.15"/>
    <n v="414.33"/>
    <n v="8495104"/>
    <n v="3519798904.0500002"/>
    <n v="147684"/>
    <n v="5815167"/>
    <n v="68.45"/>
    <n v="-2.7000000000000455"/>
    <n v="-6.4771500539763591E-3"/>
    <x v="0"/>
  </r>
  <r>
    <d v="2025-08-06T00:00:00"/>
    <x v="7"/>
    <n v="8"/>
    <n v="1"/>
    <x v="1"/>
    <x v="2"/>
    <s v="Q3"/>
    <x v="6"/>
    <x v="2"/>
    <s v="EQ"/>
    <n v="414.15"/>
    <n v="415"/>
    <n v="410.5"/>
    <n v="414.15"/>
    <n v="412.2"/>
    <n v="412"/>
    <n v="411.74"/>
    <n v="9080543"/>
    <n v="3738841645.3000002"/>
    <n v="123746"/>
    <n v="5845492"/>
    <n v="64.37"/>
    <n v="-2.1499999999999773"/>
    <n v="-5.1913557889652958E-3"/>
    <x v="0"/>
  </r>
  <r>
    <d v="2025-08-07T00:00:00"/>
    <x v="7"/>
    <n v="8"/>
    <n v="1"/>
    <x v="1"/>
    <x v="2"/>
    <s v="Q3"/>
    <x v="6"/>
    <x v="2"/>
    <s v="EQ"/>
    <n v="412"/>
    <n v="414.75"/>
    <n v="411.65"/>
    <n v="412"/>
    <n v="413.8"/>
    <n v="413.6"/>
    <n v="413.34"/>
    <n v="11514878"/>
    <n v="4759538600.1000004"/>
    <n v="107647"/>
    <n v="7947946"/>
    <n v="69.02"/>
    <n v="1.6000000000000227"/>
    <n v="3.8834951456311233E-3"/>
    <x v="1"/>
  </r>
  <r>
    <d v="2025-08-08T00:00:00"/>
    <x v="7"/>
    <n v="8"/>
    <n v="1"/>
    <x v="1"/>
    <x v="2"/>
    <s v="Q3"/>
    <x v="6"/>
    <x v="2"/>
    <s v="EQ"/>
    <n v="413.9"/>
    <n v="415.35"/>
    <n v="412.95"/>
    <n v="413.6"/>
    <n v="414.45"/>
    <n v="414.5"/>
    <n v="414.32"/>
    <n v="9814361"/>
    <n v="4066250194.9000001"/>
    <n v="95336"/>
    <n v="6707257"/>
    <n v="68.34"/>
    <n v="0.89999999999997726"/>
    <n v="2.1760154738877592E-3"/>
    <x v="1"/>
  </r>
  <r>
    <d v="2025-08-11T00:00:00"/>
    <x v="7"/>
    <n v="8"/>
    <n v="1"/>
    <x v="1"/>
    <x v="2"/>
    <s v="Q3"/>
    <x v="6"/>
    <x v="2"/>
    <s v="EQ"/>
    <n v="414.5"/>
    <n v="417"/>
    <n v="414"/>
    <n v="414.5"/>
    <n v="417"/>
    <n v="416.85"/>
    <n v="416.05"/>
    <n v="8514272"/>
    <n v="3542355434.8000002"/>
    <n v="111986"/>
    <n v="5806325"/>
    <n v="68.2"/>
    <n v="2.3500000000000227"/>
    <n v="5.6694813027744822E-3"/>
    <x v="1"/>
  </r>
  <r>
    <d v="2025-08-12T00:00:00"/>
    <x v="7"/>
    <n v="8"/>
    <n v="1"/>
    <x v="1"/>
    <x v="2"/>
    <s v="Q3"/>
    <x v="6"/>
    <x v="2"/>
    <s v="EQ"/>
    <n v="417"/>
    <n v="419.8"/>
    <n v="415.3"/>
    <n v="416.85"/>
    <n v="416.1"/>
    <n v="416.35"/>
    <n v="417.43"/>
    <n v="13635738"/>
    <n v="5692002511.3999996"/>
    <n v="105553"/>
    <n v="9486988"/>
    <n v="69.569999999999993"/>
    <n v="-0.5"/>
    <n v="-1.199472232217824E-3"/>
    <x v="0"/>
  </r>
  <r>
    <d v="2025-08-13T00:00:00"/>
    <x v="7"/>
    <n v="8"/>
    <n v="1"/>
    <x v="1"/>
    <x v="2"/>
    <s v="Q3"/>
    <x v="6"/>
    <x v="2"/>
    <s v="EQ"/>
    <n v="417.2"/>
    <n v="417.5"/>
    <n v="413.6"/>
    <n v="416.35"/>
    <n v="414.2"/>
    <n v="414.1"/>
    <n v="414.82"/>
    <n v="10874910"/>
    <n v="4511079760.8000002"/>
    <n v="86765"/>
    <n v="7858050"/>
    <n v="72.260000000000005"/>
    <n v="-2.25"/>
    <n v="-5.4041071214122726E-3"/>
    <x v="0"/>
  </r>
  <r>
    <d v="2025-08-14T00:00:00"/>
    <x v="7"/>
    <n v="8"/>
    <n v="1"/>
    <x v="1"/>
    <x v="2"/>
    <s v="Q3"/>
    <x v="6"/>
    <x v="2"/>
    <s v="EQ"/>
    <n v="414.25"/>
    <n v="415.05"/>
    <n v="411"/>
    <n v="414.1"/>
    <n v="411.45"/>
    <n v="411.45"/>
    <n v="412.48"/>
    <n v="9580361"/>
    <n v="3951669337.5"/>
    <n v="122767"/>
    <n v="6374688"/>
    <n v="66.540000000000006"/>
    <n v="-2.6500000000000341"/>
    <n v="-6.3994204298479448E-3"/>
    <x v="0"/>
  </r>
  <r>
    <d v="2025-08-18T00:00:00"/>
    <x v="7"/>
    <n v="8"/>
    <n v="1"/>
    <x v="1"/>
    <x v="2"/>
    <s v="Q3"/>
    <x v="6"/>
    <x v="2"/>
    <s v="EQ"/>
    <n v="413"/>
    <n v="413.7"/>
    <n v="404.85"/>
    <n v="411.45"/>
    <n v="405.3"/>
    <n v="406.3"/>
    <n v="408.7"/>
    <n v="30950814"/>
    <n v="12649659054.299999"/>
    <n v="193343"/>
    <n v="25431261"/>
    <n v="82.17"/>
    <n v="-5.1499999999999773"/>
    <n v="-1.2516709199173599E-2"/>
    <x v="0"/>
  </r>
  <r>
    <d v="2025-08-19T00:00:00"/>
    <x v="7"/>
    <n v="8"/>
    <n v="1"/>
    <x v="1"/>
    <x v="2"/>
    <s v="Q3"/>
    <x v="6"/>
    <x v="2"/>
    <s v="EQ"/>
    <n v="406.35"/>
    <n v="409.4"/>
    <n v="404.5"/>
    <n v="406.3"/>
    <n v="409.1"/>
    <n v="409.1"/>
    <n v="406.86"/>
    <n v="16681331"/>
    <n v="6786912397.3000002"/>
    <n v="175005"/>
    <n v="12330175"/>
    <n v="73.92"/>
    <n v="2.8000000000000114"/>
    <n v="6.8914595126753908E-3"/>
    <x v="1"/>
  </r>
  <r>
    <d v="2025-08-20T00:00:00"/>
    <x v="7"/>
    <n v="8"/>
    <n v="1"/>
    <x v="1"/>
    <x v="2"/>
    <s v="Q3"/>
    <x v="6"/>
    <x v="2"/>
    <s v="EQ"/>
    <n v="409.1"/>
    <n v="410.25"/>
    <n v="405.45"/>
    <n v="409.1"/>
    <n v="406.25"/>
    <n v="406.05"/>
    <n v="407.87"/>
    <n v="18188129"/>
    <n v="7418416584.5500002"/>
    <n v="158846"/>
    <n v="14553383"/>
    <n v="80.02"/>
    <n v="-3.0500000000000114"/>
    <n v="-7.455389880224911E-3"/>
    <x v="0"/>
  </r>
  <r>
    <d v="2025-08-21T00:00:00"/>
    <x v="7"/>
    <n v="8"/>
    <n v="1"/>
    <x v="1"/>
    <x v="2"/>
    <s v="Q3"/>
    <x v="6"/>
    <x v="2"/>
    <s v="EQ"/>
    <n v="406.05"/>
    <n v="406.85"/>
    <n v="403.35"/>
    <n v="406.05"/>
    <n v="406"/>
    <n v="405.55"/>
    <n v="405.69"/>
    <n v="15028966"/>
    <n v="6097100177.4499998"/>
    <n v="182931"/>
    <n v="9738849"/>
    <n v="64.8"/>
    <n v="-0.5"/>
    <n v="-1.2313754463735994E-3"/>
    <x v="0"/>
  </r>
  <r>
    <d v="2025-08-22T00:00:00"/>
    <x v="7"/>
    <n v="8"/>
    <n v="1"/>
    <x v="1"/>
    <x v="2"/>
    <s v="Q3"/>
    <x v="6"/>
    <x v="2"/>
    <s v="EQ"/>
    <n v="406"/>
    <n v="406.5"/>
    <n v="397.5"/>
    <n v="405.55"/>
    <n v="398.3"/>
    <n v="398.3"/>
    <n v="399.91"/>
    <n v="13087624"/>
    <n v="5233881432.8000002"/>
    <n v="204639"/>
    <n v="8947365"/>
    <n v="68.37"/>
    <n v="-7.25"/>
    <n v="-1.7876957218592036E-2"/>
    <x v="0"/>
  </r>
  <r>
    <d v="2025-08-25T00:00:00"/>
    <x v="7"/>
    <n v="8"/>
    <n v="1"/>
    <x v="1"/>
    <x v="2"/>
    <s v="Q3"/>
    <x v="6"/>
    <x v="2"/>
    <s v="EQ"/>
    <n v="399"/>
    <n v="400.55"/>
    <n v="396.25"/>
    <n v="398.3"/>
    <n v="399.15"/>
    <n v="399.35"/>
    <n v="399.17"/>
    <n v="10440286"/>
    <n v="4167497911.5"/>
    <n v="142577"/>
    <n v="7190743"/>
    <n v="68.87"/>
    <n v="1.0500000000000114"/>
    <n v="2.6362038664323661E-3"/>
    <x v="1"/>
  </r>
  <r>
    <d v="2025-08-26T00:00:00"/>
    <x v="7"/>
    <n v="8"/>
    <n v="1"/>
    <x v="1"/>
    <x v="2"/>
    <s v="Q3"/>
    <x v="6"/>
    <x v="2"/>
    <s v="EQ"/>
    <n v="399.3"/>
    <n v="405.4"/>
    <n v="398.4"/>
    <n v="399.35"/>
    <n v="403.35"/>
    <n v="403.35"/>
    <n v="402.3"/>
    <n v="13715752"/>
    <n v="5517842190"/>
    <n v="180641"/>
    <n v="9437000"/>
    <n v="68.8"/>
    <n v="4"/>
    <n v="1.0016276449229998E-2"/>
    <x v="1"/>
  </r>
  <r>
    <d v="2025-08-28T00:00:00"/>
    <x v="7"/>
    <n v="8"/>
    <n v="1"/>
    <x v="1"/>
    <x v="2"/>
    <s v="Q3"/>
    <x v="6"/>
    <x v="2"/>
    <s v="EQ"/>
    <n v="404.5"/>
    <n v="404.5"/>
    <n v="400"/>
    <n v="403.35"/>
    <n v="400.8"/>
    <n v="400.9"/>
    <n v="401.4"/>
    <n v="12471719"/>
    <n v="5006114050"/>
    <n v="165609"/>
    <n v="8546436"/>
    <n v="68.53"/>
    <n v="-2.4500000000000455"/>
    <n v="-6.0741291682163022E-3"/>
    <x v="0"/>
  </r>
  <r>
    <d v="2025-08-29T00:00:00"/>
    <x v="7"/>
    <n v="8"/>
    <n v="1"/>
    <x v="1"/>
    <x v="2"/>
    <s v="Q3"/>
    <x v="6"/>
    <x v="2"/>
    <s v="EQ"/>
    <n v="402"/>
    <n v="410.45"/>
    <n v="401.9"/>
    <n v="400.9"/>
    <n v="409.5"/>
    <n v="409.75"/>
    <n v="407.54"/>
    <n v="25255050"/>
    <n v="10292536558.9"/>
    <n v="152907"/>
    <n v="19019266"/>
    <n v="75.31"/>
    <n v="8.8500000000000227"/>
    <n v="2.2075330506360746E-2"/>
    <x v="1"/>
  </r>
  <r>
    <d v="2025-09-01T00:00:00"/>
    <x v="8"/>
    <n v="9"/>
    <n v="1"/>
    <x v="1"/>
    <x v="2"/>
    <s v="Q3"/>
    <x v="6"/>
    <x v="2"/>
    <s v="EQ"/>
    <n v="409.75"/>
    <n v="410.2"/>
    <n v="405"/>
    <n v="409.75"/>
    <n v="405.55"/>
    <n v="405.85"/>
    <n v="406.32"/>
    <n v="12268090"/>
    <n v="4984783795.8000002"/>
    <n v="169790"/>
    <n v="8627807"/>
    <n v="70.33"/>
    <n v="-3.8999999999999773"/>
    <n v="-9.5179987797436912E-3"/>
    <x v="0"/>
  </r>
  <r>
    <d v="2025-09-02T00:00:00"/>
    <x v="8"/>
    <n v="9"/>
    <n v="1"/>
    <x v="1"/>
    <x v="2"/>
    <s v="Q3"/>
    <x v="6"/>
    <x v="2"/>
    <s v="EQ"/>
    <n v="406.55"/>
    <n v="407.85"/>
    <n v="404.45"/>
    <n v="405.85"/>
    <n v="407"/>
    <n v="406.75"/>
    <n v="406.37"/>
    <n v="19808255"/>
    <n v="8049546791.5"/>
    <n v="224334"/>
    <n v="13410269"/>
    <n v="67.7"/>
    <n v="0.89999999999997726"/>
    <n v="2.2175680670197787E-3"/>
    <x v="1"/>
  </r>
  <r>
    <d v="2025-09-03T00:00:00"/>
    <x v="8"/>
    <n v="9"/>
    <n v="1"/>
    <x v="1"/>
    <x v="2"/>
    <s v="Q3"/>
    <x v="6"/>
    <x v="2"/>
    <s v="EQ"/>
    <n v="408.5"/>
    <n v="413.25"/>
    <n v="407.3"/>
    <n v="406.75"/>
    <n v="411.1"/>
    <n v="411.75"/>
    <n v="410.55"/>
    <n v="12936588"/>
    <n v="5311134586.6000004"/>
    <n v="118422"/>
    <n v="8367495"/>
    <n v="64.680000000000007"/>
    <n v="5"/>
    <n v="1.2292562999385371E-2"/>
    <x v="1"/>
  </r>
  <r>
    <d v="2025-09-04T00:00:00"/>
    <x v="8"/>
    <n v="9"/>
    <n v="1"/>
    <x v="1"/>
    <x v="2"/>
    <s v="Q3"/>
    <x v="6"/>
    <x v="2"/>
    <s v="EQ"/>
    <n v="423.95"/>
    <n v="427"/>
    <n v="415"/>
    <n v="411.75"/>
    <n v="415.75"/>
    <n v="415.9"/>
    <n v="418.56"/>
    <n v="27274123"/>
    <n v="11415887821.049999"/>
    <n v="271564"/>
    <n v="16395824"/>
    <n v="60.11"/>
    <n v="4.1499999999999773"/>
    <n v="1.0078931390406744E-2"/>
    <x v="1"/>
  </r>
  <r>
    <d v="2025-09-05T00:00:00"/>
    <x v="8"/>
    <n v="9"/>
    <n v="1"/>
    <x v="1"/>
    <x v="2"/>
    <s v="Q3"/>
    <x v="6"/>
    <x v="2"/>
    <s v="EQ"/>
    <n v="416.9"/>
    <n v="417"/>
    <n v="404.4"/>
    <n v="415.9"/>
    <n v="407.9"/>
    <n v="407.35"/>
    <n v="406.82"/>
    <n v="16000675"/>
    <n v="6509428201.4499998"/>
    <n v="213298"/>
    <n v="8934303"/>
    <n v="55.84"/>
    <n v="-8.5499999999999545"/>
    <n v="-2.0557826400576955E-2"/>
    <x v="0"/>
  </r>
  <r>
    <d v="2025-09-08T00:00:00"/>
    <x v="8"/>
    <n v="9"/>
    <n v="1"/>
    <x v="1"/>
    <x v="2"/>
    <s v="Q3"/>
    <x v="6"/>
    <x v="2"/>
    <s v="EQ"/>
    <n v="407.45"/>
    <n v="410.55"/>
    <n v="406.8"/>
    <n v="407.35"/>
    <n v="408.4"/>
    <n v="407.55"/>
    <n v="408.21"/>
    <n v="7419022"/>
    <n v="3028506105.1500001"/>
    <n v="113635"/>
    <n v="4416168"/>
    <n v="59.52"/>
    <n v="0.19999999999998863"/>
    <n v="4.9097827421133819E-4"/>
    <x v="1"/>
  </r>
  <r>
    <d v="2025-09-09T00:00:00"/>
    <x v="8"/>
    <n v="9"/>
    <n v="1"/>
    <x v="1"/>
    <x v="2"/>
    <s v="Q3"/>
    <x v="6"/>
    <x v="2"/>
    <s v="EQ"/>
    <n v="408.5"/>
    <n v="410.95"/>
    <n v="407.4"/>
    <n v="407.55"/>
    <n v="410"/>
    <n v="410.05"/>
    <n v="409.78"/>
    <n v="8825896"/>
    <n v="3616692854.5999999"/>
    <n v="88691"/>
    <n v="5863268"/>
    <n v="66.430000000000007"/>
    <n v="2.5"/>
    <n v="6.1342166605324495E-3"/>
    <x v="1"/>
  </r>
  <r>
    <d v="2025-09-10T00:00:00"/>
    <x v="8"/>
    <n v="9"/>
    <n v="1"/>
    <x v="1"/>
    <x v="2"/>
    <s v="Q3"/>
    <x v="6"/>
    <x v="2"/>
    <s v="EQ"/>
    <n v="411"/>
    <n v="413.7"/>
    <n v="408.95"/>
    <n v="410.05"/>
    <n v="413"/>
    <n v="413.05"/>
    <n v="411.25"/>
    <n v="9252397"/>
    <n v="3805055609.0500002"/>
    <n v="141806"/>
    <n v="6628182"/>
    <n v="71.64"/>
    <n v="3"/>
    <n v="7.3161809535422506E-3"/>
    <x v="1"/>
  </r>
  <r>
    <d v="2025-09-11T00:00:00"/>
    <x v="8"/>
    <n v="9"/>
    <n v="1"/>
    <x v="1"/>
    <x v="2"/>
    <s v="Q3"/>
    <x v="6"/>
    <x v="2"/>
    <s v="EQ"/>
    <n v="413.05"/>
    <n v="416.7"/>
    <n v="412.45"/>
    <n v="413.05"/>
    <n v="415.35"/>
    <n v="415.05"/>
    <n v="415.51"/>
    <n v="8274406"/>
    <n v="3438066391.5500002"/>
    <n v="195524"/>
    <n v="5639007"/>
    <n v="68.150000000000006"/>
    <n v="2"/>
    <n v="4.8420288100714196E-3"/>
    <x v="1"/>
  </r>
  <r>
    <d v="2025-09-12T00:00:00"/>
    <x v="8"/>
    <n v="9"/>
    <n v="1"/>
    <x v="1"/>
    <x v="2"/>
    <s v="Q3"/>
    <x v="6"/>
    <x v="2"/>
    <s v="EQ"/>
    <n v="415.35"/>
    <n v="417.05"/>
    <n v="412.85"/>
    <n v="415.05"/>
    <n v="413.55"/>
    <n v="413.75"/>
    <n v="414.89"/>
    <n v="7803379"/>
    <n v="3237550924.5"/>
    <n v="78225"/>
    <n v="5139596"/>
    <n v="65.86"/>
    <n v="-1.3000000000000114"/>
    <n v="-3.1321527526804271E-3"/>
    <x v="0"/>
  </r>
  <r>
    <d v="2025-09-15T00:00:00"/>
    <x v="8"/>
    <n v="9"/>
    <n v="1"/>
    <x v="1"/>
    <x v="2"/>
    <s v="Q3"/>
    <x v="6"/>
    <x v="2"/>
    <s v="EQ"/>
    <n v="413.05"/>
    <n v="414.3"/>
    <n v="411.75"/>
    <n v="413.75"/>
    <n v="412.8"/>
    <n v="412.65"/>
    <n v="413.05"/>
    <n v="5707331"/>
    <n v="2357418512.5500002"/>
    <n v="91972"/>
    <n v="3510955"/>
    <n v="61.52"/>
    <n v="-1.1000000000000227"/>
    <n v="-2.6586102719033783E-3"/>
    <x v="0"/>
  </r>
  <r>
    <d v="2025-09-15T00:00:00"/>
    <x v="8"/>
    <n v="9"/>
    <n v="1"/>
    <x v="1"/>
    <x v="2"/>
    <s v="Q3"/>
    <x v="6"/>
    <x v="2"/>
    <s v="EQ"/>
    <n v="413.05"/>
    <n v="414.3"/>
    <n v="411.75"/>
    <n v="413.75"/>
    <n v="412.8"/>
    <n v="412.65"/>
    <n v="413.05"/>
    <n v="5707331"/>
    <n v="2357418512.5500002"/>
    <n v="91972"/>
    <n v="3510955"/>
    <n v="61.52"/>
    <n v="-1.1000000000000227"/>
    <n v="-2.6586102719033783E-3"/>
    <x v="0"/>
  </r>
  <r>
    <d v="2025-09-16T00:00:00"/>
    <x v="8"/>
    <n v="9"/>
    <n v="1"/>
    <x v="1"/>
    <x v="2"/>
    <s v="Q3"/>
    <x v="6"/>
    <x v="2"/>
    <s v="EQ"/>
    <n v="413.2"/>
    <n v="414.35"/>
    <n v="412"/>
    <n v="412.65"/>
    <n v="413.65"/>
    <n v="413.1"/>
    <n v="413.12"/>
    <n v="8239087"/>
    <n v="3403729371.0500002"/>
    <n v="97899"/>
    <n v="4873272"/>
    <n v="59.15"/>
    <n v="0.45000000000004547"/>
    <n v="1.0905125408943305E-3"/>
    <x v="1"/>
  </r>
  <r>
    <d v="2025-09-17T00:00:00"/>
    <x v="8"/>
    <n v="9"/>
    <n v="1"/>
    <x v="1"/>
    <x v="2"/>
    <s v="Q3"/>
    <x v="6"/>
    <x v="2"/>
    <s v="EQ"/>
    <n v="413.95"/>
    <n v="414.6"/>
    <n v="408.05"/>
    <n v="413.1"/>
    <n v="410.05"/>
    <n v="409.3"/>
    <n v="410.17"/>
    <n v="14113882"/>
    <n v="5789128854.5500002"/>
    <n v="147228"/>
    <n v="9725314"/>
    <n v="68.91"/>
    <n v="-3.8000000000000114"/>
    <n v="-9.1987412248850427E-3"/>
    <x v="0"/>
  </r>
  <r>
    <d v="2025-09-17T00:00:00"/>
    <x v="8"/>
    <n v="9"/>
    <n v="1"/>
    <x v="1"/>
    <x v="2"/>
    <s v="Q3"/>
    <x v="6"/>
    <x v="2"/>
    <s v="EQ"/>
    <n v="413.95"/>
    <n v="414.6"/>
    <n v="408.05"/>
    <n v="413.1"/>
    <n v="410.05"/>
    <n v="409.3"/>
    <n v="410.17"/>
    <n v="14113882"/>
    <n v="5789128854.5500002"/>
    <n v="147228"/>
    <n v="9725314"/>
    <n v="68.91"/>
    <n v="-3.8000000000000114"/>
    <n v="-9.1987412248850427E-3"/>
    <x v="0"/>
  </r>
  <r>
    <d v="2025-09-18T00:00:00"/>
    <x v="8"/>
    <n v="9"/>
    <n v="1"/>
    <x v="1"/>
    <x v="2"/>
    <s v="Q3"/>
    <x v="6"/>
    <x v="2"/>
    <s v="EQ"/>
    <n v="411.35"/>
    <n v="413.05"/>
    <n v="410.1"/>
    <n v="409.3"/>
    <n v="412.5"/>
    <n v="411.55"/>
    <n v="411.51"/>
    <n v="15647808"/>
    <n v="6439299773.3000002"/>
    <n v="105500"/>
    <n v="11051490"/>
    <n v="70.63"/>
    <n v="2.25"/>
    <n v="5.4971903249450282E-3"/>
    <x v="1"/>
  </r>
  <r>
    <d v="2025-09-19T00:00:00"/>
    <x v="8"/>
    <n v="9"/>
    <n v="1"/>
    <x v="1"/>
    <x v="2"/>
    <s v="Q3"/>
    <x v="6"/>
    <x v="2"/>
    <s v="EQ"/>
    <n v="411.55"/>
    <n v="412.6"/>
    <n v="408.95"/>
    <n v="411.55"/>
    <n v="410"/>
    <n v="410.65"/>
    <n v="410.47"/>
    <n v="19505321"/>
    <n v="8006379578.25"/>
    <n v="119041"/>
    <n v="14018475"/>
    <n v="71.87"/>
    <n v="-0.90000000000003411"/>
    <n v="-2.1868545741709003E-3"/>
    <x v="0"/>
  </r>
  <r>
    <d v="2025-09-22T00:00:00"/>
    <x v="8"/>
    <n v="9"/>
    <n v="1"/>
    <x v="1"/>
    <x v="2"/>
    <s v="Q3"/>
    <x v="6"/>
    <x v="2"/>
    <s v="EQ"/>
    <n v="410.65"/>
    <n v="411"/>
    <n v="406.05"/>
    <n v="410.65"/>
    <n v="407"/>
    <n v="406.95"/>
    <n v="408.02"/>
    <n v="8930779"/>
    <n v="3643975296.25"/>
    <n v="128779"/>
    <n v="6249765"/>
    <n v="69.98"/>
    <n v="-3.6999999999999886"/>
    <n v="-9.01010592962374E-3"/>
    <x v="0"/>
  </r>
  <r>
    <d v="2025-09-23T00:00:00"/>
    <x v="8"/>
    <n v="9"/>
    <n v="1"/>
    <x v="1"/>
    <x v="2"/>
    <s v="Q3"/>
    <x v="6"/>
    <x v="2"/>
    <s v="EQ"/>
    <n v="407.1"/>
    <n v="408.1"/>
    <n v="402.1"/>
    <n v="406.95"/>
    <n v="404"/>
    <n v="403.2"/>
    <n v="403.67"/>
    <n v="14936357"/>
    <n v="6029414917.8500004"/>
    <n v="165353"/>
    <n v="8857898"/>
    <n v="59.3"/>
    <n v="-3.75"/>
    <n v="-9.2148912642830809E-3"/>
    <x v="0"/>
  </r>
  <r>
    <d v="2025-09-24T00:00:00"/>
    <x v="8"/>
    <n v="9"/>
    <n v="1"/>
    <x v="1"/>
    <x v="2"/>
    <s v="Q3"/>
    <x v="6"/>
    <x v="2"/>
    <s v="EQ"/>
    <n v="403.2"/>
    <n v="404.65"/>
    <n v="400.7"/>
    <n v="403.2"/>
    <n v="401"/>
    <n v="401"/>
    <n v="401.65"/>
    <n v="12380865"/>
    <n v="4972836129.3500004"/>
    <n v="117613"/>
    <n v="9752591"/>
    <n v="78.77"/>
    <n v="-2.1999999999999886"/>
    <n v="-5.4563492063491783E-3"/>
    <x v="0"/>
  </r>
  <r>
    <d v="2025-09-25T00:00:00"/>
    <x v="8"/>
    <n v="9"/>
    <n v="1"/>
    <x v="1"/>
    <x v="2"/>
    <s v="Q3"/>
    <x v="6"/>
    <x v="2"/>
    <s v="EQ"/>
    <n v="401.45"/>
    <n v="403"/>
    <n v="398"/>
    <n v="401"/>
    <n v="400.45"/>
    <n v="400.1"/>
    <n v="400.05"/>
    <n v="22006368"/>
    <n v="8803608106.5499992"/>
    <n v="174393"/>
    <n v="15563104"/>
    <n v="70.72"/>
    <n v="-0.89999999999997726"/>
    <n v="-2.2443890274313648E-3"/>
    <x v="0"/>
  </r>
  <r>
    <d v="2025-09-26T00:00:00"/>
    <x v="8"/>
    <n v="9"/>
    <n v="1"/>
    <x v="1"/>
    <x v="2"/>
    <s v="Q3"/>
    <x v="6"/>
    <x v="2"/>
    <s v="EQ"/>
    <n v="400.1"/>
    <n v="405.9"/>
    <n v="399.8"/>
    <n v="400.1"/>
    <n v="405"/>
    <n v="405.1"/>
    <n v="403.62"/>
    <n v="14414044"/>
    <n v="5817782528.8999996"/>
    <n v="120767"/>
    <n v="9038880"/>
    <n v="62.71"/>
    <n v="5"/>
    <n v="1.2496875781054736E-2"/>
    <x v="1"/>
  </r>
  <r>
    <d v="2025-09-29T00:00:00"/>
    <x v="8"/>
    <n v="9"/>
    <n v="1"/>
    <x v="1"/>
    <x v="2"/>
    <s v="Q3"/>
    <x v="6"/>
    <x v="2"/>
    <s v="EQ"/>
    <n v="406.9"/>
    <n v="408"/>
    <n v="403.2"/>
    <n v="405.1"/>
    <n v="404.4"/>
    <n v="407.25"/>
    <n v="406.55"/>
    <n v="19717660"/>
    <n v="8016125728.8000002"/>
    <n v="138356"/>
    <n v="14083060"/>
    <n v="71.42"/>
    <n v="2.1499999999999773"/>
    <n v="5.3073315230806641E-3"/>
    <x v="1"/>
  </r>
  <r>
    <d v="2025-09-30T00:00:00"/>
    <x v="8"/>
    <n v="9"/>
    <n v="1"/>
    <x v="1"/>
    <x v="2"/>
    <s v="Q3"/>
    <x v="6"/>
    <x v="2"/>
    <s v="EQ"/>
    <n v="406.75"/>
    <n v="406.75"/>
    <n v="400.4"/>
    <n v="407.25"/>
    <n v="401.7"/>
    <n v="401.55"/>
    <n v="402.22"/>
    <n v="9465490"/>
    <n v="3807199569.5"/>
    <n v="135011"/>
    <n v="5853103"/>
    <n v="61.84"/>
    <n v="-5.6999999999999886"/>
    <n v="-1.3996316758747671E-2"/>
    <x v="0"/>
  </r>
  <r>
    <d v="2025-10-01T00:00:00"/>
    <x v="9"/>
    <n v="10"/>
    <n v="1"/>
    <x v="1"/>
    <x v="3"/>
    <s v="Q4"/>
    <x v="6"/>
    <x v="2"/>
    <s v="EQ"/>
    <n v="402.35"/>
    <n v="406"/>
    <n v="399.75"/>
    <n v="401.55"/>
    <n v="404.9"/>
    <n v="405.6"/>
    <n v="403.72"/>
    <n v="17643039"/>
    <n v="7122831971.25"/>
    <n v="116986"/>
    <n v="12414506"/>
    <n v="70.36"/>
    <n v="4.0500000000000114"/>
    <n v="1.0085917071348552E-2"/>
    <x v="1"/>
  </r>
  <r>
    <d v="2025-10-03T00:00:00"/>
    <x v="9"/>
    <n v="10"/>
    <n v="1"/>
    <x v="1"/>
    <x v="3"/>
    <s v="Q4"/>
    <x v="6"/>
    <x v="2"/>
    <s v="EQ"/>
    <n v="404.9"/>
    <n v="405.5"/>
    <n v="402.3"/>
    <n v="405.6"/>
    <n v="404.6"/>
    <n v="404.3"/>
    <n v="404.32"/>
    <n v="16987141"/>
    <n v="6868213808.3000002"/>
    <n v="119898"/>
    <n v="13399155"/>
    <n v="78.88"/>
    <n v="-1.3000000000000114"/>
    <n v="-3.2051282051282328E-3"/>
    <x v="0"/>
  </r>
  <r>
    <d v="2025-10-06T00:00:00"/>
    <x v="9"/>
    <n v="10"/>
    <n v="1"/>
    <x v="1"/>
    <x v="3"/>
    <s v="Q4"/>
    <x v="6"/>
    <x v="2"/>
    <s v="EQ"/>
    <n v="403"/>
    <n v="403.9"/>
    <n v="399.8"/>
    <n v="404.3"/>
    <n v="401.1"/>
    <n v="400.75"/>
    <n v="400.71"/>
    <n v="13989077"/>
    <n v="5605584637.3000002"/>
    <n v="119696"/>
    <n v="10647662"/>
    <n v="76.11"/>
    <n v="-3.5500000000000114"/>
    <n v="-8.7806084590650781E-3"/>
    <x v="0"/>
  </r>
  <r>
    <d v="2025-10-07T00:00:00"/>
    <x v="9"/>
    <n v="10"/>
    <n v="1"/>
    <x v="1"/>
    <x v="3"/>
    <s v="Q4"/>
    <x v="6"/>
    <x v="2"/>
    <s v="EQ"/>
    <n v="402.5"/>
    <n v="402.6"/>
    <n v="399.5"/>
    <n v="400.75"/>
    <n v="399.9"/>
    <n v="399.8"/>
    <n v="400.47"/>
    <n v="12298968"/>
    <n v="4925318576.6999998"/>
    <n v="128812"/>
    <n v="8332655"/>
    <n v="67.75"/>
    <n v="-0.94999999999998863"/>
    <n v="-2.370555208983128E-3"/>
    <x v="0"/>
  </r>
  <r>
    <d v="2025-10-08T00:00:00"/>
    <x v="9"/>
    <n v="10"/>
    <n v="1"/>
    <x v="1"/>
    <x v="3"/>
    <s v="Q4"/>
    <x v="6"/>
    <x v="2"/>
    <s v="EQ"/>
    <n v="400"/>
    <n v="401.75"/>
    <n v="398"/>
    <n v="399.8"/>
    <n v="399.5"/>
    <n v="399.75"/>
    <n v="399.5"/>
    <n v="8402463"/>
    <n v="3356745732.5500002"/>
    <n v="93216"/>
    <n v="5795791"/>
    <n v="68.98"/>
    <n v="-5.0000000000011369E-2"/>
    <n v="-1.2506253126566124E-4"/>
    <x v="0"/>
  </r>
  <r>
    <d v="2025-10-09T00:00:00"/>
    <x v="9"/>
    <n v="10"/>
    <n v="1"/>
    <x v="1"/>
    <x v="3"/>
    <s v="Q4"/>
    <x v="6"/>
    <x v="2"/>
    <s v="EQ"/>
    <n v="399"/>
    <n v="401.4"/>
    <n v="398.95"/>
    <n v="399.75"/>
    <n v="399.3"/>
    <n v="399.9"/>
    <n v="399.97"/>
    <n v="15656267"/>
    <n v="6262021427.1000004"/>
    <n v="127019"/>
    <n v="11121524"/>
    <n v="71.040000000000006"/>
    <n v="0.14999999999997726"/>
    <n v="3.7523452157592812E-4"/>
    <x v="1"/>
  </r>
  <r>
    <d v="2025-10-10T00:00:00"/>
    <x v="9"/>
    <n v="10"/>
    <n v="1"/>
    <x v="1"/>
    <x v="3"/>
    <s v="Q4"/>
    <x v="6"/>
    <x v="2"/>
    <s v="EQ"/>
    <n v="400.45"/>
    <n v="403.85"/>
    <n v="399.5"/>
    <n v="399.9"/>
    <n v="402.5"/>
    <n v="402.8"/>
    <n v="402.29"/>
    <n v="15085738"/>
    <n v="6068794009.1000004"/>
    <n v="115991"/>
    <n v="10889910"/>
    <n v="72.19"/>
    <n v="2.9000000000000341"/>
    <n v="7.2518129532383952E-3"/>
    <x v="1"/>
  </r>
  <r>
    <d v="2025-10-13T00:00:00"/>
    <x v="9"/>
    <n v="10"/>
    <n v="1"/>
    <x v="1"/>
    <x v="3"/>
    <s v="Q4"/>
    <x v="6"/>
    <x v="2"/>
    <s v="EQ"/>
    <n v="400"/>
    <n v="400.95"/>
    <n v="398.55"/>
    <n v="402.8"/>
    <n v="399.4"/>
    <n v="399.25"/>
    <n v="399.67"/>
    <n v="9508594"/>
    <n v="3800278856.6999998"/>
    <n v="172792"/>
    <n v="5880503"/>
    <n v="61.84"/>
    <n v="-3.5500000000000114"/>
    <n v="-8.8133068520357769E-3"/>
    <x v="0"/>
  </r>
  <r>
    <d v="2025-10-14T00:00:00"/>
    <x v="9"/>
    <n v="10"/>
    <n v="1"/>
    <x v="1"/>
    <x v="3"/>
    <s v="Q4"/>
    <x v="6"/>
    <x v="2"/>
    <s v="EQ"/>
    <n v="400"/>
    <n v="400.85"/>
    <n v="396.2"/>
    <n v="399.25"/>
    <n v="396.7"/>
    <n v="396.8"/>
    <n v="397.77"/>
    <n v="10291102"/>
    <n v="4093509264"/>
    <n v="155469"/>
    <n v="5529960"/>
    <n v="53.74"/>
    <n v="-2.4499999999999886"/>
    <n v="-6.1365059486536968E-3"/>
    <x v="0"/>
  </r>
  <r>
    <d v="2025-10-15T00:00:00"/>
    <x v="9"/>
    <n v="10"/>
    <n v="1"/>
    <x v="1"/>
    <x v="3"/>
    <s v="Q4"/>
    <x v="6"/>
    <x v="2"/>
    <s v="EQ"/>
    <n v="398"/>
    <n v="400.85"/>
    <n v="397.25"/>
    <n v="396.8"/>
    <n v="400.3"/>
    <n v="399.9"/>
    <n v="399.77"/>
    <n v="16043867"/>
    <n v="6413886116.5"/>
    <n v="107335"/>
    <n v="12364172"/>
    <n v="77.06"/>
    <n v="3.0999999999999659"/>
    <n v="7.8124999999999141E-3"/>
    <x v="1"/>
  </r>
  <r>
    <d v="2025-10-16T00:00:00"/>
    <x v="9"/>
    <n v="10"/>
    <n v="1"/>
    <x v="1"/>
    <x v="3"/>
    <s v="Q4"/>
    <x v="6"/>
    <x v="2"/>
    <s v="EQ"/>
    <n v="401"/>
    <n v="406"/>
    <n v="399.55"/>
    <n v="399.9"/>
    <n v="405.45"/>
    <n v="405.15"/>
    <n v="403"/>
    <n v="22962049"/>
    <n v="9253741617.7000008"/>
    <n v="161737"/>
    <n v="16562623"/>
    <n v="72.13"/>
    <n v="5.25"/>
    <n v="1.312828207051763E-2"/>
    <x v="1"/>
  </r>
  <r>
    <d v="2025-10-17T00:00:00"/>
    <x v="9"/>
    <n v="10"/>
    <n v="1"/>
    <x v="1"/>
    <x v="3"/>
    <s v="Q4"/>
    <x v="6"/>
    <x v="2"/>
    <s v="EQ"/>
    <n v="405.35"/>
    <n v="413.85"/>
    <n v="405.25"/>
    <n v="405.15"/>
    <n v="411.4"/>
    <n v="412.15"/>
    <n v="411.42"/>
    <n v="21071344"/>
    <n v="8669197740.6499996"/>
    <n v="155146"/>
    <n v="13338759"/>
    <n v="63.3"/>
    <n v="7"/>
    <n v="1.7277551524126869E-2"/>
    <x v="1"/>
  </r>
  <r>
    <d v="2025-10-20T00:00:00"/>
    <x v="9"/>
    <n v="10"/>
    <n v="1"/>
    <x v="1"/>
    <x v="3"/>
    <s v="Q4"/>
    <x v="6"/>
    <x v="2"/>
    <s v="EQ"/>
    <n v="412.55"/>
    <n v="414.85"/>
    <n v="411.3"/>
    <n v="412.15"/>
    <n v="412.6"/>
    <n v="413.05"/>
    <n v="412.96"/>
    <n v="13083621"/>
    <n v="5403072501.6000004"/>
    <n v="126249"/>
    <n v="7831269"/>
    <n v="59.86"/>
    <n v="0.90000000000003411"/>
    <n v="2.1836709935703848E-3"/>
    <x v="1"/>
  </r>
  <r>
    <d v="2025-10-21T00:00:00"/>
    <x v="9"/>
    <n v="10"/>
    <n v="1"/>
    <x v="1"/>
    <x v="3"/>
    <s v="Q4"/>
    <x v="6"/>
    <x v="2"/>
    <s v="EQ"/>
    <n v="413.5"/>
    <n v="413.95"/>
    <n v="412.35"/>
    <n v="413.05"/>
    <n v="412.5"/>
    <n v="412.85"/>
    <n v="412.93"/>
    <n v="1142130"/>
    <n v="471623300.60000002"/>
    <n v="38260"/>
    <n v="749275"/>
    <n v="65.64"/>
    <n v="-0.19999999999998863"/>
    <n v="-4.8420288100711447E-4"/>
    <x v="0"/>
  </r>
  <r>
    <d v="2025-10-23T00:00:00"/>
    <x v="9"/>
    <n v="10"/>
    <n v="1"/>
    <x v="1"/>
    <x v="3"/>
    <s v="Q4"/>
    <x v="6"/>
    <x v="2"/>
    <s v="EQ"/>
    <n v="416"/>
    <n v="420.45"/>
    <n v="413.55"/>
    <n v="412.85"/>
    <n v="416.25"/>
    <n v="415.95"/>
    <n v="417.33"/>
    <n v="24305990"/>
    <n v="10143543220.15"/>
    <n v="189470"/>
    <n v="15101708"/>
    <n v="62.13"/>
    <n v="3.0999999999999659"/>
    <n v="7.5087804287270578E-3"/>
    <x v="1"/>
  </r>
  <r>
    <d v="2025-10-24T00:00:00"/>
    <x v="9"/>
    <n v="10"/>
    <n v="1"/>
    <x v="1"/>
    <x v="3"/>
    <s v="Q4"/>
    <x v="6"/>
    <x v="2"/>
    <s v="EQ"/>
    <n v="415.95"/>
    <n v="417.95"/>
    <n v="413.45"/>
    <n v="415.95"/>
    <n v="417.8"/>
    <n v="416.8"/>
    <n v="415.51"/>
    <n v="14935678"/>
    <n v="6205957776.1000004"/>
    <n v="114037"/>
    <n v="9795216"/>
    <n v="65.58"/>
    <n v="0.85000000000002274"/>
    <n v="2.0435148455343736E-3"/>
    <x v="1"/>
  </r>
  <r>
    <d v="2025-10-27T00:00:00"/>
    <x v="9"/>
    <n v="10"/>
    <n v="1"/>
    <x v="1"/>
    <x v="3"/>
    <s v="Q4"/>
    <x v="6"/>
    <x v="2"/>
    <s v="EQ"/>
    <n v="417"/>
    <n v="422.7"/>
    <n v="416.6"/>
    <n v="416.8"/>
    <n v="421"/>
    <n v="420.65"/>
    <n v="420.58"/>
    <n v="11603679"/>
    <n v="4880229507.8500004"/>
    <n v="115318"/>
    <n v="7648736"/>
    <n v="65.92"/>
    <n v="3.8499999999999659"/>
    <n v="9.2370441458732386E-3"/>
    <x v="1"/>
  </r>
  <r>
    <d v="2025-10-28T00:00:00"/>
    <x v="9"/>
    <n v="10"/>
    <n v="1"/>
    <x v="1"/>
    <x v="3"/>
    <s v="Q4"/>
    <x v="6"/>
    <x v="2"/>
    <s v="EQ"/>
    <n v="420.5"/>
    <n v="421.65"/>
    <n v="415.9"/>
    <n v="420.65"/>
    <n v="417.85"/>
    <n v="417.9"/>
    <n v="417.96"/>
    <n v="17163147"/>
    <n v="7173491707.0500002"/>
    <n v="147046"/>
    <n v="9293633"/>
    <n v="54.15"/>
    <n v="-2.75"/>
    <n v="-6.5375014857957927E-3"/>
    <x v="0"/>
  </r>
  <r>
    <d v="2025-10-29T00:00:00"/>
    <x v="9"/>
    <n v="10"/>
    <n v="1"/>
    <x v="1"/>
    <x v="3"/>
    <s v="Q4"/>
    <x v="6"/>
    <x v="2"/>
    <s v="EQ"/>
    <n v="418.2"/>
    <n v="422.2"/>
    <n v="416.05"/>
    <n v="417.9"/>
    <n v="421.85"/>
    <n v="421.6"/>
    <n v="419.47"/>
    <n v="11470661"/>
    <n v="4811576571.1499996"/>
    <n v="126826"/>
    <n v="7555657"/>
    <n v="65.87"/>
    <n v="3.7000000000000455"/>
    <n v="8.8537927733908731E-3"/>
    <x v="1"/>
  </r>
  <r>
    <d v="2025-10-30T00:00:00"/>
    <x v="9"/>
    <n v="10"/>
    <n v="1"/>
    <x v="1"/>
    <x v="3"/>
    <s v="Q4"/>
    <x v="6"/>
    <x v="2"/>
    <s v="EQ"/>
    <n v="421.6"/>
    <n v="421.7"/>
    <n v="416.15"/>
    <n v="421.6"/>
    <n v="419.35"/>
    <n v="418.75"/>
    <n v="419.29"/>
    <n v="12938674"/>
    <n v="5425028130.1999998"/>
    <n v="128633"/>
    <n v="7212238"/>
    <n v="55.74"/>
    <n v="-2.8500000000000227"/>
    <n v="-6.7599620493359169E-3"/>
    <x v="0"/>
  </r>
  <r>
    <d v="2025-10-31T00:00:00"/>
    <x v="9"/>
    <n v="10"/>
    <n v="1"/>
    <x v="1"/>
    <x v="3"/>
    <s v="Q4"/>
    <x v="6"/>
    <x v="2"/>
    <s v="EQ"/>
    <n v="420.5"/>
    <n v="426.4"/>
    <n v="418.2"/>
    <n v="418.75"/>
    <n v="419.95"/>
    <n v="420.35"/>
    <n v="422.45"/>
    <n v="18599864"/>
    <n v="7857495955.9499998"/>
    <n v="203655"/>
    <n v="9638882"/>
    <n v="51.82"/>
    <n v="1.6000000000000227"/>
    <n v="3.820895522388114E-3"/>
    <x v="1"/>
  </r>
  <r>
    <d v="2025-11-03T00:00:00"/>
    <x v="10"/>
    <n v="11"/>
    <n v="1"/>
    <x v="1"/>
    <x v="3"/>
    <s v="Q4"/>
    <x v="6"/>
    <x v="2"/>
    <s v="EQ"/>
    <n v="419.95"/>
    <n v="421.65"/>
    <n v="413.3"/>
    <n v="420.35"/>
    <n v="414"/>
    <n v="413.95"/>
    <n v="415.71"/>
    <n v="7635440"/>
    <n v="3174092208.1999998"/>
    <n v="168846"/>
    <n v="4411700"/>
    <n v="57.78"/>
    <n v="-6.4000000000000341"/>
    <n v="-1.5225407398596487E-2"/>
    <x v="0"/>
  </r>
  <r>
    <d v="2025-11-04T00:00:00"/>
    <x v="10"/>
    <n v="11"/>
    <n v="1"/>
    <x v="1"/>
    <x v="3"/>
    <s v="Q4"/>
    <x v="6"/>
    <x v="2"/>
    <s v="EQ"/>
    <n v="414"/>
    <n v="414.5"/>
    <n v="408.35"/>
    <n v="413.95"/>
    <n v="408.8"/>
    <n v="408.9"/>
    <n v="410.16"/>
    <n v="10085404"/>
    <n v="4136635461.4000001"/>
    <n v="140114"/>
    <n v="6914720"/>
    <n v="68.56"/>
    <n v="-5.0500000000000114"/>
    <n v="-1.2199541007368067E-2"/>
    <x v="0"/>
  </r>
  <r>
    <d v="2025-11-06T00:00:00"/>
    <x v="10"/>
    <n v="11"/>
    <n v="1"/>
    <x v="1"/>
    <x v="3"/>
    <s v="Q4"/>
    <x v="6"/>
    <x v="2"/>
    <s v="EQ"/>
    <n v="410"/>
    <n v="413.3"/>
    <n v="406.55"/>
    <n v="408.9"/>
    <n v="408.5"/>
    <n v="407.5"/>
    <n v="408.26"/>
    <n v="10095563"/>
    <n v="4121588309.6500001"/>
    <n v="146248"/>
    <n v="6152789"/>
    <n v="60.95"/>
    <n v="-1.3999999999999773"/>
    <n v="-3.4238200048911159E-3"/>
    <x v="0"/>
  </r>
  <r>
    <d v="2025-11-07T00:00:00"/>
    <x v="10"/>
    <n v="11"/>
    <n v="1"/>
    <x v="1"/>
    <x v="3"/>
    <s v="Q4"/>
    <x v="6"/>
    <x v="2"/>
    <s v="EQ"/>
    <n v="406.05"/>
    <n v="409.1"/>
    <n v="403.1"/>
    <n v="407.5"/>
    <n v="404.4"/>
    <n v="404.05"/>
    <n v="405.13"/>
    <n v="8411611"/>
    <n v="3407815043.1999998"/>
    <n v="92747"/>
    <n v="5916918"/>
    <n v="70.34"/>
    <n v="-3.4499999999999886"/>
    <n v="-8.4662576687116291E-3"/>
    <x v="0"/>
  </r>
  <r>
    <d v="2025-11-10T00:00:00"/>
    <x v="10"/>
    <n v="11"/>
    <n v="1"/>
    <x v="1"/>
    <x v="3"/>
    <s v="Q4"/>
    <x v="6"/>
    <x v="2"/>
    <s v="EQ"/>
    <n v="404.05"/>
    <n v="407.1"/>
    <n v="403.65"/>
    <n v="404.05"/>
    <n v="406"/>
    <n v="405.55"/>
    <n v="405.75"/>
    <n v="6650003"/>
    <n v="2698266556.5500002"/>
    <n v="128591"/>
    <n v="4213671"/>
    <n v="63.36"/>
    <n v="1.5"/>
    <n v="3.7124118302190321E-3"/>
    <x v="1"/>
  </r>
  <r>
    <d v="2025-11-11T00:00:00"/>
    <x v="10"/>
    <n v="11"/>
    <n v="1"/>
    <x v="1"/>
    <x v="3"/>
    <s v="Q4"/>
    <x v="6"/>
    <x v="2"/>
    <s v="EQ"/>
    <n v="406"/>
    <n v="408.05"/>
    <n v="404.6"/>
    <n v="405.55"/>
    <n v="407.2"/>
    <n v="406.85"/>
    <n v="406.29"/>
    <n v="12005318"/>
    <n v="4877632724.5500002"/>
    <n v="97321"/>
    <n v="8058840"/>
    <n v="67.13"/>
    <n v="1.3000000000000114"/>
    <n v="3.2055233633337724E-3"/>
    <x v="1"/>
  </r>
  <r>
    <d v="2025-11-12T00:00:00"/>
    <x v="10"/>
    <n v="11"/>
    <n v="1"/>
    <x v="1"/>
    <x v="3"/>
    <s v="Q4"/>
    <x v="6"/>
    <x v="2"/>
    <s v="EQ"/>
    <n v="408"/>
    <n v="408.1"/>
    <n v="405.55"/>
    <n v="406.85"/>
    <n v="407.4"/>
    <n v="407"/>
    <n v="406.82"/>
    <n v="7987236"/>
    <n v="3249380333.5500002"/>
    <n v="107940"/>
    <n v="5007110"/>
    <n v="62.69"/>
    <n v="0.14999999999997726"/>
    <n v="3.6868624800289357E-4"/>
    <x v="1"/>
  </r>
  <r>
    <d v="2025-11-13T00:00:00"/>
    <x v="10"/>
    <n v="11"/>
    <n v="1"/>
    <x v="1"/>
    <x v="3"/>
    <s v="Q4"/>
    <x v="6"/>
    <x v="2"/>
    <s v="EQ"/>
    <n v="407"/>
    <n v="407.5"/>
    <n v="404.5"/>
    <n v="407"/>
    <n v="406.5"/>
    <n v="405.7"/>
    <n v="406.31"/>
    <n v="6617185"/>
    <n v="2688612018.5"/>
    <n v="90395"/>
    <n v="3931292"/>
    <n v="59.41"/>
    <n v="-1.3000000000000114"/>
    <n v="-3.194103194103222E-3"/>
    <x v="0"/>
  </r>
  <r>
    <d v="2025-11-14T00:00:00"/>
    <x v="10"/>
    <n v="11"/>
    <n v="1"/>
    <x v="1"/>
    <x v="3"/>
    <s v="Q4"/>
    <x v="6"/>
    <x v="2"/>
    <s v="EQ"/>
    <n v="404.7"/>
    <n v="408.75"/>
    <n v="400.1"/>
    <n v="405.7"/>
    <n v="408.25"/>
    <n v="408.15"/>
    <n v="401.39"/>
    <n v="64020258"/>
    <n v="25697182566.799999"/>
    <n v="151924"/>
    <n v="56149205"/>
    <n v="87.71"/>
    <n v="2.4499999999999886"/>
    <n v="6.0389450332757914E-3"/>
    <x v="1"/>
  </r>
  <r>
    <d v="2025-11-17T00:00:00"/>
    <x v="10"/>
    <n v="11"/>
    <n v="1"/>
    <x v="1"/>
    <x v="3"/>
    <s v="Q4"/>
    <x v="6"/>
    <x v="2"/>
    <s v="EQ"/>
    <n v="409.75"/>
    <n v="412"/>
    <n v="406"/>
    <n v="408.15"/>
    <n v="407.5"/>
    <n v="407.1"/>
    <n v="407.38"/>
    <n v="7855399"/>
    <n v="3200140693.4000001"/>
    <n v="114679"/>
    <n v="4851834"/>
    <n v="61.76"/>
    <n v="-1.0499999999999545"/>
    <n v="-2.5725836089671803E-3"/>
    <x v="0"/>
  </r>
  <r>
    <d v="2025-11-17T00:00:00"/>
    <x v="10"/>
    <n v="11"/>
    <n v="1"/>
    <x v="1"/>
    <x v="3"/>
    <s v="Q4"/>
    <x v="6"/>
    <x v="2"/>
    <s v="EQ"/>
    <n v="409.75"/>
    <n v="412"/>
    <n v="406"/>
    <n v="408.15"/>
    <n v="407.5"/>
    <n v="407.1"/>
    <n v="407.38"/>
    <n v="7855399"/>
    <n v="3200140693.4000001"/>
    <n v="114679"/>
    <n v="4851834"/>
    <n v="61.76"/>
    <n v="-1.0499999999999545"/>
    <n v="-2.5725836089671803E-3"/>
    <x v="0"/>
  </r>
  <r>
    <d v="2025-11-18T00:00:00"/>
    <x v="10"/>
    <n v="11"/>
    <n v="1"/>
    <x v="1"/>
    <x v="3"/>
    <s v="Q4"/>
    <x v="6"/>
    <x v="2"/>
    <s v="EQ"/>
    <n v="408.25"/>
    <n v="409.8"/>
    <n v="404.55"/>
    <n v="407.1"/>
    <n v="405.7"/>
    <n v="405.85"/>
    <n v="405.64"/>
    <n v="7661681"/>
    <n v="3107854790.6500001"/>
    <n v="92029"/>
    <n v="3931926"/>
    <n v="51.32"/>
    <n v="-1.25"/>
    <n v="-3.0704986489805942E-3"/>
    <x v="0"/>
  </r>
  <r>
    <d v="2025-11-19T00:00:00"/>
    <x v="10"/>
    <n v="11"/>
    <n v="1"/>
    <x v="1"/>
    <x v="3"/>
    <s v="Q4"/>
    <x v="6"/>
    <x v="2"/>
    <s v="EQ"/>
    <n v="404.85"/>
    <n v="405.55"/>
    <n v="402.8"/>
    <n v="405.85"/>
    <n v="403.7"/>
    <n v="403.55"/>
    <n v="403.68"/>
    <n v="7882450"/>
    <n v="3181992048.0999999"/>
    <n v="134281"/>
    <n v="5063831"/>
    <n v="64.239999999999995"/>
    <n v="-2.3000000000000114"/>
    <n v="-5.6671183934951614E-3"/>
    <x v="0"/>
  </r>
  <r>
    <d v="2025-11-20T00:00:00"/>
    <x v="10"/>
    <n v="11"/>
    <n v="1"/>
    <x v="1"/>
    <x v="3"/>
    <s v="Q4"/>
    <x v="6"/>
    <x v="2"/>
    <s v="EQ"/>
    <n v="403.55"/>
    <n v="407"/>
    <n v="403.25"/>
    <n v="403.55"/>
    <n v="405.6"/>
    <n v="405.45"/>
    <n v="405.55"/>
    <n v="6693410"/>
    <n v="2714519990.3499999"/>
    <n v="108333"/>
    <n v="3948834"/>
    <n v="59"/>
    <n v="1.8999999999999773"/>
    <n v="4.7082145954651898E-3"/>
    <x v="1"/>
  </r>
  <r>
    <d v="2025-11-21T00:00:00"/>
    <x v="10"/>
    <n v="11"/>
    <n v="1"/>
    <x v="1"/>
    <x v="3"/>
    <s v="Q4"/>
    <x v="6"/>
    <x v="2"/>
    <s v="EQ"/>
    <n v="405"/>
    <n v="408.5"/>
    <n v="404.7"/>
    <n v="405.45"/>
    <n v="408"/>
    <n v="407.85"/>
    <n v="407.28"/>
    <n v="5808131"/>
    <n v="2365541111.25"/>
    <n v="92059"/>
    <n v="3897974"/>
    <n v="67.11"/>
    <n v="2.4000000000000341"/>
    <n v="5.9193488716242056E-3"/>
    <x v="1"/>
  </r>
  <r>
    <d v="2025-11-24T00:00:00"/>
    <x v="10"/>
    <n v="11"/>
    <n v="1"/>
    <x v="1"/>
    <x v="3"/>
    <s v="Q4"/>
    <x v="6"/>
    <x v="2"/>
    <s v="EQ"/>
    <n v="408.4"/>
    <n v="408.8"/>
    <n v="402.85"/>
    <n v="407.85"/>
    <n v="404.2"/>
    <n v="403.55"/>
    <n v="404.39"/>
    <n v="11037491"/>
    <n v="4463445092.75"/>
    <n v="128280"/>
    <n v="8719220"/>
    <n v="79"/>
    <n v="-4.3000000000000114"/>
    <n v="-1.054309182297416E-2"/>
    <x v="0"/>
  </r>
  <r>
    <d v="2025-11-25T00:00:00"/>
    <x v="10"/>
    <n v="11"/>
    <n v="1"/>
    <x v="1"/>
    <x v="3"/>
    <s v="Q4"/>
    <x v="6"/>
    <x v="2"/>
    <s v="EQ"/>
    <n v="403.55"/>
    <n v="404.5"/>
    <n v="400.1"/>
    <n v="403.55"/>
    <n v="400.4"/>
    <n v="400.8"/>
    <n v="402.29"/>
    <n v="8199785"/>
    <n v="3298722901.6500001"/>
    <n v="114076"/>
    <n v="5192578"/>
    <n v="63.33"/>
    <n v="-2.75"/>
    <n v="-6.8145211250154871E-3"/>
    <x v="0"/>
  </r>
  <r>
    <d v="2025-11-26T00:00:00"/>
    <x v="10"/>
    <n v="11"/>
    <n v="1"/>
    <x v="1"/>
    <x v="3"/>
    <s v="Q4"/>
    <x v="6"/>
    <x v="2"/>
    <s v="EQ"/>
    <n v="401"/>
    <n v="403.95"/>
    <n v="400.95"/>
    <n v="400.8"/>
    <n v="402.55"/>
    <n v="402.3"/>
    <n v="402.6"/>
    <n v="11443953"/>
    <n v="4607286432.3999996"/>
    <n v="107847"/>
    <n v="7833650"/>
    <n v="68.45"/>
    <n v="1.5"/>
    <n v="3.7425149700598802E-3"/>
    <x v="1"/>
  </r>
  <r>
    <d v="2025-11-27T00:00:00"/>
    <x v="10"/>
    <n v="11"/>
    <n v="1"/>
    <x v="1"/>
    <x v="3"/>
    <s v="Q4"/>
    <x v="6"/>
    <x v="2"/>
    <s v="EQ"/>
    <n v="403.5"/>
    <n v="405.95"/>
    <n v="402.1"/>
    <n v="402.3"/>
    <n v="405"/>
    <n v="404.3"/>
    <n v="403.22"/>
    <n v="8679529"/>
    <n v="3499792465.4000001"/>
    <n v="105551"/>
    <n v="5374198"/>
    <n v="61.92"/>
    <n v="2"/>
    <n v="4.9714143673875218E-3"/>
    <x v="1"/>
  </r>
  <r>
    <d v="2025-11-28T00:00:00"/>
    <x v="10"/>
    <n v="11"/>
    <n v="1"/>
    <x v="1"/>
    <x v="3"/>
    <s v="Q4"/>
    <x v="6"/>
    <x v="2"/>
    <s v="EQ"/>
    <n v="404.3"/>
    <n v="405"/>
    <n v="402.5"/>
    <n v="404.3"/>
    <n v="404.3"/>
    <n v="404.25"/>
    <n v="403.67"/>
    <n v="6883500"/>
    <n v="2778654678.4000001"/>
    <n v="104754"/>
    <n v="4628335"/>
    <n v="67.239999999999995"/>
    <n v="-5.0000000000011369E-2"/>
    <n v="-1.2367054167700066E-4"/>
    <x v="0"/>
  </r>
  <r>
    <d v="2025-12-01T00:00:00"/>
    <x v="11"/>
    <n v="12"/>
    <n v="1"/>
    <x v="1"/>
    <x v="3"/>
    <s v="Q4"/>
    <x v="6"/>
    <x v="2"/>
    <s v="EQ"/>
    <n v="402.8"/>
    <n v="405.5"/>
    <n v="398.2"/>
    <n v="404.25"/>
    <n v="404.05"/>
    <n v="404.25"/>
    <n v="402.48"/>
    <n v="13442658"/>
    <n v="5410424427.8999996"/>
    <n v="204438"/>
    <n v="7121279"/>
    <n v="52.98"/>
    <n v="0"/>
    <n v="0"/>
    <x v="2"/>
  </r>
  <r>
    <d v="2025-12-02T00:00:00"/>
    <x v="11"/>
    <n v="12"/>
    <n v="1"/>
    <x v="1"/>
    <x v="3"/>
    <s v="Q4"/>
    <x v="6"/>
    <x v="2"/>
    <s v="EQ"/>
    <n v="404.25"/>
    <n v="405.5"/>
    <n v="400.5"/>
    <n v="404.25"/>
    <n v="401.7"/>
    <n v="400.95"/>
    <n v="401.68"/>
    <n v="8093808"/>
    <n v="3251135210.4499998"/>
    <n v="112342"/>
    <n v="4660483"/>
    <n v="57.58"/>
    <n v="-3.3000000000000114"/>
    <n v="-8.1632653061224775E-3"/>
    <x v="0"/>
  </r>
  <r>
    <d v="2025-12-03T00:00:00"/>
    <x v="11"/>
    <n v="12"/>
    <n v="1"/>
    <x v="1"/>
    <x v="3"/>
    <s v="Q4"/>
    <x v="6"/>
    <x v="2"/>
    <s v="EQ"/>
    <n v="401.7"/>
    <n v="402.2"/>
    <n v="398.85"/>
    <n v="400.95"/>
    <n v="400.7"/>
    <n v="400.5"/>
    <n v="400.33"/>
    <n v="10772192"/>
    <n v="4312388380.25"/>
    <n v="145572"/>
    <n v="7422026"/>
    <n v="68.900000000000006"/>
    <n v="-0.44999999999998863"/>
    <n v="-1.1223344556677607E-3"/>
    <x v="0"/>
  </r>
  <r>
    <d v="2025-12-04T00:00:00"/>
    <x v="11"/>
    <n v="12"/>
    <n v="1"/>
    <x v="1"/>
    <x v="3"/>
    <s v="Q4"/>
    <x v="6"/>
    <x v="2"/>
    <s v="EQ"/>
    <n v="400.1"/>
    <n v="403.55"/>
    <n v="399.05"/>
    <n v="400.5"/>
    <n v="403.25"/>
    <n v="403.05"/>
    <n v="402.09"/>
    <n v="8057989"/>
    <n v="3240008562.1500001"/>
    <n v="100529"/>
    <n v="4940817"/>
    <n v="61.32"/>
    <n v="2.5500000000000114"/>
    <n v="6.367041198501901E-3"/>
    <x v="1"/>
  </r>
  <r>
    <d v="2025-12-05T00:00:00"/>
    <x v="11"/>
    <n v="12"/>
    <n v="1"/>
    <x v="1"/>
    <x v="3"/>
    <s v="Q4"/>
    <x v="6"/>
    <x v="2"/>
    <s v="EQ"/>
    <n v="403.05"/>
    <n v="405.35"/>
    <n v="402"/>
    <n v="403.05"/>
    <n v="404.6"/>
    <n v="404.95"/>
    <n v="404.12"/>
    <n v="4419747"/>
    <n v="1786097800.3499999"/>
    <n v="73360"/>
    <n v="2798339"/>
    <n v="63.31"/>
    <n v="1.8999999999999773"/>
    <n v="4.7140553281230053E-3"/>
    <x v="1"/>
  </r>
  <r>
    <d v="2025-12-08T00:00:00"/>
    <x v="11"/>
    <n v="12"/>
    <n v="1"/>
    <x v="1"/>
    <x v="3"/>
    <s v="Q4"/>
    <x v="6"/>
    <x v="2"/>
    <s v="EQ"/>
    <n v="404.95"/>
    <n v="405.25"/>
    <n v="400.55"/>
    <n v="404.95"/>
    <n v="402"/>
    <n v="402.3"/>
    <n v="402.89"/>
    <n v="6056866"/>
    <n v="2440276710.1500001"/>
    <n v="101139"/>
    <n v="3481554"/>
    <n v="57.48"/>
    <n v="-2.6499999999999773"/>
    <n v="-6.54401777997278E-3"/>
    <x v="0"/>
  </r>
  <r>
    <d v="2025-12-09T00:00:00"/>
    <x v="11"/>
    <n v="12"/>
    <n v="1"/>
    <x v="1"/>
    <x v="3"/>
    <s v="Q4"/>
    <x v="6"/>
    <x v="2"/>
    <s v="EQ"/>
    <n v="402"/>
    <n v="404.5"/>
    <n v="400"/>
    <n v="402.3"/>
    <n v="401.25"/>
    <n v="401.05"/>
    <n v="402.28"/>
    <n v="9426717"/>
    <n v="3792190139.0500002"/>
    <n v="119643"/>
    <n v="5447982"/>
    <n v="57.79"/>
    <n v="-1.25"/>
    <n v="-3.1071339796172009E-3"/>
    <x v="0"/>
  </r>
  <r>
    <d v="2025-12-10T00:00:00"/>
    <x v="11"/>
    <n v="12"/>
    <n v="1"/>
    <x v="1"/>
    <x v="3"/>
    <s v="Q4"/>
    <x v="6"/>
    <x v="2"/>
    <s v="EQ"/>
    <n v="401.1"/>
    <n v="404.4"/>
    <n v="401"/>
    <n v="401.05"/>
    <n v="403.05"/>
    <n v="403.15"/>
    <n v="403.31"/>
    <n v="6969146"/>
    <n v="2810730997.4499998"/>
    <n v="106280"/>
    <n v="4636497"/>
    <n v="66.53"/>
    <n v="2.0999999999999659"/>
    <n v="5.23625483106836E-3"/>
    <x v="1"/>
  </r>
  <r>
    <d v="2025-12-11T00:00:00"/>
    <x v="11"/>
    <n v="12"/>
    <n v="1"/>
    <x v="1"/>
    <x v="3"/>
    <s v="Q4"/>
    <x v="6"/>
    <x v="2"/>
    <s v="EQ"/>
    <n v="403.15"/>
    <n v="404"/>
    <n v="401.1"/>
    <n v="403.15"/>
    <n v="403"/>
    <n v="402.9"/>
    <n v="402.4"/>
    <n v="6980147"/>
    <n v="2808821372.0500002"/>
    <n v="99653"/>
    <n v="4124620"/>
    <n v="59.09"/>
    <n v="-0.25"/>
    <n v="-6.2011658191740053E-4"/>
    <x v="0"/>
  </r>
  <r>
    <d v="2025-12-12T00:00:00"/>
    <x v="11"/>
    <n v="12"/>
    <n v="1"/>
    <x v="1"/>
    <x v="3"/>
    <s v="Q4"/>
    <x v="6"/>
    <x v="2"/>
    <s v="EQ"/>
    <n v="402.9"/>
    <n v="404"/>
    <n v="399.85"/>
    <n v="402.9"/>
    <n v="400.7"/>
    <n v="400.1"/>
    <n v="400.55"/>
    <n v="12407516"/>
    <n v="4969785471.8500004"/>
    <n v="115410"/>
    <n v="9825962"/>
    <n v="79.19"/>
    <n v="-2.7999999999999545"/>
    <n v="-6.9496152891535233E-3"/>
    <x v="0"/>
  </r>
  <r>
    <d v="2025-12-15T00:00:00"/>
    <x v="11"/>
    <n v="12"/>
    <n v="1"/>
    <x v="1"/>
    <x v="3"/>
    <s v="Q4"/>
    <x v="6"/>
    <x v="2"/>
    <s v="EQ"/>
    <n v="400.1"/>
    <n v="403.35"/>
    <n v="399.5"/>
    <n v="400.1"/>
    <n v="402"/>
    <n v="402.3"/>
    <n v="401.8"/>
    <n v="7756564"/>
    <n v="3116564595.5500002"/>
    <n v="96420"/>
    <n v="4828405"/>
    <n v="62.25"/>
    <n v="2.1999999999999886"/>
    <n v="5.4986253436640556E-3"/>
    <x v="1"/>
  </r>
  <r>
    <d v="2025-12-16T00:00:00"/>
    <x v="11"/>
    <n v="12"/>
    <n v="1"/>
    <x v="1"/>
    <x v="3"/>
    <s v="Q4"/>
    <x v="6"/>
    <x v="2"/>
    <s v="EQ"/>
    <n v="401.4"/>
    <n v="405.75"/>
    <n v="401.05"/>
    <n v="402.3"/>
    <n v="402"/>
    <n v="401.7"/>
    <n v="403.11"/>
    <n v="12347384"/>
    <n v="4977388189.8000002"/>
    <n v="120140"/>
    <n v="7579095"/>
    <n v="61.38"/>
    <n v="-0.60000000000002274"/>
    <n v="-1.491424310216313E-3"/>
    <x v="0"/>
  </r>
  <r>
    <d v="2025-12-17T00:00:00"/>
    <x v="11"/>
    <n v="12"/>
    <n v="1"/>
    <x v="1"/>
    <x v="3"/>
    <s v="Q4"/>
    <x v="6"/>
    <x v="2"/>
    <s v="EQ"/>
    <n v="401"/>
    <n v="403.1"/>
    <n v="399.1"/>
    <n v="401.7"/>
    <n v="400.25"/>
    <n v="399.8"/>
    <n v="400.53"/>
    <n v="8087490"/>
    <n v="3239301844.8000002"/>
    <n v="117330"/>
    <n v="5674568"/>
    <n v="70.16"/>
    <n v="-1.8999999999999773"/>
    <n v="-4.7298979337813728E-3"/>
    <x v="0"/>
  </r>
  <r>
    <d v="2025-12-18T00:00:00"/>
    <x v="11"/>
    <n v="12"/>
    <n v="1"/>
    <x v="1"/>
    <x v="3"/>
    <s v="Q4"/>
    <x v="6"/>
    <x v="2"/>
    <s v="EQ"/>
    <n v="400"/>
    <n v="401.95"/>
    <n v="399.85"/>
    <n v="399.8"/>
    <n v="400.85"/>
    <n v="400.4"/>
    <n v="400.74"/>
    <n v="7227668"/>
    <n v="2896390248.8000002"/>
    <n v="106780"/>
    <n v="4867729"/>
    <n v="67.349999999999994"/>
    <n v="0.59999999999996589"/>
    <n v="1.5007503751875084E-3"/>
    <x v="1"/>
  </r>
  <r>
    <d v="2025-12-19T00:00:00"/>
    <x v="11"/>
    <n v="12"/>
    <n v="1"/>
    <x v="1"/>
    <x v="3"/>
    <s v="Q4"/>
    <x v="6"/>
    <x v="2"/>
    <s v="EQ"/>
    <n v="400.25"/>
    <n v="402.65"/>
    <n v="400.25"/>
    <n v="400.4"/>
    <n v="400.9"/>
    <n v="401.05"/>
    <n v="401.39"/>
    <n v="10654835"/>
    <n v="4276783887.1999998"/>
    <n v="138048"/>
    <n v="6957888"/>
    <n v="65.3"/>
    <n v="0.65000000000003411"/>
    <n v="1.6233766233767087E-3"/>
    <x v="1"/>
  </r>
  <r>
    <d v="2025-12-22T00:00:00"/>
    <x v="11"/>
    <n v="12"/>
    <n v="1"/>
    <x v="1"/>
    <x v="3"/>
    <s v="Q4"/>
    <x v="6"/>
    <x v="2"/>
    <s v="EQ"/>
    <n v="401.6"/>
    <n v="403.65"/>
    <n v="401.2"/>
    <n v="401.05"/>
    <n v="402.85"/>
    <n v="402.7"/>
    <n v="402.79"/>
    <n v="6847871"/>
    <n v="2758263703.8000002"/>
    <n v="96410"/>
    <n v="4902207"/>
    <n v="71.59"/>
    <n v="1.6499999999999773"/>
    <n v="4.1142002244108642E-3"/>
    <x v="1"/>
  </r>
  <r>
    <d v="2025-12-23T00:00:00"/>
    <x v="11"/>
    <n v="12"/>
    <n v="1"/>
    <x v="1"/>
    <x v="3"/>
    <s v="Q4"/>
    <x v="6"/>
    <x v="2"/>
    <s v="EQ"/>
    <n v="402.5"/>
    <n v="408.9"/>
    <n v="401.8"/>
    <n v="402.7"/>
    <n v="408.85"/>
    <n v="407.35"/>
    <n v="405.66"/>
    <n v="10081997"/>
    <n v="4089815715.8499999"/>
    <n v="158483"/>
    <n v="5484078"/>
    <n v="54.39"/>
    <n v="4.6500000000000341"/>
    <n v="1.1547057362801177E-2"/>
    <x v="1"/>
  </r>
  <r>
    <d v="2025-12-24T00:00:00"/>
    <x v="11"/>
    <n v="12"/>
    <n v="1"/>
    <x v="1"/>
    <x v="3"/>
    <s v="Q4"/>
    <x v="6"/>
    <x v="2"/>
    <s v="EQ"/>
    <n v="407.95"/>
    <n v="409.5"/>
    <n v="405.65"/>
    <n v="407.35"/>
    <n v="406.8"/>
    <n v="406.6"/>
    <n v="407.18"/>
    <n v="5777430"/>
    <n v="2352433725"/>
    <n v="73260"/>
    <n v="3085732"/>
    <n v="53.41"/>
    <n v="-0.75"/>
    <n v="-1.841168528292623E-3"/>
    <x v="0"/>
  </r>
  <r>
    <d v="2025-12-26T00:00:00"/>
    <x v="11"/>
    <n v="12"/>
    <n v="1"/>
    <x v="1"/>
    <x v="3"/>
    <s v="Q4"/>
    <x v="6"/>
    <x v="2"/>
    <s v="EQ"/>
    <n v="406.5"/>
    <n v="407.15"/>
    <n v="403.85"/>
    <n v="406.6"/>
    <n v="404.9"/>
    <n v="404.15"/>
    <n v="404.63"/>
    <n v="3152453"/>
    <n v="1275562322.5999999"/>
    <n v="76263"/>
    <n v="2035880"/>
    <n v="64.58"/>
    <n v="-2.4500000000000455"/>
    <n v="-6.0255779636007017E-3"/>
    <x v="0"/>
  </r>
  <r>
    <d v="2025-12-29T00:00:00"/>
    <x v="11"/>
    <n v="12"/>
    <n v="1"/>
    <x v="1"/>
    <x v="3"/>
    <s v="Q4"/>
    <x v="6"/>
    <x v="2"/>
    <s v="EQ"/>
    <n v="404.1"/>
    <n v="404.8"/>
    <n v="401.45"/>
    <n v="404.15"/>
    <n v="402.95"/>
    <n v="402.6"/>
    <n v="402.55"/>
    <n v="6647710"/>
    <n v="2676007103.6999998"/>
    <n v="90644"/>
    <n v="3978195"/>
    <n v="59.84"/>
    <n v="-1.5499999999999545"/>
    <n v="-3.8352096993689339E-3"/>
    <x v="0"/>
  </r>
  <r>
    <d v="2025-12-30T00:00:00"/>
    <x v="11"/>
    <n v="12"/>
    <n v="1"/>
    <x v="1"/>
    <x v="3"/>
    <s v="Q4"/>
    <x v="6"/>
    <x v="2"/>
    <s v="EQ"/>
    <n v="403"/>
    <n v="403.45"/>
    <n v="400.3"/>
    <n v="402.6"/>
    <n v="401.1"/>
    <n v="400.6"/>
    <n v="401.22"/>
    <n v="12340527"/>
    <n v="4951265566.8500004"/>
    <n v="134214"/>
    <n v="9651082"/>
    <n v="78.209999999999994"/>
    <n v="-2"/>
    <n v="-4.9677098857426726E-3"/>
    <x v="0"/>
  </r>
  <r>
    <d v="2025-12-31T00:00:00"/>
    <x v="11"/>
    <n v="12"/>
    <n v="1"/>
    <x v="1"/>
    <x v="3"/>
    <s v="Q4"/>
    <x v="6"/>
    <x v="2"/>
    <s v="EQ"/>
    <n v="401.1"/>
    <n v="403.75"/>
    <n v="400.85"/>
    <n v="400.6"/>
    <n v="402.7"/>
    <n v="403"/>
    <n v="402.81"/>
    <n v="9945109"/>
    <n v="4005957774.4499998"/>
    <n v="93789"/>
    <n v="7544490"/>
    <n v="75.86"/>
    <n v="2.3999999999999773"/>
    <n v="5.9910134797802727E-3"/>
    <x v="1"/>
  </r>
  <r>
    <d v="2024-01-01T00:00:00"/>
    <x v="0"/>
    <n v="1"/>
    <n v="1"/>
    <x v="0"/>
    <x v="0"/>
    <s v="Q1"/>
    <x v="7"/>
    <x v="2"/>
    <s v="EQ"/>
    <n v="26650"/>
    <n v="27445.25"/>
    <n v="26640"/>
    <n v="26580.3"/>
    <n v="27364"/>
    <n v="27372.400000000001"/>
    <n v="27082.93"/>
    <n v="131610"/>
    <n v="3564384319"/>
    <n v="38182"/>
    <n v="51741"/>
    <n v="39.31"/>
    <n v="792.10000000000218"/>
    <n v="2.9800265610245263E-2"/>
    <x v="1"/>
  </r>
  <r>
    <d v="2024-01-02T00:00:00"/>
    <x v="0"/>
    <n v="1"/>
    <n v="1"/>
    <x v="0"/>
    <x v="0"/>
    <s v="Q1"/>
    <x v="7"/>
    <x v="2"/>
    <s v="EQ"/>
    <n v="27500"/>
    <n v="27693"/>
    <n v="27024.05"/>
    <n v="27372.400000000001"/>
    <n v="27268.75"/>
    <n v="27223.15"/>
    <n v="27296.83"/>
    <n v="141577"/>
    <n v="3864602902.5"/>
    <n v="47239"/>
    <n v="62142"/>
    <n v="43.89"/>
    <n v="-149.25"/>
    <n v="-5.4525726644357089E-3"/>
    <x v="0"/>
  </r>
  <r>
    <d v="2024-01-03T00:00:00"/>
    <x v="0"/>
    <n v="1"/>
    <n v="1"/>
    <x v="0"/>
    <x v="0"/>
    <s v="Q1"/>
    <x v="7"/>
    <x v="2"/>
    <s v="EQ"/>
    <n v="27345"/>
    <n v="27417.3"/>
    <n v="26573"/>
    <n v="27223.15"/>
    <n v="26620.1"/>
    <n v="26635.200000000001"/>
    <n v="26871.83"/>
    <n v="101346"/>
    <n v="2723352366.3499999"/>
    <n v="38372"/>
    <n v="60811"/>
    <n v="60"/>
    <n v="-587.95000000000073"/>
    <n v="-2.1597427189726418E-2"/>
    <x v="0"/>
  </r>
  <r>
    <d v="2024-01-04T00:00:00"/>
    <x v="0"/>
    <n v="1"/>
    <n v="1"/>
    <x v="0"/>
    <x v="0"/>
    <s v="Q1"/>
    <x v="7"/>
    <x v="2"/>
    <s v="EQ"/>
    <n v="26851.05"/>
    <n v="27150.05"/>
    <n v="26652.05"/>
    <n v="26635.200000000001"/>
    <n v="27150.05"/>
    <n v="27116.400000000001"/>
    <n v="26936.73"/>
    <n v="132390"/>
    <n v="3566153407.8000002"/>
    <n v="44575"/>
    <n v="74788"/>
    <n v="56.49"/>
    <n v="481.20000000000073"/>
    <n v="1.8066318255541565E-2"/>
    <x v="1"/>
  </r>
  <r>
    <d v="2024-01-05T00:00:00"/>
    <x v="0"/>
    <n v="1"/>
    <n v="1"/>
    <x v="0"/>
    <x v="0"/>
    <s v="Q1"/>
    <x v="7"/>
    <x v="2"/>
    <s v="EQ"/>
    <n v="2754"/>
    <n v="2754"/>
    <n v="2642.45"/>
    <n v="27116.400000000001"/>
    <n v="2668.1"/>
    <n v="2666.4"/>
    <n v="2671.6"/>
    <n v="2577064"/>
    <n v="6884888559.8999996"/>
    <n v="193592"/>
    <n v="1279038"/>
    <n v="49.63"/>
    <n v="-24450"/>
    <n v="-0.9016683630570429"/>
    <x v="0"/>
  </r>
  <r>
    <d v="2024-01-08T00:00:00"/>
    <x v="0"/>
    <n v="1"/>
    <n v="1"/>
    <x v="0"/>
    <x v="0"/>
    <s v="Q1"/>
    <x v="7"/>
    <x v="2"/>
    <s v="EQ"/>
    <n v="2683"/>
    <n v="2689"/>
    <n v="2611"/>
    <n v="2666.4"/>
    <n v="2630"/>
    <n v="2619.3000000000002"/>
    <n v="2640.59"/>
    <n v="1032378"/>
    <n v="2726089223.0999999"/>
    <n v="102428"/>
    <n v="516503"/>
    <n v="50.03"/>
    <n v="-47.099999999999909"/>
    <n v="-1.7664266426642629E-2"/>
    <x v="0"/>
  </r>
  <r>
    <d v="2024-01-09T00:00:00"/>
    <x v="0"/>
    <n v="1"/>
    <n v="1"/>
    <x v="0"/>
    <x v="0"/>
    <s v="Q1"/>
    <x v="7"/>
    <x v="2"/>
    <s v="EQ"/>
    <n v="2640"/>
    <n v="2640.3"/>
    <n v="2586.9499999999998"/>
    <n v="2619.3000000000002"/>
    <n v="2595"/>
    <n v="2592.6"/>
    <n v="2602.81"/>
    <n v="813027"/>
    <n v="2116154347.8"/>
    <n v="100208"/>
    <n v="460671"/>
    <n v="56.66"/>
    <n v="-26.700000000000273"/>
    <n v="-1.0193563165731405E-2"/>
    <x v="0"/>
  </r>
  <r>
    <d v="2024-01-10T00:00:00"/>
    <x v="0"/>
    <n v="1"/>
    <n v="1"/>
    <x v="0"/>
    <x v="0"/>
    <s v="Q1"/>
    <x v="7"/>
    <x v="2"/>
    <s v="EQ"/>
    <n v="2590"/>
    <n v="2622.4"/>
    <n v="2570.4499999999998"/>
    <n v="2592.6"/>
    <n v="2579"/>
    <n v="2578.1"/>
    <n v="2587.0700000000002"/>
    <n v="1026468"/>
    <n v="2655540902.8499999"/>
    <n v="89468"/>
    <n v="710595"/>
    <n v="69.23"/>
    <n v="-14.5"/>
    <n v="-5.5928411633109623E-3"/>
    <x v="0"/>
  </r>
  <r>
    <d v="2024-01-11T00:00:00"/>
    <x v="0"/>
    <n v="1"/>
    <n v="1"/>
    <x v="0"/>
    <x v="0"/>
    <s v="Q1"/>
    <x v="7"/>
    <x v="2"/>
    <s v="EQ"/>
    <n v="2580"/>
    <n v="2589.9499999999998"/>
    <n v="2550.1"/>
    <n v="2578.1"/>
    <n v="2561.5500000000002"/>
    <n v="2557.1999999999998"/>
    <n v="2560.13"/>
    <n v="775667"/>
    <n v="1985808842.8"/>
    <n v="85129"/>
    <n v="528920"/>
    <n v="68.19"/>
    <n v="-20.900000000000091"/>
    <n v="-8.1067452775299993E-3"/>
    <x v="0"/>
  </r>
  <r>
    <d v="2024-01-12T00:00:00"/>
    <x v="0"/>
    <n v="1"/>
    <n v="1"/>
    <x v="0"/>
    <x v="0"/>
    <s v="Q1"/>
    <x v="7"/>
    <x v="2"/>
    <s v="EQ"/>
    <n v="2557.1999999999998"/>
    <n v="2559.9499999999998"/>
    <n v="2530"/>
    <n v="2557.1999999999998"/>
    <n v="2555"/>
    <n v="2549.6"/>
    <n v="2544.31"/>
    <n v="1107055"/>
    <n v="2816686405.9000001"/>
    <n v="116369"/>
    <n v="740525"/>
    <n v="66.89"/>
    <n v="-7.5999999999999091"/>
    <n v="-2.9720006256843067E-3"/>
    <x v="0"/>
  </r>
  <r>
    <d v="2024-01-15T00:00:00"/>
    <x v="0"/>
    <n v="1"/>
    <n v="1"/>
    <x v="0"/>
    <x v="0"/>
    <s v="Q1"/>
    <x v="7"/>
    <x v="2"/>
    <s v="EQ"/>
    <n v="2564"/>
    <n v="2576.15"/>
    <n v="2530.65"/>
    <n v="2549.6"/>
    <n v="2549.0500000000002"/>
    <n v="2547.5500000000002"/>
    <n v="2550.5500000000002"/>
    <n v="893834"/>
    <n v="2279767551.0500002"/>
    <n v="111603"/>
    <n v="555081"/>
    <n v="62.1"/>
    <n v="-2.0499999999997272"/>
    <n v="-8.0404769375577625E-4"/>
    <x v="0"/>
  </r>
  <r>
    <d v="2024-01-16T00:00:00"/>
    <x v="0"/>
    <n v="1"/>
    <n v="1"/>
    <x v="0"/>
    <x v="0"/>
    <s v="Q1"/>
    <x v="7"/>
    <x v="2"/>
    <s v="EQ"/>
    <n v="2556.9"/>
    <n v="2556.9"/>
    <n v="2531.35"/>
    <n v="2547.5500000000002"/>
    <n v="2541.6999999999998"/>
    <n v="2542.0500000000002"/>
    <n v="2543.62"/>
    <n v="693370"/>
    <n v="1763667994.4000001"/>
    <n v="77117"/>
    <n v="473872"/>
    <n v="68.34"/>
    <n v="-5.5"/>
    <n v="-2.1589370179191771E-3"/>
    <x v="0"/>
  </r>
  <r>
    <d v="2024-01-17T00:00:00"/>
    <x v="0"/>
    <n v="1"/>
    <n v="1"/>
    <x v="0"/>
    <x v="0"/>
    <s v="Q1"/>
    <x v="7"/>
    <x v="2"/>
    <s v="EQ"/>
    <n v="2542.0500000000002"/>
    <n v="2557.15"/>
    <n v="2525.4"/>
    <n v="2542.0500000000002"/>
    <n v="2546.15"/>
    <n v="2543.1"/>
    <n v="2540.0500000000002"/>
    <n v="801619"/>
    <n v="2036156098.6500001"/>
    <n v="71524"/>
    <n v="529434"/>
    <n v="66.05"/>
    <n v="1.0499999999997272"/>
    <n v="4.1305245766201572E-4"/>
    <x v="1"/>
  </r>
  <r>
    <d v="2024-01-18T00:00:00"/>
    <x v="0"/>
    <n v="1"/>
    <n v="1"/>
    <x v="0"/>
    <x v="0"/>
    <s v="Q1"/>
    <x v="7"/>
    <x v="2"/>
    <s v="EQ"/>
    <n v="2535"/>
    <n v="2550"/>
    <n v="2496.15"/>
    <n v="2543.1"/>
    <n v="2504.5"/>
    <n v="2502"/>
    <n v="2514.6999999999998"/>
    <n v="634910"/>
    <n v="1596607173.6500001"/>
    <n v="86554"/>
    <n v="370795"/>
    <n v="58.4"/>
    <n v="-41.099999999999909"/>
    <n v="-1.6161377845936027E-2"/>
    <x v="0"/>
  </r>
  <r>
    <d v="2024-01-19T00:00:00"/>
    <x v="0"/>
    <n v="1"/>
    <n v="1"/>
    <x v="0"/>
    <x v="0"/>
    <s v="Q1"/>
    <x v="7"/>
    <x v="2"/>
    <s v="EQ"/>
    <n v="2510"/>
    <n v="2521.9"/>
    <n v="2499.6999999999998"/>
    <n v="2502"/>
    <n v="2520"/>
    <n v="2514.15"/>
    <n v="2509.4899999999998"/>
    <n v="941391"/>
    <n v="2362407849.3000002"/>
    <n v="73734"/>
    <n v="713648"/>
    <n v="75.81"/>
    <n v="12.150000000000091"/>
    <n v="4.8561151079137051E-3"/>
    <x v="1"/>
  </r>
  <r>
    <d v="2024-01-20T00:00:00"/>
    <x v="0"/>
    <n v="1"/>
    <n v="1"/>
    <x v="0"/>
    <x v="0"/>
    <s v="Q1"/>
    <x v="7"/>
    <x v="2"/>
    <s v="EQ"/>
    <n v="2520"/>
    <n v="2525"/>
    <n v="2470.8000000000002"/>
    <n v="2514.15"/>
    <n v="2480"/>
    <n v="2479.9499999999998"/>
    <n v="2489.08"/>
    <n v="445592"/>
    <n v="1109114399.3499999"/>
    <n v="45755"/>
    <n v="246116"/>
    <n v="55.23"/>
    <n v="-34.200000000000273"/>
    <n v="-1.3603006980490532E-2"/>
    <x v="0"/>
  </r>
  <r>
    <d v="2024-01-23T00:00:00"/>
    <x v="0"/>
    <n v="1"/>
    <n v="1"/>
    <x v="0"/>
    <x v="0"/>
    <s v="Q1"/>
    <x v="7"/>
    <x v="2"/>
    <s v="EQ"/>
    <n v="2480"/>
    <n v="2498.1999999999998"/>
    <n v="2446"/>
    <n v="2479.9499999999998"/>
    <n v="2458.5500000000002"/>
    <n v="2462.9"/>
    <n v="2468.2600000000002"/>
    <n v="690538"/>
    <n v="1704424077.5999999"/>
    <n v="84912"/>
    <n v="426815"/>
    <n v="61.81"/>
    <n v="-17.049999999999727"/>
    <n v="-6.8751386116654486E-3"/>
    <x v="0"/>
  </r>
  <r>
    <d v="2024-01-24T00:00:00"/>
    <x v="0"/>
    <n v="1"/>
    <n v="1"/>
    <x v="0"/>
    <x v="0"/>
    <s v="Q1"/>
    <x v="7"/>
    <x v="2"/>
    <s v="EQ"/>
    <n v="2477.9"/>
    <n v="2519.4"/>
    <n v="2455"/>
    <n v="2462.9"/>
    <n v="2516.5"/>
    <n v="2513.9499999999998"/>
    <n v="2483.67"/>
    <n v="659038"/>
    <n v="1636831199.3499999"/>
    <n v="71619"/>
    <n v="345093"/>
    <n v="52.36"/>
    <n v="51.049999999999727"/>
    <n v="2.0727597547606367E-2"/>
    <x v="1"/>
  </r>
  <r>
    <d v="2024-01-25T00:00:00"/>
    <x v="0"/>
    <n v="1"/>
    <n v="1"/>
    <x v="0"/>
    <x v="0"/>
    <s v="Q1"/>
    <x v="7"/>
    <x v="2"/>
    <s v="EQ"/>
    <n v="2525.0500000000002"/>
    <n v="2528"/>
    <n v="2467.6999999999998"/>
    <n v="2513.9499999999998"/>
    <n v="2481"/>
    <n v="2482.15"/>
    <n v="2489.14"/>
    <n v="785773"/>
    <n v="1955897372.1500001"/>
    <n v="78733"/>
    <n v="470668"/>
    <n v="59.9"/>
    <n v="-31.799999999999727"/>
    <n v="-1.2649416257284246E-2"/>
    <x v="0"/>
  </r>
  <r>
    <d v="2024-01-29T00:00:00"/>
    <x v="0"/>
    <n v="1"/>
    <n v="1"/>
    <x v="0"/>
    <x v="0"/>
    <s v="Q1"/>
    <x v="7"/>
    <x v="2"/>
    <s v="EQ"/>
    <n v="2482.15"/>
    <n v="2505"/>
    <n v="2476.6"/>
    <n v="2482.15"/>
    <n v="2502"/>
    <n v="2498.5500000000002"/>
    <n v="2493.19"/>
    <n v="632719"/>
    <n v="1577486118.6500001"/>
    <n v="90491"/>
    <n v="457395"/>
    <n v="72.290000000000006"/>
    <n v="16.400000000000091"/>
    <n v="6.6071752311504502E-3"/>
    <x v="1"/>
  </r>
  <r>
    <d v="2024-01-30T00:00:00"/>
    <x v="0"/>
    <n v="1"/>
    <n v="1"/>
    <x v="0"/>
    <x v="0"/>
    <s v="Q1"/>
    <x v="7"/>
    <x v="2"/>
    <s v="EQ"/>
    <n v="2512"/>
    <n v="2531.15"/>
    <n v="2488"/>
    <n v="2498.5500000000002"/>
    <n v="2489"/>
    <n v="2492.0500000000002"/>
    <n v="2509.31"/>
    <n v="668034"/>
    <n v="1676304448.5999999"/>
    <n v="64809"/>
    <n v="375195"/>
    <n v="56.16"/>
    <n v="-6.5"/>
    <n v="-2.6015088751475852E-3"/>
    <x v="0"/>
  </r>
  <r>
    <d v="2024-01-31T00:00:00"/>
    <x v="0"/>
    <n v="1"/>
    <n v="1"/>
    <x v="0"/>
    <x v="0"/>
    <s v="Q1"/>
    <x v="7"/>
    <x v="2"/>
    <s v="EQ"/>
    <n v="2509"/>
    <n v="2511.75"/>
    <n v="2481.6999999999998"/>
    <n v="2492.0500000000002"/>
    <n v="2507"/>
    <n v="2506"/>
    <n v="2499.2199999999998"/>
    <n v="716094"/>
    <n v="1789673161.25"/>
    <n v="85407"/>
    <n v="437512"/>
    <n v="61.1"/>
    <n v="13.949999999999818"/>
    <n v="5.5978010072028316E-3"/>
    <x v="1"/>
  </r>
  <r>
    <d v="2024-02-01T00:00:00"/>
    <x v="1"/>
    <n v="2"/>
    <n v="1"/>
    <x v="0"/>
    <x v="0"/>
    <s v="Q1"/>
    <x v="7"/>
    <x v="2"/>
    <s v="EQ"/>
    <n v="2510"/>
    <n v="2510.9"/>
    <n v="2462.6999999999998"/>
    <n v="2506"/>
    <n v="2467.6"/>
    <n v="2467.8000000000002"/>
    <n v="2488.21"/>
    <n v="820566"/>
    <n v="2041740297.75"/>
    <n v="101448"/>
    <n v="497469"/>
    <n v="60.63"/>
    <n v="-38.199999999999818"/>
    <n v="-1.5243415802074948E-2"/>
    <x v="0"/>
  </r>
  <r>
    <d v="2024-02-02T00:00:00"/>
    <x v="1"/>
    <n v="2"/>
    <n v="1"/>
    <x v="0"/>
    <x v="0"/>
    <s v="Q1"/>
    <x v="7"/>
    <x v="2"/>
    <s v="EQ"/>
    <n v="2468"/>
    <n v="2496"/>
    <n v="2463.0500000000002"/>
    <n v="2467.8000000000002"/>
    <n v="2483.1"/>
    <n v="2481.4"/>
    <n v="2480.59"/>
    <n v="754061"/>
    <n v="1870519077.55"/>
    <n v="138429"/>
    <n v="407899"/>
    <n v="54.09"/>
    <n v="13.599999999999909"/>
    <n v="5.5109814409595222E-3"/>
    <x v="1"/>
  </r>
  <r>
    <d v="2024-02-05T00:00:00"/>
    <x v="1"/>
    <n v="2"/>
    <n v="1"/>
    <x v="0"/>
    <x v="0"/>
    <s v="Q1"/>
    <x v="7"/>
    <x v="2"/>
    <s v="EQ"/>
    <n v="2505"/>
    <n v="2505"/>
    <n v="2456.6999999999998"/>
    <n v="2481.4"/>
    <n v="2462.35"/>
    <n v="2462.6999999999998"/>
    <n v="2477.06"/>
    <n v="532977"/>
    <n v="1320214156.7"/>
    <n v="73908"/>
    <n v="356323"/>
    <n v="66.86"/>
    <n v="-18.700000000000273"/>
    <n v="-7.5360683485130456E-3"/>
    <x v="0"/>
  </r>
  <r>
    <d v="2024-02-06T00:00:00"/>
    <x v="1"/>
    <n v="2"/>
    <n v="1"/>
    <x v="0"/>
    <x v="0"/>
    <s v="Q1"/>
    <x v="7"/>
    <x v="2"/>
    <s v="EQ"/>
    <n v="2462.35"/>
    <n v="2477.9499999999998"/>
    <n v="2445.75"/>
    <n v="2462.6999999999998"/>
    <n v="2456"/>
    <n v="2456.65"/>
    <n v="2454.6799999999998"/>
    <n v="770183"/>
    <n v="1890551102.8499999"/>
    <n v="82972"/>
    <n v="551831"/>
    <n v="71.650000000000006"/>
    <n v="-6.0499999999997272"/>
    <n v="-2.4566532667396465E-3"/>
    <x v="0"/>
  </r>
  <r>
    <d v="2024-02-07T00:00:00"/>
    <x v="1"/>
    <n v="2"/>
    <n v="1"/>
    <x v="0"/>
    <x v="0"/>
    <s v="Q1"/>
    <x v="7"/>
    <x v="2"/>
    <s v="EQ"/>
    <n v="2470"/>
    <n v="2511.5500000000002"/>
    <n v="2446.6999999999998"/>
    <n v="2456.65"/>
    <n v="2501"/>
    <n v="2499.6"/>
    <n v="2484.09"/>
    <n v="1547404"/>
    <n v="3843891581.75"/>
    <n v="131510"/>
    <n v="586802"/>
    <n v="37.92"/>
    <n v="42.949999999999818"/>
    <n v="1.7483157959009146E-2"/>
    <x v="1"/>
  </r>
  <r>
    <d v="2024-02-08T00:00:00"/>
    <x v="1"/>
    <n v="2"/>
    <n v="1"/>
    <x v="0"/>
    <x v="0"/>
    <s v="Q1"/>
    <x v="7"/>
    <x v="2"/>
    <s v="EQ"/>
    <n v="2503.9499999999998"/>
    <n v="2513.85"/>
    <n v="2409.1"/>
    <n v="2499.6"/>
    <n v="2425"/>
    <n v="2423.0500000000002"/>
    <n v="2442.5500000000002"/>
    <n v="1654447"/>
    <n v="4041070727.5500002"/>
    <n v="153860"/>
    <n v="887432"/>
    <n v="53.64"/>
    <n v="-76.549999999999727"/>
    <n v="-3.0624899983997332E-2"/>
    <x v="0"/>
  </r>
  <r>
    <d v="2024-02-09T00:00:00"/>
    <x v="1"/>
    <n v="2"/>
    <n v="1"/>
    <x v="0"/>
    <x v="0"/>
    <s v="Q1"/>
    <x v="7"/>
    <x v="2"/>
    <s v="EQ"/>
    <n v="2442.85"/>
    <n v="2465.9"/>
    <n v="2420.0500000000002"/>
    <n v="2423.0500000000002"/>
    <n v="2451.9499999999998"/>
    <n v="2450.1"/>
    <n v="2442.1999999999998"/>
    <n v="838819"/>
    <n v="2048562598.95"/>
    <n v="116563"/>
    <n v="461585"/>
    <n v="55.03"/>
    <n v="27.049999999999727"/>
    <n v="1.116361610367088E-2"/>
    <x v="1"/>
  </r>
  <r>
    <d v="2024-02-12T00:00:00"/>
    <x v="1"/>
    <n v="2"/>
    <n v="1"/>
    <x v="0"/>
    <x v="0"/>
    <s v="Q1"/>
    <x v="7"/>
    <x v="2"/>
    <s v="EQ"/>
    <n v="2459.75"/>
    <n v="2467.9499999999998"/>
    <n v="2439.3000000000002"/>
    <n v="2450.1"/>
    <n v="2458"/>
    <n v="2459.0500000000002"/>
    <n v="2457.5300000000002"/>
    <n v="445269"/>
    <n v="1094263328.2"/>
    <n v="53754"/>
    <n v="300445"/>
    <n v="67.47"/>
    <n v="8.9500000000002728"/>
    <n v="3.6529121260357837E-3"/>
    <x v="1"/>
  </r>
  <r>
    <d v="2024-02-13T00:00:00"/>
    <x v="1"/>
    <n v="2"/>
    <n v="1"/>
    <x v="0"/>
    <x v="0"/>
    <s v="Q1"/>
    <x v="7"/>
    <x v="2"/>
    <s v="EQ"/>
    <n v="2474"/>
    <n v="2476.6"/>
    <n v="2444.9499999999998"/>
    <n v="2459.0500000000002"/>
    <n v="2456"/>
    <n v="2457.35"/>
    <n v="2463.21"/>
    <n v="310985"/>
    <n v="766021194.64999998"/>
    <n v="43589"/>
    <n v="176000"/>
    <n v="56.59"/>
    <n v="-1.7000000000002728"/>
    <n v="-6.9132388524034596E-4"/>
    <x v="0"/>
  </r>
  <r>
    <d v="2024-02-14T00:00:00"/>
    <x v="1"/>
    <n v="2"/>
    <n v="1"/>
    <x v="0"/>
    <x v="0"/>
    <s v="Q1"/>
    <x v="7"/>
    <x v="2"/>
    <s v="EQ"/>
    <n v="2450"/>
    <n v="2497.35"/>
    <n v="2435.0500000000002"/>
    <n v="2457.35"/>
    <n v="2490.0500000000002"/>
    <n v="2487"/>
    <n v="2458.4"/>
    <n v="509308"/>
    <n v="1252080723.0999999"/>
    <n v="48891"/>
    <n v="339322"/>
    <n v="66.62"/>
    <n v="29.650000000000091"/>
    <n v="1.2065843286467167E-2"/>
    <x v="1"/>
  </r>
  <r>
    <d v="2024-02-15T00:00:00"/>
    <x v="1"/>
    <n v="2"/>
    <n v="1"/>
    <x v="0"/>
    <x v="0"/>
    <s v="Q1"/>
    <x v="7"/>
    <x v="2"/>
    <s v="EQ"/>
    <n v="2495"/>
    <n v="2495"/>
    <n v="2438"/>
    <n v="2487"/>
    <n v="2453"/>
    <n v="2453.5500000000002"/>
    <n v="2454.9299999999998"/>
    <n v="840476"/>
    <n v="2063307337.0999999"/>
    <n v="123751"/>
    <n v="478916"/>
    <n v="56.98"/>
    <n v="-33.449999999999818"/>
    <n v="-1.3449939686369046E-2"/>
    <x v="0"/>
  </r>
  <r>
    <d v="2024-02-16T00:00:00"/>
    <x v="1"/>
    <n v="2"/>
    <n v="1"/>
    <x v="0"/>
    <x v="0"/>
    <s v="Q1"/>
    <x v="7"/>
    <x v="2"/>
    <s v="EQ"/>
    <n v="2457.0500000000002"/>
    <n v="2490.5"/>
    <n v="2448.6"/>
    <n v="2453.5500000000002"/>
    <n v="2489"/>
    <n v="2487.65"/>
    <n v="2479.9499999999998"/>
    <n v="746616"/>
    <n v="1851573707.4000001"/>
    <n v="67913"/>
    <n v="540596"/>
    <n v="72.41"/>
    <n v="34.099999999999909"/>
    <n v="1.389822909661507E-2"/>
    <x v="1"/>
  </r>
  <r>
    <d v="2024-02-19T00:00:00"/>
    <x v="1"/>
    <n v="2"/>
    <n v="1"/>
    <x v="0"/>
    <x v="0"/>
    <s v="Q1"/>
    <x v="7"/>
    <x v="2"/>
    <s v="EQ"/>
    <n v="2495"/>
    <n v="2525.5"/>
    <n v="2481.4"/>
    <n v="2487.65"/>
    <n v="2515.25"/>
    <n v="2513.25"/>
    <n v="2513.4699999999998"/>
    <n v="477520"/>
    <n v="1200234022.55"/>
    <n v="39739"/>
    <n v="272031"/>
    <n v="56.97"/>
    <n v="25.599999999999909"/>
    <n v="1.0290836733463272E-2"/>
    <x v="1"/>
  </r>
  <r>
    <d v="2024-02-20T00:00:00"/>
    <x v="1"/>
    <n v="2"/>
    <n v="1"/>
    <x v="0"/>
    <x v="0"/>
    <s v="Q1"/>
    <x v="7"/>
    <x v="2"/>
    <s v="EQ"/>
    <n v="2519"/>
    <n v="2541.8000000000002"/>
    <n v="2497.1"/>
    <n v="2513.25"/>
    <n v="2539"/>
    <n v="2539.4"/>
    <n v="2526.64"/>
    <n v="631444"/>
    <n v="1595430460.25"/>
    <n v="50373"/>
    <n v="419187"/>
    <n v="66.39"/>
    <n v="26.150000000000091"/>
    <n v="1.0404854272356547E-2"/>
    <x v="1"/>
  </r>
  <r>
    <d v="2024-02-21T00:00:00"/>
    <x v="1"/>
    <n v="2"/>
    <n v="1"/>
    <x v="0"/>
    <x v="0"/>
    <s v="Q1"/>
    <x v="7"/>
    <x v="2"/>
    <s v="EQ"/>
    <n v="2539.4"/>
    <n v="2551"/>
    <n v="2518.15"/>
    <n v="2539.4"/>
    <n v="2539.1999999999998"/>
    <n v="2543.6"/>
    <n v="2539.17"/>
    <n v="893182"/>
    <n v="2267943412.5999999"/>
    <n v="78238"/>
    <n v="655037"/>
    <n v="73.34"/>
    <n v="4.1999999999998181"/>
    <n v="1.6539340001574458E-3"/>
    <x v="1"/>
  </r>
  <r>
    <d v="2024-02-22T00:00:00"/>
    <x v="1"/>
    <n v="2"/>
    <n v="1"/>
    <x v="0"/>
    <x v="0"/>
    <s v="Q1"/>
    <x v="7"/>
    <x v="2"/>
    <s v="EQ"/>
    <n v="2560"/>
    <n v="2565.9499999999998"/>
    <n v="2525"/>
    <n v="2543.6"/>
    <n v="2558.5"/>
    <n v="2563.15"/>
    <n v="2550.9699999999998"/>
    <n v="752371"/>
    <n v="1919275138.25"/>
    <n v="88775"/>
    <n v="419050"/>
    <n v="55.7"/>
    <n v="19.550000000000182"/>
    <n v="7.6859569114641384E-3"/>
    <x v="1"/>
  </r>
  <r>
    <d v="2024-02-23T00:00:00"/>
    <x v="1"/>
    <n v="2"/>
    <n v="1"/>
    <x v="0"/>
    <x v="0"/>
    <s v="Q1"/>
    <x v="7"/>
    <x v="2"/>
    <s v="EQ"/>
    <n v="2565"/>
    <n v="2583"/>
    <n v="2551.9499999999998"/>
    <n v="2563.15"/>
    <n v="2581.9499999999998"/>
    <n v="2579"/>
    <n v="2572.14"/>
    <n v="605619"/>
    <n v="1557736604.95"/>
    <n v="57872"/>
    <n v="435838"/>
    <n v="71.97"/>
    <n v="15.849999999999909"/>
    <n v="6.183797280689741E-3"/>
    <x v="1"/>
  </r>
  <r>
    <d v="2024-02-26T00:00:00"/>
    <x v="1"/>
    <n v="2"/>
    <n v="1"/>
    <x v="0"/>
    <x v="0"/>
    <s v="Q1"/>
    <x v="7"/>
    <x v="2"/>
    <s v="EQ"/>
    <n v="2588"/>
    <n v="2588"/>
    <n v="2566.75"/>
    <n v="2579"/>
    <n v="2579"/>
    <n v="2583.9"/>
    <n v="2577.73"/>
    <n v="661947"/>
    <n v="1706319082.7"/>
    <n v="61555"/>
    <n v="519088"/>
    <n v="78.42"/>
    <n v="4.9000000000000909"/>
    <n v="1.8999612252811519E-3"/>
    <x v="1"/>
  </r>
  <r>
    <d v="2024-02-27T00:00:00"/>
    <x v="1"/>
    <n v="2"/>
    <n v="1"/>
    <x v="0"/>
    <x v="0"/>
    <s v="Q1"/>
    <x v="7"/>
    <x v="2"/>
    <s v="EQ"/>
    <n v="2585"/>
    <n v="2601.4499999999998"/>
    <n v="2566.75"/>
    <n v="2583.9"/>
    <n v="2600.4499999999998"/>
    <n v="2598.6999999999998"/>
    <n v="2587.31"/>
    <n v="630872"/>
    <n v="1632261725.95"/>
    <n v="75856"/>
    <n v="489777"/>
    <n v="77.63"/>
    <n v="14.799999999999727"/>
    <n v="5.7277758427182659E-3"/>
    <x v="1"/>
  </r>
  <r>
    <d v="2024-02-28T00:00:00"/>
    <x v="1"/>
    <n v="2"/>
    <n v="1"/>
    <x v="0"/>
    <x v="0"/>
    <s v="Q1"/>
    <x v="7"/>
    <x v="2"/>
    <s v="EQ"/>
    <n v="2601"/>
    <n v="2605"/>
    <n v="2560.25"/>
    <n v="2598.6999999999998"/>
    <n v="2560.25"/>
    <n v="2570.9"/>
    <n v="2581.5500000000002"/>
    <n v="492787"/>
    <n v="1272153804.25"/>
    <n v="43496"/>
    <n v="308109"/>
    <n v="62.52"/>
    <n v="-27.799999999999727"/>
    <n v="-1.0697656520567872E-2"/>
    <x v="0"/>
  </r>
  <r>
    <d v="2024-02-29T00:00:00"/>
    <x v="1"/>
    <n v="2"/>
    <n v="1"/>
    <x v="0"/>
    <x v="0"/>
    <s v="Q1"/>
    <x v="7"/>
    <x v="2"/>
    <s v="EQ"/>
    <n v="2571.4499999999998"/>
    <n v="2606.1999999999998"/>
    <n v="2547.0500000000002"/>
    <n v="2570.9"/>
    <n v="2599"/>
    <n v="2596.1999999999998"/>
    <n v="2589.41"/>
    <n v="1387288"/>
    <n v="3592261264.75"/>
    <n v="84427"/>
    <n v="823100"/>
    <n v="59.33"/>
    <n v="25.299999999999727"/>
    <n v="9.8409117429692824E-3"/>
    <x v="1"/>
  </r>
  <r>
    <d v="2024-03-01T00:00:00"/>
    <x v="2"/>
    <n v="3"/>
    <n v="1"/>
    <x v="0"/>
    <x v="0"/>
    <s v="Q1"/>
    <x v="7"/>
    <x v="2"/>
    <s v="EQ"/>
    <n v="2596.1999999999998"/>
    <n v="2616.5500000000002"/>
    <n v="2582.5"/>
    <n v="2596.1999999999998"/>
    <n v="2600"/>
    <n v="2601.4499999999998"/>
    <n v="2604.87"/>
    <n v="755728"/>
    <n v="1968574114.3"/>
    <n v="72063"/>
    <n v="532285"/>
    <n v="70.430000000000007"/>
    <n v="5.25"/>
    <n v="2.022186272244049E-3"/>
    <x v="1"/>
  </r>
  <r>
    <d v="2024-03-02T00:00:00"/>
    <x v="2"/>
    <n v="3"/>
    <n v="1"/>
    <x v="0"/>
    <x v="0"/>
    <s v="Q1"/>
    <x v="7"/>
    <x v="2"/>
    <s v="EQ"/>
    <n v="2601.4499999999998"/>
    <n v="2609.4"/>
    <n v="2585.4"/>
    <n v="2601.4499999999998"/>
    <n v="2590"/>
    <n v="2594.9"/>
    <n v="2595.8000000000002"/>
    <n v="25525"/>
    <n v="66257683.100000001"/>
    <n v="3616"/>
    <n v="17415"/>
    <n v="68.23"/>
    <n v="-6.5499999999997272"/>
    <n v="-2.5178265967055785E-3"/>
    <x v="0"/>
  </r>
  <r>
    <d v="2024-03-04T00:00:00"/>
    <x v="2"/>
    <n v="3"/>
    <n v="1"/>
    <x v="0"/>
    <x v="0"/>
    <s v="Q1"/>
    <x v="7"/>
    <x v="2"/>
    <s v="EQ"/>
    <n v="2594.9"/>
    <n v="2601.1"/>
    <n v="2577.4"/>
    <n v="2594.9"/>
    <n v="2587.9"/>
    <n v="2589.1"/>
    <n v="2591.08"/>
    <n v="634310"/>
    <n v="1643549789.05"/>
    <n v="50358"/>
    <n v="514828"/>
    <n v="81.16"/>
    <n v="-5.8000000000001819"/>
    <n v="-2.2351535704652134E-3"/>
    <x v="0"/>
  </r>
  <r>
    <d v="2024-03-05T00:00:00"/>
    <x v="2"/>
    <n v="3"/>
    <n v="1"/>
    <x v="0"/>
    <x v="0"/>
    <s v="Q1"/>
    <x v="7"/>
    <x v="2"/>
    <s v="EQ"/>
    <n v="2590"/>
    <n v="2595.1999999999998"/>
    <n v="2532"/>
    <n v="2589.1"/>
    <n v="2536.5"/>
    <n v="2538.65"/>
    <n v="2555.36"/>
    <n v="339302"/>
    <n v="867040114.35000002"/>
    <n v="59741"/>
    <n v="220330"/>
    <n v="64.94"/>
    <n v="-50.449999999999818"/>
    <n v="-1.9485535514271297E-2"/>
    <x v="0"/>
  </r>
  <r>
    <d v="2024-03-06T00:00:00"/>
    <x v="2"/>
    <n v="3"/>
    <n v="1"/>
    <x v="0"/>
    <x v="0"/>
    <s v="Q1"/>
    <x v="7"/>
    <x v="2"/>
    <s v="EQ"/>
    <n v="2540"/>
    <n v="2566.75"/>
    <n v="2508.25"/>
    <n v="2538.65"/>
    <n v="2534.5500000000002"/>
    <n v="2533.0500000000002"/>
    <n v="2530.14"/>
    <n v="991640"/>
    <n v="2508990201"/>
    <n v="114843"/>
    <n v="687123"/>
    <n v="69.290000000000006"/>
    <n v="-5.5999999999999091"/>
    <n v="-2.2058968349319163E-3"/>
    <x v="0"/>
  </r>
  <r>
    <d v="2024-03-07T00:00:00"/>
    <x v="2"/>
    <n v="3"/>
    <n v="1"/>
    <x v="0"/>
    <x v="0"/>
    <s v="Q1"/>
    <x v="7"/>
    <x v="2"/>
    <s v="EQ"/>
    <n v="2530"/>
    <n v="2566"/>
    <n v="2519"/>
    <n v="2533.0500000000002"/>
    <n v="2557"/>
    <n v="2560.9499999999998"/>
    <n v="2548.58"/>
    <n v="648652"/>
    <n v="1653139172.75"/>
    <n v="82037"/>
    <n v="396545"/>
    <n v="61.13"/>
    <n v="27.899999999999636"/>
    <n v="1.1014389767276459E-2"/>
    <x v="1"/>
  </r>
  <r>
    <d v="2024-03-11T00:00:00"/>
    <x v="2"/>
    <n v="3"/>
    <n v="1"/>
    <x v="0"/>
    <x v="0"/>
    <s v="Q1"/>
    <x v="7"/>
    <x v="2"/>
    <s v="EQ"/>
    <n v="2560.9499999999998"/>
    <n v="2631"/>
    <n v="2548.5500000000002"/>
    <n v="2560.9499999999998"/>
    <n v="2610"/>
    <n v="2611.5"/>
    <n v="2606.13"/>
    <n v="1495299"/>
    <n v="3896949886.25"/>
    <n v="117465"/>
    <n v="842082"/>
    <n v="56.32"/>
    <n v="50.550000000000182"/>
    <n v="1.9738768816259664E-2"/>
    <x v="1"/>
  </r>
  <r>
    <d v="2024-03-12T00:00:00"/>
    <x v="2"/>
    <n v="3"/>
    <n v="1"/>
    <x v="0"/>
    <x v="0"/>
    <s v="Q1"/>
    <x v="7"/>
    <x v="2"/>
    <s v="EQ"/>
    <n v="2606.0500000000002"/>
    <n v="2615.0500000000002"/>
    <n v="2566.3000000000002"/>
    <n v="2611.5"/>
    <n v="2595"/>
    <n v="2590.15"/>
    <n v="2584.27"/>
    <n v="863235"/>
    <n v="2230830069.9000001"/>
    <n v="83860"/>
    <n v="555993"/>
    <n v="64.41"/>
    <n v="-21.349999999999909"/>
    <n v="-8.1753781351713226E-3"/>
    <x v="0"/>
  </r>
  <r>
    <d v="2024-03-13T00:00:00"/>
    <x v="2"/>
    <n v="3"/>
    <n v="1"/>
    <x v="0"/>
    <x v="0"/>
    <s v="Q1"/>
    <x v="7"/>
    <x v="2"/>
    <s v="EQ"/>
    <n v="2594.9499999999998"/>
    <n v="2653.65"/>
    <n v="2552.85"/>
    <n v="2590.15"/>
    <n v="2582"/>
    <n v="2582.9499999999998"/>
    <n v="2606.23"/>
    <n v="1813802"/>
    <n v="4727191903.4499998"/>
    <n v="153473"/>
    <n v="820647"/>
    <n v="45.24"/>
    <n v="-7.2000000000002728"/>
    <n v="-2.7797617898578353E-3"/>
    <x v="0"/>
  </r>
  <r>
    <d v="2024-03-14T00:00:00"/>
    <x v="2"/>
    <n v="3"/>
    <n v="1"/>
    <x v="0"/>
    <x v="0"/>
    <s v="Q1"/>
    <x v="7"/>
    <x v="2"/>
    <s v="EQ"/>
    <n v="2590"/>
    <n v="2619.9499999999998"/>
    <n v="2573.9"/>
    <n v="2582.9499999999998"/>
    <n v="2610"/>
    <n v="2612.75"/>
    <n v="2600.48"/>
    <n v="1122997"/>
    <n v="2920332123.9499998"/>
    <n v="115387"/>
    <n v="673512"/>
    <n v="59.97"/>
    <n v="29.800000000000182"/>
    <n v="1.1537195841963718E-2"/>
    <x v="1"/>
  </r>
  <r>
    <d v="2024-03-15T00:00:00"/>
    <x v="2"/>
    <n v="3"/>
    <n v="1"/>
    <x v="0"/>
    <x v="0"/>
    <s v="Q1"/>
    <x v="7"/>
    <x v="2"/>
    <s v="EQ"/>
    <n v="2616.9499999999998"/>
    <n v="2629.9"/>
    <n v="2585.1999999999998"/>
    <n v="2612.75"/>
    <n v="2598.25"/>
    <n v="2603.65"/>
    <n v="2604.56"/>
    <n v="1266992"/>
    <n v="3299961808.5"/>
    <n v="92521"/>
    <n v="896208"/>
    <n v="70.739999999999995"/>
    <n v="-9.0999999999999091"/>
    <n v="-3.4829202947086056E-3"/>
    <x v="0"/>
  </r>
  <r>
    <d v="2024-03-18T00:00:00"/>
    <x v="2"/>
    <n v="3"/>
    <n v="1"/>
    <x v="0"/>
    <x v="0"/>
    <s v="Q1"/>
    <x v="7"/>
    <x v="2"/>
    <s v="EQ"/>
    <n v="2603.65"/>
    <n v="2610.8000000000002"/>
    <n v="2558.75"/>
    <n v="2603.65"/>
    <n v="2583.85"/>
    <n v="2580.35"/>
    <n v="2580.4699999999998"/>
    <n v="642596"/>
    <n v="1658201669.5"/>
    <n v="46929"/>
    <n v="455426"/>
    <n v="70.87"/>
    <n v="-23.300000000000182"/>
    <n v="-8.9489754767346531E-3"/>
    <x v="0"/>
  </r>
  <r>
    <d v="2024-03-19T00:00:00"/>
    <x v="2"/>
    <n v="3"/>
    <n v="1"/>
    <x v="0"/>
    <x v="0"/>
    <s v="Q1"/>
    <x v="7"/>
    <x v="2"/>
    <s v="EQ"/>
    <n v="2580"/>
    <n v="2584.75"/>
    <n v="2468.15"/>
    <n v="2580.35"/>
    <n v="2503.0500000000002"/>
    <n v="2496.0500000000002"/>
    <n v="2502.0300000000002"/>
    <n v="1748864"/>
    <n v="4375703529.8500004"/>
    <n v="126925"/>
    <n v="939603"/>
    <n v="53.73"/>
    <n v="-84.299999999999727"/>
    <n v="-3.266998662972067E-2"/>
    <x v="0"/>
  </r>
  <r>
    <d v="2024-03-20T00:00:00"/>
    <x v="2"/>
    <n v="3"/>
    <n v="1"/>
    <x v="0"/>
    <x v="0"/>
    <s v="Q1"/>
    <x v="7"/>
    <x v="2"/>
    <s v="EQ"/>
    <n v="2514"/>
    <n v="2555"/>
    <n v="2498.0500000000002"/>
    <n v="2496.0500000000002"/>
    <n v="2550.4499999999998"/>
    <n v="2550.25"/>
    <n v="2538.25"/>
    <n v="699645"/>
    <n v="1775876167.55"/>
    <n v="63999"/>
    <n v="350988"/>
    <n v="50.17"/>
    <n v="54.199999999999818"/>
    <n v="2.1714308607599934E-2"/>
    <x v="1"/>
  </r>
  <r>
    <d v="2024-03-21T00:00:00"/>
    <x v="2"/>
    <n v="3"/>
    <n v="1"/>
    <x v="0"/>
    <x v="0"/>
    <s v="Q1"/>
    <x v="7"/>
    <x v="2"/>
    <s v="EQ"/>
    <n v="2551"/>
    <n v="2562.0500000000002"/>
    <n v="2525.15"/>
    <n v="2550.25"/>
    <n v="2545.75"/>
    <n v="2553.65"/>
    <n v="2544.7199999999998"/>
    <n v="903877"/>
    <n v="2300114740.75"/>
    <n v="96312"/>
    <n v="501155"/>
    <n v="55.45"/>
    <n v="3.4000000000000909"/>
    <n v="1.3332026271934481E-3"/>
    <x v="1"/>
  </r>
  <r>
    <d v="2024-03-22T00:00:00"/>
    <x v="2"/>
    <n v="3"/>
    <n v="1"/>
    <x v="0"/>
    <x v="0"/>
    <s v="Q1"/>
    <x v="7"/>
    <x v="2"/>
    <s v="EQ"/>
    <n v="2540.1999999999998"/>
    <n v="2592"/>
    <n v="2537"/>
    <n v="2553.65"/>
    <n v="2566"/>
    <n v="2573.4"/>
    <n v="2562.5700000000002"/>
    <n v="1013563"/>
    <n v="2597327308.5500002"/>
    <n v="119033"/>
    <n v="472043"/>
    <n v="46.57"/>
    <n v="19.75"/>
    <n v="7.7340277641806824E-3"/>
    <x v="1"/>
  </r>
  <r>
    <d v="2024-03-26T00:00:00"/>
    <x v="2"/>
    <n v="3"/>
    <n v="1"/>
    <x v="0"/>
    <x v="0"/>
    <s v="Q1"/>
    <x v="7"/>
    <x v="2"/>
    <s v="EQ"/>
    <n v="2568"/>
    <n v="2596.5"/>
    <n v="2532.15"/>
    <n v="2573.4"/>
    <n v="2590.1999999999998"/>
    <n v="2586.1"/>
    <n v="2583.39"/>
    <n v="970852"/>
    <n v="2508087635.3499999"/>
    <n v="68934"/>
    <n v="634067"/>
    <n v="65.31"/>
    <n v="12.699999999999818"/>
    <n v="4.9351053081525681E-3"/>
    <x v="1"/>
  </r>
  <r>
    <d v="2024-03-27T00:00:00"/>
    <x v="2"/>
    <n v="3"/>
    <n v="1"/>
    <x v="0"/>
    <x v="0"/>
    <s v="Q1"/>
    <x v="7"/>
    <x v="2"/>
    <s v="EQ"/>
    <n v="2586.1"/>
    <n v="2590.5500000000002"/>
    <n v="2551.75"/>
    <n v="2586.1"/>
    <n v="2570"/>
    <n v="2566.4499999999998"/>
    <n v="2565.56"/>
    <n v="900596"/>
    <n v="2310534020.3000002"/>
    <n v="70923"/>
    <n v="633117"/>
    <n v="70.3"/>
    <n v="-19.650000000000091"/>
    <n v="-7.5983140636479993E-3"/>
    <x v="0"/>
  </r>
  <r>
    <d v="2024-03-28T00:00:00"/>
    <x v="2"/>
    <n v="3"/>
    <n v="1"/>
    <x v="0"/>
    <x v="0"/>
    <s v="Q1"/>
    <x v="7"/>
    <x v="2"/>
    <s v="EQ"/>
    <n v="2567.0500000000002"/>
    <n v="2638.7"/>
    <n v="2567.0500000000002"/>
    <n v="2566.4499999999998"/>
    <n v="2630.95"/>
    <n v="2622.35"/>
    <n v="2613.9"/>
    <n v="2182916"/>
    <n v="5705932891.8000002"/>
    <n v="152663"/>
    <n v="1227814"/>
    <n v="56.25"/>
    <n v="55.900000000000091"/>
    <n v="2.1781059440082642E-2"/>
    <x v="1"/>
  </r>
  <r>
    <d v="2024-03-28T00:00:00"/>
    <x v="2"/>
    <n v="3"/>
    <n v="1"/>
    <x v="0"/>
    <x v="0"/>
    <s v="Q1"/>
    <x v="7"/>
    <x v="2"/>
    <s v="EQ"/>
    <n v="2567.0500000000002"/>
    <n v="2638.7"/>
    <n v="2567.0500000000002"/>
    <n v="2566.4499999999998"/>
    <n v="2630.95"/>
    <n v="2622.35"/>
    <n v="2613.9"/>
    <n v="2182916"/>
    <n v="5705932891.8000002"/>
    <n v="152663"/>
    <n v="1227814"/>
    <n v="56.25"/>
    <n v="55.900000000000091"/>
    <n v="2.1781059440082642E-2"/>
    <x v="1"/>
  </r>
  <r>
    <d v="2024-04-01T00:00:00"/>
    <x v="3"/>
    <n v="4"/>
    <n v="1"/>
    <x v="0"/>
    <x v="1"/>
    <s v="Q2"/>
    <x v="7"/>
    <x v="2"/>
    <s v="EQ"/>
    <n v="2622.35"/>
    <n v="2642.6"/>
    <n v="2582.5"/>
    <n v="2622.35"/>
    <n v="2589.4499999999998"/>
    <n v="2585.6"/>
    <n v="2599.65"/>
    <n v="743032"/>
    <n v="1931624375"/>
    <n v="55287"/>
    <n v="505473"/>
    <n v="68.03"/>
    <n v="-36.75"/>
    <n v="-1.4014147615688219E-2"/>
    <x v="0"/>
  </r>
  <r>
    <d v="2024-04-02T00:00:00"/>
    <x v="3"/>
    <n v="4"/>
    <n v="1"/>
    <x v="0"/>
    <x v="1"/>
    <s v="Q2"/>
    <x v="7"/>
    <x v="2"/>
    <s v="EQ"/>
    <n v="2597"/>
    <n v="2630"/>
    <n v="2583"/>
    <n v="2585.6"/>
    <n v="2622"/>
    <n v="2623.3"/>
    <n v="2613.71"/>
    <n v="722883"/>
    <n v="1889403895.95"/>
    <n v="56142"/>
    <n v="495980"/>
    <n v="68.61"/>
    <n v="37.700000000000273"/>
    <n v="1.4580754950495156E-2"/>
    <x v="1"/>
  </r>
  <r>
    <d v="2024-04-03T00:00:00"/>
    <x v="3"/>
    <n v="4"/>
    <n v="1"/>
    <x v="0"/>
    <x v="1"/>
    <s v="Q2"/>
    <x v="7"/>
    <x v="2"/>
    <s v="EQ"/>
    <n v="2623.3"/>
    <n v="2623.95"/>
    <n v="2545"/>
    <n v="2623.3"/>
    <n v="2555"/>
    <n v="2553.9499999999998"/>
    <n v="2556.71"/>
    <n v="1925139"/>
    <n v="4922012565.3500004"/>
    <n v="101107"/>
    <n v="1254813"/>
    <n v="65.180000000000007"/>
    <n v="-69.350000000000364"/>
    <n v="-2.6436168185110492E-2"/>
    <x v="0"/>
  </r>
  <r>
    <d v="2024-04-04T00:00:00"/>
    <x v="3"/>
    <n v="4"/>
    <n v="1"/>
    <x v="0"/>
    <x v="1"/>
    <s v="Q2"/>
    <x v="7"/>
    <x v="2"/>
    <s v="EQ"/>
    <n v="2569.8000000000002"/>
    <n v="2570"/>
    <n v="2514.1"/>
    <n v="2553.9499999999998"/>
    <n v="2551"/>
    <n v="2549.6"/>
    <n v="2541.6"/>
    <n v="1391376"/>
    <n v="3536319236.9499998"/>
    <n v="119729"/>
    <n v="685248"/>
    <n v="49.25"/>
    <n v="-4.3499999999999091"/>
    <n v="-1.7032439945965697E-3"/>
    <x v="0"/>
  </r>
  <r>
    <d v="2024-04-05T00:00:00"/>
    <x v="3"/>
    <n v="4"/>
    <n v="1"/>
    <x v="0"/>
    <x v="1"/>
    <s v="Q2"/>
    <x v="7"/>
    <x v="2"/>
    <s v="EQ"/>
    <n v="2575"/>
    <n v="2576"/>
    <n v="2534"/>
    <n v="2549.6"/>
    <n v="2539"/>
    <n v="2537.65"/>
    <n v="2550.34"/>
    <n v="766227"/>
    <n v="1954136339.5"/>
    <n v="68464"/>
    <n v="382563"/>
    <n v="49.93"/>
    <n v="-11.949999999999818"/>
    <n v="-4.6870097270159316E-3"/>
    <x v="0"/>
  </r>
  <r>
    <d v="2024-04-08T00:00:00"/>
    <x v="3"/>
    <n v="4"/>
    <n v="1"/>
    <x v="0"/>
    <x v="1"/>
    <s v="Q2"/>
    <x v="7"/>
    <x v="2"/>
    <s v="EQ"/>
    <n v="2531"/>
    <n v="2547.25"/>
    <n v="2492.85"/>
    <n v="2537.65"/>
    <n v="2499.9"/>
    <n v="2498.0500000000002"/>
    <n v="2509.0300000000002"/>
    <n v="1218490"/>
    <n v="3057232811.1999998"/>
    <n v="83699"/>
    <n v="786193"/>
    <n v="64.52"/>
    <n v="-39.599999999999909"/>
    <n v="-1.5604988867653108E-2"/>
    <x v="0"/>
  </r>
  <r>
    <d v="2024-04-09T00:00:00"/>
    <x v="3"/>
    <n v="4"/>
    <n v="1"/>
    <x v="0"/>
    <x v="1"/>
    <s v="Q2"/>
    <x v="7"/>
    <x v="2"/>
    <s v="EQ"/>
    <n v="2506"/>
    <n v="2522.1999999999998"/>
    <n v="2497"/>
    <n v="2498.0500000000002"/>
    <n v="2506.8000000000002"/>
    <n v="2502.8000000000002"/>
    <n v="2505.9499999999998"/>
    <n v="433941"/>
    <n v="1087435313.9000001"/>
    <n v="41455"/>
    <n v="250915"/>
    <n v="57.82"/>
    <n v="4.75"/>
    <n v="1.9014831568623526E-3"/>
    <x v="1"/>
  </r>
  <r>
    <d v="2024-04-10T00:00:00"/>
    <x v="3"/>
    <n v="4"/>
    <n v="1"/>
    <x v="0"/>
    <x v="1"/>
    <s v="Q2"/>
    <x v="7"/>
    <x v="2"/>
    <s v="EQ"/>
    <n v="2514"/>
    <n v="2533"/>
    <n v="2494.0500000000002"/>
    <n v="2502.8000000000002"/>
    <n v="2525.6"/>
    <n v="2527.6"/>
    <n v="2517.81"/>
    <n v="494880"/>
    <n v="1246015304.75"/>
    <n v="48186"/>
    <n v="231967"/>
    <n v="46.87"/>
    <n v="24.799999999999727"/>
    <n v="9.9089020297265969E-3"/>
    <x v="1"/>
  </r>
  <r>
    <d v="2024-04-12T00:00:00"/>
    <x v="3"/>
    <n v="4"/>
    <n v="1"/>
    <x v="0"/>
    <x v="1"/>
    <s v="Q2"/>
    <x v="7"/>
    <x v="2"/>
    <s v="EQ"/>
    <n v="2534.6999999999998"/>
    <n v="2559"/>
    <n v="2516.1999999999998"/>
    <n v="2527.6"/>
    <n v="2532.9"/>
    <n v="2536.1999999999998"/>
    <n v="2541.27"/>
    <n v="1239965"/>
    <n v="3151084406.0999999"/>
    <n v="100776"/>
    <n v="655922"/>
    <n v="52.9"/>
    <n v="8.5999999999999091"/>
    <n v="3.4024370944769383E-3"/>
    <x v="1"/>
  </r>
  <r>
    <d v="2024-04-15T00:00:00"/>
    <x v="3"/>
    <n v="4"/>
    <n v="1"/>
    <x v="0"/>
    <x v="1"/>
    <s v="Q2"/>
    <x v="7"/>
    <x v="2"/>
    <s v="EQ"/>
    <n v="2510"/>
    <n v="2577"/>
    <n v="2510"/>
    <n v="2536.1999999999998"/>
    <n v="2557.15"/>
    <n v="2553.65"/>
    <n v="2555.38"/>
    <n v="1146823"/>
    <n v="2930565235.8499999"/>
    <n v="70196"/>
    <n v="542494"/>
    <n v="47.3"/>
    <n v="17.450000000000273"/>
    <n v="6.8803722103936106E-3"/>
    <x v="1"/>
  </r>
  <r>
    <d v="2024-04-16T00:00:00"/>
    <x v="3"/>
    <n v="4"/>
    <n v="1"/>
    <x v="0"/>
    <x v="1"/>
    <s v="Q2"/>
    <x v="7"/>
    <x v="2"/>
    <s v="EQ"/>
    <n v="2550.15"/>
    <n v="2583.65"/>
    <n v="2542.3000000000002"/>
    <n v="2553.65"/>
    <n v="2548"/>
    <n v="2546.1"/>
    <n v="2558.77"/>
    <n v="768861"/>
    <n v="1967340072.9000001"/>
    <n v="59207"/>
    <n v="440369"/>
    <n v="57.28"/>
    <n v="-7.5500000000001819"/>
    <n v="-2.9565523858007879E-3"/>
    <x v="0"/>
  </r>
  <r>
    <d v="2024-04-18T00:00:00"/>
    <x v="3"/>
    <n v="4"/>
    <n v="1"/>
    <x v="0"/>
    <x v="1"/>
    <s v="Q2"/>
    <x v="7"/>
    <x v="2"/>
    <s v="EQ"/>
    <n v="2540.1"/>
    <n v="2542.65"/>
    <n v="2410.6"/>
    <n v="2546.1"/>
    <n v="2471"/>
    <n v="2462.5500000000002"/>
    <n v="2464.54"/>
    <n v="3038833"/>
    <n v="7489323134.8500004"/>
    <n v="234686"/>
    <n v="1475594"/>
    <n v="48.56"/>
    <n v="-83.549999999999727"/>
    <n v="-3.2814893366324864E-2"/>
    <x v="0"/>
  </r>
  <r>
    <d v="2024-04-19T00:00:00"/>
    <x v="3"/>
    <n v="4"/>
    <n v="1"/>
    <x v="0"/>
    <x v="1"/>
    <s v="Q2"/>
    <x v="7"/>
    <x v="2"/>
    <s v="EQ"/>
    <n v="2430"/>
    <n v="2471.35"/>
    <n v="2410"/>
    <n v="2462.5500000000002"/>
    <n v="2430"/>
    <n v="2437.6999999999998"/>
    <n v="2436.9299999999998"/>
    <n v="1851012"/>
    <n v="4510790082.8000002"/>
    <n v="175483"/>
    <n v="884720"/>
    <n v="47.8"/>
    <n v="-24.850000000000364"/>
    <n v="-1.0091165661611079E-2"/>
    <x v="0"/>
  </r>
  <r>
    <d v="2024-04-22T00:00:00"/>
    <x v="3"/>
    <n v="4"/>
    <n v="1"/>
    <x v="0"/>
    <x v="1"/>
    <s v="Q2"/>
    <x v="7"/>
    <x v="2"/>
    <s v="EQ"/>
    <n v="2436.5"/>
    <n v="2482"/>
    <n v="2427.85"/>
    <n v="2437.6999999999998"/>
    <n v="2460"/>
    <n v="2458.6999999999998"/>
    <n v="2451.6"/>
    <n v="1252353"/>
    <n v="3070269000.4499998"/>
    <n v="80116"/>
    <n v="763861"/>
    <n v="60.99"/>
    <n v="21"/>
    <n v="8.6146777700291267E-3"/>
    <x v="1"/>
  </r>
  <r>
    <d v="2024-04-23T00:00:00"/>
    <x v="3"/>
    <n v="4"/>
    <n v="1"/>
    <x v="0"/>
    <x v="1"/>
    <s v="Q2"/>
    <x v="7"/>
    <x v="2"/>
    <s v="EQ"/>
    <n v="2449"/>
    <n v="2510"/>
    <n v="2425.9499999999998"/>
    <n v="2458.6999999999998"/>
    <n v="2499.4499999999998"/>
    <n v="2501.25"/>
    <n v="2485.41"/>
    <n v="1124409"/>
    <n v="2794621059.0500002"/>
    <n v="89604"/>
    <n v="564999"/>
    <n v="50.25"/>
    <n v="42.550000000000182"/>
    <n v="1.730589335827884E-2"/>
    <x v="1"/>
  </r>
  <r>
    <d v="2024-04-24T00:00:00"/>
    <x v="3"/>
    <n v="4"/>
    <n v="1"/>
    <x v="0"/>
    <x v="1"/>
    <s v="Q2"/>
    <x v="7"/>
    <x v="2"/>
    <s v="EQ"/>
    <n v="2515.0500000000002"/>
    <n v="2535.8000000000002"/>
    <n v="2488.25"/>
    <n v="2501.25"/>
    <n v="2505"/>
    <n v="2500.15"/>
    <n v="2512.64"/>
    <n v="723518"/>
    <n v="1817942926.5"/>
    <n v="71815"/>
    <n v="354024"/>
    <n v="48.93"/>
    <n v="-1.0999999999999091"/>
    <n v="-4.3978010994499112E-4"/>
    <x v="0"/>
  </r>
  <r>
    <d v="2024-04-25T00:00:00"/>
    <x v="3"/>
    <n v="4"/>
    <n v="1"/>
    <x v="0"/>
    <x v="1"/>
    <s v="Q2"/>
    <x v="7"/>
    <x v="2"/>
    <s v="EQ"/>
    <n v="2519.9499999999998"/>
    <n v="2577.9"/>
    <n v="2471.25"/>
    <n v="2500.15"/>
    <n v="2562"/>
    <n v="2562.65"/>
    <n v="2534.25"/>
    <n v="3240864"/>
    <n v="8213175033.3500004"/>
    <n v="213177"/>
    <n v="793164"/>
    <n v="24.47"/>
    <n v="62.5"/>
    <n v="2.4998500089994598E-2"/>
    <x v="1"/>
  </r>
  <r>
    <d v="2024-04-26T00:00:00"/>
    <x v="3"/>
    <n v="4"/>
    <n v="1"/>
    <x v="0"/>
    <x v="1"/>
    <s v="Q2"/>
    <x v="7"/>
    <x v="2"/>
    <s v="EQ"/>
    <n v="2574.9499999999998"/>
    <n v="2582.8000000000002"/>
    <n v="2471.0500000000002"/>
    <n v="2562.65"/>
    <n v="2494.9499999999998"/>
    <n v="2482.75"/>
    <n v="2505.38"/>
    <n v="1321564"/>
    <n v="3311015686.1999998"/>
    <n v="148021"/>
    <n v="566264"/>
    <n v="42.85"/>
    <n v="-79.900000000000091"/>
    <n v="-3.1178662712426624E-2"/>
    <x v="0"/>
  </r>
  <r>
    <d v="2024-04-29T00:00:00"/>
    <x v="3"/>
    <n v="4"/>
    <n v="1"/>
    <x v="0"/>
    <x v="1"/>
    <s v="Q2"/>
    <x v="7"/>
    <x v="2"/>
    <s v="EQ"/>
    <n v="2502"/>
    <n v="2524.4"/>
    <n v="2490"/>
    <n v="2482.75"/>
    <n v="2504.5"/>
    <n v="2509.8000000000002"/>
    <n v="2510.66"/>
    <n v="621562"/>
    <n v="1560530979.8"/>
    <n v="65347"/>
    <n v="334790"/>
    <n v="53.86"/>
    <n v="27.050000000000182"/>
    <n v="1.0895176719363683E-2"/>
    <x v="1"/>
  </r>
  <r>
    <d v="2024-04-30T00:00:00"/>
    <x v="3"/>
    <n v="4"/>
    <n v="1"/>
    <x v="0"/>
    <x v="1"/>
    <s v="Q2"/>
    <x v="7"/>
    <x v="2"/>
    <s v="EQ"/>
    <n v="2517.6999999999998"/>
    <n v="2537.6"/>
    <n v="2500.5500000000002"/>
    <n v="2509.8000000000002"/>
    <n v="2510"/>
    <n v="2507.4"/>
    <n v="2517.9899999999998"/>
    <n v="812639"/>
    <n v="2046219277.95"/>
    <n v="83640"/>
    <n v="590469"/>
    <n v="72.66"/>
    <n v="-2.4000000000000909"/>
    <n v="-9.5625149414299581E-4"/>
    <x v="0"/>
  </r>
  <r>
    <d v="2024-05-02T00:00:00"/>
    <x v="4"/>
    <n v="5"/>
    <n v="1"/>
    <x v="0"/>
    <x v="1"/>
    <s v="Q2"/>
    <x v="7"/>
    <x v="2"/>
    <s v="EQ"/>
    <n v="2507.4"/>
    <n v="2541"/>
    <n v="2505"/>
    <n v="2507.4"/>
    <n v="2513"/>
    <n v="2512.3000000000002"/>
    <n v="2522.6"/>
    <n v="1111913"/>
    <n v="2804911605.25"/>
    <n v="125128"/>
    <n v="549290"/>
    <n v="49.4"/>
    <n v="4.9000000000000909"/>
    <n v="1.9542155220547541E-3"/>
    <x v="1"/>
  </r>
  <r>
    <d v="2024-05-03T00:00:00"/>
    <x v="4"/>
    <n v="5"/>
    <n v="1"/>
    <x v="0"/>
    <x v="1"/>
    <s v="Q2"/>
    <x v="7"/>
    <x v="2"/>
    <s v="EQ"/>
    <n v="2515.1"/>
    <n v="2523.0500000000002"/>
    <n v="2436.25"/>
    <n v="2512.3000000000002"/>
    <n v="2456"/>
    <n v="2456.1"/>
    <n v="2466.4499999999998"/>
    <n v="1128730"/>
    <n v="2783957801.3499999"/>
    <n v="143532"/>
    <n v="538923"/>
    <n v="47.75"/>
    <n v="-56.200000000000273"/>
    <n v="-2.23699398957132E-2"/>
    <x v="0"/>
  </r>
  <r>
    <d v="2024-05-06T00:00:00"/>
    <x v="4"/>
    <n v="5"/>
    <n v="1"/>
    <x v="0"/>
    <x v="1"/>
    <s v="Q2"/>
    <x v="7"/>
    <x v="2"/>
    <s v="EQ"/>
    <n v="2474.4"/>
    <n v="2479.9499999999998"/>
    <n v="2446.9499999999998"/>
    <n v="2456.1"/>
    <n v="2457.85"/>
    <n v="2457.4"/>
    <n v="2459.83"/>
    <n v="715996"/>
    <n v="1761225565.3499999"/>
    <n v="80820"/>
    <n v="489732"/>
    <n v="68.400000000000006"/>
    <n v="1.3000000000001819"/>
    <n v="5.292944098368071E-4"/>
    <x v="1"/>
  </r>
  <r>
    <d v="2024-05-07T00:00:00"/>
    <x v="4"/>
    <n v="5"/>
    <n v="1"/>
    <x v="0"/>
    <x v="1"/>
    <s v="Q2"/>
    <x v="7"/>
    <x v="2"/>
    <s v="EQ"/>
    <n v="2469"/>
    <n v="2528.35"/>
    <n v="2459.5500000000002"/>
    <n v="2457.4"/>
    <n v="2508"/>
    <n v="2508.65"/>
    <n v="2509.4699999999998"/>
    <n v="1073459"/>
    <n v="2693818516.3499999"/>
    <n v="98398"/>
    <n v="560588"/>
    <n v="52.22"/>
    <n v="51.25"/>
    <n v="2.0855375600227884E-2"/>
    <x v="1"/>
  </r>
  <r>
    <d v="2024-05-08T00:00:00"/>
    <x v="4"/>
    <n v="5"/>
    <n v="1"/>
    <x v="0"/>
    <x v="1"/>
    <s v="Q2"/>
    <x v="7"/>
    <x v="2"/>
    <s v="EQ"/>
    <n v="2502.4499999999998"/>
    <n v="2548"/>
    <n v="2485.65"/>
    <n v="2508.65"/>
    <n v="2537.0500000000002"/>
    <n v="2539"/>
    <n v="2522.54"/>
    <n v="699070"/>
    <n v="1763431572.6500001"/>
    <n v="61865"/>
    <n v="450518"/>
    <n v="64.45"/>
    <n v="30.349999999999909"/>
    <n v="1.2098140434097984E-2"/>
    <x v="1"/>
  </r>
  <r>
    <d v="2024-05-09T00:00:00"/>
    <x v="4"/>
    <n v="5"/>
    <n v="1"/>
    <x v="0"/>
    <x v="1"/>
    <s v="Q2"/>
    <x v="7"/>
    <x v="2"/>
    <s v="EQ"/>
    <n v="2539"/>
    <n v="2549.9"/>
    <n v="2502"/>
    <n v="2539"/>
    <n v="2509.9499999999998"/>
    <n v="2513.4499999999998"/>
    <n v="2514.86"/>
    <n v="702155"/>
    <n v="1765821134.2"/>
    <n v="103958"/>
    <n v="324945"/>
    <n v="46.28"/>
    <n v="-25.550000000000182"/>
    <n v="-1.0063016935801567E-2"/>
    <x v="0"/>
  </r>
  <r>
    <d v="2024-05-10T00:00:00"/>
    <x v="4"/>
    <n v="5"/>
    <n v="1"/>
    <x v="0"/>
    <x v="1"/>
    <s v="Q2"/>
    <x v="7"/>
    <x v="2"/>
    <s v="EQ"/>
    <n v="2513.4499999999998"/>
    <n v="2549"/>
    <n v="2503.4499999999998"/>
    <n v="2513.4499999999998"/>
    <n v="2527.1"/>
    <n v="2533.1999999999998"/>
    <n v="2534.73"/>
    <n v="697416"/>
    <n v="1767763599"/>
    <n v="85548"/>
    <n v="379221"/>
    <n v="54.38"/>
    <n v="19.75"/>
    <n v="7.8577254371481435E-3"/>
    <x v="1"/>
  </r>
  <r>
    <d v="2024-05-13T00:00:00"/>
    <x v="4"/>
    <n v="5"/>
    <n v="1"/>
    <x v="0"/>
    <x v="1"/>
    <s v="Q2"/>
    <x v="7"/>
    <x v="2"/>
    <s v="EQ"/>
    <n v="2532.75"/>
    <n v="2541.9"/>
    <n v="2506.0500000000002"/>
    <n v="2533.1999999999998"/>
    <n v="2517"/>
    <n v="2516.25"/>
    <n v="2518.2800000000002"/>
    <n v="340381"/>
    <n v="857174904.45000005"/>
    <n v="45324"/>
    <n v="170890"/>
    <n v="50.21"/>
    <n v="-16.949999999999818"/>
    <n v="-6.6911416390335625E-3"/>
    <x v="0"/>
  </r>
  <r>
    <d v="2024-05-14T00:00:00"/>
    <x v="4"/>
    <n v="5"/>
    <n v="1"/>
    <x v="0"/>
    <x v="1"/>
    <s v="Q2"/>
    <x v="7"/>
    <x v="2"/>
    <s v="EQ"/>
    <n v="2506.1"/>
    <n v="2518.9499999999998"/>
    <n v="2482"/>
    <n v="2516.25"/>
    <n v="2494"/>
    <n v="2487.35"/>
    <n v="2490.77"/>
    <n v="556747"/>
    <n v="1386730324.05"/>
    <n v="64418"/>
    <n v="373961"/>
    <n v="67.17"/>
    <n v="-28.900000000000091"/>
    <n v="-1.1485345255837096E-2"/>
    <x v="0"/>
  </r>
  <r>
    <d v="2024-05-15T00:00:00"/>
    <x v="4"/>
    <n v="5"/>
    <n v="1"/>
    <x v="0"/>
    <x v="1"/>
    <s v="Q2"/>
    <x v="7"/>
    <x v="2"/>
    <s v="EQ"/>
    <n v="2488"/>
    <n v="2499"/>
    <n v="2460"/>
    <n v="2487.35"/>
    <n v="2466"/>
    <n v="2465"/>
    <n v="2469.92"/>
    <n v="434406"/>
    <n v="1072947192.8"/>
    <n v="65461"/>
    <n v="271676"/>
    <n v="62.54"/>
    <n v="-22.349999999999909"/>
    <n v="-8.9854664602890266E-3"/>
    <x v="0"/>
  </r>
  <r>
    <d v="2024-05-16T00:00:00"/>
    <x v="4"/>
    <n v="5"/>
    <n v="1"/>
    <x v="0"/>
    <x v="1"/>
    <s v="Q2"/>
    <x v="7"/>
    <x v="2"/>
    <s v="EQ"/>
    <n v="2470"/>
    <n v="2479.9499999999998"/>
    <n v="2420.3000000000002"/>
    <n v="2465"/>
    <n v="2466.85"/>
    <n v="2468.35"/>
    <n v="2445.54"/>
    <n v="972494"/>
    <n v="2378271506.3000002"/>
    <n v="163496"/>
    <n v="433210"/>
    <n v="44.55"/>
    <n v="3.3499999999999091"/>
    <n v="1.3590263691683202E-3"/>
    <x v="1"/>
  </r>
  <r>
    <d v="2024-05-17T00:00:00"/>
    <x v="4"/>
    <n v="5"/>
    <n v="1"/>
    <x v="0"/>
    <x v="1"/>
    <s v="Q2"/>
    <x v="7"/>
    <x v="2"/>
    <s v="EQ"/>
    <n v="2468.35"/>
    <n v="2468.35"/>
    <n v="2433.8000000000002"/>
    <n v="2468.35"/>
    <n v="2448"/>
    <n v="2445.5"/>
    <n v="2446.62"/>
    <n v="721178"/>
    <n v="1764451265.7"/>
    <n v="99165"/>
    <n v="423591"/>
    <n v="58.74"/>
    <n v="-22.849999999999909"/>
    <n v="-9.2571961026596348E-3"/>
    <x v="0"/>
  </r>
  <r>
    <d v="2024-05-18T00:00:00"/>
    <x v="4"/>
    <n v="5"/>
    <n v="1"/>
    <x v="0"/>
    <x v="1"/>
    <s v="Q2"/>
    <x v="7"/>
    <x v="2"/>
    <s v="EQ"/>
    <n v="2464"/>
    <n v="2518.75"/>
    <n v="2459.8000000000002"/>
    <n v="2445.5"/>
    <n v="2500"/>
    <n v="2504.4"/>
    <n v="2499.54"/>
    <n v="252529"/>
    <n v="631206668.95000005"/>
    <n v="14762"/>
    <n v="92002"/>
    <n v="36.43"/>
    <n v="58.900000000000091"/>
    <n v="2.4085054181149087E-2"/>
    <x v="1"/>
  </r>
  <r>
    <d v="2024-05-21T00:00:00"/>
    <x v="4"/>
    <n v="5"/>
    <n v="1"/>
    <x v="0"/>
    <x v="1"/>
    <s v="Q2"/>
    <x v="7"/>
    <x v="2"/>
    <s v="EQ"/>
    <n v="2466"/>
    <n v="2489.6"/>
    <n v="2432"/>
    <n v="2504.4"/>
    <n v="2464"/>
    <n v="2460.8000000000002"/>
    <n v="2457.38"/>
    <n v="1287451"/>
    <n v="3163756329.3499999"/>
    <n v="96690"/>
    <n v="793630"/>
    <n v="61.64"/>
    <n v="-43.599999999999909"/>
    <n v="-1.7409359527232035E-2"/>
    <x v="0"/>
  </r>
  <r>
    <d v="2024-05-22T00:00:00"/>
    <x v="4"/>
    <n v="5"/>
    <n v="1"/>
    <x v="0"/>
    <x v="1"/>
    <s v="Q2"/>
    <x v="7"/>
    <x v="2"/>
    <s v="EQ"/>
    <n v="2472"/>
    <n v="2487.5"/>
    <n v="2461.9"/>
    <n v="2460.8000000000002"/>
    <n v="2468.35"/>
    <n v="2469.15"/>
    <n v="2474.1799999999998"/>
    <n v="787327"/>
    <n v="1947990959.9000001"/>
    <n v="74326"/>
    <n v="501106"/>
    <n v="63.65"/>
    <n v="8.3499999999999091"/>
    <n v="3.3932054616384543E-3"/>
    <x v="1"/>
  </r>
  <r>
    <d v="2024-05-23T00:00:00"/>
    <x v="4"/>
    <n v="5"/>
    <n v="1"/>
    <x v="0"/>
    <x v="1"/>
    <s v="Q2"/>
    <x v="7"/>
    <x v="2"/>
    <s v="EQ"/>
    <n v="2481"/>
    <n v="2487.5"/>
    <n v="2455.5500000000002"/>
    <n v="2469.15"/>
    <n v="2474.4"/>
    <n v="2474.15"/>
    <n v="2472.06"/>
    <n v="781663"/>
    <n v="1932314908.9000001"/>
    <n v="108670"/>
    <n v="392490"/>
    <n v="50.21"/>
    <n v="5"/>
    <n v="2.0249883563169509E-3"/>
    <x v="1"/>
  </r>
  <r>
    <d v="2024-05-24T00:00:00"/>
    <x v="4"/>
    <n v="5"/>
    <n v="1"/>
    <x v="0"/>
    <x v="1"/>
    <s v="Q2"/>
    <x v="7"/>
    <x v="2"/>
    <s v="EQ"/>
    <n v="2476.9499999999998"/>
    <n v="2485"/>
    <n v="2458.0500000000002"/>
    <n v="2474.15"/>
    <n v="2467"/>
    <n v="2467.75"/>
    <n v="2466.71"/>
    <n v="453772"/>
    <n v="1119325034.0999999"/>
    <n v="54947"/>
    <n v="275542"/>
    <n v="60.72"/>
    <n v="-6.4000000000000909"/>
    <n v="-2.5867469636036986E-3"/>
    <x v="0"/>
  </r>
  <r>
    <d v="2024-05-27T00:00:00"/>
    <x v="4"/>
    <n v="5"/>
    <n v="1"/>
    <x v="0"/>
    <x v="1"/>
    <s v="Q2"/>
    <x v="7"/>
    <x v="2"/>
    <s v="EQ"/>
    <n v="2477"/>
    <n v="2479"/>
    <n v="2455"/>
    <n v="2467.75"/>
    <n v="2456"/>
    <n v="2459.9"/>
    <n v="2468.44"/>
    <n v="535831"/>
    <n v="1322667748.55"/>
    <n v="71575"/>
    <n v="382657"/>
    <n v="71.41"/>
    <n v="-7.8499999999999091"/>
    <n v="-3.1810353560935709E-3"/>
    <x v="0"/>
  </r>
  <r>
    <d v="2024-05-28T00:00:00"/>
    <x v="4"/>
    <n v="5"/>
    <n v="1"/>
    <x v="0"/>
    <x v="1"/>
    <s v="Q2"/>
    <x v="7"/>
    <x v="2"/>
    <s v="EQ"/>
    <n v="2461.15"/>
    <n v="2467.65"/>
    <n v="2446"/>
    <n v="2459.9"/>
    <n v="2454.5"/>
    <n v="2451.6999999999998"/>
    <n v="2457.4899999999998"/>
    <n v="521672"/>
    <n v="1282004125.6500001"/>
    <n v="40276"/>
    <n v="383574"/>
    <n v="73.53"/>
    <n v="-8.2000000000002728"/>
    <n v="-3.333468840196867E-3"/>
    <x v="0"/>
  </r>
  <r>
    <d v="2024-05-29T00:00:00"/>
    <x v="4"/>
    <n v="5"/>
    <n v="1"/>
    <x v="0"/>
    <x v="1"/>
    <s v="Q2"/>
    <x v="7"/>
    <x v="2"/>
    <s v="EQ"/>
    <n v="2447.6999999999998"/>
    <n v="2497"/>
    <n v="2445"/>
    <n v="2451.6999999999998"/>
    <n v="2468.4499999999998"/>
    <n v="2476.1999999999998"/>
    <n v="2477.19"/>
    <n v="869600"/>
    <n v="2154161957.5999999"/>
    <n v="77429"/>
    <n v="553974"/>
    <n v="63.7"/>
    <n v="24.5"/>
    <n v="9.9930660358118865E-3"/>
    <x v="1"/>
  </r>
  <r>
    <d v="2024-05-30T00:00:00"/>
    <x v="4"/>
    <n v="5"/>
    <n v="1"/>
    <x v="0"/>
    <x v="1"/>
    <s v="Q2"/>
    <x v="7"/>
    <x v="2"/>
    <s v="EQ"/>
    <n v="2465.0500000000002"/>
    <n v="2473.1"/>
    <n v="2400.5500000000002"/>
    <n v="2476.1999999999998"/>
    <n v="2411.4"/>
    <n v="2404.8000000000002"/>
    <n v="2413.04"/>
    <n v="1274214"/>
    <n v="3074729900.5999999"/>
    <n v="129870"/>
    <n v="772909"/>
    <n v="60.66"/>
    <n v="-71.399999999999636"/>
    <n v="-2.8834504482674921E-2"/>
    <x v="0"/>
  </r>
  <r>
    <d v="2024-05-31T00:00:00"/>
    <x v="4"/>
    <n v="5"/>
    <n v="1"/>
    <x v="0"/>
    <x v="1"/>
    <s v="Q2"/>
    <x v="7"/>
    <x v="2"/>
    <s v="EQ"/>
    <n v="2425.6"/>
    <n v="2425.6"/>
    <n v="2345"/>
    <n v="2404.8000000000002"/>
    <n v="2354.85"/>
    <n v="2354.9"/>
    <n v="2367.88"/>
    <n v="2532973"/>
    <n v="5997780379.5500002"/>
    <n v="165935"/>
    <n v="1528432"/>
    <n v="60.34"/>
    <n v="-49.900000000000091"/>
    <n v="-2.0750166333998704E-2"/>
    <x v="0"/>
  </r>
  <r>
    <d v="2024-06-03T00:00:00"/>
    <x v="5"/>
    <n v="6"/>
    <n v="1"/>
    <x v="0"/>
    <x v="1"/>
    <s v="Q2"/>
    <x v="7"/>
    <x v="2"/>
    <s v="EQ"/>
    <n v="2374.8000000000002"/>
    <n v="2388.9499999999998"/>
    <n v="2350"/>
    <n v="2354.9"/>
    <n v="2361"/>
    <n v="2355.0500000000002"/>
    <n v="2363.23"/>
    <n v="1072515"/>
    <n v="2534600939.5500002"/>
    <n v="118192"/>
    <n v="718770"/>
    <n v="67.02"/>
    <n v="0.15000000000009095"/>
    <n v="6.3696972270623354E-5"/>
    <x v="1"/>
  </r>
  <r>
    <d v="2024-06-04T00:00:00"/>
    <x v="5"/>
    <n v="6"/>
    <n v="1"/>
    <x v="0"/>
    <x v="1"/>
    <s v="Q2"/>
    <x v="7"/>
    <x v="2"/>
    <s v="EQ"/>
    <n v="2363.9499999999998"/>
    <n v="2438"/>
    <n v="2327.4499999999998"/>
    <n v="2355.0500000000002"/>
    <n v="2432.15"/>
    <n v="2427.75"/>
    <n v="2385.04"/>
    <n v="1558531"/>
    <n v="3717158817.8000002"/>
    <n v="153573"/>
    <n v="711048"/>
    <n v="45.62"/>
    <n v="72.699999999999818"/>
    <n v="3.0869832912252315E-2"/>
    <x v="1"/>
  </r>
  <r>
    <d v="2024-06-05T00:00:00"/>
    <x v="5"/>
    <n v="6"/>
    <n v="1"/>
    <x v="0"/>
    <x v="1"/>
    <s v="Q2"/>
    <x v="7"/>
    <x v="2"/>
    <s v="EQ"/>
    <n v="2430"/>
    <n v="2574.0500000000002"/>
    <n v="2430"/>
    <n v="2427.75"/>
    <n v="2500"/>
    <n v="2509.85"/>
    <n v="2520.7399999999998"/>
    <n v="2028779"/>
    <n v="5114018079.4499998"/>
    <n v="151097"/>
    <n v="1070889"/>
    <n v="52.78"/>
    <n v="82.099999999999909"/>
    <n v="3.381732056430848E-2"/>
    <x v="1"/>
  </r>
  <r>
    <d v="2024-06-06T00:00:00"/>
    <x v="5"/>
    <n v="6"/>
    <n v="1"/>
    <x v="0"/>
    <x v="1"/>
    <s v="Q2"/>
    <x v="7"/>
    <x v="2"/>
    <s v="EQ"/>
    <n v="2518"/>
    <n v="2518"/>
    <n v="2452.65"/>
    <n v="2509.85"/>
    <n v="2475.1999999999998"/>
    <n v="2471.4"/>
    <n v="2469.4299999999998"/>
    <n v="972140"/>
    <n v="2400630203.3499999"/>
    <n v="127299"/>
    <n v="384265"/>
    <n v="39.53"/>
    <n v="-38.449999999999818"/>
    <n v="-1.5319640615972994E-2"/>
    <x v="0"/>
  </r>
  <r>
    <d v="2024-06-07T00:00:00"/>
    <x v="5"/>
    <n v="6"/>
    <n v="1"/>
    <x v="0"/>
    <x v="1"/>
    <s v="Q2"/>
    <x v="7"/>
    <x v="2"/>
    <s v="EQ"/>
    <n v="2476.4499999999998"/>
    <n v="2516.25"/>
    <n v="2467"/>
    <n v="2471.4"/>
    <n v="2505"/>
    <n v="2502.4499999999998"/>
    <n v="2495.88"/>
    <n v="1011202"/>
    <n v="2523838435.5500002"/>
    <n v="120722"/>
    <n v="514685"/>
    <n v="50.9"/>
    <n v="31.049999999999727"/>
    <n v="1.2563729060451456E-2"/>
    <x v="1"/>
  </r>
  <r>
    <d v="2024-06-10T00:00:00"/>
    <x v="5"/>
    <n v="6"/>
    <n v="1"/>
    <x v="0"/>
    <x v="1"/>
    <s v="Q2"/>
    <x v="7"/>
    <x v="2"/>
    <s v="EQ"/>
    <n v="2510"/>
    <n v="2565"/>
    <n v="2507.0500000000002"/>
    <n v="2502.4499999999998"/>
    <n v="2540.5"/>
    <n v="2548.1999999999998"/>
    <n v="2545.73"/>
    <n v="795174"/>
    <n v="2024294993.9000001"/>
    <n v="62473"/>
    <n v="451745"/>
    <n v="56.81"/>
    <n v="45.75"/>
    <n v="1.828208355811305E-2"/>
    <x v="1"/>
  </r>
  <r>
    <d v="2024-06-11T00:00:00"/>
    <x v="5"/>
    <n v="6"/>
    <n v="1"/>
    <x v="0"/>
    <x v="1"/>
    <s v="Q2"/>
    <x v="7"/>
    <x v="2"/>
    <s v="EQ"/>
    <n v="2560"/>
    <n v="2575"/>
    <n v="2534"/>
    <n v="2548.1999999999998"/>
    <n v="2545"/>
    <n v="2541.9499999999998"/>
    <n v="2550.4699999999998"/>
    <n v="569411"/>
    <n v="1452264011.4000001"/>
    <n v="47435"/>
    <n v="305674"/>
    <n v="53.68"/>
    <n v="-6.25"/>
    <n v="-2.4527117180755047E-3"/>
    <x v="0"/>
  </r>
  <r>
    <d v="2024-06-12T00:00:00"/>
    <x v="5"/>
    <n v="6"/>
    <n v="1"/>
    <x v="0"/>
    <x v="1"/>
    <s v="Q2"/>
    <x v="7"/>
    <x v="2"/>
    <s v="EQ"/>
    <n v="2544"/>
    <n v="2554.75"/>
    <n v="2521"/>
    <n v="2541.9499999999998"/>
    <n v="2533.0500000000002"/>
    <n v="2537.3000000000002"/>
    <n v="2540.5700000000002"/>
    <n v="480408"/>
    <n v="1220511982.55"/>
    <n v="52323"/>
    <n v="284884"/>
    <n v="59.3"/>
    <n v="-4.6499999999996362"/>
    <n v="-1.8293042742774785E-3"/>
    <x v="0"/>
  </r>
  <r>
    <d v="2024-06-13T00:00:00"/>
    <x v="5"/>
    <n v="6"/>
    <n v="1"/>
    <x v="0"/>
    <x v="1"/>
    <s v="Q2"/>
    <x v="7"/>
    <x v="2"/>
    <s v="EQ"/>
    <n v="2594.15"/>
    <n v="2614.4499999999998"/>
    <n v="2545.15"/>
    <n v="2537.3000000000002"/>
    <n v="2548"/>
    <n v="2551.75"/>
    <n v="2568.27"/>
    <n v="1081272"/>
    <n v="2777001393.8000002"/>
    <n v="80212"/>
    <n v="396043"/>
    <n v="36.630000000000003"/>
    <n v="14.449999999999818"/>
    <n v="5.6950301501595465E-3"/>
    <x v="1"/>
  </r>
  <r>
    <d v="2024-06-14T00:00:00"/>
    <x v="5"/>
    <n v="6"/>
    <n v="1"/>
    <x v="0"/>
    <x v="1"/>
    <s v="Q2"/>
    <x v="7"/>
    <x v="2"/>
    <s v="EQ"/>
    <n v="2564.6"/>
    <n v="2564.6"/>
    <n v="2534.1"/>
    <n v="2551.75"/>
    <n v="2538"/>
    <n v="2542.5"/>
    <n v="2544.25"/>
    <n v="429472"/>
    <n v="1092683073.5999999"/>
    <n v="46783"/>
    <n v="194073"/>
    <n v="45.19"/>
    <n v="-9.25"/>
    <n v="-3.6249632605074951E-3"/>
    <x v="0"/>
  </r>
  <r>
    <d v="2024-06-18T00:00:00"/>
    <x v="5"/>
    <n v="6"/>
    <n v="1"/>
    <x v="0"/>
    <x v="1"/>
    <s v="Q2"/>
    <x v="7"/>
    <x v="2"/>
    <s v="EQ"/>
    <n v="2549"/>
    <n v="2555"/>
    <n v="2534"/>
    <n v="2542.5"/>
    <n v="2550"/>
    <n v="2550.35"/>
    <n v="2546.29"/>
    <n v="259554"/>
    <n v="660900097.45000005"/>
    <n v="27613"/>
    <n v="151251"/>
    <n v="58.27"/>
    <n v="7.8499999999999091"/>
    <n v="3.0875122910520784E-3"/>
    <x v="1"/>
  </r>
  <r>
    <d v="2024-06-19T00:00:00"/>
    <x v="5"/>
    <n v="6"/>
    <n v="1"/>
    <x v="0"/>
    <x v="1"/>
    <s v="Q2"/>
    <x v="7"/>
    <x v="2"/>
    <s v="EQ"/>
    <n v="2550"/>
    <n v="2559.6"/>
    <n v="2517.85"/>
    <n v="2550.35"/>
    <n v="2523.9499999999998"/>
    <n v="2526.0500000000002"/>
    <n v="2537.4899999999998"/>
    <n v="784307"/>
    <n v="1990174586.3499999"/>
    <n v="36663"/>
    <n v="643602"/>
    <n v="82.06"/>
    <n v="-24.299999999999727"/>
    <n v="-9.5281039857273431E-3"/>
    <x v="0"/>
  </r>
  <r>
    <d v="2024-06-20T00:00:00"/>
    <x v="5"/>
    <n v="6"/>
    <n v="1"/>
    <x v="0"/>
    <x v="1"/>
    <s v="Q2"/>
    <x v="7"/>
    <x v="2"/>
    <s v="EQ"/>
    <n v="2525"/>
    <n v="2551.15"/>
    <n v="2500"/>
    <n v="2526.0500000000002"/>
    <n v="2535.0500000000002"/>
    <n v="2539.75"/>
    <n v="2534.1"/>
    <n v="657413"/>
    <n v="1665949921.8"/>
    <n v="85789"/>
    <n v="347758"/>
    <n v="52.9"/>
    <n v="13.699999999999818"/>
    <n v="5.4234872627223598E-3"/>
    <x v="1"/>
  </r>
  <r>
    <d v="2024-06-21T00:00:00"/>
    <x v="5"/>
    <n v="6"/>
    <n v="1"/>
    <x v="0"/>
    <x v="1"/>
    <s v="Q2"/>
    <x v="7"/>
    <x v="2"/>
    <s v="EQ"/>
    <n v="2532.6"/>
    <n v="2548"/>
    <n v="2488.5"/>
    <n v="2539.75"/>
    <n v="2491.4"/>
    <n v="2498.4"/>
    <n v="2504.5500000000002"/>
    <n v="1271544"/>
    <n v="3184644026"/>
    <n v="143041"/>
    <n v="612535"/>
    <n v="48.17"/>
    <n v="-41.349999999999909"/>
    <n v="-1.6281130032483476E-2"/>
    <x v="0"/>
  </r>
  <r>
    <d v="2024-06-24T00:00:00"/>
    <x v="5"/>
    <n v="6"/>
    <n v="1"/>
    <x v="0"/>
    <x v="1"/>
    <s v="Q2"/>
    <x v="7"/>
    <x v="2"/>
    <s v="EQ"/>
    <n v="2498.4"/>
    <n v="2532"/>
    <n v="2484.5"/>
    <n v="2498.4"/>
    <n v="2527.3000000000002"/>
    <n v="2530.0500000000002"/>
    <n v="2524.15"/>
    <n v="724201"/>
    <n v="1827991674.9000001"/>
    <n v="58792"/>
    <n v="507344"/>
    <n v="70.06"/>
    <n v="31.650000000000091"/>
    <n v="1.2668107588856904E-2"/>
    <x v="1"/>
  </r>
  <r>
    <d v="2024-06-25T00:00:00"/>
    <x v="5"/>
    <n v="6"/>
    <n v="1"/>
    <x v="0"/>
    <x v="1"/>
    <s v="Q2"/>
    <x v="7"/>
    <x v="2"/>
    <s v="EQ"/>
    <n v="2535"/>
    <n v="2538.3000000000002"/>
    <n v="2505"/>
    <n v="2530.0500000000002"/>
    <n v="2515.5"/>
    <n v="2515.4499999999998"/>
    <n v="2517.39"/>
    <n v="312730"/>
    <n v="787263590.64999998"/>
    <n v="36023"/>
    <n v="199504"/>
    <n v="63.79"/>
    <n v="-14.600000000000364"/>
    <n v="-5.7706369439340576E-3"/>
    <x v="0"/>
  </r>
  <r>
    <d v="2024-06-26T00:00:00"/>
    <x v="5"/>
    <n v="6"/>
    <n v="1"/>
    <x v="0"/>
    <x v="1"/>
    <s v="Q2"/>
    <x v="7"/>
    <x v="2"/>
    <s v="EQ"/>
    <n v="2522.6"/>
    <n v="2547"/>
    <n v="2507.4499999999998"/>
    <n v="2515.4499999999998"/>
    <n v="2538"/>
    <n v="2534.25"/>
    <n v="2532.88"/>
    <n v="479356"/>
    <n v="1214149348.7"/>
    <n v="55619"/>
    <n v="314458"/>
    <n v="65.599999999999994"/>
    <n v="18.800000000000182"/>
    <n v="7.473811842811498E-3"/>
    <x v="1"/>
  </r>
  <r>
    <d v="2024-06-27T00:00:00"/>
    <x v="5"/>
    <n v="6"/>
    <n v="1"/>
    <x v="0"/>
    <x v="1"/>
    <s v="Q2"/>
    <x v="7"/>
    <x v="2"/>
    <s v="EQ"/>
    <n v="2531.1999999999998"/>
    <n v="2554"/>
    <n v="2508.0500000000002"/>
    <n v="2534.25"/>
    <n v="2530.0500000000002"/>
    <n v="2533.75"/>
    <n v="2532.9"/>
    <n v="866311"/>
    <n v="2194280687.1500001"/>
    <n v="113479"/>
    <n v="329607"/>
    <n v="38.049999999999997"/>
    <n v="-0.5"/>
    <n v="-1.9729703067968826E-4"/>
    <x v="0"/>
  </r>
  <r>
    <d v="2024-06-28T00:00:00"/>
    <x v="5"/>
    <n v="6"/>
    <n v="1"/>
    <x v="0"/>
    <x v="1"/>
    <s v="Q2"/>
    <x v="7"/>
    <x v="2"/>
    <s v="EQ"/>
    <n v="2533.75"/>
    <n v="2573.6999999999998"/>
    <n v="2528.3000000000002"/>
    <n v="2533.75"/>
    <n v="2550.35"/>
    <n v="2551.65"/>
    <n v="2558.9699999999998"/>
    <n v="1182033"/>
    <n v="3024781511.0999999"/>
    <n v="79847"/>
    <n v="803319"/>
    <n v="67.959999999999994"/>
    <n v="17.900000000000091"/>
    <n v="7.0646275283670805E-3"/>
    <x v="1"/>
  </r>
  <r>
    <d v="2024-07-01T00:00:00"/>
    <x v="6"/>
    <n v="7"/>
    <n v="1"/>
    <x v="0"/>
    <x v="2"/>
    <s v="Q3"/>
    <x v="7"/>
    <x v="2"/>
    <s v="EQ"/>
    <n v="2559.8000000000002"/>
    <n v="2591.1"/>
    <n v="2557"/>
    <n v="2551.65"/>
    <n v="2564.3000000000002"/>
    <n v="2568.1"/>
    <n v="2573.1"/>
    <n v="924514"/>
    <n v="2378863611.9499998"/>
    <n v="74810"/>
    <n v="578380"/>
    <n v="62.56"/>
    <n v="16.449999999999818"/>
    <n v="6.4468089275566071E-3"/>
    <x v="1"/>
  </r>
  <r>
    <d v="2024-07-02T00:00:00"/>
    <x v="6"/>
    <n v="7"/>
    <n v="1"/>
    <x v="0"/>
    <x v="2"/>
    <s v="Q3"/>
    <x v="7"/>
    <x v="2"/>
    <s v="EQ"/>
    <n v="2585.4"/>
    <n v="2588"/>
    <n v="2533.15"/>
    <n v="2568.1"/>
    <n v="2548"/>
    <n v="2544.4499999999998"/>
    <n v="2555.94"/>
    <n v="581100"/>
    <n v="1485254240.3499999"/>
    <n v="53364"/>
    <n v="365110"/>
    <n v="62.83"/>
    <n v="-23.650000000000091"/>
    <n v="-9.2091429461469924E-3"/>
    <x v="0"/>
  </r>
  <r>
    <d v="2024-07-03T00:00:00"/>
    <x v="6"/>
    <n v="7"/>
    <n v="1"/>
    <x v="0"/>
    <x v="2"/>
    <s v="Q3"/>
    <x v="7"/>
    <x v="2"/>
    <s v="EQ"/>
    <n v="2550.1"/>
    <n v="2569.5500000000002"/>
    <n v="2540.6999999999998"/>
    <n v="2544.4499999999998"/>
    <n v="2557"/>
    <n v="2551.5"/>
    <n v="2554.5700000000002"/>
    <n v="315956"/>
    <n v="807132188.60000002"/>
    <n v="32933"/>
    <n v="171948"/>
    <n v="54.42"/>
    <n v="7.0500000000001819"/>
    <n v="2.7707363084360794E-3"/>
    <x v="1"/>
  </r>
  <r>
    <d v="2024-07-04T00:00:00"/>
    <x v="6"/>
    <n v="7"/>
    <n v="1"/>
    <x v="0"/>
    <x v="2"/>
    <s v="Q3"/>
    <x v="7"/>
    <x v="2"/>
    <s v="EQ"/>
    <n v="2560"/>
    <n v="2565"/>
    <n v="2542.0500000000002"/>
    <n v="2551.5"/>
    <n v="2544.6999999999998"/>
    <n v="2545.15"/>
    <n v="2551.1799999999998"/>
    <n v="313676"/>
    <n v="800245301.5"/>
    <n v="41168"/>
    <n v="160566"/>
    <n v="51.19"/>
    <n v="-6.3499999999999091"/>
    <n v="-2.4887321183617124E-3"/>
    <x v="0"/>
  </r>
  <r>
    <d v="2024-07-05T00:00:00"/>
    <x v="6"/>
    <n v="7"/>
    <n v="1"/>
    <x v="0"/>
    <x v="2"/>
    <s v="Q3"/>
    <x v="7"/>
    <x v="2"/>
    <s v="EQ"/>
    <n v="2550.6"/>
    <n v="2579.6"/>
    <n v="2532.5"/>
    <n v="2545.15"/>
    <n v="2573.85"/>
    <n v="2574.15"/>
    <n v="2563.1"/>
    <n v="791513"/>
    <n v="2028729223.2"/>
    <n v="49159"/>
    <n v="569705"/>
    <n v="71.98"/>
    <n v="29"/>
    <n v="1.1394220379938313E-2"/>
    <x v="1"/>
  </r>
  <r>
    <d v="2024-07-08T00:00:00"/>
    <x v="6"/>
    <n v="7"/>
    <n v="1"/>
    <x v="0"/>
    <x v="2"/>
    <s v="Q3"/>
    <x v="7"/>
    <x v="2"/>
    <s v="EQ"/>
    <n v="2574.15"/>
    <n v="2620"/>
    <n v="2561.4499999999998"/>
    <n v="2574.15"/>
    <n v="2600"/>
    <n v="2603.4"/>
    <n v="2596.9299999999998"/>
    <n v="724276"/>
    <n v="1880890751.75"/>
    <n v="59471"/>
    <n v="342671"/>
    <n v="47.31"/>
    <n v="29.25"/>
    <n v="1.1362974185653517E-2"/>
    <x v="1"/>
  </r>
  <r>
    <d v="2024-07-09T00:00:00"/>
    <x v="6"/>
    <n v="7"/>
    <n v="1"/>
    <x v="0"/>
    <x v="2"/>
    <s v="Q3"/>
    <x v="7"/>
    <x v="2"/>
    <s v="EQ"/>
    <n v="2627.3"/>
    <n v="2640.1"/>
    <n v="2593.6"/>
    <n v="2603.4"/>
    <n v="2635"/>
    <n v="2633.1"/>
    <n v="2619.48"/>
    <n v="832573"/>
    <n v="2180910864.0999999"/>
    <n v="47396"/>
    <n v="533011"/>
    <n v="64.02"/>
    <n v="29.699999999999818"/>
    <n v="1.1408158561880547E-2"/>
    <x v="1"/>
  </r>
  <r>
    <d v="2024-07-10T00:00:00"/>
    <x v="6"/>
    <n v="7"/>
    <n v="1"/>
    <x v="0"/>
    <x v="2"/>
    <s v="Q3"/>
    <x v="7"/>
    <x v="2"/>
    <s v="EQ"/>
    <n v="2637.9"/>
    <n v="2649.95"/>
    <n v="2598.0500000000002"/>
    <n v="2633.1"/>
    <n v="2615"/>
    <n v="2616.4499999999998"/>
    <n v="2621.2800000000002"/>
    <n v="534990"/>
    <n v="1402358006.6500001"/>
    <n v="51005"/>
    <n v="314121"/>
    <n v="58.72"/>
    <n v="-16.650000000000091"/>
    <n v="-6.3233451065284616E-3"/>
    <x v="0"/>
  </r>
  <r>
    <d v="2024-07-11T00:00:00"/>
    <x v="6"/>
    <n v="7"/>
    <n v="1"/>
    <x v="0"/>
    <x v="2"/>
    <s v="Q3"/>
    <x v="7"/>
    <x v="2"/>
    <s v="EQ"/>
    <n v="2620"/>
    <n v="2631.6"/>
    <n v="2563.6999999999998"/>
    <n v="2616.4499999999998"/>
    <n v="2597.6999999999998"/>
    <n v="2593.1999999999998"/>
    <n v="2585.06"/>
    <n v="1053799"/>
    <n v="2724131595.75"/>
    <n v="138570"/>
    <n v="603508"/>
    <n v="57.27"/>
    <n v="-23.25"/>
    <n v="-8.8860861090408767E-3"/>
    <x v="0"/>
  </r>
  <r>
    <d v="2024-07-12T00:00:00"/>
    <x v="6"/>
    <n v="7"/>
    <n v="1"/>
    <x v="0"/>
    <x v="2"/>
    <s v="Q3"/>
    <x v="7"/>
    <x v="2"/>
    <s v="EQ"/>
    <n v="2605"/>
    <n v="2619.85"/>
    <n v="2585.85"/>
    <n v="2593.1999999999998"/>
    <n v="2596.9499999999998"/>
    <n v="2609"/>
    <n v="2606.92"/>
    <n v="725893"/>
    <n v="1892341938.4000001"/>
    <n v="79712"/>
    <n v="391072"/>
    <n v="53.87"/>
    <n v="15.800000000000182"/>
    <n v="6.0928582446398982E-3"/>
    <x v="1"/>
  </r>
  <r>
    <d v="2024-07-15T00:00:00"/>
    <x v="6"/>
    <n v="7"/>
    <n v="1"/>
    <x v="0"/>
    <x v="2"/>
    <s v="Q3"/>
    <x v="7"/>
    <x v="2"/>
    <s v="EQ"/>
    <n v="2609.0500000000002"/>
    <n v="2619.5"/>
    <n v="2597"/>
    <n v="2609"/>
    <n v="2603"/>
    <n v="2605.1"/>
    <n v="2606.17"/>
    <n v="347961"/>
    <n v="906845675.54999995"/>
    <n v="32156"/>
    <n v="216880"/>
    <n v="62.33"/>
    <n v="-3.9000000000000909"/>
    <n v="-1.4948256036796056E-3"/>
    <x v="0"/>
  </r>
  <r>
    <d v="2024-07-16T00:00:00"/>
    <x v="6"/>
    <n v="7"/>
    <n v="1"/>
    <x v="0"/>
    <x v="2"/>
    <s v="Q3"/>
    <x v="7"/>
    <x v="2"/>
    <s v="EQ"/>
    <n v="2604.6"/>
    <n v="2618.85"/>
    <n v="2569.0500000000002"/>
    <n v="2605.1"/>
    <n v="2602"/>
    <n v="2607.3000000000002"/>
    <n v="2596.02"/>
    <n v="757069"/>
    <n v="1965366550.25"/>
    <n v="58280"/>
    <n v="451071"/>
    <n v="59.58"/>
    <n v="2.2000000000002728"/>
    <n v="8.4449733215626E-4"/>
    <x v="1"/>
  </r>
  <r>
    <d v="2024-07-18T00:00:00"/>
    <x v="6"/>
    <n v="7"/>
    <n v="1"/>
    <x v="0"/>
    <x v="2"/>
    <s v="Q3"/>
    <x v="7"/>
    <x v="2"/>
    <s v="EQ"/>
    <n v="2575"/>
    <n v="2634.9"/>
    <n v="2575"/>
    <n v="2607.3000000000002"/>
    <n v="2622.8"/>
    <n v="2627.05"/>
    <n v="2614.08"/>
    <n v="866797"/>
    <n v="2265876408.3000002"/>
    <n v="99155"/>
    <n v="456331"/>
    <n v="52.65"/>
    <n v="19.75"/>
    <n v="7.5748858972883824E-3"/>
    <x v="1"/>
  </r>
  <r>
    <d v="2024-07-19T00:00:00"/>
    <x v="6"/>
    <n v="7"/>
    <n v="1"/>
    <x v="0"/>
    <x v="2"/>
    <s v="Q3"/>
    <x v="7"/>
    <x v="2"/>
    <s v="EQ"/>
    <n v="2634.85"/>
    <n v="2645.5"/>
    <n v="2586.4499999999998"/>
    <n v="2627.05"/>
    <n v="2597.35"/>
    <n v="2597.85"/>
    <n v="2611.09"/>
    <n v="538936"/>
    <n v="1407209369.25"/>
    <n v="54700"/>
    <n v="258455"/>
    <n v="47.96"/>
    <n v="-29.200000000000273"/>
    <n v="-1.1115129137245302E-2"/>
    <x v="0"/>
  </r>
  <r>
    <d v="2024-07-22T00:00:00"/>
    <x v="6"/>
    <n v="7"/>
    <n v="1"/>
    <x v="0"/>
    <x v="2"/>
    <s v="Q3"/>
    <x v="7"/>
    <x v="2"/>
    <s v="EQ"/>
    <n v="2597.85"/>
    <n v="2630"/>
    <n v="2565.3000000000002"/>
    <n v="2597.85"/>
    <n v="2583.75"/>
    <n v="2587.3000000000002"/>
    <n v="2591.0300000000002"/>
    <n v="745171"/>
    <n v="1930761039.8499999"/>
    <n v="64102"/>
    <n v="430169"/>
    <n v="57.73"/>
    <n v="-10.549999999999727"/>
    <n v="-4.0610504840540166E-3"/>
    <x v="0"/>
  </r>
  <r>
    <d v="2024-07-23T00:00:00"/>
    <x v="6"/>
    <n v="7"/>
    <n v="1"/>
    <x v="0"/>
    <x v="2"/>
    <s v="Q3"/>
    <x v="7"/>
    <x v="2"/>
    <s v="EQ"/>
    <n v="2596.6"/>
    <n v="2606.5"/>
    <n v="2550"/>
    <n v="2587.3000000000002"/>
    <n v="2580"/>
    <n v="2581.5500000000002"/>
    <n v="2585.61"/>
    <n v="968499"/>
    <n v="2504163939.9000001"/>
    <n v="75248"/>
    <n v="553337"/>
    <n v="57.13"/>
    <n v="-5.75"/>
    <n v="-2.2223940014687122E-3"/>
    <x v="0"/>
  </r>
  <r>
    <d v="2024-07-24T00:00:00"/>
    <x v="6"/>
    <n v="7"/>
    <n v="1"/>
    <x v="0"/>
    <x v="2"/>
    <s v="Q3"/>
    <x v="7"/>
    <x v="2"/>
    <s v="EQ"/>
    <n v="2581"/>
    <n v="2581"/>
    <n v="2518.6999999999998"/>
    <n v="2581.5500000000002"/>
    <n v="2551"/>
    <n v="2541.4"/>
    <n v="2538.33"/>
    <n v="1311044"/>
    <n v="3327862814.8499999"/>
    <n v="73247"/>
    <n v="749907"/>
    <n v="57.2"/>
    <n v="-40.150000000000091"/>
    <n v="-1.555267184443458E-2"/>
    <x v="0"/>
  </r>
  <r>
    <d v="2024-07-25T00:00:00"/>
    <x v="6"/>
    <n v="7"/>
    <n v="1"/>
    <x v="0"/>
    <x v="2"/>
    <s v="Q3"/>
    <x v="7"/>
    <x v="2"/>
    <s v="EQ"/>
    <n v="2544.8000000000002"/>
    <n v="2556.65"/>
    <n v="2459.4499999999998"/>
    <n v="2541.4"/>
    <n v="2477.9499999999998"/>
    <n v="2480.65"/>
    <n v="2495.36"/>
    <n v="3469181"/>
    <n v="8656855151.3500004"/>
    <n v="242987"/>
    <n v="1937926"/>
    <n v="55.86"/>
    <n v="-60.75"/>
    <n v="-2.3904147320374595E-2"/>
    <x v="0"/>
  </r>
  <r>
    <d v="2024-07-26T00:00:00"/>
    <x v="6"/>
    <n v="7"/>
    <n v="1"/>
    <x v="0"/>
    <x v="2"/>
    <s v="Q3"/>
    <x v="7"/>
    <x v="2"/>
    <s v="EQ"/>
    <n v="2492.6"/>
    <n v="2492.6"/>
    <n v="2451.5"/>
    <n v="2480.65"/>
    <n v="2478"/>
    <n v="2476.9"/>
    <n v="2467.23"/>
    <n v="1619693"/>
    <n v="3996156799.5500002"/>
    <n v="108064"/>
    <n v="912356"/>
    <n v="56.33"/>
    <n v="-3.75"/>
    <n v="-1.5117005623526091E-3"/>
    <x v="0"/>
  </r>
  <r>
    <d v="2024-07-29T00:00:00"/>
    <x v="6"/>
    <n v="7"/>
    <n v="1"/>
    <x v="0"/>
    <x v="2"/>
    <s v="Q3"/>
    <x v="7"/>
    <x v="2"/>
    <s v="EQ"/>
    <n v="2483.6"/>
    <n v="2486.9499999999998"/>
    <n v="2459"/>
    <n v="2476.9"/>
    <n v="2470.8000000000002"/>
    <n v="2470.3000000000002"/>
    <n v="2469.02"/>
    <n v="802901"/>
    <n v="1982379269"/>
    <n v="54472"/>
    <n v="532049"/>
    <n v="66.27"/>
    <n v="-6.5999999999999091"/>
    <n v="-2.6646210989543012E-3"/>
    <x v="0"/>
  </r>
  <r>
    <d v="2024-07-30T00:00:00"/>
    <x v="6"/>
    <n v="7"/>
    <n v="1"/>
    <x v="0"/>
    <x v="2"/>
    <s v="Q3"/>
    <x v="7"/>
    <x v="2"/>
    <s v="EQ"/>
    <n v="2470.35"/>
    <n v="2480.4"/>
    <n v="2451"/>
    <n v="2470.3000000000002"/>
    <n v="2459.0500000000002"/>
    <n v="2457.65"/>
    <n v="2458.56"/>
    <n v="1714758"/>
    <n v="4215830197.4000001"/>
    <n v="81182"/>
    <n v="1351347"/>
    <n v="78.81"/>
    <n v="-12.650000000000091"/>
    <n v="-5.1208355260495041E-3"/>
    <x v="0"/>
  </r>
  <r>
    <d v="2024-07-31T00:00:00"/>
    <x v="6"/>
    <n v="7"/>
    <n v="1"/>
    <x v="0"/>
    <x v="2"/>
    <s v="Q3"/>
    <x v="7"/>
    <x v="2"/>
    <s v="EQ"/>
    <n v="2470"/>
    <n v="2477"/>
    <n v="2452"/>
    <n v="2457.65"/>
    <n v="2462"/>
    <n v="2456.35"/>
    <n v="2462.34"/>
    <n v="822361"/>
    <n v="2024934768.1500001"/>
    <n v="65055"/>
    <n v="563619"/>
    <n v="68.540000000000006"/>
    <n v="-1.3000000000001819"/>
    <n v="-5.2896059243593752E-4"/>
    <x v="0"/>
  </r>
  <r>
    <d v="2024-08-01T00:00:00"/>
    <x v="7"/>
    <n v="8"/>
    <n v="1"/>
    <x v="0"/>
    <x v="2"/>
    <s v="Q3"/>
    <x v="7"/>
    <x v="2"/>
    <s v="EQ"/>
    <n v="2465"/>
    <n v="2492.3000000000002"/>
    <n v="2456.35"/>
    <n v="2456.35"/>
    <n v="2484"/>
    <n v="2484"/>
    <n v="2481.42"/>
    <n v="1326762"/>
    <n v="3292249404.1999998"/>
    <n v="80766"/>
    <n v="922980"/>
    <n v="69.569999999999993"/>
    <n v="27.650000000000091"/>
    <n v="1.1256539173977688E-2"/>
    <x v="1"/>
  </r>
  <r>
    <d v="2024-08-02T00:00:00"/>
    <x v="7"/>
    <n v="8"/>
    <n v="1"/>
    <x v="0"/>
    <x v="2"/>
    <s v="Q3"/>
    <x v="7"/>
    <x v="2"/>
    <s v="EQ"/>
    <n v="2480"/>
    <n v="2514"/>
    <n v="2465"/>
    <n v="2484"/>
    <n v="2498"/>
    <n v="2495.1"/>
    <n v="2496.14"/>
    <n v="1155474"/>
    <n v="2884222280.75"/>
    <n v="86442"/>
    <n v="625315"/>
    <n v="54.12"/>
    <n v="11.099999999999909"/>
    <n v="4.4685990338163882E-3"/>
    <x v="1"/>
  </r>
  <r>
    <d v="2024-08-05T00:00:00"/>
    <x v="7"/>
    <n v="8"/>
    <n v="1"/>
    <x v="0"/>
    <x v="2"/>
    <s v="Q3"/>
    <x v="7"/>
    <x v="2"/>
    <s v="EQ"/>
    <n v="2488"/>
    <n v="2528.9"/>
    <n v="2475.0500000000002"/>
    <n v="2495.1"/>
    <n v="2512"/>
    <n v="2510.9"/>
    <n v="2505.92"/>
    <n v="1325910"/>
    <n v="3322618703.6500001"/>
    <n v="92311"/>
    <n v="775662"/>
    <n v="58.5"/>
    <n v="15.800000000000182"/>
    <n v="6.3324115265921939E-3"/>
    <x v="1"/>
  </r>
  <r>
    <d v="2024-08-06T00:00:00"/>
    <x v="7"/>
    <n v="8"/>
    <n v="1"/>
    <x v="0"/>
    <x v="2"/>
    <s v="Q3"/>
    <x v="7"/>
    <x v="2"/>
    <s v="EQ"/>
    <n v="2513.9"/>
    <n v="2528"/>
    <n v="2501"/>
    <n v="2510.9"/>
    <n v="2510"/>
    <n v="2508.5"/>
    <n v="2514.0500000000002"/>
    <n v="949431"/>
    <n v="2386920838.25"/>
    <n v="60068"/>
    <n v="598932"/>
    <n v="63.08"/>
    <n v="-2.4000000000000909"/>
    <n v="-9.5583256999485881E-4"/>
    <x v="0"/>
  </r>
  <r>
    <d v="2024-08-07T00:00:00"/>
    <x v="7"/>
    <n v="8"/>
    <n v="1"/>
    <x v="0"/>
    <x v="2"/>
    <s v="Q3"/>
    <x v="7"/>
    <x v="2"/>
    <s v="EQ"/>
    <n v="2518.5500000000002"/>
    <n v="2528.9499999999998"/>
    <n v="2510.25"/>
    <n v="2508.5"/>
    <n v="2520"/>
    <n v="2522.8000000000002"/>
    <n v="2519.12"/>
    <n v="649970"/>
    <n v="1637355270.95"/>
    <n v="57091"/>
    <n v="488776"/>
    <n v="75.2"/>
    <n v="14.300000000000182"/>
    <n v="5.7006178991429865E-3"/>
    <x v="1"/>
  </r>
  <r>
    <d v="2024-08-08T00:00:00"/>
    <x v="7"/>
    <n v="8"/>
    <n v="1"/>
    <x v="0"/>
    <x v="2"/>
    <s v="Q3"/>
    <x v="7"/>
    <x v="2"/>
    <s v="EQ"/>
    <n v="2518.5500000000002"/>
    <n v="2525"/>
    <n v="2478"/>
    <n v="2522.8000000000002"/>
    <n v="2491"/>
    <n v="2489.1"/>
    <n v="2491.5500000000002"/>
    <n v="1425006"/>
    <n v="3550480030.5500002"/>
    <n v="103684"/>
    <n v="1020472"/>
    <n v="71.61"/>
    <n v="-33.700000000000273"/>
    <n v="-1.3358173458062577E-2"/>
    <x v="0"/>
  </r>
  <r>
    <d v="2024-08-09T00:00:00"/>
    <x v="7"/>
    <n v="8"/>
    <n v="1"/>
    <x v="0"/>
    <x v="2"/>
    <s v="Q3"/>
    <x v="7"/>
    <x v="2"/>
    <s v="EQ"/>
    <n v="2506.6"/>
    <n v="2511.9"/>
    <n v="2490.1999999999998"/>
    <n v="2489.1"/>
    <n v="2505.3000000000002"/>
    <n v="2504.6999999999998"/>
    <n v="2501.42"/>
    <n v="270006"/>
    <n v="675399195.5"/>
    <n v="36706"/>
    <n v="148812"/>
    <n v="55.11"/>
    <n v="15.599999999999909"/>
    <n v="6.2673255393515363E-3"/>
    <x v="1"/>
  </r>
  <r>
    <d v="2024-08-12T00:00:00"/>
    <x v="7"/>
    <n v="8"/>
    <n v="1"/>
    <x v="0"/>
    <x v="2"/>
    <s v="Q3"/>
    <x v="7"/>
    <x v="2"/>
    <s v="EQ"/>
    <n v="2501.8000000000002"/>
    <n v="2509.9499999999998"/>
    <n v="2468.35"/>
    <n v="2504.6999999999998"/>
    <n v="2474.1"/>
    <n v="2473.1"/>
    <n v="2481.06"/>
    <n v="475020"/>
    <n v="1178554601.25"/>
    <n v="53868"/>
    <n v="300381"/>
    <n v="63.24"/>
    <n v="-31.599999999999909"/>
    <n v="-1.2616281390984913E-2"/>
    <x v="0"/>
  </r>
  <r>
    <d v="2024-08-13T00:00:00"/>
    <x v="7"/>
    <n v="8"/>
    <n v="1"/>
    <x v="0"/>
    <x v="2"/>
    <s v="Q3"/>
    <x v="7"/>
    <x v="2"/>
    <s v="EQ"/>
    <n v="2474"/>
    <n v="2492"/>
    <n v="2473.5"/>
    <n v="2473.1"/>
    <n v="2480.4499999999998"/>
    <n v="2484.6999999999998"/>
    <n v="2483.71"/>
    <n v="311846"/>
    <n v="774536215.54999995"/>
    <n v="36415"/>
    <n v="190491"/>
    <n v="61.08"/>
    <n v="11.599999999999909"/>
    <n v="4.6904694512959078E-3"/>
    <x v="1"/>
  </r>
  <r>
    <d v="2024-08-14T00:00:00"/>
    <x v="7"/>
    <n v="8"/>
    <n v="1"/>
    <x v="0"/>
    <x v="2"/>
    <s v="Q3"/>
    <x v="7"/>
    <x v="2"/>
    <s v="EQ"/>
    <n v="2486.9"/>
    <n v="2491.9499999999998"/>
    <n v="2460.6"/>
    <n v="2484.6999999999998"/>
    <n v="2478"/>
    <n v="2474.6"/>
    <n v="2473.34"/>
    <n v="561876"/>
    <n v="1389709255.5999999"/>
    <n v="47912"/>
    <n v="392341"/>
    <n v="69.83"/>
    <n v="-10.099999999999909"/>
    <n v="-4.0648770475308531E-3"/>
    <x v="0"/>
  </r>
  <r>
    <d v="2024-08-16T00:00:00"/>
    <x v="7"/>
    <n v="8"/>
    <n v="1"/>
    <x v="0"/>
    <x v="2"/>
    <s v="Q3"/>
    <x v="7"/>
    <x v="2"/>
    <s v="EQ"/>
    <n v="2490"/>
    <n v="2533.4499999999998"/>
    <n v="2471.35"/>
    <n v="2474.6"/>
    <n v="2524"/>
    <n v="2525.4499999999998"/>
    <n v="2506.79"/>
    <n v="859834"/>
    <n v="2155422309.3000002"/>
    <n v="50999"/>
    <n v="581072"/>
    <n v="67.58"/>
    <n v="50.849999999999909"/>
    <n v="2.0548775559686379E-2"/>
    <x v="1"/>
  </r>
  <r>
    <d v="2024-08-19T00:00:00"/>
    <x v="7"/>
    <n v="8"/>
    <n v="1"/>
    <x v="0"/>
    <x v="2"/>
    <s v="Q3"/>
    <x v="7"/>
    <x v="2"/>
    <s v="EQ"/>
    <n v="2530"/>
    <n v="2546"/>
    <n v="2500.5500000000002"/>
    <n v="2525.4499999999998"/>
    <n v="2505.0500000000002"/>
    <n v="2503.15"/>
    <n v="2513.5100000000002"/>
    <n v="477701"/>
    <n v="1200707670.6500001"/>
    <n v="40874"/>
    <n v="316126"/>
    <n v="66.180000000000007"/>
    <n v="-22.299999999999727"/>
    <n v="-8.8301094854381316E-3"/>
    <x v="0"/>
  </r>
  <r>
    <d v="2024-08-20T00:00:00"/>
    <x v="7"/>
    <n v="8"/>
    <n v="1"/>
    <x v="0"/>
    <x v="2"/>
    <s v="Q3"/>
    <x v="7"/>
    <x v="2"/>
    <s v="EQ"/>
    <n v="2510.6"/>
    <n v="2526"/>
    <n v="2499.0500000000002"/>
    <n v="2503.15"/>
    <n v="2525"/>
    <n v="2518.5"/>
    <n v="2511.85"/>
    <n v="484732"/>
    <n v="1217572880.9000001"/>
    <n v="35002"/>
    <n v="352296"/>
    <n v="72.680000000000007"/>
    <n v="15.349999999999909"/>
    <n v="6.1322733355971114E-3"/>
    <x v="1"/>
  </r>
  <r>
    <d v="2024-08-21T00:00:00"/>
    <x v="7"/>
    <n v="8"/>
    <n v="1"/>
    <x v="0"/>
    <x v="2"/>
    <s v="Q3"/>
    <x v="7"/>
    <x v="2"/>
    <s v="EQ"/>
    <n v="2529.9"/>
    <n v="2555"/>
    <n v="2521.65"/>
    <n v="2518.5"/>
    <n v="2550"/>
    <n v="2551.75"/>
    <n v="2541.6999999999998"/>
    <n v="624773"/>
    <n v="1587987270.4000001"/>
    <n v="37376"/>
    <n v="369461"/>
    <n v="59.14"/>
    <n v="33.25"/>
    <n v="1.3202302958109986E-2"/>
    <x v="1"/>
  </r>
  <r>
    <d v="2024-08-22T00:00:00"/>
    <x v="7"/>
    <n v="8"/>
    <n v="1"/>
    <x v="0"/>
    <x v="2"/>
    <s v="Q3"/>
    <x v="7"/>
    <x v="2"/>
    <s v="EQ"/>
    <n v="2565"/>
    <n v="2565.0500000000002"/>
    <n v="2545"/>
    <n v="2551.75"/>
    <n v="2549"/>
    <n v="2551"/>
    <n v="2554.9"/>
    <n v="634905"/>
    <n v="1622116261.5999999"/>
    <n v="46945"/>
    <n v="364918"/>
    <n v="57.48"/>
    <n v="-0.75"/>
    <n v="-2.9391594004114823E-4"/>
    <x v="0"/>
  </r>
  <r>
    <d v="2024-08-23T00:00:00"/>
    <x v="7"/>
    <n v="8"/>
    <n v="1"/>
    <x v="0"/>
    <x v="2"/>
    <s v="Q3"/>
    <x v="7"/>
    <x v="2"/>
    <s v="EQ"/>
    <n v="2550.9499999999998"/>
    <n v="2551.35"/>
    <n v="2520"/>
    <n v="2551"/>
    <n v="2539"/>
    <n v="2529.1999999999998"/>
    <n v="2535.0700000000002"/>
    <n v="511537"/>
    <n v="1296782495.4000001"/>
    <n v="47024"/>
    <n v="341153"/>
    <n v="66.69"/>
    <n v="-21.800000000000182"/>
    <n v="-8.5456683653469933E-3"/>
    <x v="0"/>
  </r>
  <r>
    <d v="2024-08-26T00:00:00"/>
    <x v="7"/>
    <n v="8"/>
    <n v="1"/>
    <x v="0"/>
    <x v="2"/>
    <s v="Q3"/>
    <x v="7"/>
    <x v="2"/>
    <s v="EQ"/>
    <n v="2529.1999999999998"/>
    <n v="2545"/>
    <n v="2507.9499999999998"/>
    <n v="2529.1999999999998"/>
    <n v="2529.9"/>
    <n v="2519.5500000000002"/>
    <n v="2524.39"/>
    <n v="633399"/>
    <n v="1598948499.45"/>
    <n v="33683"/>
    <n v="427933"/>
    <n v="67.56"/>
    <n v="-9.6499999999996362"/>
    <n v="-3.8154357108965828E-3"/>
    <x v="0"/>
  </r>
  <r>
    <d v="2024-08-27T00:00:00"/>
    <x v="7"/>
    <n v="8"/>
    <n v="1"/>
    <x v="0"/>
    <x v="2"/>
    <s v="Q3"/>
    <x v="7"/>
    <x v="2"/>
    <s v="EQ"/>
    <n v="2528.65"/>
    <n v="2532.8000000000002"/>
    <n v="2511.5"/>
    <n v="2519.5500000000002"/>
    <n v="2522.9499999999998"/>
    <n v="2521.4499999999998"/>
    <n v="2523.4699999999998"/>
    <n v="391065"/>
    <n v="986842470.70000005"/>
    <n v="31967"/>
    <n v="258983"/>
    <n v="66.23"/>
    <n v="1.8999999999996362"/>
    <n v="7.5410291520296721E-4"/>
    <x v="1"/>
  </r>
  <r>
    <d v="2024-08-28T00:00:00"/>
    <x v="7"/>
    <n v="8"/>
    <n v="1"/>
    <x v="0"/>
    <x v="2"/>
    <s v="Q3"/>
    <x v="7"/>
    <x v="2"/>
    <s v="EQ"/>
    <n v="2519"/>
    <n v="2519"/>
    <n v="2490"/>
    <n v="2521.4499999999998"/>
    <n v="2494.65"/>
    <n v="2492.5"/>
    <n v="2499.15"/>
    <n v="565161"/>
    <n v="1412420642.5"/>
    <n v="54313"/>
    <n v="361069"/>
    <n v="63.89"/>
    <n v="-28.949999999999818"/>
    <n v="-1.148148882587393E-2"/>
    <x v="0"/>
  </r>
  <r>
    <d v="2024-08-29T00:00:00"/>
    <x v="7"/>
    <n v="8"/>
    <n v="1"/>
    <x v="0"/>
    <x v="2"/>
    <s v="Q3"/>
    <x v="7"/>
    <x v="2"/>
    <s v="EQ"/>
    <n v="2498.9"/>
    <n v="2519.4499999999998"/>
    <n v="2490.65"/>
    <n v="2492.5"/>
    <n v="2505"/>
    <n v="2504.5500000000002"/>
    <n v="2504.77"/>
    <n v="899794"/>
    <n v="2253779436.9000001"/>
    <n v="81622"/>
    <n v="549879"/>
    <n v="61.11"/>
    <n v="12.050000000000182"/>
    <n v="4.8345035105316677E-3"/>
    <x v="1"/>
  </r>
  <r>
    <d v="2024-08-30T00:00:00"/>
    <x v="7"/>
    <n v="8"/>
    <n v="1"/>
    <x v="0"/>
    <x v="2"/>
    <s v="Q3"/>
    <x v="7"/>
    <x v="2"/>
    <s v="EQ"/>
    <n v="2504.5500000000002"/>
    <n v="2517.3000000000002"/>
    <n v="2491.8000000000002"/>
    <n v="2504.5500000000002"/>
    <n v="2506"/>
    <n v="2500.75"/>
    <n v="2502.19"/>
    <n v="1904487"/>
    <n v="4765395670"/>
    <n v="84935"/>
    <n v="1403145"/>
    <n v="73.680000000000007"/>
    <n v="-3.8000000000001819"/>
    <n v="-1.5172386257012963E-3"/>
    <x v="0"/>
  </r>
  <r>
    <d v="2024-09-02T00:00:00"/>
    <x v="8"/>
    <n v="9"/>
    <n v="1"/>
    <x v="0"/>
    <x v="2"/>
    <s v="Q3"/>
    <x v="7"/>
    <x v="2"/>
    <s v="EQ"/>
    <n v="2500"/>
    <n v="2516"/>
    <n v="2497.0500000000002"/>
    <n v="2500.75"/>
    <n v="2510"/>
    <n v="2509.9"/>
    <n v="2508.04"/>
    <n v="875591"/>
    <n v="2196013471.6999998"/>
    <n v="84224"/>
    <n v="629972"/>
    <n v="71.95"/>
    <n v="9.1500000000000909"/>
    <n v="3.6589023293012459E-3"/>
    <x v="1"/>
  </r>
  <r>
    <d v="2024-09-03T00:00:00"/>
    <x v="8"/>
    <n v="9"/>
    <n v="1"/>
    <x v="0"/>
    <x v="2"/>
    <s v="Q3"/>
    <x v="7"/>
    <x v="2"/>
    <s v="EQ"/>
    <n v="2502"/>
    <n v="2559"/>
    <n v="2502"/>
    <n v="2509.9"/>
    <n v="2530.8000000000002"/>
    <n v="2530.75"/>
    <n v="2538.38"/>
    <n v="987527"/>
    <n v="2506720695.1500001"/>
    <n v="66267"/>
    <n v="531843"/>
    <n v="53.86"/>
    <n v="20.849999999999909"/>
    <n v="8.3071038686799905E-3"/>
    <x v="1"/>
  </r>
  <r>
    <d v="2024-09-04T00:00:00"/>
    <x v="8"/>
    <n v="9"/>
    <n v="1"/>
    <x v="0"/>
    <x v="2"/>
    <s v="Q3"/>
    <x v="7"/>
    <x v="2"/>
    <s v="EQ"/>
    <n v="2525.0500000000002"/>
    <n v="2541.4499999999998"/>
    <n v="2513.6999999999998"/>
    <n v="2530.75"/>
    <n v="2534.4499999999998"/>
    <n v="2534.75"/>
    <n v="2533.0100000000002"/>
    <n v="502943"/>
    <n v="1273957383.3"/>
    <n v="56085"/>
    <n v="315262"/>
    <n v="62.68"/>
    <n v="4"/>
    <n v="1.5805591227896869E-3"/>
    <x v="1"/>
  </r>
  <r>
    <d v="2024-09-05T00:00:00"/>
    <x v="8"/>
    <n v="9"/>
    <n v="1"/>
    <x v="0"/>
    <x v="2"/>
    <s v="Q3"/>
    <x v="7"/>
    <x v="2"/>
    <s v="EQ"/>
    <n v="2534.75"/>
    <n v="2535"/>
    <n v="2492.15"/>
    <n v="2534.75"/>
    <n v="2509"/>
    <n v="2504.9"/>
    <n v="2505.3000000000002"/>
    <n v="1119296"/>
    <n v="2804171435.6999998"/>
    <n v="85166"/>
    <n v="743686"/>
    <n v="66.44"/>
    <n v="-29.849999999999909"/>
    <n v="-1.1776309300719956E-2"/>
    <x v="0"/>
  </r>
  <r>
    <d v="2024-09-06T00:00:00"/>
    <x v="8"/>
    <n v="9"/>
    <n v="1"/>
    <x v="0"/>
    <x v="2"/>
    <s v="Q3"/>
    <x v="7"/>
    <x v="2"/>
    <s v="EQ"/>
    <n v="2508.6"/>
    <n v="2519.25"/>
    <n v="2488.0500000000002"/>
    <n v="2504.9"/>
    <n v="2510"/>
    <n v="2503.1999999999998"/>
    <n v="2501.94"/>
    <n v="836700"/>
    <n v="2093371074"/>
    <n v="66440"/>
    <n v="570114"/>
    <n v="68.14"/>
    <n v="-1.7000000000002728"/>
    <n v="-6.7866980717804014E-4"/>
    <x v="0"/>
  </r>
  <r>
    <d v="2024-09-09T00:00:00"/>
    <x v="8"/>
    <n v="9"/>
    <n v="1"/>
    <x v="0"/>
    <x v="2"/>
    <s v="Q3"/>
    <x v="7"/>
    <x v="2"/>
    <s v="EQ"/>
    <n v="2495.15"/>
    <n v="2520"/>
    <n v="2488.75"/>
    <n v="2503.1999999999998"/>
    <n v="2517"/>
    <n v="2516.75"/>
    <n v="2508.29"/>
    <n v="583598"/>
    <n v="1463832398.05"/>
    <n v="58697"/>
    <n v="367056"/>
    <n v="62.9"/>
    <n v="13.550000000000182"/>
    <n v="5.4130712687760398E-3"/>
    <x v="1"/>
  </r>
  <r>
    <d v="2024-09-10T00:00:00"/>
    <x v="8"/>
    <n v="9"/>
    <n v="1"/>
    <x v="0"/>
    <x v="2"/>
    <s v="Q3"/>
    <x v="7"/>
    <x v="2"/>
    <s v="EQ"/>
    <n v="2529"/>
    <n v="2547.9"/>
    <n v="2514"/>
    <n v="2516.75"/>
    <n v="2532.75"/>
    <n v="2535.5"/>
    <n v="2537.41"/>
    <n v="1522039"/>
    <n v="3862039287.6500001"/>
    <n v="73263"/>
    <n v="1228819"/>
    <n v="80.739999999999995"/>
    <n v="18.75"/>
    <n v="7.4500844342902557E-3"/>
    <x v="1"/>
  </r>
  <r>
    <d v="2024-09-11T00:00:00"/>
    <x v="8"/>
    <n v="9"/>
    <n v="1"/>
    <x v="0"/>
    <x v="2"/>
    <s v="Q3"/>
    <x v="7"/>
    <x v="2"/>
    <s v="EQ"/>
    <n v="2547"/>
    <n v="2561.6"/>
    <n v="2519.4499999999998"/>
    <n v="2535.5"/>
    <n v="2529.9499999999998"/>
    <n v="2526.85"/>
    <n v="2536.3200000000002"/>
    <n v="979938"/>
    <n v="2485432541.6500001"/>
    <n v="60243"/>
    <n v="609062"/>
    <n v="62.15"/>
    <n v="-8.6500000000000909"/>
    <n v="-3.4115559061329483E-3"/>
    <x v="0"/>
  </r>
  <r>
    <d v="2024-09-12T00:00:00"/>
    <x v="8"/>
    <n v="9"/>
    <n v="1"/>
    <x v="0"/>
    <x v="2"/>
    <s v="Q3"/>
    <x v="7"/>
    <x v="2"/>
    <s v="EQ"/>
    <n v="2529.9"/>
    <n v="2540"/>
    <n v="2488"/>
    <n v="2526.85"/>
    <n v="2524"/>
    <n v="2527.85"/>
    <n v="2514.5100000000002"/>
    <n v="1554879"/>
    <n v="3909761672.6999998"/>
    <n v="111659"/>
    <n v="943309"/>
    <n v="60.67"/>
    <n v="1"/>
    <n v="3.9574964877218673E-4"/>
    <x v="1"/>
  </r>
  <r>
    <d v="2024-09-13T00:00:00"/>
    <x v="8"/>
    <n v="9"/>
    <n v="1"/>
    <x v="0"/>
    <x v="2"/>
    <s v="Q3"/>
    <x v="7"/>
    <x v="2"/>
    <s v="EQ"/>
    <n v="2530"/>
    <n v="2561"/>
    <n v="2528.25"/>
    <n v="2527.85"/>
    <n v="2534"/>
    <n v="2531.4"/>
    <n v="2541.92"/>
    <n v="732717"/>
    <n v="1862509545.8"/>
    <n v="62405"/>
    <n v="447196"/>
    <n v="61.03"/>
    <n v="3.5500000000001819"/>
    <n v="1.4043554799533921E-3"/>
    <x v="1"/>
  </r>
  <r>
    <d v="2024-09-16T00:00:00"/>
    <x v="8"/>
    <n v="9"/>
    <n v="1"/>
    <x v="0"/>
    <x v="2"/>
    <s v="Q3"/>
    <x v="7"/>
    <x v="2"/>
    <s v="EQ"/>
    <n v="2530"/>
    <n v="2555.6"/>
    <n v="2500"/>
    <n v="2531.4"/>
    <n v="2551.1"/>
    <n v="2549.6"/>
    <n v="2535.69"/>
    <n v="394397"/>
    <n v="1000067164.15"/>
    <n v="35585"/>
    <n v="196462"/>
    <n v="49.81"/>
    <n v="18.199999999999818"/>
    <n v="7.1896974006477911E-3"/>
    <x v="1"/>
  </r>
  <r>
    <d v="2024-09-17T00:00:00"/>
    <x v="8"/>
    <n v="9"/>
    <n v="1"/>
    <x v="0"/>
    <x v="2"/>
    <s v="Q3"/>
    <x v="7"/>
    <x v="2"/>
    <s v="EQ"/>
    <n v="2551.15"/>
    <n v="2585.3000000000002"/>
    <n v="2538.6999999999998"/>
    <n v="2549.6"/>
    <n v="2545.9499999999998"/>
    <n v="2546.85"/>
    <n v="2560.85"/>
    <n v="695187"/>
    <n v="1780271384.3499999"/>
    <n v="50590"/>
    <n v="394647"/>
    <n v="56.77"/>
    <n v="-2.75"/>
    <n v="-1.0786005647944776E-3"/>
    <x v="0"/>
  </r>
  <r>
    <d v="2024-09-18T00:00:00"/>
    <x v="8"/>
    <n v="9"/>
    <n v="1"/>
    <x v="0"/>
    <x v="2"/>
    <s v="Q3"/>
    <x v="7"/>
    <x v="2"/>
    <s v="EQ"/>
    <n v="2549.9499999999998"/>
    <n v="2601.1"/>
    <n v="2546"/>
    <n v="2546.85"/>
    <n v="2590.6999999999998"/>
    <n v="2597.15"/>
    <n v="2578.1999999999998"/>
    <n v="1177029"/>
    <n v="3034614294.8499999"/>
    <n v="75211"/>
    <n v="869459"/>
    <n v="73.87"/>
    <n v="50.300000000000182"/>
    <n v="1.9749887115456419E-2"/>
    <x v="1"/>
  </r>
  <r>
    <d v="2024-09-19T00:00:00"/>
    <x v="8"/>
    <n v="9"/>
    <n v="1"/>
    <x v="0"/>
    <x v="2"/>
    <s v="Q3"/>
    <x v="7"/>
    <x v="2"/>
    <s v="EQ"/>
    <n v="2603"/>
    <n v="2677"/>
    <n v="2597.15"/>
    <n v="2597.15"/>
    <n v="2643"/>
    <n v="2634.2"/>
    <n v="2648.22"/>
    <n v="2534289"/>
    <n v="6711347380.8500004"/>
    <n v="181428"/>
    <n v="1300404"/>
    <n v="51.31"/>
    <n v="37.049999999999727"/>
    <n v="1.4265637333230552E-2"/>
    <x v="1"/>
  </r>
  <r>
    <d v="2024-09-20T00:00:00"/>
    <x v="8"/>
    <n v="9"/>
    <n v="1"/>
    <x v="0"/>
    <x v="2"/>
    <s v="Q3"/>
    <x v="7"/>
    <x v="2"/>
    <s v="EQ"/>
    <n v="2644"/>
    <n v="2704.25"/>
    <n v="2631.15"/>
    <n v="2634.2"/>
    <n v="2695"/>
    <n v="2699.55"/>
    <n v="2686.99"/>
    <n v="2322758"/>
    <n v="6241231233.6000004"/>
    <n v="159582"/>
    <n v="1348628"/>
    <n v="58.06"/>
    <n v="65.350000000000364"/>
    <n v="2.4808290942221686E-2"/>
    <x v="1"/>
  </r>
  <r>
    <d v="2024-09-23T00:00:00"/>
    <x v="8"/>
    <n v="9"/>
    <n v="1"/>
    <x v="0"/>
    <x v="2"/>
    <s v="Q3"/>
    <x v="7"/>
    <x v="2"/>
    <s v="EQ"/>
    <n v="2705.15"/>
    <n v="2729.85"/>
    <n v="2690"/>
    <n v="2699.55"/>
    <n v="2724"/>
    <n v="2725.15"/>
    <n v="2719.14"/>
    <n v="1072247"/>
    <n v="2915590287.5999999"/>
    <n v="45789"/>
    <n v="666330"/>
    <n v="62.14"/>
    <n v="25.599999999999909"/>
    <n v="9.4830619918134153E-3"/>
    <x v="1"/>
  </r>
  <r>
    <d v="2024-09-24T00:00:00"/>
    <x v="8"/>
    <n v="9"/>
    <n v="1"/>
    <x v="0"/>
    <x v="2"/>
    <s v="Q3"/>
    <x v="7"/>
    <x v="2"/>
    <s v="EQ"/>
    <n v="2725"/>
    <n v="2766.8"/>
    <n v="2674"/>
    <n v="2725.15"/>
    <n v="2700"/>
    <n v="2696.4"/>
    <n v="2719.69"/>
    <n v="1540033"/>
    <n v="4188418540.0999999"/>
    <n v="101124"/>
    <n v="872936"/>
    <n v="56.68"/>
    <n v="-28.75"/>
    <n v="-1.0549877988367613E-2"/>
    <x v="0"/>
  </r>
  <r>
    <d v="2024-09-25T00:00:00"/>
    <x v="8"/>
    <n v="9"/>
    <n v="1"/>
    <x v="0"/>
    <x v="2"/>
    <s v="Q3"/>
    <x v="7"/>
    <x v="2"/>
    <s v="EQ"/>
    <n v="2685.25"/>
    <n v="2704.6"/>
    <n v="2659.05"/>
    <n v="2696.4"/>
    <n v="2688.95"/>
    <n v="2697.35"/>
    <n v="2683.61"/>
    <n v="718957"/>
    <n v="1929400240.05"/>
    <n v="49716"/>
    <n v="453239"/>
    <n v="63.04"/>
    <n v="0.9499999999998181"/>
    <n v="3.5232161400378955E-4"/>
    <x v="1"/>
  </r>
  <r>
    <d v="2024-09-26T00:00:00"/>
    <x v="8"/>
    <n v="9"/>
    <n v="1"/>
    <x v="0"/>
    <x v="2"/>
    <s v="Q3"/>
    <x v="7"/>
    <x v="2"/>
    <s v="EQ"/>
    <n v="2707.95"/>
    <n v="2762.45"/>
    <n v="2707.95"/>
    <n v="2697.35"/>
    <n v="2745"/>
    <n v="2755.5"/>
    <n v="2740.26"/>
    <n v="1158606"/>
    <n v="3174885411.3000002"/>
    <n v="92331"/>
    <n v="609311"/>
    <n v="52.59"/>
    <n v="58.150000000000091"/>
    <n v="2.155819600719228E-2"/>
    <x v="1"/>
  </r>
  <r>
    <d v="2024-09-27T00:00:00"/>
    <x v="8"/>
    <n v="9"/>
    <n v="1"/>
    <x v="0"/>
    <x v="2"/>
    <s v="Q3"/>
    <x v="7"/>
    <x v="2"/>
    <s v="EQ"/>
    <n v="2750"/>
    <n v="2778"/>
    <n v="2731"/>
    <n v="2755.5"/>
    <n v="2740"/>
    <n v="2745.7"/>
    <n v="2753.4"/>
    <n v="1097167"/>
    <n v="3020940592.0500002"/>
    <n v="81946"/>
    <n v="723434"/>
    <n v="65.94"/>
    <n v="-9.8000000000001819"/>
    <n v="-3.556523317002425E-3"/>
    <x v="0"/>
  </r>
  <r>
    <d v="2024-09-30T00:00:00"/>
    <x v="8"/>
    <n v="9"/>
    <n v="1"/>
    <x v="0"/>
    <x v="2"/>
    <s v="Q3"/>
    <x v="7"/>
    <x v="2"/>
    <s v="EQ"/>
    <n v="2720"/>
    <n v="2740"/>
    <n v="2684.8"/>
    <n v="2745.7"/>
    <n v="2696.65"/>
    <n v="2689.95"/>
    <n v="2703.44"/>
    <n v="883192"/>
    <n v="2387655522.75"/>
    <n v="59325"/>
    <n v="602993"/>
    <n v="68.27"/>
    <n v="-55.75"/>
    <n v="-2.0304476089886003E-2"/>
    <x v="0"/>
  </r>
  <r>
    <d v="2024-10-01T00:00:00"/>
    <x v="9"/>
    <n v="10"/>
    <n v="1"/>
    <x v="0"/>
    <x v="3"/>
    <s v="Q4"/>
    <x v="7"/>
    <x v="2"/>
    <s v="EQ"/>
    <n v="2690"/>
    <n v="2710"/>
    <n v="2672.9"/>
    <n v="2689.95"/>
    <n v="2707.2"/>
    <n v="2707.05"/>
    <n v="2694.24"/>
    <n v="552759"/>
    <n v="1489264588.95"/>
    <n v="69601"/>
    <n v="348041"/>
    <n v="62.96"/>
    <n v="17.100000000000364"/>
    <n v="6.3569954831875558E-3"/>
    <x v="1"/>
  </r>
  <r>
    <d v="2024-10-03T00:00:00"/>
    <x v="9"/>
    <n v="10"/>
    <n v="1"/>
    <x v="0"/>
    <x v="3"/>
    <s v="Q4"/>
    <x v="7"/>
    <x v="2"/>
    <s v="EQ"/>
    <n v="2685"/>
    <n v="2695"/>
    <n v="2650.35"/>
    <n v="2707.05"/>
    <n v="2678.35"/>
    <n v="2674.85"/>
    <n v="2668.95"/>
    <n v="812365"/>
    <n v="2168162210.9000001"/>
    <n v="98039"/>
    <n v="511486"/>
    <n v="62.96"/>
    <n v="-32.200000000000273"/>
    <n v="-1.1894867106259682E-2"/>
    <x v="0"/>
  </r>
  <r>
    <d v="2024-10-04T00:00:00"/>
    <x v="9"/>
    <n v="10"/>
    <n v="1"/>
    <x v="0"/>
    <x v="3"/>
    <s v="Q4"/>
    <x v="7"/>
    <x v="2"/>
    <s v="EQ"/>
    <n v="2663"/>
    <n v="2678.35"/>
    <n v="2590.3000000000002"/>
    <n v="2674.85"/>
    <n v="2612.6"/>
    <n v="2598.15"/>
    <n v="2628.73"/>
    <n v="1033034"/>
    <n v="2715572198.3000002"/>
    <n v="99806"/>
    <n v="541841"/>
    <n v="52.45"/>
    <n v="-76.699999999999818"/>
    <n v="-2.8674505112436143E-2"/>
    <x v="0"/>
  </r>
  <r>
    <d v="2024-10-07T00:00:00"/>
    <x v="9"/>
    <n v="10"/>
    <n v="1"/>
    <x v="0"/>
    <x v="3"/>
    <s v="Q4"/>
    <x v="7"/>
    <x v="2"/>
    <s v="EQ"/>
    <n v="2604.9499999999998"/>
    <n v="2620"/>
    <n v="2566.9"/>
    <n v="2598.15"/>
    <n v="2570"/>
    <n v="2573.85"/>
    <n v="2595.0300000000002"/>
    <n v="1102858"/>
    <n v="2861948365.0999999"/>
    <n v="68755"/>
    <n v="777471"/>
    <n v="70.5"/>
    <n v="-24.300000000000182"/>
    <n v="-9.3528087292882173E-3"/>
    <x v="0"/>
  </r>
  <r>
    <d v="2024-10-08T00:00:00"/>
    <x v="9"/>
    <n v="10"/>
    <n v="1"/>
    <x v="0"/>
    <x v="3"/>
    <s v="Q4"/>
    <x v="7"/>
    <x v="2"/>
    <s v="EQ"/>
    <n v="2570.6"/>
    <n v="2594"/>
    <n v="2551.6"/>
    <n v="2573.85"/>
    <n v="2578.25"/>
    <n v="2581.75"/>
    <n v="2572.9299999999998"/>
    <n v="1202170"/>
    <n v="3093101676.6500001"/>
    <n v="84965"/>
    <n v="916220"/>
    <n v="76.209999999999994"/>
    <n v="7.9000000000000909"/>
    <n v="3.0693319346504619E-3"/>
    <x v="1"/>
  </r>
  <r>
    <d v="2024-10-09T00:00:00"/>
    <x v="9"/>
    <n v="10"/>
    <n v="1"/>
    <x v="0"/>
    <x v="3"/>
    <s v="Q4"/>
    <x v="7"/>
    <x v="2"/>
    <s v="EQ"/>
    <n v="2579"/>
    <n v="2580"/>
    <n v="2468.9499999999998"/>
    <n v="2581.75"/>
    <n v="2518.8000000000002"/>
    <n v="2516"/>
    <n v="2516.13"/>
    <n v="2366595"/>
    <n v="5954662663.3500004"/>
    <n v="137250"/>
    <n v="1303233"/>
    <n v="55.07"/>
    <n v="-65.75"/>
    <n v="-2.5467221845647332E-2"/>
    <x v="0"/>
  </r>
  <r>
    <d v="2024-10-10T00:00:00"/>
    <x v="9"/>
    <n v="10"/>
    <n v="1"/>
    <x v="0"/>
    <x v="3"/>
    <s v="Q4"/>
    <x v="7"/>
    <x v="2"/>
    <s v="EQ"/>
    <n v="2529"/>
    <n v="2531.6999999999998"/>
    <n v="2506"/>
    <n v="2516"/>
    <n v="2510"/>
    <n v="2512.4499999999998"/>
    <n v="2515.83"/>
    <n v="1030002"/>
    <n v="2591305256.25"/>
    <n v="79152"/>
    <n v="630436"/>
    <n v="61.21"/>
    <n v="-3.5500000000001819"/>
    <n v="-1.4109697933228067E-3"/>
    <x v="0"/>
  </r>
  <r>
    <d v="2024-10-11T00:00:00"/>
    <x v="9"/>
    <n v="10"/>
    <n v="1"/>
    <x v="0"/>
    <x v="3"/>
    <s v="Q4"/>
    <x v="7"/>
    <x v="2"/>
    <s v="EQ"/>
    <n v="2520"/>
    <n v="2522"/>
    <n v="2496.1"/>
    <n v="2512.4499999999998"/>
    <n v="2515"/>
    <n v="2511.8000000000002"/>
    <n v="2509.02"/>
    <n v="628464"/>
    <n v="1576831650.45"/>
    <n v="48079"/>
    <n v="429623"/>
    <n v="68.36"/>
    <n v="-0.6499999999996362"/>
    <n v="-2.5871161615142042E-4"/>
    <x v="0"/>
  </r>
  <r>
    <d v="2024-10-14T00:00:00"/>
    <x v="9"/>
    <n v="10"/>
    <n v="1"/>
    <x v="0"/>
    <x v="3"/>
    <s v="Q4"/>
    <x v="7"/>
    <x v="2"/>
    <s v="EQ"/>
    <n v="2519.6999999999998"/>
    <n v="2519.6999999999998"/>
    <n v="2493.15"/>
    <n v="2511.8000000000002"/>
    <n v="2499.9"/>
    <n v="2502.0500000000002"/>
    <n v="2500.73"/>
    <n v="670384"/>
    <n v="1676448716.55"/>
    <n v="47860"/>
    <n v="478867"/>
    <n v="71.430000000000007"/>
    <n v="-9.75"/>
    <n v="-3.8816784775857946E-3"/>
    <x v="0"/>
  </r>
  <r>
    <d v="2024-10-15T00:00:00"/>
    <x v="9"/>
    <n v="10"/>
    <n v="1"/>
    <x v="0"/>
    <x v="3"/>
    <s v="Q4"/>
    <x v="7"/>
    <x v="2"/>
    <s v="EQ"/>
    <n v="2502.0500000000002"/>
    <n v="2502.0500000000002"/>
    <n v="2472"/>
    <n v="2502.0500000000002"/>
    <n v="2488.9"/>
    <n v="2484.25"/>
    <n v="2484.79"/>
    <n v="795154"/>
    <n v="1975788039.45"/>
    <n v="58310"/>
    <n v="577613"/>
    <n v="72.64"/>
    <n v="-17.800000000000182"/>
    <n v="-7.1141663835655481E-3"/>
    <x v="0"/>
  </r>
  <r>
    <d v="2024-10-16T00:00:00"/>
    <x v="9"/>
    <n v="10"/>
    <n v="1"/>
    <x v="0"/>
    <x v="3"/>
    <s v="Q4"/>
    <x v="7"/>
    <x v="2"/>
    <s v="EQ"/>
    <n v="2490"/>
    <n v="2493.0500000000002"/>
    <n v="2431.4499999999998"/>
    <n v="2484.25"/>
    <n v="2460"/>
    <n v="2462.25"/>
    <n v="2448.14"/>
    <n v="1236643"/>
    <n v="3027477523.5999999"/>
    <n v="95578"/>
    <n v="645066"/>
    <n v="52.16"/>
    <n v="-22"/>
    <n v="-8.8557914863640931E-3"/>
    <x v="0"/>
  </r>
  <r>
    <d v="2024-10-17T00:00:00"/>
    <x v="9"/>
    <n v="10"/>
    <n v="1"/>
    <x v="0"/>
    <x v="3"/>
    <s v="Q4"/>
    <x v="7"/>
    <x v="2"/>
    <s v="EQ"/>
    <n v="2474.9499999999998"/>
    <n v="2474.9499999999998"/>
    <n v="2365"/>
    <n v="2462.25"/>
    <n v="2377.65"/>
    <n v="2378.6999999999998"/>
    <n v="2403.34"/>
    <n v="2627754"/>
    <n v="6315386507.5500002"/>
    <n v="227396"/>
    <n v="1327292"/>
    <n v="50.51"/>
    <n v="-83.550000000000182"/>
    <n v="-3.3932378921718014E-2"/>
    <x v="0"/>
  </r>
  <r>
    <d v="2024-10-18T00:00:00"/>
    <x v="9"/>
    <n v="10"/>
    <n v="1"/>
    <x v="0"/>
    <x v="3"/>
    <s v="Q4"/>
    <x v="7"/>
    <x v="2"/>
    <s v="EQ"/>
    <n v="2380"/>
    <n v="2383.65"/>
    <n v="2326.1"/>
    <n v="2378.6999999999998"/>
    <n v="2350"/>
    <n v="2350.25"/>
    <n v="2347.65"/>
    <n v="1639185"/>
    <n v="3848224907.9000001"/>
    <n v="136361"/>
    <n v="1091786"/>
    <n v="66.61"/>
    <n v="-28.449999999999818"/>
    <n v="-1.1960314457476697E-2"/>
    <x v="0"/>
  </r>
  <r>
    <d v="2024-10-21T00:00:00"/>
    <x v="9"/>
    <n v="10"/>
    <n v="1"/>
    <x v="0"/>
    <x v="3"/>
    <s v="Q4"/>
    <x v="7"/>
    <x v="2"/>
    <s v="EQ"/>
    <n v="2360"/>
    <n v="2374"/>
    <n v="2333"/>
    <n v="2350.25"/>
    <n v="2356.4499999999998"/>
    <n v="2354.65"/>
    <n v="2356.9699999999998"/>
    <n v="748704"/>
    <n v="1764672600.9000001"/>
    <n v="78211"/>
    <n v="456512"/>
    <n v="60.97"/>
    <n v="4.4000000000000909"/>
    <n v="1.8721412615679571E-3"/>
    <x v="1"/>
  </r>
  <r>
    <d v="2024-10-22T00:00:00"/>
    <x v="9"/>
    <n v="10"/>
    <n v="1"/>
    <x v="0"/>
    <x v="3"/>
    <s v="Q4"/>
    <x v="7"/>
    <x v="2"/>
    <s v="EQ"/>
    <n v="2354.5"/>
    <n v="2385"/>
    <n v="2340.0500000000002"/>
    <n v="2354.65"/>
    <n v="2357"/>
    <n v="2350.25"/>
    <n v="2364.3200000000002"/>
    <n v="967131"/>
    <n v="2286608458.6999998"/>
    <n v="84275"/>
    <n v="539075"/>
    <n v="55.74"/>
    <n v="-4.4000000000000909"/>
    <n v="-1.8686428980952969E-3"/>
    <x v="0"/>
  </r>
  <r>
    <d v="2024-10-23T00:00:00"/>
    <x v="9"/>
    <n v="10"/>
    <n v="1"/>
    <x v="0"/>
    <x v="3"/>
    <s v="Q4"/>
    <x v="7"/>
    <x v="2"/>
    <s v="EQ"/>
    <n v="2350.0500000000002"/>
    <n v="2374.9"/>
    <n v="2320.1"/>
    <n v="2350.25"/>
    <n v="2332.15"/>
    <n v="2327.15"/>
    <n v="2345.0500000000002"/>
    <n v="707261"/>
    <n v="1658563076.6500001"/>
    <n v="67377"/>
    <n v="461857"/>
    <n v="65.3"/>
    <n v="-23.099999999999909"/>
    <n v="-9.8287416232315326E-3"/>
    <x v="0"/>
  </r>
  <r>
    <d v="2024-10-24T00:00:00"/>
    <x v="9"/>
    <n v="10"/>
    <n v="1"/>
    <x v="0"/>
    <x v="3"/>
    <s v="Q4"/>
    <x v="7"/>
    <x v="2"/>
    <s v="EQ"/>
    <n v="2339"/>
    <n v="2340"/>
    <n v="2216"/>
    <n v="2327.15"/>
    <n v="2263"/>
    <n v="2258.65"/>
    <n v="2258.06"/>
    <n v="2955497"/>
    <n v="6673678526.9499998"/>
    <n v="249665"/>
    <n v="1801572"/>
    <n v="60.96"/>
    <n v="-68.5"/>
    <n v="-2.9435145994027027E-2"/>
    <x v="0"/>
  </r>
  <r>
    <d v="2024-10-25T00:00:00"/>
    <x v="9"/>
    <n v="10"/>
    <n v="1"/>
    <x v="0"/>
    <x v="3"/>
    <s v="Q4"/>
    <x v="7"/>
    <x v="2"/>
    <s v="EQ"/>
    <n v="2269"/>
    <n v="2286.5"/>
    <n v="2257"/>
    <n v="2258.65"/>
    <n v="2263.8000000000002"/>
    <n v="2260.6999999999998"/>
    <n v="2272.0700000000002"/>
    <n v="1341509"/>
    <n v="3048004473.5999999"/>
    <n v="113509"/>
    <n v="932658"/>
    <n v="69.52"/>
    <n v="2.0499999999997272"/>
    <n v="9.0762180948784769E-4"/>
    <x v="1"/>
  </r>
  <r>
    <d v="2024-10-28T00:00:00"/>
    <x v="9"/>
    <n v="10"/>
    <n v="1"/>
    <x v="0"/>
    <x v="3"/>
    <s v="Q4"/>
    <x v="7"/>
    <x v="2"/>
    <s v="EQ"/>
    <n v="2270.9499999999998"/>
    <n v="2319"/>
    <n v="2256.0500000000002"/>
    <n v="2260.6999999999998"/>
    <n v="2278.9"/>
    <n v="2272.0500000000002"/>
    <n v="2286.38"/>
    <n v="875565"/>
    <n v="2001874945.1500001"/>
    <n v="65247"/>
    <n v="495566"/>
    <n v="56.6"/>
    <n v="11.350000000000364"/>
    <n v="5.0205688503562459E-3"/>
    <x v="1"/>
  </r>
  <r>
    <d v="2024-10-29T00:00:00"/>
    <x v="9"/>
    <n v="10"/>
    <n v="1"/>
    <x v="0"/>
    <x v="3"/>
    <s v="Q4"/>
    <x v="7"/>
    <x v="2"/>
    <s v="EQ"/>
    <n v="2280"/>
    <n v="2285.8000000000002"/>
    <n v="2260.75"/>
    <n v="2272.0500000000002"/>
    <n v="2266.85"/>
    <n v="2267.4"/>
    <n v="2268.91"/>
    <n v="929831"/>
    <n v="2109703764.5999999"/>
    <n v="54991"/>
    <n v="633670"/>
    <n v="68.150000000000006"/>
    <n v="-4.6500000000000909"/>
    <n v="-2.0466098897471844E-3"/>
    <x v="0"/>
  </r>
  <r>
    <d v="2024-10-30T00:00:00"/>
    <x v="9"/>
    <n v="10"/>
    <n v="1"/>
    <x v="0"/>
    <x v="3"/>
    <s v="Q4"/>
    <x v="7"/>
    <x v="2"/>
    <s v="EQ"/>
    <n v="2278.75"/>
    <n v="2297.25"/>
    <n v="2260.1999999999998"/>
    <n v="2267.4"/>
    <n v="2278"/>
    <n v="2276.3000000000002"/>
    <n v="2279.54"/>
    <n v="893773"/>
    <n v="2037394530.7"/>
    <n v="62770"/>
    <n v="525792"/>
    <n v="58.83"/>
    <n v="8.9000000000000909"/>
    <n v="3.9252006703713906E-3"/>
    <x v="1"/>
  </r>
  <r>
    <d v="2024-10-31T00:00:00"/>
    <x v="9"/>
    <n v="10"/>
    <n v="1"/>
    <x v="0"/>
    <x v="3"/>
    <s v="Q4"/>
    <x v="7"/>
    <x v="2"/>
    <s v="EQ"/>
    <n v="2287"/>
    <n v="2287"/>
    <n v="2260"/>
    <n v="2276.3000000000002"/>
    <n v="2263.5"/>
    <n v="2262.9499999999998"/>
    <n v="2266.79"/>
    <n v="659765"/>
    <n v="1495551787.45"/>
    <n v="80164"/>
    <n v="450385"/>
    <n v="68.260000000000005"/>
    <n v="-13.350000000000364"/>
    <n v="-5.8647805649520547E-3"/>
    <x v="0"/>
  </r>
  <r>
    <d v="2024-11-01T00:00:00"/>
    <x v="10"/>
    <n v="11"/>
    <n v="1"/>
    <x v="0"/>
    <x v="3"/>
    <s v="Q4"/>
    <x v="7"/>
    <x v="2"/>
    <s v="EQ"/>
    <n v="2292.9"/>
    <n v="2292.9499999999998"/>
    <n v="2268.35"/>
    <n v="2262.9499999999998"/>
    <n v="2283.9499999999998"/>
    <n v="2282.3000000000002"/>
    <n v="2280.1"/>
    <n v="121614"/>
    <n v="277292139.55000001"/>
    <n v="13487"/>
    <n v="68950"/>
    <n v="56.7"/>
    <n v="19.350000000000364"/>
    <n v="8.5507854791313839E-3"/>
    <x v="1"/>
  </r>
  <r>
    <d v="2024-11-04T00:00:00"/>
    <x v="10"/>
    <n v="11"/>
    <n v="1"/>
    <x v="0"/>
    <x v="3"/>
    <s v="Q4"/>
    <x v="7"/>
    <x v="2"/>
    <s v="EQ"/>
    <n v="2283"/>
    <n v="2287"/>
    <n v="2230.9"/>
    <n v="2282.3000000000002"/>
    <n v="2245.5"/>
    <n v="2246.1999999999998"/>
    <n v="2244.35"/>
    <n v="963160"/>
    <n v="2161672771.6999998"/>
    <n v="97875"/>
    <n v="640718"/>
    <n v="66.52"/>
    <n v="-36.100000000000364"/>
    <n v="-1.5817377207203418E-2"/>
    <x v="0"/>
  </r>
  <r>
    <d v="2024-11-05T00:00:00"/>
    <x v="10"/>
    <n v="11"/>
    <n v="1"/>
    <x v="0"/>
    <x v="3"/>
    <s v="Q4"/>
    <x v="7"/>
    <x v="2"/>
    <s v="EQ"/>
    <n v="2256"/>
    <n v="2267.9"/>
    <n v="2236.3000000000002"/>
    <n v="2246.1999999999998"/>
    <n v="2265"/>
    <n v="2262.4499999999998"/>
    <n v="2258.94"/>
    <n v="725930"/>
    <n v="1639834955.1500001"/>
    <n v="71839"/>
    <n v="400608"/>
    <n v="55.19"/>
    <n v="16.25"/>
    <n v="7.2344403882112019E-3"/>
    <x v="1"/>
  </r>
  <r>
    <d v="2024-11-06T00:00:00"/>
    <x v="10"/>
    <n v="11"/>
    <n v="1"/>
    <x v="0"/>
    <x v="3"/>
    <s v="Q4"/>
    <x v="7"/>
    <x v="2"/>
    <s v="EQ"/>
    <n v="2268"/>
    <n v="2279.6999999999998"/>
    <n v="2258.0500000000002"/>
    <n v="2262.4499999999998"/>
    <n v="2275"/>
    <n v="2275.6"/>
    <n v="2271.6799999999998"/>
    <n v="806973"/>
    <n v="1833185210.8499999"/>
    <n v="76875"/>
    <n v="551553"/>
    <n v="68.349999999999994"/>
    <n v="13.150000000000091"/>
    <n v="5.8122831443789217E-3"/>
    <x v="1"/>
  </r>
  <r>
    <d v="2024-11-07T00:00:00"/>
    <x v="10"/>
    <n v="11"/>
    <n v="1"/>
    <x v="0"/>
    <x v="3"/>
    <s v="Q4"/>
    <x v="7"/>
    <x v="2"/>
    <s v="EQ"/>
    <n v="2273"/>
    <n v="2284.85"/>
    <n v="2241.6999999999998"/>
    <n v="2275.6"/>
    <n v="2265.25"/>
    <n v="2262.85"/>
    <n v="2256.9899999999998"/>
    <n v="891957"/>
    <n v="2013140207.25"/>
    <n v="64755"/>
    <n v="573080"/>
    <n v="64.25"/>
    <n v="-12.75"/>
    <n v="-5.6029179117595366E-3"/>
    <x v="0"/>
  </r>
  <r>
    <d v="2024-11-08T00:00:00"/>
    <x v="10"/>
    <n v="11"/>
    <n v="1"/>
    <x v="0"/>
    <x v="3"/>
    <s v="Q4"/>
    <x v="7"/>
    <x v="2"/>
    <s v="EQ"/>
    <n v="2270"/>
    <n v="2298"/>
    <n v="2258.8000000000002"/>
    <n v="2262.85"/>
    <n v="2294.15"/>
    <n v="2295.65"/>
    <n v="2284.2399999999998"/>
    <n v="834995"/>
    <n v="1907330967.9000001"/>
    <n v="92625"/>
    <n v="495017"/>
    <n v="59.28"/>
    <n v="32.800000000000182"/>
    <n v="1.4494995249353772E-2"/>
    <x v="1"/>
  </r>
  <r>
    <d v="2024-11-11T00:00:00"/>
    <x v="10"/>
    <n v="11"/>
    <n v="1"/>
    <x v="0"/>
    <x v="3"/>
    <s v="Q4"/>
    <x v="7"/>
    <x v="2"/>
    <s v="EQ"/>
    <n v="2280"/>
    <n v="2294.85"/>
    <n v="2254.1999999999998"/>
    <n v="2295.65"/>
    <n v="2285"/>
    <n v="2279.0500000000002"/>
    <n v="2276.8000000000002"/>
    <n v="773595"/>
    <n v="1761320948.25"/>
    <n v="54073"/>
    <n v="551794"/>
    <n v="71.33"/>
    <n v="-16.599999999999909"/>
    <n v="-7.2310674536623211E-3"/>
    <x v="0"/>
  </r>
  <r>
    <d v="2024-11-12T00:00:00"/>
    <x v="10"/>
    <n v="11"/>
    <n v="1"/>
    <x v="0"/>
    <x v="3"/>
    <s v="Q4"/>
    <x v="7"/>
    <x v="2"/>
    <s v="EQ"/>
    <n v="2290.4499999999998"/>
    <n v="2290.4499999999998"/>
    <n v="2241"/>
    <n v="2279.0500000000002"/>
    <n v="2251.65"/>
    <n v="2256.1999999999998"/>
    <n v="2260.4499999999998"/>
    <n v="1105339"/>
    <n v="2498558519.5"/>
    <n v="88902"/>
    <n v="727810"/>
    <n v="65.84"/>
    <n v="-22.850000000000364"/>
    <n v="-1.002610736929877E-2"/>
    <x v="0"/>
  </r>
  <r>
    <d v="2024-11-13T00:00:00"/>
    <x v="10"/>
    <n v="11"/>
    <n v="1"/>
    <x v="0"/>
    <x v="3"/>
    <s v="Q4"/>
    <x v="7"/>
    <x v="2"/>
    <s v="EQ"/>
    <n v="2241.25"/>
    <n v="2251.9499999999998"/>
    <n v="2222"/>
    <n v="2256.1999999999998"/>
    <n v="2241.25"/>
    <n v="2235.25"/>
    <n v="2232.92"/>
    <n v="763388"/>
    <n v="1704582610.95"/>
    <n v="69894"/>
    <n v="494035"/>
    <n v="64.72"/>
    <n v="-20.949999999999818"/>
    <n v="-9.2855243329491265E-3"/>
    <x v="0"/>
  </r>
  <r>
    <d v="2024-11-14T00:00:00"/>
    <x v="10"/>
    <n v="11"/>
    <n v="1"/>
    <x v="0"/>
    <x v="3"/>
    <s v="Q4"/>
    <x v="7"/>
    <x v="2"/>
    <s v="EQ"/>
    <n v="2239.0500000000002"/>
    <n v="2244.9499999999998"/>
    <n v="2178.4"/>
    <n v="2235.25"/>
    <n v="2188"/>
    <n v="2182.8000000000002"/>
    <n v="2202.44"/>
    <n v="1159238"/>
    <n v="2553154277.0999999"/>
    <n v="118910"/>
    <n v="714690"/>
    <n v="61.65"/>
    <n v="-52.449999999999818"/>
    <n v="-2.3464936807963233E-2"/>
    <x v="0"/>
  </r>
  <r>
    <d v="2024-11-18T00:00:00"/>
    <x v="10"/>
    <n v="11"/>
    <n v="1"/>
    <x v="0"/>
    <x v="3"/>
    <s v="Q4"/>
    <x v="7"/>
    <x v="2"/>
    <s v="EQ"/>
    <n v="2190.6999999999998"/>
    <n v="2218.9499999999998"/>
    <n v="2168.6999999999998"/>
    <n v="2182.8000000000002"/>
    <n v="2214.8000000000002"/>
    <n v="2213.1999999999998"/>
    <n v="2202.61"/>
    <n v="691665"/>
    <n v="1523469626.5"/>
    <n v="76282"/>
    <n v="391221"/>
    <n v="56.56"/>
    <n v="30.399999999999636"/>
    <n v="1.3927066153564061E-2"/>
    <x v="1"/>
  </r>
  <r>
    <d v="2024-11-19T00:00:00"/>
    <x v="10"/>
    <n v="11"/>
    <n v="1"/>
    <x v="0"/>
    <x v="3"/>
    <s v="Q4"/>
    <x v="7"/>
    <x v="2"/>
    <s v="EQ"/>
    <n v="2225"/>
    <n v="2243.65"/>
    <n v="2203.9"/>
    <n v="2213.1999999999998"/>
    <n v="2206"/>
    <n v="2214.15"/>
    <n v="2227.96"/>
    <n v="806020"/>
    <n v="1795782474.45"/>
    <n v="67247"/>
    <n v="526836"/>
    <n v="65.36"/>
    <n v="0.95000000000027285"/>
    <n v="4.2924272546551278E-4"/>
    <x v="1"/>
  </r>
  <r>
    <d v="2024-11-21T00:00:00"/>
    <x v="10"/>
    <n v="11"/>
    <n v="1"/>
    <x v="0"/>
    <x v="3"/>
    <s v="Q4"/>
    <x v="7"/>
    <x v="2"/>
    <s v="EQ"/>
    <n v="2205.5500000000002"/>
    <n v="2250"/>
    <n v="2187"/>
    <n v="2214.15"/>
    <n v="2208"/>
    <n v="2211.1999999999998"/>
    <n v="2205.9499999999998"/>
    <n v="827884"/>
    <n v="1826267859.75"/>
    <n v="77127"/>
    <n v="489836"/>
    <n v="59.17"/>
    <n v="-2.9500000000002728"/>
    <n v="-1.3323397240477262E-3"/>
    <x v="0"/>
  </r>
  <r>
    <d v="2024-11-22T00:00:00"/>
    <x v="10"/>
    <n v="11"/>
    <n v="1"/>
    <x v="0"/>
    <x v="3"/>
    <s v="Q4"/>
    <x v="7"/>
    <x v="2"/>
    <s v="EQ"/>
    <n v="2214.1999999999998"/>
    <n v="2252.85"/>
    <n v="2204.1999999999998"/>
    <n v="2211.1999999999998"/>
    <n v="2242.5"/>
    <n v="2247.3000000000002"/>
    <n v="2237.12"/>
    <n v="771958"/>
    <n v="1726964074.5999999"/>
    <n v="85304"/>
    <n v="479378"/>
    <n v="62.1"/>
    <n v="36.100000000000364"/>
    <n v="1.6325976845152121E-2"/>
    <x v="1"/>
  </r>
  <r>
    <d v="2024-11-25T00:00:00"/>
    <x v="10"/>
    <n v="11"/>
    <n v="1"/>
    <x v="0"/>
    <x v="3"/>
    <s v="Q4"/>
    <x v="7"/>
    <x v="2"/>
    <s v="EQ"/>
    <n v="2258.5500000000002"/>
    <n v="2283.65"/>
    <n v="2246.25"/>
    <n v="2247.3000000000002"/>
    <n v="2263.85"/>
    <n v="2256.9499999999998"/>
    <n v="2260.66"/>
    <n v="2029802"/>
    <n v="4588684283.25"/>
    <n v="82975"/>
    <n v="1531246"/>
    <n v="75.44"/>
    <n v="9.6499999999996362"/>
    <n v="4.2940417389754973E-3"/>
    <x v="1"/>
  </r>
  <r>
    <d v="2024-11-26T00:00:00"/>
    <x v="10"/>
    <n v="11"/>
    <n v="1"/>
    <x v="0"/>
    <x v="3"/>
    <s v="Q4"/>
    <x v="7"/>
    <x v="2"/>
    <s v="EQ"/>
    <n v="2270"/>
    <n v="2287.9499999999998"/>
    <n v="2250.5"/>
    <n v="2256.9499999999998"/>
    <n v="2268"/>
    <n v="2265.25"/>
    <n v="2267.9299999999998"/>
    <n v="317122"/>
    <n v="719211152.04999995"/>
    <n v="35762"/>
    <n v="152977"/>
    <n v="48.24"/>
    <n v="8.3000000000001819"/>
    <n v="3.6775294091584585E-3"/>
    <x v="1"/>
  </r>
  <r>
    <d v="2024-11-27T00:00:00"/>
    <x v="10"/>
    <n v="11"/>
    <n v="1"/>
    <x v="0"/>
    <x v="3"/>
    <s v="Q4"/>
    <x v="7"/>
    <x v="2"/>
    <s v="EQ"/>
    <n v="2276.6"/>
    <n v="2276.8000000000002"/>
    <n v="2250.4499999999998"/>
    <n v="2265.25"/>
    <n v="2272"/>
    <n v="2273.9499999999998"/>
    <n v="2267.31"/>
    <n v="437361"/>
    <n v="991630990.54999995"/>
    <n v="33382"/>
    <n v="284130"/>
    <n v="64.959999999999994"/>
    <n v="8.6999999999998181"/>
    <n v="3.8406356914247072E-3"/>
    <x v="1"/>
  </r>
  <r>
    <d v="2024-11-28T00:00:00"/>
    <x v="10"/>
    <n v="11"/>
    <n v="1"/>
    <x v="0"/>
    <x v="3"/>
    <s v="Q4"/>
    <x v="7"/>
    <x v="2"/>
    <s v="EQ"/>
    <n v="2274.0500000000002"/>
    <n v="2289.5"/>
    <n v="2228"/>
    <n v="2273.9499999999998"/>
    <n v="2244.9"/>
    <n v="2236.25"/>
    <n v="2248.7199999999998"/>
    <n v="1246378"/>
    <n v="2802755347.1999998"/>
    <n v="105727"/>
    <n v="746681"/>
    <n v="59.91"/>
    <n v="-37.699999999999818"/>
    <n v="-1.6579080454715286E-2"/>
    <x v="0"/>
  </r>
  <r>
    <d v="2024-11-29T00:00:00"/>
    <x v="10"/>
    <n v="11"/>
    <n v="1"/>
    <x v="0"/>
    <x v="3"/>
    <s v="Q4"/>
    <x v="7"/>
    <x v="2"/>
    <s v="EQ"/>
    <n v="2227"/>
    <n v="2263"/>
    <n v="2227"/>
    <n v="2236.25"/>
    <n v="2235"/>
    <n v="2234.65"/>
    <n v="2241.67"/>
    <n v="1349160"/>
    <n v="3024374028.1999998"/>
    <n v="90740"/>
    <n v="953598"/>
    <n v="70.680000000000007"/>
    <n v="-1.5999999999999091"/>
    <n v="-7.1548351034093189E-4"/>
    <x v="0"/>
  </r>
  <r>
    <d v="2024-12-02T00:00:00"/>
    <x v="11"/>
    <n v="12"/>
    <n v="1"/>
    <x v="0"/>
    <x v="3"/>
    <s v="Q4"/>
    <x v="7"/>
    <x v="2"/>
    <s v="EQ"/>
    <n v="2242.8000000000002"/>
    <n v="2257"/>
    <n v="2223.1"/>
    <n v="2234.65"/>
    <n v="2251.8000000000002"/>
    <n v="2251.85"/>
    <n v="2244.13"/>
    <n v="468272"/>
    <n v="1050863362.65"/>
    <n v="49889"/>
    <n v="285099"/>
    <n v="60.88"/>
    <n v="17.199999999999818"/>
    <n v="7.6969547803905835E-3"/>
    <x v="1"/>
  </r>
  <r>
    <d v="2024-12-03T00:00:00"/>
    <x v="11"/>
    <n v="12"/>
    <n v="1"/>
    <x v="0"/>
    <x v="3"/>
    <s v="Q4"/>
    <x v="7"/>
    <x v="2"/>
    <s v="EQ"/>
    <n v="2262"/>
    <n v="2266.85"/>
    <n v="2250"/>
    <n v="2251.85"/>
    <n v="2262.9"/>
    <n v="2261.6999999999998"/>
    <n v="2260.42"/>
    <n v="766232"/>
    <n v="1732002672.0999999"/>
    <n v="65528"/>
    <n v="581459"/>
    <n v="75.89"/>
    <n v="9.8499999999999091"/>
    <n v="4.3741812287674178E-3"/>
    <x v="1"/>
  </r>
  <r>
    <d v="2024-12-04T00:00:00"/>
    <x v="11"/>
    <n v="12"/>
    <n v="1"/>
    <x v="0"/>
    <x v="3"/>
    <s v="Q4"/>
    <x v="7"/>
    <x v="2"/>
    <s v="EQ"/>
    <n v="2261"/>
    <n v="2275"/>
    <n v="2241.4499999999998"/>
    <n v="2261.6999999999998"/>
    <n v="2254"/>
    <n v="2257.8000000000002"/>
    <n v="2258.38"/>
    <n v="968869"/>
    <n v="2188071757.4000001"/>
    <n v="76244"/>
    <n v="708524"/>
    <n v="73.13"/>
    <n v="-3.8999999999996362"/>
    <n v="-1.7243666268734299E-3"/>
    <x v="0"/>
  </r>
  <r>
    <d v="2024-12-05T00:00:00"/>
    <x v="11"/>
    <n v="12"/>
    <n v="1"/>
    <x v="0"/>
    <x v="3"/>
    <s v="Q4"/>
    <x v="7"/>
    <x v="2"/>
    <s v="EQ"/>
    <n v="2257.8000000000002"/>
    <n v="2277"/>
    <n v="2221"/>
    <n v="2257.8000000000002"/>
    <n v="2258"/>
    <n v="2265.5"/>
    <n v="2252.23"/>
    <n v="1187784"/>
    <n v="2675165012.5500002"/>
    <n v="139514"/>
    <n v="600402"/>
    <n v="50.55"/>
    <n v="7.6999999999998181"/>
    <n v="3.4103995039418094E-3"/>
    <x v="1"/>
  </r>
  <r>
    <d v="2024-12-06T00:00:00"/>
    <x v="11"/>
    <n v="12"/>
    <n v="1"/>
    <x v="0"/>
    <x v="3"/>
    <s v="Q4"/>
    <x v="7"/>
    <x v="2"/>
    <s v="EQ"/>
    <n v="2266.4499999999998"/>
    <n v="2291.9499999999998"/>
    <n v="2255.1"/>
    <n v="2265.5"/>
    <n v="2265"/>
    <n v="2267.8000000000002"/>
    <n v="2266.0500000000002"/>
    <n v="645601"/>
    <n v="1462961352.8"/>
    <n v="57547"/>
    <n v="411452"/>
    <n v="63.73"/>
    <n v="2.3000000000001819"/>
    <n v="1.0152284263960194E-3"/>
    <x v="1"/>
  </r>
  <r>
    <d v="2024-12-09T00:00:00"/>
    <x v="11"/>
    <n v="12"/>
    <n v="1"/>
    <x v="0"/>
    <x v="3"/>
    <s v="Q4"/>
    <x v="7"/>
    <x v="2"/>
    <s v="EQ"/>
    <n v="2270"/>
    <n v="2276.6"/>
    <n v="2213.65"/>
    <n v="2267.8000000000002"/>
    <n v="2229"/>
    <n v="2228.85"/>
    <n v="2227.37"/>
    <n v="969851"/>
    <n v="2160219429.4000001"/>
    <n v="83824"/>
    <n v="632809"/>
    <n v="65.25"/>
    <n v="-38.950000000000273"/>
    <n v="-1.7175235911456154E-2"/>
    <x v="0"/>
  </r>
  <r>
    <d v="2024-12-10T00:00:00"/>
    <x v="11"/>
    <n v="12"/>
    <n v="1"/>
    <x v="0"/>
    <x v="3"/>
    <s v="Q4"/>
    <x v="7"/>
    <x v="2"/>
    <s v="EQ"/>
    <n v="2229"/>
    <n v="2240"/>
    <n v="2210"/>
    <n v="2228.85"/>
    <n v="2219"/>
    <n v="2214.4499999999998"/>
    <n v="2225.5300000000002"/>
    <n v="915298"/>
    <n v="2037018659.5"/>
    <n v="55256"/>
    <n v="717016"/>
    <n v="78.34"/>
    <n v="-14.400000000000091"/>
    <n v="-6.46073087017973E-3"/>
    <x v="0"/>
  </r>
  <r>
    <d v="2024-12-11T00:00:00"/>
    <x v="11"/>
    <n v="12"/>
    <n v="1"/>
    <x v="0"/>
    <x v="3"/>
    <s v="Q4"/>
    <x v="7"/>
    <x v="2"/>
    <s v="EQ"/>
    <n v="2225"/>
    <n v="2254"/>
    <n v="2223"/>
    <n v="2214.4499999999998"/>
    <n v="2241"/>
    <n v="2241.0500000000002"/>
    <n v="2242.36"/>
    <n v="734861"/>
    <n v="1647819717.2"/>
    <n v="60343"/>
    <n v="415116"/>
    <n v="56.49"/>
    <n v="26.600000000000364"/>
    <n v="1.2012012012012177E-2"/>
    <x v="1"/>
  </r>
  <r>
    <d v="2024-12-12T00:00:00"/>
    <x v="11"/>
    <n v="12"/>
    <n v="1"/>
    <x v="0"/>
    <x v="3"/>
    <s v="Q4"/>
    <x v="7"/>
    <x v="2"/>
    <s v="EQ"/>
    <n v="2249.9499999999998"/>
    <n v="2254"/>
    <n v="2215.1"/>
    <n v="2241.0500000000002"/>
    <n v="2222"/>
    <n v="2224.0500000000002"/>
    <n v="2227.54"/>
    <n v="965610"/>
    <n v="2150936787.25"/>
    <n v="56707"/>
    <n v="615693"/>
    <n v="63.76"/>
    <n v="-17"/>
    <n v="-7.5857299033934983E-3"/>
    <x v="0"/>
  </r>
  <r>
    <d v="2024-12-13T00:00:00"/>
    <x v="11"/>
    <n v="12"/>
    <n v="1"/>
    <x v="0"/>
    <x v="3"/>
    <s v="Q4"/>
    <x v="7"/>
    <x v="2"/>
    <s v="EQ"/>
    <n v="2225"/>
    <n v="2257.85"/>
    <n v="2208.25"/>
    <n v="2224.0500000000002"/>
    <n v="2255"/>
    <n v="2253.5"/>
    <n v="2238.14"/>
    <n v="554661"/>
    <n v="1241409217.75"/>
    <n v="63963"/>
    <n v="258514"/>
    <n v="46.61"/>
    <n v="29.449999999999818"/>
    <n v="1.3241608776781015E-2"/>
    <x v="1"/>
  </r>
  <r>
    <d v="2024-12-16T00:00:00"/>
    <x v="11"/>
    <n v="12"/>
    <n v="1"/>
    <x v="0"/>
    <x v="3"/>
    <s v="Q4"/>
    <x v="7"/>
    <x v="2"/>
    <s v="EQ"/>
    <n v="2253.5"/>
    <n v="2257.5"/>
    <n v="2228.5500000000002"/>
    <n v="2253.5"/>
    <n v="2243.4"/>
    <n v="2238.75"/>
    <n v="2235.39"/>
    <n v="665686"/>
    <n v="1488068516.8499999"/>
    <n v="46693"/>
    <n v="433078"/>
    <n v="65.06"/>
    <n v="-14.75"/>
    <n v="-6.5453738628799647E-3"/>
    <x v="0"/>
  </r>
  <r>
    <d v="2024-12-17T00:00:00"/>
    <x v="11"/>
    <n v="12"/>
    <n v="1"/>
    <x v="0"/>
    <x v="3"/>
    <s v="Q4"/>
    <x v="7"/>
    <x v="2"/>
    <s v="EQ"/>
    <n v="2226"/>
    <n v="2233.9499999999998"/>
    <n v="2200"/>
    <n v="2238.75"/>
    <n v="2205"/>
    <n v="2202.9499999999998"/>
    <n v="2207.79"/>
    <n v="1498906"/>
    <n v="3309263126.5500002"/>
    <n v="94715"/>
    <n v="1060504"/>
    <n v="70.75"/>
    <n v="-35.800000000000182"/>
    <n v="-1.5991066443327831E-2"/>
    <x v="0"/>
  </r>
  <r>
    <d v="2024-12-18T00:00:00"/>
    <x v="11"/>
    <n v="12"/>
    <n v="1"/>
    <x v="0"/>
    <x v="3"/>
    <s v="Q4"/>
    <x v="7"/>
    <x v="2"/>
    <s v="EQ"/>
    <n v="2202.9499999999998"/>
    <n v="2213.9499999999998"/>
    <n v="2180.5"/>
    <n v="2202.9499999999998"/>
    <n v="2188"/>
    <n v="2188.0500000000002"/>
    <n v="2193.41"/>
    <n v="966166"/>
    <n v="2119193952.9000001"/>
    <n v="61196"/>
    <n v="635635"/>
    <n v="65.790000000000006"/>
    <n v="-14.899999999999636"/>
    <n v="-6.7636578224651656E-3"/>
    <x v="0"/>
  </r>
  <r>
    <d v="2024-12-19T00:00:00"/>
    <x v="11"/>
    <n v="12"/>
    <n v="1"/>
    <x v="0"/>
    <x v="3"/>
    <s v="Q4"/>
    <x v="7"/>
    <x v="2"/>
    <s v="EQ"/>
    <n v="2185"/>
    <n v="2194.25"/>
    <n v="2147.4"/>
    <n v="2188.0500000000002"/>
    <n v="2164"/>
    <n v="2160.4"/>
    <n v="2158.0700000000002"/>
    <n v="1553990"/>
    <n v="3353621055.75"/>
    <n v="93264"/>
    <n v="1046679"/>
    <n v="67.349999999999994"/>
    <n v="-27.650000000000091"/>
    <n v="-1.2636822741710695E-2"/>
    <x v="0"/>
  </r>
  <r>
    <d v="2024-12-20T00:00:00"/>
    <x v="11"/>
    <n v="12"/>
    <n v="1"/>
    <x v="0"/>
    <x v="3"/>
    <s v="Q4"/>
    <x v="7"/>
    <x v="2"/>
    <s v="EQ"/>
    <n v="2160"/>
    <n v="2175"/>
    <n v="2145.4"/>
    <n v="2160.4"/>
    <n v="2165"/>
    <n v="2163.5"/>
    <n v="2164.61"/>
    <n v="1651762"/>
    <n v="3575415613.3499999"/>
    <n v="100790"/>
    <n v="1081128"/>
    <n v="65.45"/>
    <n v="3.0999999999999091"/>
    <n v="1.4349194593593357E-3"/>
    <x v="1"/>
  </r>
  <r>
    <d v="2024-12-23T00:00:00"/>
    <x v="11"/>
    <n v="12"/>
    <n v="1"/>
    <x v="0"/>
    <x v="3"/>
    <s v="Q4"/>
    <x v="7"/>
    <x v="2"/>
    <s v="EQ"/>
    <n v="2170"/>
    <n v="2180"/>
    <n v="2147.6999999999998"/>
    <n v="2163.5"/>
    <n v="2158.1"/>
    <n v="2151.6"/>
    <n v="2161.4899999999998"/>
    <n v="438717"/>
    <n v="948282656.39999998"/>
    <n v="51673"/>
    <n v="227288"/>
    <n v="51.81"/>
    <n v="-11.900000000000091"/>
    <n v="-5.5003466605038553E-3"/>
    <x v="0"/>
  </r>
  <r>
    <d v="2024-12-24T00:00:00"/>
    <x v="11"/>
    <n v="12"/>
    <n v="1"/>
    <x v="0"/>
    <x v="3"/>
    <s v="Q4"/>
    <x v="7"/>
    <x v="2"/>
    <s v="EQ"/>
    <n v="2151.6999999999998"/>
    <n v="2175"/>
    <n v="2151.6999999999998"/>
    <n v="2151.6"/>
    <n v="2170"/>
    <n v="2166.6999999999998"/>
    <n v="2166.1"/>
    <n v="322566"/>
    <n v="698710164.04999995"/>
    <n v="31252"/>
    <n v="184069"/>
    <n v="57.06"/>
    <n v="15.099999999999909"/>
    <n v="7.0180330916526819E-3"/>
    <x v="1"/>
  </r>
  <r>
    <d v="2024-12-26T00:00:00"/>
    <x v="11"/>
    <n v="12"/>
    <n v="1"/>
    <x v="0"/>
    <x v="3"/>
    <s v="Q4"/>
    <x v="7"/>
    <x v="2"/>
    <s v="EQ"/>
    <n v="2158.1999999999998"/>
    <n v="2176"/>
    <n v="2146.4"/>
    <n v="2166.6999999999998"/>
    <n v="2154.3000000000002"/>
    <n v="2149.9"/>
    <n v="2157.36"/>
    <n v="523926"/>
    <n v="1130298253.6500001"/>
    <n v="56335"/>
    <n v="352952"/>
    <n v="67.37"/>
    <n v="-16.799999999999727"/>
    <n v="-7.753726865740402E-3"/>
    <x v="0"/>
  </r>
  <r>
    <d v="2024-12-27T00:00:00"/>
    <x v="11"/>
    <n v="12"/>
    <n v="1"/>
    <x v="0"/>
    <x v="3"/>
    <s v="Q4"/>
    <x v="7"/>
    <x v="2"/>
    <s v="EQ"/>
    <n v="2159"/>
    <n v="2169.0500000000002"/>
    <n v="2151"/>
    <n v="2149.9"/>
    <n v="2166.4"/>
    <n v="2165.6"/>
    <n v="2162.4"/>
    <n v="462667"/>
    <n v="1000472248.4"/>
    <n v="41601"/>
    <n v="272883"/>
    <n v="58.98"/>
    <n v="15.699999999999818"/>
    <n v="7.3026652402436477E-3"/>
    <x v="1"/>
  </r>
  <r>
    <d v="2024-12-30T00:00:00"/>
    <x v="11"/>
    <n v="12"/>
    <n v="1"/>
    <x v="0"/>
    <x v="3"/>
    <s v="Q4"/>
    <x v="7"/>
    <x v="2"/>
    <s v="EQ"/>
    <n v="2174"/>
    <n v="2177"/>
    <n v="2149"/>
    <n v="2165.6"/>
    <n v="2158"/>
    <n v="2159.9"/>
    <n v="2163.33"/>
    <n v="1235490"/>
    <n v="2672777460.5999999"/>
    <n v="65257"/>
    <n v="877681"/>
    <n v="71.040000000000006"/>
    <n v="-5.6999999999998181"/>
    <n v="-2.6320650166234845E-3"/>
    <x v="0"/>
  </r>
  <r>
    <d v="2024-12-31T00:00:00"/>
    <x v="11"/>
    <n v="12"/>
    <n v="1"/>
    <x v="0"/>
    <x v="3"/>
    <s v="Q4"/>
    <x v="7"/>
    <x v="2"/>
    <s v="EQ"/>
    <n v="2155"/>
    <n v="2174.5500000000002"/>
    <n v="2147.75"/>
    <n v="2159.9"/>
    <n v="2170.4499999999998"/>
    <n v="2170.0500000000002"/>
    <n v="2163.31"/>
    <n v="635557"/>
    <n v="1374907625.95"/>
    <n v="37459"/>
    <n v="433603"/>
    <n v="68.22"/>
    <n v="10.150000000000091"/>
    <n v="4.6992916338719805E-3"/>
    <x v="1"/>
  </r>
  <r>
    <d v="2025-01-01T00:00:00"/>
    <x v="0"/>
    <n v="1"/>
    <n v="1"/>
    <x v="1"/>
    <x v="0"/>
    <s v="Q1"/>
    <x v="7"/>
    <x v="2"/>
    <s v="EQ"/>
    <n v="2170"/>
    <n v="2179.25"/>
    <n v="2157.3000000000002"/>
    <n v="2170.0500000000002"/>
    <n v="2172.1999999999998"/>
    <n v="2169.25"/>
    <n v="2169.5"/>
    <n v="454290"/>
    <n v="985584182.25"/>
    <n v="40883"/>
    <n v="268766"/>
    <n v="59.16"/>
    <n v="-0.8000000000001819"/>
    <n v="-3.6865510011298443E-4"/>
    <x v="0"/>
  </r>
  <r>
    <d v="2025-01-02T00:00:00"/>
    <x v="0"/>
    <n v="1"/>
    <n v="1"/>
    <x v="1"/>
    <x v="0"/>
    <s v="Q1"/>
    <x v="7"/>
    <x v="2"/>
    <s v="EQ"/>
    <n v="2169"/>
    <n v="2207.75"/>
    <n v="2163.15"/>
    <n v="2169.25"/>
    <n v="2194.3000000000002"/>
    <n v="2200.1999999999998"/>
    <n v="2193.94"/>
    <n v="629164"/>
    <n v="1380347855.25"/>
    <n v="63038"/>
    <n v="380139"/>
    <n v="60.42"/>
    <n v="30.949999999999818"/>
    <n v="1.4267604010602659E-2"/>
    <x v="1"/>
  </r>
  <r>
    <d v="2025-01-03T00:00:00"/>
    <x v="0"/>
    <n v="1"/>
    <n v="1"/>
    <x v="1"/>
    <x v="0"/>
    <s v="Q1"/>
    <x v="7"/>
    <x v="2"/>
    <s v="EQ"/>
    <n v="2200.1999999999998"/>
    <n v="2237.9499999999998"/>
    <n v="2198.0500000000002"/>
    <n v="2200.1999999999998"/>
    <n v="2231"/>
    <n v="2232.6999999999998"/>
    <n v="2225.9899999999998"/>
    <n v="1011450"/>
    <n v="2251474703.4499998"/>
    <n v="70299"/>
    <n v="686737"/>
    <n v="67.900000000000006"/>
    <n v="32.5"/>
    <n v="1.4771384419598219E-2"/>
    <x v="1"/>
  </r>
  <r>
    <d v="2025-01-06T00:00:00"/>
    <x v="0"/>
    <n v="1"/>
    <n v="1"/>
    <x v="1"/>
    <x v="0"/>
    <s v="Q1"/>
    <x v="7"/>
    <x v="2"/>
    <s v="EQ"/>
    <n v="2243.5"/>
    <n v="2244.9"/>
    <n v="2170"/>
    <n v="2232.6999999999998"/>
    <n v="2191"/>
    <n v="2185"/>
    <n v="2192.14"/>
    <n v="1138466"/>
    <n v="2495673190.6500001"/>
    <n v="73578"/>
    <n v="723534"/>
    <n v="63.55"/>
    <n v="-47.699999999999818"/>
    <n v="-2.1364267478837202E-2"/>
    <x v="0"/>
  </r>
  <r>
    <d v="2025-01-07T00:00:00"/>
    <x v="0"/>
    <n v="1"/>
    <n v="1"/>
    <x v="1"/>
    <x v="0"/>
    <s v="Q1"/>
    <x v="7"/>
    <x v="2"/>
    <s v="EQ"/>
    <n v="2190.1999999999998"/>
    <n v="2216.3000000000002"/>
    <n v="2179.9"/>
    <n v="2185"/>
    <n v="2209.0500000000002"/>
    <n v="2212.65"/>
    <n v="2208.2199999999998"/>
    <n v="595819"/>
    <n v="1315701082.2"/>
    <n v="55659"/>
    <n v="389611"/>
    <n v="65.39"/>
    <n v="27.650000000000091"/>
    <n v="1.2654462242562971E-2"/>
    <x v="1"/>
  </r>
  <r>
    <d v="2025-01-08T00:00:00"/>
    <x v="0"/>
    <n v="1"/>
    <n v="1"/>
    <x v="1"/>
    <x v="0"/>
    <s v="Q1"/>
    <x v="7"/>
    <x v="2"/>
    <s v="EQ"/>
    <n v="2223"/>
    <n v="2224.9499999999998"/>
    <n v="2194.5500000000002"/>
    <n v="2212.65"/>
    <n v="2215.75"/>
    <n v="2219.9"/>
    <n v="2211.4899999999998"/>
    <n v="449500"/>
    <n v="994062923.04999995"/>
    <n v="44930"/>
    <n v="281934"/>
    <n v="62.72"/>
    <n v="7.25"/>
    <n v="3.2766140148690484E-3"/>
    <x v="1"/>
  </r>
  <r>
    <d v="2025-01-09T00:00:00"/>
    <x v="0"/>
    <n v="1"/>
    <n v="1"/>
    <x v="1"/>
    <x v="0"/>
    <s v="Q1"/>
    <x v="7"/>
    <x v="2"/>
    <s v="EQ"/>
    <n v="2215.4499999999998"/>
    <n v="2271.8000000000002"/>
    <n v="2204.0500000000002"/>
    <n v="2219.9"/>
    <n v="2259"/>
    <n v="2256.0500000000002"/>
    <n v="2252.73"/>
    <n v="1147318"/>
    <n v="2584593511.5500002"/>
    <n v="87945"/>
    <n v="479695"/>
    <n v="41.81"/>
    <n v="36.150000000000091"/>
    <n v="1.6284517320600066E-2"/>
    <x v="1"/>
  </r>
  <r>
    <d v="2025-01-10T00:00:00"/>
    <x v="0"/>
    <n v="1"/>
    <n v="1"/>
    <x v="1"/>
    <x v="0"/>
    <s v="Q1"/>
    <x v="7"/>
    <x v="2"/>
    <s v="EQ"/>
    <n v="2272.0500000000002"/>
    <n v="2278"/>
    <n v="2241.25"/>
    <n v="2256.0500000000002"/>
    <n v="2244"/>
    <n v="2247.9"/>
    <n v="2262.2399999999998"/>
    <n v="809854"/>
    <n v="1832081981.9000001"/>
    <n v="58326"/>
    <n v="458987"/>
    <n v="56.68"/>
    <n v="-8.1500000000000909"/>
    <n v="-3.6125085880189226E-3"/>
    <x v="0"/>
  </r>
  <r>
    <d v="2025-01-13T00:00:00"/>
    <x v="0"/>
    <n v="1"/>
    <n v="1"/>
    <x v="1"/>
    <x v="0"/>
    <s v="Q1"/>
    <x v="7"/>
    <x v="2"/>
    <s v="EQ"/>
    <n v="2245"/>
    <n v="2261.15"/>
    <n v="2221.5500000000002"/>
    <n v="2247.9"/>
    <n v="2236"/>
    <n v="2237.35"/>
    <n v="2237.0700000000002"/>
    <n v="804531"/>
    <n v="1799795094.5999999"/>
    <n v="62417"/>
    <n v="479639"/>
    <n v="59.62"/>
    <n v="-10.550000000000182"/>
    <n v="-4.6932692735442774E-3"/>
    <x v="0"/>
  </r>
  <r>
    <d v="2025-01-14T00:00:00"/>
    <x v="0"/>
    <n v="1"/>
    <n v="1"/>
    <x v="1"/>
    <x v="0"/>
    <s v="Q1"/>
    <x v="7"/>
    <x v="2"/>
    <s v="EQ"/>
    <n v="2251.1999999999998"/>
    <n v="2256.6"/>
    <n v="2199.25"/>
    <n v="2237.35"/>
    <n v="2225"/>
    <n v="2219.0500000000002"/>
    <n v="2219.5700000000002"/>
    <n v="702549"/>
    <n v="1559354365.8"/>
    <n v="63908"/>
    <n v="372301"/>
    <n v="52.99"/>
    <n v="-18.299999999999727"/>
    <n v="-8.1793192839742235E-3"/>
    <x v="0"/>
  </r>
  <r>
    <d v="2025-01-15T00:00:00"/>
    <x v="0"/>
    <n v="1"/>
    <n v="1"/>
    <x v="1"/>
    <x v="0"/>
    <s v="Q1"/>
    <x v="7"/>
    <x v="2"/>
    <s v="EQ"/>
    <n v="2219.0500000000002"/>
    <n v="2220.1"/>
    <n v="2172.1999999999998"/>
    <n v="2219.0500000000002"/>
    <n v="2210"/>
    <n v="2199.65"/>
    <n v="2188.5500000000002"/>
    <n v="723625"/>
    <n v="1583690879.9000001"/>
    <n v="64232"/>
    <n v="380153"/>
    <n v="52.53"/>
    <n v="-19.400000000000091"/>
    <n v="-8.7424798900430766E-3"/>
    <x v="0"/>
  </r>
  <r>
    <d v="2025-01-16T00:00:00"/>
    <x v="0"/>
    <n v="1"/>
    <n v="1"/>
    <x v="1"/>
    <x v="0"/>
    <s v="Q1"/>
    <x v="7"/>
    <x v="2"/>
    <s v="EQ"/>
    <n v="2205.1"/>
    <n v="2218.25"/>
    <n v="2156.5"/>
    <n v="2199.65"/>
    <n v="2174"/>
    <n v="2169.3000000000002"/>
    <n v="2169.39"/>
    <n v="1325809"/>
    <n v="2876198009.3499999"/>
    <n v="109739"/>
    <n v="809952"/>
    <n v="61.09"/>
    <n v="-30.349999999999909"/>
    <n v="-1.3797649626076833E-2"/>
    <x v="0"/>
  </r>
  <r>
    <d v="2025-01-17T00:00:00"/>
    <x v="0"/>
    <n v="1"/>
    <n v="1"/>
    <x v="1"/>
    <x v="0"/>
    <s v="Q1"/>
    <x v="7"/>
    <x v="2"/>
    <s v="EQ"/>
    <n v="2180.65"/>
    <n v="2226.35"/>
    <n v="2172.5500000000002"/>
    <n v="2169.3000000000002"/>
    <n v="2216.9499999999998"/>
    <n v="2217.1999999999998"/>
    <n v="2211.79"/>
    <n v="455901"/>
    <n v="1008355521.9"/>
    <n v="42107"/>
    <n v="238398"/>
    <n v="52.29"/>
    <n v="47.899999999999636"/>
    <n v="2.2080855575531109E-2"/>
    <x v="1"/>
  </r>
  <r>
    <d v="2025-01-20T00:00:00"/>
    <x v="0"/>
    <n v="1"/>
    <n v="1"/>
    <x v="1"/>
    <x v="0"/>
    <s v="Q1"/>
    <x v="7"/>
    <x v="2"/>
    <s v="EQ"/>
    <n v="2219.1999999999998"/>
    <n v="2225"/>
    <n v="2202.35"/>
    <n v="2217.1999999999998"/>
    <n v="2211"/>
    <n v="2214"/>
    <n v="2211.4499999999998"/>
    <n v="401108"/>
    <n v="887029399.45000005"/>
    <n v="41481"/>
    <n v="237711"/>
    <n v="59.26"/>
    <n v="-3.1999999999998181"/>
    <n v="-1.4432617716037426E-3"/>
    <x v="0"/>
  </r>
  <r>
    <d v="2025-01-21T00:00:00"/>
    <x v="0"/>
    <n v="1"/>
    <n v="1"/>
    <x v="1"/>
    <x v="0"/>
    <s v="Q1"/>
    <x v="7"/>
    <x v="2"/>
    <s v="EQ"/>
    <n v="2225"/>
    <n v="2240"/>
    <n v="2191.5500000000002"/>
    <n v="2214"/>
    <n v="2200"/>
    <n v="2196.4499999999998"/>
    <n v="2214.8000000000002"/>
    <n v="764414"/>
    <n v="1693025859.2"/>
    <n v="74505"/>
    <n v="324393"/>
    <n v="42.44"/>
    <n v="-17.550000000000182"/>
    <n v="-7.9268292682927646E-3"/>
    <x v="0"/>
  </r>
  <r>
    <d v="2025-01-22T00:00:00"/>
    <x v="0"/>
    <n v="1"/>
    <n v="1"/>
    <x v="1"/>
    <x v="0"/>
    <s v="Q1"/>
    <x v="7"/>
    <x v="2"/>
    <s v="EQ"/>
    <n v="2196.4499999999998"/>
    <n v="2212.9499999999998"/>
    <n v="2194.15"/>
    <n v="2196.4499999999998"/>
    <n v="2208.9499999999998"/>
    <n v="2207.8000000000002"/>
    <n v="2205.86"/>
    <n v="448036"/>
    <n v="988304639.75"/>
    <n v="41737"/>
    <n v="241374"/>
    <n v="53.87"/>
    <n v="11.350000000000364"/>
    <n v="5.1674292608529055E-3"/>
    <x v="1"/>
  </r>
  <r>
    <d v="2025-01-23T00:00:00"/>
    <x v="0"/>
    <n v="1"/>
    <n v="1"/>
    <x v="1"/>
    <x v="0"/>
    <s v="Q1"/>
    <x v="7"/>
    <x v="2"/>
    <s v="EQ"/>
    <n v="2194.15"/>
    <n v="2209.6"/>
    <n v="2165"/>
    <n v="2207.8000000000002"/>
    <n v="2196.0500000000002"/>
    <n v="2198.9499999999998"/>
    <n v="2196.19"/>
    <n v="496007"/>
    <n v="1089325356.6500001"/>
    <n v="51144"/>
    <n v="252470"/>
    <n v="50.9"/>
    <n v="-8.8500000000003638"/>
    <n v="-4.0085152640639381E-3"/>
    <x v="0"/>
  </r>
  <r>
    <d v="2025-01-24T00:00:00"/>
    <x v="0"/>
    <n v="1"/>
    <n v="1"/>
    <x v="1"/>
    <x v="0"/>
    <s v="Q1"/>
    <x v="7"/>
    <x v="2"/>
    <s v="EQ"/>
    <n v="2202"/>
    <n v="2222.75"/>
    <n v="2190.1"/>
    <n v="2198.9499999999998"/>
    <n v="2209.9"/>
    <n v="2207.9"/>
    <n v="2211.33"/>
    <n v="663600"/>
    <n v="1467436084.8499999"/>
    <n v="43167"/>
    <n v="434496"/>
    <n v="65.48"/>
    <n v="8.9500000000002728"/>
    <n v="4.0701243775439523E-3"/>
    <x v="1"/>
  </r>
  <r>
    <d v="2025-01-27T00:00:00"/>
    <x v="0"/>
    <n v="1"/>
    <n v="1"/>
    <x v="1"/>
    <x v="0"/>
    <s v="Q1"/>
    <x v="7"/>
    <x v="2"/>
    <s v="EQ"/>
    <n v="2182.0500000000002"/>
    <n v="2231.9"/>
    <n v="2168.6"/>
    <n v="2207.9"/>
    <n v="2170"/>
    <n v="2174.75"/>
    <n v="2202.48"/>
    <n v="549986"/>
    <n v="1211333688.9000001"/>
    <n v="64371"/>
    <n v="256398"/>
    <n v="46.62"/>
    <n v="-33.150000000000091"/>
    <n v="-1.5014266950495988E-2"/>
    <x v="0"/>
  </r>
  <r>
    <d v="2025-01-28T00:00:00"/>
    <x v="0"/>
    <n v="1"/>
    <n v="1"/>
    <x v="1"/>
    <x v="0"/>
    <s v="Q1"/>
    <x v="7"/>
    <x v="2"/>
    <s v="EQ"/>
    <n v="2174.75"/>
    <n v="2181.85"/>
    <n v="2142.6"/>
    <n v="2174.75"/>
    <n v="2159.9"/>
    <n v="2156.3000000000002"/>
    <n v="2156.4299999999998"/>
    <n v="721033"/>
    <n v="1554856559.55"/>
    <n v="80260"/>
    <n v="322757"/>
    <n v="44.76"/>
    <n v="-18.449999999999818"/>
    <n v="-8.483733762501354E-3"/>
    <x v="0"/>
  </r>
  <r>
    <d v="2025-01-29T00:00:00"/>
    <x v="0"/>
    <n v="1"/>
    <n v="1"/>
    <x v="1"/>
    <x v="0"/>
    <s v="Q1"/>
    <x v="7"/>
    <x v="2"/>
    <s v="EQ"/>
    <n v="2156.3000000000002"/>
    <n v="2184.9"/>
    <n v="2131.25"/>
    <n v="2156.3000000000002"/>
    <n v="2182.4499999999998"/>
    <n v="2180.6999999999998"/>
    <n v="2162.27"/>
    <n v="397145"/>
    <n v="858735475.5"/>
    <n v="53369"/>
    <n v="169399"/>
    <n v="42.65"/>
    <n v="24.399999999999636"/>
    <n v="1.1315679636414059E-2"/>
    <x v="1"/>
  </r>
  <r>
    <d v="2025-01-30T00:00:00"/>
    <x v="0"/>
    <n v="1"/>
    <n v="1"/>
    <x v="1"/>
    <x v="0"/>
    <s v="Q1"/>
    <x v="7"/>
    <x v="2"/>
    <s v="EQ"/>
    <n v="2189"/>
    <n v="2232.6999999999998"/>
    <n v="2180.6999999999998"/>
    <n v="2180.6999999999998"/>
    <n v="2226"/>
    <n v="2217.35"/>
    <n v="2204.61"/>
    <n v="574560"/>
    <n v="1266683401.2"/>
    <n v="54247"/>
    <n v="263915"/>
    <n v="45.93"/>
    <n v="36.650000000000091"/>
    <n v="1.6806530013298526E-2"/>
    <x v="1"/>
  </r>
  <r>
    <d v="2025-01-31T00:00:00"/>
    <x v="0"/>
    <n v="1"/>
    <n v="1"/>
    <x v="1"/>
    <x v="0"/>
    <s v="Q1"/>
    <x v="7"/>
    <x v="2"/>
    <s v="EQ"/>
    <n v="2217.35"/>
    <n v="2387"/>
    <n v="2209.5"/>
    <n v="2217.35"/>
    <n v="2299.0500000000002"/>
    <n v="2313.1999999999998"/>
    <n v="2321.19"/>
    <n v="3139887"/>
    <n v="7288285109.3500004"/>
    <n v="172723"/>
    <n v="1410816"/>
    <n v="44.93"/>
    <n v="95.849999999999909"/>
    <n v="4.3227275802196277E-2"/>
    <x v="1"/>
  </r>
  <r>
    <d v="2025-02-01T00:00:00"/>
    <x v="1"/>
    <n v="2"/>
    <n v="1"/>
    <x v="1"/>
    <x v="0"/>
    <s v="Q1"/>
    <x v="7"/>
    <x v="2"/>
    <s v="EQ"/>
    <n v="2313"/>
    <n v="2374"/>
    <n v="2257.25"/>
    <n v="2313.1999999999998"/>
    <n v="2330"/>
    <n v="2327.1999999999998"/>
    <n v="2322.9699999999998"/>
    <n v="1246565"/>
    <n v="2895731281.0999999"/>
    <n v="87022"/>
    <n v="558080"/>
    <n v="44.77"/>
    <n v="14"/>
    <n v="6.0522220300881901E-3"/>
    <x v="1"/>
  </r>
  <r>
    <d v="2025-02-03T00:00:00"/>
    <x v="1"/>
    <n v="2"/>
    <n v="1"/>
    <x v="1"/>
    <x v="0"/>
    <s v="Q1"/>
    <x v="7"/>
    <x v="2"/>
    <s v="EQ"/>
    <n v="2327.1999999999998"/>
    <n v="2374"/>
    <n v="2311.6999999999998"/>
    <n v="2327.1999999999998"/>
    <n v="2317"/>
    <n v="2317.1"/>
    <n v="2341.77"/>
    <n v="1140871"/>
    <n v="2671654683.25"/>
    <n v="114383"/>
    <n v="569728"/>
    <n v="49.94"/>
    <n v="-10.099999999999909"/>
    <n v="-4.3399793743554103E-3"/>
    <x v="0"/>
  </r>
  <r>
    <d v="2025-02-04T00:00:00"/>
    <x v="1"/>
    <n v="2"/>
    <n v="1"/>
    <x v="1"/>
    <x v="0"/>
    <s v="Q1"/>
    <x v="7"/>
    <x v="2"/>
    <s v="EQ"/>
    <n v="2322.4"/>
    <n v="2322.8000000000002"/>
    <n v="2283.6999999999998"/>
    <n v="2317.1"/>
    <n v="2299.9499999999998"/>
    <n v="2299.4499999999998"/>
    <n v="2296.54"/>
    <n v="1243517"/>
    <n v="2855781525.0500002"/>
    <n v="92787"/>
    <n v="767959"/>
    <n v="61.76"/>
    <n v="-17.650000000000091"/>
    <n v="-7.6172802209659024E-3"/>
    <x v="0"/>
  </r>
  <r>
    <d v="2025-02-05T00:00:00"/>
    <x v="1"/>
    <n v="2"/>
    <n v="1"/>
    <x v="1"/>
    <x v="0"/>
    <s v="Q1"/>
    <x v="7"/>
    <x v="2"/>
    <s v="EQ"/>
    <n v="2283.8000000000002"/>
    <n v="2297.9"/>
    <n v="2225.25"/>
    <n v="2299.4499999999998"/>
    <n v="2249.4499999999998"/>
    <n v="2248.9499999999998"/>
    <n v="2243.5"/>
    <n v="1475295"/>
    <n v="3309830956.1999998"/>
    <n v="88703"/>
    <n v="852930"/>
    <n v="57.81"/>
    <n v="-50.5"/>
    <n v="-2.1961773467568332E-2"/>
    <x v="0"/>
  </r>
  <r>
    <d v="2025-02-06T00:00:00"/>
    <x v="1"/>
    <n v="2"/>
    <n v="1"/>
    <x v="1"/>
    <x v="0"/>
    <s v="Q1"/>
    <x v="7"/>
    <x v="2"/>
    <s v="EQ"/>
    <n v="2269"/>
    <n v="2269"/>
    <n v="2227"/>
    <n v="2248.9499999999998"/>
    <n v="2245"/>
    <n v="2239.4499999999998"/>
    <n v="2238.79"/>
    <n v="986957"/>
    <n v="2209588686.3000002"/>
    <n v="81937"/>
    <n v="589111"/>
    <n v="59.69"/>
    <n v="-9.5"/>
    <n v="-4.2241935125280688E-3"/>
    <x v="0"/>
  </r>
  <r>
    <d v="2025-02-07T00:00:00"/>
    <x v="1"/>
    <n v="2"/>
    <n v="1"/>
    <x v="1"/>
    <x v="0"/>
    <s v="Q1"/>
    <x v="7"/>
    <x v="2"/>
    <s v="EQ"/>
    <n v="2234"/>
    <n v="2238"/>
    <n v="2207.5500000000002"/>
    <n v="2239.4499999999998"/>
    <n v="2227"/>
    <n v="2225.1"/>
    <n v="2223.3200000000002"/>
    <n v="792558"/>
    <n v="1762107074.8"/>
    <n v="62396"/>
    <n v="550998"/>
    <n v="69.52"/>
    <n v="-14.349999999999909"/>
    <n v="-6.4078233494830918E-3"/>
    <x v="0"/>
  </r>
  <r>
    <d v="2025-02-10T00:00:00"/>
    <x v="1"/>
    <n v="2"/>
    <n v="1"/>
    <x v="1"/>
    <x v="0"/>
    <s v="Q1"/>
    <x v="7"/>
    <x v="2"/>
    <s v="EQ"/>
    <n v="2235"/>
    <n v="2252.5"/>
    <n v="2206.1999999999998"/>
    <n v="2225.1"/>
    <n v="2224"/>
    <n v="2221.0500000000002"/>
    <n v="2227.4499999999998"/>
    <n v="760181"/>
    <n v="1693261501.3499999"/>
    <n v="53834"/>
    <n v="456135"/>
    <n v="60"/>
    <n v="-4.0499999999997272"/>
    <n v="-1.8201429149250494E-3"/>
    <x v="0"/>
  </r>
  <r>
    <d v="2025-02-11T00:00:00"/>
    <x v="1"/>
    <n v="2"/>
    <n v="1"/>
    <x v="1"/>
    <x v="0"/>
    <s v="Q1"/>
    <x v="7"/>
    <x v="2"/>
    <s v="EQ"/>
    <n v="2221.0500000000002"/>
    <n v="2232.1"/>
    <n v="2177.9499999999998"/>
    <n v="2221.0500000000002"/>
    <n v="2198"/>
    <n v="2195.5"/>
    <n v="2199.39"/>
    <n v="476837"/>
    <n v="1048748914.95"/>
    <n v="63968"/>
    <n v="219853"/>
    <n v="46.11"/>
    <n v="-25.550000000000182"/>
    <n v="-1.1503568132189812E-2"/>
    <x v="0"/>
  </r>
  <r>
    <d v="2025-02-12T00:00:00"/>
    <x v="1"/>
    <n v="2"/>
    <n v="1"/>
    <x v="1"/>
    <x v="0"/>
    <s v="Q1"/>
    <x v="7"/>
    <x v="2"/>
    <s v="EQ"/>
    <n v="2214"/>
    <n v="2214"/>
    <n v="2171.6999999999998"/>
    <n v="2195.5"/>
    <n v="2195.1"/>
    <n v="2193.75"/>
    <n v="2189.96"/>
    <n v="503258"/>
    <n v="1102117076.8499999"/>
    <n v="72700"/>
    <n v="266072"/>
    <n v="52.87"/>
    <n v="-1.75"/>
    <n v="-7.9708494648143933E-4"/>
    <x v="0"/>
  </r>
  <r>
    <d v="2025-02-13T00:00:00"/>
    <x v="1"/>
    <n v="2"/>
    <n v="1"/>
    <x v="1"/>
    <x v="0"/>
    <s v="Q1"/>
    <x v="7"/>
    <x v="2"/>
    <s v="EQ"/>
    <n v="2193.75"/>
    <n v="2210.1999999999998"/>
    <n v="2172.65"/>
    <n v="2193.75"/>
    <n v="2172.9"/>
    <n v="2177.5500000000002"/>
    <n v="2186.88"/>
    <n v="511147"/>
    <n v="1117817038.6500001"/>
    <n v="84965"/>
    <n v="278348"/>
    <n v="54.46"/>
    <n v="-16.199999999999818"/>
    <n v="-7.384615384615302E-3"/>
    <x v="0"/>
  </r>
  <r>
    <d v="2025-02-14T00:00:00"/>
    <x v="1"/>
    <n v="2"/>
    <n v="1"/>
    <x v="1"/>
    <x v="0"/>
    <s v="Q1"/>
    <x v="7"/>
    <x v="2"/>
    <s v="EQ"/>
    <n v="2177.5500000000002"/>
    <n v="2225"/>
    <n v="2170.0500000000002"/>
    <n v="2177.5500000000002"/>
    <n v="2194"/>
    <n v="2195.85"/>
    <n v="2199.88"/>
    <n v="960861"/>
    <n v="2113776375.55"/>
    <n v="92335"/>
    <n v="441088"/>
    <n v="45.91"/>
    <n v="18.299999999999727"/>
    <n v="8.4039402080318369E-3"/>
    <x v="1"/>
  </r>
  <r>
    <d v="2025-02-17T00:00:00"/>
    <x v="1"/>
    <n v="2"/>
    <n v="1"/>
    <x v="1"/>
    <x v="0"/>
    <s v="Q1"/>
    <x v="7"/>
    <x v="2"/>
    <s v="EQ"/>
    <n v="2195.85"/>
    <n v="2220"/>
    <n v="2170"/>
    <n v="2195.85"/>
    <n v="2213.9499999999998"/>
    <n v="2216.5"/>
    <n v="2200.69"/>
    <n v="801515"/>
    <n v="1763886470.0999999"/>
    <n v="58672"/>
    <n v="432454"/>
    <n v="53.95"/>
    <n v="20.650000000000091"/>
    <n v="9.4041031946627014E-3"/>
    <x v="1"/>
  </r>
  <r>
    <d v="2025-02-18T00:00:00"/>
    <x v="1"/>
    <n v="2"/>
    <n v="1"/>
    <x v="1"/>
    <x v="0"/>
    <s v="Q1"/>
    <x v="7"/>
    <x v="2"/>
    <s v="EQ"/>
    <n v="2216.5"/>
    <n v="2229.5"/>
    <n v="2199.9499999999998"/>
    <n v="2216.5"/>
    <n v="2215.5500000000002"/>
    <n v="2222.4"/>
    <n v="2212.1799999999998"/>
    <n v="453059"/>
    <n v="1002249144.35"/>
    <n v="44893"/>
    <n v="293846"/>
    <n v="64.86"/>
    <n v="5.9000000000000909"/>
    <n v="2.6618542747575418E-3"/>
    <x v="1"/>
  </r>
  <r>
    <d v="2025-02-19T00:00:00"/>
    <x v="1"/>
    <n v="2"/>
    <n v="1"/>
    <x v="1"/>
    <x v="0"/>
    <s v="Q1"/>
    <x v="7"/>
    <x v="2"/>
    <s v="EQ"/>
    <n v="2206"/>
    <n v="2224"/>
    <n v="2197.5500000000002"/>
    <n v="2222.4"/>
    <n v="2202.5"/>
    <n v="2204.9499999999998"/>
    <n v="2209.8000000000002"/>
    <n v="426479"/>
    <n v="942431455.25"/>
    <n v="35645"/>
    <n v="232070"/>
    <n v="54.42"/>
    <n v="-17.450000000000273"/>
    <n v="-7.8518718502521029E-3"/>
    <x v="0"/>
  </r>
  <r>
    <d v="2025-02-20T00:00:00"/>
    <x v="1"/>
    <n v="2"/>
    <n v="1"/>
    <x v="1"/>
    <x v="0"/>
    <s v="Q1"/>
    <x v="7"/>
    <x v="2"/>
    <s v="EQ"/>
    <n v="2204.9499999999998"/>
    <n v="2214.9499999999998"/>
    <n v="2186.8000000000002"/>
    <n v="2204.9499999999998"/>
    <n v="2201.1999999999998"/>
    <n v="2206.75"/>
    <n v="2202.86"/>
    <n v="658467"/>
    <n v="1450510342.3"/>
    <n v="48413"/>
    <n v="448929"/>
    <n v="68.180000000000007"/>
    <n v="1.8000000000001819"/>
    <n v="8.16345041837766E-4"/>
    <x v="1"/>
  </r>
  <r>
    <d v="2025-02-21T00:00:00"/>
    <x v="1"/>
    <n v="2"/>
    <n v="1"/>
    <x v="1"/>
    <x v="0"/>
    <s v="Q1"/>
    <x v="7"/>
    <x v="2"/>
    <s v="EQ"/>
    <n v="2216.9499999999998"/>
    <n v="2218.1"/>
    <n v="2189.3000000000002"/>
    <n v="2206.75"/>
    <n v="2211"/>
    <n v="2214.9499999999998"/>
    <n v="2205.14"/>
    <n v="594245"/>
    <n v="1310390644.9000001"/>
    <n v="39849"/>
    <n v="412442"/>
    <n v="69.41"/>
    <n v="8.1999999999998181"/>
    <n v="3.7158717571087879E-3"/>
    <x v="1"/>
  </r>
  <r>
    <d v="2025-02-24T00:00:00"/>
    <x v="1"/>
    <n v="2"/>
    <n v="1"/>
    <x v="1"/>
    <x v="0"/>
    <s v="Q1"/>
    <x v="7"/>
    <x v="2"/>
    <s v="EQ"/>
    <n v="2199"/>
    <n v="2237.85"/>
    <n v="2196.0500000000002"/>
    <n v="2214.9499999999998"/>
    <n v="2225"/>
    <n v="2220.4"/>
    <n v="2223.4899999999998"/>
    <n v="484042"/>
    <n v="1076261050.55"/>
    <n v="61291"/>
    <n v="223214"/>
    <n v="46.11"/>
    <n v="5.4500000000002728"/>
    <n v="2.4605521569336887E-3"/>
    <x v="1"/>
  </r>
  <r>
    <d v="2025-02-25T00:00:00"/>
    <x v="1"/>
    <n v="2"/>
    <n v="1"/>
    <x v="1"/>
    <x v="0"/>
    <s v="Q1"/>
    <x v="7"/>
    <x v="2"/>
    <s v="EQ"/>
    <n v="2222.4499999999998"/>
    <n v="2256.4"/>
    <n v="2213.85"/>
    <n v="2220.4"/>
    <n v="2250.5"/>
    <n v="2250.4"/>
    <n v="2247.2199999999998"/>
    <n v="642834"/>
    <n v="1444588204.5"/>
    <n v="60377"/>
    <n v="316750"/>
    <n v="49.27"/>
    <n v="30"/>
    <n v="1.3511079084849576E-2"/>
    <x v="1"/>
  </r>
  <r>
    <d v="2025-02-27T00:00:00"/>
    <x v="1"/>
    <n v="2"/>
    <n v="1"/>
    <x v="1"/>
    <x v="0"/>
    <s v="Q1"/>
    <x v="7"/>
    <x v="2"/>
    <s v="EQ"/>
    <n v="2260.1999999999998"/>
    <n v="2281.8000000000002"/>
    <n v="2250"/>
    <n v="2250.4"/>
    <n v="2278"/>
    <n v="2278.1999999999998"/>
    <n v="2268.33"/>
    <n v="751003"/>
    <n v="1703520893.8499999"/>
    <n v="59517"/>
    <n v="442497"/>
    <n v="58.92"/>
    <n v="27.799999999999727"/>
    <n v="1.2353359402772719E-2"/>
    <x v="1"/>
  </r>
  <r>
    <d v="2025-02-28T00:00:00"/>
    <x v="1"/>
    <n v="2"/>
    <n v="1"/>
    <x v="1"/>
    <x v="0"/>
    <s v="Q1"/>
    <x v="7"/>
    <x v="2"/>
    <s v="EQ"/>
    <n v="2261"/>
    <n v="2270"/>
    <n v="2185"/>
    <n v="2278.1999999999998"/>
    <n v="2196.3000000000002"/>
    <n v="2189.65"/>
    <n v="2211.92"/>
    <n v="1843566"/>
    <n v="4077814598.25"/>
    <n v="99378"/>
    <n v="1363767"/>
    <n v="73.97"/>
    <n v="-88.549999999999727"/>
    <n v="-3.8868404881046321E-2"/>
    <x v="0"/>
  </r>
  <r>
    <d v="2025-03-03T00:00:00"/>
    <x v="2"/>
    <n v="3"/>
    <n v="1"/>
    <x v="1"/>
    <x v="0"/>
    <s v="Q1"/>
    <x v="7"/>
    <x v="2"/>
    <s v="EQ"/>
    <n v="2188.25"/>
    <n v="2200"/>
    <n v="2150.8000000000002"/>
    <n v="2189.65"/>
    <n v="2167.4499999999998"/>
    <n v="2185.5500000000002"/>
    <n v="2176.36"/>
    <n v="521775"/>
    <n v="1135570877.4000001"/>
    <n v="56913"/>
    <n v="285720"/>
    <n v="54.76"/>
    <n v="-4.0999999999999091"/>
    <n v="-1.8724453679811427E-3"/>
    <x v="0"/>
  </r>
  <r>
    <d v="2025-03-04T00:00:00"/>
    <x v="2"/>
    <n v="3"/>
    <n v="1"/>
    <x v="1"/>
    <x v="0"/>
    <s v="Q1"/>
    <x v="7"/>
    <x v="2"/>
    <s v="EQ"/>
    <n v="2160"/>
    <n v="2164.1"/>
    <n v="2118"/>
    <n v="2185.5500000000002"/>
    <n v="2145"/>
    <n v="2146.5"/>
    <n v="2136.4299999999998"/>
    <n v="1042522"/>
    <n v="2227271320.9000001"/>
    <n v="105031"/>
    <n v="504304"/>
    <n v="48.37"/>
    <n v="-39.050000000000182"/>
    <n v="-1.786735604310136E-2"/>
    <x v="0"/>
  </r>
  <r>
    <d v="2025-03-05T00:00:00"/>
    <x v="2"/>
    <n v="3"/>
    <n v="1"/>
    <x v="1"/>
    <x v="0"/>
    <s v="Q1"/>
    <x v="7"/>
    <x v="2"/>
    <s v="EQ"/>
    <n v="2110"/>
    <n v="2209.35"/>
    <n v="2110"/>
    <n v="2146.5"/>
    <n v="2199"/>
    <n v="2197"/>
    <n v="2177.15"/>
    <n v="846664"/>
    <n v="1843316377.9000001"/>
    <n v="61369"/>
    <n v="516632"/>
    <n v="61.02"/>
    <n v="50.5"/>
    <n v="2.3526671325413463E-2"/>
    <x v="1"/>
  </r>
  <r>
    <d v="2025-03-06T00:00:00"/>
    <x v="2"/>
    <n v="3"/>
    <n v="1"/>
    <x v="1"/>
    <x v="0"/>
    <s v="Q1"/>
    <x v="7"/>
    <x v="2"/>
    <s v="EQ"/>
    <n v="2187"/>
    <n v="2216.4"/>
    <n v="2170.3000000000002"/>
    <n v="2197"/>
    <n v="2202"/>
    <n v="2201.1999999999998"/>
    <n v="2194.4699999999998"/>
    <n v="1257461"/>
    <n v="2759460493"/>
    <n v="100881"/>
    <n v="685669"/>
    <n v="54.53"/>
    <n v="4.1999999999998181"/>
    <n v="1.9116977696858526E-3"/>
    <x v="1"/>
  </r>
  <r>
    <d v="2025-03-07T00:00:00"/>
    <x v="2"/>
    <n v="3"/>
    <n v="1"/>
    <x v="1"/>
    <x v="0"/>
    <s v="Q1"/>
    <x v="7"/>
    <x v="2"/>
    <s v="EQ"/>
    <n v="2201"/>
    <n v="2246"/>
    <n v="2191.25"/>
    <n v="2201.1999999999998"/>
    <n v="2221.6999999999998"/>
    <n v="2238.4499999999998"/>
    <n v="2230.89"/>
    <n v="525606"/>
    <n v="1172567976.05"/>
    <n v="46839"/>
    <n v="265453"/>
    <n v="50.5"/>
    <n v="37.25"/>
    <n v="1.6922587679447574E-2"/>
    <x v="1"/>
  </r>
  <r>
    <d v="2025-03-10T00:00:00"/>
    <x v="2"/>
    <n v="3"/>
    <n v="1"/>
    <x v="1"/>
    <x v="0"/>
    <s v="Q1"/>
    <x v="7"/>
    <x v="2"/>
    <s v="EQ"/>
    <n v="2239.1999999999998"/>
    <n v="2274"/>
    <n v="2155.1"/>
    <n v="2238.4499999999998"/>
    <n v="2247"/>
    <n v="2248.4"/>
    <n v="2255.33"/>
    <n v="506580"/>
    <n v="1142505417.2"/>
    <n v="43772"/>
    <n v="224426"/>
    <n v="44.3"/>
    <n v="9.9500000000002728"/>
    <n v="4.4450400947085144E-3"/>
    <x v="1"/>
  </r>
  <r>
    <d v="2025-03-11T00:00:00"/>
    <x v="2"/>
    <n v="3"/>
    <n v="1"/>
    <x v="1"/>
    <x v="0"/>
    <s v="Q1"/>
    <x v="7"/>
    <x v="2"/>
    <s v="EQ"/>
    <n v="2240.8000000000002"/>
    <n v="2272.4499999999998"/>
    <n v="2233.75"/>
    <n v="2248.4"/>
    <n v="2250.25"/>
    <n v="2251.4"/>
    <n v="2255.86"/>
    <n v="478555"/>
    <n v="1079552884.8499999"/>
    <n v="54055"/>
    <n v="219811"/>
    <n v="45.93"/>
    <n v="3"/>
    <n v="1.3342821561999644E-3"/>
    <x v="1"/>
  </r>
  <r>
    <d v="2025-03-12T00:00:00"/>
    <x v="2"/>
    <n v="3"/>
    <n v="1"/>
    <x v="1"/>
    <x v="0"/>
    <s v="Q1"/>
    <x v="7"/>
    <x v="2"/>
    <s v="EQ"/>
    <n v="2249"/>
    <n v="2254.1"/>
    <n v="2191.65"/>
    <n v="2251.4"/>
    <n v="2197"/>
    <n v="2195.5"/>
    <n v="2205.5300000000002"/>
    <n v="358589"/>
    <n v="790879521.45000005"/>
    <n v="39347"/>
    <n v="185808"/>
    <n v="51.82"/>
    <n v="-55.900000000000091"/>
    <n v="-2.4828995291818465E-2"/>
    <x v="0"/>
  </r>
  <r>
    <d v="2025-03-13T00:00:00"/>
    <x v="2"/>
    <n v="3"/>
    <n v="1"/>
    <x v="1"/>
    <x v="0"/>
    <s v="Q1"/>
    <x v="7"/>
    <x v="2"/>
    <s v="EQ"/>
    <n v="2202.1"/>
    <n v="2211.75"/>
    <n v="2184.1"/>
    <n v="2195.5"/>
    <n v="2189.25"/>
    <n v="2191.9499999999998"/>
    <n v="2192.66"/>
    <n v="292170"/>
    <n v="640630655.14999998"/>
    <n v="36797"/>
    <n v="155604"/>
    <n v="53.26"/>
    <n v="-3.5500000000001819"/>
    <n v="-1.6169437485767169E-3"/>
    <x v="0"/>
  </r>
  <r>
    <d v="2025-03-17T00:00:00"/>
    <x v="2"/>
    <n v="3"/>
    <n v="1"/>
    <x v="1"/>
    <x v="0"/>
    <s v="Q1"/>
    <x v="7"/>
    <x v="2"/>
    <s v="EQ"/>
    <n v="2175.5500000000002"/>
    <n v="2203.35"/>
    <n v="2156"/>
    <n v="2191.9499999999998"/>
    <n v="2171"/>
    <n v="2174.35"/>
    <n v="2171.29"/>
    <n v="410005"/>
    <n v="890240151.10000002"/>
    <n v="39557"/>
    <n v="179056"/>
    <n v="43.67"/>
    <n v="-17.599999999999909"/>
    <n v="-8.029380232213286E-3"/>
    <x v="0"/>
  </r>
  <r>
    <d v="2025-03-18T00:00:00"/>
    <x v="2"/>
    <n v="3"/>
    <n v="1"/>
    <x v="1"/>
    <x v="0"/>
    <s v="Q1"/>
    <x v="7"/>
    <x v="2"/>
    <s v="EQ"/>
    <n v="2178"/>
    <n v="2206.1"/>
    <n v="2170"/>
    <n v="2174.35"/>
    <n v="2200"/>
    <n v="2202.0500000000002"/>
    <n v="2195.79"/>
    <n v="423776"/>
    <n v="930522296.79999995"/>
    <n v="44910"/>
    <n v="207382"/>
    <n v="48.94"/>
    <n v="27.700000000000273"/>
    <n v="1.2739439372686217E-2"/>
    <x v="1"/>
  </r>
  <r>
    <d v="2025-03-19T00:00:00"/>
    <x v="2"/>
    <n v="3"/>
    <n v="1"/>
    <x v="1"/>
    <x v="0"/>
    <s v="Q1"/>
    <x v="7"/>
    <x v="2"/>
    <s v="EQ"/>
    <n v="2206.5"/>
    <n v="2213.4"/>
    <n v="2180.15"/>
    <n v="2202.0500000000002"/>
    <n v="2185"/>
    <n v="2184"/>
    <n v="2188.5500000000002"/>
    <n v="422543"/>
    <n v="924756270.10000002"/>
    <n v="46452"/>
    <n v="251647"/>
    <n v="59.56"/>
    <n v="-18.050000000000182"/>
    <n v="-8.1969074271702191E-3"/>
    <x v="0"/>
  </r>
  <r>
    <d v="2025-03-20T00:00:00"/>
    <x v="2"/>
    <n v="3"/>
    <n v="1"/>
    <x v="1"/>
    <x v="0"/>
    <s v="Q1"/>
    <x v="7"/>
    <x v="2"/>
    <s v="EQ"/>
    <n v="2204"/>
    <n v="2228.75"/>
    <n v="2181.15"/>
    <n v="2184"/>
    <n v="2224.35"/>
    <n v="2221.5500000000002"/>
    <n v="2211.2399999999998"/>
    <n v="476874"/>
    <n v="1054481716.25"/>
    <n v="45081"/>
    <n v="269170"/>
    <n v="56.44"/>
    <n v="37.550000000000182"/>
    <n v="1.7193223443223528E-2"/>
    <x v="1"/>
  </r>
  <r>
    <d v="2025-03-21T00:00:00"/>
    <x v="2"/>
    <n v="3"/>
    <n v="1"/>
    <x v="1"/>
    <x v="0"/>
    <s v="Q1"/>
    <x v="7"/>
    <x v="2"/>
    <s v="EQ"/>
    <n v="2240.9"/>
    <n v="2275"/>
    <n v="2231.9499999999998"/>
    <n v="2221.5500000000002"/>
    <n v="2266.3000000000002"/>
    <n v="2268.85"/>
    <n v="2262.52"/>
    <n v="792637"/>
    <n v="1793355514.95"/>
    <n v="61416"/>
    <n v="399130"/>
    <n v="50.35"/>
    <n v="47.299999999999727"/>
    <n v="2.1291440660799767E-2"/>
    <x v="1"/>
  </r>
  <r>
    <d v="2025-03-24T00:00:00"/>
    <x v="2"/>
    <n v="3"/>
    <n v="1"/>
    <x v="1"/>
    <x v="0"/>
    <s v="Q1"/>
    <x v="7"/>
    <x v="2"/>
    <s v="EQ"/>
    <n v="2273.1"/>
    <n v="2288.6"/>
    <n v="2260.0500000000002"/>
    <n v="2268.85"/>
    <n v="2263.3000000000002"/>
    <n v="2263.5500000000002"/>
    <n v="2271.9"/>
    <n v="430951"/>
    <n v="979077649.39999998"/>
    <n v="42305"/>
    <n v="248849"/>
    <n v="57.74"/>
    <n v="-5.2999999999997272"/>
    <n v="-2.3359851907352744E-3"/>
    <x v="0"/>
  </r>
  <r>
    <d v="2025-03-25T00:00:00"/>
    <x v="2"/>
    <n v="3"/>
    <n v="1"/>
    <x v="1"/>
    <x v="0"/>
    <s v="Q1"/>
    <x v="7"/>
    <x v="2"/>
    <s v="EQ"/>
    <n v="2260"/>
    <n v="2280"/>
    <n v="2230.1999999999998"/>
    <n v="2263.5500000000002"/>
    <n v="2250"/>
    <n v="2254.85"/>
    <n v="2254.0300000000002"/>
    <n v="742142"/>
    <n v="1672810415.5"/>
    <n v="78727"/>
    <n v="361881"/>
    <n v="48.76"/>
    <n v="-8.7000000000002728"/>
    <n v="-3.8435201343024329E-3"/>
    <x v="0"/>
  </r>
  <r>
    <d v="2025-03-26T00:00:00"/>
    <x v="2"/>
    <n v="3"/>
    <n v="1"/>
    <x v="1"/>
    <x v="0"/>
    <s v="Q1"/>
    <x v="7"/>
    <x v="2"/>
    <s v="EQ"/>
    <n v="2254.9"/>
    <n v="2269.85"/>
    <n v="2240.1"/>
    <n v="2254.85"/>
    <n v="2240.1"/>
    <n v="2243.4499999999998"/>
    <n v="2253.4"/>
    <n v="533469"/>
    <n v="1202120571.8499999"/>
    <n v="55751"/>
    <n v="299044"/>
    <n v="56.06"/>
    <n v="-11.400000000000091"/>
    <n v="-5.0557686764086708E-3"/>
    <x v="0"/>
  </r>
  <r>
    <d v="2025-03-27T00:00:00"/>
    <x v="2"/>
    <n v="3"/>
    <n v="1"/>
    <x v="1"/>
    <x v="0"/>
    <s v="Q1"/>
    <x v="7"/>
    <x v="2"/>
    <s v="EQ"/>
    <n v="2240.1999999999998"/>
    <n v="2268"/>
    <n v="2225.25"/>
    <n v="2243.4499999999998"/>
    <n v="2245"/>
    <n v="2242.0500000000002"/>
    <n v="2248.9499999999998"/>
    <n v="865586"/>
    <n v="1946662512"/>
    <n v="70769"/>
    <n v="506211"/>
    <n v="58.48"/>
    <n v="-1.3999999999996362"/>
    <n v="-6.2403886870651736E-4"/>
    <x v="0"/>
  </r>
  <r>
    <d v="2025-03-28T00:00:00"/>
    <x v="2"/>
    <n v="3"/>
    <n v="1"/>
    <x v="1"/>
    <x v="0"/>
    <s v="Q1"/>
    <x v="7"/>
    <x v="2"/>
    <s v="EQ"/>
    <n v="2243.0500000000002"/>
    <n v="2287.9499999999998"/>
    <n v="2243.0500000000002"/>
    <n v="2242.0500000000002"/>
    <n v="2247"/>
    <n v="2250.75"/>
    <n v="2261.31"/>
    <n v="716151"/>
    <n v="1619442686.1500001"/>
    <n v="63123"/>
    <n v="361967"/>
    <n v="50.54"/>
    <n v="8.6999999999998181"/>
    <n v="3.8803773332440478E-3"/>
    <x v="1"/>
  </r>
  <r>
    <d v="2025-04-01T00:00:00"/>
    <x v="3"/>
    <n v="4"/>
    <n v="1"/>
    <x v="1"/>
    <x v="1"/>
    <s v="Q2"/>
    <x v="7"/>
    <x v="2"/>
    <s v="EQ"/>
    <n v="2261.9"/>
    <n v="2287.85"/>
    <n v="2218.1"/>
    <n v="2250.75"/>
    <n v="2234.9"/>
    <n v="2234"/>
    <n v="2253.4899999999998"/>
    <n v="1020055"/>
    <n v="2298684650.6999998"/>
    <n v="63853"/>
    <n v="548759"/>
    <n v="53.8"/>
    <n v="-16.75"/>
    <n v="-7.4419637898478289E-3"/>
    <x v="0"/>
  </r>
  <r>
    <d v="2025-04-02T00:00:00"/>
    <x v="3"/>
    <n v="4"/>
    <n v="1"/>
    <x v="1"/>
    <x v="1"/>
    <s v="Q2"/>
    <x v="7"/>
    <x v="2"/>
    <s v="EQ"/>
    <n v="2230"/>
    <n v="2230"/>
    <n v="2148"/>
    <n v="2234"/>
    <n v="2206.6999999999998"/>
    <n v="2210.6999999999998"/>
    <n v="2194.21"/>
    <n v="1300852"/>
    <n v="2854347632.8499999"/>
    <n v="74373"/>
    <n v="785427"/>
    <n v="60.38"/>
    <n v="-23.300000000000182"/>
    <n v="-1.0429722470904288E-2"/>
    <x v="0"/>
  </r>
  <r>
    <d v="2025-04-03T00:00:00"/>
    <x v="3"/>
    <n v="4"/>
    <n v="1"/>
    <x v="1"/>
    <x v="1"/>
    <s v="Q2"/>
    <x v="7"/>
    <x v="2"/>
    <s v="EQ"/>
    <n v="2198.0500000000002"/>
    <n v="2249.0500000000002"/>
    <n v="2195"/>
    <n v="2210.6999999999998"/>
    <n v="2240"/>
    <n v="2245.65"/>
    <n v="2227.92"/>
    <n v="317858"/>
    <n v="708162999.70000005"/>
    <n v="32277"/>
    <n v="176151"/>
    <n v="55.42"/>
    <n v="34.950000000000273"/>
    <n v="1.5809472112905541E-2"/>
    <x v="1"/>
  </r>
  <r>
    <d v="2025-04-04T00:00:00"/>
    <x v="3"/>
    <n v="4"/>
    <n v="1"/>
    <x v="1"/>
    <x v="1"/>
    <s v="Q2"/>
    <x v="7"/>
    <x v="2"/>
    <s v="EQ"/>
    <n v="2234"/>
    <n v="2282.8000000000002"/>
    <n v="2217.25"/>
    <n v="2245.65"/>
    <n v="2258.5500000000002"/>
    <n v="2262.15"/>
    <n v="2258.19"/>
    <n v="591735"/>
    <n v="1336252649.8499999"/>
    <n v="50526"/>
    <n v="252139"/>
    <n v="42.61"/>
    <n v="16.5"/>
    <n v="7.3475385745775165E-3"/>
    <x v="1"/>
  </r>
  <r>
    <d v="2025-04-07T00:00:00"/>
    <x v="3"/>
    <n v="4"/>
    <n v="1"/>
    <x v="1"/>
    <x v="1"/>
    <s v="Q2"/>
    <x v="7"/>
    <x v="2"/>
    <s v="EQ"/>
    <n v="2160"/>
    <n v="2257.35"/>
    <n v="2160"/>
    <n v="2262.15"/>
    <n v="2255"/>
    <n v="2249"/>
    <n v="2220.5100000000002"/>
    <n v="737285"/>
    <n v="1637145379.7"/>
    <n v="91307"/>
    <n v="341400"/>
    <n v="46.31"/>
    <n v="-13.150000000000091"/>
    <n v="-5.8130539530977564E-3"/>
    <x v="0"/>
  </r>
  <r>
    <d v="2025-04-08T00:00:00"/>
    <x v="3"/>
    <n v="4"/>
    <n v="1"/>
    <x v="1"/>
    <x v="1"/>
    <s v="Q2"/>
    <x v="7"/>
    <x v="2"/>
    <s v="EQ"/>
    <n v="2255"/>
    <n v="2282.9499999999998"/>
    <n v="2231.25"/>
    <n v="2249"/>
    <n v="2280"/>
    <n v="2275.4"/>
    <n v="2265.33"/>
    <n v="873508"/>
    <n v="1978784767.8499999"/>
    <n v="70632"/>
    <n v="439156"/>
    <n v="50.27"/>
    <n v="26.400000000000091"/>
    <n v="1.1738550466874206E-2"/>
    <x v="1"/>
  </r>
  <r>
    <d v="2025-04-09T00:00:00"/>
    <x v="3"/>
    <n v="4"/>
    <n v="1"/>
    <x v="1"/>
    <x v="1"/>
    <s v="Q2"/>
    <x v="7"/>
    <x v="2"/>
    <s v="EQ"/>
    <n v="2283.1999999999998"/>
    <n v="2362.6"/>
    <n v="2272.1999999999998"/>
    <n v="2275.4"/>
    <n v="2350"/>
    <n v="2344.85"/>
    <n v="2335.86"/>
    <n v="1853374"/>
    <n v="4329224260.3999996"/>
    <n v="134034"/>
    <n v="860198"/>
    <n v="46.41"/>
    <n v="69.449999999999818"/>
    <n v="3.0522106003339992E-2"/>
    <x v="1"/>
  </r>
  <r>
    <d v="2025-04-11T00:00:00"/>
    <x v="3"/>
    <n v="4"/>
    <n v="1"/>
    <x v="1"/>
    <x v="1"/>
    <s v="Q2"/>
    <x v="7"/>
    <x v="2"/>
    <s v="EQ"/>
    <n v="2345.6999999999998"/>
    <n v="2372"/>
    <n v="2322.0500000000002"/>
    <n v="2344.85"/>
    <n v="2355"/>
    <n v="2361.4"/>
    <n v="2348.9899999999998"/>
    <n v="1118317"/>
    <n v="2626916319.4000001"/>
    <n v="67781"/>
    <n v="710170"/>
    <n v="63.5"/>
    <n v="16.550000000000182"/>
    <n v="7.0580207689191982E-3"/>
    <x v="1"/>
  </r>
  <r>
    <d v="2025-04-15T00:00:00"/>
    <x v="3"/>
    <n v="4"/>
    <n v="1"/>
    <x v="1"/>
    <x v="1"/>
    <s v="Q2"/>
    <x v="7"/>
    <x v="2"/>
    <s v="EQ"/>
    <n v="2381.4"/>
    <n v="2381.4"/>
    <n v="2345.6"/>
    <n v="2361.4"/>
    <n v="2367"/>
    <n v="2367.9"/>
    <n v="2363.19"/>
    <n v="780874"/>
    <n v="1845350333.4000001"/>
    <n v="53928"/>
    <n v="502651"/>
    <n v="64.37"/>
    <n v="6.5"/>
    <n v="2.7526043872279156E-3"/>
    <x v="1"/>
  </r>
  <r>
    <d v="2025-04-16T00:00:00"/>
    <x v="3"/>
    <n v="4"/>
    <n v="1"/>
    <x v="1"/>
    <x v="1"/>
    <s v="Q2"/>
    <x v="7"/>
    <x v="2"/>
    <s v="EQ"/>
    <n v="2347"/>
    <n v="2390.1"/>
    <n v="2347"/>
    <n v="2367.9"/>
    <n v="2382"/>
    <n v="2383.3000000000002"/>
    <n v="2375.7600000000002"/>
    <n v="677212"/>
    <n v="1608893500.8"/>
    <n v="54766"/>
    <n v="465072"/>
    <n v="68.67"/>
    <n v="15.400000000000091"/>
    <n v="6.5036530258879557E-3"/>
    <x v="1"/>
  </r>
  <r>
    <d v="2025-04-17T00:00:00"/>
    <x v="3"/>
    <n v="4"/>
    <n v="1"/>
    <x v="1"/>
    <x v="1"/>
    <s v="Q2"/>
    <x v="7"/>
    <x v="2"/>
    <s v="EQ"/>
    <n v="2372"/>
    <n v="2423.1999999999998"/>
    <n v="2358.6"/>
    <n v="2383.3000000000002"/>
    <n v="2415.6"/>
    <n v="2416.6"/>
    <n v="2405.2399999999998"/>
    <n v="907921"/>
    <n v="2183767126.6999998"/>
    <n v="71408"/>
    <n v="558592"/>
    <n v="61.52"/>
    <n v="33.299999999999727"/>
    <n v="1.3972223387739574E-2"/>
    <x v="1"/>
  </r>
  <r>
    <d v="2025-04-21T00:00:00"/>
    <x v="3"/>
    <n v="4"/>
    <n v="1"/>
    <x v="1"/>
    <x v="1"/>
    <s v="Q2"/>
    <x v="7"/>
    <x v="2"/>
    <s v="EQ"/>
    <n v="2401"/>
    <n v="2421"/>
    <n v="2390.5"/>
    <n v="2416.6"/>
    <n v="2404.8000000000002"/>
    <n v="2399.4"/>
    <n v="2405.3000000000002"/>
    <n v="476565"/>
    <n v="1146281561.5"/>
    <n v="56685"/>
    <n v="288378"/>
    <n v="60.51"/>
    <n v="-17.199999999999818"/>
    <n v="-7.1174377224198539E-3"/>
    <x v="0"/>
  </r>
  <r>
    <d v="2025-04-22T00:00:00"/>
    <x v="3"/>
    <n v="4"/>
    <n v="1"/>
    <x v="1"/>
    <x v="1"/>
    <s v="Q2"/>
    <x v="7"/>
    <x v="2"/>
    <s v="EQ"/>
    <n v="2405"/>
    <n v="2420"/>
    <n v="2390"/>
    <n v="2399.4"/>
    <n v="2409.4"/>
    <n v="2407.3000000000002"/>
    <n v="2406.6999999999998"/>
    <n v="487954"/>
    <n v="1174357298.9000001"/>
    <n v="54290"/>
    <n v="242687"/>
    <n v="49.74"/>
    <n v="7.9000000000000909"/>
    <n v="3.2924897891139829E-3"/>
    <x v="1"/>
  </r>
  <r>
    <d v="2025-04-23T00:00:00"/>
    <x v="3"/>
    <n v="4"/>
    <n v="1"/>
    <x v="1"/>
    <x v="1"/>
    <s v="Q2"/>
    <x v="7"/>
    <x v="2"/>
    <s v="EQ"/>
    <n v="2419.3000000000002"/>
    <n v="2441.9"/>
    <n v="2400"/>
    <n v="2407.3000000000002"/>
    <n v="2430"/>
    <n v="2433.4"/>
    <n v="2426.5100000000002"/>
    <n v="582556"/>
    <n v="1413576992.5"/>
    <n v="54556"/>
    <n v="321221"/>
    <n v="55.14"/>
    <n v="26.099999999999909"/>
    <n v="1.0842022182528105E-2"/>
    <x v="1"/>
  </r>
  <r>
    <d v="2025-04-24T00:00:00"/>
    <x v="3"/>
    <n v="4"/>
    <n v="1"/>
    <x v="1"/>
    <x v="1"/>
    <s v="Q2"/>
    <x v="7"/>
    <x v="2"/>
    <s v="EQ"/>
    <n v="2435"/>
    <n v="2515"/>
    <n v="2379"/>
    <n v="2433.4"/>
    <n v="2427"/>
    <n v="2433.1999999999998"/>
    <n v="2437.8200000000002"/>
    <n v="2337238"/>
    <n v="5697758074.8999996"/>
    <n v="179605"/>
    <n v="643399"/>
    <n v="27.53"/>
    <n v="-0.20000000000027285"/>
    <n v="-8.2189529054110642E-5"/>
    <x v="0"/>
  </r>
  <r>
    <d v="2025-04-25T00:00:00"/>
    <x v="3"/>
    <n v="4"/>
    <n v="1"/>
    <x v="1"/>
    <x v="1"/>
    <s v="Q2"/>
    <x v="7"/>
    <x v="2"/>
    <s v="EQ"/>
    <n v="2426.9"/>
    <n v="2435.1999999999998"/>
    <n v="2387.3000000000002"/>
    <n v="2433.1999999999998"/>
    <n v="2410"/>
    <n v="2413.5"/>
    <n v="2407.23"/>
    <n v="1128284"/>
    <n v="2716044691.4000001"/>
    <n v="78643"/>
    <n v="589979"/>
    <n v="52.29"/>
    <n v="-19.699999999999818"/>
    <n v="-8.0963340457010594E-3"/>
    <x v="0"/>
  </r>
  <r>
    <d v="2025-04-28T00:00:00"/>
    <x v="3"/>
    <n v="4"/>
    <n v="1"/>
    <x v="1"/>
    <x v="1"/>
    <s v="Q2"/>
    <x v="7"/>
    <x v="2"/>
    <s v="EQ"/>
    <n v="2400"/>
    <n v="2418.4"/>
    <n v="2386"/>
    <n v="2413.5"/>
    <n v="2402"/>
    <n v="2406"/>
    <n v="2401.6999999999998"/>
    <n v="980526"/>
    <n v="2354934175.6999998"/>
    <n v="53488"/>
    <n v="650178"/>
    <n v="66.31"/>
    <n v="-7.5"/>
    <n v="-3.1075201988812928E-3"/>
    <x v="0"/>
  </r>
  <r>
    <d v="2025-04-29T00:00:00"/>
    <x v="3"/>
    <n v="4"/>
    <n v="1"/>
    <x v="1"/>
    <x v="1"/>
    <s v="Q2"/>
    <x v="7"/>
    <x v="2"/>
    <s v="EQ"/>
    <n v="2406"/>
    <n v="2406"/>
    <n v="2359.1999999999998"/>
    <n v="2406"/>
    <n v="2384.9"/>
    <n v="2387.5"/>
    <n v="2383.31"/>
    <n v="976060"/>
    <n v="2326249069.3000002"/>
    <n v="78626"/>
    <n v="552011"/>
    <n v="56.56"/>
    <n v="-18.5"/>
    <n v="-7.689110556940981E-3"/>
    <x v="0"/>
  </r>
  <r>
    <d v="2025-04-30T00:00:00"/>
    <x v="3"/>
    <n v="4"/>
    <n v="1"/>
    <x v="1"/>
    <x v="1"/>
    <s v="Q2"/>
    <x v="7"/>
    <x v="2"/>
    <s v="EQ"/>
    <n v="2375"/>
    <n v="2406.4"/>
    <n v="2364.3000000000002"/>
    <n v="2387.5"/>
    <n v="2380"/>
    <n v="2388.1999999999998"/>
    <n v="2390.9699999999998"/>
    <n v="1020431"/>
    <n v="2439822318"/>
    <n v="54051"/>
    <n v="718267"/>
    <n v="70.39"/>
    <n v="0.6999999999998181"/>
    <n v="2.9319371727741072E-4"/>
    <x v="1"/>
  </r>
  <r>
    <d v="2025-05-02T00:00:00"/>
    <x v="4"/>
    <n v="5"/>
    <n v="1"/>
    <x v="1"/>
    <x v="1"/>
    <s v="Q2"/>
    <x v="7"/>
    <x v="2"/>
    <s v="EQ"/>
    <n v="2375"/>
    <n v="2384.8000000000002"/>
    <n v="2327"/>
    <n v="2388.1999999999998"/>
    <n v="2337.6999999999998"/>
    <n v="2337.6999999999998"/>
    <n v="2344.17"/>
    <n v="859177"/>
    <n v="2014057327.4000001"/>
    <n v="72110"/>
    <n v="530631"/>
    <n v="61.76"/>
    <n v="-50.5"/>
    <n v="-2.1145632694079226E-2"/>
    <x v="0"/>
  </r>
  <r>
    <d v="2025-05-05T00:00:00"/>
    <x v="4"/>
    <n v="5"/>
    <n v="1"/>
    <x v="1"/>
    <x v="1"/>
    <s v="Q2"/>
    <x v="7"/>
    <x v="2"/>
    <s v="EQ"/>
    <n v="2348.9"/>
    <n v="2352"/>
    <n v="2323.6999999999998"/>
    <n v="2337.6999999999998"/>
    <n v="2333.5"/>
    <n v="2328.1999999999998"/>
    <n v="2339.21"/>
    <n v="913797"/>
    <n v="2137567618.4000001"/>
    <n v="63533"/>
    <n v="585482"/>
    <n v="64.069999999999993"/>
    <n v="-9.5"/>
    <n v="-4.0638234161782952E-3"/>
    <x v="0"/>
  </r>
  <r>
    <d v="2025-05-06T00:00:00"/>
    <x v="4"/>
    <n v="5"/>
    <n v="1"/>
    <x v="1"/>
    <x v="1"/>
    <s v="Q2"/>
    <x v="7"/>
    <x v="2"/>
    <s v="EQ"/>
    <n v="2337"/>
    <n v="2374.1999999999998"/>
    <n v="2330"/>
    <n v="2328.1999999999998"/>
    <n v="2356"/>
    <n v="2356.5"/>
    <n v="2358.33"/>
    <n v="871013"/>
    <n v="2054139154"/>
    <n v="50622"/>
    <n v="584500"/>
    <n v="67.11"/>
    <n v="28.300000000000182"/>
    <n v="1.2155313117429853E-2"/>
    <x v="1"/>
  </r>
  <r>
    <d v="2025-05-07T00:00:00"/>
    <x v="4"/>
    <n v="5"/>
    <n v="1"/>
    <x v="1"/>
    <x v="1"/>
    <s v="Q2"/>
    <x v="7"/>
    <x v="2"/>
    <s v="EQ"/>
    <n v="2331"/>
    <n v="2356"/>
    <n v="2327.3000000000002"/>
    <n v="2356.5"/>
    <n v="2330.6999999999998"/>
    <n v="2338.4"/>
    <n v="2336.7800000000002"/>
    <n v="676652"/>
    <n v="1581186834.3"/>
    <n v="51492"/>
    <n v="465442"/>
    <n v="68.790000000000006"/>
    <n v="-18.099999999999909"/>
    <n v="-7.6808826649691951E-3"/>
    <x v="0"/>
  </r>
  <r>
    <d v="2025-05-08T00:00:00"/>
    <x v="4"/>
    <n v="5"/>
    <n v="1"/>
    <x v="1"/>
    <x v="1"/>
    <s v="Q2"/>
    <x v="7"/>
    <x v="2"/>
    <s v="EQ"/>
    <n v="2328"/>
    <n v="2350.1"/>
    <n v="2315.1"/>
    <n v="2338.4"/>
    <n v="2330"/>
    <n v="2340.6999999999998"/>
    <n v="2336.61"/>
    <n v="1346546"/>
    <n v="3146346201.0999999"/>
    <n v="78315"/>
    <n v="863094"/>
    <n v="64.099999999999994"/>
    <n v="2.2999999999997272"/>
    <n v="9.8357851522396802E-4"/>
    <x v="1"/>
  </r>
  <r>
    <d v="2025-05-09T00:00:00"/>
    <x v="4"/>
    <n v="5"/>
    <n v="1"/>
    <x v="1"/>
    <x v="1"/>
    <s v="Q2"/>
    <x v="7"/>
    <x v="2"/>
    <s v="EQ"/>
    <n v="2302"/>
    <n v="2349"/>
    <n v="2291.6999999999998"/>
    <n v="2340.6999999999998"/>
    <n v="2321"/>
    <n v="2325.4"/>
    <n v="2315.0500000000002"/>
    <n v="908229"/>
    <n v="2102594904.5999999"/>
    <n v="49244"/>
    <n v="567568"/>
    <n v="62.49"/>
    <n v="-15.299999999999727"/>
    <n v="-6.5365061733668253E-3"/>
    <x v="0"/>
  </r>
  <r>
    <d v="2025-05-12T00:00:00"/>
    <x v="4"/>
    <n v="5"/>
    <n v="1"/>
    <x v="1"/>
    <x v="1"/>
    <s v="Q2"/>
    <x v="7"/>
    <x v="2"/>
    <s v="EQ"/>
    <n v="2359.8000000000002"/>
    <n v="2389"/>
    <n v="2346"/>
    <n v="2325.4"/>
    <n v="2388.5"/>
    <n v="2383.8000000000002"/>
    <n v="2367.1799999999998"/>
    <n v="400750"/>
    <n v="948647022.10000002"/>
    <n v="41555"/>
    <n v="208506"/>
    <n v="52.03"/>
    <n v="58.400000000000091"/>
    <n v="2.5113958888793364E-2"/>
    <x v="1"/>
  </r>
  <r>
    <d v="2025-05-13T00:00:00"/>
    <x v="4"/>
    <n v="5"/>
    <n v="1"/>
    <x v="1"/>
    <x v="1"/>
    <s v="Q2"/>
    <x v="7"/>
    <x v="2"/>
    <s v="EQ"/>
    <n v="2380"/>
    <n v="2389.8000000000002"/>
    <n v="2342"/>
    <n v="2383.8000000000002"/>
    <n v="2368"/>
    <n v="2370.1999999999998"/>
    <n v="2365.83"/>
    <n v="1166776"/>
    <n v="2760394119"/>
    <n v="79405"/>
    <n v="743219"/>
    <n v="63.7"/>
    <n v="-13.600000000000364"/>
    <n v="-5.7051766087760558E-3"/>
    <x v="0"/>
  </r>
  <r>
    <d v="2025-05-14T00:00:00"/>
    <x v="4"/>
    <n v="5"/>
    <n v="1"/>
    <x v="1"/>
    <x v="1"/>
    <s v="Q2"/>
    <x v="7"/>
    <x v="2"/>
    <s v="EQ"/>
    <n v="2365"/>
    <n v="2379.1999999999998"/>
    <n v="2353.3000000000002"/>
    <n v="2370.1999999999998"/>
    <n v="2373"/>
    <n v="2370.4"/>
    <n v="2366.02"/>
    <n v="601533"/>
    <n v="1423236459.4000001"/>
    <n v="63166"/>
    <n v="417872"/>
    <n v="69.47"/>
    <n v="0.20000000000027285"/>
    <n v="8.4381064889154018E-5"/>
    <x v="1"/>
  </r>
  <r>
    <d v="2025-05-15T00:00:00"/>
    <x v="4"/>
    <n v="5"/>
    <n v="1"/>
    <x v="1"/>
    <x v="1"/>
    <s v="Q2"/>
    <x v="7"/>
    <x v="2"/>
    <s v="EQ"/>
    <n v="2370"/>
    <n v="2414.9"/>
    <n v="2341.5"/>
    <n v="2370.4"/>
    <n v="2391.5"/>
    <n v="2398.1"/>
    <n v="2384.6799999999998"/>
    <n v="964112"/>
    <n v="2299097413.9000001"/>
    <n v="96725"/>
    <n v="405028"/>
    <n v="42.01"/>
    <n v="27.699999999999818"/>
    <n v="1.1685791427607077E-2"/>
    <x v="1"/>
  </r>
  <r>
    <d v="2025-05-16T00:00:00"/>
    <x v="4"/>
    <n v="5"/>
    <n v="1"/>
    <x v="1"/>
    <x v="1"/>
    <s v="Q2"/>
    <x v="7"/>
    <x v="2"/>
    <s v="EQ"/>
    <n v="2414.6"/>
    <n v="2414.6"/>
    <n v="2376.6999999999998"/>
    <n v="2398.1"/>
    <n v="2407.9"/>
    <n v="2408.8000000000002"/>
    <n v="2398.5700000000002"/>
    <n v="684551"/>
    <n v="1641940294.9000001"/>
    <n v="37972"/>
    <n v="446807"/>
    <n v="65.27"/>
    <n v="10.700000000000273"/>
    <n v="4.4618656436346583E-3"/>
    <x v="1"/>
  </r>
  <r>
    <d v="2025-05-19T00:00:00"/>
    <x v="4"/>
    <n v="5"/>
    <n v="1"/>
    <x v="1"/>
    <x v="1"/>
    <s v="Q2"/>
    <x v="7"/>
    <x v="2"/>
    <s v="EQ"/>
    <n v="2404"/>
    <n v="2422.1"/>
    <n v="2396.1999999999998"/>
    <n v="2408.8000000000002"/>
    <n v="2404"/>
    <n v="2407.8000000000002"/>
    <n v="2409.3200000000002"/>
    <n v="422931"/>
    <n v="1018975673.1"/>
    <n v="39247"/>
    <n v="244504"/>
    <n v="57.81"/>
    <n v="-1"/>
    <n v="-4.1514447027565592E-4"/>
    <x v="0"/>
  </r>
  <r>
    <d v="2025-05-20T00:00:00"/>
    <x v="4"/>
    <n v="5"/>
    <n v="1"/>
    <x v="1"/>
    <x v="1"/>
    <s v="Q2"/>
    <x v="7"/>
    <x v="2"/>
    <s v="EQ"/>
    <n v="2419.8000000000002"/>
    <n v="2419.8000000000002"/>
    <n v="2354.3000000000002"/>
    <n v="2407.8000000000002"/>
    <n v="2360"/>
    <n v="2358.5"/>
    <n v="2383.89"/>
    <n v="777675"/>
    <n v="1853888932.5999999"/>
    <n v="51889"/>
    <n v="492397"/>
    <n v="63.32"/>
    <n v="-49.300000000000182"/>
    <n v="-2.0475122518481676E-2"/>
    <x v="0"/>
  </r>
  <r>
    <d v="2025-05-21T00:00:00"/>
    <x v="4"/>
    <n v="5"/>
    <n v="1"/>
    <x v="1"/>
    <x v="1"/>
    <s v="Q2"/>
    <x v="7"/>
    <x v="2"/>
    <s v="EQ"/>
    <n v="2358.5"/>
    <n v="2398"/>
    <n v="2358.5"/>
    <n v="2358.5"/>
    <n v="2385.5"/>
    <n v="2392.6"/>
    <n v="2385.7199999999998"/>
    <n v="675148"/>
    <n v="1610712640.0999999"/>
    <n v="59627"/>
    <n v="427966"/>
    <n v="63.39"/>
    <n v="34.099999999999909"/>
    <n v="1.4458342166631295E-2"/>
    <x v="1"/>
  </r>
  <r>
    <d v="2025-05-22T00:00:00"/>
    <x v="4"/>
    <n v="5"/>
    <n v="1"/>
    <x v="1"/>
    <x v="1"/>
    <s v="Q2"/>
    <x v="7"/>
    <x v="2"/>
    <s v="EQ"/>
    <n v="2385"/>
    <n v="2385"/>
    <n v="2340"/>
    <n v="2392.6"/>
    <n v="2358"/>
    <n v="2361.6999999999998"/>
    <n v="2357.34"/>
    <n v="1080806"/>
    <n v="2547824818"/>
    <n v="63407"/>
    <n v="701125"/>
    <n v="64.87"/>
    <n v="-30.900000000000091"/>
    <n v="-1.2914820697149583E-2"/>
    <x v="0"/>
  </r>
  <r>
    <d v="2025-05-23T00:00:00"/>
    <x v="4"/>
    <n v="5"/>
    <n v="1"/>
    <x v="1"/>
    <x v="1"/>
    <s v="Q2"/>
    <x v="7"/>
    <x v="2"/>
    <s v="EQ"/>
    <n v="2356"/>
    <n v="2424"/>
    <n v="2352.1"/>
    <n v="2361.6999999999998"/>
    <n v="2409.9"/>
    <n v="2414.4"/>
    <n v="2402.0100000000002"/>
    <n v="577230"/>
    <n v="1386509918.5999999"/>
    <n v="43469"/>
    <n v="309439"/>
    <n v="53.61"/>
    <n v="52.700000000000273"/>
    <n v="2.2314434517508693E-2"/>
    <x v="1"/>
  </r>
  <r>
    <d v="2025-05-26T00:00:00"/>
    <x v="4"/>
    <n v="5"/>
    <n v="1"/>
    <x v="1"/>
    <x v="1"/>
    <s v="Q2"/>
    <x v="7"/>
    <x v="2"/>
    <s v="EQ"/>
    <n v="2414.4"/>
    <n v="2464.9"/>
    <n v="2405.4"/>
    <n v="2414.4"/>
    <n v="2451"/>
    <n v="2454"/>
    <n v="2450.91"/>
    <n v="624354"/>
    <n v="1530233126.9000001"/>
    <n v="52309"/>
    <n v="346988"/>
    <n v="55.58"/>
    <n v="39.599999999999909"/>
    <n v="1.6401590457256424E-2"/>
    <x v="1"/>
  </r>
  <r>
    <d v="2025-05-27T00:00:00"/>
    <x v="4"/>
    <n v="5"/>
    <n v="1"/>
    <x v="1"/>
    <x v="1"/>
    <s v="Q2"/>
    <x v="7"/>
    <x v="2"/>
    <s v="EQ"/>
    <n v="2450.1"/>
    <n v="2482"/>
    <n v="2432.1999999999998"/>
    <n v="2454"/>
    <n v="2460"/>
    <n v="2460.9"/>
    <n v="2454.1999999999998"/>
    <n v="792049"/>
    <n v="1943848033.5999999"/>
    <n v="86090"/>
    <n v="379963"/>
    <n v="47.97"/>
    <n v="6.9000000000000909"/>
    <n v="2.8117359413203304E-3"/>
    <x v="1"/>
  </r>
  <r>
    <d v="2025-05-28T00:00:00"/>
    <x v="4"/>
    <n v="5"/>
    <n v="1"/>
    <x v="1"/>
    <x v="1"/>
    <s v="Q2"/>
    <x v="7"/>
    <x v="2"/>
    <s v="EQ"/>
    <n v="2452.1"/>
    <n v="2456.6999999999998"/>
    <n v="2416"/>
    <n v="2460.9"/>
    <n v="2421"/>
    <n v="2419"/>
    <n v="2423.73"/>
    <n v="723621"/>
    <n v="1753862755.7"/>
    <n v="47237"/>
    <n v="395177"/>
    <n v="54.61"/>
    <n v="-41.900000000000091"/>
    <n v="-1.7026291194278554E-2"/>
    <x v="0"/>
  </r>
  <r>
    <d v="2025-05-29T00:00:00"/>
    <x v="4"/>
    <n v="5"/>
    <n v="1"/>
    <x v="1"/>
    <x v="1"/>
    <s v="Q2"/>
    <x v="7"/>
    <x v="2"/>
    <s v="EQ"/>
    <n v="2421.4"/>
    <n v="2439.8000000000002"/>
    <n v="2406.5"/>
    <n v="2419"/>
    <n v="2437.8000000000002"/>
    <n v="2435"/>
    <n v="2427.15"/>
    <n v="931298"/>
    <n v="2260396610.9000001"/>
    <n v="55115"/>
    <n v="574295"/>
    <n v="61.67"/>
    <n v="16"/>
    <n v="6.6143034311699047E-3"/>
    <x v="1"/>
  </r>
  <r>
    <d v="2025-05-30T00:00:00"/>
    <x v="4"/>
    <n v="5"/>
    <n v="1"/>
    <x v="1"/>
    <x v="1"/>
    <s v="Q2"/>
    <x v="7"/>
    <x v="2"/>
    <s v="EQ"/>
    <n v="2435"/>
    <n v="2457"/>
    <n v="2390.5"/>
    <n v="2435"/>
    <n v="2393.8000000000002"/>
    <n v="2396.1999999999998"/>
    <n v="2405.2399999999998"/>
    <n v="1067460"/>
    <n v="2567493058.5"/>
    <n v="47450"/>
    <n v="790084"/>
    <n v="74.02"/>
    <n v="-38.800000000000182"/>
    <n v="-1.5934291581108904E-2"/>
    <x v="0"/>
  </r>
  <r>
    <d v="2025-06-02T00:00:00"/>
    <x v="5"/>
    <n v="6"/>
    <n v="1"/>
    <x v="1"/>
    <x v="1"/>
    <s v="Q2"/>
    <x v="7"/>
    <x v="2"/>
    <s v="EQ"/>
    <n v="2400"/>
    <n v="2415.8000000000002"/>
    <n v="2391"/>
    <n v="2396.1999999999998"/>
    <n v="2402.5"/>
    <n v="2406.3000000000002"/>
    <n v="2404.9"/>
    <n v="1026359"/>
    <n v="2468294963"/>
    <n v="39086"/>
    <n v="676532"/>
    <n v="65.92"/>
    <n v="10.100000000000364"/>
    <n v="4.2150070945665488E-3"/>
    <x v="1"/>
  </r>
  <r>
    <d v="2025-06-03T00:00:00"/>
    <x v="5"/>
    <n v="6"/>
    <n v="1"/>
    <x v="1"/>
    <x v="1"/>
    <s v="Q2"/>
    <x v="7"/>
    <x v="2"/>
    <s v="EQ"/>
    <n v="2415.6999999999998"/>
    <n v="2426.4"/>
    <n v="2382"/>
    <n v="2406.3000000000002"/>
    <n v="2391.1999999999998"/>
    <n v="2391.4"/>
    <n v="2398.4"/>
    <n v="734444"/>
    <n v="1761493769.5"/>
    <n v="77818"/>
    <n v="389002"/>
    <n v="52.97"/>
    <n v="-14.900000000000091"/>
    <n v="-6.1920791256285957E-3"/>
    <x v="0"/>
  </r>
  <r>
    <d v="2025-06-04T00:00:00"/>
    <x v="5"/>
    <n v="6"/>
    <n v="1"/>
    <x v="1"/>
    <x v="1"/>
    <s v="Q2"/>
    <x v="7"/>
    <x v="2"/>
    <s v="EQ"/>
    <n v="2388.4"/>
    <n v="2403.8000000000002"/>
    <n v="2384.9"/>
    <n v="2391.4"/>
    <n v="2396"/>
    <n v="2397.5"/>
    <n v="2397.58"/>
    <n v="587041"/>
    <n v="1407477236.7"/>
    <n v="48751"/>
    <n v="389505"/>
    <n v="66.349999999999994"/>
    <n v="6.0999999999999091"/>
    <n v="2.5508070586267076E-3"/>
    <x v="1"/>
  </r>
  <r>
    <d v="2025-06-05T00:00:00"/>
    <x v="5"/>
    <n v="6"/>
    <n v="1"/>
    <x v="1"/>
    <x v="1"/>
    <s v="Q2"/>
    <x v="7"/>
    <x v="2"/>
    <s v="EQ"/>
    <n v="2405"/>
    <n v="2409"/>
    <n v="2380.5"/>
    <n v="2397.5"/>
    <n v="2400"/>
    <n v="2401.3000000000002"/>
    <n v="2396.73"/>
    <n v="733958"/>
    <n v="1759100262.4000001"/>
    <n v="54946"/>
    <n v="405144"/>
    <n v="55.2"/>
    <n v="3.8000000000001819"/>
    <n v="1.5849843587070623E-3"/>
    <x v="1"/>
  </r>
  <r>
    <d v="2025-06-06T00:00:00"/>
    <x v="5"/>
    <n v="6"/>
    <n v="1"/>
    <x v="1"/>
    <x v="1"/>
    <s v="Q2"/>
    <x v="7"/>
    <x v="2"/>
    <s v="EQ"/>
    <n v="2403.9"/>
    <n v="2422.9"/>
    <n v="2390"/>
    <n v="2401.3000000000002"/>
    <n v="2413.3000000000002"/>
    <n v="2417.1999999999998"/>
    <n v="2411.13"/>
    <n v="502303"/>
    <n v="1211116402.4000001"/>
    <n v="29324"/>
    <n v="341713"/>
    <n v="68.03"/>
    <n v="15.899999999999636"/>
    <n v="6.6214134010742663E-3"/>
    <x v="1"/>
  </r>
  <r>
    <d v="2025-06-09T00:00:00"/>
    <x v="5"/>
    <n v="6"/>
    <n v="1"/>
    <x v="1"/>
    <x v="1"/>
    <s v="Q2"/>
    <x v="7"/>
    <x v="2"/>
    <s v="EQ"/>
    <n v="2425"/>
    <n v="2427.3000000000002"/>
    <n v="2401"/>
    <n v="2417.1999999999998"/>
    <n v="2418"/>
    <n v="2415.3000000000002"/>
    <n v="2410.31"/>
    <n v="339437"/>
    <n v="818147789.79999995"/>
    <n v="26932"/>
    <n v="188274"/>
    <n v="55.47"/>
    <n v="-1.8999999999996362"/>
    <n v="-7.8603342710559178E-4"/>
    <x v="0"/>
  </r>
  <r>
    <d v="2025-06-10T00:00:00"/>
    <x v="5"/>
    <n v="6"/>
    <n v="1"/>
    <x v="1"/>
    <x v="1"/>
    <s v="Q2"/>
    <x v="7"/>
    <x v="2"/>
    <s v="EQ"/>
    <n v="2415.3000000000002"/>
    <n v="2438.9"/>
    <n v="2408.9"/>
    <n v="2415.3000000000002"/>
    <n v="2433"/>
    <n v="2431.4"/>
    <n v="2423.92"/>
    <n v="675781"/>
    <n v="1638041678.2"/>
    <n v="54901"/>
    <n v="362931"/>
    <n v="53.71"/>
    <n v="16.099999999999909"/>
    <n v="6.6658386121806433E-3"/>
    <x v="1"/>
  </r>
  <r>
    <d v="2025-06-11T00:00:00"/>
    <x v="5"/>
    <n v="6"/>
    <n v="1"/>
    <x v="1"/>
    <x v="1"/>
    <s v="Q2"/>
    <x v="7"/>
    <x v="2"/>
    <s v="EQ"/>
    <n v="2442.5"/>
    <n v="2450"/>
    <n v="2408"/>
    <n v="2431.4"/>
    <n v="2410"/>
    <n v="2419.1999999999998"/>
    <n v="2427.9699999999998"/>
    <n v="875687"/>
    <n v="2126145136.3"/>
    <n v="37800"/>
    <n v="518946"/>
    <n v="59.26"/>
    <n v="-12.200000000000273"/>
    <n v="-5.0176852841985163E-3"/>
    <x v="0"/>
  </r>
  <r>
    <d v="2025-06-12T00:00:00"/>
    <x v="5"/>
    <n v="6"/>
    <n v="1"/>
    <x v="1"/>
    <x v="1"/>
    <s v="Q2"/>
    <x v="7"/>
    <x v="2"/>
    <s v="EQ"/>
    <n v="2427"/>
    <n v="2428.1"/>
    <n v="2366.3000000000002"/>
    <n v="2419.1999999999998"/>
    <n v="2380.1"/>
    <n v="2385.6"/>
    <n v="2388.64"/>
    <n v="1358579"/>
    <n v="3245158498.5"/>
    <n v="76328"/>
    <n v="683097"/>
    <n v="50.28"/>
    <n v="-33.599999999999909"/>
    <n v="-1.3888888888888852E-2"/>
    <x v="0"/>
  </r>
  <r>
    <d v="2025-06-13T00:00:00"/>
    <x v="5"/>
    <n v="6"/>
    <n v="1"/>
    <x v="1"/>
    <x v="1"/>
    <s v="Q2"/>
    <x v="7"/>
    <x v="2"/>
    <s v="EQ"/>
    <n v="2362"/>
    <n v="2380"/>
    <n v="2346.8000000000002"/>
    <n v="2385.6"/>
    <n v="2378.9"/>
    <n v="2376.8000000000002"/>
    <n v="2367.73"/>
    <n v="414878"/>
    <n v="982319451.89999998"/>
    <n v="33367"/>
    <n v="265480"/>
    <n v="63.99"/>
    <n v="-8.7999999999997272"/>
    <n v="-3.6887994634472367E-3"/>
    <x v="0"/>
  </r>
  <r>
    <d v="2025-06-16T00:00:00"/>
    <x v="5"/>
    <n v="6"/>
    <n v="1"/>
    <x v="1"/>
    <x v="1"/>
    <s v="Q2"/>
    <x v="7"/>
    <x v="2"/>
    <s v="EQ"/>
    <n v="2370.1"/>
    <n v="2395"/>
    <n v="2365.1"/>
    <n v="2376.8000000000002"/>
    <n v="2387"/>
    <n v="2389.8000000000002"/>
    <n v="2386.63"/>
    <n v="266154"/>
    <n v="635211309.5"/>
    <n v="33503"/>
    <n v="137609"/>
    <n v="51.7"/>
    <n v="13"/>
    <n v="5.4695388757993934E-3"/>
    <x v="1"/>
  </r>
  <r>
    <d v="2025-06-17T00:00:00"/>
    <x v="5"/>
    <n v="6"/>
    <n v="1"/>
    <x v="1"/>
    <x v="1"/>
    <s v="Q2"/>
    <x v="7"/>
    <x v="2"/>
    <s v="EQ"/>
    <n v="2380.1"/>
    <n v="2386.9"/>
    <n v="2353"/>
    <n v="2389.8000000000002"/>
    <n v="2356.5"/>
    <n v="2362"/>
    <n v="2362.91"/>
    <n v="765534"/>
    <n v="1808885971.0999999"/>
    <n v="43995"/>
    <n v="517978"/>
    <n v="67.66"/>
    <n v="-27.800000000000182"/>
    <n v="-1.1632772616955469E-2"/>
    <x v="0"/>
  </r>
  <r>
    <d v="2025-06-18T00:00:00"/>
    <x v="5"/>
    <n v="6"/>
    <n v="1"/>
    <x v="1"/>
    <x v="1"/>
    <s v="Q2"/>
    <x v="7"/>
    <x v="2"/>
    <s v="EQ"/>
    <n v="2363.9"/>
    <n v="2364.1"/>
    <n v="2325.4"/>
    <n v="2362"/>
    <n v="2330.1999999999998"/>
    <n v="2340.8000000000002"/>
    <n v="2340.06"/>
    <n v="654277"/>
    <n v="1531044733.9000001"/>
    <n v="40247"/>
    <n v="305847"/>
    <n v="46.75"/>
    <n v="-21.199999999999818"/>
    <n v="-8.9754445385265957E-3"/>
    <x v="0"/>
  </r>
  <r>
    <d v="2025-06-19T00:00:00"/>
    <x v="5"/>
    <n v="6"/>
    <n v="1"/>
    <x v="1"/>
    <x v="1"/>
    <s v="Q2"/>
    <x v="7"/>
    <x v="2"/>
    <s v="EQ"/>
    <n v="2340.8000000000002"/>
    <n v="2340.8000000000002"/>
    <n v="2310"/>
    <n v="2340.8000000000002"/>
    <n v="2313.3000000000002"/>
    <n v="2318.9"/>
    <n v="2324.94"/>
    <n v="737387"/>
    <n v="1714379447.5999999"/>
    <n v="44526"/>
    <n v="369538"/>
    <n v="50.11"/>
    <n v="-21.900000000000091"/>
    <n v="-9.3557758031442631E-3"/>
    <x v="0"/>
  </r>
  <r>
    <d v="2025-06-20T00:00:00"/>
    <x v="5"/>
    <n v="6"/>
    <n v="1"/>
    <x v="1"/>
    <x v="1"/>
    <s v="Q2"/>
    <x v="7"/>
    <x v="2"/>
    <s v="EQ"/>
    <n v="2338.1"/>
    <n v="2398"/>
    <n v="2318.9"/>
    <n v="2318.9"/>
    <n v="2383.1"/>
    <n v="2360.4"/>
    <n v="2359.1999999999998"/>
    <n v="11470597"/>
    <n v="27061453115.599998"/>
    <n v="147122"/>
    <n v="9180128"/>
    <n v="80.03"/>
    <n v="41.5"/>
    <n v="1.7896416404329638E-2"/>
    <x v="1"/>
  </r>
  <r>
    <d v="2025-06-23T00:00:00"/>
    <x v="5"/>
    <n v="6"/>
    <n v="1"/>
    <x v="1"/>
    <x v="1"/>
    <s v="Q2"/>
    <x v="7"/>
    <x v="2"/>
    <s v="EQ"/>
    <n v="2373"/>
    <n v="2398.9"/>
    <n v="2350.9"/>
    <n v="2360.4"/>
    <n v="2358"/>
    <n v="2359.1"/>
    <n v="2370.59"/>
    <n v="648872"/>
    <n v="1538208831.2"/>
    <n v="43058"/>
    <n v="199999"/>
    <n v="30.82"/>
    <n v="-1.3000000000001819"/>
    <n v="-5.5075410947304768E-4"/>
    <x v="0"/>
  </r>
  <r>
    <d v="2025-06-24T00:00:00"/>
    <x v="5"/>
    <n v="6"/>
    <n v="1"/>
    <x v="1"/>
    <x v="1"/>
    <s v="Q2"/>
    <x v="7"/>
    <x v="2"/>
    <s v="EQ"/>
    <n v="2375"/>
    <n v="2383.6"/>
    <n v="2357.6999999999998"/>
    <n v="2359.1"/>
    <n v="2374.3000000000002"/>
    <n v="2365.8000000000002"/>
    <n v="2367.91"/>
    <n v="550430"/>
    <n v="1303368724.2"/>
    <n v="39651"/>
    <n v="302016"/>
    <n v="54.87"/>
    <n v="6.7000000000002728"/>
    <n v="2.8400661269129216E-3"/>
    <x v="1"/>
  </r>
  <r>
    <d v="2025-06-25T00:00:00"/>
    <x v="5"/>
    <n v="6"/>
    <n v="1"/>
    <x v="1"/>
    <x v="1"/>
    <s v="Q2"/>
    <x v="7"/>
    <x v="2"/>
    <s v="EQ"/>
    <n v="2372"/>
    <n v="2428.9"/>
    <n v="2372"/>
    <n v="2365.8000000000002"/>
    <n v="2405"/>
    <n v="2404.4"/>
    <n v="2408.0700000000002"/>
    <n v="1150144"/>
    <n v="2769631121"/>
    <n v="49687"/>
    <n v="596235"/>
    <n v="51.84"/>
    <n v="38.599999999999909"/>
    <n v="1.6315833967368291E-2"/>
    <x v="1"/>
  </r>
  <r>
    <d v="2025-06-26T00:00:00"/>
    <x v="5"/>
    <n v="6"/>
    <n v="1"/>
    <x v="1"/>
    <x v="1"/>
    <s v="Q2"/>
    <x v="7"/>
    <x v="2"/>
    <s v="EQ"/>
    <n v="2420"/>
    <n v="2443.6"/>
    <n v="2403.1999999999998"/>
    <n v="2404.4"/>
    <n v="2432"/>
    <n v="2431.4"/>
    <n v="2424.4299999999998"/>
    <n v="1557549"/>
    <n v="3776165588.5"/>
    <n v="75690"/>
    <n v="619644"/>
    <n v="39.78"/>
    <n v="27"/>
    <n v="1.1229412743303942E-2"/>
    <x v="1"/>
  </r>
  <r>
    <d v="2025-06-27T00:00:00"/>
    <x v="5"/>
    <n v="6"/>
    <n v="1"/>
    <x v="1"/>
    <x v="1"/>
    <s v="Q2"/>
    <x v="7"/>
    <x v="2"/>
    <s v="EQ"/>
    <n v="2449"/>
    <n v="2463.6999999999998"/>
    <n v="2426.1"/>
    <n v="2431.4"/>
    <n v="2458.5"/>
    <n v="2458.6999999999998"/>
    <n v="2450.08"/>
    <n v="1187836"/>
    <n v="2910292733"/>
    <n v="58579"/>
    <n v="752365"/>
    <n v="63.34"/>
    <n v="27.299999999999727"/>
    <n v="1.1228099037591399E-2"/>
    <x v="1"/>
  </r>
  <r>
    <d v="2025-06-30T00:00:00"/>
    <x v="5"/>
    <n v="6"/>
    <n v="1"/>
    <x v="1"/>
    <x v="1"/>
    <s v="Q2"/>
    <x v="7"/>
    <x v="2"/>
    <s v="EQ"/>
    <n v="2468"/>
    <n v="2475.6"/>
    <n v="2443"/>
    <n v="2458.6999999999998"/>
    <n v="2462"/>
    <n v="2465.3000000000002"/>
    <n v="2460.2600000000002"/>
    <n v="829005"/>
    <n v="2039571899.4000001"/>
    <n v="61987"/>
    <n v="473946"/>
    <n v="57.17"/>
    <n v="6.6000000000003638"/>
    <n v="2.6843453857731178E-3"/>
    <x v="1"/>
  </r>
  <r>
    <d v="2025-07-01T00:00:00"/>
    <x v="6"/>
    <n v="7"/>
    <n v="1"/>
    <x v="1"/>
    <x v="2"/>
    <s v="Q3"/>
    <x v="7"/>
    <x v="2"/>
    <s v="EQ"/>
    <n v="2470"/>
    <n v="2471.4"/>
    <n v="2405.1999999999998"/>
    <n v="2465.3000000000002"/>
    <n v="2410.5"/>
    <n v="2410.1"/>
    <n v="2422.65"/>
    <n v="538610"/>
    <n v="1304865816.9000001"/>
    <n v="53506"/>
    <n v="297981"/>
    <n v="55.32"/>
    <n v="-55.200000000000273"/>
    <n v="-2.2390784083073163E-2"/>
    <x v="0"/>
  </r>
  <r>
    <d v="2025-07-02T00:00:00"/>
    <x v="6"/>
    <n v="7"/>
    <n v="1"/>
    <x v="1"/>
    <x v="2"/>
    <s v="Q3"/>
    <x v="7"/>
    <x v="2"/>
    <s v="EQ"/>
    <n v="2410.5"/>
    <n v="2413.9"/>
    <n v="2380"/>
    <n v="2410.1"/>
    <n v="2388"/>
    <n v="2388"/>
    <n v="2389.19"/>
    <n v="737526"/>
    <n v="1762086276.0999999"/>
    <n v="41404"/>
    <n v="441516"/>
    <n v="59.86"/>
    <n v="-22.099999999999909"/>
    <n v="-9.1697439940251063E-3"/>
    <x v="0"/>
  </r>
  <r>
    <d v="2025-07-03T00:00:00"/>
    <x v="6"/>
    <n v="7"/>
    <n v="1"/>
    <x v="1"/>
    <x v="2"/>
    <s v="Q3"/>
    <x v="7"/>
    <x v="2"/>
    <s v="EQ"/>
    <n v="2399.9"/>
    <n v="2409.1"/>
    <n v="2385"/>
    <n v="2388"/>
    <n v="2388"/>
    <n v="2388.4"/>
    <n v="2395.86"/>
    <n v="631819"/>
    <n v="1513749917.3"/>
    <n v="43646"/>
    <n v="398093"/>
    <n v="63.01"/>
    <n v="0.40000000000009095"/>
    <n v="1.6750418760472821E-4"/>
    <x v="1"/>
  </r>
  <r>
    <d v="2025-07-04T00:00:00"/>
    <x v="6"/>
    <n v="7"/>
    <n v="1"/>
    <x v="1"/>
    <x v="2"/>
    <s v="Q3"/>
    <x v="7"/>
    <x v="2"/>
    <s v="EQ"/>
    <n v="2384.9"/>
    <n v="2397"/>
    <n v="2367.1"/>
    <n v="2388.4"/>
    <n v="2392"/>
    <n v="2392.8000000000002"/>
    <n v="2380.29"/>
    <n v="395057"/>
    <n v="940350254.79999995"/>
    <n v="31958"/>
    <n v="215485"/>
    <n v="54.55"/>
    <n v="4.4000000000000909"/>
    <n v="1.8422374811589729E-3"/>
    <x v="1"/>
  </r>
  <r>
    <d v="2025-07-07T00:00:00"/>
    <x v="6"/>
    <n v="7"/>
    <n v="1"/>
    <x v="1"/>
    <x v="2"/>
    <s v="Q3"/>
    <x v="7"/>
    <x v="2"/>
    <s v="EQ"/>
    <n v="2399.4"/>
    <n v="2426"/>
    <n v="2388"/>
    <n v="2392.8000000000002"/>
    <n v="2420.4"/>
    <n v="2422.1"/>
    <n v="2413"/>
    <n v="434207"/>
    <n v="1047740273.8"/>
    <n v="38298"/>
    <n v="228721"/>
    <n v="52.68"/>
    <n v="29.299999999999727"/>
    <n v="1.2245068538950068E-2"/>
    <x v="1"/>
  </r>
  <r>
    <d v="2025-07-08T00:00:00"/>
    <x v="6"/>
    <n v="7"/>
    <n v="1"/>
    <x v="1"/>
    <x v="2"/>
    <s v="Q3"/>
    <x v="7"/>
    <x v="2"/>
    <s v="EQ"/>
    <n v="2422.1"/>
    <n v="2435.6999999999998"/>
    <n v="2407"/>
    <n v="2422.1"/>
    <n v="2419"/>
    <n v="2417.9"/>
    <n v="2418.9899999999998"/>
    <n v="355788"/>
    <n v="860647706"/>
    <n v="28497"/>
    <n v="186954"/>
    <n v="52.55"/>
    <n v="-4.1999999999998181"/>
    <n v="-1.7340324511786543E-3"/>
    <x v="0"/>
  </r>
  <r>
    <d v="2025-07-09T00:00:00"/>
    <x v="6"/>
    <n v="7"/>
    <n v="1"/>
    <x v="1"/>
    <x v="2"/>
    <s v="Q3"/>
    <x v="7"/>
    <x v="2"/>
    <s v="EQ"/>
    <n v="2420"/>
    <n v="2436.5"/>
    <n v="2414.5"/>
    <n v="2417.9"/>
    <n v="2429"/>
    <n v="2427.8000000000002"/>
    <n v="2428.36"/>
    <n v="395180"/>
    <n v="959640066.5"/>
    <n v="29804"/>
    <n v="272357"/>
    <n v="68.92"/>
    <n v="9.9000000000000909"/>
    <n v="4.0944621365648247E-3"/>
    <x v="1"/>
  </r>
  <r>
    <d v="2025-07-10T00:00:00"/>
    <x v="6"/>
    <n v="7"/>
    <n v="1"/>
    <x v="1"/>
    <x v="2"/>
    <s v="Q3"/>
    <x v="7"/>
    <x v="2"/>
    <s v="EQ"/>
    <n v="2425"/>
    <n v="2436.9"/>
    <n v="2397.6"/>
    <n v="2427.8000000000002"/>
    <n v="2400.1"/>
    <n v="2401.4"/>
    <n v="2412.12"/>
    <n v="284925"/>
    <n v="687274282.39999998"/>
    <n v="23526"/>
    <n v="179767"/>
    <n v="63.09"/>
    <n v="-26.400000000000091"/>
    <n v="-1.0874042342861887E-2"/>
    <x v="0"/>
  </r>
  <r>
    <d v="2025-07-11T00:00:00"/>
    <x v="6"/>
    <n v="7"/>
    <n v="1"/>
    <x v="1"/>
    <x v="2"/>
    <s v="Q3"/>
    <x v="7"/>
    <x v="2"/>
    <s v="EQ"/>
    <n v="2404"/>
    <n v="2428.6999999999998"/>
    <n v="2397.1"/>
    <n v="2401.4"/>
    <n v="2404"/>
    <n v="2403.5"/>
    <n v="2413.84"/>
    <n v="370532"/>
    <n v="894405175.20000005"/>
    <n v="30960"/>
    <n v="175137"/>
    <n v="47.27"/>
    <n v="2.0999999999999091"/>
    <n v="8.744898809027688E-4"/>
    <x v="1"/>
  </r>
  <r>
    <d v="2025-07-11T00:00:00"/>
    <x v="6"/>
    <n v="7"/>
    <n v="1"/>
    <x v="1"/>
    <x v="2"/>
    <s v="Q3"/>
    <x v="7"/>
    <x v="2"/>
    <s v="EQ"/>
    <n v="2404"/>
    <n v="2428.6999999999998"/>
    <n v="2397.1"/>
    <n v="2401.4"/>
    <n v="2404"/>
    <n v="2403.5"/>
    <n v="2413.84"/>
    <n v="370532"/>
    <n v="894405175.20000005"/>
    <n v="30960"/>
    <n v="175137"/>
    <n v="47.27"/>
    <n v="2.0999999999999091"/>
    <n v="8.744898809027688E-4"/>
    <x v="1"/>
  </r>
  <r>
    <d v="2025-07-14T00:00:00"/>
    <x v="6"/>
    <n v="7"/>
    <n v="1"/>
    <x v="1"/>
    <x v="2"/>
    <s v="Q3"/>
    <x v="7"/>
    <x v="2"/>
    <s v="EQ"/>
    <n v="2405.3000000000002"/>
    <n v="2414.6999999999998"/>
    <n v="2377"/>
    <n v="2403.5"/>
    <n v="2393"/>
    <n v="2392.9"/>
    <n v="2391.0300000000002"/>
    <n v="471457"/>
    <n v="1127265971.0999999"/>
    <n v="38299"/>
    <n v="293404"/>
    <n v="62.23"/>
    <n v="-10.599999999999909"/>
    <n v="-4.4102350738505968E-3"/>
    <x v="0"/>
  </r>
  <r>
    <d v="2025-07-15T00:00:00"/>
    <x v="6"/>
    <n v="7"/>
    <n v="1"/>
    <x v="1"/>
    <x v="2"/>
    <s v="Q3"/>
    <x v="7"/>
    <x v="2"/>
    <s v="EQ"/>
    <n v="2392.9"/>
    <n v="2420"/>
    <n v="2380.1"/>
    <n v="2392.9"/>
    <n v="2420"/>
    <n v="2416.3000000000002"/>
    <n v="2406.08"/>
    <n v="532304"/>
    <n v="1280768126"/>
    <n v="37200"/>
    <n v="351157"/>
    <n v="65.97"/>
    <n v="23.400000000000091"/>
    <n v="9.778929332609005E-3"/>
    <x v="1"/>
  </r>
  <r>
    <d v="2025-07-16T00:00:00"/>
    <x v="6"/>
    <n v="7"/>
    <n v="1"/>
    <x v="1"/>
    <x v="2"/>
    <s v="Q3"/>
    <x v="7"/>
    <x v="2"/>
    <s v="EQ"/>
    <n v="2416"/>
    <n v="2490"/>
    <n v="2407.4"/>
    <n v="2416.3000000000002"/>
    <n v="2458"/>
    <n v="2460"/>
    <n v="2461.21"/>
    <n v="1405315"/>
    <n v="3458779904.8000002"/>
    <n v="62368"/>
    <n v="681013"/>
    <n v="48.46"/>
    <n v="43.699999999999818"/>
    <n v="1.8085502627984858E-2"/>
    <x v="1"/>
  </r>
  <r>
    <d v="2025-07-17T00:00:00"/>
    <x v="6"/>
    <n v="7"/>
    <n v="1"/>
    <x v="1"/>
    <x v="2"/>
    <s v="Q3"/>
    <x v="7"/>
    <x v="2"/>
    <s v="EQ"/>
    <n v="2458"/>
    <n v="2470"/>
    <n v="2446.1"/>
    <n v="2460"/>
    <n v="2449.9"/>
    <n v="2449.1"/>
    <n v="2458.23"/>
    <n v="273354"/>
    <n v="671968333.20000005"/>
    <n v="29036"/>
    <n v="137058"/>
    <n v="50.14"/>
    <n v="-10.900000000000091"/>
    <n v="-4.4308943089431266E-3"/>
    <x v="0"/>
  </r>
  <r>
    <d v="2025-07-18T00:00:00"/>
    <x v="6"/>
    <n v="7"/>
    <n v="1"/>
    <x v="1"/>
    <x v="2"/>
    <s v="Q3"/>
    <x v="7"/>
    <x v="2"/>
    <s v="EQ"/>
    <n v="2459"/>
    <n v="2476.9"/>
    <n v="2431"/>
    <n v="2449.1"/>
    <n v="2472"/>
    <n v="2472.1999999999998"/>
    <n v="2456.4"/>
    <n v="449826"/>
    <n v="1104951306.2"/>
    <n v="45804"/>
    <n v="233965"/>
    <n v="52.01"/>
    <n v="23.099999999999909"/>
    <n v="9.4320362582172683E-3"/>
    <x v="1"/>
  </r>
  <r>
    <d v="2025-07-21T00:00:00"/>
    <x v="6"/>
    <n v="7"/>
    <n v="1"/>
    <x v="1"/>
    <x v="2"/>
    <s v="Q3"/>
    <x v="7"/>
    <x v="2"/>
    <s v="EQ"/>
    <n v="2472.9"/>
    <n v="2478.4"/>
    <n v="2445"/>
    <n v="2472.1999999999998"/>
    <n v="2472.1999999999998"/>
    <n v="2472.6"/>
    <n v="2468.1999999999998"/>
    <n v="478987"/>
    <n v="1182236281.7"/>
    <n v="34604"/>
    <n v="266994"/>
    <n v="55.74"/>
    <n v="0.40000000000009095"/>
    <n v="1.6179920718392159E-4"/>
    <x v="1"/>
  </r>
  <r>
    <d v="2025-07-22T00:00:00"/>
    <x v="6"/>
    <n v="7"/>
    <n v="1"/>
    <x v="1"/>
    <x v="2"/>
    <s v="Q3"/>
    <x v="7"/>
    <x v="2"/>
    <s v="EQ"/>
    <n v="2472.8000000000002"/>
    <n v="2477.5"/>
    <n v="2438"/>
    <n v="2472.6"/>
    <n v="2445.6999999999998"/>
    <n v="2443.5"/>
    <n v="2453.3000000000002"/>
    <n v="387274"/>
    <n v="950097458"/>
    <n v="34981"/>
    <n v="217709"/>
    <n v="56.22"/>
    <n v="-29.099999999999909"/>
    <n v="-1.176898810968208E-2"/>
    <x v="0"/>
  </r>
  <r>
    <d v="2025-07-23T00:00:00"/>
    <x v="6"/>
    <n v="7"/>
    <n v="1"/>
    <x v="1"/>
    <x v="2"/>
    <s v="Q3"/>
    <x v="7"/>
    <x v="2"/>
    <s v="EQ"/>
    <n v="2460"/>
    <n v="2469"/>
    <n v="2433.6"/>
    <n v="2443.5"/>
    <n v="2450"/>
    <n v="2452.5"/>
    <n v="2449.85"/>
    <n v="360114"/>
    <n v="882226315.29999995"/>
    <n v="35176"/>
    <n v="182752"/>
    <n v="50.75"/>
    <n v="9"/>
    <n v="3.6832412523020259E-3"/>
    <x v="1"/>
  </r>
  <r>
    <d v="2025-07-24T00:00:00"/>
    <x v="6"/>
    <n v="7"/>
    <n v="1"/>
    <x v="1"/>
    <x v="2"/>
    <s v="Q3"/>
    <x v="7"/>
    <x v="2"/>
    <s v="EQ"/>
    <n v="2452.8000000000002"/>
    <n v="2475"/>
    <n v="2310"/>
    <n v="2452.5"/>
    <n v="2316"/>
    <n v="2322.1"/>
    <n v="2349.0100000000002"/>
    <n v="2686006"/>
    <n v="6309443964.8000002"/>
    <n v="182314"/>
    <n v="1073901"/>
    <n v="39.979999999999997"/>
    <n v="-130.40000000000009"/>
    <n v="-5.3170234454638164E-2"/>
    <x v="0"/>
  </r>
  <r>
    <d v="2025-07-25T00:00:00"/>
    <x v="6"/>
    <n v="7"/>
    <n v="1"/>
    <x v="1"/>
    <x v="2"/>
    <s v="Q3"/>
    <x v="7"/>
    <x v="2"/>
    <s v="EQ"/>
    <n v="2314.9"/>
    <n v="2314.9"/>
    <n v="2266"/>
    <n v="2322.1"/>
    <n v="2277"/>
    <n v="2274.6"/>
    <n v="2286.5300000000002"/>
    <n v="1589357"/>
    <n v="3634118277.9000001"/>
    <n v="105583"/>
    <n v="897716"/>
    <n v="56.48"/>
    <n v="-47.5"/>
    <n v="-2.0455622066233151E-2"/>
    <x v="0"/>
  </r>
  <r>
    <d v="2025-07-28T00:00:00"/>
    <x v="6"/>
    <n v="7"/>
    <n v="1"/>
    <x v="1"/>
    <x v="2"/>
    <s v="Q3"/>
    <x v="7"/>
    <x v="2"/>
    <s v="EQ"/>
    <n v="2274.6999999999998"/>
    <n v="2299.9"/>
    <n v="2222.1"/>
    <n v="2274.6"/>
    <n v="2237"/>
    <n v="2229.3000000000002"/>
    <n v="2241.8000000000002"/>
    <n v="939969"/>
    <n v="2107224383.5"/>
    <n v="64616"/>
    <n v="628159"/>
    <n v="66.83"/>
    <n v="-45.299999999999727"/>
    <n v="-1.9915589554207212E-2"/>
    <x v="0"/>
  </r>
  <r>
    <d v="2025-07-29T00:00:00"/>
    <x v="6"/>
    <n v="7"/>
    <n v="1"/>
    <x v="1"/>
    <x v="2"/>
    <s v="Q3"/>
    <x v="7"/>
    <x v="2"/>
    <s v="EQ"/>
    <n v="2230"/>
    <n v="2258.1"/>
    <n v="2219.9"/>
    <n v="2229.3000000000002"/>
    <n v="2229"/>
    <n v="2223.6999999999998"/>
    <n v="2228.44"/>
    <n v="900961"/>
    <n v="2007736644.4000001"/>
    <n v="47418"/>
    <n v="612145"/>
    <n v="67.94"/>
    <n v="-5.6000000000003638"/>
    <n v="-2.5119992822860825E-3"/>
    <x v="0"/>
  </r>
  <r>
    <d v="2025-07-30T00:00:00"/>
    <x v="6"/>
    <n v="7"/>
    <n v="1"/>
    <x v="1"/>
    <x v="2"/>
    <s v="Q3"/>
    <x v="7"/>
    <x v="2"/>
    <s v="EQ"/>
    <n v="2230"/>
    <n v="2239.5"/>
    <n v="2221.6999999999998"/>
    <n v="2223.6999999999998"/>
    <n v="2234.9"/>
    <n v="2231.5"/>
    <n v="2230.14"/>
    <n v="464849"/>
    <n v="1036676067.9"/>
    <n v="38316"/>
    <n v="278512"/>
    <n v="59.91"/>
    <n v="7.8000000000001819"/>
    <n v="3.5076674011782984E-3"/>
    <x v="1"/>
  </r>
  <r>
    <d v="2025-07-31T00:00:00"/>
    <x v="6"/>
    <n v="7"/>
    <n v="1"/>
    <x v="1"/>
    <x v="2"/>
    <s v="Q3"/>
    <x v="7"/>
    <x v="2"/>
    <s v="EQ"/>
    <n v="2225"/>
    <n v="2265.9"/>
    <n v="2221"/>
    <n v="2231.5"/>
    <n v="2246"/>
    <n v="2247.6999999999998"/>
    <n v="2246.41"/>
    <n v="673109"/>
    <n v="1512079639.4000001"/>
    <n v="63576"/>
    <n v="318956"/>
    <n v="47.39"/>
    <n v="16.199999999999818"/>
    <n v="7.259690790947711E-3"/>
    <x v="1"/>
  </r>
  <r>
    <d v="2025-08-01T00:00:00"/>
    <x v="7"/>
    <n v="8"/>
    <n v="1"/>
    <x v="1"/>
    <x v="2"/>
    <s v="Q3"/>
    <x v="7"/>
    <x v="2"/>
    <s v="EQ"/>
    <n v="2247.6999999999998"/>
    <n v="2287.6999999999998"/>
    <n v="2243.1"/>
    <n v="2247.6999999999998"/>
    <n v="2274.6999999999998"/>
    <n v="2276.5"/>
    <n v="2277.29"/>
    <n v="705012"/>
    <n v="1605513691.2"/>
    <n v="51472"/>
    <n v="380874"/>
    <n v="54.02"/>
    <n v="28.800000000000182"/>
    <n v="1.2813097833340831E-2"/>
    <x v="1"/>
  </r>
  <r>
    <d v="2025-08-04T00:00:00"/>
    <x v="7"/>
    <n v="8"/>
    <n v="1"/>
    <x v="1"/>
    <x v="2"/>
    <s v="Q3"/>
    <x v="7"/>
    <x v="2"/>
    <s v="EQ"/>
    <n v="2286"/>
    <n v="2286.6"/>
    <n v="2258"/>
    <n v="2276.5"/>
    <n v="2278"/>
    <n v="2277.4"/>
    <n v="2273.7199999999998"/>
    <n v="406397"/>
    <n v="924031958.10000002"/>
    <n v="41287"/>
    <n v="217773"/>
    <n v="53.59"/>
    <n v="0.90000000000009095"/>
    <n v="3.9534372940922073E-4"/>
    <x v="1"/>
  </r>
  <r>
    <d v="2025-08-05T00:00:00"/>
    <x v="7"/>
    <n v="8"/>
    <n v="1"/>
    <x v="1"/>
    <x v="2"/>
    <s v="Q3"/>
    <x v="7"/>
    <x v="2"/>
    <s v="EQ"/>
    <n v="2279.6999999999998"/>
    <n v="2282.4"/>
    <n v="2250.1"/>
    <n v="2277.4"/>
    <n v="2264.1999999999998"/>
    <n v="2267.3000000000002"/>
    <n v="2262.25"/>
    <n v="567967"/>
    <n v="1284882417.8"/>
    <n v="37813"/>
    <n v="384020"/>
    <n v="67.61"/>
    <n v="-10.099999999999909"/>
    <n v="-4.4348818828488226E-3"/>
    <x v="0"/>
  </r>
  <r>
    <d v="2025-08-06T00:00:00"/>
    <x v="7"/>
    <n v="8"/>
    <n v="1"/>
    <x v="1"/>
    <x v="2"/>
    <s v="Q3"/>
    <x v="7"/>
    <x v="2"/>
    <s v="EQ"/>
    <n v="2270"/>
    <n v="2272.4"/>
    <n v="2226.1"/>
    <n v="2267.3000000000002"/>
    <n v="2236"/>
    <n v="2233.3000000000002"/>
    <n v="2241.9299999999998"/>
    <n v="563772"/>
    <n v="1263936159.5"/>
    <n v="49607"/>
    <n v="333935"/>
    <n v="59.23"/>
    <n v="-34"/>
    <n v="-1.4995809994266307E-2"/>
    <x v="0"/>
  </r>
  <r>
    <d v="2025-08-07T00:00:00"/>
    <x v="7"/>
    <n v="8"/>
    <n v="1"/>
    <x v="1"/>
    <x v="2"/>
    <s v="Q3"/>
    <x v="7"/>
    <x v="2"/>
    <s v="EQ"/>
    <n v="2236"/>
    <n v="2246.4"/>
    <n v="2215"/>
    <n v="2233.3000000000002"/>
    <n v="2241"/>
    <n v="2234.6"/>
    <n v="2230.06"/>
    <n v="507115"/>
    <n v="1130897987.3"/>
    <n v="40802"/>
    <n v="268356"/>
    <n v="52.92"/>
    <n v="1.2999999999997272"/>
    <n v="5.8209824027212064E-4"/>
    <x v="1"/>
  </r>
  <r>
    <d v="2025-08-08T00:00:00"/>
    <x v="7"/>
    <n v="8"/>
    <n v="1"/>
    <x v="1"/>
    <x v="2"/>
    <s v="Q3"/>
    <x v="7"/>
    <x v="2"/>
    <s v="EQ"/>
    <n v="1122"/>
    <n v="1126.4000000000001"/>
    <n v="1093.4000000000001"/>
    <n v="2234.6"/>
    <n v="1097.8"/>
    <n v="1096.5"/>
    <n v="1106.22"/>
    <n v="1242852"/>
    <n v="1374868899.2"/>
    <n v="74920"/>
    <n v="647696"/>
    <n v="52.11"/>
    <n v="-1138.0999999999999"/>
    <n v="-0.50930815358453407"/>
    <x v="0"/>
  </r>
  <r>
    <d v="2025-08-11T00:00:00"/>
    <x v="7"/>
    <n v="8"/>
    <n v="1"/>
    <x v="1"/>
    <x v="2"/>
    <s v="Q3"/>
    <x v="7"/>
    <x v="2"/>
    <s v="EQ"/>
    <n v="1097"/>
    <n v="1108.9000000000001"/>
    <n v="1087"/>
    <n v="1096.5"/>
    <n v="1106.2"/>
    <n v="1105"/>
    <n v="1101.8"/>
    <n v="1038967"/>
    <n v="1144733500.9000001"/>
    <n v="61178"/>
    <n v="494146"/>
    <n v="47.56"/>
    <n v="8.5"/>
    <n v="7.7519379844961239E-3"/>
    <x v="1"/>
  </r>
  <r>
    <d v="2025-08-12T00:00:00"/>
    <x v="7"/>
    <n v="8"/>
    <n v="1"/>
    <x v="1"/>
    <x v="2"/>
    <s v="Q3"/>
    <x v="7"/>
    <x v="2"/>
    <s v="EQ"/>
    <n v="1108"/>
    <n v="1109.5999999999999"/>
    <n v="1089"/>
    <n v="1105"/>
    <n v="1090"/>
    <n v="1091.0999999999999"/>
    <n v="1099.32"/>
    <n v="758197"/>
    <n v="833499377.89999998"/>
    <n v="41926"/>
    <n v="443281"/>
    <n v="58.47"/>
    <n v="-13.900000000000091"/>
    <n v="-1.2579185520362073E-2"/>
    <x v="0"/>
  </r>
  <r>
    <d v="2025-08-13T00:00:00"/>
    <x v="7"/>
    <n v="8"/>
    <n v="1"/>
    <x v="1"/>
    <x v="2"/>
    <s v="Q3"/>
    <x v="7"/>
    <x v="2"/>
    <s v="EQ"/>
    <n v="1091.0999999999999"/>
    <n v="1100.8"/>
    <n v="1086.5999999999999"/>
    <n v="1091.0999999999999"/>
    <n v="1099.5"/>
    <n v="1096.9000000000001"/>
    <n v="1093.4100000000001"/>
    <n v="813725"/>
    <n v="889731533"/>
    <n v="47179"/>
    <n v="438966"/>
    <n v="53.95"/>
    <n v="5.8000000000001819"/>
    <n v="5.3157364127945951E-3"/>
    <x v="1"/>
  </r>
  <r>
    <d v="2025-08-14T00:00:00"/>
    <x v="7"/>
    <n v="8"/>
    <n v="1"/>
    <x v="1"/>
    <x v="2"/>
    <s v="Q3"/>
    <x v="7"/>
    <x v="2"/>
    <s v="EQ"/>
    <n v="1099.9000000000001"/>
    <n v="1103"/>
    <n v="1084.7"/>
    <n v="1096.9000000000001"/>
    <n v="1088.5"/>
    <n v="1089.4000000000001"/>
    <n v="1090.68"/>
    <n v="941698"/>
    <n v="1027094654.5"/>
    <n v="42357"/>
    <n v="613784"/>
    <n v="65.180000000000007"/>
    <n v="-7.5"/>
    <n v="-6.8374509982678452E-3"/>
    <x v="0"/>
  </r>
  <r>
    <d v="2025-08-18T00:00:00"/>
    <x v="7"/>
    <n v="8"/>
    <n v="1"/>
    <x v="1"/>
    <x v="2"/>
    <s v="Q3"/>
    <x v="7"/>
    <x v="2"/>
    <s v="EQ"/>
    <n v="1120.5"/>
    <n v="1169.9000000000001"/>
    <n v="1120.5"/>
    <n v="1089.4000000000001"/>
    <n v="1146.4000000000001"/>
    <n v="1144.0999999999999"/>
    <n v="1152.8499999999999"/>
    <n v="3478231"/>
    <n v="4009871352.5999999"/>
    <n v="102638"/>
    <n v="1503145"/>
    <n v="43.22"/>
    <n v="54.699999999999818"/>
    <n v="5.0211125390122832E-2"/>
    <x v="1"/>
  </r>
  <r>
    <d v="2025-08-19T00:00:00"/>
    <x v="7"/>
    <n v="8"/>
    <n v="1"/>
    <x v="1"/>
    <x v="2"/>
    <s v="Q3"/>
    <x v="7"/>
    <x v="2"/>
    <s v="EQ"/>
    <n v="1149.5999999999999"/>
    <n v="1168"/>
    <n v="1130.2"/>
    <n v="1144.0999999999999"/>
    <n v="1165.0999999999999"/>
    <n v="1161.4000000000001"/>
    <n v="1147.72"/>
    <n v="1851158"/>
    <n v="2124606289.9000001"/>
    <n v="85837"/>
    <n v="1113346"/>
    <n v="60.14"/>
    <n v="17.300000000000182"/>
    <n v="1.5121055851761369E-2"/>
    <x v="1"/>
  </r>
  <r>
    <d v="2025-08-20T00:00:00"/>
    <x v="7"/>
    <n v="8"/>
    <n v="1"/>
    <x v="1"/>
    <x v="2"/>
    <s v="Q3"/>
    <x v="7"/>
    <x v="2"/>
    <s v="EQ"/>
    <n v="1165"/>
    <n v="1192.8"/>
    <n v="1156.7"/>
    <n v="1161.4000000000001"/>
    <n v="1191"/>
    <n v="1190.3"/>
    <n v="1181.67"/>
    <n v="1652532"/>
    <n v="1952755704.8"/>
    <n v="68703"/>
    <n v="842117"/>
    <n v="50.96"/>
    <n v="28.899999999999864"/>
    <n v="2.4883760978129724E-2"/>
    <x v="1"/>
  </r>
  <r>
    <d v="2025-08-21T00:00:00"/>
    <x v="7"/>
    <n v="8"/>
    <n v="1"/>
    <x v="1"/>
    <x v="2"/>
    <s v="Q3"/>
    <x v="7"/>
    <x v="2"/>
    <s v="EQ"/>
    <n v="1190"/>
    <n v="1190.3"/>
    <n v="1168.8"/>
    <n v="1190.3"/>
    <n v="1177.9000000000001"/>
    <n v="1179.4000000000001"/>
    <n v="1178.4100000000001"/>
    <n v="991563"/>
    <n v="1168466843.3"/>
    <n v="45071"/>
    <n v="403412"/>
    <n v="40.68"/>
    <n v="-10.899999999999864"/>
    <n v="-9.157355288582596E-3"/>
    <x v="0"/>
  </r>
  <r>
    <d v="2025-08-22T00:00:00"/>
    <x v="7"/>
    <n v="8"/>
    <n v="1"/>
    <x v="1"/>
    <x v="2"/>
    <s v="Q3"/>
    <x v="7"/>
    <x v="2"/>
    <s v="EQ"/>
    <n v="1175"/>
    <n v="1191"/>
    <n v="1158"/>
    <n v="1179.4000000000001"/>
    <n v="1159.8"/>
    <n v="1162.9000000000001"/>
    <n v="1167.72"/>
    <n v="921658"/>
    <n v="1076240756.5"/>
    <n v="46250"/>
    <n v="461550"/>
    <n v="50.08"/>
    <n v="-16.5"/>
    <n v="-1.3990164490418856E-2"/>
    <x v="0"/>
  </r>
  <r>
    <d v="2025-08-25T00:00:00"/>
    <x v="7"/>
    <n v="8"/>
    <n v="1"/>
    <x v="1"/>
    <x v="2"/>
    <s v="Q3"/>
    <x v="7"/>
    <x v="2"/>
    <s v="EQ"/>
    <n v="1162.9000000000001"/>
    <n v="1166.8"/>
    <n v="1148.8"/>
    <n v="1162.9000000000001"/>
    <n v="1152.8"/>
    <n v="1153"/>
    <n v="1154"/>
    <n v="931358"/>
    <n v="1074791102.5"/>
    <n v="51978"/>
    <n v="509904"/>
    <n v="54.75"/>
    <n v="-9.9000000000000909"/>
    <n v="-8.5131997592227098E-3"/>
    <x v="0"/>
  </r>
  <r>
    <d v="2025-08-26T00:00:00"/>
    <x v="7"/>
    <n v="8"/>
    <n v="1"/>
    <x v="1"/>
    <x v="2"/>
    <s v="Q3"/>
    <x v="7"/>
    <x v="2"/>
    <s v="EQ"/>
    <n v="1149"/>
    <n v="1179"/>
    <n v="1149"/>
    <n v="1153"/>
    <n v="1159.2"/>
    <n v="1162.2"/>
    <n v="1166.8800000000001"/>
    <n v="3619892"/>
    <n v="4223970944.8000002"/>
    <n v="92394"/>
    <n v="1986660"/>
    <n v="54.88"/>
    <n v="9.2000000000000455"/>
    <n v="7.9791847354727195E-3"/>
    <x v="1"/>
  </r>
  <r>
    <d v="2025-08-28T00:00:00"/>
    <x v="7"/>
    <n v="8"/>
    <n v="1"/>
    <x v="1"/>
    <x v="2"/>
    <s v="Q3"/>
    <x v="7"/>
    <x v="2"/>
    <s v="EQ"/>
    <n v="1165.5999999999999"/>
    <n v="1168.2"/>
    <n v="1155"/>
    <n v="1162.2"/>
    <n v="1160.7"/>
    <n v="1162.4000000000001"/>
    <n v="1163.05"/>
    <n v="1065888"/>
    <n v="1239682702"/>
    <n v="62938"/>
    <n v="561111"/>
    <n v="52.64"/>
    <n v="0.20000000000004547"/>
    <n v="1.7208742040960719E-4"/>
    <x v="1"/>
  </r>
  <r>
    <d v="2025-08-29T00:00:00"/>
    <x v="7"/>
    <n v="8"/>
    <n v="1"/>
    <x v="1"/>
    <x v="2"/>
    <s v="Q3"/>
    <x v="7"/>
    <x v="2"/>
    <s v="EQ"/>
    <n v="1160.3"/>
    <n v="1184.4000000000001"/>
    <n v="1150"/>
    <n v="1162.4000000000001"/>
    <n v="1154.2"/>
    <n v="1156.2"/>
    <n v="1162.4000000000001"/>
    <n v="1593255"/>
    <n v="1851999757.2"/>
    <n v="76717"/>
    <n v="850589"/>
    <n v="53.39"/>
    <n v="-6.2000000000000455"/>
    <n v="-5.3337921541638375E-3"/>
    <x v="0"/>
  </r>
  <r>
    <d v="2025-09-01T00:00:00"/>
    <x v="8"/>
    <n v="9"/>
    <n v="1"/>
    <x v="1"/>
    <x v="2"/>
    <s v="Q3"/>
    <x v="7"/>
    <x v="2"/>
    <s v="EQ"/>
    <n v="1157.9000000000001"/>
    <n v="1176"/>
    <n v="1156.2"/>
    <n v="1156.2"/>
    <n v="1175"/>
    <n v="1174.4000000000001"/>
    <n v="1168.0999999999999"/>
    <n v="643866"/>
    <n v="752096696.70000005"/>
    <n v="48785"/>
    <n v="319491"/>
    <n v="49.62"/>
    <n v="18.200000000000045"/>
    <n v="1.5741221241999694E-2"/>
    <x v="1"/>
  </r>
  <r>
    <d v="2025-09-02T00:00:00"/>
    <x v="8"/>
    <n v="9"/>
    <n v="1"/>
    <x v="1"/>
    <x v="2"/>
    <s v="Q3"/>
    <x v="7"/>
    <x v="2"/>
    <s v="EQ"/>
    <n v="1174.4000000000001"/>
    <n v="1202.5"/>
    <n v="1172.4000000000001"/>
    <n v="1174.4000000000001"/>
    <n v="1200.5"/>
    <n v="1200.9000000000001"/>
    <n v="1194.75"/>
    <n v="1773623"/>
    <n v="2119042039.0999999"/>
    <n v="106167"/>
    <n v="764452"/>
    <n v="43.1"/>
    <n v="26.5"/>
    <n v="2.2564713896457762E-2"/>
    <x v="1"/>
  </r>
  <r>
    <d v="2025-09-03T00:00:00"/>
    <x v="8"/>
    <n v="9"/>
    <n v="1"/>
    <x v="1"/>
    <x v="2"/>
    <s v="Q3"/>
    <x v="7"/>
    <x v="2"/>
    <s v="EQ"/>
    <n v="1206.5"/>
    <n v="1206.5"/>
    <n v="1191.3"/>
    <n v="1200.9000000000001"/>
    <n v="1192.3"/>
    <n v="1194.8"/>
    <n v="1196.76"/>
    <n v="827824"/>
    <n v="990709340.10000002"/>
    <n v="47424"/>
    <n v="442512"/>
    <n v="53.45"/>
    <n v="-6.1000000000001364"/>
    <n v="-5.0795236905655222E-3"/>
    <x v="0"/>
  </r>
  <r>
    <d v="2025-09-04T00:00:00"/>
    <x v="8"/>
    <n v="9"/>
    <n v="1"/>
    <x v="1"/>
    <x v="2"/>
    <s v="Q3"/>
    <x v="7"/>
    <x v="2"/>
    <s v="EQ"/>
    <n v="1230"/>
    <n v="1238.2"/>
    <n v="1208"/>
    <n v="1194.8"/>
    <n v="1211.4000000000001"/>
    <n v="1212.5999999999999"/>
    <n v="1221.19"/>
    <n v="3346196"/>
    <n v="4086330510.0999999"/>
    <n v="94879"/>
    <n v="1906930"/>
    <n v="56.99"/>
    <n v="17.799999999999955"/>
    <n v="1.4897890860395007E-2"/>
    <x v="1"/>
  </r>
  <r>
    <d v="2025-09-05T00:00:00"/>
    <x v="8"/>
    <n v="9"/>
    <n v="1"/>
    <x v="1"/>
    <x v="2"/>
    <s v="Q3"/>
    <x v="7"/>
    <x v="2"/>
    <s v="EQ"/>
    <n v="1212"/>
    <n v="1216.4000000000001"/>
    <n v="1191"/>
    <n v="1212.5999999999999"/>
    <n v="1206.9000000000001"/>
    <n v="1208.5"/>
    <n v="1203.17"/>
    <n v="1434458"/>
    <n v="1725903166.8"/>
    <n v="66853"/>
    <n v="873149"/>
    <n v="60.87"/>
    <n v="-4.0999999999999091"/>
    <n v="-3.3811644400461071E-3"/>
    <x v="0"/>
  </r>
  <r>
    <d v="2025-09-08T00:00:00"/>
    <x v="8"/>
    <n v="9"/>
    <n v="1"/>
    <x v="1"/>
    <x v="2"/>
    <s v="Q3"/>
    <x v="7"/>
    <x v="2"/>
    <s v="EQ"/>
    <n v="1208.5"/>
    <n v="1211"/>
    <n v="1185.2"/>
    <n v="1208.5"/>
    <n v="1193"/>
    <n v="1187.7"/>
    <n v="1195.01"/>
    <n v="1112974"/>
    <n v="1330010527"/>
    <n v="37104"/>
    <n v="689880"/>
    <n v="61.99"/>
    <n v="-20.799999999999955"/>
    <n v="-1.7211419114604845E-2"/>
    <x v="0"/>
  </r>
  <r>
    <d v="2025-09-09T00:00:00"/>
    <x v="8"/>
    <n v="9"/>
    <n v="1"/>
    <x v="1"/>
    <x v="2"/>
    <s v="Q3"/>
    <x v="7"/>
    <x v="2"/>
    <s v="EQ"/>
    <n v="1195.2"/>
    <n v="1204"/>
    <n v="1187.9000000000001"/>
    <n v="1187.7"/>
    <n v="1200.5999999999999"/>
    <n v="1202.2"/>
    <n v="1195.6300000000001"/>
    <n v="1295618"/>
    <n v="1549083246.3"/>
    <n v="39069"/>
    <n v="765309"/>
    <n v="59.07"/>
    <n v="14.5"/>
    <n v="1.2208470152395385E-2"/>
    <x v="1"/>
  </r>
  <r>
    <d v="2025-09-10T00:00:00"/>
    <x v="8"/>
    <n v="9"/>
    <n v="1"/>
    <x v="1"/>
    <x v="2"/>
    <s v="Q3"/>
    <x v="7"/>
    <x v="2"/>
    <s v="EQ"/>
    <n v="1208.2"/>
    <n v="1219.2"/>
    <n v="1201.7"/>
    <n v="1202.2"/>
    <n v="1217"/>
    <n v="1217.5"/>
    <n v="1212.46"/>
    <n v="1015673"/>
    <n v="1231465096.0999999"/>
    <n v="42536"/>
    <n v="569707"/>
    <n v="56.09"/>
    <n v="15.299999999999955"/>
    <n v="1.2726667775744431E-2"/>
    <x v="1"/>
  </r>
  <r>
    <d v="2025-09-11T00:00:00"/>
    <x v="8"/>
    <n v="9"/>
    <n v="1"/>
    <x v="1"/>
    <x v="2"/>
    <s v="Q3"/>
    <x v="7"/>
    <x v="2"/>
    <s v="EQ"/>
    <n v="1212.0999999999999"/>
    <n v="1224.9000000000001"/>
    <n v="1212.0999999999999"/>
    <n v="1217.5"/>
    <n v="1220.9000000000001"/>
    <n v="1220.8"/>
    <n v="1221.26"/>
    <n v="783400"/>
    <n v="956731582.70000005"/>
    <n v="36335"/>
    <n v="488363"/>
    <n v="62.34"/>
    <n v="3.2999999999999545"/>
    <n v="2.7104722792607428E-3"/>
    <x v="1"/>
  </r>
  <r>
    <d v="2025-09-12T00:00:00"/>
    <x v="8"/>
    <n v="9"/>
    <n v="1"/>
    <x v="1"/>
    <x v="2"/>
    <s v="Q3"/>
    <x v="7"/>
    <x v="2"/>
    <s v="EQ"/>
    <n v="1220.2"/>
    <n v="1223"/>
    <n v="1209.5"/>
    <n v="1220.8"/>
    <n v="1218"/>
    <n v="1217.5999999999999"/>
    <n v="1216.19"/>
    <n v="632659"/>
    <n v="769435142.39999998"/>
    <n v="30681"/>
    <n v="368994"/>
    <n v="58.32"/>
    <n v="-3.2000000000000455"/>
    <n v="-2.6212319790301815E-3"/>
    <x v="0"/>
  </r>
  <r>
    <d v="2025-09-15T00:00:00"/>
    <x v="8"/>
    <n v="9"/>
    <n v="1"/>
    <x v="1"/>
    <x v="2"/>
    <s v="Q3"/>
    <x v="7"/>
    <x v="2"/>
    <s v="EQ"/>
    <n v="1212.2"/>
    <n v="1220"/>
    <n v="1209.5999999999999"/>
    <n v="1217.5999999999999"/>
    <n v="1211.5"/>
    <n v="1212.5"/>
    <n v="1214.08"/>
    <n v="523120"/>
    <n v="635108846.39999998"/>
    <n v="26976"/>
    <n v="284647"/>
    <n v="54.41"/>
    <n v="-5.0999999999999091"/>
    <n v="-4.1885676741129346E-3"/>
    <x v="0"/>
  </r>
  <r>
    <d v="2025-09-16T00:00:00"/>
    <x v="8"/>
    <n v="9"/>
    <n v="1"/>
    <x v="1"/>
    <x v="2"/>
    <s v="Q3"/>
    <x v="7"/>
    <x v="2"/>
    <s v="EQ"/>
    <n v="1212"/>
    <n v="1215"/>
    <n v="1201.2"/>
    <n v="1212.5"/>
    <n v="1204"/>
    <n v="1204.2"/>
    <n v="1206.9000000000001"/>
    <n v="1137133"/>
    <n v="1372400429.2"/>
    <n v="34507"/>
    <n v="677432"/>
    <n v="59.57"/>
    <n v="-8.2999999999999545"/>
    <n v="-6.8453608247422302E-3"/>
    <x v="0"/>
  </r>
  <r>
    <d v="2025-09-17T00:00:00"/>
    <x v="8"/>
    <n v="9"/>
    <n v="1"/>
    <x v="1"/>
    <x v="2"/>
    <s v="Q3"/>
    <x v="7"/>
    <x v="2"/>
    <s v="EQ"/>
    <n v="1207"/>
    <n v="1212.5999999999999"/>
    <n v="1195.5999999999999"/>
    <n v="1204.2"/>
    <n v="1203.4000000000001"/>
    <n v="1204.3"/>
    <n v="1201.67"/>
    <n v="1005661"/>
    <n v="1208469525.5"/>
    <n v="34597"/>
    <n v="578117"/>
    <n v="57.49"/>
    <n v="9.9999999999909051E-2"/>
    <n v="8.3042683939469399E-5"/>
    <x v="1"/>
  </r>
  <r>
    <d v="2025-09-18T00:00:00"/>
    <x v="8"/>
    <n v="9"/>
    <n v="1"/>
    <x v="1"/>
    <x v="2"/>
    <s v="Q3"/>
    <x v="7"/>
    <x v="2"/>
    <s v="EQ"/>
    <n v="1205.0999999999999"/>
    <n v="1213.3"/>
    <n v="1200"/>
    <n v="1204.3"/>
    <n v="1209"/>
    <n v="1209.0999999999999"/>
    <n v="1208.44"/>
    <n v="1345158"/>
    <n v="1625542602.7"/>
    <n v="38035"/>
    <n v="785341"/>
    <n v="58.38"/>
    <n v="4.7999999999999545"/>
    <n v="3.9857178443908946E-3"/>
    <x v="1"/>
  </r>
  <r>
    <d v="2025-09-19T00:00:00"/>
    <x v="8"/>
    <n v="9"/>
    <n v="1"/>
    <x v="1"/>
    <x v="2"/>
    <s v="Q3"/>
    <x v="7"/>
    <x v="2"/>
    <s v="EQ"/>
    <n v="1212"/>
    <n v="1212"/>
    <n v="1191"/>
    <n v="1209.0999999999999"/>
    <n v="1197.5"/>
    <n v="1194.5"/>
    <n v="1196.55"/>
    <n v="2395784"/>
    <n v="2866685661.9000001"/>
    <n v="62479"/>
    <n v="1460903"/>
    <n v="60.98"/>
    <n v="-14.599999999999909"/>
    <n v="-1.2075097179720379E-2"/>
    <x v="0"/>
  </r>
  <r>
    <d v="2025-09-22T00:00:00"/>
    <x v="8"/>
    <n v="9"/>
    <n v="1"/>
    <x v="1"/>
    <x v="2"/>
    <s v="Q3"/>
    <x v="7"/>
    <x v="2"/>
    <s v="EQ"/>
    <n v="1198.9000000000001"/>
    <n v="1201.2"/>
    <n v="1184"/>
    <n v="1194.5"/>
    <n v="1189.2"/>
    <n v="1188.3"/>
    <n v="1191.95"/>
    <n v="1107323"/>
    <n v="1319877881.9000001"/>
    <n v="36908"/>
    <n v="630085"/>
    <n v="56.9"/>
    <n v="-6.2000000000000455"/>
    <n v="-5.1904562578485103E-3"/>
    <x v="0"/>
  </r>
  <r>
    <d v="2025-09-23T00:00:00"/>
    <x v="8"/>
    <n v="9"/>
    <n v="1"/>
    <x v="1"/>
    <x v="2"/>
    <s v="Q3"/>
    <x v="7"/>
    <x v="2"/>
    <s v="EQ"/>
    <n v="1189.8"/>
    <n v="1194.5"/>
    <n v="1165"/>
    <n v="1188.3"/>
    <n v="1167.9000000000001"/>
    <n v="1168.4000000000001"/>
    <n v="1170.6199999999999"/>
    <n v="2114020"/>
    <n v="2474710605.6999998"/>
    <n v="61376"/>
    <n v="1395011"/>
    <n v="65.989999999999995"/>
    <n v="-19.899999999999864"/>
    <n v="-1.6746612808213299E-2"/>
    <x v="0"/>
  </r>
  <r>
    <d v="2025-09-24T00:00:00"/>
    <x v="8"/>
    <n v="9"/>
    <n v="1"/>
    <x v="1"/>
    <x v="2"/>
    <s v="Q3"/>
    <x v="7"/>
    <x v="2"/>
    <s v="EQ"/>
    <n v="1167.9000000000001"/>
    <n v="1185.2"/>
    <n v="1161.4000000000001"/>
    <n v="1168.4000000000001"/>
    <n v="1178.2"/>
    <n v="1178.5999999999999"/>
    <n v="1176.77"/>
    <n v="1395188"/>
    <n v="1641821452.2"/>
    <n v="48496"/>
    <n v="867336"/>
    <n v="62.17"/>
    <n v="10.199999999999818"/>
    <n v="8.7298870249912855E-3"/>
    <x v="1"/>
  </r>
  <r>
    <d v="2025-09-25T00:00:00"/>
    <x v="8"/>
    <n v="9"/>
    <n v="1"/>
    <x v="1"/>
    <x v="2"/>
    <s v="Q3"/>
    <x v="7"/>
    <x v="2"/>
    <s v="EQ"/>
    <n v="1184.5"/>
    <n v="1192.4000000000001"/>
    <n v="1171.5999999999999"/>
    <n v="1178.5999999999999"/>
    <n v="1175.8"/>
    <n v="1173.5"/>
    <n v="1177.07"/>
    <n v="1273981"/>
    <n v="1499570473.4000001"/>
    <n v="36949"/>
    <n v="695177"/>
    <n v="54.57"/>
    <n v="-5.0999999999999091"/>
    <n v="-4.3271678262344383E-3"/>
    <x v="0"/>
  </r>
  <r>
    <d v="2025-09-26T00:00:00"/>
    <x v="8"/>
    <n v="9"/>
    <n v="1"/>
    <x v="1"/>
    <x v="2"/>
    <s v="Q3"/>
    <x v="7"/>
    <x v="2"/>
    <s v="EQ"/>
    <n v="1170"/>
    <n v="1179"/>
    <n v="1160.2"/>
    <n v="1173.5"/>
    <n v="1162"/>
    <n v="1162.5999999999999"/>
    <n v="1164.33"/>
    <n v="1011036"/>
    <n v="1177180722.4000001"/>
    <n v="34941"/>
    <n v="694468"/>
    <n v="68.69"/>
    <n v="-10.900000000000091"/>
    <n v="-9.288453344695434E-3"/>
    <x v="0"/>
  </r>
  <r>
    <d v="2025-09-29T00:00:00"/>
    <x v="8"/>
    <n v="9"/>
    <n v="1"/>
    <x v="1"/>
    <x v="2"/>
    <s v="Q3"/>
    <x v="7"/>
    <x v="2"/>
    <s v="EQ"/>
    <n v="1160"/>
    <n v="1162.0999999999999"/>
    <n v="1149.2"/>
    <n v="1162.5999999999999"/>
    <n v="1155"/>
    <n v="1152.5"/>
    <n v="1155.28"/>
    <n v="2130382"/>
    <n v="2461182508.4000001"/>
    <n v="83821"/>
    <n v="1589410"/>
    <n v="74.61"/>
    <n v="-10.099999999999909"/>
    <n v="-8.6874247376568983E-3"/>
    <x v="0"/>
  </r>
  <r>
    <d v="2025-09-30T00:00:00"/>
    <x v="8"/>
    <n v="9"/>
    <n v="1"/>
    <x v="1"/>
    <x v="2"/>
    <s v="Q3"/>
    <x v="7"/>
    <x v="2"/>
    <s v="EQ"/>
    <n v="1155.5999999999999"/>
    <n v="1159.5999999999999"/>
    <n v="1146.4000000000001"/>
    <n v="1152.5"/>
    <n v="1154"/>
    <n v="1152.9000000000001"/>
    <n v="1152.93"/>
    <n v="1409305"/>
    <n v="1624831272.3"/>
    <n v="61917"/>
    <n v="933760"/>
    <n v="66.260000000000005"/>
    <n v="0.40000000000009095"/>
    <n v="3.4707158351417872E-4"/>
    <x v="1"/>
  </r>
  <r>
    <d v="2025-10-01T00:00:00"/>
    <x v="9"/>
    <n v="10"/>
    <n v="1"/>
    <x v="1"/>
    <x v="3"/>
    <s v="Q4"/>
    <x v="7"/>
    <x v="2"/>
    <s v="EQ"/>
    <n v="1157.9000000000001"/>
    <n v="1169.2"/>
    <n v="1145"/>
    <n v="1152.9000000000001"/>
    <n v="1167"/>
    <n v="1166.4000000000001"/>
    <n v="1159.8399999999999"/>
    <n v="727804"/>
    <n v="844137425.29999995"/>
    <n v="26019"/>
    <n v="414345"/>
    <n v="56.93"/>
    <n v="13.5"/>
    <n v="1.1709601873536299E-2"/>
    <x v="1"/>
  </r>
  <r>
    <d v="2025-10-03T00:00:00"/>
    <x v="9"/>
    <n v="10"/>
    <n v="1"/>
    <x v="1"/>
    <x v="3"/>
    <s v="Q4"/>
    <x v="7"/>
    <x v="2"/>
    <s v="EQ"/>
    <n v="1160"/>
    <n v="1171.3"/>
    <n v="1154.4000000000001"/>
    <n v="1166.4000000000001"/>
    <n v="1170"/>
    <n v="1169.9000000000001"/>
    <n v="1165.4100000000001"/>
    <n v="1159975"/>
    <n v="1351848853"/>
    <n v="30915"/>
    <n v="792973"/>
    <n v="68.36"/>
    <n v="3.5"/>
    <n v="3.0006858710562414E-3"/>
    <x v="1"/>
  </r>
  <r>
    <d v="2025-10-06T00:00:00"/>
    <x v="9"/>
    <n v="10"/>
    <n v="1"/>
    <x v="1"/>
    <x v="3"/>
    <s v="Q4"/>
    <x v="7"/>
    <x v="2"/>
    <s v="EQ"/>
    <n v="1163.5"/>
    <n v="1183.7"/>
    <n v="1163.5"/>
    <n v="1169.9000000000001"/>
    <n v="1181.8"/>
    <n v="1181.7"/>
    <n v="1176.95"/>
    <n v="639965"/>
    <n v="753204677.70000005"/>
    <n v="24433"/>
    <n v="344354"/>
    <n v="53.81"/>
    <n v="11.799999999999955"/>
    <n v="1.008633216514228E-2"/>
    <x v="1"/>
  </r>
  <r>
    <d v="2025-10-07T00:00:00"/>
    <x v="9"/>
    <n v="10"/>
    <n v="1"/>
    <x v="1"/>
    <x v="3"/>
    <s v="Q4"/>
    <x v="7"/>
    <x v="2"/>
    <s v="EQ"/>
    <n v="1181.7"/>
    <n v="1192.2"/>
    <n v="1175"/>
    <n v="1181.7"/>
    <n v="1176"/>
    <n v="1176.8"/>
    <n v="1183.1199999999999"/>
    <n v="922441"/>
    <n v="1091357226.2"/>
    <n v="39514"/>
    <n v="409714"/>
    <n v="44.42"/>
    <n v="-4.9000000000000909"/>
    <n v="-4.1465685030042231E-3"/>
    <x v="0"/>
  </r>
  <r>
    <d v="2025-10-08T00:00:00"/>
    <x v="9"/>
    <n v="10"/>
    <n v="1"/>
    <x v="1"/>
    <x v="3"/>
    <s v="Q4"/>
    <x v="7"/>
    <x v="2"/>
    <s v="EQ"/>
    <n v="1170"/>
    <n v="1182.5"/>
    <n v="1158.5999999999999"/>
    <n v="1176.8"/>
    <n v="1177.0999999999999"/>
    <n v="1180.5"/>
    <n v="1174.52"/>
    <n v="893579"/>
    <n v="1049530692.8"/>
    <n v="26731"/>
    <n v="458319"/>
    <n v="51.29"/>
    <n v="3.7000000000000455"/>
    <n v="3.1441196464990192E-3"/>
    <x v="1"/>
  </r>
  <r>
    <d v="2025-10-09T00:00:00"/>
    <x v="9"/>
    <n v="10"/>
    <n v="1"/>
    <x v="1"/>
    <x v="3"/>
    <s v="Q4"/>
    <x v="7"/>
    <x v="2"/>
    <s v="EQ"/>
    <n v="1175.0999999999999"/>
    <n v="1189.0999999999999"/>
    <n v="1172.9000000000001"/>
    <n v="1180.5"/>
    <n v="1187"/>
    <n v="1187.8"/>
    <n v="1183.3599999999999"/>
    <n v="922191"/>
    <n v="1091283996.7"/>
    <n v="27088"/>
    <n v="500088"/>
    <n v="54.23"/>
    <n v="7.2999999999999545"/>
    <n v="6.1838204150783185E-3"/>
    <x v="1"/>
  </r>
  <r>
    <d v="2025-10-10T00:00:00"/>
    <x v="9"/>
    <n v="10"/>
    <n v="1"/>
    <x v="1"/>
    <x v="3"/>
    <s v="Q4"/>
    <x v="7"/>
    <x v="2"/>
    <s v="EQ"/>
    <n v="1186.4000000000001"/>
    <n v="1202"/>
    <n v="1184.4000000000001"/>
    <n v="1187.8"/>
    <n v="1199"/>
    <n v="1199.5"/>
    <n v="1195.5"/>
    <n v="1110822"/>
    <n v="1327985004.3"/>
    <n v="40890"/>
    <n v="615656"/>
    <n v="55.42"/>
    <n v="11.700000000000045"/>
    <n v="9.8501431217377054E-3"/>
    <x v="1"/>
  </r>
  <r>
    <d v="2025-10-13T00:00:00"/>
    <x v="9"/>
    <n v="10"/>
    <n v="1"/>
    <x v="1"/>
    <x v="3"/>
    <s v="Q4"/>
    <x v="7"/>
    <x v="2"/>
    <s v="EQ"/>
    <n v="1199"/>
    <n v="1200.8"/>
    <n v="1181.9000000000001"/>
    <n v="1199.5"/>
    <n v="1185.2"/>
    <n v="1188.0999999999999"/>
    <n v="1187.96"/>
    <n v="1062394"/>
    <n v="1262082924.9000001"/>
    <n v="27136"/>
    <n v="618723"/>
    <n v="58.24"/>
    <n v="-11.400000000000091"/>
    <n v="-9.5039599833264612E-3"/>
    <x v="0"/>
  </r>
  <r>
    <d v="2025-10-14T00:00:00"/>
    <x v="9"/>
    <n v="10"/>
    <n v="1"/>
    <x v="1"/>
    <x v="3"/>
    <s v="Q4"/>
    <x v="7"/>
    <x v="2"/>
    <s v="EQ"/>
    <n v="1190.0999999999999"/>
    <n v="1194.3"/>
    <n v="1171"/>
    <n v="1188.0999999999999"/>
    <n v="1175.5"/>
    <n v="1175.5"/>
    <n v="1177.24"/>
    <n v="1293553"/>
    <n v="1522825635.5999999"/>
    <n v="40873"/>
    <n v="757275"/>
    <n v="58.54"/>
    <n v="-12.599999999999909"/>
    <n v="-1.0605167915158581E-2"/>
    <x v="0"/>
  </r>
  <r>
    <d v="2025-10-15T00:00:00"/>
    <x v="9"/>
    <n v="10"/>
    <n v="1"/>
    <x v="1"/>
    <x v="3"/>
    <s v="Q4"/>
    <x v="7"/>
    <x v="2"/>
    <s v="EQ"/>
    <n v="1175.5"/>
    <n v="1225"/>
    <n v="1175.5"/>
    <n v="1175.5"/>
    <n v="1222.3"/>
    <n v="1221.4000000000001"/>
    <n v="1213.47"/>
    <n v="2283392"/>
    <n v="2770831997.6999998"/>
    <n v="65623"/>
    <n v="939059"/>
    <n v="41.13"/>
    <n v="45.900000000000091"/>
    <n v="3.9047213951510076E-2"/>
    <x v="1"/>
  </r>
  <r>
    <d v="2025-10-16T00:00:00"/>
    <x v="9"/>
    <n v="10"/>
    <n v="1"/>
    <x v="1"/>
    <x v="3"/>
    <s v="Q4"/>
    <x v="7"/>
    <x v="2"/>
    <s v="EQ"/>
    <n v="1221.4000000000001"/>
    <n v="1286.5"/>
    <n v="1216.5"/>
    <n v="1221.4000000000001"/>
    <n v="1279.5"/>
    <n v="1276.5999999999999"/>
    <n v="1263.5899999999999"/>
    <n v="6927367"/>
    <n v="8753334040.2999992"/>
    <n v="146437"/>
    <n v="2592649"/>
    <n v="37.43"/>
    <n v="55.199999999999818"/>
    <n v="4.519403962665778E-2"/>
    <x v="1"/>
  </r>
  <r>
    <d v="2025-10-17T00:00:00"/>
    <x v="9"/>
    <n v="10"/>
    <n v="1"/>
    <x v="1"/>
    <x v="3"/>
    <s v="Q4"/>
    <x v="7"/>
    <x v="2"/>
    <s v="EQ"/>
    <n v="1263.9000000000001"/>
    <n v="1311.6"/>
    <n v="1261.3"/>
    <n v="1276.5999999999999"/>
    <n v="1289"/>
    <n v="1289.5"/>
    <n v="1292.21"/>
    <n v="3171952"/>
    <n v="4098835402.8000002"/>
    <n v="141289"/>
    <n v="1240727"/>
    <n v="39.119999999999997"/>
    <n v="12.900000000000091"/>
    <n v="1.0104966316779016E-2"/>
    <x v="1"/>
  </r>
  <r>
    <d v="2025-10-20T00:00:00"/>
    <x v="9"/>
    <n v="10"/>
    <n v="1"/>
    <x v="1"/>
    <x v="3"/>
    <s v="Q4"/>
    <x v="7"/>
    <x v="2"/>
    <s v="EQ"/>
    <n v="1289.5"/>
    <n v="1305.5999999999999"/>
    <n v="1280.8"/>
    <n v="1289.5"/>
    <n v="1286"/>
    <n v="1285.4000000000001"/>
    <n v="1287.19"/>
    <n v="1246633"/>
    <n v="1604656670.9000001"/>
    <n v="49417"/>
    <n v="685345"/>
    <n v="54.98"/>
    <n v="-4.0999999999999091"/>
    <n v="-3.1795269484295534E-3"/>
    <x v="0"/>
  </r>
  <r>
    <d v="2025-10-21T00:00:00"/>
    <x v="9"/>
    <n v="10"/>
    <n v="1"/>
    <x v="1"/>
    <x v="3"/>
    <s v="Q4"/>
    <x v="7"/>
    <x v="2"/>
    <s v="EQ"/>
    <n v="1280"/>
    <n v="1292"/>
    <n v="1277.3"/>
    <n v="1285.4000000000001"/>
    <n v="1285"/>
    <n v="1287.3"/>
    <n v="1286.3699999999999"/>
    <n v="245138"/>
    <n v="315338604"/>
    <n v="12398"/>
    <n v="83932"/>
    <n v="34.25"/>
    <n v="1.8999999999998636"/>
    <n v="1.4781391006689461E-3"/>
    <x v="1"/>
  </r>
  <r>
    <d v="2025-10-23T00:00:00"/>
    <x v="9"/>
    <n v="10"/>
    <n v="1"/>
    <x v="1"/>
    <x v="3"/>
    <s v="Q4"/>
    <x v="7"/>
    <x v="2"/>
    <s v="EQ"/>
    <n v="1287"/>
    <n v="1303.8"/>
    <n v="1270.8"/>
    <n v="1287.3"/>
    <n v="1275.8"/>
    <n v="1272.8"/>
    <n v="1284.78"/>
    <n v="1751448"/>
    <n v="2250225113.8000002"/>
    <n v="60117"/>
    <n v="1020072"/>
    <n v="58.24"/>
    <n v="-14.5"/>
    <n v="-1.1263885652140138E-2"/>
    <x v="0"/>
  </r>
  <r>
    <d v="2025-10-24T00:00:00"/>
    <x v="9"/>
    <n v="10"/>
    <n v="1"/>
    <x v="1"/>
    <x v="3"/>
    <s v="Q4"/>
    <x v="7"/>
    <x v="2"/>
    <s v="EQ"/>
    <n v="1274.4000000000001"/>
    <n v="1284.5"/>
    <n v="1259.4000000000001"/>
    <n v="1272.8"/>
    <n v="1283"/>
    <n v="1282"/>
    <n v="1274.55"/>
    <n v="1433533"/>
    <n v="1827102332.7"/>
    <n v="43714"/>
    <n v="844093"/>
    <n v="58.88"/>
    <n v="9.2000000000000455"/>
    <n v="7.2281583909491248E-3"/>
    <x v="1"/>
  </r>
  <r>
    <d v="2025-10-27T00:00:00"/>
    <x v="9"/>
    <n v="10"/>
    <n v="1"/>
    <x v="1"/>
    <x v="3"/>
    <s v="Q4"/>
    <x v="7"/>
    <x v="2"/>
    <s v="EQ"/>
    <n v="1282"/>
    <n v="1292.2"/>
    <n v="1275.8"/>
    <n v="1282"/>
    <n v="1280"/>
    <n v="1283"/>
    <n v="1283.25"/>
    <n v="1107997"/>
    <n v="1421840248.8"/>
    <n v="36012"/>
    <n v="686990"/>
    <n v="62"/>
    <n v="1"/>
    <n v="7.8003120124804995E-4"/>
    <x v="1"/>
  </r>
  <r>
    <d v="2025-10-28T00:00:00"/>
    <x v="9"/>
    <n v="10"/>
    <n v="1"/>
    <x v="1"/>
    <x v="3"/>
    <s v="Q4"/>
    <x v="7"/>
    <x v="2"/>
    <s v="EQ"/>
    <n v="1283.8"/>
    <n v="1288.9000000000001"/>
    <n v="1263.7"/>
    <n v="1283"/>
    <n v="1271"/>
    <n v="1271"/>
    <n v="1271.5999999999999"/>
    <n v="1343829"/>
    <n v="1708812241.4000001"/>
    <n v="66109"/>
    <n v="630189"/>
    <n v="46.9"/>
    <n v="-12"/>
    <n v="-9.3530787217459086E-3"/>
    <x v="0"/>
  </r>
  <r>
    <d v="2025-10-29T00:00:00"/>
    <x v="9"/>
    <n v="10"/>
    <n v="1"/>
    <x v="1"/>
    <x v="3"/>
    <s v="Q4"/>
    <x v="7"/>
    <x v="2"/>
    <s v="EQ"/>
    <n v="1275"/>
    <n v="1281"/>
    <n v="1266.5"/>
    <n v="1271"/>
    <n v="1275"/>
    <n v="1273"/>
    <n v="1275.32"/>
    <n v="836932"/>
    <n v="1067360107.3"/>
    <n v="28333"/>
    <n v="514183"/>
    <n v="61.44"/>
    <n v="2"/>
    <n v="1.5735641227380016E-3"/>
    <x v="1"/>
  </r>
  <r>
    <d v="2025-10-30T00:00:00"/>
    <x v="9"/>
    <n v="10"/>
    <n v="1"/>
    <x v="1"/>
    <x v="3"/>
    <s v="Q4"/>
    <x v="7"/>
    <x v="2"/>
    <s v="EQ"/>
    <n v="1278"/>
    <n v="1281.4000000000001"/>
    <n v="1267.7"/>
    <n v="1273"/>
    <n v="1280"/>
    <n v="1279.9000000000001"/>
    <n v="1277.17"/>
    <n v="728703"/>
    <n v="930677950.29999995"/>
    <n v="30824"/>
    <n v="419072"/>
    <n v="57.51"/>
    <n v="6.9000000000000909"/>
    <n v="5.4202670856245807E-3"/>
    <x v="1"/>
  </r>
  <r>
    <d v="2025-10-31T00:00:00"/>
    <x v="9"/>
    <n v="10"/>
    <n v="1"/>
    <x v="1"/>
    <x v="3"/>
    <s v="Q4"/>
    <x v="7"/>
    <x v="2"/>
    <s v="EQ"/>
    <n v="1279.9000000000001"/>
    <n v="1284"/>
    <n v="1269.5999999999999"/>
    <n v="1279.9000000000001"/>
    <n v="1271.9000000000001"/>
    <n v="1271.5999999999999"/>
    <n v="1274.7"/>
    <n v="943037"/>
    <n v="1202089080.5999999"/>
    <n v="39005"/>
    <n v="608828"/>
    <n v="64.56"/>
    <n v="-8.3000000000001819"/>
    <n v="-6.4848816313775931E-3"/>
    <x v="0"/>
  </r>
  <r>
    <d v="2025-11-03T00:00:00"/>
    <x v="10"/>
    <n v="11"/>
    <n v="1"/>
    <x v="1"/>
    <x v="3"/>
    <s v="Q4"/>
    <x v="7"/>
    <x v="2"/>
    <s v="EQ"/>
    <n v="1269.5999999999999"/>
    <n v="1269.9000000000001"/>
    <n v="1255.5"/>
    <n v="1271.5999999999999"/>
    <n v="1268.8"/>
    <n v="1266.7"/>
    <n v="1262.94"/>
    <n v="847050"/>
    <n v="1069775179.9"/>
    <n v="41265"/>
    <n v="467024"/>
    <n v="55.14"/>
    <n v="-4.8999999999998636"/>
    <n v="-3.8534130229630889E-3"/>
    <x v="0"/>
  </r>
  <r>
    <d v="2025-11-04T00:00:00"/>
    <x v="10"/>
    <n v="11"/>
    <n v="1"/>
    <x v="1"/>
    <x v="3"/>
    <s v="Q4"/>
    <x v="7"/>
    <x v="2"/>
    <s v="EQ"/>
    <n v="1266"/>
    <n v="1269"/>
    <n v="1250.7"/>
    <n v="1266.7"/>
    <n v="1266.5"/>
    <n v="1265"/>
    <n v="1263.6099999999999"/>
    <n v="770668"/>
    <n v="973823159"/>
    <n v="40358"/>
    <n v="481566"/>
    <n v="62.49"/>
    <n v="-1.7000000000000455"/>
    <n v="-1.3420699455277852E-3"/>
    <x v="0"/>
  </r>
  <r>
    <d v="2025-11-06T00:00:00"/>
    <x v="10"/>
    <n v="11"/>
    <n v="1"/>
    <x v="1"/>
    <x v="3"/>
    <s v="Q4"/>
    <x v="7"/>
    <x v="2"/>
    <s v="EQ"/>
    <n v="1265"/>
    <n v="1278.9000000000001"/>
    <n v="1260.0999999999999"/>
    <n v="1265"/>
    <n v="1272.9000000000001"/>
    <n v="1266.0999999999999"/>
    <n v="1270.0999999999999"/>
    <n v="1171263"/>
    <n v="1487625717.8"/>
    <n v="53749"/>
    <n v="667924"/>
    <n v="57.03"/>
    <n v="1.0999999999999091"/>
    <n v="8.695652173912325E-4"/>
    <x v="1"/>
  </r>
  <r>
    <d v="2025-11-07T00:00:00"/>
    <x v="10"/>
    <n v="11"/>
    <n v="1"/>
    <x v="1"/>
    <x v="3"/>
    <s v="Q4"/>
    <x v="7"/>
    <x v="2"/>
    <s v="EQ"/>
    <n v="1264"/>
    <n v="1270.9000000000001"/>
    <n v="1256.4000000000001"/>
    <n v="1266.0999999999999"/>
    <n v="1262.8"/>
    <n v="1262.7"/>
    <n v="1262.31"/>
    <n v="596683"/>
    <n v="753197688.79999995"/>
    <n v="38241"/>
    <n v="363181"/>
    <n v="60.87"/>
    <n v="-3.3999999999998636"/>
    <n v="-2.6854118947949321E-3"/>
    <x v="0"/>
  </r>
  <r>
    <d v="2025-11-10T00:00:00"/>
    <x v="10"/>
    <n v="11"/>
    <n v="1"/>
    <x v="1"/>
    <x v="3"/>
    <s v="Q4"/>
    <x v="7"/>
    <x v="2"/>
    <s v="EQ"/>
    <n v="1263.0999999999999"/>
    <n v="1273.2"/>
    <n v="1260.2"/>
    <n v="1262.7"/>
    <n v="1262"/>
    <n v="1262.9000000000001"/>
    <n v="1267.21"/>
    <n v="737986"/>
    <n v="935180805.39999998"/>
    <n v="43373"/>
    <n v="429798"/>
    <n v="58.24"/>
    <n v="0.20000000000004547"/>
    <n v="1.5839074998023715E-4"/>
    <x v="1"/>
  </r>
  <r>
    <d v="2025-11-11T00:00:00"/>
    <x v="10"/>
    <n v="11"/>
    <n v="1"/>
    <x v="1"/>
    <x v="3"/>
    <s v="Q4"/>
    <x v="7"/>
    <x v="2"/>
    <s v="EQ"/>
    <n v="1268"/>
    <n v="1270.2"/>
    <n v="1255"/>
    <n v="1262.9000000000001"/>
    <n v="1268"/>
    <n v="1268.0999999999999"/>
    <n v="1265.19"/>
    <n v="729912"/>
    <n v="923474587.5"/>
    <n v="39920"/>
    <n v="421280"/>
    <n v="57.72"/>
    <n v="5.1999999999998181"/>
    <n v="4.117507324411923E-3"/>
    <x v="1"/>
  </r>
  <r>
    <d v="2025-11-12T00:00:00"/>
    <x v="10"/>
    <n v="11"/>
    <n v="1"/>
    <x v="1"/>
    <x v="3"/>
    <s v="Q4"/>
    <x v="7"/>
    <x v="2"/>
    <s v="EQ"/>
    <n v="1270"/>
    <n v="1286.9000000000001"/>
    <n v="1261.5999999999999"/>
    <n v="1268.0999999999999"/>
    <n v="1278.9000000000001"/>
    <n v="1278.2"/>
    <n v="1276.57"/>
    <n v="824792"/>
    <n v="1052907012.1"/>
    <n v="37918"/>
    <n v="436340"/>
    <n v="52.9"/>
    <n v="10.100000000000136"/>
    <n v="7.964671555871097E-3"/>
    <x v="1"/>
  </r>
  <r>
    <d v="2025-11-13T00:00:00"/>
    <x v="10"/>
    <n v="11"/>
    <n v="1"/>
    <x v="1"/>
    <x v="3"/>
    <s v="Q4"/>
    <x v="7"/>
    <x v="2"/>
    <s v="EQ"/>
    <n v="1280"/>
    <n v="1289.3"/>
    <n v="1270.3"/>
    <n v="1278.2"/>
    <n v="1274.5"/>
    <n v="1275.2"/>
    <n v="1280.9000000000001"/>
    <n v="691337"/>
    <n v="885533228.89999998"/>
    <n v="41032"/>
    <n v="424217"/>
    <n v="61.36"/>
    <n v="-3"/>
    <n v="-2.3470505398216239E-3"/>
    <x v="0"/>
  </r>
  <r>
    <d v="2025-11-14T00:00:00"/>
    <x v="10"/>
    <n v="11"/>
    <n v="1"/>
    <x v="1"/>
    <x v="3"/>
    <s v="Q4"/>
    <x v="7"/>
    <x v="2"/>
    <s v="EQ"/>
    <n v="1275.2"/>
    <n v="1279"/>
    <n v="1262.4000000000001"/>
    <n v="1275.2"/>
    <n v="1269.7"/>
    <n v="1271.5999999999999"/>
    <n v="1269.8499999999999"/>
    <n v="675047"/>
    <n v="857206387.39999998"/>
    <n v="36082"/>
    <n v="361678"/>
    <n v="53.58"/>
    <n v="-3.6000000000001364"/>
    <n v="-2.8230865746550629E-3"/>
    <x v="0"/>
  </r>
  <r>
    <d v="2025-11-17T00:00:00"/>
    <x v="10"/>
    <n v="11"/>
    <n v="1"/>
    <x v="1"/>
    <x v="3"/>
    <s v="Q4"/>
    <x v="7"/>
    <x v="2"/>
    <s v="EQ"/>
    <n v="1272"/>
    <n v="1278"/>
    <n v="1264.0999999999999"/>
    <n v="1271.5999999999999"/>
    <n v="1270"/>
    <n v="1270.3"/>
    <n v="1269.32"/>
    <n v="774802"/>
    <n v="983472572.5"/>
    <n v="27274"/>
    <n v="483401"/>
    <n v="62.39"/>
    <n v="-1.2999999999999545"/>
    <n v="-1.0223340673167305E-3"/>
    <x v="0"/>
  </r>
  <r>
    <d v="2025-11-18T00:00:00"/>
    <x v="10"/>
    <n v="11"/>
    <n v="1"/>
    <x v="1"/>
    <x v="3"/>
    <s v="Q4"/>
    <x v="7"/>
    <x v="2"/>
    <s v="EQ"/>
    <n v="1262.0999999999999"/>
    <n v="1269.9000000000001"/>
    <n v="1252.5999999999999"/>
    <n v="1270.3"/>
    <n v="1265"/>
    <n v="1265.0999999999999"/>
    <n v="1264.22"/>
    <n v="810387"/>
    <n v="1024509573.6"/>
    <n v="30664"/>
    <n v="489652"/>
    <n v="60.42"/>
    <n v="-5.2000000000000455"/>
    <n v="-4.0935212154609504E-3"/>
    <x v="0"/>
  </r>
  <r>
    <d v="2025-11-19T00:00:00"/>
    <x v="10"/>
    <n v="11"/>
    <n v="1"/>
    <x v="1"/>
    <x v="3"/>
    <s v="Q4"/>
    <x v="7"/>
    <x v="2"/>
    <s v="EQ"/>
    <n v="1267.9000000000001"/>
    <n v="1280"/>
    <n v="1263"/>
    <n v="1265.0999999999999"/>
    <n v="1279.9000000000001"/>
    <n v="1279"/>
    <n v="1274.47"/>
    <n v="726287"/>
    <n v="925628343.5"/>
    <n v="42084"/>
    <n v="405620"/>
    <n v="55.85"/>
    <n v="13.900000000000091"/>
    <n v="1.0987273733301788E-2"/>
    <x v="1"/>
  </r>
  <r>
    <d v="2025-11-20T00:00:00"/>
    <x v="10"/>
    <n v="11"/>
    <n v="1"/>
    <x v="1"/>
    <x v="3"/>
    <s v="Q4"/>
    <x v="7"/>
    <x v="2"/>
    <s v="EQ"/>
    <n v="1288"/>
    <n v="1288.5999999999999"/>
    <n v="1275.2"/>
    <n v="1279"/>
    <n v="1278"/>
    <n v="1279.2"/>
    <n v="1280.31"/>
    <n v="796864"/>
    <n v="1020230294.4"/>
    <n v="33449"/>
    <n v="484842"/>
    <n v="60.84"/>
    <n v="0.20000000000004547"/>
    <n v="1.5637216575453125E-4"/>
    <x v="1"/>
  </r>
  <r>
    <d v="2025-11-21T00:00:00"/>
    <x v="10"/>
    <n v="11"/>
    <n v="1"/>
    <x v="1"/>
    <x v="3"/>
    <s v="Q4"/>
    <x v="7"/>
    <x v="2"/>
    <s v="EQ"/>
    <n v="1275"/>
    <n v="1288.9000000000001"/>
    <n v="1273"/>
    <n v="1279.2"/>
    <n v="1277.7"/>
    <n v="1280.7"/>
    <n v="1281.98"/>
    <n v="673231"/>
    <n v="863065763.20000005"/>
    <n v="27775"/>
    <n v="359608"/>
    <n v="53.42"/>
    <n v="1.5"/>
    <n v="1.172607879924953E-3"/>
    <x v="1"/>
  </r>
  <r>
    <d v="2025-11-24T00:00:00"/>
    <x v="10"/>
    <n v="11"/>
    <n v="1"/>
    <x v="1"/>
    <x v="3"/>
    <s v="Q4"/>
    <x v="7"/>
    <x v="2"/>
    <s v="EQ"/>
    <n v="1285"/>
    <n v="1285.8"/>
    <n v="1259.5"/>
    <n v="1280.7"/>
    <n v="1267.5"/>
    <n v="1269.2"/>
    <n v="1271.1300000000001"/>
    <n v="2636542"/>
    <n v="3351400503.3000002"/>
    <n v="57181"/>
    <n v="2004326"/>
    <n v="76.02"/>
    <n v="-11.5"/>
    <n v="-8.9794643554306237E-3"/>
    <x v="0"/>
  </r>
  <r>
    <d v="2025-11-25T00:00:00"/>
    <x v="10"/>
    <n v="11"/>
    <n v="1"/>
    <x v="1"/>
    <x v="3"/>
    <s v="Q4"/>
    <x v="7"/>
    <x v="2"/>
    <s v="EQ"/>
    <n v="1267.4000000000001"/>
    <n v="1270.9000000000001"/>
    <n v="1250.8"/>
    <n v="1269.2"/>
    <n v="1263"/>
    <n v="1263.2"/>
    <n v="1263.23"/>
    <n v="1065974"/>
    <n v="1346575305.5"/>
    <n v="41695"/>
    <n v="597213"/>
    <n v="56.03"/>
    <n v="-6"/>
    <n v="-4.7273873306019542E-3"/>
    <x v="0"/>
  </r>
  <r>
    <d v="2025-11-26T00:00:00"/>
    <x v="10"/>
    <n v="11"/>
    <n v="1"/>
    <x v="1"/>
    <x v="3"/>
    <s v="Q4"/>
    <x v="7"/>
    <x v="2"/>
    <s v="EQ"/>
    <n v="1257.0999999999999"/>
    <n v="1282.7"/>
    <n v="1257.0999999999999"/>
    <n v="1263.2"/>
    <n v="1274.5"/>
    <n v="1276.8"/>
    <n v="1277.01"/>
    <n v="810809"/>
    <n v="1035407230.3"/>
    <n v="37566"/>
    <n v="500476"/>
    <n v="61.73"/>
    <n v="13.599999999999909"/>
    <n v="1.0766307789740269E-2"/>
    <x v="1"/>
  </r>
  <r>
    <d v="2025-11-27T00:00:00"/>
    <x v="10"/>
    <n v="11"/>
    <n v="1"/>
    <x v="1"/>
    <x v="3"/>
    <s v="Q4"/>
    <x v="7"/>
    <x v="2"/>
    <s v="EQ"/>
    <n v="1276"/>
    <n v="1279.5"/>
    <n v="1260.5"/>
    <n v="1276.8"/>
    <n v="1268"/>
    <n v="1266.4000000000001"/>
    <n v="1268.04"/>
    <n v="708607"/>
    <n v="898538722.10000002"/>
    <n v="41091"/>
    <n v="458054"/>
    <n v="64.64"/>
    <n v="-10.399999999999864"/>
    <n v="-8.145363408521197E-3"/>
    <x v="0"/>
  </r>
  <r>
    <d v="2025-11-28T00:00:00"/>
    <x v="10"/>
    <n v="11"/>
    <n v="1"/>
    <x v="1"/>
    <x v="3"/>
    <s v="Q4"/>
    <x v="7"/>
    <x v="2"/>
    <s v="EQ"/>
    <n v="1266.3"/>
    <n v="1269.7"/>
    <n v="1258.2"/>
    <n v="1266.4000000000001"/>
    <n v="1262"/>
    <n v="1261.0999999999999"/>
    <n v="1262.48"/>
    <n v="626947"/>
    <n v="791507446.5"/>
    <n v="32455"/>
    <n v="451638"/>
    <n v="72.040000000000006"/>
    <n v="-5.3000000000001819"/>
    <n v="-4.18509159823135E-3"/>
    <x v="0"/>
  </r>
  <r>
    <d v="2025-12-01T00:00:00"/>
    <x v="11"/>
    <n v="12"/>
    <n v="1"/>
    <x v="1"/>
    <x v="3"/>
    <s v="Q4"/>
    <x v="7"/>
    <x v="2"/>
    <s v="EQ"/>
    <n v="1260.5999999999999"/>
    <n v="1264"/>
    <n v="1251.5999999999999"/>
    <n v="1261.0999999999999"/>
    <n v="1257"/>
    <n v="1260.5999999999999"/>
    <n v="1257.77"/>
    <n v="644563"/>
    <n v="810710166.20000005"/>
    <n v="39603"/>
    <n v="367010"/>
    <n v="56.94"/>
    <n v="-0.5"/>
    <n v="-3.964792641344858E-4"/>
    <x v="0"/>
  </r>
  <r>
    <d v="2025-12-02T00:00:00"/>
    <x v="11"/>
    <n v="12"/>
    <n v="1"/>
    <x v="1"/>
    <x v="3"/>
    <s v="Q4"/>
    <x v="7"/>
    <x v="2"/>
    <s v="EQ"/>
    <n v="1251"/>
    <n v="1261.8"/>
    <n v="1251"/>
    <n v="1260.5999999999999"/>
    <n v="1258.0999999999999"/>
    <n v="1258.9000000000001"/>
    <n v="1258.23"/>
    <n v="911551"/>
    <n v="1146939628.5"/>
    <n v="40748"/>
    <n v="617874"/>
    <n v="67.78"/>
    <n v="-1.6999999999998181"/>
    <n v="-1.3485641757891625E-3"/>
    <x v="0"/>
  </r>
  <r>
    <d v="2025-12-03T00:00:00"/>
    <x v="11"/>
    <n v="12"/>
    <n v="1"/>
    <x v="1"/>
    <x v="3"/>
    <s v="Q4"/>
    <x v="7"/>
    <x v="2"/>
    <s v="EQ"/>
    <n v="1257"/>
    <n v="1258"/>
    <n v="1236.0999999999999"/>
    <n v="1258.9000000000001"/>
    <n v="1241.2"/>
    <n v="1241.9000000000001"/>
    <n v="1242.8499999999999"/>
    <n v="642993"/>
    <n v="799144733.20000005"/>
    <n v="32451"/>
    <n v="360854"/>
    <n v="56.12"/>
    <n v="-17"/>
    <n v="-1.3503852569703708E-2"/>
    <x v="0"/>
  </r>
  <r>
    <d v="2025-12-04T00:00:00"/>
    <x v="11"/>
    <n v="12"/>
    <n v="1"/>
    <x v="1"/>
    <x v="3"/>
    <s v="Q4"/>
    <x v="7"/>
    <x v="2"/>
    <s v="EQ"/>
    <n v="1241.9000000000001"/>
    <n v="1245"/>
    <n v="1233.2"/>
    <n v="1241.9000000000001"/>
    <n v="1241"/>
    <n v="1242.4000000000001"/>
    <n v="1240.07"/>
    <n v="664641"/>
    <n v="824202160.79999995"/>
    <n v="48009"/>
    <n v="433324"/>
    <n v="65.2"/>
    <n v="0.5"/>
    <n v="4.0260890570899423E-4"/>
    <x v="1"/>
  </r>
  <r>
    <d v="2025-12-05T00:00:00"/>
    <x v="11"/>
    <n v="12"/>
    <n v="1"/>
    <x v="1"/>
    <x v="3"/>
    <s v="Q4"/>
    <x v="7"/>
    <x v="2"/>
    <s v="EQ"/>
    <n v="1237.5"/>
    <n v="1249"/>
    <n v="1234.2"/>
    <n v="1242.4000000000001"/>
    <n v="1246.9000000000001"/>
    <n v="1246.9000000000001"/>
    <n v="1241.1300000000001"/>
    <n v="911699"/>
    <n v="1131540106.3"/>
    <n v="31774"/>
    <n v="625325"/>
    <n v="68.59"/>
    <n v="4.5"/>
    <n v="3.6220218931101093E-3"/>
    <x v="1"/>
  </r>
  <r>
    <d v="2025-12-08T00:00:00"/>
    <x v="11"/>
    <n v="12"/>
    <n v="1"/>
    <x v="1"/>
    <x v="3"/>
    <s v="Q4"/>
    <x v="7"/>
    <x v="2"/>
    <s v="EQ"/>
    <n v="1246.9000000000001"/>
    <n v="1248"/>
    <n v="1212.8"/>
    <n v="1246.9000000000001"/>
    <n v="1215"/>
    <n v="1214.8"/>
    <n v="1223.72"/>
    <n v="1534927"/>
    <n v="1878328301"/>
    <n v="58972"/>
    <n v="1069701"/>
    <n v="69.69"/>
    <n v="-32.100000000000136"/>
    <n v="-2.5743844734942765E-2"/>
    <x v="0"/>
  </r>
  <r>
    <d v="2025-12-09T00:00:00"/>
    <x v="11"/>
    <n v="12"/>
    <n v="1"/>
    <x v="1"/>
    <x v="3"/>
    <s v="Q4"/>
    <x v="7"/>
    <x v="2"/>
    <s v="EQ"/>
    <n v="1214.9000000000001"/>
    <n v="1221.5"/>
    <n v="1207.3"/>
    <n v="1214.8"/>
    <n v="1216"/>
    <n v="1215.8"/>
    <n v="1215.44"/>
    <n v="810028"/>
    <n v="984543386.89999998"/>
    <n v="36570"/>
    <n v="426969"/>
    <n v="52.71"/>
    <n v="1"/>
    <n v="8.2318077049720127E-4"/>
    <x v="1"/>
  </r>
  <r>
    <d v="2025-12-10T00:00:00"/>
    <x v="11"/>
    <n v="12"/>
    <n v="1"/>
    <x v="1"/>
    <x v="3"/>
    <s v="Q4"/>
    <x v="7"/>
    <x v="2"/>
    <s v="EQ"/>
    <n v="1215.8"/>
    <n v="1221.8"/>
    <n v="1205"/>
    <n v="1215.8"/>
    <n v="1211"/>
    <n v="1209.3"/>
    <n v="1210.42"/>
    <n v="514862"/>
    <n v="623201480.10000002"/>
    <n v="31191"/>
    <n v="261721"/>
    <n v="50.83"/>
    <n v="-6.5"/>
    <n v="-5.3462740582332626E-3"/>
    <x v="0"/>
  </r>
  <r>
    <d v="2025-12-11T00:00:00"/>
    <x v="11"/>
    <n v="12"/>
    <n v="1"/>
    <x v="1"/>
    <x v="3"/>
    <s v="Q4"/>
    <x v="7"/>
    <x v="2"/>
    <s v="EQ"/>
    <n v="1209.4000000000001"/>
    <n v="1220.4000000000001"/>
    <n v="1205.8"/>
    <n v="1209.3"/>
    <n v="1217"/>
    <n v="1215"/>
    <n v="1215.5899999999999"/>
    <n v="339626"/>
    <n v="412845427.39999998"/>
    <n v="22271"/>
    <n v="151120"/>
    <n v="44.5"/>
    <n v="5.7000000000000455"/>
    <n v="4.7134706028281199E-3"/>
    <x v="1"/>
  </r>
  <r>
    <d v="2025-12-12T00:00:00"/>
    <x v="11"/>
    <n v="12"/>
    <n v="1"/>
    <x v="1"/>
    <x v="3"/>
    <s v="Q4"/>
    <x v="7"/>
    <x v="2"/>
    <s v="EQ"/>
    <n v="1219"/>
    <n v="1240"/>
    <n v="1215.4000000000001"/>
    <n v="1215"/>
    <n v="1234.4000000000001"/>
    <n v="1238.3"/>
    <n v="1232.05"/>
    <n v="841766"/>
    <n v="1037093712.5"/>
    <n v="29433"/>
    <n v="518323"/>
    <n v="61.58"/>
    <n v="23.299999999999955"/>
    <n v="1.917695473251025E-2"/>
    <x v="1"/>
  </r>
  <r>
    <d v="2025-12-15T00:00:00"/>
    <x v="11"/>
    <n v="12"/>
    <n v="1"/>
    <x v="1"/>
    <x v="3"/>
    <s v="Q4"/>
    <x v="7"/>
    <x v="2"/>
    <s v="EQ"/>
    <n v="1238"/>
    <n v="1248"/>
    <n v="1225.5"/>
    <n v="1238.3"/>
    <n v="1240.0999999999999"/>
    <n v="1243.5"/>
    <n v="1240.46"/>
    <n v="857798"/>
    <n v="1064062370.8"/>
    <n v="45062"/>
    <n v="450714"/>
    <n v="52.54"/>
    <n v="5.2000000000000455"/>
    <n v="4.199305499475124E-3"/>
    <x v="1"/>
  </r>
  <r>
    <d v="2025-12-16T00:00:00"/>
    <x v="11"/>
    <n v="12"/>
    <n v="1"/>
    <x v="1"/>
    <x v="3"/>
    <s v="Q4"/>
    <x v="7"/>
    <x v="2"/>
    <s v="EQ"/>
    <n v="1236.5"/>
    <n v="1264"/>
    <n v="1234.4000000000001"/>
    <n v="1243.5"/>
    <n v="1241.5"/>
    <n v="1240.5999999999999"/>
    <n v="1247.53"/>
    <n v="1086329"/>
    <n v="1355232971.4000001"/>
    <n v="58626"/>
    <n v="550992"/>
    <n v="50.72"/>
    <n v="-2.9000000000000909"/>
    <n v="-2.332127060715795E-3"/>
    <x v="0"/>
  </r>
  <r>
    <d v="2025-12-17T00:00:00"/>
    <x v="11"/>
    <n v="12"/>
    <n v="1"/>
    <x v="1"/>
    <x v="3"/>
    <s v="Q4"/>
    <x v="7"/>
    <x v="2"/>
    <s v="EQ"/>
    <n v="1237"/>
    <n v="1241.4000000000001"/>
    <n v="1224.3"/>
    <n v="1240.5999999999999"/>
    <n v="1232"/>
    <n v="1234.5999999999999"/>
    <n v="1233.18"/>
    <n v="526222"/>
    <n v="648925563.20000005"/>
    <n v="35136"/>
    <n v="288848"/>
    <n v="54.89"/>
    <n v="-6"/>
    <n v="-4.8363694986296958E-3"/>
    <x v="0"/>
  </r>
  <r>
    <d v="2025-12-18T00:00:00"/>
    <x v="11"/>
    <n v="12"/>
    <n v="1"/>
    <x v="1"/>
    <x v="3"/>
    <s v="Q4"/>
    <x v="7"/>
    <x v="2"/>
    <s v="EQ"/>
    <n v="1234.7"/>
    <n v="1243.9000000000001"/>
    <n v="1227.5"/>
    <n v="1234.5999999999999"/>
    <n v="1230.8"/>
    <n v="1233.5"/>
    <n v="1237.02"/>
    <n v="707432"/>
    <n v="875108702.89999998"/>
    <n v="34228"/>
    <n v="440493"/>
    <n v="62.27"/>
    <n v="-1.0999999999999091"/>
    <n v="-8.9097683460222677E-4"/>
    <x v="0"/>
  </r>
  <r>
    <d v="2025-12-19T00:00:00"/>
    <x v="11"/>
    <n v="12"/>
    <n v="1"/>
    <x v="1"/>
    <x v="3"/>
    <s v="Q4"/>
    <x v="7"/>
    <x v="2"/>
    <s v="EQ"/>
    <n v="1230.8"/>
    <n v="1246.2"/>
    <n v="1229.7"/>
    <n v="1233.5"/>
    <n v="1243"/>
    <n v="1244.4000000000001"/>
    <n v="1242.57"/>
    <n v="754446"/>
    <n v="937450260.10000002"/>
    <n v="33711"/>
    <n v="504560"/>
    <n v="66.88"/>
    <n v="10.900000000000091"/>
    <n v="8.8366436967978034E-3"/>
    <x v="1"/>
  </r>
  <r>
    <d v="2025-12-22T00:00:00"/>
    <x v="11"/>
    <n v="12"/>
    <n v="1"/>
    <x v="1"/>
    <x v="3"/>
    <s v="Q4"/>
    <x v="7"/>
    <x v="2"/>
    <s v="EQ"/>
    <n v="1246"/>
    <n v="1259.9000000000001"/>
    <n v="1240"/>
    <n v="1244.4000000000001"/>
    <n v="1256"/>
    <n v="1257.2"/>
    <n v="1253.0999999999999"/>
    <n v="880387"/>
    <n v="1103213460.4000001"/>
    <n v="37470"/>
    <n v="570834"/>
    <n v="64.84"/>
    <n v="12.799999999999955"/>
    <n v="1.0286081645773026E-2"/>
    <x v="1"/>
  </r>
  <r>
    <d v="2025-12-23T00:00:00"/>
    <x v="11"/>
    <n v="12"/>
    <n v="1"/>
    <x v="1"/>
    <x v="3"/>
    <s v="Q4"/>
    <x v="7"/>
    <x v="2"/>
    <s v="EQ"/>
    <n v="1260"/>
    <n v="1261.5"/>
    <n v="1251.0999999999999"/>
    <n v="1257.2"/>
    <n v="1253.5999999999999"/>
    <n v="1256.5"/>
    <n v="1256.99"/>
    <n v="663261"/>
    <n v="833714445.60000002"/>
    <n v="29578"/>
    <n v="469307"/>
    <n v="70.760000000000005"/>
    <n v="-0.70000000000004547"/>
    <n v="-5.5679287305126113E-4"/>
    <x v="0"/>
  </r>
  <r>
    <d v="2025-12-24T00:00:00"/>
    <x v="11"/>
    <n v="12"/>
    <n v="1"/>
    <x v="1"/>
    <x v="3"/>
    <s v="Q4"/>
    <x v="7"/>
    <x v="2"/>
    <s v="EQ"/>
    <n v="1251.0999999999999"/>
    <n v="1264.0999999999999"/>
    <n v="1247.9000000000001"/>
    <n v="1256.5"/>
    <n v="1259.7"/>
    <n v="1259.7"/>
    <n v="1260.75"/>
    <n v="598956"/>
    <n v="755132079.60000002"/>
    <n v="27285"/>
    <n v="349618"/>
    <n v="58.37"/>
    <n v="3.2000000000000455"/>
    <n v="2.5467568643056469E-3"/>
    <x v="1"/>
  </r>
  <r>
    <d v="2025-12-26T00:00:00"/>
    <x v="11"/>
    <n v="12"/>
    <n v="1"/>
    <x v="1"/>
    <x v="3"/>
    <s v="Q4"/>
    <x v="7"/>
    <x v="2"/>
    <s v="EQ"/>
    <n v="1264"/>
    <n v="1277"/>
    <n v="1251.4000000000001"/>
    <n v="1259.7"/>
    <n v="1270"/>
    <n v="1272.5999999999999"/>
    <n v="1269.42"/>
    <n v="1433973"/>
    <n v="1820318717.4000001"/>
    <n v="36397"/>
    <n v="946549"/>
    <n v="66.010000000000005"/>
    <n v="12.899999999999864"/>
    <n v="1.0240533460347593E-2"/>
    <x v="1"/>
  </r>
  <r>
    <d v="2025-12-29T00:00:00"/>
    <x v="11"/>
    <n v="12"/>
    <n v="1"/>
    <x v="1"/>
    <x v="3"/>
    <s v="Q4"/>
    <x v="7"/>
    <x v="2"/>
    <s v="EQ"/>
    <n v="1275"/>
    <n v="1286.5"/>
    <n v="1270.8"/>
    <n v="1272.5999999999999"/>
    <n v="1280"/>
    <n v="1280"/>
    <n v="1279.74"/>
    <n v="888206"/>
    <n v="1136669716.9000001"/>
    <n v="46136"/>
    <n v="460500"/>
    <n v="51.85"/>
    <n v="7.4000000000000909"/>
    <n v="5.8148672010058869E-3"/>
    <x v="1"/>
  </r>
  <r>
    <d v="2025-12-30T00:00:00"/>
    <x v="11"/>
    <n v="12"/>
    <n v="1"/>
    <x v="1"/>
    <x v="3"/>
    <s v="Q4"/>
    <x v="7"/>
    <x v="2"/>
    <s v="EQ"/>
    <n v="1284"/>
    <n v="1289"/>
    <n v="1267.7"/>
    <n v="1280"/>
    <n v="1271.5999999999999"/>
    <n v="1274.0999999999999"/>
    <n v="1276.68"/>
    <n v="2043408"/>
    <n v="2608774987.5999999"/>
    <n v="66242"/>
    <n v="1368216"/>
    <n v="66.959999999999994"/>
    <n v="-5.9000000000000909"/>
    <n v="-4.6093750000000709E-3"/>
    <x v="0"/>
  </r>
  <r>
    <d v="2025-12-31T00:00:00"/>
    <x v="11"/>
    <n v="12"/>
    <n v="1"/>
    <x v="1"/>
    <x v="3"/>
    <s v="Q4"/>
    <x v="7"/>
    <x v="2"/>
    <s v="EQ"/>
    <n v="1274.2"/>
    <n v="1294.3"/>
    <n v="1270.4000000000001"/>
    <n v="1274.0999999999999"/>
    <n v="1287"/>
    <n v="1288"/>
    <n v="1286.6199999999999"/>
    <n v="738631"/>
    <n v="950336580.5"/>
    <n v="46323"/>
    <n v="450034"/>
    <n v="60.93"/>
    <n v="13.900000000000091"/>
    <n v="1.0909661721999916E-2"/>
    <x v="1"/>
  </r>
  <r>
    <d v="2024-01-01T00:00:00"/>
    <x v="0"/>
    <n v="1"/>
    <n v="1"/>
    <x v="0"/>
    <x v="0"/>
    <s v="Q1"/>
    <x v="8"/>
    <x v="2"/>
    <s v="EQ"/>
    <n v="550"/>
    <n v="552.45000000000005"/>
    <n v="540"/>
    <n v="548.5"/>
    <n v="542.35"/>
    <n v="542.25"/>
    <n v="545.76"/>
    <n v="965961"/>
    <n v="527179015.89999998"/>
    <n v="20209"/>
    <n v="558322"/>
    <n v="57.8"/>
    <n v="-6.25"/>
    <n v="-1.1394712853236098E-2"/>
    <x v="0"/>
  </r>
  <r>
    <d v="2024-01-02T00:00:00"/>
    <x v="0"/>
    <n v="1"/>
    <n v="1"/>
    <x v="0"/>
    <x v="0"/>
    <s v="Q1"/>
    <x v="8"/>
    <x v="2"/>
    <s v="EQ"/>
    <n v="544"/>
    <n v="547.75"/>
    <n v="537.4"/>
    <n v="542.25"/>
    <n v="547"/>
    <n v="547"/>
    <n v="543.17999999999995"/>
    <n v="1243897"/>
    <n v="675655805.70000005"/>
    <n v="38093"/>
    <n v="715512"/>
    <n v="57.52"/>
    <n v="4.75"/>
    <n v="8.7597971415398802E-3"/>
    <x v="1"/>
  </r>
  <r>
    <d v="2024-01-03T00:00:00"/>
    <x v="0"/>
    <n v="1"/>
    <n v="1"/>
    <x v="0"/>
    <x v="0"/>
    <s v="Q1"/>
    <x v="8"/>
    <x v="2"/>
    <s v="EQ"/>
    <n v="546.70000000000005"/>
    <n v="551.85"/>
    <n v="540.04999999999995"/>
    <n v="547"/>
    <n v="544.45000000000005"/>
    <n v="543.54999999999995"/>
    <n v="544.78"/>
    <n v="1190743"/>
    <n v="648694270.64999998"/>
    <n v="27499"/>
    <n v="672767"/>
    <n v="56.5"/>
    <n v="-3.4500000000000455"/>
    <n v="-6.3071297989031909E-3"/>
    <x v="0"/>
  </r>
  <r>
    <d v="2024-01-04T00:00:00"/>
    <x v="0"/>
    <n v="1"/>
    <n v="1"/>
    <x v="0"/>
    <x v="0"/>
    <s v="Q1"/>
    <x v="8"/>
    <x v="2"/>
    <s v="EQ"/>
    <n v="544.95000000000005"/>
    <n v="556"/>
    <n v="544"/>
    <n v="543.54999999999995"/>
    <n v="554.25"/>
    <n v="553.75"/>
    <n v="551.63"/>
    <n v="1325514"/>
    <n v="731195279.75"/>
    <n v="28816"/>
    <n v="795386"/>
    <n v="60.01"/>
    <n v="10.200000000000045"/>
    <n v="1.8765522950970556E-2"/>
    <x v="1"/>
  </r>
  <r>
    <d v="2024-01-05T00:00:00"/>
    <x v="0"/>
    <n v="1"/>
    <n v="1"/>
    <x v="0"/>
    <x v="0"/>
    <s v="Q1"/>
    <x v="8"/>
    <x v="2"/>
    <s v="EQ"/>
    <n v="555"/>
    <n v="557.5"/>
    <n v="545"/>
    <n v="553.75"/>
    <n v="545.79999999999995"/>
    <n v="546"/>
    <n v="550.47"/>
    <n v="933806"/>
    <n v="514029249.60000002"/>
    <n v="26262"/>
    <n v="538104"/>
    <n v="57.62"/>
    <n v="-7.75"/>
    <n v="-1.399548532731377E-2"/>
    <x v="0"/>
  </r>
  <r>
    <d v="2024-01-08T00:00:00"/>
    <x v="0"/>
    <n v="1"/>
    <n v="1"/>
    <x v="0"/>
    <x v="0"/>
    <s v="Q1"/>
    <x v="8"/>
    <x v="2"/>
    <s v="EQ"/>
    <n v="530"/>
    <n v="536.9"/>
    <n v="520"/>
    <n v="546"/>
    <n v="524.20000000000005"/>
    <n v="523.75"/>
    <n v="524.16"/>
    <n v="5126083"/>
    <n v="2686884999"/>
    <n v="92999"/>
    <n v="2747892"/>
    <n v="53.61"/>
    <n v="-22.25"/>
    <n v="-4.0750915750915752E-2"/>
    <x v="0"/>
  </r>
  <r>
    <d v="2024-01-09T00:00:00"/>
    <x v="0"/>
    <n v="1"/>
    <n v="1"/>
    <x v="0"/>
    <x v="0"/>
    <s v="Q1"/>
    <x v="8"/>
    <x v="2"/>
    <s v="EQ"/>
    <n v="525"/>
    <n v="532.5"/>
    <n v="525"/>
    <n v="523.75"/>
    <n v="530.9"/>
    <n v="530.70000000000005"/>
    <n v="529.62"/>
    <n v="783243"/>
    <n v="414818417.85000002"/>
    <n v="20364"/>
    <n v="383878"/>
    <n v="49.01"/>
    <n v="6.9500000000000455"/>
    <n v="1.3269689737470254E-2"/>
    <x v="1"/>
  </r>
  <r>
    <d v="2024-01-10T00:00:00"/>
    <x v="0"/>
    <n v="1"/>
    <n v="1"/>
    <x v="0"/>
    <x v="0"/>
    <s v="Q1"/>
    <x v="8"/>
    <x v="2"/>
    <s v="EQ"/>
    <n v="530"/>
    <n v="534.54999999999995"/>
    <n v="528.25"/>
    <n v="530.70000000000005"/>
    <n v="531"/>
    <n v="531.29999999999995"/>
    <n v="531.29"/>
    <n v="1138901"/>
    <n v="605088772.60000002"/>
    <n v="34094"/>
    <n v="636358"/>
    <n v="55.87"/>
    <n v="0.59999999999990905"/>
    <n v="1.1305822498585058E-3"/>
    <x v="1"/>
  </r>
  <r>
    <d v="2024-01-11T00:00:00"/>
    <x v="0"/>
    <n v="1"/>
    <n v="1"/>
    <x v="0"/>
    <x v="0"/>
    <s v="Q1"/>
    <x v="8"/>
    <x v="2"/>
    <s v="EQ"/>
    <n v="531.29999999999995"/>
    <n v="535.45000000000005"/>
    <n v="528.25"/>
    <n v="531.29999999999995"/>
    <n v="530"/>
    <n v="530.1"/>
    <n v="531.91999999999996"/>
    <n v="503249"/>
    <n v="267686550.05000001"/>
    <n v="14880"/>
    <n v="226327"/>
    <n v="44.97"/>
    <n v="-1.1999999999999318"/>
    <n v="-2.2586109542630001E-3"/>
    <x v="0"/>
  </r>
  <r>
    <d v="2024-01-12T00:00:00"/>
    <x v="0"/>
    <n v="1"/>
    <n v="1"/>
    <x v="0"/>
    <x v="0"/>
    <s v="Q1"/>
    <x v="8"/>
    <x v="2"/>
    <s v="EQ"/>
    <n v="530.1"/>
    <n v="534"/>
    <n v="528.54999999999995"/>
    <n v="530.1"/>
    <n v="532.95000000000005"/>
    <n v="532.9"/>
    <n v="531.89"/>
    <n v="649640"/>
    <n v="345536652.89999998"/>
    <n v="21036"/>
    <n v="371261"/>
    <n v="57.15"/>
    <n v="2.7999999999999545"/>
    <n v="5.2820222599508663E-3"/>
    <x v="1"/>
  </r>
  <r>
    <d v="2024-01-15T00:00:00"/>
    <x v="0"/>
    <n v="1"/>
    <n v="1"/>
    <x v="0"/>
    <x v="0"/>
    <s v="Q1"/>
    <x v="8"/>
    <x v="2"/>
    <s v="EQ"/>
    <n v="535"/>
    <n v="535"/>
    <n v="529.15"/>
    <n v="532.9"/>
    <n v="530.70000000000005"/>
    <n v="529.95000000000005"/>
    <n v="530.32000000000005"/>
    <n v="598886"/>
    <n v="317603625.5"/>
    <n v="18597"/>
    <n v="354347"/>
    <n v="59.17"/>
    <n v="-2.9499999999999318"/>
    <n v="-5.5357477950833773E-3"/>
    <x v="0"/>
  </r>
  <r>
    <d v="2024-01-16T00:00:00"/>
    <x v="0"/>
    <n v="1"/>
    <n v="1"/>
    <x v="0"/>
    <x v="0"/>
    <s v="Q1"/>
    <x v="8"/>
    <x v="2"/>
    <s v="EQ"/>
    <n v="529.95000000000005"/>
    <n v="533.04999999999995"/>
    <n v="526.1"/>
    <n v="529.95000000000005"/>
    <n v="532.20000000000005"/>
    <n v="531.54999999999995"/>
    <n v="530.66"/>
    <n v="579717"/>
    <n v="307630111.64999998"/>
    <n v="16603"/>
    <n v="298122"/>
    <n v="51.43"/>
    <n v="1.5999999999999091"/>
    <n v="3.0191527502592868E-3"/>
    <x v="1"/>
  </r>
  <r>
    <d v="2024-01-17T00:00:00"/>
    <x v="0"/>
    <n v="1"/>
    <n v="1"/>
    <x v="0"/>
    <x v="0"/>
    <s v="Q1"/>
    <x v="8"/>
    <x v="2"/>
    <s v="EQ"/>
    <n v="530"/>
    <n v="533"/>
    <n v="523.29999999999995"/>
    <n v="531.54999999999995"/>
    <n v="527.95000000000005"/>
    <n v="527.70000000000005"/>
    <n v="527.94000000000005"/>
    <n v="909008"/>
    <n v="479905594.19999999"/>
    <n v="29104"/>
    <n v="408658"/>
    <n v="44.96"/>
    <n v="-3.8499999999999091"/>
    <n v="-7.2429686765119166E-3"/>
    <x v="0"/>
  </r>
  <r>
    <d v="2024-01-18T00:00:00"/>
    <x v="0"/>
    <n v="1"/>
    <n v="1"/>
    <x v="0"/>
    <x v="0"/>
    <s v="Q1"/>
    <x v="8"/>
    <x v="2"/>
    <s v="EQ"/>
    <n v="527.70000000000005"/>
    <n v="529.79999999999995"/>
    <n v="517.85"/>
    <n v="527.70000000000005"/>
    <n v="524"/>
    <n v="524.5"/>
    <n v="523.11"/>
    <n v="1188131"/>
    <n v="621520113.95000005"/>
    <n v="27306"/>
    <n v="711571"/>
    <n v="59.89"/>
    <n v="-3.2000000000000455"/>
    <n v="-6.0640515444382133E-3"/>
    <x v="0"/>
  </r>
  <r>
    <d v="2024-01-19T00:00:00"/>
    <x v="0"/>
    <n v="1"/>
    <n v="1"/>
    <x v="0"/>
    <x v="0"/>
    <s v="Q1"/>
    <x v="8"/>
    <x v="2"/>
    <s v="EQ"/>
    <n v="526.85"/>
    <n v="532"/>
    <n v="523.5"/>
    <n v="524.5"/>
    <n v="531.6"/>
    <n v="530.25"/>
    <n v="527.91"/>
    <n v="862529"/>
    <n v="455340708.35000002"/>
    <n v="22997"/>
    <n v="493318"/>
    <n v="57.19"/>
    <n v="5.75"/>
    <n v="1.09628217349857E-2"/>
    <x v="1"/>
  </r>
  <r>
    <d v="2024-01-20T00:00:00"/>
    <x v="0"/>
    <n v="1"/>
    <n v="1"/>
    <x v="0"/>
    <x v="0"/>
    <s v="Q1"/>
    <x v="8"/>
    <x v="2"/>
    <s v="EQ"/>
    <n v="530"/>
    <n v="530.9"/>
    <n v="523"/>
    <n v="530.25"/>
    <n v="525.5"/>
    <n v="523.79999999999995"/>
    <n v="525.9"/>
    <n v="322899"/>
    <n v="169813447.15000001"/>
    <n v="13694"/>
    <n v="134824"/>
    <n v="41.75"/>
    <n v="-6.4500000000000455"/>
    <n v="-1.216407355021225E-2"/>
    <x v="0"/>
  </r>
  <r>
    <d v="2024-01-23T00:00:00"/>
    <x v="0"/>
    <n v="1"/>
    <n v="1"/>
    <x v="0"/>
    <x v="0"/>
    <s v="Q1"/>
    <x v="8"/>
    <x v="2"/>
    <s v="EQ"/>
    <n v="524.95000000000005"/>
    <n v="529.9"/>
    <n v="517"/>
    <n v="523.79999999999995"/>
    <n v="520.4"/>
    <n v="520.95000000000005"/>
    <n v="521.02"/>
    <n v="1757069"/>
    <n v="915470049.20000005"/>
    <n v="46426"/>
    <n v="1196416"/>
    <n v="68.09"/>
    <n v="-2.8499999999999091"/>
    <n v="-5.4410080183274331E-3"/>
    <x v="0"/>
  </r>
  <r>
    <d v="2024-01-24T00:00:00"/>
    <x v="0"/>
    <n v="1"/>
    <n v="1"/>
    <x v="0"/>
    <x v="0"/>
    <s v="Q1"/>
    <x v="8"/>
    <x v="2"/>
    <s v="EQ"/>
    <n v="518.04999999999995"/>
    <n v="532"/>
    <n v="515.65"/>
    <n v="520.95000000000005"/>
    <n v="529.45000000000005"/>
    <n v="529.65"/>
    <n v="527.88"/>
    <n v="1303355"/>
    <n v="688008757.60000002"/>
    <n v="27928"/>
    <n v="726620"/>
    <n v="55.75"/>
    <n v="8.6999999999999318"/>
    <n v="1.670025914195207E-2"/>
    <x v="1"/>
  </r>
  <r>
    <d v="2024-01-25T00:00:00"/>
    <x v="0"/>
    <n v="1"/>
    <n v="1"/>
    <x v="0"/>
    <x v="0"/>
    <s v="Q1"/>
    <x v="8"/>
    <x v="2"/>
    <s v="EQ"/>
    <n v="529.5"/>
    <n v="534.4"/>
    <n v="521.65"/>
    <n v="529.65"/>
    <n v="525.54999999999995"/>
    <n v="525.1"/>
    <n v="526.73"/>
    <n v="990062"/>
    <n v="521494213.75"/>
    <n v="33956"/>
    <n v="552058"/>
    <n v="55.76"/>
    <n v="-4.5499999999999545"/>
    <n v="-8.5905786840365424E-3"/>
    <x v="0"/>
  </r>
  <r>
    <d v="2024-01-29T00:00:00"/>
    <x v="0"/>
    <n v="1"/>
    <n v="1"/>
    <x v="0"/>
    <x v="0"/>
    <s v="Q1"/>
    <x v="8"/>
    <x v="2"/>
    <s v="EQ"/>
    <n v="508.6"/>
    <n v="523.85"/>
    <n v="508.6"/>
    <n v="525.1"/>
    <n v="516"/>
    <n v="516.6"/>
    <n v="516.65"/>
    <n v="2146422"/>
    <n v="1108959034.75"/>
    <n v="47845"/>
    <n v="1156236"/>
    <n v="53.87"/>
    <n v="-8.5"/>
    <n v="-1.6187392877547134E-2"/>
    <x v="0"/>
  </r>
  <r>
    <d v="2024-01-30T00:00:00"/>
    <x v="0"/>
    <n v="1"/>
    <n v="1"/>
    <x v="0"/>
    <x v="0"/>
    <s v="Q1"/>
    <x v="8"/>
    <x v="2"/>
    <s v="EQ"/>
    <n v="519.95000000000005"/>
    <n v="527.04999999999995"/>
    <n v="515.4"/>
    <n v="516.6"/>
    <n v="524.04999999999995"/>
    <n v="523.15"/>
    <n v="521.27"/>
    <n v="1822487"/>
    <n v="950013093.39999998"/>
    <n v="45537"/>
    <n v="827421"/>
    <n v="45.4"/>
    <n v="6.5499999999999545"/>
    <n v="1.2679055361982102E-2"/>
    <x v="1"/>
  </r>
  <r>
    <d v="2024-01-31T00:00:00"/>
    <x v="0"/>
    <n v="1"/>
    <n v="1"/>
    <x v="0"/>
    <x v="0"/>
    <s v="Q1"/>
    <x v="8"/>
    <x v="2"/>
    <s v="EQ"/>
    <n v="526.5"/>
    <n v="532.54999999999995"/>
    <n v="523.29999999999995"/>
    <n v="523.15"/>
    <n v="528.79999999999995"/>
    <n v="527.85"/>
    <n v="527.20000000000005"/>
    <n v="2177564"/>
    <n v="1148012476.2"/>
    <n v="51306"/>
    <n v="1376498"/>
    <n v="63.21"/>
    <n v="4.7000000000000455"/>
    <n v="8.9840389945523187E-3"/>
    <x v="1"/>
  </r>
  <r>
    <d v="2024-02-01T00:00:00"/>
    <x v="1"/>
    <n v="2"/>
    <n v="1"/>
    <x v="0"/>
    <x v="0"/>
    <s v="Q1"/>
    <x v="8"/>
    <x v="2"/>
    <s v="EQ"/>
    <n v="530.95000000000005"/>
    <n v="554.70000000000005"/>
    <n v="529.20000000000005"/>
    <n v="527.85"/>
    <n v="539.5"/>
    <n v="536"/>
    <n v="542.79999999999995"/>
    <n v="4714744"/>
    <n v="2559180797.0999999"/>
    <n v="96259"/>
    <n v="2193152"/>
    <n v="46.52"/>
    <n v="8.1499999999999773"/>
    <n v="1.5439992422089564E-2"/>
    <x v="1"/>
  </r>
  <r>
    <d v="2024-02-02T00:00:00"/>
    <x v="1"/>
    <n v="2"/>
    <n v="1"/>
    <x v="0"/>
    <x v="0"/>
    <s v="Q1"/>
    <x v="8"/>
    <x v="2"/>
    <s v="EQ"/>
    <n v="541"/>
    <n v="541"/>
    <n v="528.15"/>
    <n v="536"/>
    <n v="530.04999999999995"/>
    <n v="529.5"/>
    <n v="531.96"/>
    <n v="1577128"/>
    <n v="838971778.70000005"/>
    <n v="32755"/>
    <n v="756052"/>
    <n v="47.94"/>
    <n v="-6.5"/>
    <n v="-1.2126865671641791E-2"/>
    <x v="0"/>
  </r>
  <r>
    <d v="2024-02-05T00:00:00"/>
    <x v="1"/>
    <n v="2"/>
    <n v="1"/>
    <x v="0"/>
    <x v="0"/>
    <s v="Q1"/>
    <x v="8"/>
    <x v="2"/>
    <s v="EQ"/>
    <n v="528"/>
    <n v="534.35"/>
    <n v="522.45000000000005"/>
    <n v="529.5"/>
    <n v="523.45000000000005"/>
    <n v="523.20000000000005"/>
    <n v="526.86"/>
    <n v="760304"/>
    <n v="400571917.14999998"/>
    <n v="26850"/>
    <n v="416757"/>
    <n v="54.81"/>
    <n v="-6.2999999999999545"/>
    <n v="-1.1898016997167053E-2"/>
    <x v="0"/>
  </r>
  <r>
    <d v="2024-02-06T00:00:00"/>
    <x v="1"/>
    <n v="2"/>
    <n v="1"/>
    <x v="0"/>
    <x v="0"/>
    <s v="Q1"/>
    <x v="8"/>
    <x v="2"/>
    <s v="EQ"/>
    <n v="525"/>
    <n v="527.95000000000005"/>
    <n v="519.20000000000005"/>
    <n v="523.20000000000005"/>
    <n v="524.20000000000005"/>
    <n v="520.79999999999995"/>
    <n v="523.01"/>
    <n v="971957"/>
    <n v="508340636.94999999"/>
    <n v="28926"/>
    <n v="648238"/>
    <n v="66.69"/>
    <n v="-2.4000000000000909"/>
    <n v="-4.587155963302926E-3"/>
    <x v="0"/>
  </r>
  <r>
    <d v="2024-02-07T00:00:00"/>
    <x v="1"/>
    <n v="2"/>
    <n v="1"/>
    <x v="0"/>
    <x v="0"/>
    <s v="Q1"/>
    <x v="8"/>
    <x v="2"/>
    <s v="EQ"/>
    <n v="524"/>
    <n v="527.85"/>
    <n v="521.85"/>
    <n v="520.79999999999995"/>
    <n v="525.15"/>
    <n v="524.9"/>
    <n v="525.09"/>
    <n v="964073"/>
    <n v="506221898.10000002"/>
    <n v="48392"/>
    <n v="565014"/>
    <n v="58.61"/>
    <n v="4.1000000000000227"/>
    <n v="7.8725038402458203E-3"/>
    <x v="1"/>
  </r>
  <r>
    <d v="2024-02-08T00:00:00"/>
    <x v="1"/>
    <n v="2"/>
    <n v="1"/>
    <x v="0"/>
    <x v="0"/>
    <s v="Q1"/>
    <x v="8"/>
    <x v="2"/>
    <s v="EQ"/>
    <n v="525.95000000000005"/>
    <n v="528.79999999999995"/>
    <n v="520.95000000000005"/>
    <n v="524.9"/>
    <n v="521"/>
    <n v="522.4"/>
    <n v="524.45000000000005"/>
    <n v="1062206"/>
    <n v="557077427.04999995"/>
    <n v="36190"/>
    <n v="728460"/>
    <n v="68.58"/>
    <n v="-2.5"/>
    <n v="-4.7628119641836544E-3"/>
    <x v="0"/>
  </r>
  <r>
    <d v="2024-02-09T00:00:00"/>
    <x v="1"/>
    <n v="2"/>
    <n v="1"/>
    <x v="0"/>
    <x v="0"/>
    <s v="Q1"/>
    <x v="8"/>
    <x v="2"/>
    <s v="EQ"/>
    <n v="523.95000000000005"/>
    <n v="523.95000000000005"/>
    <n v="516.65"/>
    <n v="522.4"/>
    <n v="520.5"/>
    <n v="520.65"/>
    <n v="520.07000000000005"/>
    <n v="583337"/>
    <n v="303373997.94999999"/>
    <n v="22368"/>
    <n v="331511"/>
    <n v="56.83"/>
    <n v="-1.75"/>
    <n v="-3.3499234303215929E-3"/>
    <x v="0"/>
  </r>
  <r>
    <d v="2024-02-12T00:00:00"/>
    <x v="1"/>
    <n v="2"/>
    <n v="1"/>
    <x v="0"/>
    <x v="0"/>
    <s v="Q1"/>
    <x v="8"/>
    <x v="2"/>
    <s v="EQ"/>
    <n v="520.5"/>
    <n v="526.4"/>
    <n v="519.79999999999995"/>
    <n v="520.65"/>
    <n v="524.95000000000005"/>
    <n v="525.20000000000005"/>
    <n v="523.91"/>
    <n v="529409"/>
    <n v="277363300.64999998"/>
    <n v="24892"/>
    <n v="204735"/>
    <n v="38.67"/>
    <n v="4.5500000000000682"/>
    <n v="8.7390761548066225E-3"/>
    <x v="1"/>
  </r>
  <r>
    <d v="2024-02-13T00:00:00"/>
    <x v="1"/>
    <n v="2"/>
    <n v="1"/>
    <x v="0"/>
    <x v="0"/>
    <s v="Q1"/>
    <x v="8"/>
    <x v="2"/>
    <s v="EQ"/>
    <n v="526"/>
    <n v="528.54999999999995"/>
    <n v="523"/>
    <n v="525.20000000000005"/>
    <n v="525.79999999999995"/>
    <n v="525.15"/>
    <n v="525.35"/>
    <n v="718699"/>
    <n v="377567310.14999998"/>
    <n v="21885"/>
    <n v="452187"/>
    <n v="62.92"/>
    <n v="-5.0000000000068212E-2"/>
    <n v="-9.5201827875225078E-5"/>
    <x v="0"/>
  </r>
  <r>
    <d v="2024-02-14T00:00:00"/>
    <x v="1"/>
    <n v="2"/>
    <n v="1"/>
    <x v="0"/>
    <x v="0"/>
    <s v="Q1"/>
    <x v="8"/>
    <x v="2"/>
    <s v="EQ"/>
    <n v="515.5"/>
    <n v="527.9"/>
    <n v="515.5"/>
    <n v="525.15"/>
    <n v="525.04999999999995"/>
    <n v="527"/>
    <n v="525.64"/>
    <n v="1311331"/>
    <n v="689291871.54999995"/>
    <n v="21353"/>
    <n v="1065069"/>
    <n v="81.22"/>
    <n v="1.8500000000000227"/>
    <n v="3.5228030086642348E-3"/>
    <x v="1"/>
  </r>
  <r>
    <d v="2024-02-15T00:00:00"/>
    <x v="1"/>
    <n v="2"/>
    <n v="1"/>
    <x v="0"/>
    <x v="0"/>
    <s v="Q1"/>
    <x v="8"/>
    <x v="2"/>
    <s v="EQ"/>
    <n v="527"/>
    <n v="527.45000000000005"/>
    <n v="518.85"/>
    <n v="527"/>
    <n v="522.35"/>
    <n v="522"/>
    <n v="521.54999999999995"/>
    <n v="1143167"/>
    <n v="596219795.75"/>
    <n v="40526"/>
    <n v="708998"/>
    <n v="62.02"/>
    <n v="-5"/>
    <n v="-9.4876660341555973E-3"/>
    <x v="0"/>
  </r>
  <r>
    <d v="2024-02-16T00:00:00"/>
    <x v="1"/>
    <n v="2"/>
    <n v="1"/>
    <x v="0"/>
    <x v="0"/>
    <s v="Q1"/>
    <x v="8"/>
    <x v="2"/>
    <s v="EQ"/>
    <n v="522.4"/>
    <n v="526.4"/>
    <n v="519.85"/>
    <n v="522"/>
    <n v="525.1"/>
    <n v="523.79999999999995"/>
    <n v="522.13"/>
    <n v="1673623"/>
    <n v="873852932.54999995"/>
    <n v="31325"/>
    <n v="1000020"/>
    <n v="59.75"/>
    <n v="1.7999999999999545"/>
    <n v="3.4482758620688783E-3"/>
    <x v="1"/>
  </r>
  <r>
    <d v="2024-02-19T00:00:00"/>
    <x v="1"/>
    <n v="2"/>
    <n v="1"/>
    <x v="0"/>
    <x v="0"/>
    <s v="Q1"/>
    <x v="8"/>
    <x v="2"/>
    <s v="EQ"/>
    <n v="524.45000000000005"/>
    <n v="529.5"/>
    <n v="523.5"/>
    <n v="523.79999999999995"/>
    <n v="526.95000000000005"/>
    <n v="526.5"/>
    <n v="526.58000000000004"/>
    <n v="960744"/>
    <n v="505904104.25"/>
    <n v="28166"/>
    <n v="487025"/>
    <n v="50.69"/>
    <n v="2.7000000000000455"/>
    <n v="5.1546391752578195E-3"/>
    <x v="1"/>
  </r>
  <r>
    <d v="2024-02-20T00:00:00"/>
    <x v="1"/>
    <n v="2"/>
    <n v="1"/>
    <x v="0"/>
    <x v="0"/>
    <s v="Q1"/>
    <x v="8"/>
    <x v="2"/>
    <s v="EQ"/>
    <n v="527.95000000000005"/>
    <n v="537.4"/>
    <n v="524.75"/>
    <n v="526.5"/>
    <n v="536.54999999999995"/>
    <n v="536.20000000000005"/>
    <n v="531.79"/>
    <n v="1203500"/>
    <n v="640007157.89999998"/>
    <n v="42993"/>
    <n v="637512"/>
    <n v="52.97"/>
    <n v="9.7000000000000455"/>
    <n v="1.8423551756885176E-2"/>
    <x v="1"/>
  </r>
  <r>
    <d v="2024-02-21T00:00:00"/>
    <x v="1"/>
    <n v="2"/>
    <n v="1"/>
    <x v="0"/>
    <x v="0"/>
    <s v="Q1"/>
    <x v="8"/>
    <x v="2"/>
    <s v="EQ"/>
    <n v="536.65"/>
    <n v="540.79999999999995"/>
    <n v="533.65"/>
    <n v="536.20000000000005"/>
    <n v="537.75"/>
    <n v="538.70000000000005"/>
    <n v="537.9"/>
    <n v="4398178"/>
    <n v="2365781722.0500002"/>
    <n v="48969"/>
    <n v="3356661"/>
    <n v="76.319999999999993"/>
    <n v="2.5"/>
    <n v="4.6624393882879521E-3"/>
    <x v="1"/>
  </r>
  <r>
    <d v="2024-02-22T00:00:00"/>
    <x v="1"/>
    <n v="2"/>
    <n v="1"/>
    <x v="0"/>
    <x v="0"/>
    <s v="Q1"/>
    <x v="8"/>
    <x v="2"/>
    <s v="EQ"/>
    <n v="545"/>
    <n v="545.20000000000005"/>
    <n v="537.75"/>
    <n v="538.70000000000005"/>
    <n v="539.35"/>
    <n v="539"/>
    <n v="540.66999999999996"/>
    <n v="1119584"/>
    <n v="605330369.39999998"/>
    <n v="32569"/>
    <n v="684284"/>
    <n v="61.12"/>
    <n v="0.29999999999995453"/>
    <n v="5.5689623166874796E-4"/>
    <x v="1"/>
  </r>
  <r>
    <d v="2024-02-23T00:00:00"/>
    <x v="1"/>
    <n v="2"/>
    <n v="1"/>
    <x v="0"/>
    <x v="0"/>
    <s v="Q1"/>
    <x v="8"/>
    <x v="2"/>
    <s v="EQ"/>
    <n v="539.5"/>
    <n v="540.65"/>
    <n v="528.75"/>
    <n v="539"/>
    <n v="530"/>
    <n v="530.15"/>
    <n v="536.37"/>
    <n v="2093913"/>
    <n v="1123116440.75"/>
    <n v="20172"/>
    <n v="1685373"/>
    <n v="80.489999999999995"/>
    <n v="-8.8500000000000227"/>
    <n v="-1.6419294990723605E-2"/>
    <x v="0"/>
  </r>
  <r>
    <d v="2024-02-26T00:00:00"/>
    <x v="1"/>
    <n v="2"/>
    <n v="1"/>
    <x v="0"/>
    <x v="0"/>
    <s v="Q1"/>
    <x v="8"/>
    <x v="2"/>
    <s v="EQ"/>
    <n v="525.1"/>
    <n v="532.79999999999995"/>
    <n v="525"/>
    <n v="530.15"/>
    <n v="525"/>
    <n v="525.65"/>
    <n v="527.51"/>
    <n v="1270303"/>
    <n v="670101997.70000005"/>
    <n v="20818"/>
    <n v="949358"/>
    <n v="74.73"/>
    <n v="-4.5"/>
    <n v="-8.4881637272470056E-3"/>
    <x v="0"/>
  </r>
  <r>
    <d v="2024-02-27T00:00:00"/>
    <x v="1"/>
    <n v="2"/>
    <n v="1"/>
    <x v="0"/>
    <x v="0"/>
    <s v="Q1"/>
    <x v="8"/>
    <x v="2"/>
    <s v="EQ"/>
    <n v="527"/>
    <n v="527.45000000000005"/>
    <n v="519.9"/>
    <n v="525.65"/>
    <n v="521.75"/>
    <n v="523.25"/>
    <n v="524.23"/>
    <n v="3305817"/>
    <n v="1733003415.45"/>
    <n v="28937"/>
    <n v="2433592"/>
    <n v="73.62"/>
    <n v="-2.3999999999999773"/>
    <n v="-4.5657757062683869E-3"/>
    <x v="0"/>
  </r>
  <r>
    <d v="2024-02-28T00:00:00"/>
    <x v="1"/>
    <n v="2"/>
    <n v="1"/>
    <x v="0"/>
    <x v="0"/>
    <s v="Q1"/>
    <x v="8"/>
    <x v="2"/>
    <s v="EQ"/>
    <n v="523.25"/>
    <n v="525.95000000000005"/>
    <n v="520.70000000000005"/>
    <n v="523.25"/>
    <n v="524.4"/>
    <n v="523.35"/>
    <n v="522.44000000000005"/>
    <n v="2328617"/>
    <n v="1216566491"/>
    <n v="27265"/>
    <n v="1786587"/>
    <n v="76.72"/>
    <n v="0.10000000000002274"/>
    <n v="1.9111323459153893E-4"/>
    <x v="1"/>
  </r>
  <r>
    <d v="2024-02-29T00:00:00"/>
    <x v="1"/>
    <n v="2"/>
    <n v="1"/>
    <x v="0"/>
    <x v="0"/>
    <s v="Q1"/>
    <x v="8"/>
    <x v="2"/>
    <s v="EQ"/>
    <n v="523.35"/>
    <n v="526.6"/>
    <n v="520.15"/>
    <n v="523.35"/>
    <n v="522"/>
    <n v="522.6"/>
    <n v="523.45000000000005"/>
    <n v="3588262"/>
    <n v="1878269408.0999999"/>
    <n v="48489"/>
    <n v="2637821"/>
    <n v="73.510000000000005"/>
    <n v="-0.75"/>
    <n v="-1.4330753797649756E-3"/>
    <x v="0"/>
  </r>
  <r>
    <d v="2024-03-01T00:00:00"/>
    <x v="2"/>
    <n v="3"/>
    <n v="1"/>
    <x v="0"/>
    <x v="0"/>
    <s v="Q1"/>
    <x v="8"/>
    <x v="2"/>
    <s v="EQ"/>
    <n v="523.25"/>
    <n v="526.5"/>
    <n v="522.20000000000005"/>
    <n v="522.6"/>
    <n v="525"/>
    <n v="524.25"/>
    <n v="524.51"/>
    <n v="1414893"/>
    <n v="742131428.79999995"/>
    <n v="24158"/>
    <n v="953909"/>
    <n v="67.42"/>
    <n v="1.6499999999999773"/>
    <n v="3.157290470723263E-3"/>
    <x v="1"/>
  </r>
  <r>
    <d v="2024-03-02T00:00:00"/>
    <x v="2"/>
    <n v="3"/>
    <n v="1"/>
    <x v="0"/>
    <x v="0"/>
    <s v="Q1"/>
    <x v="8"/>
    <x v="2"/>
    <s v="EQ"/>
    <n v="525"/>
    <n v="529.9"/>
    <n v="524"/>
    <n v="524.25"/>
    <n v="528.70000000000005"/>
    <n v="528.45000000000005"/>
    <n v="527.65"/>
    <n v="83778"/>
    <n v="44205242.350000001"/>
    <n v="2104"/>
    <n v="58021"/>
    <n v="69.260000000000005"/>
    <n v="4.2000000000000455"/>
    <n v="8.011444921316252E-3"/>
    <x v="1"/>
  </r>
  <r>
    <d v="2024-03-04T00:00:00"/>
    <x v="2"/>
    <n v="3"/>
    <n v="1"/>
    <x v="0"/>
    <x v="0"/>
    <s v="Q1"/>
    <x v="8"/>
    <x v="2"/>
    <s v="EQ"/>
    <n v="529"/>
    <n v="529.9"/>
    <n v="522"/>
    <n v="528.45000000000005"/>
    <n v="524"/>
    <n v="524.04999999999995"/>
    <n v="524.54"/>
    <n v="1604843"/>
    <n v="841800644.60000002"/>
    <n v="40723"/>
    <n v="1128633"/>
    <n v="70.33"/>
    <n v="-4.4000000000000909"/>
    <n v="-8.3262371085251023E-3"/>
    <x v="0"/>
  </r>
  <r>
    <d v="2024-03-05T00:00:00"/>
    <x v="2"/>
    <n v="3"/>
    <n v="1"/>
    <x v="0"/>
    <x v="0"/>
    <s v="Q1"/>
    <x v="8"/>
    <x v="2"/>
    <s v="EQ"/>
    <n v="524.04999999999995"/>
    <n v="525.1"/>
    <n v="517.1"/>
    <n v="524.04999999999995"/>
    <n v="518.20000000000005"/>
    <n v="518.5"/>
    <n v="520.04"/>
    <n v="2321785"/>
    <n v="1207417095.8"/>
    <n v="34145"/>
    <n v="1871647"/>
    <n v="80.61"/>
    <n v="-5.5499999999999545"/>
    <n v="-1.0590592500715494E-2"/>
    <x v="0"/>
  </r>
  <r>
    <d v="2024-03-06T00:00:00"/>
    <x v="2"/>
    <n v="3"/>
    <n v="1"/>
    <x v="0"/>
    <x v="0"/>
    <s v="Q1"/>
    <x v="8"/>
    <x v="2"/>
    <s v="EQ"/>
    <n v="511.6"/>
    <n v="512.04999999999995"/>
    <n v="504.05"/>
    <n v="518.5"/>
    <n v="505.65"/>
    <n v="505.65"/>
    <n v="506.53"/>
    <n v="1262432"/>
    <n v="639462200.95000005"/>
    <n v="37653"/>
    <n v="637089"/>
    <n v="50.47"/>
    <n v="-12.850000000000023"/>
    <n v="-2.4783027965284518E-2"/>
    <x v="0"/>
  </r>
  <r>
    <d v="2024-03-07T00:00:00"/>
    <x v="2"/>
    <n v="3"/>
    <n v="1"/>
    <x v="0"/>
    <x v="0"/>
    <s v="Q1"/>
    <x v="8"/>
    <x v="2"/>
    <s v="EQ"/>
    <n v="504"/>
    <n v="517.75"/>
    <n v="503.35"/>
    <n v="505.65"/>
    <n v="513.79999999999995"/>
    <n v="514.6"/>
    <n v="511.24"/>
    <n v="1828309"/>
    <n v="934703655.20000005"/>
    <n v="61155"/>
    <n v="1034435"/>
    <n v="56.58"/>
    <n v="8.9500000000000455"/>
    <n v="1.7699990111737458E-2"/>
    <x v="1"/>
  </r>
  <r>
    <d v="2024-03-11T00:00:00"/>
    <x v="2"/>
    <n v="3"/>
    <n v="1"/>
    <x v="0"/>
    <x v="0"/>
    <s v="Q1"/>
    <x v="8"/>
    <x v="2"/>
    <s v="EQ"/>
    <n v="514.6"/>
    <n v="515"/>
    <n v="508.1"/>
    <n v="514.6"/>
    <n v="509.85"/>
    <n v="509.2"/>
    <n v="510.55"/>
    <n v="1521855"/>
    <n v="776980067.64999998"/>
    <n v="28164"/>
    <n v="1069795"/>
    <n v="70.3"/>
    <n v="-5.4000000000000341"/>
    <n v="-1.0493587252234812E-2"/>
    <x v="0"/>
  </r>
  <r>
    <d v="2024-03-12T00:00:00"/>
    <x v="2"/>
    <n v="3"/>
    <n v="1"/>
    <x v="0"/>
    <x v="0"/>
    <s v="Q1"/>
    <x v="8"/>
    <x v="2"/>
    <s v="EQ"/>
    <n v="509.2"/>
    <n v="510.5"/>
    <n v="501"/>
    <n v="509.2"/>
    <n v="504.3"/>
    <n v="503.6"/>
    <n v="505.07"/>
    <n v="802956"/>
    <n v="405545564.25"/>
    <n v="30215"/>
    <n v="501137"/>
    <n v="62.41"/>
    <n v="-5.5999999999999659"/>
    <n v="-1.0997643362136619E-2"/>
    <x v="0"/>
  </r>
  <r>
    <d v="2024-03-13T00:00:00"/>
    <x v="2"/>
    <n v="3"/>
    <n v="1"/>
    <x v="0"/>
    <x v="0"/>
    <s v="Q1"/>
    <x v="8"/>
    <x v="2"/>
    <s v="EQ"/>
    <n v="504.9"/>
    <n v="511.7"/>
    <n v="494.65"/>
    <n v="503.6"/>
    <n v="497.3"/>
    <n v="496.15"/>
    <n v="502.81"/>
    <n v="2217193"/>
    <n v="1114817709.5999999"/>
    <n v="47526"/>
    <n v="1134953"/>
    <n v="51.19"/>
    <n v="-7.4500000000000455"/>
    <n v="-1.4793486894360693E-2"/>
    <x v="0"/>
  </r>
  <r>
    <d v="2024-03-14T00:00:00"/>
    <x v="2"/>
    <n v="3"/>
    <n v="1"/>
    <x v="0"/>
    <x v="0"/>
    <s v="Q1"/>
    <x v="8"/>
    <x v="2"/>
    <s v="EQ"/>
    <n v="496.15"/>
    <n v="509.15"/>
    <n v="492.15"/>
    <n v="496.15"/>
    <n v="508.95"/>
    <n v="506.05"/>
    <n v="504.15"/>
    <n v="2326218"/>
    <n v="1172771953.0999999"/>
    <n v="27410"/>
    <n v="1874818"/>
    <n v="80.599999999999994"/>
    <n v="9.9000000000000341"/>
    <n v="1.9953643051496592E-2"/>
    <x v="1"/>
  </r>
  <r>
    <d v="2024-03-15T00:00:00"/>
    <x v="2"/>
    <n v="3"/>
    <n v="1"/>
    <x v="0"/>
    <x v="0"/>
    <s v="Q1"/>
    <x v="8"/>
    <x v="2"/>
    <s v="EQ"/>
    <n v="507"/>
    <n v="509.65"/>
    <n v="496.5"/>
    <n v="506.05"/>
    <n v="499.95"/>
    <n v="500.15"/>
    <n v="500.02"/>
    <n v="2751229"/>
    <n v="1375675682.5999999"/>
    <n v="42451"/>
    <n v="2188038"/>
    <n v="79.53"/>
    <n v="-5.9000000000000341"/>
    <n v="-1.1658926983499721E-2"/>
    <x v="0"/>
  </r>
  <r>
    <d v="2024-03-18T00:00:00"/>
    <x v="2"/>
    <n v="3"/>
    <n v="1"/>
    <x v="0"/>
    <x v="0"/>
    <s v="Q1"/>
    <x v="8"/>
    <x v="2"/>
    <s v="EQ"/>
    <n v="500.15"/>
    <n v="502.75"/>
    <n v="496"/>
    <n v="500.15"/>
    <n v="497"/>
    <n v="497.5"/>
    <n v="499.79"/>
    <n v="1322999"/>
    <n v="661221390.25"/>
    <n v="25000"/>
    <n v="905528"/>
    <n v="68.45"/>
    <n v="-2.6499999999999773"/>
    <n v="-5.2984104768568976E-3"/>
    <x v="0"/>
  </r>
  <r>
    <d v="2024-03-19T00:00:00"/>
    <x v="2"/>
    <n v="3"/>
    <n v="1"/>
    <x v="0"/>
    <x v="0"/>
    <s v="Q1"/>
    <x v="8"/>
    <x v="2"/>
    <s v="EQ"/>
    <n v="496"/>
    <n v="497.45"/>
    <n v="486.3"/>
    <n v="497.5"/>
    <n v="490.5"/>
    <n v="490.05"/>
    <n v="490.18"/>
    <n v="1840899"/>
    <n v="902367896"/>
    <n v="36719"/>
    <n v="1145243"/>
    <n v="62.21"/>
    <n v="-7.4499999999999886"/>
    <n v="-1.4974874371859273E-2"/>
    <x v="0"/>
  </r>
  <r>
    <d v="2024-03-20T00:00:00"/>
    <x v="2"/>
    <n v="3"/>
    <n v="1"/>
    <x v="0"/>
    <x v="0"/>
    <s v="Q1"/>
    <x v="8"/>
    <x v="2"/>
    <s v="EQ"/>
    <n v="490.05"/>
    <n v="496.4"/>
    <n v="487.3"/>
    <n v="490.05"/>
    <n v="492.5"/>
    <n v="492.6"/>
    <n v="492.43"/>
    <n v="818930"/>
    <n v="403268147.80000001"/>
    <n v="43750"/>
    <n v="468372"/>
    <n v="57.19"/>
    <n v="2.5500000000000114"/>
    <n v="5.2035506580961361E-3"/>
    <x v="1"/>
  </r>
  <r>
    <d v="2024-03-21T00:00:00"/>
    <x v="2"/>
    <n v="3"/>
    <n v="1"/>
    <x v="0"/>
    <x v="0"/>
    <s v="Q1"/>
    <x v="8"/>
    <x v="2"/>
    <s v="EQ"/>
    <n v="495"/>
    <n v="501.5"/>
    <n v="491.55"/>
    <n v="492.6"/>
    <n v="500.75"/>
    <n v="500.7"/>
    <n v="496.62"/>
    <n v="1472539"/>
    <n v="731292436.85000002"/>
    <n v="18847"/>
    <n v="1170022"/>
    <n v="79.459999999999994"/>
    <n v="8.0999999999999659"/>
    <n v="1.6443361753958517E-2"/>
    <x v="1"/>
  </r>
  <r>
    <d v="2024-03-22T00:00:00"/>
    <x v="2"/>
    <n v="3"/>
    <n v="1"/>
    <x v="0"/>
    <x v="0"/>
    <s v="Q1"/>
    <x v="8"/>
    <x v="2"/>
    <s v="EQ"/>
    <n v="501"/>
    <n v="504"/>
    <n v="495"/>
    <n v="500.7"/>
    <n v="498"/>
    <n v="497.75"/>
    <n v="498.03"/>
    <n v="1090354"/>
    <n v="543031407.85000002"/>
    <n v="35806"/>
    <n v="731908"/>
    <n v="67.13"/>
    <n v="-2.9499999999999886"/>
    <n v="-5.8917515478330114E-3"/>
    <x v="0"/>
  </r>
  <r>
    <d v="2024-03-26T00:00:00"/>
    <x v="2"/>
    <n v="3"/>
    <n v="1"/>
    <x v="0"/>
    <x v="0"/>
    <s v="Q1"/>
    <x v="8"/>
    <x v="2"/>
    <s v="EQ"/>
    <n v="491.05"/>
    <n v="499.7"/>
    <n v="491.05"/>
    <n v="497.75"/>
    <n v="497"/>
    <n v="496.55"/>
    <n v="496.55"/>
    <n v="1641519"/>
    <n v="815098642.89999998"/>
    <n v="29871"/>
    <n v="1168732"/>
    <n v="71.2"/>
    <n v="-1.1999999999999886"/>
    <n v="-2.4108488196885759E-3"/>
    <x v="0"/>
  </r>
  <r>
    <d v="2024-03-27T00:00:00"/>
    <x v="2"/>
    <n v="3"/>
    <n v="1"/>
    <x v="0"/>
    <x v="0"/>
    <s v="Q1"/>
    <x v="8"/>
    <x v="2"/>
    <s v="EQ"/>
    <n v="499"/>
    <n v="499.45"/>
    <n v="492.6"/>
    <n v="496.55"/>
    <n v="495.9"/>
    <n v="494.8"/>
    <n v="495.54"/>
    <n v="765910"/>
    <n v="379542066.10000002"/>
    <n v="26436"/>
    <n v="513040"/>
    <n v="66.98"/>
    <n v="-1.75"/>
    <n v="-3.5243177927701138E-3"/>
    <x v="0"/>
  </r>
  <r>
    <d v="2024-03-28T00:00:00"/>
    <x v="2"/>
    <n v="3"/>
    <n v="1"/>
    <x v="0"/>
    <x v="0"/>
    <s v="Q1"/>
    <x v="8"/>
    <x v="2"/>
    <s v="EQ"/>
    <n v="496.4"/>
    <n v="499.95"/>
    <n v="490.8"/>
    <n v="494.8"/>
    <n v="495.6"/>
    <n v="497.2"/>
    <n v="495.86"/>
    <n v="1873929"/>
    <n v="929197362.89999998"/>
    <n v="39938"/>
    <n v="1187294"/>
    <n v="63.36"/>
    <n v="2.3999999999999773"/>
    <n v="4.8504446240904952E-3"/>
    <x v="1"/>
  </r>
  <r>
    <d v="2024-04-01T00:00:00"/>
    <x v="3"/>
    <n v="4"/>
    <n v="1"/>
    <x v="0"/>
    <x v="1"/>
    <s v="Q2"/>
    <x v="8"/>
    <x v="2"/>
    <s v="EQ"/>
    <n v="497.2"/>
    <n v="504.9"/>
    <n v="494.7"/>
    <n v="497.2"/>
    <n v="496.1"/>
    <n v="495.8"/>
    <n v="497.83"/>
    <n v="798915"/>
    <n v="397724977"/>
    <n v="23874"/>
    <n v="445799"/>
    <n v="55.8"/>
    <n v="-1.3999999999999773"/>
    <n v="-2.8157683024939207E-3"/>
    <x v="0"/>
  </r>
  <r>
    <d v="2024-04-02T00:00:00"/>
    <x v="3"/>
    <n v="4"/>
    <n v="1"/>
    <x v="0"/>
    <x v="1"/>
    <s v="Q2"/>
    <x v="8"/>
    <x v="2"/>
    <s v="EQ"/>
    <n v="497"/>
    <n v="499.9"/>
    <n v="496"/>
    <n v="495.8"/>
    <n v="498.7"/>
    <n v="499"/>
    <n v="498.04"/>
    <n v="665814"/>
    <n v="331599114.94999999"/>
    <n v="17713"/>
    <n v="402927"/>
    <n v="60.52"/>
    <n v="3.1999999999999886"/>
    <n v="6.4542154094392673E-3"/>
    <x v="1"/>
  </r>
  <r>
    <d v="2024-04-03T00:00:00"/>
    <x v="3"/>
    <n v="4"/>
    <n v="1"/>
    <x v="0"/>
    <x v="1"/>
    <s v="Q2"/>
    <x v="8"/>
    <x v="2"/>
    <s v="EQ"/>
    <n v="501.25"/>
    <n v="501.8"/>
    <n v="495.2"/>
    <n v="499"/>
    <n v="496.55"/>
    <n v="496.05"/>
    <n v="496.77"/>
    <n v="753923"/>
    <n v="374528816.60000002"/>
    <n v="15512"/>
    <n v="384931"/>
    <n v="51.06"/>
    <n v="-2.9499999999999886"/>
    <n v="-5.9118236472945661E-3"/>
    <x v="0"/>
  </r>
  <r>
    <d v="2024-04-04T00:00:00"/>
    <x v="3"/>
    <n v="4"/>
    <n v="1"/>
    <x v="0"/>
    <x v="1"/>
    <s v="Q2"/>
    <x v="8"/>
    <x v="2"/>
    <s v="EQ"/>
    <n v="499.25"/>
    <n v="499.25"/>
    <n v="490.55"/>
    <n v="496.05"/>
    <n v="492.3"/>
    <n v="491.5"/>
    <n v="493.67"/>
    <n v="967522"/>
    <n v="477636885.30000001"/>
    <n v="28448"/>
    <n v="527826"/>
    <n v="54.55"/>
    <n v="-4.5500000000000114"/>
    <n v="-9.1724624533817377E-3"/>
    <x v="0"/>
  </r>
  <r>
    <d v="2024-04-05T00:00:00"/>
    <x v="3"/>
    <n v="4"/>
    <n v="1"/>
    <x v="0"/>
    <x v="1"/>
    <s v="Q2"/>
    <x v="8"/>
    <x v="2"/>
    <s v="EQ"/>
    <n v="494.5"/>
    <n v="510.85"/>
    <n v="493.05"/>
    <n v="491.5"/>
    <n v="509.4"/>
    <n v="509.5"/>
    <n v="504.31"/>
    <n v="3357470"/>
    <n v="1693203057.3499999"/>
    <n v="60361"/>
    <n v="1452105"/>
    <n v="43.25"/>
    <n v="18"/>
    <n v="3.6622583926754833E-2"/>
    <x v="1"/>
  </r>
  <r>
    <d v="2024-04-08T00:00:00"/>
    <x v="3"/>
    <n v="4"/>
    <n v="1"/>
    <x v="0"/>
    <x v="1"/>
    <s v="Q2"/>
    <x v="8"/>
    <x v="2"/>
    <s v="EQ"/>
    <n v="511.5"/>
    <n v="521"/>
    <n v="509.9"/>
    <n v="509.5"/>
    <n v="519"/>
    <n v="519"/>
    <n v="516.87"/>
    <n v="1952580"/>
    <n v="1009238603.3"/>
    <n v="34795"/>
    <n v="904814"/>
    <n v="46.34"/>
    <n v="9.5"/>
    <n v="1.8645731108930325E-2"/>
    <x v="1"/>
  </r>
  <r>
    <d v="2024-04-09T00:00:00"/>
    <x v="3"/>
    <n v="4"/>
    <n v="1"/>
    <x v="0"/>
    <x v="1"/>
    <s v="Q2"/>
    <x v="8"/>
    <x v="2"/>
    <s v="EQ"/>
    <n v="518.79999999999995"/>
    <n v="519.75"/>
    <n v="507.65"/>
    <n v="519"/>
    <n v="509.85"/>
    <n v="509.55"/>
    <n v="511.94"/>
    <n v="609398"/>
    <n v="311972661.05000001"/>
    <n v="18996"/>
    <n v="268228"/>
    <n v="44.02"/>
    <n v="-9.4499999999999886"/>
    <n v="-1.820809248554911E-2"/>
    <x v="0"/>
  </r>
  <r>
    <d v="2024-04-10T00:00:00"/>
    <x v="3"/>
    <n v="4"/>
    <n v="1"/>
    <x v="0"/>
    <x v="1"/>
    <s v="Q2"/>
    <x v="8"/>
    <x v="2"/>
    <s v="EQ"/>
    <n v="513.20000000000005"/>
    <n v="516.6"/>
    <n v="507.15"/>
    <n v="509.55"/>
    <n v="516"/>
    <n v="515.20000000000005"/>
    <n v="511.42"/>
    <n v="937271"/>
    <n v="479336026.69999999"/>
    <n v="21261"/>
    <n v="524909"/>
    <n v="56"/>
    <n v="5.6500000000000341"/>
    <n v="1.1088215091747688E-2"/>
    <x v="1"/>
  </r>
  <r>
    <d v="2024-04-12T00:00:00"/>
    <x v="3"/>
    <n v="4"/>
    <n v="1"/>
    <x v="0"/>
    <x v="1"/>
    <s v="Q2"/>
    <x v="8"/>
    <x v="2"/>
    <s v="EQ"/>
    <n v="516.70000000000005"/>
    <n v="519.29999999999995"/>
    <n v="512.95000000000005"/>
    <n v="515.20000000000005"/>
    <n v="513.79999999999995"/>
    <n v="514.54999999999995"/>
    <n v="516.04999999999995"/>
    <n v="900595"/>
    <n v="464753048.35000002"/>
    <n v="24495"/>
    <n v="452139"/>
    <n v="50.2"/>
    <n v="-0.65000000000009095"/>
    <n v="-1.2616459627330958E-3"/>
    <x v="0"/>
  </r>
  <r>
    <d v="2024-04-15T00:00:00"/>
    <x v="3"/>
    <n v="4"/>
    <n v="1"/>
    <x v="0"/>
    <x v="1"/>
    <s v="Q2"/>
    <x v="8"/>
    <x v="2"/>
    <s v="EQ"/>
    <n v="510.15"/>
    <n v="514"/>
    <n v="505.35"/>
    <n v="514.54999999999995"/>
    <n v="508"/>
    <n v="509.25"/>
    <n v="509.91"/>
    <n v="1163084"/>
    <n v="593068735.70000005"/>
    <n v="34436"/>
    <n v="537213"/>
    <n v="46.19"/>
    <n v="-5.2999999999999545"/>
    <n v="-1.0300262365173365E-2"/>
    <x v="0"/>
  </r>
  <r>
    <d v="2024-04-16T00:00:00"/>
    <x v="3"/>
    <n v="4"/>
    <n v="1"/>
    <x v="0"/>
    <x v="1"/>
    <s v="Q2"/>
    <x v="8"/>
    <x v="2"/>
    <s v="EQ"/>
    <n v="506.7"/>
    <n v="515.45000000000005"/>
    <n v="502.2"/>
    <n v="509.25"/>
    <n v="509.95"/>
    <n v="508.15"/>
    <n v="509.42"/>
    <n v="1357134"/>
    <n v="691345514.5"/>
    <n v="30918"/>
    <n v="845506"/>
    <n v="62.3"/>
    <n v="-1.1000000000000227"/>
    <n v="-2.1600392734413801E-3"/>
    <x v="0"/>
  </r>
  <r>
    <d v="2024-04-18T00:00:00"/>
    <x v="3"/>
    <n v="4"/>
    <n v="1"/>
    <x v="0"/>
    <x v="1"/>
    <s v="Q2"/>
    <x v="8"/>
    <x v="2"/>
    <s v="EQ"/>
    <n v="512.79999999999995"/>
    <n v="515.95000000000005"/>
    <n v="495.15"/>
    <n v="508.15"/>
    <n v="508.05"/>
    <n v="506.4"/>
    <n v="505.61"/>
    <n v="3161005"/>
    <n v="1598233861.3499999"/>
    <n v="68996"/>
    <n v="1642334"/>
    <n v="51.96"/>
    <n v="-1.75"/>
    <n v="-3.443865000491981E-3"/>
    <x v="0"/>
  </r>
  <r>
    <d v="2024-04-19T00:00:00"/>
    <x v="3"/>
    <n v="4"/>
    <n v="1"/>
    <x v="0"/>
    <x v="1"/>
    <s v="Q2"/>
    <x v="8"/>
    <x v="2"/>
    <s v="EQ"/>
    <n v="503.85"/>
    <n v="508"/>
    <n v="502"/>
    <n v="506.4"/>
    <n v="506"/>
    <n v="505.3"/>
    <n v="504.95"/>
    <n v="1090283"/>
    <n v="550533806.64999998"/>
    <n v="29227"/>
    <n v="683385"/>
    <n v="62.68"/>
    <n v="-1.0999999999999659"/>
    <n v="-2.1721958925749723E-3"/>
    <x v="0"/>
  </r>
  <r>
    <d v="2024-04-22T00:00:00"/>
    <x v="3"/>
    <n v="4"/>
    <n v="1"/>
    <x v="0"/>
    <x v="1"/>
    <s v="Q2"/>
    <x v="8"/>
    <x v="2"/>
    <s v="EQ"/>
    <n v="515.54999999999995"/>
    <n v="515.54999999999995"/>
    <n v="505.25"/>
    <n v="505.3"/>
    <n v="506.4"/>
    <n v="506"/>
    <n v="509.52"/>
    <n v="3016169"/>
    <n v="1536789719.3"/>
    <n v="56314"/>
    <n v="2146646"/>
    <n v="71.17"/>
    <n v="0.69999999999998863"/>
    <n v="1.3853156540668684E-3"/>
    <x v="1"/>
  </r>
  <r>
    <d v="2024-04-23T00:00:00"/>
    <x v="3"/>
    <n v="4"/>
    <n v="1"/>
    <x v="0"/>
    <x v="1"/>
    <s v="Q2"/>
    <x v="8"/>
    <x v="2"/>
    <s v="EQ"/>
    <n v="507.5"/>
    <n v="513.45000000000005"/>
    <n v="505.6"/>
    <n v="506"/>
    <n v="510.6"/>
    <n v="510.15"/>
    <n v="510.14"/>
    <n v="860942"/>
    <n v="439203095.69999999"/>
    <n v="33002"/>
    <n v="571250"/>
    <n v="66.349999999999994"/>
    <n v="4.1499999999999773"/>
    <n v="8.2015810276679386E-3"/>
    <x v="1"/>
  </r>
  <r>
    <d v="2024-04-24T00:00:00"/>
    <x v="3"/>
    <n v="4"/>
    <n v="1"/>
    <x v="0"/>
    <x v="1"/>
    <s v="Q2"/>
    <x v="8"/>
    <x v="2"/>
    <s v="EQ"/>
    <n v="510.6"/>
    <n v="513.20000000000005"/>
    <n v="508"/>
    <n v="510.15"/>
    <n v="510.3"/>
    <n v="509.3"/>
    <n v="509.97"/>
    <n v="553044"/>
    <n v="282036257.55000001"/>
    <n v="17813"/>
    <n v="341400"/>
    <n v="61.73"/>
    <n v="-0.84999999999996589"/>
    <n v="-1.6661766147210936E-3"/>
    <x v="0"/>
  </r>
  <r>
    <d v="2024-04-25T00:00:00"/>
    <x v="3"/>
    <n v="4"/>
    <n v="1"/>
    <x v="0"/>
    <x v="1"/>
    <s v="Q2"/>
    <x v="8"/>
    <x v="2"/>
    <s v="EQ"/>
    <n v="511.3"/>
    <n v="511.3"/>
    <n v="503.15"/>
    <n v="509.3"/>
    <n v="509.95"/>
    <n v="510.15"/>
    <n v="507.52"/>
    <n v="642394"/>
    <n v="326029953.30000001"/>
    <n v="30431"/>
    <n v="317590"/>
    <n v="49.44"/>
    <n v="0.84999999999996589"/>
    <n v="1.6689573924994422E-3"/>
    <x v="1"/>
  </r>
  <r>
    <d v="2024-04-26T00:00:00"/>
    <x v="3"/>
    <n v="4"/>
    <n v="1"/>
    <x v="0"/>
    <x v="1"/>
    <s v="Q2"/>
    <x v="8"/>
    <x v="2"/>
    <s v="EQ"/>
    <n v="511.95"/>
    <n v="518.70000000000005"/>
    <n v="510.35"/>
    <n v="510.15"/>
    <n v="518.45000000000005"/>
    <n v="517.85"/>
    <n v="516.41"/>
    <n v="1801225"/>
    <n v="930177837.75"/>
    <n v="41031"/>
    <n v="1136569"/>
    <n v="63.1"/>
    <n v="7.7000000000000455"/>
    <n v="1.5093599921591778E-2"/>
    <x v="1"/>
  </r>
  <r>
    <d v="2024-04-29T00:00:00"/>
    <x v="3"/>
    <n v="4"/>
    <n v="1"/>
    <x v="0"/>
    <x v="1"/>
    <s v="Q2"/>
    <x v="8"/>
    <x v="2"/>
    <s v="EQ"/>
    <n v="520.5"/>
    <n v="524"/>
    <n v="512.79999999999995"/>
    <n v="517.85"/>
    <n v="515"/>
    <n v="515.6"/>
    <n v="517.5"/>
    <n v="1650076"/>
    <n v="853917462.75"/>
    <n v="28592"/>
    <n v="1164205"/>
    <n v="70.55"/>
    <n v="-2.25"/>
    <n v="-4.3448875156898714E-3"/>
    <x v="0"/>
  </r>
  <r>
    <d v="2024-04-30T00:00:00"/>
    <x v="3"/>
    <n v="4"/>
    <n v="1"/>
    <x v="0"/>
    <x v="1"/>
    <s v="Q2"/>
    <x v="8"/>
    <x v="2"/>
    <s v="EQ"/>
    <n v="518"/>
    <n v="519.95000000000005"/>
    <n v="515.6"/>
    <n v="515.6"/>
    <n v="518"/>
    <n v="518"/>
    <n v="517.99"/>
    <n v="1307750"/>
    <n v="677401423.79999995"/>
    <n v="37077"/>
    <n v="976830"/>
    <n v="74.7"/>
    <n v="2.3999999999999773"/>
    <n v="4.6547711404188851E-3"/>
    <x v="1"/>
  </r>
  <r>
    <d v="2024-05-02T00:00:00"/>
    <x v="4"/>
    <n v="5"/>
    <n v="1"/>
    <x v="0"/>
    <x v="1"/>
    <s v="Q2"/>
    <x v="8"/>
    <x v="2"/>
    <s v="EQ"/>
    <n v="517.5"/>
    <n v="522.79999999999995"/>
    <n v="513.4"/>
    <n v="518"/>
    <n v="516.54999999999995"/>
    <n v="517.85"/>
    <n v="516.84"/>
    <n v="926594"/>
    <n v="478899069.44999999"/>
    <n v="25802"/>
    <n v="622052"/>
    <n v="67.13"/>
    <n v="-0.14999999999997726"/>
    <n v="-2.895752895752457E-4"/>
    <x v="0"/>
  </r>
  <r>
    <d v="2024-05-03T00:00:00"/>
    <x v="4"/>
    <n v="5"/>
    <n v="1"/>
    <x v="0"/>
    <x v="1"/>
    <s v="Q2"/>
    <x v="8"/>
    <x v="2"/>
    <s v="EQ"/>
    <n v="519.95000000000005"/>
    <n v="521.45000000000005"/>
    <n v="510.45"/>
    <n v="517.85"/>
    <n v="517.5"/>
    <n v="516.9"/>
    <n v="515.91999999999996"/>
    <n v="1104998"/>
    <n v="570091716.20000005"/>
    <n v="30881"/>
    <n v="658831"/>
    <n v="59.62"/>
    <n v="-0.95000000000004547"/>
    <n v="-1.8345080621802558E-3"/>
    <x v="0"/>
  </r>
  <r>
    <d v="2024-05-06T00:00:00"/>
    <x v="4"/>
    <n v="5"/>
    <n v="1"/>
    <x v="0"/>
    <x v="1"/>
    <s v="Q2"/>
    <x v="8"/>
    <x v="2"/>
    <s v="EQ"/>
    <n v="520.9"/>
    <n v="534"/>
    <n v="518.25"/>
    <n v="516.9"/>
    <n v="531.85"/>
    <n v="530.29999999999995"/>
    <n v="527.46"/>
    <n v="3372308"/>
    <n v="1778754354.7"/>
    <n v="80536"/>
    <n v="1361115"/>
    <n v="40.36"/>
    <n v="13.399999999999977"/>
    <n v="2.5923776359063604E-2"/>
    <x v="1"/>
  </r>
  <r>
    <d v="2024-05-07T00:00:00"/>
    <x v="4"/>
    <n v="5"/>
    <n v="1"/>
    <x v="0"/>
    <x v="1"/>
    <s v="Q2"/>
    <x v="8"/>
    <x v="2"/>
    <s v="EQ"/>
    <n v="562"/>
    <n v="586"/>
    <n v="559.6"/>
    <n v="530.29999999999995"/>
    <n v="582.1"/>
    <n v="583.5"/>
    <n v="577.28"/>
    <n v="35041160"/>
    <n v="20228498345"/>
    <n v="408531"/>
    <n v="7301946"/>
    <n v="20.84"/>
    <n v="53.200000000000045"/>
    <n v="0.10032057326041872"/>
    <x v="1"/>
  </r>
  <r>
    <d v="2024-05-08T00:00:00"/>
    <x v="4"/>
    <n v="5"/>
    <n v="1"/>
    <x v="0"/>
    <x v="1"/>
    <s v="Q2"/>
    <x v="8"/>
    <x v="2"/>
    <s v="EQ"/>
    <n v="583.5"/>
    <n v="598.5"/>
    <n v="573.5"/>
    <n v="583.5"/>
    <n v="595"/>
    <n v="595.65"/>
    <n v="590.21"/>
    <n v="8678579"/>
    <n v="5122182594.8000002"/>
    <n v="159516"/>
    <n v="2390940"/>
    <n v="27.55"/>
    <n v="12.149999999999977"/>
    <n v="2.0822622107969112E-2"/>
    <x v="1"/>
  </r>
  <r>
    <d v="2024-05-09T00:00:00"/>
    <x v="4"/>
    <n v="5"/>
    <n v="1"/>
    <x v="0"/>
    <x v="1"/>
    <s v="Q2"/>
    <x v="8"/>
    <x v="2"/>
    <s v="EQ"/>
    <n v="590.20000000000005"/>
    <n v="593.65"/>
    <n v="579.35"/>
    <n v="595.65"/>
    <n v="582"/>
    <n v="581.35"/>
    <n v="585.54999999999995"/>
    <n v="6584839"/>
    <n v="3855754921.5999999"/>
    <n v="103777"/>
    <n v="4220954"/>
    <n v="64.099999999999994"/>
    <n v="-14.299999999999955"/>
    <n v="-2.4007386888273238E-2"/>
    <x v="0"/>
  </r>
  <r>
    <d v="2024-05-10T00:00:00"/>
    <x v="4"/>
    <n v="5"/>
    <n v="1"/>
    <x v="0"/>
    <x v="1"/>
    <s v="Q2"/>
    <x v="8"/>
    <x v="2"/>
    <s v="EQ"/>
    <n v="581"/>
    <n v="588.5"/>
    <n v="574.20000000000005"/>
    <n v="581.35"/>
    <n v="586.04999999999995"/>
    <n v="587.15"/>
    <n v="583.63"/>
    <n v="1775304"/>
    <n v="1036125687.4"/>
    <n v="52152"/>
    <n v="683736"/>
    <n v="38.51"/>
    <n v="5.7999999999999545"/>
    <n v="9.9767781886986404E-3"/>
    <x v="1"/>
  </r>
  <r>
    <d v="2024-05-13T00:00:00"/>
    <x v="4"/>
    <n v="5"/>
    <n v="1"/>
    <x v="0"/>
    <x v="1"/>
    <s v="Q2"/>
    <x v="8"/>
    <x v="2"/>
    <s v="EQ"/>
    <n v="590.85"/>
    <n v="605.25"/>
    <n v="584.4"/>
    <n v="587.15"/>
    <n v="594"/>
    <n v="594.54999999999995"/>
    <n v="594.44000000000005"/>
    <n v="3806732"/>
    <n v="2262892376.1500001"/>
    <n v="85685"/>
    <n v="1508684"/>
    <n v="39.630000000000003"/>
    <n v="7.3999999999999773"/>
    <n v="1.2603253001788261E-2"/>
    <x v="1"/>
  </r>
  <r>
    <d v="2024-05-14T00:00:00"/>
    <x v="4"/>
    <n v="5"/>
    <n v="1"/>
    <x v="0"/>
    <x v="1"/>
    <s v="Q2"/>
    <x v="8"/>
    <x v="2"/>
    <s v="EQ"/>
    <n v="593.95000000000005"/>
    <n v="612.4"/>
    <n v="585.75"/>
    <n v="594.54999999999995"/>
    <n v="600"/>
    <n v="600.25"/>
    <n v="601.22"/>
    <n v="4911104"/>
    <n v="2952643039.8499999"/>
    <n v="89361"/>
    <n v="2248228"/>
    <n v="45.78"/>
    <n v="5.7000000000000455"/>
    <n v="9.5870826675637805E-3"/>
    <x v="1"/>
  </r>
  <r>
    <d v="2024-05-15T00:00:00"/>
    <x v="4"/>
    <n v="5"/>
    <n v="1"/>
    <x v="0"/>
    <x v="1"/>
    <s v="Q2"/>
    <x v="8"/>
    <x v="2"/>
    <s v="EQ"/>
    <n v="601.79999999999995"/>
    <n v="603.15"/>
    <n v="586.15"/>
    <n v="600.25"/>
    <n v="590.79999999999995"/>
    <n v="591.6"/>
    <n v="592.45000000000005"/>
    <n v="1257277"/>
    <n v="744870595.70000005"/>
    <n v="31684"/>
    <n v="640940"/>
    <n v="50.98"/>
    <n v="-8.6499999999999773"/>
    <n v="-1.4410662224073265E-2"/>
    <x v="0"/>
  </r>
  <r>
    <d v="2024-05-16T00:00:00"/>
    <x v="4"/>
    <n v="5"/>
    <n v="1"/>
    <x v="0"/>
    <x v="1"/>
    <s v="Q2"/>
    <x v="8"/>
    <x v="2"/>
    <s v="EQ"/>
    <n v="590.70000000000005"/>
    <n v="601"/>
    <n v="585.04999999999995"/>
    <n v="591.6"/>
    <n v="593.9"/>
    <n v="591.25"/>
    <n v="593.36"/>
    <n v="2586189"/>
    <n v="1534547987.95"/>
    <n v="63011"/>
    <n v="1386413"/>
    <n v="53.61"/>
    <n v="-0.35000000000002274"/>
    <n v="-5.9161595672755697E-4"/>
    <x v="0"/>
  </r>
  <r>
    <d v="2024-05-17T00:00:00"/>
    <x v="4"/>
    <n v="5"/>
    <n v="1"/>
    <x v="0"/>
    <x v="1"/>
    <s v="Q2"/>
    <x v="8"/>
    <x v="2"/>
    <s v="EQ"/>
    <n v="591.4"/>
    <n v="600"/>
    <n v="582.29999999999995"/>
    <n v="591.25"/>
    <n v="599"/>
    <n v="597.04999999999995"/>
    <n v="591.91999999999996"/>
    <n v="2280419"/>
    <n v="1349836666.0999999"/>
    <n v="45746"/>
    <n v="1344587"/>
    <n v="58.96"/>
    <n v="5.7999999999999545"/>
    <n v="9.8097251585622918E-3"/>
    <x v="1"/>
  </r>
  <r>
    <d v="2024-05-18T00:00:00"/>
    <x v="4"/>
    <n v="5"/>
    <n v="1"/>
    <x v="0"/>
    <x v="1"/>
    <s v="Q2"/>
    <x v="8"/>
    <x v="2"/>
    <s v="EQ"/>
    <n v="597"/>
    <n v="599.9"/>
    <n v="591.1"/>
    <n v="597.04999999999995"/>
    <n v="596"/>
    <n v="594.54999999999995"/>
    <n v="595.66999999999996"/>
    <n v="91597"/>
    <n v="54561644.5"/>
    <n v="3348"/>
    <n v="26298"/>
    <n v="28.71"/>
    <n v="-2.5"/>
    <n v="-4.1872539988275694E-3"/>
    <x v="0"/>
  </r>
  <r>
    <d v="2024-05-21T00:00:00"/>
    <x v="4"/>
    <n v="5"/>
    <n v="1"/>
    <x v="0"/>
    <x v="1"/>
    <s v="Q2"/>
    <x v="8"/>
    <x v="2"/>
    <s v="EQ"/>
    <n v="592"/>
    <n v="597.5"/>
    <n v="585"/>
    <n v="594.54999999999995"/>
    <n v="590.9"/>
    <n v="590.15"/>
    <n v="589.54999999999995"/>
    <n v="2397255"/>
    <n v="1413309447.7"/>
    <n v="40309"/>
    <n v="1741941"/>
    <n v="72.66"/>
    <n v="-4.3999999999999773"/>
    <n v="-7.4005550416280843E-3"/>
    <x v="0"/>
  </r>
  <r>
    <d v="2024-05-22T00:00:00"/>
    <x v="4"/>
    <n v="5"/>
    <n v="1"/>
    <x v="0"/>
    <x v="1"/>
    <s v="Q2"/>
    <x v="8"/>
    <x v="2"/>
    <s v="EQ"/>
    <n v="591"/>
    <n v="608.29999999999995"/>
    <n v="590.20000000000005"/>
    <n v="590.15"/>
    <n v="601.65"/>
    <n v="602.70000000000005"/>
    <n v="602.87"/>
    <n v="4604232"/>
    <n v="2775773586.8000002"/>
    <n v="109493"/>
    <n v="2155045"/>
    <n v="46.81"/>
    <n v="12.550000000000068"/>
    <n v="2.1265779886469657E-2"/>
    <x v="1"/>
  </r>
  <r>
    <d v="2024-05-23T00:00:00"/>
    <x v="4"/>
    <n v="5"/>
    <n v="1"/>
    <x v="0"/>
    <x v="1"/>
    <s v="Q2"/>
    <x v="8"/>
    <x v="2"/>
    <s v="EQ"/>
    <n v="607.15"/>
    <n v="613.70000000000005"/>
    <n v="601.9"/>
    <n v="602.70000000000005"/>
    <n v="608.4"/>
    <n v="608.15"/>
    <n v="608.76"/>
    <n v="3345604"/>
    <n v="2036683155.45"/>
    <n v="68244"/>
    <n v="2071209"/>
    <n v="61.91"/>
    <n v="5.4499999999999318"/>
    <n v="9.0426414468225171E-3"/>
    <x v="1"/>
  </r>
  <r>
    <d v="2024-05-24T00:00:00"/>
    <x v="4"/>
    <n v="5"/>
    <n v="1"/>
    <x v="0"/>
    <x v="1"/>
    <s v="Q2"/>
    <x v="8"/>
    <x v="2"/>
    <s v="EQ"/>
    <n v="606.6"/>
    <n v="606.6"/>
    <n v="596.25"/>
    <n v="608.15"/>
    <n v="605.25"/>
    <n v="604"/>
    <n v="602"/>
    <n v="1841955"/>
    <n v="1108848223.9000001"/>
    <n v="31805"/>
    <n v="1032181"/>
    <n v="56.04"/>
    <n v="-4.1499999999999773"/>
    <n v="-6.8239743484337376E-3"/>
    <x v="0"/>
  </r>
  <r>
    <d v="2024-05-27T00:00:00"/>
    <x v="4"/>
    <n v="5"/>
    <n v="1"/>
    <x v="0"/>
    <x v="1"/>
    <s v="Q2"/>
    <x v="8"/>
    <x v="2"/>
    <s v="EQ"/>
    <n v="612.9"/>
    <n v="612.9"/>
    <n v="600.6"/>
    <n v="604"/>
    <n v="604.4"/>
    <n v="602.54999999999995"/>
    <n v="604.96"/>
    <n v="1748191"/>
    <n v="1057594154.8"/>
    <n v="33421"/>
    <n v="1061755"/>
    <n v="60.73"/>
    <n v="-1.4500000000000455"/>
    <n v="-2.4006622516557045E-3"/>
    <x v="0"/>
  </r>
  <r>
    <d v="2024-05-28T00:00:00"/>
    <x v="4"/>
    <n v="5"/>
    <n v="1"/>
    <x v="0"/>
    <x v="1"/>
    <s v="Q2"/>
    <x v="8"/>
    <x v="2"/>
    <s v="EQ"/>
    <n v="607"/>
    <n v="615.9"/>
    <n v="602.85"/>
    <n v="602.54999999999995"/>
    <n v="607.5"/>
    <n v="608.1"/>
    <n v="610.25"/>
    <n v="3123135"/>
    <n v="1905884848.45"/>
    <n v="59966"/>
    <n v="1564973"/>
    <n v="50.11"/>
    <n v="5.5500000000000682"/>
    <n v="9.2108538710481604E-3"/>
    <x v="1"/>
  </r>
  <r>
    <d v="2024-05-29T00:00:00"/>
    <x v="4"/>
    <n v="5"/>
    <n v="1"/>
    <x v="0"/>
    <x v="1"/>
    <s v="Q2"/>
    <x v="8"/>
    <x v="2"/>
    <s v="EQ"/>
    <n v="608"/>
    <n v="615"/>
    <n v="601.75"/>
    <n v="608.1"/>
    <n v="604"/>
    <n v="605.45000000000005"/>
    <n v="609.79"/>
    <n v="2252674"/>
    <n v="1373663487"/>
    <n v="55683"/>
    <n v="1435709"/>
    <n v="63.73"/>
    <n v="-2.6499999999999773"/>
    <n v="-4.35783588225617E-3"/>
    <x v="0"/>
  </r>
  <r>
    <d v="2024-05-30T00:00:00"/>
    <x v="4"/>
    <n v="5"/>
    <n v="1"/>
    <x v="0"/>
    <x v="1"/>
    <s v="Q2"/>
    <x v="8"/>
    <x v="2"/>
    <s v="EQ"/>
    <n v="601.04999999999995"/>
    <n v="604.9"/>
    <n v="590.65"/>
    <n v="605.45000000000005"/>
    <n v="601"/>
    <n v="597.25"/>
    <n v="595.89"/>
    <n v="1280510"/>
    <n v="763049088.04999995"/>
    <n v="30409"/>
    <n v="549723"/>
    <n v="42.93"/>
    <n v="-8.2000000000000455"/>
    <n v="-1.3543645222561806E-2"/>
    <x v="0"/>
  </r>
  <r>
    <d v="2024-05-31T00:00:00"/>
    <x v="4"/>
    <n v="5"/>
    <n v="1"/>
    <x v="0"/>
    <x v="1"/>
    <s v="Q2"/>
    <x v="8"/>
    <x v="2"/>
    <s v="EQ"/>
    <n v="597.25"/>
    <n v="603.5"/>
    <n v="591.54999999999995"/>
    <n v="597.25"/>
    <n v="596"/>
    <n v="595.54999999999995"/>
    <n v="597.20000000000005"/>
    <n v="4303624"/>
    <n v="2570107141.25"/>
    <n v="72599"/>
    <n v="2440709"/>
    <n v="56.71"/>
    <n v="-1.7000000000000455"/>
    <n v="-2.8463792381750448E-3"/>
    <x v="0"/>
  </r>
  <r>
    <d v="2024-06-03T00:00:00"/>
    <x v="5"/>
    <n v="6"/>
    <n v="1"/>
    <x v="0"/>
    <x v="1"/>
    <s v="Q2"/>
    <x v="8"/>
    <x v="2"/>
    <s v="EQ"/>
    <n v="609"/>
    <n v="609"/>
    <n v="592"/>
    <n v="595.54999999999995"/>
    <n v="595"/>
    <n v="594.1"/>
    <n v="599.22"/>
    <n v="1859030"/>
    <n v="1113959534.75"/>
    <n v="33842"/>
    <n v="1170502"/>
    <n v="62.96"/>
    <n v="-1.4499999999999318"/>
    <n v="-2.4347242045167188E-3"/>
    <x v="0"/>
  </r>
  <r>
    <d v="2024-06-04T00:00:00"/>
    <x v="5"/>
    <n v="6"/>
    <n v="1"/>
    <x v="0"/>
    <x v="1"/>
    <s v="Q2"/>
    <x v="8"/>
    <x v="2"/>
    <s v="EQ"/>
    <n v="602"/>
    <n v="620"/>
    <n v="588.25"/>
    <n v="594.1"/>
    <n v="613"/>
    <n v="614.54999999999995"/>
    <n v="608.57000000000005"/>
    <n v="9095613"/>
    <n v="5535284333.8000002"/>
    <n v="172874"/>
    <n v="3472714"/>
    <n v="38.18"/>
    <n v="20.449999999999932"/>
    <n v="3.4421814509341744E-2"/>
    <x v="1"/>
  </r>
  <r>
    <d v="2024-06-05T00:00:00"/>
    <x v="5"/>
    <n v="6"/>
    <n v="1"/>
    <x v="0"/>
    <x v="1"/>
    <s v="Q2"/>
    <x v="8"/>
    <x v="2"/>
    <s v="EQ"/>
    <n v="621.45000000000005"/>
    <n v="667.2"/>
    <n v="618.1"/>
    <n v="614.54999999999995"/>
    <n v="650.54999999999995"/>
    <n v="645.5"/>
    <n v="651.65"/>
    <n v="13511763"/>
    <n v="8804900639.4500008"/>
    <n v="216427"/>
    <n v="5787032"/>
    <n v="42.83"/>
    <n v="30.950000000000045"/>
    <n v="5.0362053535107067E-2"/>
    <x v="1"/>
  </r>
  <r>
    <d v="2024-06-06T00:00:00"/>
    <x v="5"/>
    <n v="6"/>
    <n v="1"/>
    <x v="0"/>
    <x v="1"/>
    <s v="Q2"/>
    <x v="8"/>
    <x v="2"/>
    <s v="EQ"/>
    <n v="646.79999999999995"/>
    <n v="650"/>
    <n v="626.54999999999995"/>
    <n v="645.5"/>
    <n v="638.75"/>
    <n v="637.85"/>
    <n v="639.77"/>
    <n v="2216040"/>
    <n v="1417753884.55"/>
    <n v="82817"/>
    <n v="733461"/>
    <n v="33.1"/>
    <n v="-7.6499999999999773"/>
    <n v="-1.1851278079008485E-2"/>
    <x v="0"/>
  </r>
  <r>
    <d v="2024-06-07T00:00:00"/>
    <x v="5"/>
    <n v="6"/>
    <n v="1"/>
    <x v="0"/>
    <x v="1"/>
    <s v="Q2"/>
    <x v="8"/>
    <x v="2"/>
    <s v="EQ"/>
    <n v="634.1"/>
    <n v="654.95000000000005"/>
    <n v="634.1"/>
    <n v="637.85"/>
    <n v="653.6"/>
    <n v="653"/>
    <n v="648.84"/>
    <n v="2475400"/>
    <n v="1606128589.1500001"/>
    <n v="65314"/>
    <n v="1025358"/>
    <n v="41.42"/>
    <n v="15.149999999999977"/>
    <n v="2.3751665752136046E-2"/>
    <x v="1"/>
  </r>
  <r>
    <d v="2024-06-10T00:00:00"/>
    <x v="5"/>
    <n v="6"/>
    <n v="1"/>
    <x v="0"/>
    <x v="1"/>
    <s v="Q2"/>
    <x v="8"/>
    <x v="2"/>
    <s v="EQ"/>
    <n v="655"/>
    <n v="659.5"/>
    <n v="646.5"/>
    <n v="653"/>
    <n v="650.5"/>
    <n v="651.65"/>
    <n v="652.46"/>
    <n v="1431839"/>
    <n v="934212118.35000002"/>
    <n v="39999"/>
    <n v="612971"/>
    <n v="42.81"/>
    <n v="-1.3500000000000227"/>
    <n v="-2.0673813169985035E-3"/>
    <x v="0"/>
  </r>
  <r>
    <d v="2024-06-11T00:00:00"/>
    <x v="5"/>
    <n v="6"/>
    <n v="1"/>
    <x v="0"/>
    <x v="1"/>
    <s v="Q2"/>
    <x v="8"/>
    <x v="2"/>
    <s v="EQ"/>
    <n v="651"/>
    <n v="661.35"/>
    <n v="645.45000000000005"/>
    <n v="651.65"/>
    <n v="646.6"/>
    <n v="647.29999999999995"/>
    <n v="651.23"/>
    <n v="1434087"/>
    <n v="933922969.85000002"/>
    <n v="43832"/>
    <n v="839864"/>
    <n v="58.56"/>
    <n v="-4.3500000000000227"/>
    <n v="-6.6753625412414993E-3"/>
    <x v="0"/>
  </r>
  <r>
    <d v="2024-06-12T00:00:00"/>
    <x v="5"/>
    <n v="6"/>
    <n v="1"/>
    <x v="0"/>
    <x v="1"/>
    <s v="Q2"/>
    <x v="8"/>
    <x v="2"/>
    <s v="EQ"/>
    <n v="650"/>
    <n v="650"/>
    <n v="625.79999999999995"/>
    <n v="647.29999999999995"/>
    <n v="629.70000000000005"/>
    <n v="629.5"/>
    <n v="631.58000000000004"/>
    <n v="3807297"/>
    <n v="2404608470"/>
    <n v="78075"/>
    <n v="1762824"/>
    <n v="46.3"/>
    <n v="-17.799999999999955"/>
    <n v="-2.7498841340954667E-2"/>
    <x v="0"/>
  </r>
  <r>
    <d v="2024-06-13T00:00:00"/>
    <x v="5"/>
    <n v="6"/>
    <n v="1"/>
    <x v="0"/>
    <x v="1"/>
    <s v="Q2"/>
    <x v="8"/>
    <x v="2"/>
    <s v="EQ"/>
    <n v="634.95000000000005"/>
    <n v="635"/>
    <n v="605.35"/>
    <n v="629.5"/>
    <n v="611"/>
    <n v="611.25"/>
    <n v="609.74"/>
    <n v="13174925"/>
    <n v="8033269362.8500004"/>
    <n v="119750"/>
    <n v="7754708"/>
    <n v="58.86"/>
    <n v="-18.25"/>
    <n v="-2.8991262907069104E-2"/>
    <x v="0"/>
  </r>
  <r>
    <d v="2024-06-14T00:00:00"/>
    <x v="5"/>
    <n v="6"/>
    <n v="1"/>
    <x v="0"/>
    <x v="1"/>
    <s v="Q2"/>
    <x v="8"/>
    <x v="2"/>
    <s v="EQ"/>
    <n v="614.85"/>
    <n v="621.95000000000005"/>
    <n v="610.79999999999995"/>
    <n v="611.25"/>
    <n v="618.15"/>
    <n v="619.35"/>
    <n v="617.89"/>
    <n v="2504833"/>
    <n v="1547701605"/>
    <n v="63831"/>
    <n v="1329489"/>
    <n v="53.08"/>
    <n v="8.1000000000000227"/>
    <n v="1.3251533742331326E-2"/>
    <x v="1"/>
  </r>
  <r>
    <d v="2024-06-18T00:00:00"/>
    <x v="5"/>
    <n v="6"/>
    <n v="1"/>
    <x v="0"/>
    <x v="1"/>
    <s v="Q2"/>
    <x v="8"/>
    <x v="2"/>
    <s v="EQ"/>
    <n v="625"/>
    <n v="625"/>
    <n v="615.70000000000005"/>
    <n v="619.35"/>
    <n v="624.04999999999995"/>
    <n v="623.5"/>
    <n v="620.78"/>
    <n v="1998831"/>
    <n v="1240842897"/>
    <n v="41196"/>
    <n v="1144273"/>
    <n v="57.25"/>
    <n v="4.1499999999999773"/>
    <n v="6.7005731815612769E-3"/>
    <x v="1"/>
  </r>
  <r>
    <d v="2024-06-19T00:00:00"/>
    <x v="5"/>
    <n v="6"/>
    <n v="1"/>
    <x v="0"/>
    <x v="1"/>
    <s v="Q2"/>
    <x v="8"/>
    <x v="2"/>
    <s v="EQ"/>
    <n v="627"/>
    <n v="630.6"/>
    <n v="617.75"/>
    <n v="623.5"/>
    <n v="621"/>
    <n v="622.45000000000005"/>
    <n v="625.49"/>
    <n v="2262576"/>
    <n v="1415211332.4000001"/>
    <n v="69426"/>
    <n v="1080581"/>
    <n v="47.76"/>
    <n v="-1.0499999999999545"/>
    <n v="-1.6840417000801196E-3"/>
    <x v="0"/>
  </r>
  <r>
    <d v="2024-06-20T00:00:00"/>
    <x v="5"/>
    <n v="6"/>
    <n v="1"/>
    <x v="0"/>
    <x v="1"/>
    <s v="Q2"/>
    <x v="8"/>
    <x v="2"/>
    <s v="EQ"/>
    <n v="625"/>
    <n v="629.5"/>
    <n v="616.25"/>
    <n v="622.45000000000005"/>
    <n v="628.95000000000005"/>
    <n v="628.4"/>
    <n v="625.57000000000005"/>
    <n v="964116"/>
    <n v="603124007.39999998"/>
    <n v="25404"/>
    <n v="509819"/>
    <n v="52.88"/>
    <n v="5.9499999999999318"/>
    <n v="9.5590007229495247E-3"/>
    <x v="1"/>
  </r>
  <r>
    <d v="2024-06-21T00:00:00"/>
    <x v="5"/>
    <n v="6"/>
    <n v="1"/>
    <x v="0"/>
    <x v="1"/>
    <s v="Q2"/>
    <x v="8"/>
    <x v="2"/>
    <s v="EQ"/>
    <n v="628.4"/>
    <n v="629.54999999999995"/>
    <n v="609"/>
    <n v="628.4"/>
    <n v="609.9"/>
    <n v="609.79999999999995"/>
    <n v="614.65"/>
    <n v="2029376"/>
    <n v="1247361034.25"/>
    <n v="48542"/>
    <n v="1127062"/>
    <n v="55.54"/>
    <n v="-18.600000000000023"/>
    <n v="-2.9598981540420153E-2"/>
    <x v="0"/>
  </r>
  <r>
    <d v="2024-06-24T00:00:00"/>
    <x v="5"/>
    <n v="6"/>
    <n v="1"/>
    <x v="0"/>
    <x v="1"/>
    <s v="Q2"/>
    <x v="8"/>
    <x v="2"/>
    <s v="EQ"/>
    <n v="610"/>
    <n v="623.95000000000005"/>
    <n v="607"/>
    <n v="609.79999999999995"/>
    <n v="623.6"/>
    <n v="623.04999999999995"/>
    <n v="618.49"/>
    <n v="1626740"/>
    <n v="1006127020.95"/>
    <n v="45191"/>
    <n v="831069"/>
    <n v="51.09"/>
    <n v="13.25"/>
    <n v="2.1728435552640212E-2"/>
    <x v="1"/>
  </r>
  <r>
    <d v="2024-06-25T00:00:00"/>
    <x v="5"/>
    <n v="6"/>
    <n v="1"/>
    <x v="0"/>
    <x v="1"/>
    <s v="Q2"/>
    <x v="8"/>
    <x v="2"/>
    <s v="EQ"/>
    <n v="623.79999999999995"/>
    <n v="624.9"/>
    <n v="613.54999999999995"/>
    <n v="623.04999999999995"/>
    <n v="614.15"/>
    <n v="615.04999999999995"/>
    <n v="620.96"/>
    <n v="1199541"/>
    <n v="744870988.70000005"/>
    <n v="40897"/>
    <n v="656766"/>
    <n v="54.75"/>
    <n v="-8"/>
    <n v="-1.2840060990289705E-2"/>
    <x v="0"/>
  </r>
  <r>
    <d v="2024-06-26T00:00:00"/>
    <x v="5"/>
    <n v="6"/>
    <n v="1"/>
    <x v="0"/>
    <x v="1"/>
    <s v="Q2"/>
    <x v="8"/>
    <x v="2"/>
    <s v="EQ"/>
    <n v="614.79999999999995"/>
    <n v="619.9"/>
    <n v="609.1"/>
    <n v="615.04999999999995"/>
    <n v="615.5"/>
    <n v="613.15"/>
    <n v="615.46"/>
    <n v="2712167"/>
    <n v="1669227672.8499999"/>
    <n v="43679"/>
    <n v="2035797"/>
    <n v="75.06"/>
    <n v="-1.8999999999999773"/>
    <n v="-3.0891797414843952E-3"/>
    <x v="0"/>
  </r>
  <r>
    <d v="2024-06-27T00:00:00"/>
    <x v="5"/>
    <n v="6"/>
    <n v="1"/>
    <x v="0"/>
    <x v="1"/>
    <s v="Q2"/>
    <x v="8"/>
    <x v="2"/>
    <s v="EQ"/>
    <n v="613"/>
    <n v="620.4"/>
    <n v="608.79999999999995"/>
    <n v="613.15"/>
    <n v="612.6"/>
    <n v="611.65"/>
    <n v="612.66999999999996"/>
    <n v="2676129"/>
    <n v="1639575498.6500001"/>
    <n v="65712"/>
    <n v="1650935"/>
    <n v="61.69"/>
    <n v="-1.5"/>
    <n v="-2.4463834298295685E-3"/>
    <x v="0"/>
  </r>
  <r>
    <d v="2024-06-28T00:00:00"/>
    <x v="5"/>
    <n v="6"/>
    <n v="1"/>
    <x v="0"/>
    <x v="1"/>
    <s v="Q2"/>
    <x v="8"/>
    <x v="2"/>
    <s v="EQ"/>
    <n v="613"/>
    <n v="622.65"/>
    <n v="610.6"/>
    <n v="611.65"/>
    <n v="614.1"/>
    <n v="613"/>
    <n v="614.4"/>
    <n v="1587880"/>
    <n v="975586004.54999995"/>
    <n v="53378"/>
    <n v="942444"/>
    <n v="59.35"/>
    <n v="1.3500000000000227"/>
    <n v="2.2071446088449648E-3"/>
    <x v="1"/>
  </r>
  <r>
    <d v="2024-07-01T00:00:00"/>
    <x v="6"/>
    <n v="7"/>
    <n v="1"/>
    <x v="0"/>
    <x v="2"/>
    <s v="Q3"/>
    <x v="8"/>
    <x v="2"/>
    <s v="EQ"/>
    <n v="614.20000000000005"/>
    <n v="622.9"/>
    <n v="614.20000000000005"/>
    <n v="613"/>
    <n v="619.29999999999995"/>
    <n v="620.5"/>
    <n v="619.66999999999996"/>
    <n v="2138264"/>
    <n v="1325022157.8499999"/>
    <n v="61671"/>
    <n v="1199030"/>
    <n v="56.07"/>
    <n v="7.5"/>
    <n v="1.2234910277324634E-2"/>
    <x v="1"/>
  </r>
  <r>
    <d v="2024-07-02T00:00:00"/>
    <x v="6"/>
    <n v="7"/>
    <n v="1"/>
    <x v="0"/>
    <x v="2"/>
    <s v="Q3"/>
    <x v="8"/>
    <x v="2"/>
    <s v="EQ"/>
    <n v="620.5"/>
    <n v="621.5"/>
    <n v="601"/>
    <n v="620.5"/>
    <n v="602.6"/>
    <n v="603.15"/>
    <n v="607.61"/>
    <n v="2968214"/>
    <n v="1803515844.7"/>
    <n v="109702"/>
    <n v="1635156"/>
    <n v="55.09"/>
    <n v="-17.350000000000023"/>
    <n v="-2.7961321514907371E-2"/>
    <x v="0"/>
  </r>
  <r>
    <d v="2024-07-03T00:00:00"/>
    <x v="6"/>
    <n v="7"/>
    <n v="1"/>
    <x v="0"/>
    <x v="2"/>
    <s v="Q3"/>
    <x v="8"/>
    <x v="2"/>
    <s v="EQ"/>
    <n v="604.4"/>
    <n v="609.15"/>
    <n v="601.75"/>
    <n v="603.15"/>
    <n v="608"/>
    <n v="607.5"/>
    <n v="606.6"/>
    <n v="1426759"/>
    <n v="865475186.70000005"/>
    <n v="30359"/>
    <n v="803127"/>
    <n v="56.29"/>
    <n v="4.3500000000000227"/>
    <n v="7.2121362845063795E-3"/>
    <x v="1"/>
  </r>
  <r>
    <d v="2024-07-04T00:00:00"/>
    <x v="6"/>
    <n v="7"/>
    <n v="1"/>
    <x v="0"/>
    <x v="2"/>
    <s v="Q3"/>
    <x v="8"/>
    <x v="2"/>
    <s v="EQ"/>
    <n v="613.6"/>
    <n v="613.6"/>
    <n v="605.65"/>
    <n v="607.5"/>
    <n v="608.45000000000005"/>
    <n v="608.04999999999995"/>
    <n v="608.49"/>
    <n v="2066331"/>
    <n v="1257342657.9000001"/>
    <n v="51954"/>
    <n v="1130568"/>
    <n v="54.71"/>
    <n v="0.54999999999995453"/>
    <n v="9.0534979423860832E-4"/>
    <x v="1"/>
  </r>
  <r>
    <d v="2024-07-05T00:00:00"/>
    <x v="6"/>
    <n v="7"/>
    <n v="1"/>
    <x v="0"/>
    <x v="2"/>
    <s v="Q3"/>
    <x v="8"/>
    <x v="2"/>
    <s v="EQ"/>
    <n v="609"/>
    <n v="618.70000000000005"/>
    <n v="606.5"/>
    <n v="608.04999999999995"/>
    <n v="615"/>
    <n v="615.35"/>
    <n v="615.70000000000005"/>
    <n v="6070845"/>
    <n v="3737795846.4000001"/>
    <n v="52695"/>
    <n v="5140738"/>
    <n v="84.68"/>
    <n v="7.3000000000000682"/>
    <n v="1.2005591645424009E-2"/>
    <x v="1"/>
  </r>
  <r>
    <d v="2024-07-08T00:00:00"/>
    <x v="6"/>
    <n v="7"/>
    <n v="1"/>
    <x v="0"/>
    <x v="2"/>
    <s v="Q3"/>
    <x v="8"/>
    <x v="2"/>
    <s v="EQ"/>
    <n v="632"/>
    <n v="655.8"/>
    <n v="629"/>
    <n v="615.35"/>
    <n v="640.04999999999995"/>
    <n v="641.29999999999995"/>
    <n v="643.32000000000005"/>
    <n v="7813665"/>
    <n v="5026657707.5"/>
    <n v="124216"/>
    <n v="2207113"/>
    <n v="28.25"/>
    <n v="25.949999999999932"/>
    <n v="4.2171122125619451E-2"/>
    <x v="1"/>
  </r>
  <r>
    <d v="2024-07-09T00:00:00"/>
    <x v="6"/>
    <n v="7"/>
    <n v="1"/>
    <x v="0"/>
    <x v="2"/>
    <s v="Q3"/>
    <x v="8"/>
    <x v="2"/>
    <s v="EQ"/>
    <n v="639.95000000000005"/>
    <n v="644.29999999999995"/>
    <n v="630.54999999999995"/>
    <n v="641.29999999999995"/>
    <n v="637.4"/>
    <n v="637.79999999999995"/>
    <n v="638.4"/>
    <n v="2729681"/>
    <n v="1742640899.55"/>
    <n v="63518"/>
    <n v="1187934"/>
    <n v="43.52"/>
    <n v="-3.5"/>
    <n v="-5.4576641197567445E-3"/>
    <x v="0"/>
  </r>
  <r>
    <d v="2024-07-10T00:00:00"/>
    <x v="6"/>
    <n v="7"/>
    <n v="1"/>
    <x v="0"/>
    <x v="2"/>
    <s v="Q3"/>
    <x v="8"/>
    <x v="2"/>
    <s v="EQ"/>
    <n v="638.54999999999995"/>
    <n v="655"/>
    <n v="632.15"/>
    <n v="637.79999999999995"/>
    <n v="646"/>
    <n v="646.1"/>
    <n v="647.34"/>
    <n v="4021275"/>
    <n v="2603126207.8499999"/>
    <n v="58425"/>
    <n v="1370833"/>
    <n v="34.090000000000003"/>
    <n v="8.3000000000000682"/>
    <n v="1.3013483850737017E-2"/>
    <x v="1"/>
  </r>
  <r>
    <d v="2024-07-11T00:00:00"/>
    <x v="6"/>
    <n v="7"/>
    <n v="1"/>
    <x v="0"/>
    <x v="2"/>
    <s v="Q3"/>
    <x v="8"/>
    <x v="2"/>
    <s v="EQ"/>
    <n v="649.70000000000005"/>
    <n v="649.70000000000005"/>
    <n v="638.25"/>
    <n v="646.1"/>
    <n v="645.15"/>
    <n v="644.79999999999995"/>
    <n v="643.88"/>
    <n v="2390064"/>
    <n v="1538915631.1500001"/>
    <n v="39031"/>
    <n v="691663"/>
    <n v="28.94"/>
    <n v="-1.3000000000000682"/>
    <n v="-2.0120724346077514E-3"/>
    <x v="0"/>
  </r>
  <r>
    <d v="2024-07-12T00:00:00"/>
    <x v="6"/>
    <n v="7"/>
    <n v="1"/>
    <x v="0"/>
    <x v="2"/>
    <s v="Q3"/>
    <x v="8"/>
    <x v="2"/>
    <s v="EQ"/>
    <n v="648.25"/>
    <n v="654.6"/>
    <n v="636"/>
    <n v="644.79999999999995"/>
    <n v="651.29999999999995"/>
    <n v="650.1"/>
    <n v="648.28"/>
    <n v="4784826"/>
    <n v="3101908627.5"/>
    <n v="38056"/>
    <n v="3904682"/>
    <n v="81.61"/>
    <n v="5.3000000000000682"/>
    <n v="8.2196029776676009E-3"/>
    <x v="1"/>
  </r>
  <r>
    <d v="2024-07-15T00:00:00"/>
    <x v="6"/>
    <n v="7"/>
    <n v="1"/>
    <x v="0"/>
    <x v="2"/>
    <s v="Q3"/>
    <x v="8"/>
    <x v="2"/>
    <s v="EQ"/>
    <n v="658.95"/>
    <n v="658.95"/>
    <n v="646.70000000000005"/>
    <n v="650.1"/>
    <n v="652.70000000000005"/>
    <n v="652.95000000000005"/>
    <n v="653.01"/>
    <n v="2052411"/>
    <n v="1340253490.45"/>
    <n v="41824"/>
    <n v="1040440"/>
    <n v="50.69"/>
    <n v="2.8500000000000227"/>
    <n v="4.3839409321643173E-3"/>
    <x v="1"/>
  </r>
  <r>
    <d v="2024-07-16T00:00:00"/>
    <x v="6"/>
    <n v="7"/>
    <n v="1"/>
    <x v="0"/>
    <x v="2"/>
    <s v="Q3"/>
    <x v="8"/>
    <x v="2"/>
    <s v="EQ"/>
    <n v="654"/>
    <n v="672.9"/>
    <n v="652.95000000000005"/>
    <n v="652.95000000000005"/>
    <n v="667"/>
    <n v="667.35"/>
    <n v="666.24"/>
    <n v="3414973"/>
    <n v="2275194962.8000002"/>
    <n v="65365"/>
    <n v="1509347"/>
    <n v="44.2"/>
    <n v="14.399999999999977"/>
    <n v="2.205375603032388E-2"/>
    <x v="1"/>
  </r>
  <r>
    <d v="2024-07-18T00:00:00"/>
    <x v="6"/>
    <n v="7"/>
    <n v="1"/>
    <x v="0"/>
    <x v="2"/>
    <s v="Q3"/>
    <x v="8"/>
    <x v="2"/>
    <s v="EQ"/>
    <n v="664.25"/>
    <n v="686.25"/>
    <n v="664.25"/>
    <n v="667.35"/>
    <n v="682.55"/>
    <n v="684.85"/>
    <n v="680.44"/>
    <n v="6427954"/>
    <n v="4373842966.5500002"/>
    <n v="133451"/>
    <n v="2879020"/>
    <n v="44.79"/>
    <n v="17.5"/>
    <n v="2.6223121300666816E-2"/>
    <x v="1"/>
  </r>
  <r>
    <d v="2024-07-19T00:00:00"/>
    <x v="6"/>
    <n v="7"/>
    <n v="1"/>
    <x v="0"/>
    <x v="2"/>
    <s v="Q3"/>
    <x v="8"/>
    <x v="2"/>
    <s v="EQ"/>
    <n v="686"/>
    <n v="686.2"/>
    <n v="666.4"/>
    <n v="684.85"/>
    <n v="668.6"/>
    <n v="668.65"/>
    <n v="673.34"/>
    <n v="929516"/>
    <n v="625877982.45000005"/>
    <n v="35303"/>
    <n v="361170"/>
    <n v="38.86"/>
    <n v="-16.200000000000045"/>
    <n v="-2.36548149229759E-2"/>
    <x v="0"/>
  </r>
  <r>
    <d v="2024-07-22T00:00:00"/>
    <x v="6"/>
    <n v="7"/>
    <n v="1"/>
    <x v="0"/>
    <x v="2"/>
    <s v="Q3"/>
    <x v="8"/>
    <x v="2"/>
    <s v="EQ"/>
    <n v="669.95"/>
    <n v="672.15"/>
    <n v="663.55"/>
    <n v="668.65"/>
    <n v="666"/>
    <n v="668.05"/>
    <n v="668.57"/>
    <n v="1127244"/>
    <n v="753643126.10000002"/>
    <n v="42570"/>
    <n v="553739"/>
    <n v="49.12"/>
    <n v="-0.60000000000002274"/>
    <n v="-8.9733044193527668E-4"/>
    <x v="0"/>
  </r>
  <r>
    <d v="2024-07-23T00:00:00"/>
    <x v="6"/>
    <n v="7"/>
    <n v="1"/>
    <x v="0"/>
    <x v="2"/>
    <s v="Q3"/>
    <x v="8"/>
    <x v="2"/>
    <s v="EQ"/>
    <n v="667"/>
    <n v="680"/>
    <n v="659.95"/>
    <n v="668.05"/>
    <n v="671.95"/>
    <n v="672.55"/>
    <n v="670.23"/>
    <n v="1800272"/>
    <n v="1206591641.45"/>
    <n v="53171"/>
    <n v="826486"/>
    <n v="45.91"/>
    <n v="4.5"/>
    <n v="6.7360227527879651E-3"/>
    <x v="1"/>
  </r>
  <r>
    <d v="2024-07-24T00:00:00"/>
    <x v="6"/>
    <n v="7"/>
    <n v="1"/>
    <x v="0"/>
    <x v="2"/>
    <s v="Q3"/>
    <x v="8"/>
    <x v="2"/>
    <s v="EQ"/>
    <n v="671.95"/>
    <n v="674.5"/>
    <n v="649.1"/>
    <n v="672.55"/>
    <n v="659.9"/>
    <n v="657.95"/>
    <n v="655.93"/>
    <n v="3992281"/>
    <n v="2618652024.3000002"/>
    <n v="69100"/>
    <n v="2349234"/>
    <n v="58.84"/>
    <n v="-14.599999999999909"/>
    <n v="-2.1708423165563765E-2"/>
    <x v="0"/>
  </r>
  <r>
    <d v="2024-07-25T00:00:00"/>
    <x v="6"/>
    <n v="7"/>
    <n v="1"/>
    <x v="0"/>
    <x v="2"/>
    <s v="Q3"/>
    <x v="8"/>
    <x v="2"/>
    <s v="EQ"/>
    <n v="657"/>
    <n v="678.9"/>
    <n v="653.95000000000005"/>
    <n v="657.95"/>
    <n v="676.85"/>
    <n v="675"/>
    <n v="670.32"/>
    <n v="2901644"/>
    <n v="1945038718.4000001"/>
    <n v="73311"/>
    <n v="1345586"/>
    <n v="46.37"/>
    <n v="17.049999999999955"/>
    <n v="2.5913823238847868E-2"/>
    <x v="1"/>
  </r>
  <r>
    <d v="2024-07-26T00:00:00"/>
    <x v="6"/>
    <n v="7"/>
    <n v="1"/>
    <x v="0"/>
    <x v="2"/>
    <s v="Q3"/>
    <x v="8"/>
    <x v="2"/>
    <s v="EQ"/>
    <n v="675.8"/>
    <n v="682"/>
    <n v="672.8"/>
    <n v="675"/>
    <n v="678"/>
    <n v="679.75"/>
    <n v="678.14"/>
    <n v="1132507"/>
    <n v="768000281.89999998"/>
    <n v="38951"/>
    <n v="620185"/>
    <n v="54.76"/>
    <n v="4.75"/>
    <n v="7.037037037037037E-3"/>
    <x v="1"/>
  </r>
  <r>
    <d v="2024-07-29T00:00:00"/>
    <x v="6"/>
    <n v="7"/>
    <n v="1"/>
    <x v="0"/>
    <x v="2"/>
    <s v="Q3"/>
    <x v="8"/>
    <x v="2"/>
    <s v="EQ"/>
    <n v="679.5"/>
    <n v="685"/>
    <n v="676.05"/>
    <n v="679.75"/>
    <n v="683.5"/>
    <n v="683.05"/>
    <n v="681.48"/>
    <n v="1787407"/>
    <n v="1218082966.2"/>
    <n v="53089"/>
    <n v="1275294"/>
    <n v="71.349999999999994"/>
    <n v="3.2999999999999545"/>
    <n v="4.8547260022066266E-3"/>
    <x v="1"/>
  </r>
  <r>
    <d v="2024-07-30T00:00:00"/>
    <x v="6"/>
    <n v="7"/>
    <n v="1"/>
    <x v="0"/>
    <x v="2"/>
    <s v="Q3"/>
    <x v="8"/>
    <x v="2"/>
    <s v="EQ"/>
    <n v="683.05"/>
    <n v="691"/>
    <n v="673.1"/>
    <n v="683.05"/>
    <n v="682.45"/>
    <n v="681"/>
    <n v="683.68"/>
    <n v="3126859"/>
    <n v="2137773007.8"/>
    <n v="74299"/>
    <n v="1922889"/>
    <n v="61.5"/>
    <n v="-2.0499999999999545"/>
    <n v="-3.0012444184173261E-3"/>
    <x v="0"/>
  </r>
  <r>
    <d v="2024-07-31T00:00:00"/>
    <x v="6"/>
    <n v="7"/>
    <n v="1"/>
    <x v="0"/>
    <x v="2"/>
    <s v="Q3"/>
    <x v="8"/>
    <x v="2"/>
    <s v="EQ"/>
    <n v="681.75"/>
    <n v="683.9"/>
    <n v="670.8"/>
    <n v="681"/>
    <n v="675"/>
    <n v="674.1"/>
    <n v="675.51"/>
    <n v="1711988"/>
    <n v="1156470831.7"/>
    <n v="63687"/>
    <n v="1083826"/>
    <n v="63.31"/>
    <n v="-6.8999999999999773"/>
    <n v="-1.0132158590308337E-2"/>
    <x v="0"/>
  </r>
  <r>
    <d v="2024-08-01T00:00:00"/>
    <x v="7"/>
    <n v="8"/>
    <n v="1"/>
    <x v="0"/>
    <x v="2"/>
    <s v="Q3"/>
    <x v="8"/>
    <x v="2"/>
    <s v="EQ"/>
    <n v="675.65"/>
    <n v="681.45"/>
    <n v="670.6"/>
    <n v="674.1"/>
    <n v="673.55"/>
    <n v="674.9"/>
    <n v="676.31"/>
    <n v="1148693"/>
    <n v="776871179.35000002"/>
    <n v="40508"/>
    <n v="618749"/>
    <n v="53.87"/>
    <n v="0.79999999999995453"/>
    <n v="1.1867675419076614E-3"/>
    <x v="1"/>
  </r>
  <r>
    <d v="2024-08-02T00:00:00"/>
    <x v="7"/>
    <n v="8"/>
    <n v="1"/>
    <x v="0"/>
    <x v="2"/>
    <s v="Q3"/>
    <x v="8"/>
    <x v="2"/>
    <s v="EQ"/>
    <n v="672"/>
    <n v="677.75"/>
    <n v="659.6"/>
    <n v="674.9"/>
    <n v="664"/>
    <n v="662.4"/>
    <n v="665.91"/>
    <n v="959145"/>
    <n v="638705982.20000005"/>
    <n v="39264"/>
    <n v="372015"/>
    <n v="38.79"/>
    <n v="-12.5"/>
    <n v="-1.8521262409245814E-2"/>
    <x v="0"/>
  </r>
  <r>
    <d v="2024-08-05T00:00:00"/>
    <x v="7"/>
    <n v="8"/>
    <n v="1"/>
    <x v="0"/>
    <x v="2"/>
    <s v="Q3"/>
    <x v="8"/>
    <x v="2"/>
    <s v="EQ"/>
    <n v="656.15"/>
    <n v="682"/>
    <n v="656.15"/>
    <n v="662.4"/>
    <n v="672"/>
    <n v="672.15"/>
    <n v="672.29"/>
    <n v="10662953"/>
    <n v="7168631867.75"/>
    <n v="229206"/>
    <n v="3393754"/>
    <n v="31.83"/>
    <n v="9.75"/>
    <n v="1.4719202898550726E-2"/>
    <x v="1"/>
  </r>
  <r>
    <d v="2024-08-06T00:00:00"/>
    <x v="7"/>
    <n v="8"/>
    <n v="1"/>
    <x v="0"/>
    <x v="2"/>
    <s v="Q3"/>
    <x v="8"/>
    <x v="2"/>
    <s v="EQ"/>
    <n v="672"/>
    <n v="672"/>
    <n v="626.25"/>
    <n v="672.15"/>
    <n v="630"/>
    <n v="628.5"/>
    <n v="643.95000000000005"/>
    <n v="6060478"/>
    <n v="3902618337.8000002"/>
    <n v="133301"/>
    <n v="1840872"/>
    <n v="30.38"/>
    <n v="-43.649999999999977"/>
    <n v="-6.4940861414862716E-2"/>
    <x v="0"/>
  </r>
  <r>
    <d v="2024-08-07T00:00:00"/>
    <x v="7"/>
    <n v="8"/>
    <n v="1"/>
    <x v="0"/>
    <x v="2"/>
    <s v="Q3"/>
    <x v="8"/>
    <x v="2"/>
    <s v="EQ"/>
    <n v="630.5"/>
    <n v="651.75"/>
    <n v="628"/>
    <n v="628.5"/>
    <n v="650"/>
    <n v="649.04999999999995"/>
    <n v="641.92999999999995"/>
    <n v="2720532"/>
    <n v="1746379835.4000001"/>
    <n v="88957"/>
    <n v="1049127"/>
    <n v="38.56"/>
    <n v="20.549999999999955"/>
    <n v="3.2696897374701599E-2"/>
    <x v="1"/>
  </r>
  <r>
    <d v="2024-08-08T00:00:00"/>
    <x v="7"/>
    <n v="8"/>
    <n v="1"/>
    <x v="0"/>
    <x v="2"/>
    <s v="Q3"/>
    <x v="8"/>
    <x v="2"/>
    <s v="EQ"/>
    <n v="654"/>
    <n v="658.9"/>
    <n v="642.75"/>
    <n v="649.04999999999995"/>
    <n v="654"/>
    <n v="652.25"/>
    <n v="651.44000000000005"/>
    <n v="2938101"/>
    <n v="1914011043.25"/>
    <n v="70360"/>
    <n v="1656192"/>
    <n v="56.37"/>
    <n v="3.2000000000000455"/>
    <n v="4.930282720899847E-3"/>
    <x v="1"/>
  </r>
  <r>
    <d v="2024-08-09T00:00:00"/>
    <x v="7"/>
    <n v="8"/>
    <n v="1"/>
    <x v="0"/>
    <x v="2"/>
    <s v="Q3"/>
    <x v="8"/>
    <x v="2"/>
    <s v="EQ"/>
    <n v="657"/>
    <n v="659.45"/>
    <n v="648.35"/>
    <n v="652.25"/>
    <n v="651.29999999999995"/>
    <n v="653"/>
    <n v="653.70000000000005"/>
    <n v="1218872"/>
    <n v="796773660.95000005"/>
    <n v="45775"/>
    <n v="479098"/>
    <n v="39.31"/>
    <n v="0.75"/>
    <n v="1.1498658489842851E-3"/>
    <x v="1"/>
  </r>
  <r>
    <d v="2024-08-12T00:00:00"/>
    <x v="7"/>
    <n v="8"/>
    <n v="1"/>
    <x v="0"/>
    <x v="2"/>
    <s v="Q3"/>
    <x v="8"/>
    <x v="2"/>
    <s v="EQ"/>
    <n v="648"/>
    <n v="651"/>
    <n v="637.70000000000005"/>
    <n v="653"/>
    <n v="646.5"/>
    <n v="644.65"/>
    <n v="644.34"/>
    <n v="1318087"/>
    <n v="849292234.60000002"/>
    <n v="29837"/>
    <n v="698602"/>
    <n v="53"/>
    <n v="-8.3500000000000227"/>
    <n v="-1.27871362940276E-2"/>
    <x v="0"/>
  </r>
  <r>
    <d v="2024-08-13T00:00:00"/>
    <x v="7"/>
    <n v="8"/>
    <n v="1"/>
    <x v="0"/>
    <x v="2"/>
    <s v="Q3"/>
    <x v="8"/>
    <x v="2"/>
    <s v="EQ"/>
    <n v="647"/>
    <n v="665.75"/>
    <n v="646.9"/>
    <n v="644.65"/>
    <n v="658.05"/>
    <n v="660.55"/>
    <n v="659.47"/>
    <n v="4531168"/>
    <n v="2988180392.5999999"/>
    <n v="108297"/>
    <n v="1897370"/>
    <n v="41.87"/>
    <n v="15.899999999999977"/>
    <n v="2.4664546653222645E-2"/>
    <x v="1"/>
  </r>
  <r>
    <d v="2024-08-14T00:00:00"/>
    <x v="7"/>
    <n v="8"/>
    <n v="1"/>
    <x v="0"/>
    <x v="2"/>
    <s v="Q3"/>
    <x v="8"/>
    <x v="2"/>
    <s v="EQ"/>
    <n v="660.8"/>
    <n v="665.2"/>
    <n v="641.6"/>
    <n v="660.55"/>
    <n v="648.15"/>
    <n v="650.25"/>
    <n v="649.70000000000005"/>
    <n v="1714599"/>
    <n v="1113975568.3"/>
    <n v="66442"/>
    <n v="826157"/>
    <n v="48.18"/>
    <n v="-10.299999999999955"/>
    <n v="-1.559306638407381E-2"/>
    <x v="0"/>
  </r>
  <r>
    <d v="2024-08-16T00:00:00"/>
    <x v="7"/>
    <n v="8"/>
    <n v="1"/>
    <x v="0"/>
    <x v="2"/>
    <s v="Q3"/>
    <x v="8"/>
    <x v="2"/>
    <s v="EQ"/>
    <n v="654.79999999999995"/>
    <n v="663.25"/>
    <n v="650.6"/>
    <n v="650.25"/>
    <n v="659.75"/>
    <n v="661.05"/>
    <n v="657.32"/>
    <n v="1290553"/>
    <n v="848312716.89999998"/>
    <n v="38245"/>
    <n v="670425"/>
    <n v="51.95"/>
    <n v="10.799999999999955"/>
    <n v="1.6608996539792316E-2"/>
    <x v="1"/>
  </r>
  <r>
    <d v="2024-08-19T00:00:00"/>
    <x v="7"/>
    <n v="8"/>
    <n v="1"/>
    <x v="0"/>
    <x v="2"/>
    <s v="Q3"/>
    <x v="8"/>
    <x v="2"/>
    <s v="EQ"/>
    <n v="666.2"/>
    <n v="673.75"/>
    <n v="660.8"/>
    <n v="661.05"/>
    <n v="670"/>
    <n v="669.15"/>
    <n v="669.83"/>
    <n v="1453761"/>
    <n v="973770726.95000005"/>
    <n v="53571"/>
    <n v="695347"/>
    <n v="47.83"/>
    <n v="8.1000000000000227"/>
    <n v="1.225323349217158E-2"/>
    <x v="1"/>
  </r>
  <r>
    <d v="2024-08-20T00:00:00"/>
    <x v="7"/>
    <n v="8"/>
    <n v="1"/>
    <x v="0"/>
    <x v="2"/>
    <s v="Q3"/>
    <x v="8"/>
    <x v="2"/>
    <s v="EQ"/>
    <n v="669.15"/>
    <n v="671.95"/>
    <n v="662.35"/>
    <n v="669.15"/>
    <n v="669.5"/>
    <n v="668.9"/>
    <n v="667.37"/>
    <n v="997284"/>
    <n v="665553827.5"/>
    <n v="37973"/>
    <n v="598496"/>
    <n v="60.01"/>
    <n v="-0.25"/>
    <n v="-3.7360830904879328E-4"/>
    <x v="0"/>
  </r>
  <r>
    <d v="2024-08-21T00:00:00"/>
    <x v="7"/>
    <n v="8"/>
    <n v="1"/>
    <x v="0"/>
    <x v="2"/>
    <s v="Q3"/>
    <x v="8"/>
    <x v="2"/>
    <s v="EQ"/>
    <n v="670"/>
    <n v="679.95"/>
    <n v="667.7"/>
    <n v="668.9"/>
    <n v="679.5"/>
    <n v="679.3"/>
    <n v="676.24"/>
    <n v="1206265"/>
    <n v="815725515"/>
    <n v="41181"/>
    <n v="685473"/>
    <n v="56.83"/>
    <n v="10.399999999999977"/>
    <n v="1.5547914486470291E-2"/>
    <x v="1"/>
  </r>
  <r>
    <d v="2024-08-22T00:00:00"/>
    <x v="7"/>
    <n v="8"/>
    <n v="1"/>
    <x v="0"/>
    <x v="2"/>
    <s v="Q3"/>
    <x v="8"/>
    <x v="2"/>
    <s v="EQ"/>
    <n v="679.3"/>
    <n v="687.5"/>
    <n v="677.8"/>
    <n v="679.3"/>
    <n v="683"/>
    <n v="682.95"/>
    <n v="683.19"/>
    <n v="2014766"/>
    <n v="1376464434.4000001"/>
    <n v="67737"/>
    <n v="1217585"/>
    <n v="60.43"/>
    <n v="3.6500000000000909"/>
    <n v="5.3731782717504652E-3"/>
    <x v="1"/>
  </r>
  <r>
    <d v="2024-08-23T00:00:00"/>
    <x v="7"/>
    <n v="8"/>
    <n v="1"/>
    <x v="0"/>
    <x v="2"/>
    <s v="Q3"/>
    <x v="8"/>
    <x v="2"/>
    <s v="EQ"/>
    <n v="682.95"/>
    <n v="688.65"/>
    <n v="670.45"/>
    <n v="682.95"/>
    <n v="682.9"/>
    <n v="678.2"/>
    <n v="677.99"/>
    <n v="1708479"/>
    <n v="1158338057.6500001"/>
    <n v="64934"/>
    <n v="977276"/>
    <n v="57.2"/>
    <n v="-4.75"/>
    <n v="-6.9551211655318832E-3"/>
    <x v="0"/>
  </r>
  <r>
    <d v="2024-08-26T00:00:00"/>
    <x v="7"/>
    <n v="8"/>
    <n v="1"/>
    <x v="0"/>
    <x v="2"/>
    <s v="Q3"/>
    <x v="8"/>
    <x v="2"/>
    <s v="EQ"/>
    <n v="681"/>
    <n v="692.8"/>
    <n v="678.8"/>
    <n v="678.2"/>
    <n v="686.5"/>
    <n v="688.55"/>
    <n v="686.89"/>
    <n v="1839363"/>
    <n v="1263443256.9000001"/>
    <n v="50457"/>
    <n v="722575"/>
    <n v="39.28"/>
    <n v="10.349999999999909"/>
    <n v="1.5260984960188601E-2"/>
    <x v="1"/>
  </r>
  <r>
    <d v="2024-08-27T00:00:00"/>
    <x v="7"/>
    <n v="8"/>
    <n v="1"/>
    <x v="0"/>
    <x v="2"/>
    <s v="Q3"/>
    <x v="8"/>
    <x v="2"/>
    <s v="EQ"/>
    <n v="686.5"/>
    <n v="691.45"/>
    <n v="673"/>
    <n v="688.55"/>
    <n v="673.5"/>
    <n v="675.8"/>
    <n v="679.21"/>
    <n v="1403508"/>
    <n v="953270181.35000002"/>
    <n v="55335"/>
    <n v="602116"/>
    <n v="42.9"/>
    <n v="-12.75"/>
    <n v="-1.8517173770967978E-2"/>
    <x v="0"/>
  </r>
  <r>
    <d v="2024-08-28T00:00:00"/>
    <x v="7"/>
    <n v="8"/>
    <n v="1"/>
    <x v="0"/>
    <x v="2"/>
    <s v="Q3"/>
    <x v="8"/>
    <x v="2"/>
    <s v="EQ"/>
    <n v="675.8"/>
    <n v="678.9"/>
    <n v="660"/>
    <n v="675.8"/>
    <n v="663.9"/>
    <n v="661.9"/>
    <n v="666.31"/>
    <n v="2436997"/>
    <n v="1623797941.9000001"/>
    <n v="77437"/>
    <n v="1566079"/>
    <n v="64.260000000000005"/>
    <n v="-13.899999999999977"/>
    <n v="-2.056821544835747E-2"/>
    <x v="0"/>
  </r>
  <r>
    <d v="2024-08-29T00:00:00"/>
    <x v="7"/>
    <n v="8"/>
    <n v="1"/>
    <x v="0"/>
    <x v="2"/>
    <s v="Q3"/>
    <x v="8"/>
    <x v="2"/>
    <s v="EQ"/>
    <n v="661.9"/>
    <n v="666"/>
    <n v="651.45000000000005"/>
    <n v="661.9"/>
    <n v="658.4"/>
    <n v="660.75"/>
    <n v="659.82"/>
    <n v="2123160"/>
    <n v="1400906992.8"/>
    <n v="50719"/>
    <n v="1200472"/>
    <n v="56.54"/>
    <n v="-1.1499999999999773"/>
    <n v="-1.7374225713853713E-3"/>
    <x v="0"/>
  </r>
  <r>
    <d v="2024-08-30T00:00:00"/>
    <x v="7"/>
    <n v="8"/>
    <n v="1"/>
    <x v="0"/>
    <x v="2"/>
    <s v="Q3"/>
    <x v="8"/>
    <x v="2"/>
    <s v="EQ"/>
    <n v="659.05"/>
    <n v="664.7"/>
    <n v="644.75"/>
    <n v="660.75"/>
    <n v="650.65"/>
    <n v="647.15"/>
    <n v="649.74"/>
    <n v="7817523"/>
    <n v="5079347313.3000002"/>
    <n v="76395"/>
    <n v="4864016"/>
    <n v="62.22"/>
    <n v="-13.600000000000023"/>
    <n v="-2.058267120696182E-2"/>
    <x v="0"/>
  </r>
  <r>
    <d v="2024-09-02T00:00:00"/>
    <x v="8"/>
    <n v="9"/>
    <n v="1"/>
    <x v="0"/>
    <x v="2"/>
    <s v="Q3"/>
    <x v="8"/>
    <x v="2"/>
    <s v="EQ"/>
    <n v="648"/>
    <n v="655.65"/>
    <n v="643.5"/>
    <n v="647.15"/>
    <n v="652"/>
    <n v="650.95000000000005"/>
    <n v="647.92999999999995"/>
    <n v="1586559"/>
    <n v="1027977971.95"/>
    <n v="51351"/>
    <n v="920507"/>
    <n v="58.02"/>
    <n v="3.8000000000000682"/>
    <n v="5.8718998686549768E-3"/>
    <x v="1"/>
  </r>
  <r>
    <d v="2024-09-03T00:00:00"/>
    <x v="8"/>
    <n v="9"/>
    <n v="1"/>
    <x v="0"/>
    <x v="2"/>
    <s v="Q3"/>
    <x v="8"/>
    <x v="2"/>
    <s v="EQ"/>
    <n v="644.95000000000005"/>
    <n v="653.25"/>
    <n v="639.45000000000005"/>
    <n v="650.95000000000005"/>
    <n v="640.54999999999995"/>
    <n v="640.04999999999995"/>
    <n v="645.04999999999995"/>
    <n v="2470124"/>
    <n v="1593343849"/>
    <n v="76948"/>
    <n v="1674987"/>
    <n v="67.81"/>
    <n v="-10.900000000000091"/>
    <n v="-1.6744757661878933E-2"/>
    <x v="0"/>
  </r>
  <r>
    <d v="2024-09-04T00:00:00"/>
    <x v="8"/>
    <n v="9"/>
    <n v="1"/>
    <x v="0"/>
    <x v="2"/>
    <s v="Q3"/>
    <x v="8"/>
    <x v="2"/>
    <s v="EQ"/>
    <n v="635"/>
    <n v="647.65"/>
    <n v="633"/>
    <n v="640.04999999999995"/>
    <n v="647.5"/>
    <n v="645.6"/>
    <n v="640.4"/>
    <n v="2925734"/>
    <n v="1873642632.3499999"/>
    <n v="56733"/>
    <n v="1771787"/>
    <n v="60.56"/>
    <n v="5.5500000000000682"/>
    <n v="8.6711975626905212E-3"/>
    <x v="1"/>
  </r>
  <r>
    <d v="2024-09-05T00:00:00"/>
    <x v="8"/>
    <n v="9"/>
    <n v="1"/>
    <x v="0"/>
    <x v="2"/>
    <s v="Q3"/>
    <x v="8"/>
    <x v="2"/>
    <s v="EQ"/>
    <n v="640.1"/>
    <n v="647"/>
    <n v="636.9"/>
    <n v="645.6"/>
    <n v="646.95000000000005"/>
    <n v="643.9"/>
    <n v="642.36"/>
    <n v="2658323"/>
    <n v="1707600515.95"/>
    <n v="70700"/>
    <n v="1679098"/>
    <n v="63.16"/>
    <n v="-1.7000000000000455"/>
    <n v="-2.6332094175961049E-3"/>
    <x v="0"/>
  </r>
  <r>
    <d v="2024-09-06T00:00:00"/>
    <x v="8"/>
    <n v="9"/>
    <n v="1"/>
    <x v="0"/>
    <x v="2"/>
    <s v="Q3"/>
    <x v="8"/>
    <x v="2"/>
    <s v="EQ"/>
    <n v="648"/>
    <n v="673.95"/>
    <n v="647.95000000000005"/>
    <n v="643.9"/>
    <n v="666.9"/>
    <n v="665.25"/>
    <n v="665.34"/>
    <n v="6822379"/>
    <n v="4539188303.75"/>
    <n v="148550"/>
    <n v="1613697"/>
    <n v="23.65"/>
    <n v="21.350000000000023"/>
    <n v="3.3157322565615814E-2"/>
    <x v="1"/>
  </r>
  <r>
    <d v="2024-09-09T00:00:00"/>
    <x v="8"/>
    <n v="9"/>
    <n v="1"/>
    <x v="0"/>
    <x v="2"/>
    <s v="Q3"/>
    <x v="8"/>
    <x v="2"/>
    <s v="EQ"/>
    <n v="665"/>
    <n v="678.3"/>
    <n v="660.5"/>
    <n v="665.25"/>
    <n v="675"/>
    <n v="676"/>
    <n v="672.79"/>
    <n v="4064358"/>
    <n v="2734465456.4499998"/>
    <n v="90533"/>
    <n v="1627650"/>
    <n v="40.049999999999997"/>
    <n v="10.75"/>
    <n v="1.615933859451334E-2"/>
    <x v="1"/>
  </r>
  <r>
    <d v="2024-09-10T00:00:00"/>
    <x v="8"/>
    <n v="9"/>
    <n v="1"/>
    <x v="0"/>
    <x v="2"/>
    <s v="Q3"/>
    <x v="8"/>
    <x v="2"/>
    <s v="EQ"/>
    <n v="680.2"/>
    <n v="684.5"/>
    <n v="675.3"/>
    <n v="676"/>
    <n v="677.55"/>
    <n v="680"/>
    <n v="681.21"/>
    <n v="1942309"/>
    <n v="1323112633.95"/>
    <n v="51961"/>
    <n v="1139725"/>
    <n v="58.68"/>
    <n v="4"/>
    <n v="5.9171597633136093E-3"/>
    <x v="1"/>
  </r>
  <r>
    <d v="2024-09-11T00:00:00"/>
    <x v="8"/>
    <n v="9"/>
    <n v="1"/>
    <x v="0"/>
    <x v="2"/>
    <s v="Q3"/>
    <x v="8"/>
    <x v="2"/>
    <s v="EQ"/>
    <n v="678"/>
    <n v="690"/>
    <n v="676.3"/>
    <n v="680"/>
    <n v="683.5"/>
    <n v="680.45"/>
    <n v="682.75"/>
    <n v="3149673"/>
    <n v="2150425128"/>
    <n v="48192"/>
    <n v="1611374"/>
    <n v="51.16"/>
    <n v="0.45000000000004547"/>
    <n v="6.6176470588241981E-4"/>
    <x v="1"/>
  </r>
  <r>
    <d v="2024-09-12T00:00:00"/>
    <x v="8"/>
    <n v="9"/>
    <n v="1"/>
    <x v="0"/>
    <x v="2"/>
    <s v="Q3"/>
    <x v="8"/>
    <x v="2"/>
    <s v="EQ"/>
    <n v="683.45"/>
    <n v="687.9"/>
    <n v="680.55"/>
    <n v="680.45"/>
    <n v="685.6"/>
    <n v="686.1"/>
    <n v="684.91"/>
    <n v="1231420"/>
    <n v="843406002.29999995"/>
    <n v="38636"/>
    <n v="439769"/>
    <n v="35.71"/>
    <n v="5.6499999999999773"/>
    <n v="8.3033286795502637E-3"/>
    <x v="1"/>
  </r>
  <r>
    <d v="2024-09-13T00:00:00"/>
    <x v="8"/>
    <n v="9"/>
    <n v="1"/>
    <x v="0"/>
    <x v="2"/>
    <s v="Q3"/>
    <x v="8"/>
    <x v="2"/>
    <s v="EQ"/>
    <n v="688"/>
    <n v="690.2"/>
    <n v="677.75"/>
    <n v="686.1"/>
    <n v="683.5"/>
    <n v="681.95"/>
    <n v="681.45"/>
    <n v="1550794"/>
    <n v="1056786341.2"/>
    <n v="37544"/>
    <n v="926780"/>
    <n v="59.76"/>
    <n v="-4.1499999999999773"/>
    <n v="-6.0486809502987571E-3"/>
    <x v="0"/>
  </r>
  <r>
    <d v="2024-09-16T00:00:00"/>
    <x v="8"/>
    <n v="9"/>
    <n v="1"/>
    <x v="0"/>
    <x v="2"/>
    <s v="Q3"/>
    <x v="8"/>
    <x v="2"/>
    <s v="EQ"/>
    <n v="683.05"/>
    <n v="697.4"/>
    <n v="675.55"/>
    <n v="681.95"/>
    <n v="696.35"/>
    <n v="695.2"/>
    <n v="692.62"/>
    <n v="1850346"/>
    <n v="1281583466.05"/>
    <n v="48682"/>
    <n v="489355"/>
    <n v="26.45"/>
    <n v="13.25"/>
    <n v="1.942957694845663E-2"/>
    <x v="1"/>
  </r>
  <r>
    <d v="2024-09-17T00:00:00"/>
    <x v="8"/>
    <n v="9"/>
    <n v="1"/>
    <x v="0"/>
    <x v="2"/>
    <s v="Q3"/>
    <x v="8"/>
    <x v="2"/>
    <s v="EQ"/>
    <n v="697.7"/>
    <n v="705"/>
    <n v="689.3"/>
    <n v="695.2"/>
    <n v="692"/>
    <n v="692"/>
    <n v="695.56"/>
    <n v="1738717"/>
    <n v="1209375818.5999999"/>
    <n v="35334"/>
    <n v="787217"/>
    <n v="45.28"/>
    <n v="-3.2000000000000455"/>
    <n v="-4.6029919447641617E-3"/>
    <x v="0"/>
  </r>
  <r>
    <d v="2024-09-18T00:00:00"/>
    <x v="8"/>
    <n v="9"/>
    <n v="1"/>
    <x v="0"/>
    <x v="2"/>
    <s v="Q3"/>
    <x v="8"/>
    <x v="2"/>
    <s v="EQ"/>
    <n v="693"/>
    <n v="696.3"/>
    <n v="686.55"/>
    <n v="692"/>
    <n v="695.7"/>
    <n v="695.3"/>
    <n v="691.93"/>
    <n v="972495"/>
    <n v="672898412.20000005"/>
    <n v="47927"/>
    <n v="559748"/>
    <n v="57.56"/>
    <n v="3.2999999999999545"/>
    <n v="4.7687861271675644E-3"/>
    <x v="1"/>
  </r>
  <r>
    <d v="2024-09-19T00:00:00"/>
    <x v="8"/>
    <n v="9"/>
    <n v="1"/>
    <x v="0"/>
    <x v="2"/>
    <s v="Q3"/>
    <x v="8"/>
    <x v="2"/>
    <s v="EQ"/>
    <n v="696"/>
    <n v="702.5"/>
    <n v="690.15"/>
    <n v="695.3"/>
    <n v="696.95"/>
    <n v="697"/>
    <n v="694.92"/>
    <n v="1715999"/>
    <n v="1192483093.0999999"/>
    <n v="52800"/>
    <n v="998753"/>
    <n v="58.2"/>
    <n v="1.7000000000000455"/>
    <n v="2.4449877750611902E-3"/>
    <x v="1"/>
  </r>
  <r>
    <d v="2024-09-20T00:00:00"/>
    <x v="8"/>
    <n v="9"/>
    <n v="1"/>
    <x v="0"/>
    <x v="2"/>
    <s v="Q3"/>
    <x v="8"/>
    <x v="2"/>
    <s v="EQ"/>
    <n v="700"/>
    <n v="710.5"/>
    <n v="697.5"/>
    <n v="697"/>
    <n v="709"/>
    <n v="709"/>
    <n v="706.17"/>
    <n v="2799627"/>
    <n v="1977005120.2"/>
    <n v="57533"/>
    <n v="1852102"/>
    <n v="66.16"/>
    <n v="12"/>
    <n v="1.721664275466284E-2"/>
    <x v="1"/>
  </r>
  <r>
    <d v="2024-09-23T00:00:00"/>
    <x v="8"/>
    <n v="9"/>
    <n v="1"/>
    <x v="0"/>
    <x v="2"/>
    <s v="Q3"/>
    <x v="8"/>
    <x v="2"/>
    <s v="EQ"/>
    <n v="709.05"/>
    <n v="710"/>
    <n v="696.85"/>
    <n v="709"/>
    <n v="701"/>
    <n v="702.5"/>
    <n v="702.59"/>
    <n v="1228223"/>
    <n v="862937882.14999998"/>
    <n v="52615"/>
    <n v="580373"/>
    <n v="47.25"/>
    <n v="-6.5"/>
    <n v="-9.1678420310296188E-3"/>
    <x v="0"/>
  </r>
  <r>
    <d v="2024-09-24T00:00:00"/>
    <x v="8"/>
    <n v="9"/>
    <n v="1"/>
    <x v="0"/>
    <x v="2"/>
    <s v="Q3"/>
    <x v="8"/>
    <x v="2"/>
    <s v="EQ"/>
    <n v="699"/>
    <n v="709.7"/>
    <n v="695.65"/>
    <n v="702.5"/>
    <n v="705.3"/>
    <n v="705.1"/>
    <n v="702.99"/>
    <n v="1692449"/>
    <n v="1189769375.75"/>
    <n v="47591"/>
    <n v="877784"/>
    <n v="51.86"/>
    <n v="2.6000000000000227"/>
    <n v="3.7010676156583955E-3"/>
    <x v="1"/>
  </r>
  <r>
    <d v="2024-09-25T00:00:00"/>
    <x v="8"/>
    <n v="9"/>
    <n v="1"/>
    <x v="0"/>
    <x v="2"/>
    <s v="Q3"/>
    <x v="8"/>
    <x v="2"/>
    <s v="EQ"/>
    <n v="707.6"/>
    <n v="707.6"/>
    <n v="681.55"/>
    <n v="705.1"/>
    <n v="688.45"/>
    <n v="689.2"/>
    <n v="689.86"/>
    <n v="1373871"/>
    <n v="947781639.04999995"/>
    <n v="46409"/>
    <n v="663704"/>
    <n v="48.31"/>
    <n v="-15.899999999999977"/>
    <n v="-2.2549992908807229E-2"/>
    <x v="0"/>
  </r>
  <r>
    <d v="2024-09-26T00:00:00"/>
    <x v="8"/>
    <n v="9"/>
    <n v="1"/>
    <x v="0"/>
    <x v="2"/>
    <s v="Q3"/>
    <x v="8"/>
    <x v="2"/>
    <s v="EQ"/>
    <n v="691"/>
    <n v="700.9"/>
    <n v="683.25"/>
    <n v="689.2"/>
    <n v="692.25"/>
    <n v="693.6"/>
    <n v="691.17"/>
    <n v="3431866"/>
    <n v="2372005674.9000001"/>
    <n v="66928"/>
    <n v="2098200"/>
    <n v="61.14"/>
    <n v="4.3999999999999773"/>
    <n v="6.3842135809634021E-3"/>
    <x v="1"/>
  </r>
  <r>
    <d v="2024-09-27T00:00:00"/>
    <x v="8"/>
    <n v="9"/>
    <n v="1"/>
    <x v="0"/>
    <x v="2"/>
    <s v="Q3"/>
    <x v="8"/>
    <x v="2"/>
    <s v="EQ"/>
    <n v="695.05"/>
    <n v="713.5"/>
    <n v="688"/>
    <n v="693.6"/>
    <n v="691"/>
    <n v="692.45"/>
    <n v="694.84"/>
    <n v="14237170"/>
    <n v="9892592409.1499996"/>
    <n v="110378"/>
    <n v="10960321"/>
    <n v="76.98"/>
    <n v="-1.1499999999999773"/>
    <n v="-1.6580161476354919E-3"/>
    <x v="0"/>
  </r>
  <r>
    <d v="2024-09-30T00:00:00"/>
    <x v="8"/>
    <n v="9"/>
    <n v="1"/>
    <x v="0"/>
    <x v="2"/>
    <s v="Q3"/>
    <x v="8"/>
    <x v="2"/>
    <s v="EQ"/>
    <n v="680.5"/>
    <n v="705"/>
    <n v="680.5"/>
    <n v="692.45"/>
    <n v="695"/>
    <n v="695.4"/>
    <n v="696.28"/>
    <n v="2531313"/>
    <n v="1762493857.5"/>
    <n v="83302"/>
    <n v="1455415"/>
    <n v="57.5"/>
    <n v="2.9499999999999318"/>
    <n v="4.2602353960573781E-3"/>
    <x v="1"/>
  </r>
  <r>
    <d v="2024-10-01T00:00:00"/>
    <x v="9"/>
    <n v="10"/>
    <n v="1"/>
    <x v="0"/>
    <x v="3"/>
    <s v="Q4"/>
    <x v="8"/>
    <x v="2"/>
    <s v="EQ"/>
    <n v="694"/>
    <n v="699.45"/>
    <n v="685"/>
    <n v="695.4"/>
    <n v="691.55"/>
    <n v="693.65"/>
    <n v="690.27"/>
    <n v="1856288"/>
    <n v="1281346756.6500001"/>
    <n v="60125"/>
    <n v="1035900"/>
    <n v="55.8"/>
    <n v="-1.75"/>
    <n v="-2.5165372447512224E-3"/>
    <x v="0"/>
  </r>
  <r>
    <d v="2024-10-03T00:00:00"/>
    <x v="9"/>
    <n v="10"/>
    <n v="1"/>
    <x v="0"/>
    <x v="3"/>
    <s v="Q4"/>
    <x v="8"/>
    <x v="2"/>
    <s v="EQ"/>
    <n v="694"/>
    <n v="719.85"/>
    <n v="690.35"/>
    <n v="693.65"/>
    <n v="699.7"/>
    <n v="699.05"/>
    <n v="702.48"/>
    <n v="4581037"/>
    <n v="3218065227.4499998"/>
    <n v="131771"/>
    <n v="1552771"/>
    <n v="33.9"/>
    <n v="5.3999999999999773"/>
    <n v="7.7849059323866175E-3"/>
    <x v="1"/>
  </r>
  <r>
    <d v="2024-10-04T00:00:00"/>
    <x v="9"/>
    <n v="10"/>
    <n v="1"/>
    <x v="0"/>
    <x v="3"/>
    <s v="Q4"/>
    <x v="8"/>
    <x v="2"/>
    <s v="EQ"/>
    <n v="699.7"/>
    <n v="703.95"/>
    <n v="684.4"/>
    <n v="699.05"/>
    <n v="689.9"/>
    <n v="690.2"/>
    <n v="692.72"/>
    <n v="2050300"/>
    <n v="1420285275.6500001"/>
    <n v="49050"/>
    <n v="1153255"/>
    <n v="56.25"/>
    <n v="-8.8499999999999091"/>
    <n v="-1.266003862384652E-2"/>
    <x v="0"/>
  </r>
  <r>
    <d v="2024-10-07T00:00:00"/>
    <x v="9"/>
    <n v="10"/>
    <n v="1"/>
    <x v="0"/>
    <x v="3"/>
    <s v="Q4"/>
    <x v="8"/>
    <x v="2"/>
    <s v="EQ"/>
    <n v="686.25"/>
    <n v="694.2"/>
    <n v="673.8"/>
    <n v="690.2"/>
    <n v="677.95"/>
    <n v="678.8"/>
    <n v="679.08"/>
    <n v="1932861"/>
    <n v="1312572185.6500001"/>
    <n v="61919"/>
    <n v="1037989"/>
    <n v="53.7"/>
    <n v="-11.400000000000091"/>
    <n v="-1.6516951608229628E-2"/>
    <x v="0"/>
  </r>
  <r>
    <d v="2024-10-08T00:00:00"/>
    <x v="9"/>
    <n v="10"/>
    <n v="1"/>
    <x v="0"/>
    <x v="3"/>
    <s v="Q4"/>
    <x v="8"/>
    <x v="2"/>
    <s v="EQ"/>
    <n v="677.1"/>
    <n v="699.6"/>
    <n v="675.35"/>
    <n v="678.8"/>
    <n v="698.05"/>
    <n v="697.9"/>
    <n v="694.76"/>
    <n v="2796644"/>
    <n v="1943006096.6500001"/>
    <n v="55237"/>
    <n v="1934810"/>
    <n v="69.180000000000007"/>
    <n v="19.100000000000023"/>
    <n v="2.8137890394814413E-2"/>
    <x v="1"/>
  </r>
  <r>
    <d v="2024-10-09T00:00:00"/>
    <x v="9"/>
    <n v="10"/>
    <n v="1"/>
    <x v="0"/>
    <x v="3"/>
    <s v="Q4"/>
    <x v="8"/>
    <x v="2"/>
    <s v="EQ"/>
    <n v="700"/>
    <n v="703.15"/>
    <n v="692.25"/>
    <n v="697.9"/>
    <n v="696.1"/>
    <n v="698.2"/>
    <n v="697.76"/>
    <n v="1272191"/>
    <n v="887684790.39999998"/>
    <n v="36531"/>
    <n v="769395"/>
    <n v="60.48"/>
    <n v="0.30000000000006821"/>
    <n v="4.2986101160634509E-4"/>
    <x v="1"/>
  </r>
  <r>
    <d v="2024-10-10T00:00:00"/>
    <x v="9"/>
    <n v="10"/>
    <n v="1"/>
    <x v="0"/>
    <x v="3"/>
    <s v="Q4"/>
    <x v="8"/>
    <x v="2"/>
    <s v="EQ"/>
    <n v="699"/>
    <n v="704.65"/>
    <n v="683.35"/>
    <n v="698.2"/>
    <n v="683.65"/>
    <n v="685.1"/>
    <n v="689.47"/>
    <n v="500562"/>
    <n v="345123854.80000001"/>
    <n v="24594"/>
    <n v="158193"/>
    <n v="31.6"/>
    <n v="-13.100000000000023"/>
    <n v="-1.876253222572332E-2"/>
    <x v="0"/>
  </r>
  <r>
    <d v="2024-10-11T00:00:00"/>
    <x v="9"/>
    <n v="10"/>
    <n v="1"/>
    <x v="0"/>
    <x v="3"/>
    <s v="Q4"/>
    <x v="8"/>
    <x v="2"/>
    <s v="EQ"/>
    <n v="685.1"/>
    <n v="693.45"/>
    <n v="681.3"/>
    <n v="685.1"/>
    <n v="686"/>
    <n v="685.5"/>
    <n v="687.07"/>
    <n v="503183"/>
    <n v="345722998.55000001"/>
    <n v="24620"/>
    <n v="143284"/>
    <n v="28.48"/>
    <n v="0.39999999999997726"/>
    <n v="5.8385637133261895E-4"/>
    <x v="1"/>
  </r>
  <r>
    <d v="2024-10-14T00:00:00"/>
    <x v="9"/>
    <n v="10"/>
    <n v="1"/>
    <x v="0"/>
    <x v="3"/>
    <s v="Q4"/>
    <x v="8"/>
    <x v="2"/>
    <s v="EQ"/>
    <n v="685.5"/>
    <n v="690.5"/>
    <n v="674.05"/>
    <n v="685.5"/>
    <n v="689.95"/>
    <n v="689.35"/>
    <n v="683.84"/>
    <n v="578035"/>
    <n v="395285916.89999998"/>
    <n v="29074"/>
    <n v="224015"/>
    <n v="38.75"/>
    <n v="3.8500000000000227"/>
    <n v="5.6163384390955839E-3"/>
    <x v="1"/>
  </r>
  <r>
    <d v="2024-10-15T00:00:00"/>
    <x v="9"/>
    <n v="10"/>
    <n v="1"/>
    <x v="0"/>
    <x v="3"/>
    <s v="Q4"/>
    <x v="8"/>
    <x v="2"/>
    <s v="EQ"/>
    <n v="688"/>
    <n v="692.5"/>
    <n v="680.75"/>
    <n v="689.35"/>
    <n v="685"/>
    <n v="685.7"/>
    <n v="686.14"/>
    <n v="1634535"/>
    <n v="1121515361.0999999"/>
    <n v="53395"/>
    <n v="1146439"/>
    <n v="70.14"/>
    <n v="-3.6499999999999773"/>
    <n v="-5.2948429680133129E-3"/>
    <x v="0"/>
  </r>
  <r>
    <d v="2024-10-16T00:00:00"/>
    <x v="9"/>
    <n v="10"/>
    <n v="1"/>
    <x v="0"/>
    <x v="3"/>
    <s v="Q4"/>
    <x v="8"/>
    <x v="2"/>
    <s v="EQ"/>
    <n v="688.8"/>
    <n v="688.8"/>
    <n v="677.1"/>
    <n v="685.7"/>
    <n v="677.2"/>
    <n v="679.55"/>
    <n v="680.49"/>
    <n v="3308928"/>
    <n v="2251682038.5500002"/>
    <n v="67502"/>
    <n v="2338120"/>
    <n v="70.66"/>
    <n v="-6.1500000000000909"/>
    <n v="-8.9689368528512326E-3"/>
    <x v="0"/>
  </r>
  <r>
    <d v="2024-10-17T00:00:00"/>
    <x v="9"/>
    <n v="10"/>
    <n v="1"/>
    <x v="0"/>
    <x v="3"/>
    <s v="Q4"/>
    <x v="8"/>
    <x v="2"/>
    <s v="EQ"/>
    <n v="681"/>
    <n v="681"/>
    <n v="661.15"/>
    <n v="679.55"/>
    <n v="664.2"/>
    <n v="666.1"/>
    <n v="668.54"/>
    <n v="1803690"/>
    <n v="1205836277.6500001"/>
    <n v="66692"/>
    <n v="867666"/>
    <n v="48.11"/>
    <n v="-13.449999999999932"/>
    <n v="-1.9792509749098568E-2"/>
    <x v="0"/>
  </r>
  <r>
    <d v="2024-10-18T00:00:00"/>
    <x v="9"/>
    <n v="10"/>
    <n v="1"/>
    <x v="0"/>
    <x v="3"/>
    <s v="Q4"/>
    <x v="8"/>
    <x v="2"/>
    <s v="EQ"/>
    <n v="665"/>
    <n v="673.8"/>
    <n v="654.6"/>
    <n v="666.1"/>
    <n v="667.45"/>
    <n v="669.3"/>
    <n v="666.89"/>
    <n v="2268280"/>
    <n v="1512691811.5999999"/>
    <n v="66707"/>
    <n v="1391205"/>
    <n v="61.33"/>
    <n v="3.1999999999999318"/>
    <n v="4.8040834709502048E-3"/>
    <x v="1"/>
  </r>
  <r>
    <d v="2024-10-21T00:00:00"/>
    <x v="9"/>
    <n v="10"/>
    <n v="1"/>
    <x v="0"/>
    <x v="3"/>
    <s v="Q4"/>
    <x v="8"/>
    <x v="2"/>
    <s v="EQ"/>
    <n v="665.1"/>
    <n v="670.1"/>
    <n v="658.1"/>
    <n v="669.3"/>
    <n v="662.6"/>
    <n v="661.95"/>
    <n v="662.34"/>
    <n v="1528718"/>
    <n v="1012526017.35"/>
    <n v="56294"/>
    <n v="770705"/>
    <n v="50.42"/>
    <n v="-7.3499999999999091"/>
    <n v="-1.0981622590766337E-2"/>
    <x v="0"/>
  </r>
  <r>
    <d v="2024-10-22T00:00:00"/>
    <x v="9"/>
    <n v="10"/>
    <n v="1"/>
    <x v="0"/>
    <x v="3"/>
    <s v="Q4"/>
    <x v="8"/>
    <x v="2"/>
    <s v="EQ"/>
    <n v="662"/>
    <n v="667.35"/>
    <n v="655.04999999999995"/>
    <n v="661.95"/>
    <n v="659.8"/>
    <n v="657"/>
    <n v="660.5"/>
    <n v="1235282"/>
    <n v="815900200"/>
    <n v="52643"/>
    <n v="753829"/>
    <n v="61.02"/>
    <n v="-4.9500000000000455"/>
    <n v="-7.4779061862679129E-3"/>
    <x v="0"/>
  </r>
  <r>
    <d v="2024-10-23T00:00:00"/>
    <x v="9"/>
    <n v="10"/>
    <n v="1"/>
    <x v="0"/>
    <x v="3"/>
    <s v="Q4"/>
    <x v="8"/>
    <x v="2"/>
    <s v="EQ"/>
    <n v="659"/>
    <n v="665"/>
    <n v="648.65"/>
    <n v="657"/>
    <n v="658"/>
    <n v="656.6"/>
    <n v="659.09"/>
    <n v="1273237"/>
    <n v="839173577.70000005"/>
    <n v="42188"/>
    <n v="693498"/>
    <n v="54.47"/>
    <n v="-0.39999999999997726"/>
    <n v="-6.0882800608824542E-4"/>
    <x v="0"/>
  </r>
  <r>
    <d v="2024-10-24T00:00:00"/>
    <x v="9"/>
    <n v="10"/>
    <n v="1"/>
    <x v="0"/>
    <x v="3"/>
    <s v="Q4"/>
    <x v="8"/>
    <x v="2"/>
    <s v="EQ"/>
    <n v="657.5"/>
    <n v="661.1"/>
    <n v="631.20000000000005"/>
    <n v="656.6"/>
    <n v="635.29999999999995"/>
    <n v="634.25"/>
    <n v="638.54"/>
    <n v="1911649"/>
    <n v="1220656056.45"/>
    <n v="65358"/>
    <n v="1117094"/>
    <n v="58.44"/>
    <n v="-22.350000000000023"/>
    <n v="-3.4038988729820321E-2"/>
    <x v="0"/>
  </r>
  <r>
    <d v="2024-10-25T00:00:00"/>
    <x v="9"/>
    <n v="10"/>
    <n v="1"/>
    <x v="0"/>
    <x v="3"/>
    <s v="Q4"/>
    <x v="8"/>
    <x v="2"/>
    <s v="EQ"/>
    <n v="635"/>
    <n v="645.5"/>
    <n v="631.04999999999995"/>
    <n v="634.25"/>
    <n v="639"/>
    <n v="640.1"/>
    <n v="640.04999999999995"/>
    <n v="1594085"/>
    <n v="1020286456.8"/>
    <n v="78264"/>
    <n v="817360"/>
    <n v="51.27"/>
    <n v="5.8500000000000227"/>
    <n v="9.2234923137564408E-3"/>
    <x v="1"/>
  </r>
  <r>
    <d v="2024-10-28T00:00:00"/>
    <x v="9"/>
    <n v="10"/>
    <n v="1"/>
    <x v="0"/>
    <x v="3"/>
    <s v="Q4"/>
    <x v="8"/>
    <x v="2"/>
    <s v="EQ"/>
    <n v="640.1"/>
    <n v="642"/>
    <n v="616.85"/>
    <n v="640.1"/>
    <n v="635"/>
    <n v="634"/>
    <n v="631.48"/>
    <n v="3375207"/>
    <n v="2131392175.55"/>
    <n v="80731"/>
    <n v="1788565"/>
    <n v="52.99"/>
    <n v="-6.1000000000000227"/>
    <n v="-9.5297609748477147E-3"/>
    <x v="0"/>
  </r>
  <r>
    <d v="2024-10-29T00:00:00"/>
    <x v="9"/>
    <n v="10"/>
    <n v="1"/>
    <x v="0"/>
    <x v="3"/>
    <s v="Q4"/>
    <x v="8"/>
    <x v="2"/>
    <s v="EQ"/>
    <n v="634"/>
    <n v="638.1"/>
    <n v="624"/>
    <n v="634"/>
    <n v="625.9"/>
    <n v="629.15"/>
    <n v="628.6"/>
    <n v="1207825"/>
    <n v="759238977.20000005"/>
    <n v="51111"/>
    <n v="609577"/>
    <n v="50.47"/>
    <n v="-4.8500000000000227"/>
    <n v="-7.6498422712934109E-3"/>
    <x v="0"/>
  </r>
  <r>
    <d v="2024-10-30T00:00:00"/>
    <x v="9"/>
    <n v="10"/>
    <n v="1"/>
    <x v="0"/>
    <x v="3"/>
    <s v="Q4"/>
    <x v="8"/>
    <x v="2"/>
    <s v="EQ"/>
    <n v="668"/>
    <n v="687"/>
    <n v="647.04999999999995"/>
    <n v="629.15"/>
    <n v="650.70000000000005"/>
    <n v="651.15"/>
    <n v="662.47"/>
    <n v="13797789"/>
    <n v="9140597291.7999992"/>
    <n v="264593"/>
    <n v="3356254"/>
    <n v="24.32"/>
    <n v="22"/>
    <n v="3.4967813716919656E-2"/>
    <x v="1"/>
  </r>
  <r>
    <d v="2024-10-31T00:00:00"/>
    <x v="9"/>
    <n v="10"/>
    <n v="1"/>
    <x v="0"/>
    <x v="3"/>
    <s v="Q4"/>
    <x v="8"/>
    <x v="2"/>
    <s v="EQ"/>
    <n v="649.9"/>
    <n v="649.9"/>
    <n v="632.85"/>
    <n v="651.15"/>
    <n v="643"/>
    <n v="640"/>
    <n v="639.89"/>
    <n v="2765889"/>
    <n v="1769858691.75"/>
    <n v="69208"/>
    <n v="1502648"/>
    <n v="54.33"/>
    <n v="-11.149999999999977"/>
    <n v="-1.7123550641173275E-2"/>
    <x v="0"/>
  </r>
  <r>
    <d v="2024-11-01T00:00:00"/>
    <x v="10"/>
    <n v="11"/>
    <n v="1"/>
    <x v="0"/>
    <x v="3"/>
    <s v="Q4"/>
    <x v="8"/>
    <x v="2"/>
    <s v="EQ"/>
    <n v="643.79999999999995"/>
    <n v="650.95000000000005"/>
    <n v="642"/>
    <n v="640"/>
    <n v="648.70000000000005"/>
    <n v="645.95000000000005"/>
    <n v="646.4"/>
    <n v="224128"/>
    <n v="144877007.84999999"/>
    <n v="5998"/>
    <n v="72949"/>
    <n v="32.549999999999997"/>
    <n v="5.9500000000000455"/>
    <n v="9.2968750000000707E-3"/>
    <x v="1"/>
  </r>
  <r>
    <d v="2024-11-04T00:00:00"/>
    <x v="10"/>
    <n v="11"/>
    <n v="1"/>
    <x v="0"/>
    <x v="3"/>
    <s v="Q4"/>
    <x v="8"/>
    <x v="2"/>
    <s v="EQ"/>
    <n v="642.6"/>
    <n v="644.45000000000005"/>
    <n v="624.79999999999995"/>
    <n v="645.95000000000005"/>
    <n v="635.5"/>
    <n v="634.95000000000005"/>
    <n v="633.35"/>
    <n v="1501436"/>
    <n v="950938123.89999998"/>
    <n v="42889"/>
    <n v="837053"/>
    <n v="55.75"/>
    <n v="-11"/>
    <n v="-1.7029181825218669E-2"/>
    <x v="0"/>
  </r>
  <r>
    <d v="2024-11-05T00:00:00"/>
    <x v="10"/>
    <n v="11"/>
    <n v="1"/>
    <x v="0"/>
    <x v="3"/>
    <s v="Q4"/>
    <x v="8"/>
    <x v="2"/>
    <s v="EQ"/>
    <n v="634.1"/>
    <n v="636.65"/>
    <n v="627.95000000000005"/>
    <n v="634.95000000000005"/>
    <n v="633.9"/>
    <n v="634"/>
    <n v="632.45000000000005"/>
    <n v="2574988"/>
    <n v="1628539978.45"/>
    <n v="84726"/>
    <n v="1719012"/>
    <n v="66.760000000000005"/>
    <n v="-0.95000000000004547"/>
    <n v="-1.4961808016379957E-3"/>
    <x v="0"/>
  </r>
  <r>
    <d v="2024-11-06T00:00:00"/>
    <x v="10"/>
    <n v="11"/>
    <n v="1"/>
    <x v="0"/>
    <x v="3"/>
    <s v="Q4"/>
    <x v="8"/>
    <x v="2"/>
    <s v="EQ"/>
    <n v="631.4"/>
    <n v="650"/>
    <n v="631.4"/>
    <n v="634"/>
    <n v="645.20000000000005"/>
    <n v="648.70000000000005"/>
    <n v="645.71"/>
    <n v="814595"/>
    <n v="525988569.89999998"/>
    <n v="38568"/>
    <n v="407249"/>
    <n v="49.99"/>
    <n v="14.700000000000045"/>
    <n v="2.3186119873817107E-2"/>
    <x v="1"/>
  </r>
  <r>
    <d v="2024-11-07T00:00:00"/>
    <x v="10"/>
    <n v="11"/>
    <n v="1"/>
    <x v="0"/>
    <x v="3"/>
    <s v="Q4"/>
    <x v="8"/>
    <x v="2"/>
    <s v="EQ"/>
    <n v="648.4"/>
    <n v="648.4"/>
    <n v="630.20000000000005"/>
    <n v="648.70000000000005"/>
    <n v="632.65"/>
    <n v="631.65"/>
    <n v="636.78"/>
    <n v="1004635"/>
    <n v="639727006.25"/>
    <n v="45369"/>
    <n v="531319"/>
    <n v="52.89"/>
    <n v="-17.050000000000068"/>
    <n v="-2.6283335902574482E-2"/>
    <x v="0"/>
  </r>
  <r>
    <d v="2024-11-08T00:00:00"/>
    <x v="10"/>
    <n v="11"/>
    <n v="1"/>
    <x v="0"/>
    <x v="3"/>
    <s v="Q4"/>
    <x v="8"/>
    <x v="2"/>
    <s v="EQ"/>
    <n v="633"/>
    <n v="636.85"/>
    <n v="627.4"/>
    <n v="631.65"/>
    <n v="628"/>
    <n v="629.85"/>
    <n v="630.69000000000005"/>
    <n v="457247"/>
    <n v="288381337.60000002"/>
    <n v="26149"/>
    <n v="254540"/>
    <n v="55.67"/>
    <n v="-1.7999999999999545"/>
    <n v="-2.8496794110661832E-3"/>
    <x v="0"/>
  </r>
  <r>
    <d v="2024-11-11T00:00:00"/>
    <x v="10"/>
    <n v="11"/>
    <n v="1"/>
    <x v="0"/>
    <x v="3"/>
    <s v="Q4"/>
    <x v="8"/>
    <x v="2"/>
    <s v="EQ"/>
    <n v="625"/>
    <n v="628.29999999999995"/>
    <n v="613.45000000000005"/>
    <n v="629.85"/>
    <n v="616.35"/>
    <n v="617.1"/>
    <n v="621.92999999999995"/>
    <n v="1270012"/>
    <n v="789852413.35000002"/>
    <n v="44235"/>
    <n v="392332"/>
    <n v="30.89"/>
    <n v="-12.75"/>
    <n v="-2.0242914979757085E-2"/>
    <x v="0"/>
  </r>
  <r>
    <d v="2024-11-12T00:00:00"/>
    <x v="10"/>
    <n v="11"/>
    <n v="1"/>
    <x v="0"/>
    <x v="3"/>
    <s v="Q4"/>
    <x v="8"/>
    <x v="2"/>
    <s v="EQ"/>
    <n v="618.9"/>
    <n v="618.9"/>
    <n v="594.1"/>
    <n v="617.1"/>
    <n v="594.1"/>
    <n v="595.54999999999995"/>
    <n v="603.39"/>
    <n v="5562123"/>
    <n v="3356122422.1999998"/>
    <n v="67630"/>
    <n v="4191144"/>
    <n v="75.349999999999994"/>
    <n v="-21.550000000000068"/>
    <n v="-3.4921406579160701E-2"/>
    <x v="0"/>
  </r>
  <r>
    <d v="2024-11-13T00:00:00"/>
    <x v="10"/>
    <n v="11"/>
    <n v="1"/>
    <x v="0"/>
    <x v="3"/>
    <s v="Q4"/>
    <x v="8"/>
    <x v="2"/>
    <s v="EQ"/>
    <n v="594.5"/>
    <n v="603.15"/>
    <n v="589.04999999999995"/>
    <n v="595.54999999999995"/>
    <n v="597"/>
    <n v="597.20000000000005"/>
    <n v="598.65"/>
    <n v="4858275"/>
    <n v="2908426730.3499999"/>
    <n v="67469"/>
    <n v="2984331"/>
    <n v="61.43"/>
    <n v="1.6500000000000909"/>
    <n v="2.7705482327262045E-3"/>
    <x v="1"/>
  </r>
  <r>
    <d v="2024-11-14T00:00:00"/>
    <x v="10"/>
    <n v="11"/>
    <n v="1"/>
    <x v="0"/>
    <x v="3"/>
    <s v="Q4"/>
    <x v="8"/>
    <x v="2"/>
    <s v="EQ"/>
    <n v="600.4"/>
    <n v="600.95000000000005"/>
    <n v="591.6"/>
    <n v="597.20000000000005"/>
    <n v="592.15"/>
    <n v="592.25"/>
    <n v="595.5"/>
    <n v="855697"/>
    <n v="509564623.85000002"/>
    <n v="35860"/>
    <n v="441424"/>
    <n v="51.59"/>
    <n v="-4.9500000000000455"/>
    <n v="-8.2886805090422733E-3"/>
    <x v="0"/>
  </r>
  <r>
    <d v="2024-11-18T00:00:00"/>
    <x v="10"/>
    <n v="11"/>
    <n v="1"/>
    <x v="0"/>
    <x v="3"/>
    <s v="Q4"/>
    <x v="8"/>
    <x v="2"/>
    <s v="EQ"/>
    <n v="592.25"/>
    <n v="596.45000000000005"/>
    <n v="579.6"/>
    <n v="592.25"/>
    <n v="595.9"/>
    <n v="595.15"/>
    <n v="589.89"/>
    <n v="2092848"/>
    <n v="1234548082.95"/>
    <n v="56593"/>
    <n v="1257691"/>
    <n v="60.09"/>
    <n v="2.8999999999999773"/>
    <n v="4.896580835795656E-3"/>
    <x v="1"/>
  </r>
  <r>
    <d v="2024-11-19T00:00:00"/>
    <x v="10"/>
    <n v="11"/>
    <n v="1"/>
    <x v="0"/>
    <x v="3"/>
    <s v="Q4"/>
    <x v="8"/>
    <x v="2"/>
    <s v="EQ"/>
    <n v="597.4"/>
    <n v="599.85"/>
    <n v="590"/>
    <n v="595.15"/>
    <n v="590.70000000000005"/>
    <n v="590.95000000000005"/>
    <n v="595.97"/>
    <n v="861557"/>
    <n v="513463029.80000001"/>
    <n v="33197"/>
    <n v="446403"/>
    <n v="51.81"/>
    <n v="-4.1999999999999318"/>
    <n v="-7.0570444425773872E-3"/>
    <x v="0"/>
  </r>
  <r>
    <d v="2024-11-21T00:00:00"/>
    <x v="10"/>
    <n v="11"/>
    <n v="1"/>
    <x v="0"/>
    <x v="3"/>
    <s v="Q4"/>
    <x v="8"/>
    <x v="2"/>
    <s v="EQ"/>
    <n v="589"/>
    <n v="592"/>
    <n v="584.20000000000005"/>
    <n v="590.95000000000005"/>
    <n v="590.85"/>
    <n v="591.04999999999995"/>
    <n v="589.66"/>
    <n v="918041"/>
    <n v="541331804.54999995"/>
    <n v="34563"/>
    <n v="528042"/>
    <n v="57.52"/>
    <n v="9.9999999999909051E-2"/>
    <n v="1.6921905406533386E-4"/>
    <x v="1"/>
  </r>
  <r>
    <d v="2024-11-22T00:00:00"/>
    <x v="10"/>
    <n v="11"/>
    <n v="1"/>
    <x v="0"/>
    <x v="3"/>
    <s v="Q4"/>
    <x v="8"/>
    <x v="2"/>
    <s v="EQ"/>
    <n v="590"/>
    <n v="601.65"/>
    <n v="585"/>
    <n v="591.04999999999995"/>
    <n v="598"/>
    <n v="599.15"/>
    <n v="594.86"/>
    <n v="730158"/>
    <n v="434338349.64999998"/>
    <n v="38802"/>
    <n v="401483"/>
    <n v="54.99"/>
    <n v="8.1000000000000227"/>
    <n v="1.3704424329582986E-2"/>
    <x v="1"/>
  </r>
  <r>
    <d v="2024-11-25T00:00:00"/>
    <x v="10"/>
    <n v="11"/>
    <n v="1"/>
    <x v="0"/>
    <x v="3"/>
    <s v="Q4"/>
    <x v="8"/>
    <x v="2"/>
    <s v="EQ"/>
    <n v="604.15"/>
    <n v="613.85"/>
    <n v="598.79999999999995"/>
    <n v="599.15"/>
    <n v="608.1"/>
    <n v="607.79999999999995"/>
    <n v="606.54999999999995"/>
    <n v="7697180"/>
    <n v="4668727499.0500002"/>
    <n v="92714"/>
    <n v="5658220"/>
    <n v="73.510000000000005"/>
    <n v="8.6499999999999773"/>
    <n v="1.4437119252274018E-2"/>
    <x v="1"/>
  </r>
  <r>
    <d v="2024-11-26T00:00:00"/>
    <x v="10"/>
    <n v="11"/>
    <n v="1"/>
    <x v="0"/>
    <x v="3"/>
    <s v="Q4"/>
    <x v="8"/>
    <x v="2"/>
    <s v="EQ"/>
    <n v="612.45000000000005"/>
    <n v="633"/>
    <n v="608.04999999999995"/>
    <n v="607.79999999999995"/>
    <n v="628"/>
    <n v="628.35"/>
    <n v="623.14"/>
    <n v="3737523"/>
    <n v="2328987065.0999999"/>
    <n v="90201"/>
    <n v="2482600"/>
    <n v="66.42"/>
    <n v="20.550000000000068"/>
    <n v="3.3810463968410774E-2"/>
    <x v="1"/>
  </r>
  <r>
    <d v="2024-11-27T00:00:00"/>
    <x v="10"/>
    <n v="11"/>
    <n v="1"/>
    <x v="0"/>
    <x v="3"/>
    <s v="Q4"/>
    <x v="8"/>
    <x v="2"/>
    <s v="EQ"/>
    <n v="624.35"/>
    <n v="653.70000000000005"/>
    <n v="622.35"/>
    <n v="628.35"/>
    <n v="651.79999999999995"/>
    <n v="649.9"/>
    <n v="641.37"/>
    <n v="4938340"/>
    <n v="3167296708.3000002"/>
    <n v="118720"/>
    <n v="3554546"/>
    <n v="71.98"/>
    <n v="21.549999999999955"/>
    <n v="3.4296172515317823E-2"/>
    <x v="1"/>
  </r>
  <r>
    <d v="2024-11-28T00:00:00"/>
    <x v="10"/>
    <n v="11"/>
    <n v="1"/>
    <x v="0"/>
    <x v="3"/>
    <s v="Q4"/>
    <x v="8"/>
    <x v="2"/>
    <s v="EQ"/>
    <n v="649.9"/>
    <n v="664.1"/>
    <n v="642.79999999999995"/>
    <n v="649.9"/>
    <n v="644"/>
    <n v="644.85"/>
    <n v="654.45000000000005"/>
    <n v="5907307"/>
    <n v="3866008779.25"/>
    <n v="84926"/>
    <n v="1692382"/>
    <n v="28.65"/>
    <n v="-5.0499999999999545"/>
    <n v="-7.7704262194183025E-3"/>
    <x v="0"/>
  </r>
  <r>
    <d v="2024-11-29T00:00:00"/>
    <x v="10"/>
    <n v="11"/>
    <n v="1"/>
    <x v="0"/>
    <x v="3"/>
    <s v="Q4"/>
    <x v="8"/>
    <x v="2"/>
    <s v="EQ"/>
    <n v="635"/>
    <n v="651.29999999999995"/>
    <n v="630.70000000000005"/>
    <n v="644.85"/>
    <n v="642.54999999999995"/>
    <n v="644.95000000000005"/>
    <n v="643.84"/>
    <n v="2575758"/>
    <n v="1658369983"/>
    <n v="56574"/>
    <n v="1342561"/>
    <n v="52.12"/>
    <n v="0.10000000000002274"/>
    <n v="1.550748236024234E-4"/>
    <x v="1"/>
  </r>
  <r>
    <d v="2024-12-02T00:00:00"/>
    <x v="11"/>
    <n v="12"/>
    <n v="1"/>
    <x v="0"/>
    <x v="3"/>
    <s v="Q4"/>
    <x v="8"/>
    <x v="2"/>
    <s v="EQ"/>
    <n v="637.1"/>
    <n v="649.15"/>
    <n v="637"/>
    <n v="644.95000000000005"/>
    <n v="645.45000000000005"/>
    <n v="646.54999999999995"/>
    <n v="644.79"/>
    <n v="2030938"/>
    <n v="1309532470"/>
    <n v="39675"/>
    <n v="1385366"/>
    <n v="68.209999999999994"/>
    <n v="1.5999999999999091"/>
    <n v="2.4808124660825009E-3"/>
    <x v="1"/>
  </r>
  <r>
    <d v="2024-12-03T00:00:00"/>
    <x v="11"/>
    <n v="12"/>
    <n v="1"/>
    <x v="0"/>
    <x v="3"/>
    <s v="Q4"/>
    <x v="8"/>
    <x v="2"/>
    <s v="EQ"/>
    <n v="646.5"/>
    <n v="646.5"/>
    <n v="637"/>
    <n v="646.54999999999995"/>
    <n v="640.15"/>
    <n v="641.70000000000005"/>
    <n v="641.04"/>
    <n v="1018771"/>
    <n v="653076124.5"/>
    <n v="44748"/>
    <n v="678221"/>
    <n v="66.569999999999993"/>
    <n v="-4.8499999999999091"/>
    <n v="-7.5013533369420919E-3"/>
    <x v="0"/>
  </r>
  <r>
    <d v="2024-12-04T00:00:00"/>
    <x v="11"/>
    <n v="12"/>
    <n v="1"/>
    <x v="0"/>
    <x v="3"/>
    <s v="Q4"/>
    <x v="8"/>
    <x v="2"/>
    <s v="EQ"/>
    <n v="641.79999999999995"/>
    <n v="643.15"/>
    <n v="627.04999999999995"/>
    <n v="641.70000000000005"/>
    <n v="630.5"/>
    <n v="631.6"/>
    <n v="632.94000000000005"/>
    <n v="1433224"/>
    <n v="907151014.75"/>
    <n v="30625"/>
    <n v="897995"/>
    <n v="62.66"/>
    <n v="-10.100000000000023"/>
    <n v="-1.5739442106903572E-2"/>
    <x v="0"/>
  </r>
  <r>
    <d v="2024-12-05T00:00:00"/>
    <x v="11"/>
    <n v="12"/>
    <n v="1"/>
    <x v="0"/>
    <x v="3"/>
    <s v="Q4"/>
    <x v="8"/>
    <x v="2"/>
    <s v="EQ"/>
    <n v="631.04999999999995"/>
    <n v="635"/>
    <n v="627.20000000000005"/>
    <n v="631.6"/>
    <n v="632"/>
    <n v="633.25"/>
    <n v="631.4"/>
    <n v="939448"/>
    <n v="593163064.89999998"/>
    <n v="44323"/>
    <n v="579612"/>
    <n v="61.7"/>
    <n v="1.6499999999999773"/>
    <n v="2.6124129195693115E-3"/>
    <x v="1"/>
  </r>
  <r>
    <d v="2024-12-06T00:00:00"/>
    <x v="11"/>
    <n v="12"/>
    <n v="1"/>
    <x v="0"/>
    <x v="3"/>
    <s v="Q4"/>
    <x v="8"/>
    <x v="2"/>
    <s v="EQ"/>
    <n v="633.29999999999995"/>
    <n v="639.4"/>
    <n v="631"/>
    <n v="633.25"/>
    <n v="631.45000000000005"/>
    <n v="633.65"/>
    <n v="634.59"/>
    <n v="942056"/>
    <n v="597817079.64999998"/>
    <n v="31964"/>
    <n v="600249"/>
    <n v="63.72"/>
    <n v="0.39999999999997726"/>
    <n v="6.3166206079743746E-4"/>
    <x v="1"/>
  </r>
  <r>
    <d v="2024-12-09T00:00:00"/>
    <x v="11"/>
    <n v="12"/>
    <n v="1"/>
    <x v="0"/>
    <x v="3"/>
    <s v="Q4"/>
    <x v="8"/>
    <x v="2"/>
    <s v="EQ"/>
    <n v="621.1"/>
    <n v="628.35"/>
    <n v="600.54999999999995"/>
    <n v="633.65"/>
    <n v="610.35"/>
    <n v="607.75"/>
    <n v="606.78"/>
    <n v="4029912"/>
    <n v="2445260311.9499998"/>
    <n v="117631"/>
    <n v="2016417"/>
    <n v="50.04"/>
    <n v="-25.899999999999977"/>
    <n v="-4.08742996922591E-2"/>
    <x v="0"/>
  </r>
  <r>
    <d v="2024-12-10T00:00:00"/>
    <x v="11"/>
    <n v="12"/>
    <n v="1"/>
    <x v="0"/>
    <x v="3"/>
    <s v="Q4"/>
    <x v="8"/>
    <x v="2"/>
    <s v="EQ"/>
    <n v="607.5"/>
    <n v="617"/>
    <n v="606"/>
    <n v="607.75"/>
    <n v="614.20000000000005"/>
    <n v="613.9"/>
    <n v="611.16"/>
    <n v="1718121"/>
    <n v="1050042743.75"/>
    <n v="59194"/>
    <n v="976448"/>
    <n v="56.83"/>
    <n v="6.1499999999999773"/>
    <n v="1.0119292472233612E-2"/>
    <x v="1"/>
  </r>
  <r>
    <d v="2024-12-11T00:00:00"/>
    <x v="11"/>
    <n v="12"/>
    <n v="1"/>
    <x v="0"/>
    <x v="3"/>
    <s v="Q4"/>
    <x v="8"/>
    <x v="2"/>
    <s v="EQ"/>
    <n v="614.4"/>
    <n v="634.29999999999995"/>
    <n v="614"/>
    <n v="613.9"/>
    <n v="633.20000000000005"/>
    <n v="632.9"/>
    <n v="629.65"/>
    <n v="2423839"/>
    <n v="1526180728.3499999"/>
    <n v="106304"/>
    <n v="1018515"/>
    <n v="42.02"/>
    <n v="19"/>
    <n v="3.0949666069392409E-2"/>
    <x v="1"/>
  </r>
  <r>
    <d v="2024-12-12T00:00:00"/>
    <x v="11"/>
    <n v="12"/>
    <n v="1"/>
    <x v="0"/>
    <x v="3"/>
    <s v="Q4"/>
    <x v="8"/>
    <x v="2"/>
    <s v="EQ"/>
    <n v="632.9"/>
    <n v="648.6"/>
    <n v="630.95000000000005"/>
    <n v="632.9"/>
    <n v="636.95000000000005"/>
    <n v="635.9"/>
    <n v="639.78"/>
    <n v="3551037"/>
    <n v="2271895636.0500002"/>
    <n v="105966"/>
    <n v="1857567"/>
    <n v="52.31"/>
    <n v="3"/>
    <n v="4.7400853215357882E-3"/>
    <x v="1"/>
  </r>
  <r>
    <d v="2024-12-13T00:00:00"/>
    <x v="11"/>
    <n v="12"/>
    <n v="1"/>
    <x v="0"/>
    <x v="3"/>
    <s v="Q4"/>
    <x v="8"/>
    <x v="2"/>
    <s v="EQ"/>
    <n v="630"/>
    <n v="642.54999999999995"/>
    <n v="629.45000000000005"/>
    <n v="635.9"/>
    <n v="639"/>
    <n v="639.79999999999995"/>
    <n v="636.66"/>
    <n v="1877660"/>
    <n v="1195435478.8499999"/>
    <n v="53023"/>
    <n v="1108170"/>
    <n v="59.02"/>
    <n v="3.8999999999999773"/>
    <n v="6.133039786129859E-3"/>
    <x v="1"/>
  </r>
  <r>
    <d v="2024-12-16T00:00:00"/>
    <x v="11"/>
    <n v="12"/>
    <n v="1"/>
    <x v="0"/>
    <x v="3"/>
    <s v="Q4"/>
    <x v="8"/>
    <x v="2"/>
    <s v="EQ"/>
    <n v="639.65"/>
    <n v="647.15"/>
    <n v="633.5"/>
    <n v="639.79999999999995"/>
    <n v="645"/>
    <n v="645.1"/>
    <n v="639.84"/>
    <n v="2951376"/>
    <n v="1888416530.5"/>
    <n v="56354"/>
    <n v="2227482"/>
    <n v="75.47"/>
    <n v="5.3000000000000682"/>
    <n v="8.2838386995937301E-3"/>
    <x v="1"/>
  </r>
  <r>
    <d v="2024-12-17T00:00:00"/>
    <x v="11"/>
    <n v="12"/>
    <n v="1"/>
    <x v="0"/>
    <x v="3"/>
    <s v="Q4"/>
    <x v="8"/>
    <x v="2"/>
    <s v="EQ"/>
    <n v="645.15"/>
    <n v="648"/>
    <n v="629.15"/>
    <n v="645.1"/>
    <n v="629.15"/>
    <n v="633.45000000000005"/>
    <n v="638.04999999999995"/>
    <n v="2068434"/>
    <n v="1319765601.2"/>
    <n v="42974"/>
    <n v="1333279"/>
    <n v="64.459999999999994"/>
    <n v="-11.649999999999977"/>
    <n v="-1.8059215625484386E-2"/>
    <x v="0"/>
  </r>
  <r>
    <d v="2024-12-18T00:00:00"/>
    <x v="11"/>
    <n v="12"/>
    <n v="1"/>
    <x v="0"/>
    <x v="3"/>
    <s v="Q4"/>
    <x v="8"/>
    <x v="2"/>
    <s v="EQ"/>
    <n v="630.75"/>
    <n v="644.5"/>
    <n v="629.04999999999995"/>
    <n v="633.45000000000005"/>
    <n v="641.25"/>
    <n v="640.85"/>
    <n v="638.78"/>
    <n v="1481711"/>
    <n v="946494196.10000002"/>
    <n v="43506"/>
    <n v="816156"/>
    <n v="55.08"/>
    <n v="7.3999999999999773"/>
    <n v="1.168205856815846E-2"/>
    <x v="1"/>
  </r>
  <r>
    <d v="2024-12-19T00:00:00"/>
    <x v="11"/>
    <n v="12"/>
    <n v="1"/>
    <x v="0"/>
    <x v="3"/>
    <s v="Q4"/>
    <x v="8"/>
    <x v="2"/>
    <s v="EQ"/>
    <n v="640.79999999999995"/>
    <n v="644"/>
    <n v="629.5"/>
    <n v="640.85"/>
    <n v="642.54999999999995"/>
    <n v="640.95000000000005"/>
    <n v="638.67999999999995"/>
    <n v="1353612"/>
    <n v="864521596.29999995"/>
    <n v="27980"/>
    <n v="832500"/>
    <n v="61.5"/>
    <n v="0.10000000000002274"/>
    <n v="1.560427557151014E-4"/>
    <x v="1"/>
  </r>
  <r>
    <d v="2024-12-20T00:00:00"/>
    <x v="11"/>
    <n v="12"/>
    <n v="1"/>
    <x v="0"/>
    <x v="3"/>
    <s v="Q4"/>
    <x v="8"/>
    <x v="2"/>
    <s v="EQ"/>
    <n v="641.85"/>
    <n v="647.5"/>
    <n v="626"/>
    <n v="640.95000000000005"/>
    <n v="629.25"/>
    <n v="627.95000000000005"/>
    <n v="634.91"/>
    <n v="1756903"/>
    <n v="1115470416.55"/>
    <n v="35574"/>
    <n v="855035"/>
    <n v="48.67"/>
    <n v="-13"/>
    <n v="-2.0282393322412044E-2"/>
    <x v="0"/>
  </r>
  <r>
    <d v="2024-12-23T00:00:00"/>
    <x v="11"/>
    <n v="12"/>
    <n v="1"/>
    <x v="0"/>
    <x v="3"/>
    <s v="Q4"/>
    <x v="8"/>
    <x v="2"/>
    <s v="EQ"/>
    <n v="625.15"/>
    <n v="638"/>
    <n v="620.20000000000005"/>
    <n v="627.95000000000005"/>
    <n v="636.25"/>
    <n v="636.54999999999995"/>
    <n v="631.35"/>
    <n v="1262775"/>
    <n v="797253900.29999995"/>
    <n v="48156"/>
    <n v="594100"/>
    <n v="47.05"/>
    <n v="8.5999999999999091"/>
    <n v="1.3695357910661531E-2"/>
    <x v="1"/>
  </r>
  <r>
    <d v="2024-12-24T00:00:00"/>
    <x v="11"/>
    <n v="12"/>
    <n v="1"/>
    <x v="0"/>
    <x v="3"/>
    <s v="Q4"/>
    <x v="8"/>
    <x v="2"/>
    <s v="EQ"/>
    <n v="636.9"/>
    <n v="645.70000000000005"/>
    <n v="621.79999999999995"/>
    <n v="636.54999999999995"/>
    <n v="629.9"/>
    <n v="633.35"/>
    <n v="637.02"/>
    <n v="1573431"/>
    <n v="1002305557.8"/>
    <n v="34159"/>
    <n v="861261"/>
    <n v="54.74"/>
    <n v="-3.1999999999999318"/>
    <n v="-5.0270992066607997E-3"/>
    <x v="0"/>
  </r>
  <r>
    <d v="2024-12-26T00:00:00"/>
    <x v="11"/>
    <n v="12"/>
    <n v="1"/>
    <x v="0"/>
    <x v="3"/>
    <s v="Q4"/>
    <x v="8"/>
    <x v="2"/>
    <s v="EQ"/>
    <n v="628.95000000000005"/>
    <n v="634.25"/>
    <n v="625.54999999999995"/>
    <n v="633.35"/>
    <n v="630.04999999999995"/>
    <n v="632.6"/>
    <n v="630.54999999999995"/>
    <n v="667331"/>
    <n v="420787847.25"/>
    <n v="20269"/>
    <n v="330084"/>
    <n v="49.46"/>
    <n v="-0.75"/>
    <n v="-1.1841793637009553E-3"/>
    <x v="0"/>
  </r>
  <r>
    <d v="2024-12-27T00:00:00"/>
    <x v="11"/>
    <n v="12"/>
    <n v="1"/>
    <x v="0"/>
    <x v="3"/>
    <s v="Q4"/>
    <x v="8"/>
    <x v="2"/>
    <s v="EQ"/>
    <n v="632"/>
    <n v="635.1"/>
    <n v="628.75"/>
    <n v="632.6"/>
    <n v="634.5"/>
    <n v="632.6"/>
    <n v="632.48"/>
    <n v="690259"/>
    <n v="436571862.25"/>
    <n v="18872"/>
    <n v="403408"/>
    <n v="58.44"/>
    <n v="0"/>
    <n v="0"/>
    <x v="2"/>
  </r>
  <r>
    <d v="2024-12-30T00:00:00"/>
    <x v="11"/>
    <n v="12"/>
    <n v="1"/>
    <x v="0"/>
    <x v="3"/>
    <s v="Q4"/>
    <x v="8"/>
    <x v="2"/>
    <s v="EQ"/>
    <n v="632.6"/>
    <n v="644.9"/>
    <n v="628.20000000000005"/>
    <n v="632.6"/>
    <n v="640.15"/>
    <n v="642.20000000000005"/>
    <n v="639.73"/>
    <n v="1421436"/>
    <n v="909337909.64999998"/>
    <n v="39609"/>
    <n v="812842"/>
    <n v="57.18"/>
    <n v="9.6000000000000227"/>
    <n v="1.5175466329434117E-2"/>
    <x v="1"/>
  </r>
  <r>
    <d v="2024-12-31T00:00:00"/>
    <x v="11"/>
    <n v="12"/>
    <n v="1"/>
    <x v="0"/>
    <x v="3"/>
    <s v="Q4"/>
    <x v="8"/>
    <x v="2"/>
    <s v="EQ"/>
    <n v="641.15"/>
    <n v="642.1"/>
    <n v="634.25"/>
    <n v="642.20000000000005"/>
    <n v="640.25"/>
    <n v="639.5"/>
    <n v="638.37"/>
    <n v="1228183"/>
    <n v="784035620.75"/>
    <n v="30127"/>
    <n v="774120"/>
    <n v="63.03"/>
    <n v="-2.7000000000000455"/>
    <n v="-4.2042977265650035E-3"/>
    <x v="0"/>
  </r>
  <r>
    <d v="2025-01-01T00:00:00"/>
    <x v="0"/>
    <n v="1"/>
    <n v="1"/>
    <x v="1"/>
    <x v="0"/>
    <s v="Q1"/>
    <x v="8"/>
    <x v="2"/>
    <s v="EQ"/>
    <n v="636"/>
    <n v="648.20000000000005"/>
    <n v="634.04999999999995"/>
    <n v="639.5"/>
    <n v="642.70000000000005"/>
    <n v="644"/>
    <n v="643.97"/>
    <n v="1612824"/>
    <n v="1038603726.8"/>
    <n v="60590"/>
    <n v="948552"/>
    <n v="58.81"/>
    <n v="4.5"/>
    <n v="7.0367474589523062E-3"/>
    <x v="1"/>
  </r>
  <r>
    <d v="2025-01-02T00:00:00"/>
    <x v="0"/>
    <n v="1"/>
    <n v="1"/>
    <x v="1"/>
    <x v="0"/>
    <s v="Q1"/>
    <x v="8"/>
    <x v="2"/>
    <s v="EQ"/>
    <n v="635.29999999999995"/>
    <n v="656"/>
    <n v="635.29999999999995"/>
    <n v="644"/>
    <n v="652.5"/>
    <n v="653.35"/>
    <n v="650.78"/>
    <n v="1609622"/>
    <n v="1047516943.35"/>
    <n v="53853"/>
    <n v="958259"/>
    <n v="59.53"/>
    <n v="9.3500000000000227"/>
    <n v="1.4518633540372706E-2"/>
    <x v="1"/>
  </r>
  <r>
    <d v="2025-01-03T00:00:00"/>
    <x v="0"/>
    <n v="1"/>
    <n v="1"/>
    <x v="1"/>
    <x v="0"/>
    <s v="Q1"/>
    <x v="8"/>
    <x v="2"/>
    <s v="EQ"/>
    <n v="657"/>
    <n v="663.65"/>
    <n v="647.65"/>
    <n v="653.35"/>
    <n v="660"/>
    <n v="660.95"/>
    <n v="657.18"/>
    <n v="1752004"/>
    <n v="1151385241.3"/>
    <n v="52811"/>
    <n v="899688"/>
    <n v="51.35"/>
    <n v="7.6000000000000227"/>
    <n v="1.1632356317440916E-2"/>
    <x v="1"/>
  </r>
  <r>
    <d v="2025-01-06T00:00:00"/>
    <x v="0"/>
    <n v="1"/>
    <n v="1"/>
    <x v="1"/>
    <x v="0"/>
    <s v="Q1"/>
    <x v="8"/>
    <x v="2"/>
    <s v="EQ"/>
    <n v="667"/>
    <n v="675.05"/>
    <n v="633.15"/>
    <n v="660.95"/>
    <n v="648.5"/>
    <n v="648.35"/>
    <n v="646.54"/>
    <n v="2833965"/>
    <n v="1832259315.8"/>
    <n v="80631"/>
    <n v="1223426"/>
    <n v="43.17"/>
    <n v="-12.600000000000023"/>
    <n v="-1.9063469248808567E-2"/>
    <x v="0"/>
  </r>
  <r>
    <d v="2025-01-07T00:00:00"/>
    <x v="0"/>
    <n v="1"/>
    <n v="1"/>
    <x v="1"/>
    <x v="0"/>
    <s v="Q1"/>
    <x v="8"/>
    <x v="2"/>
    <s v="EQ"/>
    <n v="645.29999999999995"/>
    <n v="654.75"/>
    <n v="638.65"/>
    <n v="648.35"/>
    <n v="639.75"/>
    <n v="643.6"/>
    <n v="648.30999999999995"/>
    <n v="1687921"/>
    <n v="1094300787.8499999"/>
    <n v="58190"/>
    <n v="1192699"/>
    <n v="70.66"/>
    <n v="-4.75"/>
    <n v="-7.3262898126012178E-3"/>
    <x v="0"/>
  </r>
  <r>
    <d v="2025-01-08T00:00:00"/>
    <x v="0"/>
    <n v="1"/>
    <n v="1"/>
    <x v="1"/>
    <x v="0"/>
    <s v="Q1"/>
    <x v="8"/>
    <x v="2"/>
    <s v="EQ"/>
    <n v="638.1"/>
    <n v="640.35"/>
    <n v="623.25"/>
    <n v="643.6"/>
    <n v="638.85"/>
    <n v="638.4"/>
    <n v="634.41999999999996"/>
    <n v="1621163"/>
    <n v="1028491519.7"/>
    <n v="45647"/>
    <n v="828073"/>
    <n v="51.08"/>
    <n v="-5.2000000000000455"/>
    <n v="-8.0795525170914307E-3"/>
    <x v="0"/>
  </r>
  <r>
    <d v="2025-01-09T00:00:00"/>
    <x v="0"/>
    <n v="1"/>
    <n v="1"/>
    <x v="1"/>
    <x v="0"/>
    <s v="Q1"/>
    <x v="8"/>
    <x v="2"/>
    <s v="EQ"/>
    <n v="639"/>
    <n v="668.95"/>
    <n v="635.85"/>
    <n v="638.4"/>
    <n v="667"/>
    <n v="666.9"/>
    <n v="662.28"/>
    <n v="2573131"/>
    <n v="1704122109.4000001"/>
    <n v="92174"/>
    <n v="719107"/>
    <n v="27.95"/>
    <n v="28.5"/>
    <n v="4.4642857142857144E-2"/>
    <x v="1"/>
  </r>
  <r>
    <d v="2025-01-10T00:00:00"/>
    <x v="0"/>
    <n v="1"/>
    <n v="1"/>
    <x v="1"/>
    <x v="0"/>
    <s v="Q1"/>
    <x v="8"/>
    <x v="2"/>
    <s v="EQ"/>
    <n v="669"/>
    <n v="679.6"/>
    <n v="664.7"/>
    <n v="666.9"/>
    <n v="673.55"/>
    <n v="673.9"/>
    <n v="673.45"/>
    <n v="3578086"/>
    <n v="2409668222.6500001"/>
    <n v="73342"/>
    <n v="1725756"/>
    <n v="48.23"/>
    <n v="7"/>
    <n v="1.0496326285799971E-2"/>
    <x v="1"/>
  </r>
  <r>
    <d v="2025-01-13T00:00:00"/>
    <x v="0"/>
    <n v="1"/>
    <n v="1"/>
    <x v="1"/>
    <x v="0"/>
    <s v="Q1"/>
    <x v="8"/>
    <x v="2"/>
    <s v="EQ"/>
    <n v="671"/>
    <n v="675.25"/>
    <n v="663.35"/>
    <n v="673.9"/>
    <n v="664.45"/>
    <n v="668.4"/>
    <n v="671.05"/>
    <n v="3161422"/>
    <n v="2121485932.0999999"/>
    <n v="60783"/>
    <n v="2092881"/>
    <n v="66.2"/>
    <n v="-5.5"/>
    <n v="-8.1614482860958605E-3"/>
    <x v="0"/>
  </r>
  <r>
    <d v="2025-01-14T00:00:00"/>
    <x v="0"/>
    <n v="1"/>
    <n v="1"/>
    <x v="1"/>
    <x v="0"/>
    <s v="Q1"/>
    <x v="8"/>
    <x v="2"/>
    <s v="EQ"/>
    <n v="665"/>
    <n v="669.4"/>
    <n v="654.75"/>
    <n v="668.4"/>
    <n v="663.45"/>
    <n v="661.1"/>
    <n v="661.03"/>
    <n v="1619502"/>
    <n v="1070537814.9"/>
    <n v="41814"/>
    <n v="798476"/>
    <n v="49.3"/>
    <n v="-7.2999999999999545"/>
    <n v="-1.0921603830041824E-2"/>
    <x v="0"/>
  </r>
  <r>
    <d v="2025-01-15T00:00:00"/>
    <x v="0"/>
    <n v="1"/>
    <n v="1"/>
    <x v="1"/>
    <x v="0"/>
    <s v="Q1"/>
    <x v="8"/>
    <x v="2"/>
    <s v="EQ"/>
    <n v="664.9"/>
    <n v="664.9"/>
    <n v="650.75"/>
    <n v="661.1"/>
    <n v="661.4"/>
    <n v="659.75"/>
    <n v="658.57"/>
    <n v="947122"/>
    <n v="623743939.10000002"/>
    <n v="30926"/>
    <n v="485923"/>
    <n v="51.31"/>
    <n v="-1.3500000000000227"/>
    <n v="-2.0420511269097301E-3"/>
    <x v="0"/>
  </r>
  <r>
    <d v="2025-01-16T00:00:00"/>
    <x v="0"/>
    <n v="1"/>
    <n v="1"/>
    <x v="1"/>
    <x v="0"/>
    <s v="Q1"/>
    <x v="8"/>
    <x v="2"/>
    <s v="EQ"/>
    <n v="660.95"/>
    <n v="662.8"/>
    <n v="648.35"/>
    <n v="659.75"/>
    <n v="652"/>
    <n v="652.6"/>
    <n v="653.11"/>
    <n v="739133"/>
    <n v="482735343.14999998"/>
    <n v="31922"/>
    <n v="352226"/>
    <n v="47.65"/>
    <n v="-7.1499999999999773"/>
    <n v="-1.0837438423645285E-2"/>
    <x v="0"/>
  </r>
  <r>
    <d v="2025-01-17T00:00:00"/>
    <x v="0"/>
    <n v="1"/>
    <n v="1"/>
    <x v="1"/>
    <x v="0"/>
    <s v="Q1"/>
    <x v="8"/>
    <x v="2"/>
    <s v="EQ"/>
    <n v="650"/>
    <n v="667.9"/>
    <n v="645.4"/>
    <n v="652.6"/>
    <n v="663.3"/>
    <n v="664.4"/>
    <n v="662.51"/>
    <n v="2338569"/>
    <n v="1549317244.0999999"/>
    <n v="55195"/>
    <n v="1475918"/>
    <n v="63.11"/>
    <n v="11.799999999999955"/>
    <n v="1.8081520073551877E-2"/>
    <x v="1"/>
  </r>
  <r>
    <d v="2025-01-20T00:00:00"/>
    <x v="0"/>
    <n v="1"/>
    <n v="1"/>
    <x v="1"/>
    <x v="0"/>
    <s v="Q1"/>
    <x v="8"/>
    <x v="2"/>
    <s v="EQ"/>
    <n v="667.45"/>
    <n v="667.45"/>
    <n v="655.35"/>
    <n v="664.4"/>
    <n v="657.6"/>
    <n v="657.45"/>
    <n v="658.65"/>
    <n v="456518"/>
    <n v="300686134.55000001"/>
    <n v="19205"/>
    <n v="178561"/>
    <n v="39.11"/>
    <n v="-6.9499999999999318"/>
    <n v="-1.0460565924141981E-2"/>
    <x v="0"/>
  </r>
  <r>
    <d v="2025-01-21T00:00:00"/>
    <x v="0"/>
    <n v="1"/>
    <n v="1"/>
    <x v="1"/>
    <x v="0"/>
    <s v="Q1"/>
    <x v="8"/>
    <x v="2"/>
    <s v="EQ"/>
    <n v="662.1"/>
    <n v="668.3"/>
    <n v="657.15"/>
    <n v="657.45"/>
    <n v="664.55"/>
    <n v="666.4"/>
    <n v="664.53"/>
    <n v="2291644"/>
    <n v="1522874017.1500001"/>
    <n v="38170"/>
    <n v="1453321"/>
    <n v="63.42"/>
    <n v="8.9499999999999318"/>
    <n v="1.3613202524906732E-2"/>
    <x v="1"/>
  </r>
  <r>
    <d v="2025-01-22T00:00:00"/>
    <x v="0"/>
    <n v="1"/>
    <n v="1"/>
    <x v="1"/>
    <x v="0"/>
    <s v="Q1"/>
    <x v="8"/>
    <x v="2"/>
    <s v="EQ"/>
    <n v="668"/>
    <n v="670"/>
    <n v="660.85"/>
    <n v="666.4"/>
    <n v="663.1"/>
    <n v="665.35"/>
    <n v="665.71"/>
    <n v="2086320"/>
    <n v="1388873661.7"/>
    <n v="65613"/>
    <n v="1169252"/>
    <n v="56.04"/>
    <n v="-1.0499999999999545"/>
    <n v="-1.5756302521007721E-3"/>
    <x v="0"/>
  </r>
  <r>
    <d v="2025-01-23T00:00:00"/>
    <x v="0"/>
    <n v="1"/>
    <n v="1"/>
    <x v="1"/>
    <x v="0"/>
    <s v="Q1"/>
    <x v="8"/>
    <x v="2"/>
    <s v="EQ"/>
    <n v="664.95"/>
    <n v="674.35"/>
    <n v="656.5"/>
    <n v="665.35"/>
    <n v="669.4"/>
    <n v="667.9"/>
    <n v="668.17"/>
    <n v="593272"/>
    <n v="396408809.85000002"/>
    <n v="23043"/>
    <n v="196125"/>
    <n v="33.06"/>
    <n v="2.5499999999999545"/>
    <n v="3.8325693244156524E-3"/>
    <x v="1"/>
  </r>
  <r>
    <d v="2025-01-24T00:00:00"/>
    <x v="0"/>
    <n v="1"/>
    <n v="1"/>
    <x v="1"/>
    <x v="0"/>
    <s v="Q1"/>
    <x v="8"/>
    <x v="2"/>
    <s v="EQ"/>
    <n v="669.35"/>
    <n v="672.55"/>
    <n v="663.4"/>
    <n v="667.9"/>
    <n v="665.05"/>
    <n v="666.2"/>
    <n v="668.32"/>
    <n v="529334"/>
    <n v="353762694.89999998"/>
    <n v="22145"/>
    <n v="193481"/>
    <n v="36.549999999999997"/>
    <n v="-1.6999999999999318"/>
    <n v="-2.5452912112590687E-3"/>
    <x v="0"/>
  </r>
  <r>
    <d v="2025-01-27T00:00:00"/>
    <x v="0"/>
    <n v="1"/>
    <n v="1"/>
    <x v="1"/>
    <x v="0"/>
    <s v="Q1"/>
    <x v="8"/>
    <x v="2"/>
    <s v="EQ"/>
    <n v="661.05"/>
    <n v="667"/>
    <n v="654.25"/>
    <n v="666.2"/>
    <n v="656.2"/>
    <n v="656.65"/>
    <n v="660.14"/>
    <n v="467561"/>
    <n v="308655256.25"/>
    <n v="29628"/>
    <n v="175354"/>
    <n v="37.5"/>
    <n v="-9.5500000000000682"/>
    <n v="-1.4335034524167019E-2"/>
    <x v="0"/>
  </r>
  <r>
    <d v="2025-01-28T00:00:00"/>
    <x v="0"/>
    <n v="1"/>
    <n v="1"/>
    <x v="1"/>
    <x v="0"/>
    <s v="Q1"/>
    <x v="8"/>
    <x v="2"/>
    <s v="EQ"/>
    <n v="656.65"/>
    <n v="668.1"/>
    <n v="654.29999999999995"/>
    <n v="656.65"/>
    <n v="667.45"/>
    <n v="663.95"/>
    <n v="661.35"/>
    <n v="1500950"/>
    <n v="992652449"/>
    <n v="48948"/>
    <n v="997817"/>
    <n v="66.48"/>
    <n v="7.3000000000000682"/>
    <n v="1.111703342724445E-2"/>
    <x v="1"/>
  </r>
  <r>
    <d v="2025-01-29T00:00:00"/>
    <x v="0"/>
    <n v="1"/>
    <n v="1"/>
    <x v="1"/>
    <x v="0"/>
    <s v="Q1"/>
    <x v="8"/>
    <x v="2"/>
    <s v="EQ"/>
    <n v="666"/>
    <n v="683.6"/>
    <n v="664.35"/>
    <n v="663.95"/>
    <n v="674.4"/>
    <n v="671.85"/>
    <n v="674.67"/>
    <n v="2457335"/>
    <n v="1657881144.0999999"/>
    <n v="55723"/>
    <n v="1318629"/>
    <n v="53.66"/>
    <n v="7.8999999999999773"/>
    <n v="1.1898486331802058E-2"/>
    <x v="1"/>
  </r>
  <r>
    <d v="2025-01-30T00:00:00"/>
    <x v="0"/>
    <n v="1"/>
    <n v="1"/>
    <x v="1"/>
    <x v="0"/>
    <s v="Q1"/>
    <x v="8"/>
    <x v="2"/>
    <s v="EQ"/>
    <n v="674.55"/>
    <n v="680"/>
    <n v="668.1"/>
    <n v="671.85"/>
    <n v="680"/>
    <n v="672.15"/>
    <n v="672.73"/>
    <n v="911550"/>
    <n v="613224919.5"/>
    <n v="35371"/>
    <n v="417953"/>
    <n v="45.85"/>
    <n v="0.29999999999995453"/>
    <n v="4.4652824291129646E-4"/>
    <x v="1"/>
  </r>
  <r>
    <d v="2025-01-31T00:00:00"/>
    <x v="0"/>
    <n v="1"/>
    <n v="1"/>
    <x v="1"/>
    <x v="0"/>
    <s v="Q1"/>
    <x v="8"/>
    <x v="2"/>
    <s v="EQ"/>
    <n v="677"/>
    <n v="686.55"/>
    <n v="655.04999999999995"/>
    <n v="672.15"/>
    <n v="670.85"/>
    <n v="670.65"/>
    <n v="673.54"/>
    <n v="3690369"/>
    <n v="2485605772.0999999"/>
    <n v="110919"/>
    <n v="1083476"/>
    <n v="29.36"/>
    <n v="-1.5"/>
    <n v="-2.2316447221602323E-3"/>
    <x v="0"/>
  </r>
  <r>
    <d v="2025-02-01T00:00:00"/>
    <x v="1"/>
    <n v="2"/>
    <n v="1"/>
    <x v="1"/>
    <x v="0"/>
    <s v="Q1"/>
    <x v="8"/>
    <x v="2"/>
    <s v="EQ"/>
    <n v="670.65"/>
    <n v="736.9"/>
    <n v="666.05"/>
    <n v="670.65"/>
    <n v="686.25"/>
    <n v="694.2"/>
    <n v="697.2"/>
    <n v="4446114"/>
    <n v="3099840053.5999999"/>
    <n v="97668"/>
    <n v="1882851"/>
    <n v="42.35"/>
    <n v="23.550000000000068"/>
    <n v="3.5115186759114396E-2"/>
    <x v="1"/>
  </r>
  <r>
    <d v="2025-02-03T00:00:00"/>
    <x v="1"/>
    <n v="2"/>
    <n v="1"/>
    <x v="1"/>
    <x v="0"/>
    <s v="Q1"/>
    <x v="8"/>
    <x v="2"/>
    <s v="EQ"/>
    <n v="688.4"/>
    <n v="690.05"/>
    <n v="661.85"/>
    <n v="694.2"/>
    <n v="670.75"/>
    <n v="673.35"/>
    <n v="675.49"/>
    <n v="2367737"/>
    <n v="1599383989.5"/>
    <n v="94226"/>
    <n v="1200354"/>
    <n v="50.7"/>
    <n v="-20.850000000000023"/>
    <n v="-3.003457216940366E-2"/>
    <x v="0"/>
  </r>
  <r>
    <d v="2025-02-04T00:00:00"/>
    <x v="1"/>
    <n v="2"/>
    <n v="1"/>
    <x v="1"/>
    <x v="0"/>
    <s v="Q1"/>
    <x v="8"/>
    <x v="2"/>
    <s v="EQ"/>
    <n v="672.95"/>
    <n v="679.75"/>
    <n v="665.1"/>
    <n v="673.35"/>
    <n v="677.9"/>
    <n v="677.05"/>
    <n v="674.46"/>
    <n v="1492015"/>
    <n v="1006304754.1"/>
    <n v="90847"/>
    <n v="755523"/>
    <n v="50.64"/>
    <n v="3.6999999999999318"/>
    <n v="5.4949134922401893E-3"/>
    <x v="1"/>
  </r>
  <r>
    <d v="2025-02-05T00:00:00"/>
    <x v="1"/>
    <n v="2"/>
    <n v="1"/>
    <x v="1"/>
    <x v="0"/>
    <s v="Q1"/>
    <x v="8"/>
    <x v="2"/>
    <s v="EQ"/>
    <n v="675.55"/>
    <n v="676"/>
    <n v="662.4"/>
    <n v="677.05"/>
    <n v="667.5"/>
    <n v="668.75"/>
    <n v="668.47"/>
    <n v="1988584"/>
    <n v="1329312159.55"/>
    <n v="61960"/>
    <n v="1059385"/>
    <n v="53.27"/>
    <n v="-8.2999999999999545"/>
    <n v="-1.2259065061664508E-2"/>
    <x v="0"/>
  </r>
  <r>
    <d v="2025-02-06T00:00:00"/>
    <x v="1"/>
    <n v="2"/>
    <n v="1"/>
    <x v="1"/>
    <x v="0"/>
    <s v="Q1"/>
    <x v="8"/>
    <x v="2"/>
    <s v="EQ"/>
    <n v="669.4"/>
    <n v="676.7"/>
    <n v="657.75"/>
    <n v="668.75"/>
    <n v="661"/>
    <n v="661.55"/>
    <n v="666.3"/>
    <n v="1253699"/>
    <n v="835340295.04999995"/>
    <n v="33502"/>
    <n v="661554"/>
    <n v="52.77"/>
    <n v="-7.2000000000000455"/>
    <n v="-1.0766355140186984E-2"/>
    <x v="0"/>
  </r>
  <r>
    <d v="2025-02-07T00:00:00"/>
    <x v="1"/>
    <n v="2"/>
    <n v="1"/>
    <x v="1"/>
    <x v="0"/>
    <s v="Q1"/>
    <x v="8"/>
    <x v="2"/>
    <s v="EQ"/>
    <n v="661.2"/>
    <n v="663.95"/>
    <n v="644.95000000000005"/>
    <n v="661.55"/>
    <n v="648.5"/>
    <n v="649.25"/>
    <n v="649.58000000000004"/>
    <n v="837069"/>
    <n v="543743077.45000005"/>
    <n v="39121"/>
    <n v="381024"/>
    <n v="45.52"/>
    <n v="-12.299999999999955"/>
    <n v="-1.8592698964552876E-2"/>
    <x v="0"/>
  </r>
  <r>
    <d v="2025-02-10T00:00:00"/>
    <x v="1"/>
    <n v="2"/>
    <n v="1"/>
    <x v="1"/>
    <x v="0"/>
    <s v="Q1"/>
    <x v="8"/>
    <x v="2"/>
    <s v="EQ"/>
    <n v="648.45000000000005"/>
    <n v="652"/>
    <n v="635.6"/>
    <n v="649.25"/>
    <n v="643.79999999999995"/>
    <n v="644.1"/>
    <n v="644.09"/>
    <n v="2613543"/>
    <n v="1683361946.6500001"/>
    <n v="64012"/>
    <n v="1723850"/>
    <n v="65.959999999999994"/>
    <n v="-5.1499999999999773"/>
    <n v="-7.9322294955717788E-3"/>
    <x v="0"/>
  </r>
  <r>
    <d v="2025-02-11T00:00:00"/>
    <x v="1"/>
    <n v="2"/>
    <n v="1"/>
    <x v="1"/>
    <x v="0"/>
    <s v="Q1"/>
    <x v="8"/>
    <x v="2"/>
    <s v="EQ"/>
    <n v="640.20000000000005"/>
    <n v="650.35"/>
    <n v="626.54999999999995"/>
    <n v="644.1"/>
    <n v="634.1"/>
    <n v="634.70000000000005"/>
    <n v="634.29"/>
    <n v="998016"/>
    <n v="633029595.10000002"/>
    <n v="52985"/>
    <n v="563881"/>
    <n v="56.5"/>
    <n v="-9.3999999999999773"/>
    <n v="-1.459400714174814E-2"/>
    <x v="0"/>
  </r>
  <r>
    <d v="2025-02-12T00:00:00"/>
    <x v="1"/>
    <n v="2"/>
    <n v="1"/>
    <x v="1"/>
    <x v="0"/>
    <s v="Q1"/>
    <x v="8"/>
    <x v="2"/>
    <s v="EQ"/>
    <n v="630.70000000000005"/>
    <n v="638.29999999999995"/>
    <n v="620.29999999999995"/>
    <n v="634.70000000000005"/>
    <n v="632.29999999999995"/>
    <n v="632.15"/>
    <n v="630.13"/>
    <n v="1073537"/>
    <n v="676468909.5"/>
    <n v="41580"/>
    <n v="588168"/>
    <n v="54.79"/>
    <n v="-2.5500000000000682"/>
    <n v="-4.0176461320309883E-3"/>
    <x v="0"/>
  </r>
  <r>
    <d v="2025-02-13T00:00:00"/>
    <x v="1"/>
    <n v="2"/>
    <n v="1"/>
    <x v="1"/>
    <x v="0"/>
    <s v="Q1"/>
    <x v="8"/>
    <x v="2"/>
    <s v="EQ"/>
    <n v="630"/>
    <n v="643.35"/>
    <n v="630"/>
    <n v="632.15"/>
    <n v="631.65"/>
    <n v="634.5"/>
    <n v="638.61"/>
    <n v="1144554"/>
    <n v="730926206.14999998"/>
    <n v="35484"/>
    <n v="744898"/>
    <n v="65.08"/>
    <n v="2.3500000000000227"/>
    <n v="3.7174721189591441E-3"/>
    <x v="1"/>
  </r>
  <r>
    <d v="2025-02-14T00:00:00"/>
    <x v="1"/>
    <n v="2"/>
    <n v="1"/>
    <x v="1"/>
    <x v="0"/>
    <s v="Q1"/>
    <x v="8"/>
    <x v="2"/>
    <s v="EQ"/>
    <n v="635.04999999999995"/>
    <n v="638.25"/>
    <n v="629.5"/>
    <n v="634.5"/>
    <n v="633.9"/>
    <n v="633.75"/>
    <n v="633.6"/>
    <n v="1821215"/>
    <n v="1153928840"/>
    <n v="53928"/>
    <n v="1093449"/>
    <n v="60.04"/>
    <n v="-0.75"/>
    <n v="-1.1820330969267139E-3"/>
    <x v="0"/>
  </r>
  <r>
    <d v="2025-02-17T00:00:00"/>
    <x v="1"/>
    <n v="2"/>
    <n v="1"/>
    <x v="1"/>
    <x v="0"/>
    <s v="Q1"/>
    <x v="8"/>
    <x v="2"/>
    <s v="EQ"/>
    <n v="625.5"/>
    <n v="632.15"/>
    <n v="613.6"/>
    <n v="633.75"/>
    <n v="625.20000000000005"/>
    <n v="624.75"/>
    <n v="624.04"/>
    <n v="1571043"/>
    <n v="980391741.29999995"/>
    <n v="33256"/>
    <n v="957375"/>
    <n v="60.94"/>
    <n v="-9"/>
    <n v="-1.4201183431952662E-2"/>
    <x v="0"/>
  </r>
  <r>
    <d v="2025-02-18T00:00:00"/>
    <x v="1"/>
    <n v="2"/>
    <n v="1"/>
    <x v="1"/>
    <x v="0"/>
    <s v="Q1"/>
    <x v="8"/>
    <x v="2"/>
    <s v="EQ"/>
    <n v="620.25"/>
    <n v="628.04999999999995"/>
    <n v="619.70000000000005"/>
    <n v="624.75"/>
    <n v="625"/>
    <n v="626.15"/>
    <n v="624.5"/>
    <n v="712638"/>
    <n v="445039892.75"/>
    <n v="39735"/>
    <n v="502387"/>
    <n v="70.5"/>
    <n v="1.3999999999999773"/>
    <n v="2.2408963585433808E-3"/>
    <x v="1"/>
  </r>
  <r>
    <d v="2025-02-19T00:00:00"/>
    <x v="1"/>
    <n v="2"/>
    <n v="1"/>
    <x v="1"/>
    <x v="0"/>
    <s v="Q1"/>
    <x v="8"/>
    <x v="2"/>
    <s v="EQ"/>
    <n v="626.15"/>
    <n v="639.54999999999995"/>
    <n v="620.25"/>
    <n v="626.15"/>
    <n v="634.5"/>
    <n v="634.95000000000005"/>
    <n v="629.41"/>
    <n v="1023390"/>
    <n v="644136355.25"/>
    <n v="32307"/>
    <n v="525463"/>
    <n v="51.35"/>
    <n v="8.8000000000000682"/>
    <n v="1.4054140381697786E-2"/>
    <x v="1"/>
  </r>
  <r>
    <d v="2025-02-20T00:00:00"/>
    <x v="1"/>
    <n v="2"/>
    <n v="1"/>
    <x v="1"/>
    <x v="0"/>
    <s v="Q1"/>
    <x v="8"/>
    <x v="2"/>
    <s v="EQ"/>
    <n v="633.45000000000005"/>
    <n v="643.4"/>
    <n v="630"/>
    <n v="634.95000000000005"/>
    <n v="642"/>
    <n v="641.6"/>
    <n v="640.62"/>
    <n v="891876"/>
    <n v="571356838.45000005"/>
    <n v="41193"/>
    <n v="567218"/>
    <n v="63.6"/>
    <n v="6.6499999999999773"/>
    <n v="1.0473265611465433E-2"/>
    <x v="1"/>
  </r>
  <r>
    <d v="2025-02-21T00:00:00"/>
    <x v="1"/>
    <n v="2"/>
    <n v="1"/>
    <x v="1"/>
    <x v="0"/>
    <s v="Q1"/>
    <x v="8"/>
    <x v="2"/>
    <s v="EQ"/>
    <n v="642"/>
    <n v="644.65"/>
    <n v="615.20000000000005"/>
    <n v="641.6"/>
    <n v="625"/>
    <n v="624.79999999999995"/>
    <n v="623.70000000000005"/>
    <n v="1976242"/>
    <n v="1232578979"/>
    <n v="68193"/>
    <n v="1118124"/>
    <n v="56.58"/>
    <n v="-16.800000000000068"/>
    <n v="-2.6184538653366687E-2"/>
    <x v="0"/>
  </r>
  <r>
    <d v="2025-02-24T00:00:00"/>
    <x v="1"/>
    <n v="2"/>
    <n v="1"/>
    <x v="1"/>
    <x v="0"/>
    <s v="Q1"/>
    <x v="8"/>
    <x v="2"/>
    <s v="EQ"/>
    <n v="611"/>
    <n v="625.85"/>
    <n v="611"/>
    <n v="624.79999999999995"/>
    <n v="620.9"/>
    <n v="621.25"/>
    <n v="621.30999999999995"/>
    <n v="1542899"/>
    <n v="958612422.5"/>
    <n v="42542"/>
    <n v="960000"/>
    <n v="62.22"/>
    <n v="-3.5499999999999545"/>
    <n v="-5.6818181818181091E-3"/>
    <x v="0"/>
  </r>
  <r>
    <d v="2025-02-25T00:00:00"/>
    <x v="1"/>
    <n v="2"/>
    <n v="1"/>
    <x v="1"/>
    <x v="0"/>
    <s v="Q1"/>
    <x v="8"/>
    <x v="2"/>
    <s v="EQ"/>
    <n v="616.25"/>
    <n v="623.75"/>
    <n v="615.85"/>
    <n v="621.25"/>
    <n v="621"/>
    <n v="621.79999999999995"/>
    <n v="621.41"/>
    <n v="1225342"/>
    <n v="761443182.14999998"/>
    <n v="30627"/>
    <n v="929931"/>
    <n v="75.89"/>
    <n v="0.54999999999995453"/>
    <n v="8.85311871227291E-4"/>
    <x v="1"/>
  </r>
  <r>
    <d v="2025-02-27T00:00:00"/>
    <x v="1"/>
    <n v="2"/>
    <n v="1"/>
    <x v="1"/>
    <x v="0"/>
    <s v="Q1"/>
    <x v="8"/>
    <x v="2"/>
    <s v="EQ"/>
    <n v="610"/>
    <n v="625.25"/>
    <n v="609.95000000000005"/>
    <n v="621.79999999999995"/>
    <n v="621.70000000000005"/>
    <n v="623.29999999999995"/>
    <n v="621.62"/>
    <n v="1440672"/>
    <n v="895552326"/>
    <n v="48759"/>
    <n v="868202"/>
    <n v="60.26"/>
    <n v="1.5"/>
    <n v="2.4123512383403024E-3"/>
    <x v="1"/>
  </r>
  <r>
    <d v="2025-02-28T00:00:00"/>
    <x v="1"/>
    <n v="2"/>
    <n v="1"/>
    <x v="1"/>
    <x v="0"/>
    <s v="Q1"/>
    <x v="8"/>
    <x v="2"/>
    <s v="EQ"/>
    <n v="620.79999999999995"/>
    <n v="624.54999999999995"/>
    <n v="598.04999999999995"/>
    <n v="623.29999999999995"/>
    <n v="599.95000000000005"/>
    <n v="600.6"/>
    <n v="604.28"/>
    <n v="2680280"/>
    <n v="1619640055"/>
    <n v="74203"/>
    <n v="1675077"/>
    <n v="62.5"/>
    <n v="-22.699999999999932"/>
    <n v="-3.6419059842772231E-2"/>
    <x v="0"/>
  </r>
  <r>
    <d v="2025-03-03T00:00:00"/>
    <x v="2"/>
    <n v="3"/>
    <n v="1"/>
    <x v="1"/>
    <x v="0"/>
    <s v="Q1"/>
    <x v="8"/>
    <x v="2"/>
    <s v="EQ"/>
    <n v="596.79999999999995"/>
    <n v="599.65"/>
    <n v="589.5"/>
    <n v="600.6"/>
    <n v="594.9"/>
    <n v="594.15"/>
    <n v="593.94000000000005"/>
    <n v="1783194"/>
    <n v="1059110338.95"/>
    <n v="55081"/>
    <n v="1189310"/>
    <n v="66.7"/>
    <n v="-6.4500000000000455"/>
    <n v="-1.0739260739260814E-2"/>
    <x v="0"/>
  </r>
  <r>
    <d v="2025-03-04T00:00:00"/>
    <x v="2"/>
    <n v="3"/>
    <n v="1"/>
    <x v="1"/>
    <x v="0"/>
    <s v="Q1"/>
    <x v="8"/>
    <x v="2"/>
    <s v="EQ"/>
    <n v="585"/>
    <n v="590.6"/>
    <n v="577.85"/>
    <n v="594.15"/>
    <n v="588"/>
    <n v="587.75"/>
    <n v="582.77"/>
    <n v="4370725"/>
    <n v="2547128252.8499999"/>
    <n v="60668"/>
    <n v="3005076"/>
    <n v="68.75"/>
    <n v="-6.3999999999999773"/>
    <n v="-1.0771690650509093E-2"/>
    <x v="0"/>
  </r>
  <r>
    <d v="2025-03-05T00:00:00"/>
    <x v="2"/>
    <n v="3"/>
    <n v="1"/>
    <x v="1"/>
    <x v="0"/>
    <s v="Q1"/>
    <x v="8"/>
    <x v="2"/>
    <s v="EQ"/>
    <n v="584.79999999999995"/>
    <n v="594.20000000000005"/>
    <n v="581.95000000000005"/>
    <n v="587.75"/>
    <n v="592.35"/>
    <n v="589.15"/>
    <n v="589.17999999999995"/>
    <n v="3256655"/>
    <n v="1918741326.2"/>
    <n v="63267"/>
    <n v="2523989"/>
    <n v="77.5"/>
    <n v="1.3999999999999773"/>
    <n v="2.3819651212249721E-3"/>
    <x v="1"/>
  </r>
  <r>
    <d v="2025-03-06T00:00:00"/>
    <x v="2"/>
    <n v="3"/>
    <n v="1"/>
    <x v="1"/>
    <x v="0"/>
    <s v="Q1"/>
    <x v="8"/>
    <x v="2"/>
    <s v="EQ"/>
    <n v="596.75"/>
    <n v="611.5"/>
    <n v="594"/>
    <n v="589.15"/>
    <n v="606.9"/>
    <n v="607.70000000000005"/>
    <n v="606.32000000000005"/>
    <n v="2103830"/>
    <n v="1275587328.25"/>
    <n v="82238"/>
    <n v="1185334"/>
    <n v="56.34"/>
    <n v="18.550000000000068"/>
    <n v="3.1486039209030078E-2"/>
    <x v="1"/>
  </r>
  <r>
    <d v="2025-03-07T00:00:00"/>
    <x v="2"/>
    <n v="3"/>
    <n v="1"/>
    <x v="1"/>
    <x v="0"/>
    <s v="Q1"/>
    <x v="8"/>
    <x v="2"/>
    <s v="EQ"/>
    <n v="607.70000000000005"/>
    <n v="613.35"/>
    <n v="604.95000000000005"/>
    <n v="607.70000000000005"/>
    <n v="610.95000000000005"/>
    <n v="609.65"/>
    <n v="609.88"/>
    <n v="1327590"/>
    <n v="809666240.85000002"/>
    <n v="43423"/>
    <n v="574546"/>
    <n v="43.28"/>
    <n v="1.9499999999999318"/>
    <n v="3.2088201415170835E-3"/>
    <x v="1"/>
  </r>
  <r>
    <d v="2025-03-10T00:00:00"/>
    <x v="2"/>
    <n v="3"/>
    <n v="1"/>
    <x v="1"/>
    <x v="0"/>
    <s v="Q1"/>
    <x v="8"/>
    <x v="2"/>
    <s v="EQ"/>
    <n v="609.95000000000005"/>
    <n v="615"/>
    <n v="605.25"/>
    <n v="609.65"/>
    <n v="605.85"/>
    <n v="607.29999999999995"/>
    <n v="609.13"/>
    <n v="1188893"/>
    <n v="724187359.70000005"/>
    <n v="41867"/>
    <n v="745502"/>
    <n v="62.71"/>
    <n v="-2.3500000000000227"/>
    <n v="-3.8546707127040478E-3"/>
    <x v="0"/>
  </r>
  <r>
    <d v="2025-03-11T00:00:00"/>
    <x v="2"/>
    <n v="3"/>
    <n v="1"/>
    <x v="1"/>
    <x v="0"/>
    <s v="Q1"/>
    <x v="8"/>
    <x v="2"/>
    <s v="EQ"/>
    <n v="605.85"/>
    <n v="606.4"/>
    <n v="592.70000000000005"/>
    <n v="607.29999999999995"/>
    <n v="605"/>
    <n v="602.9"/>
    <n v="599.95000000000005"/>
    <n v="2227722"/>
    <n v="1336520990.4000001"/>
    <n v="35874"/>
    <n v="1638102"/>
    <n v="73.53"/>
    <n v="-4.3999999999999773"/>
    <n v="-7.245183599538906E-3"/>
    <x v="0"/>
  </r>
  <r>
    <d v="2025-03-12T00:00:00"/>
    <x v="2"/>
    <n v="3"/>
    <n v="1"/>
    <x v="1"/>
    <x v="0"/>
    <s v="Q1"/>
    <x v="8"/>
    <x v="2"/>
    <s v="EQ"/>
    <n v="603.1"/>
    <n v="607.6"/>
    <n v="597.95000000000005"/>
    <n v="602.9"/>
    <n v="602.4"/>
    <n v="600.35"/>
    <n v="600.32000000000005"/>
    <n v="3676916"/>
    <n v="2207338952.5"/>
    <n v="47413"/>
    <n v="2756180"/>
    <n v="74.959999999999994"/>
    <n v="-2.5499999999999545"/>
    <n v="-4.2295571404875679E-3"/>
    <x v="0"/>
  </r>
  <r>
    <d v="2025-03-13T00:00:00"/>
    <x v="2"/>
    <n v="3"/>
    <n v="1"/>
    <x v="1"/>
    <x v="0"/>
    <s v="Q1"/>
    <x v="8"/>
    <x v="2"/>
    <s v="EQ"/>
    <n v="603.45000000000005"/>
    <n v="613"/>
    <n v="598.75"/>
    <n v="600.35"/>
    <n v="606.1"/>
    <n v="606.29999999999995"/>
    <n v="606.52"/>
    <n v="689569"/>
    <n v="418237639.64999998"/>
    <n v="27657"/>
    <n v="379899"/>
    <n v="55.09"/>
    <n v="5.9499999999999318"/>
    <n v="9.9108853168983612E-3"/>
    <x v="1"/>
  </r>
  <r>
    <d v="2025-03-17T00:00:00"/>
    <x v="2"/>
    <n v="3"/>
    <n v="1"/>
    <x v="1"/>
    <x v="0"/>
    <s v="Q1"/>
    <x v="8"/>
    <x v="2"/>
    <s v="EQ"/>
    <n v="601"/>
    <n v="609.6"/>
    <n v="601"/>
    <n v="606.29999999999995"/>
    <n v="607.9"/>
    <n v="607.54999999999995"/>
    <n v="606.15"/>
    <n v="820003"/>
    <n v="497043428.10000002"/>
    <n v="32182"/>
    <n v="573943"/>
    <n v="69.989999999999995"/>
    <n v="1.25"/>
    <n v="2.0616856341745013E-3"/>
    <x v="1"/>
  </r>
  <r>
    <d v="2025-03-18T00:00:00"/>
    <x v="2"/>
    <n v="3"/>
    <n v="1"/>
    <x v="1"/>
    <x v="0"/>
    <s v="Q1"/>
    <x v="8"/>
    <x v="2"/>
    <s v="EQ"/>
    <n v="611.9"/>
    <n v="622.20000000000005"/>
    <n v="610"/>
    <n v="607.54999999999995"/>
    <n v="621"/>
    <n v="621.35"/>
    <n v="618.97"/>
    <n v="605785"/>
    <n v="374961775.10000002"/>
    <n v="17776"/>
    <n v="357338"/>
    <n v="58.99"/>
    <n v="13.800000000000068"/>
    <n v="2.2714179902888765E-2"/>
    <x v="1"/>
  </r>
  <r>
    <d v="2025-03-19T00:00:00"/>
    <x v="2"/>
    <n v="3"/>
    <n v="1"/>
    <x v="1"/>
    <x v="0"/>
    <s v="Q1"/>
    <x v="8"/>
    <x v="2"/>
    <s v="EQ"/>
    <n v="618.45000000000005"/>
    <n v="622.75"/>
    <n v="615.25"/>
    <n v="621.35"/>
    <n v="619.95000000000005"/>
    <n v="619.1"/>
    <n v="619.26"/>
    <n v="1640160"/>
    <n v="1015685158.9"/>
    <n v="39112"/>
    <n v="1140280"/>
    <n v="69.52"/>
    <n v="-2.25"/>
    <n v="-3.6211475014082239E-3"/>
    <x v="0"/>
  </r>
  <r>
    <d v="2025-03-20T00:00:00"/>
    <x v="2"/>
    <n v="3"/>
    <n v="1"/>
    <x v="1"/>
    <x v="0"/>
    <s v="Q1"/>
    <x v="8"/>
    <x v="2"/>
    <s v="EQ"/>
    <n v="623.6"/>
    <n v="633.85"/>
    <n v="615.5"/>
    <n v="619.1"/>
    <n v="632.6"/>
    <n v="632.35"/>
    <n v="629.20000000000005"/>
    <n v="1000000"/>
    <n v="629198200.60000002"/>
    <n v="35117"/>
    <n v="479493"/>
    <n v="47.95"/>
    <n v="13.25"/>
    <n v="2.1402035212405104E-2"/>
    <x v="1"/>
  </r>
  <r>
    <d v="2025-03-21T00:00:00"/>
    <x v="2"/>
    <n v="3"/>
    <n v="1"/>
    <x v="1"/>
    <x v="0"/>
    <s v="Q1"/>
    <x v="8"/>
    <x v="2"/>
    <s v="EQ"/>
    <n v="634.5"/>
    <n v="634.54999999999995"/>
    <n v="627.5"/>
    <n v="632.35"/>
    <n v="632.5"/>
    <n v="630.79999999999995"/>
    <n v="630.63"/>
    <n v="1549109"/>
    <n v="976915796.20000005"/>
    <n v="45261"/>
    <n v="1045905"/>
    <n v="67.52"/>
    <n v="-1.5500000000000682"/>
    <n v="-2.4511741915079753E-3"/>
    <x v="0"/>
  </r>
  <r>
    <d v="2025-03-24T00:00:00"/>
    <x v="2"/>
    <n v="3"/>
    <n v="1"/>
    <x v="1"/>
    <x v="0"/>
    <s v="Q1"/>
    <x v="8"/>
    <x v="2"/>
    <s v="EQ"/>
    <n v="635.20000000000005"/>
    <n v="636"/>
    <n v="629.85"/>
    <n v="630.79999999999995"/>
    <n v="635.95000000000005"/>
    <n v="632.9"/>
    <n v="633.51"/>
    <n v="697650"/>
    <n v="441968804.05000001"/>
    <n v="18178"/>
    <n v="462162"/>
    <n v="66.25"/>
    <n v="2.1000000000000227"/>
    <n v="3.32910589727334E-3"/>
    <x v="1"/>
  </r>
  <r>
    <d v="2025-03-25T00:00:00"/>
    <x v="2"/>
    <n v="3"/>
    <n v="1"/>
    <x v="1"/>
    <x v="0"/>
    <s v="Q1"/>
    <x v="8"/>
    <x v="2"/>
    <s v="EQ"/>
    <n v="634.6"/>
    <n v="638.95000000000005"/>
    <n v="622.20000000000005"/>
    <n v="632.9"/>
    <n v="622.95000000000005"/>
    <n v="624.79999999999995"/>
    <n v="628.61"/>
    <n v="1419249"/>
    <n v="892159642.60000002"/>
    <n v="36076"/>
    <n v="840336"/>
    <n v="59.21"/>
    <n v="-8.1000000000000227"/>
    <n v="-1.2798230368146663E-2"/>
    <x v="0"/>
  </r>
  <r>
    <d v="2025-03-26T00:00:00"/>
    <x v="2"/>
    <n v="3"/>
    <n v="1"/>
    <x v="1"/>
    <x v="0"/>
    <s v="Q1"/>
    <x v="8"/>
    <x v="2"/>
    <s v="EQ"/>
    <n v="629"/>
    <n v="642.9"/>
    <n v="627.1"/>
    <n v="624.79999999999995"/>
    <n v="640"/>
    <n v="639.75"/>
    <n v="637.29999999999995"/>
    <n v="1901786"/>
    <n v="1212009994.75"/>
    <n v="72225"/>
    <n v="924172"/>
    <n v="48.59"/>
    <n v="14.950000000000045"/>
    <n v="2.3927656850192137E-2"/>
    <x v="1"/>
  </r>
  <r>
    <d v="2025-03-27T00:00:00"/>
    <x v="2"/>
    <n v="3"/>
    <n v="1"/>
    <x v="1"/>
    <x v="0"/>
    <s v="Q1"/>
    <x v="8"/>
    <x v="2"/>
    <s v="EQ"/>
    <n v="642"/>
    <n v="651.5"/>
    <n v="635.70000000000005"/>
    <n v="639.75"/>
    <n v="651"/>
    <n v="649.04999999999995"/>
    <n v="646.04999999999995"/>
    <n v="1497543"/>
    <n v="967488875.39999998"/>
    <n v="59126"/>
    <n v="675117"/>
    <n v="45.08"/>
    <n v="9.2999999999999545"/>
    <n v="1.4536928487690432E-2"/>
    <x v="1"/>
  </r>
  <r>
    <d v="2025-03-28T00:00:00"/>
    <x v="2"/>
    <n v="3"/>
    <n v="1"/>
    <x v="1"/>
    <x v="0"/>
    <s v="Q1"/>
    <x v="8"/>
    <x v="2"/>
    <s v="EQ"/>
    <n v="649.04999999999995"/>
    <n v="661"/>
    <n v="649"/>
    <n v="649.04999999999995"/>
    <n v="652.95000000000005"/>
    <n v="651.65"/>
    <n v="654.23"/>
    <n v="1075086"/>
    <n v="703349252"/>
    <n v="42789"/>
    <n v="601012"/>
    <n v="55.9"/>
    <n v="2.6000000000000227"/>
    <n v="4.0058547107311038E-3"/>
    <x v="1"/>
  </r>
  <r>
    <d v="2025-04-01T00:00:00"/>
    <x v="3"/>
    <n v="4"/>
    <n v="1"/>
    <x v="1"/>
    <x v="1"/>
    <s v="Q2"/>
    <x v="8"/>
    <x v="2"/>
    <s v="EQ"/>
    <n v="641"/>
    <n v="660.5"/>
    <n v="641"/>
    <n v="651.65"/>
    <n v="650"/>
    <n v="647.54999999999995"/>
    <n v="651.92999999999995"/>
    <n v="1203066"/>
    <n v="784317612.5"/>
    <n v="42540"/>
    <n v="709606"/>
    <n v="58.98"/>
    <n v="-4.1000000000000227"/>
    <n v="-6.2917210158827943E-3"/>
    <x v="0"/>
  </r>
  <r>
    <d v="2025-04-02T00:00:00"/>
    <x v="3"/>
    <n v="4"/>
    <n v="1"/>
    <x v="1"/>
    <x v="1"/>
    <s v="Q2"/>
    <x v="8"/>
    <x v="2"/>
    <s v="EQ"/>
    <n v="650.5"/>
    <n v="659.9"/>
    <n v="643.79999999999995"/>
    <n v="647.54999999999995"/>
    <n v="657"/>
    <n v="656.45"/>
    <n v="653.66999999999996"/>
    <n v="2202713"/>
    <n v="1439837194.4000001"/>
    <n v="52780"/>
    <n v="1233137"/>
    <n v="55.98"/>
    <n v="8.9000000000000909"/>
    <n v="1.3744112423751204E-2"/>
    <x v="1"/>
  </r>
  <r>
    <d v="2025-04-03T00:00:00"/>
    <x v="3"/>
    <n v="4"/>
    <n v="1"/>
    <x v="1"/>
    <x v="1"/>
    <s v="Q2"/>
    <x v="8"/>
    <x v="2"/>
    <s v="EQ"/>
    <n v="655"/>
    <n v="662.5"/>
    <n v="645.1"/>
    <n v="656.45"/>
    <n v="660"/>
    <n v="660.95"/>
    <n v="657.59"/>
    <n v="2210443"/>
    <n v="1453560191.05"/>
    <n v="38902"/>
    <n v="1468316"/>
    <n v="66.430000000000007"/>
    <n v="4.5"/>
    <n v="6.8550536979206335E-3"/>
    <x v="1"/>
  </r>
  <r>
    <d v="2025-04-04T00:00:00"/>
    <x v="3"/>
    <n v="4"/>
    <n v="1"/>
    <x v="1"/>
    <x v="1"/>
    <s v="Q2"/>
    <x v="8"/>
    <x v="2"/>
    <s v="EQ"/>
    <n v="658.9"/>
    <n v="682"/>
    <n v="653.95000000000005"/>
    <n v="660.95"/>
    <n v="680.85"/>
    <n v="677.3"/>
    <n v="672.09"/>
    <n v="4041611"/>
    <n v="2716324103.25"/>
    <n v="89722"/>
    <n v="2252181"/>
    <n v="55.72"/>
    <n v="16.349999999999909"/>
    <n v="2.4737120810953792E-2"/>
    <x v="1"/>
  </r>
  <r>
    <d v="2025-04-07T00:00:00"/>
    <x v="3"/>
    <n v="4"/>
    <n v="1"/>
    <x v="1"/>
    <x v="1"/>
    <s v="Q2"/>
    <x v="8"/>
    <x v="2"/>
    <s v="EQ"/>
    <n v="650"/>
    <n v="678"/>
    <n v="647.54999999999995"/>
    <n v="677.3"/>
    <n v="662"/>
    <n v="662.65"/>
    <n v="664.47"/>
    <n v="2540552"/>
    <n v="1688117184.25"/>
    <n v="83458"/>
    <n v="1281939"/>
    <n v="50.46"/>
    <n v="-14.649999999999977"/>
    <n v="-2.163000147645058E-2"/>
    <x v="0"/>
  </r>
  <r>
    <d v="2025-04-08T00:00:00"/>
    <x v="3"/>
    <n v="4"/>
    <n v="1"/>
    <x v="1"/>
    <x v="1"/>
    <s v="Q2"/>
    <x v="8"/>
    <x v="2"/>
    <s v="EQ"/>
    <n v="668"/>
    <n v="680"/>
    <n v="660.95"/>
    <n v="662.65"/>
    <n v="679"/>
    <n v="678.1"/>
    <n v="673.37"/>
    <n v="3307994"/>
    <n v="2227497749.1999998"/>
    <n v="84919"/>
    <n v="2171288"/>
    <n v="65.64"/>
    <n v="15.450000000000045"/>
    <n v="2.3315475741341653E-2"/>
    <x v="1"/>
  </r>
  <r>
    <d v="2025-04-09T00:00:00"/>
    <x v="3"/>
    <n v="4"/>
    <n v="1"/>
    <x v="1"/>
    <x v="1"/>
    <s v="Q2"/>
    <x v="8"/>
    <x v="2"/>
    <s v="EQ"/>
    <n v="677.05"/>
    <n v="698.4"/>
    <n v="675.5"/>
    <n v="678.1"/>
    <n v="692.25"/>
    <n v="693.45"/>
    <n v="691.53"/>
    <n v="3695669"/>
    <n v="2555649168.9499998"/>
    <n v="98573"/>
    <n v="2170861"/>
    <n v="58.74"/>
    <n v="15.350000000000023"/>
    <n v="2.2636779236100902E-2"/>
    <x v="1"/>
  </r>
  <r>
    <d v="2025-04-11T00:00:00"/>
    <x v="3"/>
    <n v="4"/>
    <n v="1"/>
    <x v="1"/>
    <x v="1"/>
    <s v="Q2"/>
    <x v="8"/>
    <x v="2"/>
    <s v="EQ"/>
    <n v="693.45"/>
    <n v="714.65"/>
    <n v="687.75"/>
    <n v="693.45"/>
    <n v="708.55"/>
    <n v="709.95"/>
    <n v="705.21"/>
    <n v="5205941"/>
    <n v="3671271539.3499999"/>
    <n v="75468"/>
    <n v="3593861"/>
    <n v="69.03"/>
    <n v="16.5"/>
    <n v="2.3794073112697382E-2"/>
    <x v="1"/>
  </r>
  <r>
    <d v="2025-04-15T00:00:00"/>
    <x v="3"/>
    <n v="4"/>
    <n v="1"/>
    <x v="1"/>
    <x v="1"/>
    <s v="Q2"/>
    <x v="8"/>
    <x v="2"/>
    <s v="EQ"/>
    <n v="716"/>
    <n v="720"/>
    <n v="701.4"/>
    <n v="709.95"/>
    <n v="711.2"/>
    <n v="711.85"/>
    <n v="709.39"/>
    <n v="4917060"/>
    <n v="3488109939"/>
    <n v="106026"/>
    <n v="3376914"/>
    <n v="68.680000000000007"/>
    <n v="1.8999999999999773"/>
    <n v="2.6762448059722195E-3"/>
    <x v="1"/>
  </r>
  <r>
    <d v="2025-04-16T00:00:00"/>
    <x v="3"/>
    <n v="4"/>
    <n v="1"/>
    <x v="1"/>
    <x v="1"/>
    <s v="Q2"/>
    <x v="8"/>
    <x v="2"/>
    <s v="EQ"/>
    <n v="711.1"/>
    <n v="724.55"/>
    <n v="709.1"/>
    <n v="711.85"/>
    <n v="719"/>
    <n v="720.45"/>
    <n v="720.23"/>
    <n v="2898568"/>
    <n v="2087629080.8499999"/>
    <n v="68036"/>
    <n v="1865401"/>
    <n v="64.36"/>
    <n v="8.6000000000000227"/>
    <n v="1.2081196881365488E-2"/>
    <x v="1"/>
  </r>
  <r>
    <d v="2025-04-17T00:00:00"/>
    <x v="3"/>
    <n v="4"/>
    <n v="1"/>
    <x v="1"/>
    <x v="1"/>
    <s v="Q2"/>
    <x v="8"/>
    <x v="2"/>
    <s v="EQ"/>
    <n v="718"/>
    <n v="726.3"/>
    <n v="713.05"/>
    <n v="720.45"/>
    <n v="713.75"/>
    <n v="714.8"/>
    <n v="716.84"/>
    <n v="2584756"/>
    <n v="1852849555.05"/>
    <n v="65896"/>
    <n v="1655667"/>
    <n v="64.06"/>
    <n v="-5.6500000000000909"/>
    <n v="-7.8423207717400103E-3"/>
    <x v="0"/>
  </r>
  <r>
    <d v="2025-04-21T00:00:00"/>
    <x v="3"/>
    <n v="4"/>
    <n v="1"/>
    <x v="1"/>
    <x v="1"/>
    <s v="Q2"/>
    <x v="8"/>
    <x v="2"/>
    <s v="EQ"/>
    <n v="714.8"/>
    <n v="714.8"/>
    <n v="694.1"/>
    <n v="714.8"/>
    <n v="695.15"/>
    <n v="695.15"/>
    <n v="700.75"/>
    <n v="2702126"/>
    <n v="1893521891.55"/>
    <n v="85557"/>
    <n v="1666320"/>
    <n v="61.67"/>
    <n v="-19.649999999999977"/>
    <n v="-2.7490207050923306E-2"/>
    <x v="0"/>
  </r>
  <r>
    <d v="2025-04-22T00:00:00"/>
    <x v="3"/>
    <n v="4"/>
    <n v="1"/>
    <x v="1"/>
    <x v="1"/>
    <s v="Q2"/>
    <x v="8"/>
    <x v="2"/>
    <s v="EQ"/>
    <n v="698.9"/>
    <n v="716.4"/>
    <n v="694.1"/>
    <n v="695.15"/>
    <n v="709.9"/>
    <n v="709.15"/>
    <n v="706.8"/>
    <n v="2138487"/>
    <n v="1511485363.25"/>
    <n v="50868"/>
    <n v="1149165"/>
    <n v="53.74"/>
    <n v="14"/>
    <n v="2.0139538229159176E-2"/>
    <x v="1"/>
  </r>
  <r>
    <d v="2025-04-23T00:00:00"/>
    <x v="3"/>
    <n v="4"/>
    <n v="1"/>
    <x v="1"/>
    <x v="1"/>
    <s v="Q2"/>
    <x v="8"/>
    <x v="2"/>
    <s v="EQ"/>
    <n v="710.95"/>
    <n v="719.4"/>
    <n v="707.1"/>
    <n v="709.15"/>
    <n v="715"/>
    <n v="716.55"/>
    <n v="712.7"/>
    <n v="2282463"/>
    <n v="1626703674.6500001"/>
    <n v="57094"/>
    <n v="1339478"/>
    <n v="58.69"/>
    <n v="7.3999999999999773"/>
    <n v="1.0435027850243217E-2"/>
    <x v="1"/>
  </r>
  <r>
    <d v="2025-04-24T00:00:00"/>
    <x v="3"/>
    <n v="4"/>
    <n v="1"/>
    <x v="1"/>
    <x v="1"/>
    <s v="Q2"/>
    <x v="8"/>
    <x v="2"/>
    <s v="EQ"/>
    <n v="716.8"/>
    <n v="722.8"/>
    <n v="705.45"/>
    <n v="716.55"/>
    <n v="712.6"/>
    <n v="712.75"/>
    <n v="714.07"/>
    <n v="2663875"/>
    <n v="1902204770.95"/>
    <n v="55508"/>
    <n v="1563942"/>
    <n v="58.71"/>
    <n v="-3.7999999999999545"/>
    <n v="-5.3031888912147855E-3"/>
    <x v="0"/>
  </r>
  <r>
    <d v="2025-04-25T00:00:00"/>
    <x v="3"/>
    <n v="4"/>
    <n v="1"/>
    <x v="1"/>
    <x v="1"/>
    <s v="Q2"/>
    <x v="8"/>
    <x v="2"/>
    <s v="EQ"/>
    <n v="717.3"/>
    <n v="722.3"/>
    <n v="706.2"/>
    <n v="712.75"/>
    <n v="710"/>
    <n v="710.4"/>
    <n v="712.28"/>
    <n v="1566764"/>
    <n v="1115969419.5999999"/>
    <n v="57868"/>
    <n v="882027"/>
    <n v="56.3"/>
    <n v="-2.3500000000000227"/>
    <n v="-3.2970887407927363E-3"/>
    <x v="0"/>
  </r>
  <r>
    <d v="2025-04-28T00:00:00"/>
    <x v="3"/>
    <n v="4"/>
    <n v="1"/>
    <x v="1"/>
    <x v="1"/>
    <s v="Q2"/>
    <x v="8"/>
    <x v="2"/>
    <s v="EQ"/>
    <n v="707.7"/>
    <n v="722.25"/>
    <n v="705.6"/>
    <n v="710.4"/>
    <n v="715.05"/>
    <n v="715.45"/>
    <n v="717.15"/>
    <n v="2393391"/>
    <n v="1716414968.3"/>
    <n v="48495"/>
    <n v="1547457"/>
    <n v="64.66"/>
    <n v="5.0500000000000682"/>
    <n v="7.1086711711712677E-3"/>
    <x v="1"/>
  </r>
  <r>
    <d v="2025-04-29T00:00:00"/>
    <x v="3"/>
    <n v="4"/>
    <n v="1"/>
    <x v="1"/>
    <x v="1"/>
    <s v="Q2"/>
    <x v="8"/>
    <x v="2"/>
    <s v="EQ"/>
    <n v="715.45"/>
    <n v="723.95"/>
    <n v="709.95"/>
    <n v="715.45"/>
    <n v="710.25"/>
    <n v="711.35"/>
    <n v="715.58"/>
    <n v="1846949"/>
    <n v="1321645994.1500001"/>
    <n v="47104"/>
    <n v="1172396"/>
    <n v="63.48"/>
    <n v="-4.1000000000000227"/>
    <n v="-5.7306590257879967E-3"/>
    <x v="0"/>
  </r>
  <r>
    <d v="2025-04-30T00:00:00"/>
    <x v="3"/>
    <n v="4"/>
    <n v="1"/>
    <x v="1"/>
    <x v="1"/>
    <s v="Q2"/>
    <x v="8"/>
    <x v="2"/>
    <s v="EQ"/>
    <n v="710.85"/>
    <n v="722.8"/>
    <n v="706.55"/>
    <n v="711.35"/>
    <n v="709"/>
    <n v="710.45"/>
    <n v="712.6"/>
    <n v="2215886"/>
    <n v="1579048169.25"/>
    <n v="54260"/>
    <n v="1455242"/>
    <n v="65.67"/>
    <n v="-0.89999999999997726"/>
    <n v="-1.2651999718844131E-3"/>
    <x v="0"/>
  </r>
  <r>
    <d v="2025-05-02T00:00:00"/>
    <x v="4"/>
    <n v="5"/>
    <n v="1"/>
    <x v="1"/>
    <x v="1"/>
    <s v="Q2"/>
    <x v="8"/>
    <x v="2"/>
    <s v="EQ"/>
    <n v="708.05"/>
    <n v="713"/>
    <n v="696"/>
    <n v="710.45"/>
    <n v="698.5"/>
    <n v="697.75"/>
    <n v="703.61"/>
    <n v="1352659"/>
    <n v="951751126.35000002"/>
    <n v="53770"/>
    <n v="564247"/>
    <n v="41.71"/>
    <n v="-12.700000000000045"/>
    <n v="-1.7875994088253987E-2"/>
    <x v="0"/>
  </r>
  <r>
    <d v="2025-05-05T00:00:00"/>
    <x v="4"/>
    <n v="5"/>
    <n v="1"/>
    <x v="1"/>
    <x v="1"/>
    <s v="Q2"/>
    <x v="8"/>
    <x v="2"/>
    <s v="EQ"/>
    <n v="709.8"/>
    <n v="735.85"/>
    <n v="709.75"/>
    <n v="697.75"/>
    <n v="726.35"/>
    <n v="722.65"/>
    <n v="724.11"/>
    <n v="8525971"/>
    <n v="6173701252.3999996"/>
    <n v="123847"/>
    <n v="4430079"/>
    <n v="51.96"/>
    <n v="24.899999999999977"/>
    <n v="3.5686134002149733E-2"/>
    <x v="1"/>
  </r>
  <r>
    <d v="2025-05-06T00:00:00"/>
    <x v="4"/>
    <n v="5"/>
    <n v="1"/>
    <x v="1"/>
    <x v="1"/>
    <s v="Q2"/>
    <x v="8"/>
    <x v="2"/>
    <s v="EQ"/>
    <n v="722.65"/>
    <n v="727.7"/>
    <n v="713.55"/>
    <n v="722.65"/>
    <n v="720.9"/>
    <n v="720.1"/>
    <n v="718.95"/>
    <n v="2063870"/>
    <n v="1483817309.25"/>
    <n v="53075"/>
    <n v="1341067"/>
    <n v="64.98"/>
    <n v="-2.5499999999999545"/>
    <n v="-3.5286791669548946E-3"/>
    <x v="0"/>
  </r>
  <r>
    <d v="2025-05-07T00:00:00"/>
    <x v="4"/>
    <n v="5"/>
    <n v="1"/>
    <x v="1"/>
    <x v="1"/>
    <s v="Q2"/>
    <x v="8"/>
    <x v="2"/>
    <s v="EQ"/>
    <n v="707"/>
    <n v="737.5"/>
    <n v="707"/>
    <n v="720.1"/>
    <n v="734.15"/>
    <n v="736.35"/>
    <n v="732.39"/>
    <n v="3995818"/>
    <n v="2926499559.5999999"/>
    <n v="77433"/>
    <n v="2450442"/>
    <n v="61.33"/>
    <n v="16.25"/>
    <n v="2.2566310234689625E-2"/>
    <x v="1"/>
  </r>
  <r>
    <d v="2025-05-08T00:00:00"/>
    <x v="4"/>
    <n v="5"/>
    <n v="1"/>
    <x v="1"/>
    <x v="1"/>
    <s v="Q2"/>
    <x v="8"/>
    <x v="2"/>
    <s v="EQ"/>
    <n v="740"/>
    <n v="740.2"/>
    <n v="716.6"/>
    <n v="736.35"/>
    <n v="718"/>
    <n v="719.55"/>
    <n v="725.64"/>
    <n v="3195214"/>
    <n v="2318588418.3499999"/>
    <n v="92978"/>
    <n v="1948156"/>
    <n v="60.97"/>
    <n v="-16.800000000000068"/>
    <n v="-2.2815237319209706E-2"/>
    <x v="0"/>
  </r>
  <r>
    <d v="2025-05-09T00:00:00"/>
    <x v="4"/>
    <n v="5"/>
    <n v="1"/>
    <x v="1"/>
    <x v="1"/>
    <s v="Q2"/>
    <x v="8"/>
    <x v="2"/>
    <s v="EQ"/>
    <n v="712"/>
    <n v="725"/>
    <n v="712"/>
    <n v="719.55"/>
    <n v="721"/>
    <n v="723.3"/>
    <n v="720.55"/>
    <n v="2511756"/>
    <n v="1809850389.9000001"/>
    <n v="61910"/>
    <n v="1759998"/>
    <n v="70.069999999999993"/>
    <n v="3.75"/>
    <n v="5.211590577444236E-3"/>
    <x v="1"/>
  </r>
  <r>
    <d v="2025-05-12T00:00:00"/>
    <x v="4"/>
    <n v="5"/>
    <n v="1"/>
    <x v="1"/>
    <x v="1"/>
    <s v="Q2"/>
    <x v="8"/>
    <x v="2"/>
    <s v="EQ"/>
    <n v="734.95"/>
    <n v="739"/>
    <n v="726.9"/>
    <n v="723.3"/>
    <n v="738.1"/>
    <n v="738.1"/>
    <n v="733.69"/>
    <n v="1515956"/>
    <n v="1112244498.2"/>
    <n v="41631"/>
    <n v="964046"/>
    <n v="63.59"/>
    <n v="14.800000000000068"/>
    <n v="2.04617724319094E-2"/>
    <x v="1"/>
  </r>
  <r>
    <d v="2025-05-13T00:00:00"/>
    <x v="4"/>
    <n v="5"/>
    <n v="1"/>
    <x v="1"/>
    <x v="1"/>
    <s v="Q2"/>
    <x v="8"/>
    <x v="2"/>
    <s v="EQ"/>
    <n v="738"/>
    <n v="738"/>
    <n v="725.1"/>
    <n v="738.1"/>
    <n v="727"/>
    <n v="727.6"/>
    <n v="729.09"/>
    <n v="2720588"/>
    <n v="1983565030.4000001"/>
    <n v="60252"/>
    <n v="1784145"/>
    <n v="65.58"/>
    <n v="-10.5"/>
    <n v="-1.4225714672808563E-2"/>
    <x v="0"/>
  </r>
  <r>
    <d v="2025-05-14T00:00:00"/>
    <x v="4"/>
    <n v="5"/>
    <n v="1"/>
    <x v="1"/>
    <x v="1"/>
    <s v="Q2"/>
    <x v="8"/>
    <x v="2"/>
    <s v="EQ"/>
    <n v="723.95"/>
    <n v="732.8"/>
    <n v="720.8"/>
    <n v="727.6"/>
    <n v="721.6"/>
    <n v="722.55"/>
    <n v="725.21"/>
    <n v="2751553"/>
    <n v="1995440608.0999999"/>
    <n v="53487"/>
    <n v="1908639"/>
    <n v="69.37"/>
    <n v="-5.0500000000000682"/>
    <n v="-6.9406267179770043E-3"/>
    <x v="0"/>
  </r>
  <r>
    <d v="2025-05-15T00:00:00"/>
    <x v="4"/>
    <n v="5"/>
    <n v="1"/>
    <x v="1"/>
    <x v="1"/>
    <s v="Q2"/>
    <x v="8"/>
    <x v="2"/>
    <s v="EQ"/>
    <n v="726.8"/>
    <n v="731"/>
    <n v="716.7"/>
    <n v="722.55"/>
    <n v="721.75"/>
    <n v="720.6"/>
    <n v="723.08"/>
    <n v="4308349"/>
    <n v="3115283564.4499998"/>
    <n v="62821"/>
    <n v="3310773"/>
    <n v="76.849999999999994"/>
    <n v="-1.9499999999999318"/>
    <n v="-2.6987751712683303E-3"/>
    <x v="0"/>
  </r>
  <r>
    <d v="2025-05-16T00:00:00"/>
    <x v="4"/>
    <n v="5"/>
    <n v="1"/>
    <x v="1"/>
    <x v="1"/>
    <s v="Q2"/>
    <x v="8"/>
    <x v="2"/>
    <s v="EQ"/>
    <n v="721"/>
    <n v="729.9"/>
    <n v="716.1"/>
    <n v="720.6"/>
    <n v="723"/>
    <n v="724.4"/>
    <n v="724.7"/>
    <n v="1909055"/>
    <n v="1383493661.9000001"/>
    <n v="45752"/>
    <n v="1366029"/>
    <n v="71.56"/>
    <n v="3.7999999999999545"/>
    <n v="5.2733832917012963E-3"/>
    <x v="1"/>
  </r>
  <r>
    <d v="2025-05-19T00:00:00"/>
    <x v="4"/>
    <n v="5"/>
    <n v="1"/>
    <x v="1"/>
    <x v="1"/>
    <s v="Q2"/>
    <x v="8"/>
    <x v="2"/>
    <s v="EQ"/>
    <n v="724.4"/>
    <n v="726.8"/>
    <n v="713.55"/>
    <n v="724.4"/>
    <n v="716.15"/>
    <n v="716.6"/>
    <n v="717.93"/>
    <n v="1434238"/>
    <n v="1029683122.3"/>
    <n v="33851"/>
    <n v="871915"/>
    <n v="60.79"/>
    <n v="-7.7999999999999545"/>
    <n v="-1.0767531750414073E-2"/>
    <x v="0"/>
  </r>
  <r>
    <d v="2025-05-20T00:00:00"/>
    <x v="4"/>
    <n v="5"/>
    <n v="1"/>
    <x v="1"/>
    <x v="1"/>
    <s v="Q2"/>
    <x v="8"/>
    <x v="2"/>
    <s v="EQ"/>
    <n v="721.8"/>
    <n v="722.75"/>
    <n v="702.3"/>
    <n v="716.6"/>
    <n v="704.6"/>
    <n v="704.05"/>
    <n v="710"/>
    <n v="2493313"/>
    <n v="1770243510.7"/>
    <n v="47503"/>
    <n v="1757246"/>
    <n v="70.48"/>
    <n v="-12.550000000000068"/>
    <n v="-1.7513257047167274E-2"/>
    <x v="0"/>
  </r>
  <r>
    <d v="2025-05-21T00:00:00"/>
    <x v="4"/>
    <n v="5"/>
    <n v="1"/>
    <x v="1"/>
    <x v="1"/>
    <s v="Q2"/>
    <x v="8"/>
    <x v="2"/>
    <s v="EQ"/>
    <n v="705.25"/>
    <n v="718.3"/>
    <n v="705.25"/>
    <n v="704.05"/>
    <n v="710"/>
    <n v="709.65"/>
    <n v="710.83"/>
    <n v="2944314"/>
    <n v="2092919260.25"/>
    <n v="51744"/>
    <n v="1982825"/>
    <n v="67.34"/>
    <n v="5.6000000000000227"/>
    <n v="7.9539805411547801E-3"/>
    <x v="1"/>
  </r>
  <r>
    <d v="2025-05-22T00:00:00"/>
    <x v="4"/>
    <n v="5"/>
    <n v="1"/>
    <x v="1"/>
    <x v="1"/>
    <s v="Q2"/>
    <x v="8"/>
    <x v="2"/>
    <s v="EQ"/>
    <n v="709.8"/>
    <n v="712"/>
    <n v="695.1"/>
    <n v="709.65"/>
    <n v="698.75"/>
    <n v="698.25"/>
    <n v="699.23"/>
    <n v="2352847"/>
    <n v="1645192285.7"/>
    <n v="39145"/>
    <n v="1835208"/>
    <n v="78"/>
    <n v="-11.399999999999977"/>
    <n v="-1.6064257028112417E-2"/>
    <x v="0"/>
  </r>
  <r>
    <d v="2025-05-23T00:00:00"/>
    <x v="4"/>
    <n v="5"/>
    <n v="1"/>
    <x v="1"/>
    <x v="1"/>
    <s v="Q2"/>
    <x v="8"/>
    <x v="2"/>
    <s v="EQ"/>
    <n v="698.25"/>
    <n v="709.25"/>
    <n v="696.75"/>
    <n v="698.25"/>
    <n v="701.65"/>
    <n v="700.85"/>
    <n v="703.39"/>
    <n v="1724941"/>
    <n v="1213301825.45"/>
    <n v="25604"/>
    <n v="1296812"/>
    <n v="75.180000000000007"/>
    <n v="2.6000000000000227"/>
    <n v="3.7235947010383426E-3"/>
    <x v="1"/>
  </r>
  <r>
    <d v="2025-05-26T00:00:00"/>
    <x v="4"/>
    <n v="5"/>
    <n v="1"/>
    <x v="1"/>
    <x v="1"/>
    <s v="Q2"/>
    <x v="8"/>
    <x v="2"/>
    <s v="EQ"/>
    <n v="704"/>
    <n v="712.5"/>
    <n v="702.35"/>
    <n v="700.85"/>
    <n v="712.45"/>
    <n v="711.35"/>
    <n v="708.19"/>
    <n v="1994607"/>
    <n v="1412554465.95"/>
    <n v="45445"/>
    <n v="1316035"/>
    <n v="65.98"/>
    <n v="10.5"/>
    <n v="1.4981807804808447E-2"/>
    <x v="1"/>
  </r>
  <r>
    <d v="2025-05-27T00:00:00"/>
    <x v="4"/>
    <n v="5"/>
    <n v="1"/>
    <x v="1"/>
    <x v="1"/>
    <s v="Q2"/>
    <x v="8"/>
    <x v="2"/>
    <s v="EQ"/>
    <n v="712.45"/>
    <n v="717"/>
    <n v="702.75"/>
    <n v="711.35"/>
    <n v="716.9"/>
    <n v="715.65"/>
    <n v="712.55"/>
    <n v="1267453"/>
    <n v="903126529.20000005"/>
    <n v="30924"/>
    <n v="791484"/>
    <n v="62.45"/>
    <n v="4.2999999999999545"/>
    <n v="6.0448443101145067E-3"/>
    <x v="1"/>
  </r>
  <r>
    <d v="2025-05-28T00:00:00"/>
    <x v="4"/>
    <n v="5"/>
    <n v="1"/>
    <x v="1"/>
    <x v="1"/>
    <s v="Q2"/>
    <x v="8"/>
    <x v="2"/>
    <s v="EQ"/>
    <n v="718.1"/>
    <n v="725"/>
    <n v="713.7"/>
    <n v="715.65"/>
    <n v="721.4"/>
    <n v="719.3"/>
    <n v="720.22"/>
    <n v="2271957"/>
    <n v="1636298403.05"/>
    <n v="38413"/>
    <n v="1545418"/>
    <n v="68.02"/>
    <n v="3.6499999999999773"/>
    <n v="5.1002585062530246E-3"/>
    <x v="1"/>
  </r>
  <r>
    <d v="2025-05-29T00:00:00"/>
    <x v="4"/>
    <n v="5"/>
    <n v="1"/>
    <x v="1"/>
    <x v="1"/>
    <s v="Q2"/>
    <x v="8"/>
    <x v="2"/>
    <s v="EQ"/>
    <n v="723.9"/>
    <n v="726"/>
    <n v="712.3"/>
    <n v="719.3"/>
    <n v="723.25"/>
    <n v="723.45"/>
    <n v="719.26"/>
    <n v="2316776"/>
    <n v="1666358123"/>
    <n v="68607"/>
    <n v="1419543"/>
    <n v="61.27"/>
    <n v="4.1500000000000909"/>
    <n v="5.7694981231754365E-3"/>
    <x v="1"/>
  </r>
  <r>
    <d v="2025-05-30T00:00:00"/>
    <x v="4"/>
    <n v="5"/>
    <n v="1"/>
    <x v="1"/>
    <x v="1"/>
    <s v="Q2"/>
    <x v="8"/>
    <x v="2"/>
    <s v="EQ"/>
    <n v="719.4"/>
    <n v="727.9"/>
    <n v="711.9"/>
    <n v="723.45"/>
    <n v="718"/>
    <n v="716.45"/>
    <n v="717.43"/>
    <n v="3894257"/>
    <n v="2793873292.8499999"/>
    <n v="57366"/>
    <n v="2860538"/>
    <n v="73.459999999999994"/>
    <n v="-7"/>
    <n v="-9.6758587324625063E-3"/>
    <x v="0"/>
  </r>
  <r>
    <d v="2025-06-02T00:00:00"/>
    <x v="5"/>
    <n v="6"/>
    <n v="1"/>
    <x v="1"/>
    <x v="1"/>
    <s v="Q2"/>
    <x v="8"/>
    <x v="2"/>
    <s v="EQ"/>
    <n v="715.05"/>
    <n v="718.8"/>
    <n v="700.8"/>
    <n v="716.45"/>
    <n v="703.2"/>
    <n v="704.35"/>
    <n v="706.72"/>
    <n v="1630797"/>
    <n v="1152508752.55"/>
    <n v="57180"/>
    <n v="1038606"/>
    <n v="63.69"/>
    <n v="-12.100000000000023"/>
    <n v="-1.6888826854630501E-2"/>
    <x v="0"/>
  </r>
  <r>
    <d v="2025-06-03T00:00:00"/>
    <x v="5"/>
    <n v="6"/>
    <n v="1"/>
    <x v="1"/>
    <x v="1"/>
    <s v="Q2"/>
    <x v="8"/>
    <x v="2"/>
    <s v="EQ"/>
    <n v="708.8"/>
    <n v="708.8"/>
    <n v="699.45"/>
    <n v="704.35"/>
    <n v="704.65"/>
    <n v="703.6"/>
    <n v="702.32"/>
    <n v="1738779"/>
    <n v="1221178797.6500001"/>
    <n v="36962"/>
    <n v="1206448"/>
    <n v="69.38"/>
    <n v="-0.75"/>
    <n v="-1.0648115283594804E-3"/>
    <x v="0"/>
  </r>
  <r>
    <d v="2025-06-04T00:00:00"/>
    <x v="5"/>
    <n v="6"/>
    <n v="1"/>
    <x v="1"/>
    <x v="1"/>
    <s v="Q2"/>
    <x v="8"/>
    <x v="2"/>
    <s v="EQ"/>
    <n v="704.5"/>
    <n v="708.45"/>
    <n v="699.8"/>
    <n v="703.6"/>
    <n v="705.75"/>
    <n v="703.05"/>
    <n v="703.25"/>
    <n v="1944866"/>
    <n v="1367726189.6500001"/>
    <n v="56941"/>
    <n v="1280888"/>
    <n v="65.86"/>
    <n v="-0.55000000000006821"/>
    <n v="-7.8169414440032437E-4"/>
    <x v="0"/>
  </r>
  <r>
    <d v="2025-06-05T00:00:00"/>
    <x v="5"/>
    <n v="6"/>
    <n v="1"/>
    <x v="1"/>
    <x v="1"/>
    <s v="Q2"/>
    <x v="8"/>
    <x v="2"/>
    <s v="EQ"/>
    <n v="707.05"/>
    <n v="707.05"/>
    <n v="699.65"/>
    <n v="703.05"/>
    <n v="700.3"/>
    <n v="703.15"/>
    <n v="703.47"/>
    <n v="1319022"/>
    <n v="927898838.45000005"/>
    <n v="30099"/>
    <n v="849674"/>
    <n v="64.42"/>
    <n v="0.10000000000002274"/>
    <n v="1.422373942109704E-4"/>
    <x v="1"/>
  </r>
  <r>
    <d v="2025-06-06T00:00:00"/>
    <x v="5"/>
    <n v="6"/>
    <n v="1"/>
    <x v="1"/>
    <x v="1"/>
    <s v="Q2"/>
    <x v="8"/>
    <x v="2"/>
    <s v="EQ"/>
    <n v="705"/>
    <n v="705.75"/>
    <n v="697"/>
    <n v="703.15"/>
    <n v="700"/>
    <n v="698.65"/>
    <n v="699.66"/>
    <n v="1105116"/>
    <n v="773201157.95000005"/>
    <n v="35440"/>
    <n v="737046"/>
    <n v="66.69"/>
    <n v="-4.5"/>
    <n v="-6.3997724525350214E-3"/>
    <x v="0"/>
  </r>
  <r>
    <d v="2025-06-09T00:00:00"/>
    <x v="5"/>
    <n v="6"/>
    <n v="1"/>
    <x v="1"/>
    <x v="1"/>
    <s v="Q2"/>
    <x v="8"/>
    <x v="2"/>
    <s v="EQ"/>
    <n v="700.45"/>
    <n v="705.9"/>
    <n v="695.1"/>
    <n v="698.65"/>
    <n v="704.3"/>
    <n v="704.35"/>
    <n v="699.88"/>
    <n v="904800"/>
    <n v="633250479.20000005"/>
    <n v="20374"/>
    <n v="531340"/>
    <n v="58.72"/>
    <n v="5.7000000000000455"/>
    <n v="8.1585915694554444E-3"/>
    <x v="1"/>
  </r>
  <r>
    <d v="2025-06-10T00:00:00"/>
    <x v="5"/>
    <n v="6"/>
    <n v="1"/>
    <x v="1"/>
    <x v="1"/>
    <s v="Q2"/>
    <x v="8"/>
    <x v="2"/>
    <s v="EQ"/>
    <n v="707.4"/>
    <n v="708.75"/>
    <n v="696.4"/>
    <n v="704.35"/>
    <n v="698.95"/>
    <n v="698.65"/>
    <n v="699.97"/>
    <n v="1533185"/>
    <n v="1073177271.5"/>
    <n v="47976"/>
    <n v="1159608"/>
    <n v="75.63"/>
    <n v="-5.7000000000000455"/>
    <n v="-8.092567615532115E-3"/>
    <x v="0"/>
  </r>
  <r>
    <d v="2025-06-11T00:00:00"/>
    <x v="5"/>
    <n v="6"/>
    <n v="1"/>
    <x v="1"/>
    <x v="1"/>
    <s v="Q2"/>
    <x v="8"/>
    <x v="2"/>
    <s v="EQ"/>
    <n v="699"/>
    <n v="707.4"/>
    <n v="697.4"/>
    <n v="698.65"/>
    <n v="700.9"/>
    <n v="700.25"/>
    <n v="701.77"/>
    <n v="3560937"/>
    <n v="2498946391.3000002"/>
    <n v="44167"/>
    <n v="2792336"/>
    <n v="78.42"/>
    <n v="1.6000000000000227"/>
    <n v="2.2901309668647003E-3"/>
    <x v="1"/>
  </r>
  <r>
    <d v="2025-06-12T00:00:00"/>
    <x v="5"/>
    <n v="6"/>
    <n v="1"/>
    <x v="1"/>
    <x v="1"/>
    <s v="Q2"/>
    <x v="8"/>
    <x v="2"/>
    <s v="EQ"/>
    <n v="703.8"/>
    <n v="705"/>
    <n v="690.6"/>
    <n v="700.25"/>
    <n v="691.3"/>
    <n v="692.45"/>
    <n v="694.12"/>
    <n v="1686574"/>
    <n v="1170682412.2"/>
    <n v="38455"/>
    <n v="1070723"/>
    <n v="63.49"/>
    <n v="-7.7999999999999545"/>
    <n v="-1.1138878971795722E-2"/>
    <x v="0"/>
  </r>
  <r>
    <d v="2025-06-13T00:00:00"/>
    <x v="5"/>
    <n v="6"/>
    <n v="1"/>
    <x v="1"/>
    <x v="1"/>
    <s v="Q2"/>
    <x v="8"/>
    <x v="2"/>
    <s v="EQ"/>
    <n v="684.8"/>
    <n v="693.55"/>
    <n v="681.85"/>
    <n v="692.45"/>
    <n v="691.5"/>
    <n v="691.2"/>
    <n v="689.06"/>
    <n v="1359160"/>
    <n v="936546102.54999995"/>
    <n v="31740"/>
    <n v="973321"/>
    <n v="71.61"/>
    <n v="-1.25"/>
    <n v="-1.8051844898548631E-3"/>
    <x v="0"/>
  </r>
  <r>
    <d v="2025-06-16T00:00:00"/>
    <x v="5"/>
    <n v="6"/>
    <n v="1"/>
    <x v="1"/>
    <x v="1"/>
    <s v="Q2"/>
    <x v="8"/>
    <x v="2"/>
    <s v="EQ"/>
    <n v="685.6"/>
    <n v="692.25"/>
    <n v="680.3"/>
    <n v="691.2"/>
    <n v="692"/>
    <n v="690.8"/>
    <n v="687.77"/>
    <n v="1894563"/>
    <n v="1303019665"/>
    <n v="38547"/>
    <n v="1217165"/>
    <n v="64.25"/>
    <n v="-0.40000000000009095"/>
    <n v="-5.7870370370383529E-4"/>
    <x v="0"/>
  </r>
  <r>
    <d v="2025-06-17T00:00:00"/>
    <x v="5"/>
    <n v="6"/>
    <n v="1"/>
    <x v="1"/>
    <x v="1"/>
    <s v="Q2"/>
    <x v="8"/>
    <x v="2"/>
    <s v="EQ"/>
    <n v="692"/>
    <n v="696.4"/>
    <n v="684.2"/>
    <n v="690.8"/>
    <n v="686"/>
    <n v="686.85"/>
    <n v="690.2"/>
    <n v="2159490"/>
    <n v="1490488089.5999999"/>
    <n v="34601"/>
    <n v="1414439"/>
    <n v="65.5"/>
    <n v="-3.9499999999999318"/>
    <n v="-5.7180081065430401E-3"/>
    <x v="0"/>
  </r>
  <r>
    <d v="2025-06-18T00:00:00"/>
    <x v="5"/>
    <n v="6"/>
    <n v="1"/>
    <x v="1"/>
    <x v="1"/>
    <s v="Q2"/>
    <x v="8"/>
    <x v="2"/>
    <s v="EQ"/>
    <n v="686.85"/>
    <n v="694.6"/>
    <n v="686.25"/>
    <n v="686.85"/>
    <n v="690.8"/>
    <n v="689.7"/>
    <n v="689.83"/>
    <n v="1810324"/>
    <n v="1248819599.45"/>
    <n v="27843"/>
    <n v="1350408"/>
    <n v="74.59"/>
    <n v="2.8500000000000227"/>
    <n v="4.1493775933610288E-3"/>
    <x v="1"/>
  </r>
  <r>
    <d v="2025-06-19T00:00:00"/>
    <x v="5"/>
    <n v="6"/>
    <n v="1"/>
    <x v="1"/>
    <x v="1"/>
    <s v="Q2"/>
    <x v="8"/>
    <x v="2"/>
    <s v="EQ"/>
    <n v="694"/>
    <n v="695.5"/>
    <n v="687.4"/>
    <n v="689.7"/>
    <n v="690"/>
    <n v="690.6"/>
    <n v="691.36"/>
    <n v="973270"/>
    <n v="672881204.79999995"/>
    <n v="19388"/>
    <n v="586488"/>
    <n v="60.26"/>
    <n v="0.89999999999997726"/>
    <n v="1.3049151805132335E-3"/>
    <x v="1"/>
  </r>
  <r>
    <d v="2025-06-20T00:00:00"/>
    <x v="5"/>
    <n v="6"/>
    <n v="1"/>
    <x v="1"/>
    <x v="1"/>
    <s v="Q2"/>
    <x v="8"/>
    <x v="2"/>
    <s v="EQ"/>
    <n v="690.6"/>
    <n v="696.8"/>
    <n v="687"/>
    <n v="690.6"/>
    <n v="689"/>
    <n v="693.3"/>
    <n v="691.19"/>
    <n v="2558526"/>
    <n v="1768416380.3499999"/>
    <n v="41896"/>
    <n v="1869335"/>
    <n v="73.06"/>
    <n v="2.6999999999999318"/>
    <n v="3.9096437880103271E-3"/>
    <x v="1"/>
  </r>
  <r>
    <d v="2025-06-23T00:00:00"/>
    <x v="5"/>
    <n v="6"/>
    <n v="1"/>
    <x v="1"/>
    <x v="1"/>
    <s v="Q2"/>
    <x v="8"/>
    <x v="2"/>
    <s v="EQ"/>
    <n v="691"/>
    <n v="699"/>
    <n v="687.55"/>
    <n v="693.3"/>
    <n v="692.8"/>
    <n v="693.9"/>
    <n v="695.04"/>
    <n v="1200845"/>
    <n v="834640758.95000005"/>
    <n v="33197"/>
    <n v="748694"/>
    <n v="62.35"/>
    <n v="0.60000000000002274"/>
    <n v="8.6542622241457198E-4"/>
    <x v="1"/>
  </r>
  <r>
    <d v="2025-06-24T00:00:00"/>
    <x v="5"/>
    <n v="6"/>
    <n v="1"/>
    <x v="1"/>
    <x v="1"/>
    <s v="Q2"/>
    <x v="8"/>
    <x v="2"/>
    <s v="EQ"/>
    <n v="699.15"/>
    <n v="705.7"/>
    <n v="695"/>
    <n v="693.9"/>
    <n v="704"/>
    <n v="703.5"/>
    <n v="702.07"/>
    <n v="1250576"/>
    <n v="877995917"/>
    <n v="35607"/>
    <n v="809332"/>
    <n v="64.72"/>
    <n v="9.6000000000000227"/>
    <n v="1.3834846519671455E-2"/>
    <x v="1"/>
  </r>
  <r>
    <d v="2025-06-25T00:00:00"/>
    <x v="5"/>
    <n v="6"/>
    <n v="1"/>
    <x v="1"/>
    <x v="1"/>
    <s v="Q2"/>
    <x v="8"/>
    <x v="2"/>
    <s v="EQ"/>
    <n v="708.9"/>
    <n v="712"/>
    <n v="703.6"/>
    <n v="703.5"/>
    <n v="703.95"/>
    <n v="704.9"/>
    <n v="707.14"/>
    <n v="3216401"/>
    <n v="2274454675.4499998"/>
    <n v="61382"/>
    <n v="2352215"/>
    <n v="73.13"/>
    <n v="1.3999999999999773"/>
    <n v="1.9900497512437489E-3"/>
    <x v="1"/>
  </r>
  <r>
    <d v="2025-06-26T00:00:00"/>
    <x v="5"/>
    <n v="6"/>
    <n v="1"/>
    <x v="1"/>
    <x v="1"/>
    <s v="Q2"/>
    <x v="8"/>
    <x v="2"/>
    <s v="EQ"/>
    <n v="705.8"/>
    <n v="727.9"/>
    <n v="705.8"/>
    <n v="704.9"/>
    <n v="725"/>
    <n v="726.25"/>
    <n v="719.94"/>
    <n v="3673197"/>
    <n v="2644478387.3000002"/>
    <n v="86381"/>
    <n v="1972036"/>
    <n v="53.69"/>
    <n v="21.350000000000023"/>
    <n v="3.0287984111221484E-2"/>
    <x v="1"/>
  </r>
  <r>
    <d v="2025-06-27T00:00:00"/>
    <x v="5"/>
    <n v="6"/>
    <n v="1"/>
    <x v="1"/>
    <x v="1"/>
    <s v="Q2"/>
    <x v="8"/>
    <x v="2"/>
    <s v="EQ"/>
    <n v="728"/>
    <n v="735.7"/>
    <n v="724.45"/>
    <n v="726.25"/>
    <n v="729.6"/>
    <n v="731.65"/>
    <n v="731.3"/>
    <n v="4329253"/>
    <n v="3165975641.25"/>
    <n v="109090"/>
    <n v="3098989"/>
    <n v="71.58"/>
    <n v="5.3999999999999773"/>
    <n v="7.4354561101548739E-3"/>
    <x v="1"/>
  </r>
  <r>
    <d v="2025-06-30T00:00:00"/>
    <x v="5"/>
    <n v="6"/>
    <n v="1"/>
    <x v="1"/>
    <x v="1"/>
    <s v="Q2"/>
    <x v="8"/>
    <x v="2"/>
    <s v="EQ"/>
    <n v="729.45"/>
    <n v="730.95"/>
    <n v="718"/>
    <n v="731.65"/>
    <n v="722"/>
    <n v="722.35"/>
    <n v="721.31"/>
    <n v="1618205"/>
    <n v="1167232963.25"/>
    <n v="48687"/>
    <n v="987900"/>
    <n v="61.05"/>
    <n v="-9.2999999999999545"/>
    <n v="-1.2710995694662686E-2"/>
    <x v="0"/>
  </r>
  <r>
    <d v="2025-07-01T00:00:00"/>
    <x v="6"/>
    <n v="7"/>
    <n v="1"/>
    <x v="1"/>
    <x v="2"/>
    <s v="Q3"/>
    <x v="8"/>
    <x v="2"/>
    <s v="EQ"/>
    <n v="723.95"/>
    <n v="729"/>
    <n v="710.5"/>
    <n v="722.35"/>
    <n v="716"/>
    <n v="717.3"/>
    <n v="717.89"/>
    <n v="1202600"/>
    <n v="863339879.60000002"/>
    <n v="39744"/>
    <n v="750315"/>
    <n v="62.39"/>
    <n v="-5.0500000000000682"/>
    <n v="-6.9910708105489971E-3"/>
    <x v="0"/>
  </r>
  <r>
    <d v="2025-07-02T00:00:00"/>
    <x v="6"/>
    <n v="7"/>
    <n v="1"/>
    <x v="1"/>
    <x v="2"/>
    <s v="Q3"/>
    <x v="8"/>
    <x v="2"/>
    <s v="EQ"/>
    <n v="717.05"/>
    <n v="719.1"/>
    <n v="705.35"/>
    <n v="717.3"/>
    <n v="708.55"/>
    <n v="712.4"/>
    <n v="711.34"/>
    <n v="2521750"/>
    <n v="1793824310.8499999"/>
    <n v="48185"/>
    <n v="1396237"/>
    <n v="55.37"/>
    <n v="-4.8999999999999773"/>
    <n v="-6.8311724522514671E-3"/>
    <x v="0"/>
  </r>
  <r>
    <d v="2025-07-03T00:00:00"/>
    <x v="6"/>
    <n v="7"/>
    <n v="1"/>
    <x v="1"/>
    <x v="2"/>
    <s v="Q3"/>
    <x v="8"/>
    <x v="2"/>
    <s v="EQ"/>
    <n v="713.2"/>
    <n v="717.75"/>
    <n v="707.15"/>
    <n v="712.4"/>
    <n v="714.85"/>
    <n v="713.35"/>
    <n v="712.25"/>
    <n v="2125636"/>
    <n v="1513994429.45"/>
    <n v="37636"/>
    <n v="1468297"/>
    <n v="69.08"/>
    <n v="0.95000000000004547"/>
    <n v="1.3335204941044997E-3"/>
    <x v="1"/>
  </r>
  <r>
    <d v="2025-07-04T00:00:00"/>
    <x v="6"/>
    <n v="7"/>
    <n v="1"/>
    <x v="1"/>
    <x v="2"/>
    <s v="Q3"/>
    <x v="8"/>
    <x v="2"/>
    <s v="EQ"/>
    <n v="735"/>
    <n v="744.45"/>
    <n v="725.2"/>
    <n v="713.35"/>
    <n v="728"/>
    <n v="728.6"/>
    <n v="733.57"/>
    <n v="6030354"/>
    <n v="4423708119.1499996"/>
    <n v="110346"/>
    <n v="1370748"/>
    <n v="22.73"/>
    <n v="15.25"/>
    <n v="2.13780051867947E-2"/>
    <x v="1"/>
  </r>
  <r>
    <d v="2025-07-07T00:00:00"/>
    <x v="6"/>
    <n v="7"/>
    <n v="1"/>
    <x v="1"/>
    <x v="2"/>
    <s v="Q3"/>
    <x v="8"/>
    <x v="2"/>
    <s v="EQ"/>
    <n v="728.95"/>
    <n v="739"/>
    <n v="727.3"/>
    <n v="728.6"/>
    <n v="730.5"/>
    <n v="729.35"/>
    <n v="732.06"/>
    <n v="2641977"/>
    <n v="1934095643"/>
    <n v="61899"/>
    <n v="1381012"/>
    <n v="52.27"/>
    <n v="0.75"/>
    <n v="1.0293713972001097E-3"/>
    <x v="1"/>
  </r>
  <r>
    <d v="2025-07-08T00:00:00"/>
    <x v="6"/>
    <n v="7"/>
    <n v="1"/>
    <x v="1"/>
    <x v="2"/>
    <s v="Q3"/>
    <x v="8"/>
    <x v="2"/>
    <s v="EQ"/>
    <n v="730"/>
    <n v="734.4"/>
    <n v="725.85"/>
    <n v="729.35"/>
    <n v="726.4"/>
    <n v="727.95"/>
    <n v="729.41"/>
    <n v="1764146"/>
    <n v="1286793766.95"/>
    <n v="28518"/>
    <n v="1238445"/>
    <n v="70.2"/>
    <n v="-1.3999999999999773"/>
    <n v="-1.9195173784876632E-3"/>
    <x v="0"/>
  </r>
  <r>
    <d v="2025-07-09T00:00:00"/>
    <x v="6"/>
    <n v="7"/>
    <n v="1"/>
    <x v="1"/>
    <x v="2"/>
    <s v="Q3"/>
    <x v="8"/>
    <x v="2"/>
    <s v="EQ"/>
    <n v="730.3"/>
    <n v="732.2"/>
    <n v="721.05"/>
    <n v="727.95"/>
    <n v="730.65"/>
    <n v="730.35"/>
    <n v="726.96"/>
    <n v="2447741"/>
    <n v="1779417740.25"/>
    <n v="46001"/>
    <n v="1672748"/>
    <n v="68.34"/>
    <n v="2.3999999999999773"/>
    <n v="3.2969297341850089E-3"/>
    <x v="1"/>
  </r>
  <r>
    <d v="2025-07-10T00:00:00"/>
    <x v="6"/>
    <n v="7"/>
    <n v="1"/>
    <x v="1"/>
    <x v="2"/>
    <s v="Q3"/>
    <x v="8"/>
    <x v="2"/>
    <s v="EQ"/>
    <n v="735"/>
    <n v="735"/>
    <n v="725.3"/>
    <n v="730.35"/>
    <n v="727"/>
    <n v="726.95"/>
    <n v="729.12"/>
    <n v="1174052"/>
    <n v="856024222.79999995"/>
    <n v="42676"/>
    <n v="656788"/>
    <n v="55.94"/>
    <n v="-3.3999999999999773"/>
    <n v="-4.6553022523447346E-3"/>
    <x v="0"/>
  </r>
  <r>
    <d v="2025-07-11T00:00:00"/>
    <x v="6"/>
    <n v="7"/>
    <n v="1"/>
    <x v="1"/>
    <x v="2"/>
    <s v="Q3"/>
    <x v="8"/>
    <x v="2"/>
    <s v="EQ"/>
    <n v="728.2"/>
    <n v="735"/>
    <n v="722.55"/>
    <n v="726.95"/>
    <n v="725.55"/>
    <n v="725.65"/>
    <n v="729.35"/>
    <n v="1263356"/>
    <n v="921426556.70000005"/>
    <n v="45407"/>
    <n v="656812"/>
    <n v="51.99"/>
    <n v="-1.3000000000000682"/>
    <n v="-1.7882935552652427E-3"/>
    <x v="0"/>
  </r>
  <r>
    <d v="2025-07-14T00:00:00"/>
    <x v="6"/>
    <n v="7"/>
    <n v="1"/>
    <x v="1"/>
    <x v="2"/>
    <s v="Q3"/>
    <x v="8"/>
    <x v="2"/>
    <s v="EQ"/>
    <n v="730.7"/>
    <n v="731.85"/>
    <n v="722.6"/>
    <n v="725.65"/>
    <n v="726.9"/>
    <n v="728"/>
    <n v="728.09"/>
    <n v="1403107"/>
    <n v="1021583485"/>
    <n v="30046"/>
    <n v="900586"/>
    <n v="64.19"/>
    <n v="2.3500000000000227"/>
    <n v="3.2384758492386449E-3"/>
    <x v="1"/>
  </r>
  <r>
    <d v="2025-07-15T00:00:00"/>
    <x v="6"/>
    <n v="7"/>
    <n v="1"/>
    <x v="1"/>
    <x v="2"/>
    <s v="Q3"/>
    <x v="8"/>
    <x v="2"/>
    <s v="EQ"/>
    <n v="727.9"/>
    <n v="742.2"/>
    <n v="726.25"/>
    <n v="728"/>
    <n v="740"/>
    <n v="740.2"/>
    <n v="735.91"/>
    <n v="1267255"/>
    <n v="932587823.10000002"/>
    <n v="53275"/>
    <n v="838129"/>
    <n v="66.14"/>
    <n v="12.200000000000045"/>
    <n v="1.675824175824182E-2"/>
    <x v="1"/>
  </r>
  <r>
    <d v="2025-07-16T00:00:00"/>
    <x v="6"/>
    <n v="7"/>
    <n v="1"/>
    <x v="1"/>
    <x v="2"/>
    <s v="Q3"/>
    <x v="8"/>
    <x v="2"/>
    <s v="EQ"/>
    <n v="745"/>
    <n v="745"/>
    <n v="729.35"/>
    <n v="740.2"/>
    <n v="731"/>
    <n v="731.65"/>
    <n v="734.06"/>
    <n v="1250246"/>
    <n v="917750706.95000005"/>
    <n v="33962"/>
    <n v="644352"/>
    <n v="51.54"/>
    <n v="-8.5500000000000682"/>
    <n v="-1.155093218049185E-2"/>
    <x v="0"/>
  </r>
  <r>
    <d v="2025-07-17T00:00:00"/>
    <x v="6"/>
    <n v="7"/>
    <n v="1"/>
    <x v="1"/>
    <x v="2"/>
    <s v="Q3"/>
    <x v="8"/>
    <x v="2"/>
    <s v="EQ"/>
    <n v="732.9"/>
    <n v="738.4"/>
    <n v="731.95"/>
    <n v="731.65"/>
    <n v="734.35"/>
    <n v="733.3"/>
    <n v="735.19"/>
    <n v="1114793"/>
    <n v="819581576"/>
    <n v="34558"/>
    <n v="675608"/>
    <n v="60.6"/>
    <n v="1.6499999999999773"/>
    <n v="2.2551766555046504E-3"/>
    <x v="1"/>
  </r>
  <r>
    <d v="2025-07-18T00:00:00"/>
    <x v="6"/>
    <n v="7"/>
    <n v="1"/>
    <x v="1"/>
    <x v="2"/>
    <s v="Q3"/>
    <x v="8"/>
    <x v="2"/>
    <s v="EQ"/>
    <n v="733.3"/>
    <n v="734.1"/>
    <n v="719.1"/>
    <n v="733.3"/>
    <n v="719.5"/>
    <n v="720.2"/>
    <n v="723.04"/>
    <n v="554526"/>
    <n v="400943008.69999999"/>
    <n v="21777"/>
    <n v="292054"/>
    <n v="52.67"/>
    <n v="-13.099999999999909"/>
    <n v="-1.7864448384017333E-2"/>
    <x v="0"/>
  </r>
  <r>
    <d v="2025-07-21T00:00:00"/>
    <x v="6"/>
    <n v="7"/>
    <n v="1"/>
    <x v="1"/>
    <x v="2"/>
    <s v="Q3"/>
    <x v="8"/>
    <x v="2"/>
    <s v="EQ"/>
    <n v="720.2"/>
    <n v="726.5"/>
    <n v="712.8"/>
    <n v="720.2"/>
    <n v="720"/>
    <n v="717.7"/>
    <n v="719.53"/>
    <n v="2355411"/>
    <n v="1694786513.2"/>
    <n v="47747"/>
    <n v="1478343"/>
    <n v="62.76"/>
    <n v="-2.5"/>
    <n v="-3.4712579838933628E-3"/>
    <x v="0"/>
  </r>
  <r>
    <d v="2025-07-22T00:00:00"/>
    <x v="6"/>
    <n v="7"/>
    <n v="1"/>
    <x v="1"/>
    <x v="2"/>
    <s v="Q3"/>
    <x v="8"/>
    <x v="2"/>
    <s v="EQ"/>
    <n v="720"/>
    <n v="724.55"/>
    <n v="714.95"/>
    <n v="717.7"/>
    <n v="717"/>
    <n v="716.35"/>
    <n v="718.36"/>
    <n v="1717457"/>
    <n v="1233759052.25"/>
    <n v="35793"/>
    <n v="1170559"/>
    <n v="68.16"/>
    <n v="-1.3500000000000227"/>
    <n v="-1.8810087780409958E-3"/>
    <x v="0"/>
  </r>
  <r>
    <d v="2025-07-23T00:00:00"/>
    <x v="6"/>
    <n v="7"/>
    <n v="1"/>
    <x v="1"/>
    <x v="2"/>
    <s v="Q3"/>
    <x v="8"/>
    <x v="2"/>
    <s v="EQ"/>
    <n v="718.9"/>
    <n v="722.1"/>
    <n v="711.7"/>
    <n v="716.35"/>
    <n v="720.05"/>
    <n v="720.6"/>
    <n v="717.09"/>
    <n v="1226308"/>
    <n v="879378233"/>
    <n v="29771"/>
    <n v="859105"/>
    <n v="70.06"/>
    <n v="4.25"/>
    <n v="5.9328540517903259E-3"/>
    <x v="1"/>
  </r>
  <r>
    <d v="2025-07-24T00:00:00"/>
    <x v="6"/>
    <n v="7"/>
    <n v="1"/>
    <x v="1"/>
    <x v="2"/>
    <s v="Q3"/>
    <x v="8"/>
    <x v="2"/>
    <s v="EQ"/>
    <n v="720"/>
    <n v="723.8"/>
    <n v="701"/>
    <n v="720.6"/>
    <n v="707.75"/>
    <n v="706.9"/>
    <n v="707.56"/>
    <n v="888831"/>
    <n v="628902974.54999995"/>
    <n v="30554"/>
    <n v="425410"/>
    <n v="47.86"/>
    <n v="-13.700000000000045"/>
    <n v="-1.9011934499028649E-2"/>
    <x v="0"/>
  </r>
  <r>
    <d v="2025-07-25T00:00:00"/>
    <x v="6"/>
    <n v="7"/>
    <n v="1"/>
    <x v="1"/>
    <x v="2"/>
    <s v="Q3"/>
    <x v="8"/>
    <x v="2"/>
    <s v="EQ"/>
    <n v="705.65"/>
    <n v="707.05"/>
    <n v="691.5"/>
    <n v="706.9"/>
    <n v="694"/>
    <n v="693.95"/>
    <n v="696.76"/>
    <n v="937078"/>
    <n v="652922670.25"/>
    <n v="48761"/>
    <n v="615120"/>
    <n v="65.64"/>
    <n v="-12.949999999999932"/>
    <n v="-1.831942283208365E-2"/>
    <x v="0"/>
  </r>
  <r>
    <d v="2025-07-28T00:00:00"/>
    <x v="6"/>
    <n v="7"/>
    <n v="1"/>
    <x v="1"/>
    <x v="2"/>
    <s v="Q3"/>
    <x v="8"/>
    <x v="2"/>
    <s v="EQ"/>
    <n v="694.3"/>
    <n v="709.8"/>
    <n v="690.2"/>
    <n v="693.95"/>
    <n v="697.9"/>
    <n v="698.4"/>
    <n v="701.06"/>
    <n v="1956621"/>
    <n v="1371716150.3499999"/>
    <n v="49048"/>
    <n v="1267313"/>
    <n v="64.77"/>
    <n v="4.4499999999999318"/>
    <n v="6.412565746811631E-3"/>
    <x v="1"/>
  </r>
  <r>
    <d v="2025-07-29T00:00:00"/>
    <x v="6"/>
    <n v="7"/>
    <n v="1"/>
    <x v="1"/>
    <x v="2"/>
    <s v="Q3"/>
    <x v="8"/>
    <x v="2"/>
    <s v="EQ"/>
    <n v="696"/>
    <n v="701.3"/>
    <n v="691.5"/>
    <n v="698.4"/>
    <n v="698.25"/>
    <n v="698.2"/>
    <n v="696.07"/>
    <n v="2285806"/>
    <n v="1591075727.5"/>
    <n v="64020"/>
    <n v="1650214"/>
    <n v="72.19"/>
    <n v="-0.19999999999993179"/>
    <n v="-2.8636884306977632E-4"/>
    <x v="0"/>
  </r>
  <r>
    <d v="2025-07-30T00:00:00"/>
    <x v="6"/>
    <n v="7"/>
    <n v="1"/>
    <x v="1"/>
    <x v="2"/>
    <s v="Q3"/>
    <x v="8"/>
    <x v="2"/>
    <s v="EQ"/>
    <n v="698.15"/>
    <n v="705.65"/>
    <n v="696.15"/>
    <n v="698.2"/>
    <n v="701.65"/>
    <n v="703.05"/>
    <n v="701.87"/>
    <n v="2091790"/>
    <n v="1468163674.8"/>
    <n v="58725"/>
    <n v="1494948"/>
    <n v="71.47"/>
    <n v="4.8499999999999091"/>
    <n v="6.9464336866226131E-3"/>
    <x v="1"/>
  </r>
  <r>
    <d v="2025-07-31T00:00:00"/>
    <x v="6"/>
    <n v="7"/>
    <n v="1"/>
    <x v="1"/>
    <x v="2"/>
    <s v="Q3"/>
    <x v="8"/>
    <x v="2"/>
    <s v="EQ"/>
    <n v="700"/>
    <n v="714.35"/>
    <n v="699"/>
    <n v="703.05"/>
    <n v="709.9"/>
    <n v="709.8"/>
    <n v="709.3"/>
    <n v="2682787"/>
    <n v="1902906833.1500001"/>
    <n v="87992"/>
    <n v="1437379"/>
    <n v="53.58"/>
    <n v="6.75"/>
    <n v="9.6010241092383194E-3"/>
    <x v="1"/>
  </r>
  <r>
    <d v="2025-08-01T00:00:00"/>
    <x v="7"/>
    <n v="8"/>
    <n v="1"/>
    <x v="1"/>
    <x v="2"/>
    <s v="Q3"/>
    <x v="8"/>
    <x v="2"/>
    <s v="EQ"/>
    <n v="707.1"/>
    <n v="724.95"/>
    <n v="707.1"/>
    <n v="709.8"/>
    <n v="709.95"/>
    <n v="711.2"/>
    <n v="714.81"/>
    <n v="2791635"/>
    <n v="1995489066.45"/>
    <n v="54746"/>
    <n v="1668393"/>
    <n v="59.76"/>
    <n v="1.4000000000000909"/>
    <n v="1.9723865877713316E-3"/>
    <x v="1"/>
  </r>
  <r>
    <d v="2025-08-04T00:00:00"/>
    <x v="7"/>
    <n v="8"/>
    <n v="1"/>
    <x v="1"/>
    <x v="2"/>
    <s v="Q3"/>
    <x v="8"/>
    <x v="2"/>
    <s v="EQ"/>
    <n v="712.95"/>
    <n v="733.9"/>
    <n v="707.1"/>
    <n v="711.2"/>
    <n v="724.4"/>
    <n v="723.3"/>
    <n v="719.81"/>
    <n v="4451592"/>
    <n v="3204316322.5999999"/>
    <n v="81391"/>
    <n v="1685656"/>
    <n v="37.869999999999997"/>
    <n v="12.099999999999909"/>
    <n v="1.7013498312710783E-2"/>
    <x v="1"/>
  </r>
  <r>
    <d v="2025-08-05T00:00:00"/>
    <x v="7"/>
    <n v="8"/>
    <n v="1"/>
    <x v="1"/>
    <x v="2"/>
    <s v="Q3"/>
    <x v="8"/>
    <x v="2"/>
    <s v="EQ"/>
    <n v="730.05"/>
    <n v="734.85"/>
    <n v="707.4"/>
    <n v="723.3"/>
    <n v="716.05"/>
    <n v="716.05"/>
    <n v="716.29"/>
    <n v="3632435"/>
    <n v="2601876376.5500002"/>
    <n v="74453"/>
    <n v="1669613"/>
    <n v="45.96"/>
    <n v="-7.25"/>
    <n v="-1.002350338725287E-2"/>
    <x v="0"/>
  </r>
  <r>
    <d v="2025-08-06T00:00:00"/>
    <x v="7"/>
    <n v="8"/>
    <n v="1"/>
    <x v="1"/>
    <x v="2"/>
    <s v="Q3"/>
    <x v="8"/>
    <x v="2"/>
    <s v="EQ"/>
    <n v="720"/>
    <n v="724.1"/>
    <n v="709.3"/>
    <n v="716.05"/>
    <n v="715"/>
    <n v="714.65"/>
    <n v="714.8"/>
    <n v="2396780"/>
    <n v="1713227068.4000001"/>
    <n v="48089"/>
    <n v="1437130"/>
    <n v="59.96"/>
    <n v="-1.3999999999999773"/>
    <n v="-1.9551707283010649E-3"/>
    <x v="0"/>
  </r>
  <r>
    <d v="2025-08-07T00:00:00"/>
    <x v="7"/>
    <n v="8"/>
    <n v="1"/>
    <x v="1"/>
    <x v="2"/>
    <s v="Q3"/>
    <x v="8"/>
    <x v="2"/>
    <s v="EQ"/>
    <n v="712.15"/>
    <n v="719.9"/>
    <n v="707.25"/>
    <n v="714.65"/>
    <n v="718.1"/>
    <n v="718.55"/>
    <n v="713.53"/>
    <n v="977299"/>
    <n v="697331516.25"/>
    <n v="28715"/>
    <n v="575379"/>
    <n v="58.87"/>
    <n v="3.8999999999999773"/>
    <n v="5.4572168194220632E-3"/>
    <x v="1"/>
  </r>
  <r>
    <d v="2025-08-08T00:00:00"/>
    <x v="7"/>
    <n v="8"/>
    <n v="1"/>
    <x v="1"/>
    <x v="2"/>
    <s v="Q3"/>
    <x v="8"/>
    <x v="2"/>
    <s v="EQ"/>
    <n v="718.95"/>
    <n v="719.25"/>
    <n v="702.7"/>
    <n v="718.55"/>
    <n v="705.25"/>
    <n v="703.95"/>
    <n v="709.01"/>
    <n v="1321300"/>
    <n v="936811258.45000005"/>
    <n v="25572"/>
    <n v="822336"/>
    <n v="62.24"/>
    <n v="-14.599999999999909"/>
    <n v="-2.0318697376661206E-2"/>
    <x v="0"/>
  </r>
  <r>
    <d v="2025-08-11T00:00:00"/>
    <x v="7"/>
    <n v="8"/>
    <n v="1"/>
    <x v="1"/>
    <x v="2"/>
    <s v="Q3"/>
    <x v="8"/>
    <x v="2"/>
    <s v="EQ"/>
    <n v="705.8"/>
    <n v="710.15"/>
    <n v="695.2"/>
    <n v="703.95"/>
    <n v="708"/>
    <n v="707"/>
    <n v="703.85"/>
    <n v="1145468"/>
    <n v="806241531.64999998"/>
    <n v="43656"/>
    <n v="709165"/>
    <n v="61.91"/>
    <n v="3.0499999999999545"/>
    <n v="4.3326940833865396E-3"/>
    <x v="1"/>
  </r>
  <r>
    <d v="2025-08-12T00:00:00"/>
    <x v="7"/>
    <n v="8"/>
    <n v="1"/>
    <x v="1"/>
    <x v="2"/>
    <s v="Q3"/>
    <x v="8"/>
    <x v="2"/>
    <s v="EQ"/>
    <n v="707.7"/>
    <n v="712.5"/>
    <n v="702.85"/>
    <n v="707"/>
    <n v="707.7"/>
    <n v="704.1"/>
    <n v="706.45"/>
    <n v="867153"/>
    <n v="612598059.04999995"/>
    <n v="42501"/>
    <n v="586747"/>
    <n v="67.66"/>
    <n v="-2.8999999999999773"/>
    <n v="-4.1018387553040693E-3"/>
    <x v="0"/>
  </r>
  <r>
    <d v="2025-08-13T00:00:00"/>
    <x v="7"/>
    <n v="8"/>
    <n v="1"/>
    <x v="1"/>
    <x v="2"/>
    <s v="Q3"/>
    <x v="8"/>
    <x v="2"/>
    <s v="EQ"/>
    <n v="705.05"/>
    <n v="711"/>
    <n v="699.25"/>
    <n v="704.1"/>
    <n v="710.25"/>
    <n v="710.2"/>
    <n v="704.13"/>
    <n v="1291837"/>
    <n v="909616472.64999998"/>
    <n v="27990"/>
    <n v="933999"/>
    <n v="72.3"/>
    <n v="6.1000000000000227"/>
    <n v="8.6635421104957009E-3"/>
    <x v="1"/>
  </r>
  <r>
    <d v="2025-08-14T00:00:00"/>
    <x v="7"/>
    <n v="8"/>
    <n v="1"/>
    <x v="1"/>
    <x v="2"/>
    <s v="Q3"/>
    <x v="8"/>
    <x v="2"/>
    <s v="EQ"/>
    <n v="710.2"/>
    <n v="713.2"/>
    <n v="704.9"/>
    <n v="710.2"/>
    <n v="710.5"/>
    <n v="710.55"/>
    <n v="710.47"/>
    <n v="1469217"/>
    <n v="1043831012.7"/>
    <n v="40077"/>
    <n v="1004979"/>
    <n v="68.400000000000006"/>
    <n v="0.34999999999990905"/>
    <n v="4.9281892424656297E-4"/>
    <x v="1"/>
  </r>
  <r>
    <d v="2025-08-18T00:00:00"/>
    <x v="7"/>
    <n v="8"/>
    <n v="1"/>
    <x v="1"/>
    <x v="2"/>
    <s v="Q3"/>
    <x v="8"/>
    <x v="2"/>
    <s v="EQ"/>
    <n v="725.05"/>
    <n v="728.7"/>
    <n v="714.3"/>
    <n v="710.55"/>
    <n v="720.15"/>
    <n v="720.4"/>
    <n v="719.5"/>
    <n v="1946107"/>
    <n v="1400233615.6500001"/>
    <n v="52020"/>
    <n v="1094680"/>
    <n v="56.25"/>
    <n v="9.8500000000000227"/>
    <n v="1.3862500879600342E-2"/>
    <x v="1"/>
  </r>
  <r>
    <d v="2025-08-19T00:00:00"/>
    <x v="7"/>
    <n v="8"/>
    <n v="1"/>
    <x v="1"/>
    <x v="2"/>
    <s v="Q3"/>
    <x v="8"/>
    <x v="2"/>
    <s v="EQ"/>
    <n v="720.55"/>
    <n v="730"/>
    <n v="712.05"/>
    <n v="720.4"/>
    <n v="723"/>
    <n v="727.95"/>
    <n v="724.35"/>
    <n v="955973"/>
    <n v="692461909.60000002"/>
    <n v="31966"/>
    <n v="636339"/>
    <n v="66.56"/>
    <n v="7.5500000000000682"/>
    <n v="1.048028872848427E-2"/>
    <x v="1"/>
  </r>
  <r>
    <d v="2025-08-20T00:00:00"/>
    <x v="7"/>
    <n v="8"/>
    <n v="1"/>
    <x v="1"/>
    <x v="2"/>
    <s v="Q3"/>
    <x v="8"/>
    <x v="2"/>
    <s v="EQ"/>
    <n v="727.85"/>
    <n v="753.4"/>
    <n v="717.45"/>
    <n v="727.95"/>
    <n v="753"/>
    <n v="751.85"/>
    <n v="743.34"/>
    <n v="2543319"/>
    <n v="1890558750.1500001"/>
    <n v="73426"/>
    <n v="1130456"/>
    <n v="44.45"/>
    <n v="23.899999999999977"/>
    <n v="3.2831925269592659E-2"/>
    <x v="1"/>
  </r>
  <r>
    <d v="2025-08-21T00:00:00"/>
    <x v="7"/>
    <n v="8"/>
    <n v="1"/>
    <x v="1"/>
    <x v="2"/>
    <s v="Q3"/>
    <x v="8"/>
    <x v="2"/>
    <s v="EQ"/>
    <n v="759"/>
    <n v="759"/>
    <n v="737.45"/>
    <n v="751.85"/>
    <n v="739"/>
    <n v="739.65"/>
    <n v="745.63"/>
    <n v="3103085"/>
    <n v="2313755019.5999999"/>
    <n v="49710"/>
    <n v="1865544"/>
    <n v="60.12"/>
    <n v="-12.200000000000045"/>
    <n v="-1.6226640952317677E-2"/>
    <x v="0"/>
  </r>
  <r>
    <d v="2025-08-22T00:00:00"/>
    <x v="7"/>
    <n v="8"/>
    <n v="1"/>
    <x v="1"/>
    <x v="2"/>
    <s v="Q3"/>
    <x v="8"/>
    <x v="2"/>
    <s v="EQ"/>
    <n v="741.65"/>
    <n v="742.1"/>
    <n v="724.65"/>
    <n v="739.65"/>
    <n v="731.7"/>
    <n v="730.7"/>
    <n v="730.26"/>
    <n v="1579250"/>
    <n v="1153259859.05"/>
    <n v="46412"/>
    <n v="931349"/>
    <n v="58.97"/>
    <n v="-8.9499999999999318"/>
    <n v="-1.2100317717839426E-2"/>
    <x v="0"/>
  </r>
  <r>
    <d v="2025-08-25T00:00:00"/>
    <x v="7"/>
    <n v="8"/>
    <n v="1"/>
    <x v="1"/>
    <x v="2"/>
    <s v="Q3"/>
    <x v="8"/>
    <x v="2"/>
    <s v="EQ"/>
    <n v="732.75"/>
    <n v="734.3"/>
    <n v="720.4"/>
    <n v="730.7"/>
    <n v="725"/>
    <n v="722.4"/>
    <n v="725.35"/>
    <n v="1747160"/>
    <n v="1267303391.3499999"/>
    <n v="46836"/>
    <n v="1231052"/>
    <n v="70.459999999999994"/>
    <n v="-8.3000000000000682"/>
    <n v="-1.135897084987008E-2"/>
    <x v="0"/>
  </r>
  <r>
    <d v="2025-08-26T00:00:00"/>
    <x v="7"/>
    <n v="8"/>
    <n v="1"/>
    <x v="1"/>
    <x v="2"/>
    <s v="Q3"/>
    <x v="8"/>
    <x v="2"/>
    <s v="EQ"/>
    <n v="720"/>
    <n v="726.6"/>
    <n v="715.2"/>
    <n v="722.4"/>
    <n v="718.4"/>
    <n v="717.75"/>
    <n v="720.74"/>
    <n v="5014160"/>
    <n v="3613893917.5500002"/>
    <n v="82255"/>
    <n v="3797294"/>
    <n v="75.73"/>
    <n v="-4.6499999999999773"/>
    <n v="-6.4368770764119286E-3"/>
    <x v="0"/>
  </r>
  <r>
    <d v="2025-08-28T00:00:00"/>
    <x v="7"/>
    <n v="8"/>
    <n v="1"/>
    <x v="1"/>
    <x v="2"/>
    <s v="Q3"/>
    <x v="8"/>
    <x v="2"/>
    <s v="EQ"/>
    <n v="726"/>
    <n v="726"/>
    <n v="708.7"/>
    <n v="717.75"/>
    <n v="714.05"/>
    <n v="711.6"/>
    <n v="713.22"/>
    <n v="1888463"/>
    <n v="1346881903.3"/>
    <n v="65018"/>
    <n v="1271103"/>
    <n v="67.31"/>
    <n v="-6.1499999999999773"/>
    <n v="-8.5684430512016404E-3"/>
    <x v="0"/>
  </r>
  <r>
    <d v="2025-08-29T00:00:00"/>
    <x v="7"/>
    <n v="8"/>
    <n v="1"/>
    <x v="1"/>
    <x v="2"/>
    <s v="Q3"/>
    <x v="8"/>
    <x v="2"/>
    <s v="EQ"/>
    <n v="710"/>
    <n v="727"/>
    <n v="709.3"/>
    <n v="711.6"/>
    <n v="726"/>
    <n v="725.85"/>
    <n v="722.5"/>
    <n v="2136019"/>
    <n v="1543267715.5999999"/>
    <n v="63809"/>
    <n v="1399156"/>
    <n v="65.5"/>
    <n v="14.25"/>
    <n v="2.0025295109612141E-2"/>
    <x v="1"/>
  </r>
  <r>
    <d v="2025-09-01T00:00:00"/>
    <x v="8"/>
    <n v="9"/>
    <n v="1"/>
    <x v="1"/>
    <x v="2"/>
    <s v="Q3"/>
    <x v="8"/>
    <x v="2"/>
    <s v="EQ"/>
    <n v="726.4"/>
    <n v="732.9"/>
    <n v="725.45"/>
    <n v="725.85"/>
    <n v="731.5"/>
    <n v="731.4"/>
    <n v="730.13"/>
    <n v="1044767"/>
    <n v="762811291.29999995"/>
    <n v="51715"/>
    <n v="575063"/>
    <n v="55.04"/>
    <n v="5.5499999999999545"/>
    <n v="7.6462078941929518E-3"/>
    <x v="1"/>
  </r>
  <r>
    <d v="2025-09-02T00:00:00"/>
    <x v="8"/>
    <n v="9"/>
    <n v="1"/>
    <x v="1"/>
    <x v="2"/>
    <s v="Q3"/>
    <x v="8"/>
    <x v="2"/>
    <s v="EQ"/>
    <n v="731.6"/>
    <n v="746.2"/>
    <n v="731.5"/>
    <n v="731.4"/>
    <n v="742.5"/>
    <n v="741.9"/>
    <n v="741.5"/>
    <n v="2961872"/>
    <n v="2196235706.3499999"/>
    <n v="88119"/>
    <n v="1804729"/>
    <n v="60.93"/>
    <n v="10.5"/>
    <n v="1.435602953240361E-2"/>
    <x v="1"/>
  </r>
  <r>
    <d v="2025-09-03T00:00:00"/>
    <x v="8"/>
    <n v="9"/>
    <n v="1"/>
    <x v="1"/>
    <x v="2"/>
    <s v="Q3"/>
    <x v="8"/>
    <x v="2"/>
    <s v="EQ"/>
    <n v="742"/>
    <n v="742.95"/>
    <n v="732.05"/>
    <n v="741.9"/>
    <n v="733.05"/>
    <n v="734.75"/>
    <n v="736.24"/>
    <n v="1252252"/>
    <n v="921957914.25"/>
    <n v="46856"/>
    <n v="867246"/>
    <n v="69.25"/>
    <n v="-7.1499999999999773"/>
    <n v="-9.6374174417037037E-3"/>
    <x v="0"/>
  </r>
  <r>
    <d v="2025-09-04T00:00:00"/>
    <x v="8"/>
    <n v="9"/>
    <n v="1"/>
    <x v="1"/>
    <x v="2"/>
    <s v="Q3"/>
    <x v="8"/>
    <x v="2"/>
    <s v="EQ"/>
    <n v="754.75"/>
    <n v="754.75"/>
    <n v="734.8"/>
    <n v="734.75"/>
    <n v="738.5"/>
    <n v="738.6"/>
    <n v="740.61"/>
    <n v="2251956"/>
    <n v="1667828369.2"/>
    <n v="58296"/>
    <n v="1409589"/>
    <n v="62.59"/>
    <n v="3.8500000000000227"/>
    <n v="5.2398775093569555E-3"/>
    <x v="1"/>
  </r>
  <r>
    <d v="2025-09-05T00:00:00"/>
    <x v="8"/>
    <n v="9"/>
    <n v="1"/>
    <x v="1"/>
    <x v="2"/>
    <s v="Q3"/>
    <x v="8"/>
    <x v="2"/>
    <s v="EQ"/>
    <n v="740"/>
    <n v="740.45"/>
    <n v="726"/>
    <n v="738.6"/>
    <n v="731.75"/>
    <n v="731.7"/>
    <n v="731.24"/>
    <n v="1035892"/>
    <n v="757489564.04999995"/>
    <n v="36402"/>
    <n v="602930"/>
    <n v="58.2"/>
    <n v="-6.8999999999999773"/>
    <n v="-9.3419983753045988E-3"/>
    <x v="0"/>
  </r>
  <r>
    <d v="2025-09-08T00:00:00"/>
    <x v="8"/>
    <n v="9"/>
    <n v="1"/>
    <x v="1"/>
    <x v="2"/>
    <s v="Q3"/>
    <x v="8"/>
    <x v="2"/>
    <s v="EQ"/>
    <n v="730.8"/>
    <n v="736"/>
    <n v="728.7"/>
    <n v="731.7"/>
    <n v="730"/>
    <n v="730.6"/>
    <n v="732.59"/>
    <n v="455182"/>
    <n v="333463025.14999998"/>
    <n v="17783"/>
    <n v="216328"/>
    <n v="47.53"/>
    <n v="-1.1000000000000227"/>
    <n v="-1.5033483668170325E-3"/>
    <x v="0"/>
  </r>
  <r>
    <d v="2025-09-09T00:00:00"/>
    <x v="8"/>
    <n v="9"/>
    <n v="1"/>
    <x v="1"/>
    <x v="2"/>
    <s v="Q3"/>
    <x v="8"/>
    <x v="2"/>
    <s v="EQ"/>
    <n v="731.2"/>
    <n v="734.85"/>
    <n v="724.45"/>
    <n v="730.6"/>
    <n v="734"/>
    <n v="732.5"/>
    <n v="729.89"/>
    <n v="1455793"/>
    <n v="1062567443.1"/>
    <n v="56089"/>
    <n v="1079947"/>
    <n v="74.180000000000007"/>
    <n v="1.8999999999999773"/>
    <n v="2.6006022447303276E-3"/>
    <x v="1"/>
  </r>
  <r>
    <d v="2025-09-10T00:00:00"/>
    <x v="8"/>
    <n v="9"/>
    <n v="1"/>
    <x v="1"/>
    <x v="2"/>
    <s v="Q3"/>
    <x v="8"/>
    <x v="2"/>
    <s v="EQ"/>
    <n v="734"/>
    <n v="737.7"/>
    <n v="728.9"/>
    <n v="732.5"/>
    <n v="736.5"/>
    <n v="734.55"/>
    <n v="731.87"/>
    <n v="2564874"/>
    <n v="1877144913.95"/>
    <n v="65630"/>
    <n v="1891954"/>
    <n v="73.760000000000005"/>
    <n v="2.0499999999999545"/>
    <n v="2.7986348122866272E-3"/>
    <x v="1"/>
  </r>
  <r>
    <d v="2025-09-11T00:00:00"/>
    <x v="8"/>
    <n v="9"/>
    <n v="1"/>
    <x v="1"/>
    <x v="2"/>
    <s v="Q3"/>
    <x v="8"/>
    <x v="2"/>
    <s v="EQ"/>
    <n v="736.45"/>
    <n v="738.9"/>
    <n v="729.9"/>
    <n v="734.55"/>
    <n v="733.1"/>
    <n v="734.1"/>
    <n v="733.41"/>
    <n v="1297516"/>
    <n v="951605350.54999995"/>
    <n v="36073"/>
    <n v="790606"/>
    <n v="60.93"/>
    <n v="-0.44999999999993179"/>
    <n v="-6.1261997141097522E-4"/>
    <x v="0"/>
  </r>
  <r>
    <d v="2025-09-12T00:00:00"/>
    <x v="8"/>
    <n v="9"/>
    <n v="1"/>
    <x v="1"/>
    <x v="2"/>
    <s v="Q3"/>
    <x v="8"/>
    <x v="2"/>
    <s v="EQ"/>
    <n v="738.95"/>
    <n v="738.95"/>
    <n v="731.7"/>
    <n v="734.1"/>
    <n v="735.7"/>
    <n v="734.55"/>
    <n v="734.67"/>
    <n v="1040773"/>
    <n v="764625112"/>
    <n v="36204"/>
    <n v="620895"/>
    <n v="59.66"/>
    <n v="0.44999999999993179"/>
    <n v="6.1299550469953929E-4"/>
    <x v="1"/>
  </r>
  <r>
    <d v="2025-09-15T00:00:00"/>
    <x v="8"/>
    <n v="9"/>
    <n v="1"/>
    <x v="1"/>
    <x v="2"/>
    <s v="Q3"/>
    <x v="8"/>
    <x v="2"/>
    <s v="EQ"/>
    <n v="734.05"/>
    <n v="735.95"/>
    <n v="724.05"/>
    <n v="734.55"/>
    <n v="728"/>
    <n v="727.5"/>
    <n v="727.39"/>
    <n v="2023144"/>
    <n v="1471621795.45"/>
    <n v="61449"/>
    <n v="1548599"/>
    <n v="76.540000000000006"/>
    <n v="-7.0499999999999545"/>
    <n v="-9.5977128854400039E-3"/>
    <x v="0"/>
  </r>
  <r>
    <d v="2025-09-16T00:00:00"/>
    <x v="8"/>
    <n v="9"/>
    <n v="1"/>
    <x v="1"/>
    <x v="2"/>
    <s v="Q3"/>
    <x v="8"/>
    <x v="2"/>
    <s v="EQ"/>
    <n v="729.95"/>
    <n v="731.75"/>
    <n v="719.55"/>
    <n v="727.5"/>
    <n v="723"/>
    <n v="723.9"/>
    <n v="723.98"/>
    <n v="1685896"/>
    <n v="1220550485.2"/>
    <n v="49843"/>
    <n v="1286523"/>
    <n v="76.31"/>
    <n v="-3.6000000000000227"/>
    <n v="-4.9484536082474544E-3"/>
    <x v="0"/>
  </r>
  <r>
    <d v="2025-09-17T00:00:00"/>
    <x v="8"/>
    <n v="9"/>
    <n v="1"/>
    <x v="1"/>
    <x v="2"/>
    <s v="Q3"/>
    <x v="8"/>
    <x v="2"/>
    <s v="EQ"/>
    <n v="730"/>
    <n v="730"/>
    <n v="709.95"/>
    <n v="723.9"/>
    <n v="713.8"/>
    <n v="711.9"/>
    <n v="714.15"/>
    <n v="5946154"/>
    <n v="4246440444.25"/>
    <n v="71512"/>
    <n v="3951545"/>
    <n v="66.459999999999994"/>
    <n v="-12"/>
    <n v="-1.6576875259013676E-2"/>
    <x v="0"/>
  </r>
  <r>
    <d v="2025-09-18T00:00:00"/>
    <x v="8"/>
    <n v="9"/>
    <n v="1"/>
    <x v="1"/>
    <x v="2"/>
    <s v="Q3"/>
    <x v="8"/>
    <x v="2"/>
    <s v="EQ"/>
    <n v="713.8"/>
    <n v="724.1"/>
    <n v="713.4"/>
    <n v="711.9"/>
    <n v="722.4"/>
    <n v="719.75"/>
    <n v="719.92"/>
    <n v="1972919"/>
    <n v="1420352723.6500001"/>
    <n v="47204"/>
    <n v="1244654"/>
    <n v="63.09"/>
    <n v="7.8500000000000227"/>
    <n v="1.102682961090044E-2"/>
    <x v="1"/>
  </r>
  <r>
    <d v="2025-09-19T00:00:00"/>
    <x v="8"/>
    <n v="9"/>
    <n v="1"/>
    <x v="1"/>
    <x v="2"/>
    <s v="Q3"/>
    <x v="8"/>
    <x v="2"/>
    <s v="EQ"/>
    <n v="721"/>
    <n v="723.9"/>
    <n v="716"/>
    <n v="719.75"/>
    <n v="722"/>
    <n v="720.15"/>
    <n v="719.43"/>
    <n v="3589676"/>
    <n v="2582531554.0999999"/>
    <n v="36716"/>
    <n v="2921321"/>
    <n v="81.38"/>
    <n v="0.39999999999997726"/>
    <n v="5.5574852379295205E-4"/>
    <x v="1"/>
  </r>
  <r>
    <d v="2025-09-22T00:00:00"/>
    <x v="8"/>
    <n v="9"/>
    <n v="1"/>
    <x v="1"/>
    <x v="2"/>
    <s v="Q3"/>
    <x v="8"/>
    <x v="2"/>
    <s v="EQ"/>
    <n v="720.15"/>
    <n v="729.15"/>
    <n v="714.4"/>
    <n v="720.15"/>
    <n v="716.7"/>
    <n v="716.85"/>
    <n v="720.47"/>
    <n v="1425905"/>
    <n v="1027323488.7"/>
    <n v="41552"/>
    <n v="956634"/>
    <n v="67.09"/>
    <n v="-3.2999999999999545"/>
    <n v="-4.5823786711101221E-3"/>
    <x v="0"/>
  </r>
  <r>
    <d v="2025-09-23T00:00:00"/>
    <x v="8"/>
    <n v="9"/>
    <n v="1"/>
    <x v="1"/>
    <x v="2"/>
    <s v="Q3"/>
    <x v="8"/>
    <x v="2"/>
    <s v="EQ"/>
    <n v="720.4"/>
    <n v="721.5"/>
    <n v="704.5"/>
    <n v="716.85"/>
    <n v="705.25"/>
    <n v="706"/>
    <n v="709.89"/>
    <n v="1832965"/>
    <n v="1301206477.2"/>
    <n v="43938"/>
    <n v="1379129"/>
    <n v="75.239999999999995"/>
    <n v="-10.850000000000023"/>
    <n v="-1.5135662969937954E-2"/>
    <x v="0"/>
  </r>
  <r>
    <d v="2025-09-24T00:00:00"/>
    <x v="8"/>
    <n v="9"/>
    <n v="1"/>
    <x v="1"/>
    <x v="2"/>
    <s v="Q3"/>
    <x v="8"/>
    <x v="2"/>
    <s v="EQ"/>
    <n v="709"/>
    <n v="713.75"/>
    <n v="700.05"/>
    <n v="706"/>
    <n v="708.05"/>
    <n v="707.55"/>
    <n v="707.62"/>
    <n v="2131661"/>
    <n v="1508412291.75"/>
    <n v="64976"/>
    <n v="1386457"/>
    <n v="65.040000000000006"/>
    <n v="1.5499999999999545"/>
    <n v="2.1954674220962529E-3"/>
    <x v="1"/>
  </r>
  <r>
    <d v="2025-09-25T00:00:00"/>
    <x v="8"/>
    <n v="9"/>
    <n v="1"/>
    <x v="1"/>
    <x v="2"/>
    <s v="Q3"/>
    <x v="8"/>
    <x v="2"/>
    <s v="EQ"/>
    <n v="710.4"/>
    <n v="711.35"/>
    <n v="702.1"/>
    <n v="707.55"/>
    <n v="703"/>
    <n v="703.6"/>
    <n v="706.71"/>
    <n v="1751179"/>
    <n v="1237578314.75"/>
    <n v="42383"/>
    <n v="1144980"/>
    <n v="65.38"/>
    <n v="-3.9499999999999318"/>
    <n v="-5.5826443360892262E-3"/>
    <x v="0"/>
  </r>
  <r>
    <d v="2025-09-26T00:00:00"/>
    <x v="8"/>
    <n v="9"/>
    <n v="1"/>
    <x v="1"/>
    <x v="2"/>
    <s v="Q3"/>
    <x v="8"/>
    <x v="2"/>
    <s v="EQ"/>
    <n v="703.6"/>
    <n v="704.75"/>
    <n v="695.65"/>
    <n v="703.6"/>
    <n v="698.5"/>
    <n v="698.35"/>
    <n v="699.67"/>
    <n v="2170529"/>
    <n v="1518652438.6500001"/>
    <n v="55489"/>
    <n v="1559435"/>
    <n v="71.849999999999994"/>
    <n v="-5.25"/>
    <n v="-7.4616259238203522E-3"/>
    <x v="0"/>
  </r>
  <r>
    <d v="2025-09-29T00:00:00"/>
    <x v="8"/>
    <n v="9"/>
    <n v="1"/>
    <x v="1"/>
    <x v="2"/>
    <s v="Q3"/>
    <x v="8"/>
    <x v="2"/>
    <s v="EQ"/>
    <n v="695.1"/>
    <n v="703"/>
    <n v="690.3"/>
    <n v="698.35"/>
    <n v="700.05"/>
    <n v="698.7"/>
    <n v="697.03"/>
    <n v="2398826"/>
    <n v="1672045256.1500001"/>
    <n v="81633"/>
    <n v="1640006"/>
    <n v="68.37"/>
    <n v="0.35000000000002274"/>
    <n v="5.011813560535874E-4"/>
    <x v="1"/>
  </r>
  <r>
    <d v="2025-09-30T00:00:00"/>
    <x v="8"/>
    <n v="9"/>
    <n v="1"/>
    <x v="1"/>
    <x v="2"/>
    <s v="Q3"/>
    <x v="8"/>
    <x v="2"/>
    <s v="EQ"/>
    <n v="698.7"/>
    <n v="702.15"/>
    <n v="693.5"/>
    <n v="698.7"/>
    <n v="697"/>
    <n v="697.4"/>
    <n v="697.44"/>
    <n v="1891260"/>
    <n v="1319047078"/>
    <n v="48705"/>
    <n v="1151483"/>
    <n v="60.88"/>
    <n v="-1.3000000000000682"/>
    <n v="-1.8605982539001977E-3"/>
    <x v="0"/>
  </r>
  <r>
    <d v="2025-10-01T00:00:00"/>
    <x v="9"/>
    <n v="10"/>
    <n v="1"/>
    <x v="1"/>
    <x v="3"/>
    <s v="Q4"/>
    <x v="8"/>
    <x v="2"/>
    <s v="EQ"/>
    <n v="697"/>
    <n v="704.6"/>
    <n v="691.3"/>
    <n v="697.4"/>
    <n v="704"/>
    <n v="701.75"/>
    <n v="699.42"/>
    <n v="2015531"/>
    <n v="1409705726.55"/>
    <n v="38529"/>
    <n v="1494023"/>
    <n v="74.13"/>
    <n v="4.3500000000000227"/>
    <n v="6.2374533983367121E-3"/>
    <x v="1"/>
  </r>
  <r>
    <d v="2025-10-03T00:00:00"/>
    <x v="9"/>
    <n v="10"/>
    <n v="1"/>
    <x v="1"/>
    <x v="3"/>
    <s v="Q4"/>
    <x v="8"/>
    <x v="2"/>
    <s v="EQ"/>
    <n v="700"/>
    <n v="712.75"/>
    <n v="697.6"/>
    <n v="701.75"/>
    <n v="710"/>
    <n v="710.95"/>
    <n v="708.11"/>
    <n v="1495780"/>
    <n v="1059180739.6"/>
    <n v="41469"/>
    <n v="981911"/>
    <n v="65.650000000000006"/>
    <n v="9.2000000000000455"/>
    <n v="1.3110081938012177E-2"/>
    <x v="1"/>
  </r>
  <r>
    <d v="2025-10-06T00:00:00"/>
    <x v="9"/>
    <n v="10"/>
    <n v="1"/>
    <x v="1"/>
    <x v="3"/>
    <s v="Q4"/>
    <x v="8"/>
    <x v="2"/>
    <s v="EQ"/>
    <n v="715"/>
    <n v="716.75"/>
    <n v="703.95"/>
    <n v="710.95"/>
    <n v="716.5"/>
    <n v="715.55"/>
    <n v="710.6"/>
    <n v="1988455"/>
    <n v="1412995703.2"/>
    <n v="32673"/>
    <n v="1298513"/>
    <n v="65.3"/>
    <n v="4.5999999999999091"/>
    <n v="6.4702159082915944E-3"/>
    <x v="1"/>
  </r>
  <r>
    <d v="2025-10-07T00:00:00"/>
    <x v="9"/>
    <n v="10"/>
    <n v="1"/>
    <x v="1"/>
    <x v="3"/>
    <s v="Q4"/>
    <x v="8"/>
    <x v="2"/>
    <s v="EQ"/>
    <n v="715.95"/>
    <n v="721.95"/>
    <n v="711.25"/>
    <n v="715.55"/>
    <n v="714.7"/>
    <n v="714.95"/>
    <n v="717.27"/>
    <n v="1864614"/>
    <n v="1337426903.9000001"/>
    <n v="47603"/>
    <n v="1086204"/>
    <n v="58.25"/>
    <n v="-0.59999999999990905"/>
    <n v="-8.3851582698610727E-4"/>
    <x v="0"/>
  </r>
  <r>
    <d v="2025-10-08T00:00:00"/>
    <x v="9"/>
    <n v="10"/>
    <n v="1"/>
    <x v="1"/>
    <x v="3"/>
    <s v="Q4"/>
    <x v="8"/>
    <x v="2"/>
    <s v="EQ"/>
    <n v="710"/>
    <n v="713.95"/>
    <n v="707"/>
    <n v="714.95"/>
    <n v="710"/>
    <n v="710.8"/>
    <n v="710.69"/>
    <n v="1546833"/>
    <n v="1099311515.7"/>
    <n v="43991"/>
    <n v="1008638"/>
    <n v="65.209999999999994"/>
    <n v="-4.1500000000000909"/>
    <n v="-5.8046017204001548E-3"/>
    <x v="0"/>
  </r>
  <r>
    <d v="2025-10-09T00:00:00"/>
    <x v="9"/>
    <n v="10"/>
    <n v="1"/>
    <x v="1"/>
    <x v="3"/>
    <s v="Q4"/>
    <x v="8"/>
    <x v="2"/>
    <s v="EQ"/>
    <n v="706.5"/>
    <n v="717.85"/>
    <n v="704.35"/>
    <n v="710.8"/>
    <n v="717"/>
    <n v="715.85"/>
    <n v="711.83"/>
    <n v="1809553"/>
    <n v="1288087789.5"/>
    <n v="47506"/>
    <n v="1306562"/>
    <n v="72.2"/>
    <n v="5.0500000000000682"/>
    <n v="7.1046707934722406E-3"/>
    <x v="1"/>
  </r>
  <r>
    <d v="2025-10-10T00:00:00"/>
    <x v="9"/>
    <n v="10"/>
    <n v="1"/>
    <x v="1"/>
    <x v="3"/>
    <s v="Q4"/>
    <x v="8"/>
    <x v="2"/>
    <s v="EQ"/>
    <n v="717.5"/>
    <n v="719.55"/>
    <n v="712.5"/>
    <n v="715.85"/>
    <n v="712.6"/>
    <n v="714.3"/>
    <n v="716.05"/>
    <n v="1412130"/>
    <n v="1011161980"/>
    <n v="62152"/>
    <n v="995586"/>
    <n v="70.5"/>
    <n v="-1.5500000000000682"/>
    <n v="-2.1652580847943957E-3"/>
    <x v="0"/>
  </r>
  <r>
    <d v="2025-10-13T00:00:00"/>
    <x v="9"/>
    <n v="10"/>
    <n v="1"/>
    <x v="1"/>
    <x v="3"/>
    <s v="Q4"/>
    <x v="8"/>
    <x v="2"/>
    <s v="EQ"/>
    <n v="709.9"/>
    <n v="716.9"/>
    <n v="708.45"/>
    <n v="714.3"/>
    <n v="712.9"/>
    <n v="713.35"/>
    <n v="712.38"/>
    <n v="1598740"/>
    <n v="1138913911.0999999"/>
    <n v="54287"/>
    <n v="1052580"/>
    <n v="65.84"/>
    <n v="-0.94999999999993179"/>
    <n v="-1.329973400531894E-3"/>
    <x v="0"/>
  </r>
  <r>
    <d v="2025-10-14T00:00:00"/>
    <x v="9"/>
    <n v="10"/>
    <n v="1"/>
    <x v="1"/>
    <x v="3"/>
    <s v="Q4"/>
    <x v="8"/>
    <x v="2"/>
    <s v="EQ"/>
    <n v="713.35"/>
    <n v="717.45"/>
    <n v="707"/>
    <n v="713.35"/>
    <n v="707"/>
    <n v="708.2"/>
    <n v="711.88"/>
    <n v="632893"/>
    <n v="450541109"/>
    <n v="47696"/>
    <n v="374732"/>
    <n v="59.21"/>
    <n v="-5.1499999999999773"/>
    <n v="-7.2194574893109653E-3"/>
    <x v="0"/>
  </r>
  <r>
    <d v="2025-10-15T00:00:00"/>
    <x v="9"/>
    <n v="10"/>
    <n v="1"/>
    <x v="1"/>
    <x v="3"/>
    <s v="Q4"/>
    <x v="8"/>
    <x v="2"/>
    <s v="EQ"/>
    <n v="708.25"/>
    <n v="713"/>
    <n v="705.2"/>
    <n v="708.2"/>
    <n v="707.8"/>
    <n v="710.2"/>
    <n v="710.27"/>
    <n v="2960078"/>
    <n v="2102463704.55"/>
    <n v="21330"/>
    <n v="2641982"/>
    <n v="89.25"/>
    <n v="2"/>
    <n v="2.8240609997175936E-3"/>
    <x v="1"/>
  </r>
  <r>
    <d v="2025-10-16T00:00:00"/>
    <x v="9"/>
    <n v="10"/>
    <n v="1"/>
    <x v="1"/>
    <x v="3"/>
    <s v="Q4"/>
    <x v="8"/>
    <x v="2"/>
    <s v="EQ"/>
    <n v="710"/>
    <n v="726.95"/>
    <n v="708.4"/>
    <n v="710.2"/>
    <n v="726.75"/>
    <n v="725.7"/>
    <n v="717.82"/>
    <n v="1205842"/>
    <n v="865571500.20000005"/>
    <n v="33225"/>
    <n v="765001"/>
    <n v="63.44"/>
    <n v="15.5"/>
    <n v="2.1824838073782032E-2"/>
    <x v="1"/>
  </r>
  <r>
    <d v="2025-10-17T00:00:00"/>
    <x v="9"/>
    <n v="10"/>
    <n v="1"/>
    <x v="1"/>
    <x v="3"/>
    <s v="Q4"/>
    <x v="8"/>
    <x v="2"/>
    <s v="EQ"/>
    <n v="728.5"/>
    <n v="739.5"/>
    <n v="726.95"/>
    <n v="725.7"/>
    <n v="736"/>
    <n v="735.15"/>
    <n v="734.72"/>
    <n v="1707666"/>
    <n v="1254647877.5"/>
    <n v="49694"/>
    <n v="859825"/>
    <n v="50.35"/>
    <n v="9.4499999999999318"/>
    <n v="1.3021909880115656E-2"/>
    <x v="1"/>
  </r>
  <r>
    <d v="2025-10-20T00:00:00"/>
    <x v="9"/>
    <n v="10"/>
    <n v="1"/>
    <x v="1"/>
    <x v="3"/>
    <s v="Q4"/>
    <x v="8"/>
    <x v="2"/>
    <s v="EQ"/>
    <n v="735.1"/>
    <n v="742"/>
    <n v="726.3"/>
    <n v="735.15"/>
    <n v="727"/>
    <n v="727.35"/>
    <n v="729.63"/>
    <n v="1394719"/>
    <n v="1017635138.1"/>
    <n v="37623"/>
    <n v="948041"/>
    <n v="67.97"/>
    <n v="-7.7999999999999545"/>
    <n v="-1.0610079575596756E-2"/>
    <x v="0"/>
  </r>
  <r>
    <d v="2025-10-21T00:00:00"/>
    <x v="9"/>
    <n v="10"/>
    <n v="1"/>
    <x v="1"/>
    <x v="3"/>
    <s v="Q4"/>
    <x v="8"/>
    <x v="2"/>
    <s v="EQ"/>
    <n v="729.1"/>
    <n v="729.9"/>
    <n v="718"/>
    <n v="727.35"/>
    <n v="720.8"/>
    <n v="722.05"/>
    <n v="724.15"/>
    <n v="81792"/>
    <n v="59229622.350000001"/>
    <n v="3477"/>
    <n v="42641"/>
    <n v="52.27"/>
    <n v="-5.3000000000000682"/>
    <n v="-7.2867257853853964E-3"/>
    <x v="0"/>
  </r>
  <r>
    <d v="2025-10-23T00:00:00"/>
    <x v="9"/>
    <n v="10"/>
    <n v="1"/>
    <x v="1"/>
    <x v="3"/>
    <s v="Q4"/>
    <x v="8"/>
    <x v="2"/>
    <s v="EQ"/>
    <n v="722"/>
    <n v="736.5"/>
    <n v="720.2"/>
    <n v="722.05"/>
    <n v="722.1"/>
    <n v="724.8"/>
    <n v="729.55"/>
    <n v="1679459"/>
    <n v="1225253189.8499999"/>
    <n v="62571"/>
    <n v="1016243"/>
    <n v="60.51"/>
    <n v="2.75"/>
    <n v="3.8086005124298872E-3"/>
    <x v="1"/>
  </r>
  <r>
    <d v="2025-10-24T00:00:00"/>
    <x v="9"/>
    <n v="10"/>
    <n v="1"/>
    <x v="1"/>
    <x v="3"/>
    <s v="Q4"/>
    <x v="8"/>
    <x v="2"/>
    <s v="EQ"/>
    <n v="724.8"/>
    <n v="727.9"/>
    <n v="713"/>
    <n v="724.8"/>
    <n v="725.95"/>
    <n v="725.85"/>
    <n v="723.44"/>
    <n v="1279440"/>
    <n v="925595514.60000002"/>
    <n v="30363"/>
    <n v="841965"/>
    <n v="65.81"/>
    <n v="1.0500000000000682"/>
    <n v="1.4486754966888359E-3"/>
    <x v="1"/>
  </r>
  <r>
    <d v="2025-10-27T00:00:00"/>
    <x v="9"/>
    <n v="10"/>
    <n v="1"/>
    <x v="1"/>
    <x v="3"/>
    <s v="Q4"/>
    <x v="8"/>
    <x v="2"/>
    <s v="EQ"/>
    <n v="725.95"/>
    <n v="728.6"/>
    <n v="717"/>
    <n v="725.85"/>
    <n v="723"/>
    <n v="723.6"/>
    <n v="722.82"/>
    <n v="1032827"/>
    <n v="746549305.45000005"/>
    <n v="33674"/>
    <n v="611758"/>
    <n v="59.23"/>
    <n v="-2.25"/>
    <n v="-3.0998140111593302E-3"/>
    <x v="0"/>
  </r>
  <r>
    <d v="2025-10-28T00:00:00"/>
    <x v="9"/>
    <n v="10"/>
    <n v="1"/>
    <x v="1"/>
    <x v="3"/>
    <s v="Q4"/>
    <x v="8"/>
    <x v="2"/>
    <s v="EQ"/>
    <n v="720.1"/>
    <n v="730"/>
    <n v="716"/>
    <n v="723.6"/>
    <n v="719.2"/>
    <n v="720.05"/>
    <n v="720.05"/>
    <n v="2259608"/>
    <n v="1627023726.7"/>
    <n v="37494"/>
    <n v="1708199"/>
    <n v="75.599999999999994"/>
    <n v="-3.5500000000000682"/>
    <n v="-4.906025428413582E-3"/>
    <x v="0"/>
  </r>
  <r>
    <d v="2025-10-29T00:00:00"/>
    <x v="9"/>
    <n v="10"/>
    <n v="1"/>
    <x v="1"/>
    <x v="3"/>
    <s v="Q4"/>
    <x v="8"/>
    <x v="2"/>
    <s v="EQ"/>
    <n v="720.1"/>
    <n v="724.4"/>
    <n v="718.85"/>
    <n v="720.05"/>
    <n v="721.5"/>
    <n v="721.8"/>
    <n v="722.07"/>
    <n v="1943057"/>
    <n v="1403013700.7"/>
    <n v="36659"/>
    <n v="1532095"/>
    <n v="78.849999999999994"/>
    <n v="1.75"/>
    <n v="2.4303867786959242E-3"/>
    <x v="1"/>
  </r>
  <r>
    <d v="2025-10-30T00:00:00"/>
    <x v="9"/>
    <n v="10"/>
    <n v="1"/>
    <x v="1"/>
    <x v="3"/>
    <s v="Q4"/>
    <x v="8"/>
    <x v="2"/>
    <s v="EQ"/>
    <n v="720"/>
    <n v="724.7"/>
    <n v="717.15"/>
    <n v="721.8"/>
    <n v="723.8"/>
    <n v="721.5"/>
    <n v="720.59"/>
    <n v="1504657"/>
    <n v="1084239544.75"/>
    <n v="38005"/>
    <n v="1003953"/>
    <n v="66.72"/>
    <n v="-0.29999999999995453"/>
    <n v="-4.1562759767242247E-4"/>
    <x v="0"/>
  </r>
  <r>
    <d v="2025-10-31T00:00:00"/>
    <x v="9"/>
    <n v="10"/>
    <n v="1"/>
    <x v="1"/>
    <x v="3"/>
    <s v="Q4"/>
    <x v="8"/>
    <x v="2"/>
    <s v="EQ"/>
    <n v="721.5"/>
    <n v="728.65"/>
    <n v="718.65"/>
    <n v="721.5"/>
    <n v="722"/>
    <n v="719.95"/>
    <n v="722.61"/>
    <n v="1185320"/>
    <n v="856524027.85000002"/>
    <n v="25827"/>
    <n v="709075"/>
    <n v="59.82"/>
    <n v="-1.5499999999999545"/>
    <n v="-2.1483021483020854E-3"/>
    <x v="0"/>
  </r>
  <r>
    <d v="2025-11-03T00:00:00"/>
    <x v="10"/>
    <n v="11"/>
    <n v="1"/>
    <x v="1"/>
    <x v="3"/>
    <s v="Q4"/>
    <x v="8"/>
    <x v="2"/>
    <s v="EQ"/>
    <n v="716.3"/>
    <n v="724.9"/>
    <n v="716.25"/>
    <n v="719.95"/>
    <n v="722.65"/>
    <n v="722.2"/>
    <n v="720.65"/>
    <n v="713200"/>
    <n v="513966761.75"/>
    <n v="25377"/>
    <n v="426189"/>
    <n v="59.76"/>
    <n v="2.25"/>
    <n v="3.1252170289603441E-3"/>
    <x v="1"/>
  </r>
  <r>
    <d v="2025-11-04T00:00:00"/>
    <x v="10"/>
    <n v="11"/>
    <n v="1"/>
    <x v="1"/>
    <x v="3"/>
    <s v="Q4"/>
    <x v="8"/>
    <x v="2"/>
    <s v="EQ"/>
    <n v="718"/>
    <n v="720.8"/>
    <n v="715.35"/>
    <n v="722.2"/>
    <n v="718.95"/>
    <n v="717.3"/>
    <n v="717.54"/>
    <n v="605166"/>
    <n v="434233654.75"/>
    <n v="22666"/>
    <n v="382330"/>
    <n v="63.18"/>
    <n v="-4.9000000000000909"/>
    <n v="-6.7848241484354619E-3"/>
    <x v="0"/>
  </r>
  <r>
    <d v="2025-11-06T00:00:00"/>
    <x v="10"/>
    <n v="11"/>
    <n v="1"/>
    <x v="1"/>
    <x v="3"/>
    <s v="Q4"/>
    <x v="8"/>
    <x v="2"/>
    <s v="EQ"/>
    <n v="715"/>
    <n v="720.5"/>
    <n v="711.2"/>
    <n v="717.3"/>
    <n v="712.65"/>
    <n v="713.15"/>
    <n v="714.49"/>
    <n v="670236"/>
    <n v="478874000.60000002"/>
    <n v="28518"/>
    <n v="367229"/>
    <n v="54.79"/>
    <n v="-4.1499999999999773"/>
    <n v="-5.7855848320088913E-3"/>
    <x v="0"/>
  </r>
  <r>
    <d v="2025-11-07T00:00:00"/>
    <x v="10"/>
    <n v="11"/>
    <n v="1"/>
    <x v="1"/>
    <x v="3"/>
    <s v="Q4"/>
    <x v="8"/>
    <x v="2"/>
    <s v="EQ"/>
    <n v="716"/>
    <n v="716"/>
    <n v="705.8"/>
    <n v="713.15"/>
    <n v="710.2"/>
    <n v="711.6"/>
    <n v="711.08"/>
    <n v="453081"/>
    <n v="322177189.80000001"/>
    <n v="23541"/>
    <n v="239438"/>
    <n v="52.85"/>
    <n v="-1.5499999999999545"/>
    <n v="-2.173455794713531E-3"/>
    <x v="0"/>
  </r>
  <r>
    <d v="2025-11-10T00:00:00"/>
    <x v="10"/>
    <n v="11"/>
    <n v="1"/>
    <x v="1"/>
    <x v="3"/>
    <s v="Q4"/>
    <x v="8"/>
    <x v="2"/>
    <s v="EQ"/>
    <n v="713.9"/>
    <n v="720.9"/>
    <n v="710.45"/>
    <n v="711.6"/>
    <n v="720"/>
    <n v="719.25"/>
    <n v="718.28"/>
    <n v="337191"/>
    <n v="242196155.34999999"/>
    <n v="20856"/>
    <n v="194758"/>
    <n v="57.76"/>
    <n v="7.6499999999999773"/>
    <n v="1.075042158516017E-2"/>
    <x v="1"/>
  </r>
  <r>
    <d v="2025-11-11T00:00:00"/>
    <x v="10"/>
    <n v="11"/>
    <n v="1"/>
    <x v="1"/>
    <x v="3"/>
    <s v="Q4"/>
    <x v="8"/>
    <x v="2"/>
    <s v="EQ"/>
    <n v="718.45"/>
    <n v="718.45"/>
    <n v="709.7"/>
    <n v="719.25"/>
    <n v="713"/>
    <n v="713"/>
    <n v="713.51"/>
    <n v="2399280"/>
    <n v="1711909230.7"/>
    <n v="39814"/>
    <n v="1890866"/>
    <n v="78.81"/>
    <n v="-6.25"/>
    <n v="-8.689607229753215E-3"/>
    <x v="0"/>
  </r>
  <r>
    <d v="2025-11-12T00:00:00"/>
    <x v="10"/>
    <n v="11"/>
    <n v="1"/>
    <x v="1"/>
    <x v="3"/>
    <s v="Q4"/>
    <x v="8"/>
    <x v="2"/>
    <s v="EQ"/>
    <n v="713.5"/>
    <n v="725.1"/>
    <n v="706.75"/>
    <n v="713"/>
    <n v="719"/>
    <n v="720.95"/>
    <n v="716.59"/>
    <n v="2394231"/>
    <n v="1715684610.2"/>
    <n v="50716"/>
    <n v="1669962"/>
    <n v="69.75"/>
    <n v="7.9500000000000455"/>
    <n v="1.1150070126227273E-2"/>
    <x v="1"/>
  </r>
  <r>
    <d v="2025-11-13T00:00:00"/>
    <x v="10"/>
    <n v="11"/>
    <n v="1"/>
    <x v="1"/>
    <x v="3"/>
    <s v="Q4"/>
    <x v="8"/>
    <x v="2"/>
    <s v="EQ"/>
    <n v="720.95"/>
    <n v="727.15"/>
    <n v="718"/>
    <n v="720.95"/>
    <n v="722.5"/>
    <n v="722"/>
    <n v="721.77"/>
    <n v="698548"/>
    <n v="504192528.10000002"/>
    <n v="36879"/>
    <n v="339265"/>
    <n v="48.57"/>
    <n v="1.0499999999999545"/>
    <n v="1.456411679034544E-3"/>
    <x v="1"/>
  </r>
  <r>
    <d v="2025-11-14T00:00:00"/>
    <x v="10"/>
    <n v="11"/>
    <n v="1"/>
    <x v="1"/>
    <x v="3"/>
    <s v="Q4"/>
    <x v="8"/>
    <x v="2"/>
    <s v="EQ"/>
    <n v="722"/>
    <n v="741.85"/>
    <n v="712.4"/>
    <n v="722"/>
    <n v="737.95"/>
    <n v="738.7"/>
    <n v="727.7"/>
    <n v="2572321"/>
    <n v="1871881475.3"/>
    <n v="50035"/>
    <n v="540990"/>
    <n v="21.03"/>
    <n v="16.700000000000045"/>
    <n v="2.3130193905817237E-2"/>
    <x v="1"/>
  </r>
  <r>
    <d v="2025-11-17T00:00:00"/>
    <x v="10"/>
    <n v="11"/>
    <n v="1"/>
    <x v="1"/>
    <x v="3"/>
    <s v="Q4"/>
    <x v="8"/>
    <x v="2"/>
    <s v="EQ"/>
    <n v="753.5"/>
    <n v="764.65"/>
    <n v="750.2"/>
    <n v="738.7"/>
    <n v="758.8"/>
    <n v="760.7"/>
    <n v="759.44"/>
    <n v="3726013"/>
    <n v="2829666841.4000001"/>
    <n v="70805"/>
    <n v="1027121"/>
    <n v="27.57"/>
    <n v="22"/>
    <n v="2.9782049546500607E-2"/>
    <x v="1"/>
  </r>
  <r>
    <d v="2025-11-18T00:00:00"/>
    <x v="10"/>
    <n v="11"/>
    <n v="1"/>
    <x v="1"/>
    <x v="3"/>
    <s v="Q4"/>
    <x v="8"/>
    <x v="2"/>
    <s v="EQ"/>
    <n v="757.95"/>
    <n v="765.3"/>
    <n v="753.05"/>
    <n v="760.7"/>
    <n v="754"/>
    <n v="756.45"/>
    <n v="760.07"/>
    <n v="2300354"/>
    <n v="1748441318.45"/>
    <n v="57437"/>
    <n v="1534310"/>
    <n v="66.7"/>
    <n v="-4.25"/>
    <n v="-5.5869593795188641E-3"/>
    <x v="0"/>
  </r>
  <r>
    <d v="2025-11-19T00:00:00"/>
    <x v="10"/>
    <n v="11"/>
    <n v="1"/>
    <x v="1"/>
    <x v="3"/>
    <s v="Q4"/>
    <x v="8"/>
    <x v="2"/>
    <s v="EQ"/>
    <n v="753.9"/>
    <n v="756.4"/>
    <n v="745.85"/>
    <n v="756.45"/>
    <n v="752"/>
    <n v="748.15"/>
    <n v="751"/>
    <n v="2500810"/>
    <n v="1878102074.3"/>
    <n v="58230"/>
    <n v="1871401"/>
    <n v="74.83"/>
    <n v="-8.3000000000000682"/>
    <n v="-1.097230484499976E-2"/>
    <x v="0"/>
  </r>
  <r>
    <d v="2025-11-20T00:00:00"/>
    <x v="10"/>
    <n v="11"/>
    <n v="1"/>
    <x v="1"/>
    <x v="3"/>
    <s v="Q4"/>
    <x v="8"/>
    <x v="2"/>
    <s v="EQ"/>
    <n v="748"/>
    <n v="751.9"/>
    <n v="733.35"/>
    <n v="748.15"/>
    <n v="737"/>
    <n v="736.15"/>
    <n v="742.35"/>
    <n v="1605550"/>
    <n v="1191872466.3"/>
    <n v="36770"/>
    <n v="1192258"/>
    <n v="74.260000000000005"/>
    <n v="-12"/>
    <n v="-1.6039564258504311E-2"/>
    <x v="0"/>
  </r>
  <r>
    <d v="2025-11-21T00:00:00"/>
    <x v="10"/>
    <n v="11"/>
    <n v="1"/>
    <x v="1"/>
    <x v="3"/>
    <s v="Q4"/>
    <x v="8"/>
    <x v="2"/>
    <s v="EQ"/>
    <n v="733.35"/>
    <n v="743"/>
    <n v="733"/>
    <n v="736.15"/>
    <n v="736.1"/>
    <n v="739.9"/>
    <n v="739.38"/>
    <n v="1754099"/>
    <n v="1296940399.2"/>
    <n v="58890"/>
    <n v="1159495"/>
    <n v="66.099999999999994"/>
    <n v="3.75"/>
    <n v="5.0940705019357473E-3"/>
    <x v="1"/>
  </r>
  <r>
    <d v="2025-11-24T00:00:00"/>
    <x v="10"/>
    <n v="11"/>
    <n v="1"/>
    <x v="1"/>
    <x v="3"/>
    <s v="Q4"/>
    <x v="8"/>
    <x v="2"/>
    <s v="EQ"/>
    <n v="740.9"/>
    <n v="742.9"/>
    <n v="730.35"/>
    <n v="739.9"/>
    <n v="734"/>
    <n v="735.95"/>
    <n v="736.01"/>
    <n v="4028756"/>
    <n v="2965187356.9000001"/>
    <n v="54988"/>
    <n v="2755009"/>
    <n v="68.38"/>
    <n v="-3.9499999999999318"/>
    <n v="-5.3385592647654167E-3"/>
    <x v="0"/>
  </r>
  <r>
    <d v="2025-11-25T00:00:00"/>
    <x v="10"/>
    <n v="11"/>
    <n v="1"/>
    <x v="1"/>
    <x v="3"/>
    <s v="Q4"/>
    <x v="8"/>
    <x v="2"/>
    <s v="EQ"/>
    <n v="735"/>
    <n v="736.15"/>
    <n v="728"/>
    <n v="735.95"/>
    <n v="728"/>
    <n v="731.35"/>
    <n v="732.02"/>
    <n v="968184"/>
    <n v="708726084.39999998"/>
    <n v="40951"/>
    <n v="630741"/>
    <n v="65.150000000000006"/>
    <n v="-4.6000000000000227"/>
    <n v="-6.2504246212378867E-3"/>
    <x v="0"/>
  </r>
  <r>
    <d v="2025-11-26T00:00:00"/>
    <x v="10"/>
    <n v="11"/>
    <n v="1"/>
    <x v="1"/>
    <x v="3"/>
    <s v="Q4"/>
    <x v="8"/>
    <x v="2"/>
    <s v="EQ"/>
    <n v="731.05"/>
    <n v="737.5"/>
    <n v="727.4"/>
    <n v="731.35"/>
    <n v="736.6"/>
    <n v="734.1"/>
    <n v="731.44"/>
    <n v="1984835"/>
    <n v="1451790823.6500001"/>
    <n v="32736"/>
    <n v="1444806"/>
    <n v="72.790000000000006"/>
    <n v="2.75"/>
    <n v="3.760169549463321E-3"/>
    <x v="1"/>
  </r>
  <r>
    <d v="2025-11-27T00:00:00"/>
    <x v="10"/>
    <n v="11"/>
    <n v="1"/>
    <x v="1"/>
    <x v="3"/>
    <s v="Q4"/>
    <x v="8"/>
    <x v="2"/>
    <s v="EQ"/>
    <n v="736.4"/>
    <n v="738.5"/>
    <n v="720.55"/>
    <n v="734.1"/>
    <n v="727"/>
    <n v="727.4"/>
    <n v="727.03"/>
    <n v="1934840"/>
    <n v="1406695308.8499999"/>
    <n v="51842"/>
    <n v="1397024"/>
    <n v="72.2"/>
    <n v="-6.7000000000000455"/>
    <n v="-9.1268219588612528E-3"/>
    <x v="0"/>
  </r>
  <r>
    <d v="2025-11-28T00:00:00"/>
    <x v="10"/>
    <n v="11"/>
    <n v="1"/>
    <x v="1"/>
    <x v="3"/>
    <s v="Q4"/>
    <x v="8"/>
    <x v="2"/>
    <s v="EQ"/>
    <n v="727.4"/>
    <n v="728.9"/>
    <n v="715"/>
    <n v="727.4"/>
    <n v="716.3"/>
    <n v="717.4"/>
    <n v="719.84"/>
    <n v="1314458"/>
    <n v="946199625.10000002"/>
    <n v="43594"/>
    <n v="941451"/>
    <n v="71.62"/>
    <n v="-10"/>
    <n v="-1.3747594171020072E-2"/>
    <x v="0"/>
  </r>
  <r>
    <d v="2025-12-01T00:00:00"/>
    <x v="11"/>
    <n v="12"/>
    <n v="1"/>
    <x v="1"/>
    <x v="3"/>
    <s v="Q4"/>
    <x v="8"/>
    <x v="2"/>
    <s v="EQ"/>
    <n v="717.7"/>
    <n v="721.35"/>
    <n v="711.05"/>
    <n v="717.4"/>
    <n v="718.5"/>
    <n v="718.95"/>
    <n v="715.85"/>
    <n v="2277267"/>
    <n v="1630178514"/>
    <n v="36801"/>
    <n v="1864926"/>
    <n v="81.89"/>
    <n v="1.5500000000000682"/>
    <n v="2.1605798717592253E-3"/>
    <x v="1"/>
  </r>
  <r>
    <d v="2025-12-02T00:00:00"/>
    <x v="11"/>
    <n v="12"/>
    <n v="1"/>
    <x v="1"/>
    <x v="3"/>
    <s v="Q4"/>
    <x v="8"/>
    <x v="2"/>
    <s v="EQ"/>
    <n v="720.5"/>
    <n v="724.1"/>
    <n v="713.05"/>
    <n v="718.95"/>
    <n v="715.65"/>
    <n v="717.35"/>
    <n v="717.6"/>
    <n v="2439574"/>
    <n v="1750632137.2"/>
    <n v="53790"/>
    <n v="1823828"/>
    <n v="74.760000000000005"/>
    <n v="-1.6000000000000227"/>
    <n v="-2.2254676959455075E-3"/>
    <x v="0"/>
  </r>
  <r>
    <d v="2025-12-03T00:00:00"/>
    <x v="11"/>
    <n v="12"/>
    <n v="1"/>
    <x v="1"/>
    <x v="3"/>
    <s v="Q4"/>
    <x v="8"/>
    <x v="2"/>
    <s v="EQ"/>
    <n v="717.9"/>
    <n v="719.65"/>
    <n v="708.5"/>
    <n v="717.35"/>
    <n v="709.7"/>
    <n v="710.65"/>
    <n v="712.22"/>
    <n v="1403587"/>
    <n v="999665504.45000005"/>
    <n v="42073"/>
    <n v="1045257"/>
    <n v="74.47"/>
    <n v="-6.7000000000000455"/>
    <n v="-9.3399316930369344E-3"/>
    <x v="0"/>
  </r>
  <r>
    <d v="2025-12-04T00:00:00"/>
    <x v="11"/>
    <n v="12"/>
    <n v="1"/>
    <x v="1"/>
    <x v="3"/>
    <s v="Q4"/>
    <x v="8"/>
    <x v="2"/>
    <s v="EQ"/>
    <n v="711.8"/>
    <n v="715.55"/>
    <n v="707.25"/>
    <n v="710.65"/>
    <n v="714.95"/>
    <n v="714.65"/>
    <n v="712.79"/>
    <n v="1425940"/>
    <n v="1016399781.6"/>
    <n v="39244"/>
    <n v="1057898"/>
    <n v="74.19"/>
    <n v="4"/>
    <n v="5.6286498276225993E-3"/>
    <x v="1"/>
  </r>
  <r>
    <d v="2025-12-05T00:00:00"/>
    <x v="11"/>
    <n v="12"/>
    <n v="1"/>
    <x v="1"/>
    <x v="3"/>
    <s v="Q4"/>
    <x v="8"/>
    <x v="2"/>
    <s v="EQ"/>
    <n v="716"/>
    <n v="737.8"/>
    <n v="713.05"/>
    <n v="714.65"/>
    <n v="736"/>
    <n v="736.65"/>
    <n v="728.43"/>
    <n v="2651174"/>
    <n v="1931200603.45"/>
    <n v="61816"/>
    <n v="1540627"/>
    <n v="58.11"/>
    <n v="22"/>
    <n v="3.0784300006996432E-2"/>
    <x v="1"/>
  </r>
  <r>
    <d v="2025-12-08T00:00:00"/>
    <x v="11"/>
    <n v="12"/>
    <n v="1"/>
    <x v="1"/>
    <x v="3"/>
    <s v="Q4"/>
    <x v="8"/>
    <x v="2"/>
    <s v="EQ"/>
    <n v="737.8"/>
    <n v="739.5"/>
    <n v="726.1"/>
    <n v="736.65"/>
    <n v="727.15"/>
    <n v="729.3"/>
    <n v="731.25"/>
    <n v="2300562"/>
    <n v="1682287348.3"/>
    <n v="51060"/>
    <n v="1698001"/>
    <n v="73.81"/>
    <n v="-7.3500000000000227"/>
    <n v="-9.9776013031969354E-3"/>
    <x v="0"/>
  </r>
  <r>
    <d v="2025-12-09T00:00:00"/>
    <x v="11"/>
    <n v="12"/>
    <n v="1"/>
    <x v="1"/>
    <x v="3"/>
    <s v="Q4"/>
    <x v="8"/>
    <x v="2"/>
    <s v="EQ"/>
    <n v="725"/>
    <n v="735"/>
    <n v="722.4"/>
    <n v="729.3"/>
    <n v="730.75"/>
    <n v="730.5"/>
    <n v="729.47"/>
    <n v="1120548"/>
    <n v="817404388.29999995"/>
    <n v="28866"/>
    <n v="655067"/>
    <n v="58.46"/>
    <n v="1.2000000000000455"/>
    <n v="1.645413410119355E-3"/>
    <x v="1"/>
  </r>
  <r>
    <d v="2025-12-10T00:00:00"/>
    <x v="11"/>
    <n v="12"/>
    <n v="1"/>
    <x v="1"/>
    <x v="3"/>
    <s v="Q4"/>
    <x v="8"/>
    <x v="2"/>
    <s v="EQ"/>
    <n v="730.5"/>
    <n v="735.55"/>
    <n v="721.55"/>
    <n v="730.5"/>
    <n v="722.7"/>
    <n v="724.75"/>
    <n v="727.3"/>
    <n v="1196695"/>
    <n v="870350669.39999998"/>
    <n v="30197"/>
    <n v="799091"/>
    <n v="66.77"/>
    <n v="-5.75"/>
    <n v="-7.8713210130047905E-3"/>
    <x v="0"/>
  </r>
  <r>
    <d v="2025-12-11T00:00:00"/>
    <x v="11"/>
    <n v="12"/>
    <n v="1"/>
    <x v="1"/>
    <x v="3"/>
    <s v="Q4"/>
    <x v="8"/>
    <x v="2"/>
    <s v="EQ"/>
    <n v="724.75"/>
    <n v="730.3"/>
    <n v="719.1"/>
    <n v="724.75"/>
    <n v="727.1"/>
    <n v="724.7"/>
    <n v="725.11"/>
    <n v="1627878"/>
    <n v="1180384292.8"/>
    <n v="43819"/>
    <n v="1200772"/>
    <n v="73.760000000000005"/>
    <n v="-4.9999999999954525E-2"/>
    <n v="-6.8989306657405347E-5"/>
    <x v="0"/>
  </r>
  <r>
    <d v="2025-12-12T00:00:00"/>
    <x v="11"/>
    <n v="12"/>
    <n v="1"/>
    <x v="1"/>
    <x v="3"/>
    <s v="Q4"/>
    <x v="8"/>
    <x v="2"/>
    <s v="EQ"/>
    <n v="726.95"/>
    <n v="728"/>
    <n v="718.7"/>
    <n v="724.7"/>
    <n v="725.95"/>
    <n v="727.05"/>
    <n v="724.9"/>
    <n v="1794314"/>
    <n v="1300703185.75"/>
    <n v="31374"/>
    <n v="1357963"/>
    <n v="75.680000000000007"/>
    <n v="2.3499999999999091"/>
    <n v="3.2427211259830396E-3"/>
    <x v="1"/>
  </r>
  <r>
    <d v="2025-12-15T00:00:00"/>
    <x v="11"/>
    <n v="12"/>
    <n v="1"/>
    <x v="1"/>
    <x v="3"/>
    <s v="Q4"/>
    <x v="8"/>
    <x v="2"/>
    <s v="EQ"/>
    <n v="729.6"/>
    <n v="738.75"/>
    <n v="722"/>
    <n v="727.05"/>
    <n v="738"/>
    <n v="737.65"/>
    <n v="734.88"/>
    <n v="1525769"/>
    <n v="1121258764.3"/>
    <n v="33153"/>
    <n v="727122"/>
    <n v="47.66"/>
    <n v="10.600000000000023"/>
    <n v="1.4579464961144383E-2"/>
    <x v="1"/>
  </r>
  <r>
    <d v="2025-12-16T00:00:00"/>
    <x v="11"/>
    <n v="12"/>
    <n v="1"/>
    <x v="1"/>
    <x v="3"/>
    <s v="Q4"/>
    <x v="8"/>
    <x v="2"/>
    <s v="EQ"/>
    <n v="740"/>
    <n v="750.6"/>
    <n v="736.25"/>
    <n v="737.65"/>
    <n v="738.5"/>
    <n v="738.8"/>
    <n v="743.29"/>
    <n v="1942539"/>
    <n v="1443863357.4000001"/>
    <n v="37823"/>
    <n v="849376"/>
    <n v="43.73"/>
    <n v="1.1499999999999773"/>
    <n v="1.5590049481461091E-3"/>
    <x v="1"/>
  </r>
  <r>
    <d v="2025-12-17T00:00:00"/>
    <x v="11"/>
    <n v="12"/>
    <n v="1"/>
    <x v="1"/>
    <x v="3"/>
    <s v="Q4"/>
    <x v="8"/>
    <x v="2"/>
    <s v="EQ"/>
    <n v="738"/>
    <n v="741.35"/>
    <n v="734.1"/>
    <n v="738.8"/>
    <n v="736.55"/>
    <n v="738.15"/>
    <n v="738.08"/>
    <n v="877616"/>
    <n v="647746539.79999995"/>
    <n v="32222"/>
    <n v="582935"/>
    <n v="66.42"/>
    <n v="-0.64999999999997726"/>
    <n v="-8.7980508933402455E-4"/>
    <x v="0"/>
  </r>
  <r>
    <d v="2025-12-18T00:00:00"/>
    <x v="11"/>
    <n v="12"/>
    <n v="1"/>
    <x v="1"/>
    <x v="3"/>
    <s v="Q4"/>
    <x v="8"/>
    <x v="2"/>
    <s v="EQ"/>
    <n v="743.55"/>
    <n v="743.55"/>
    <n v="733.9"/>
    <n v="738.15"/>
    <n v="742"/>
    <n v="742.45"/>
    <n v="740.16"/>
    <n v="1076550"/>
    <n v="796820574.35000002"/>
    <n v="34714"/>
    <n v="692110"/>
    <n v="64.290000000000006"/>
    <n v="4.3000000000000682"/>
    <n v="5.8253742464269703E-3"/>
    <x v="1"/>
  </r>
  <r>
    <d v="2025-12-19T00:00:00"/>
    <x v="11"/>
    <n v="12"/>
    <n v="1"/>
    <x v="1"/>
    <x v="3"/>
    <s v="Q4"/>
    <x v="8"/>
    <x v="2"/>
    <s v="EQ"/>
    <n v="743.45"/>
    <n v="743.5"/>
    <n v="732.6"/>
    <n v="742.45"/>
    <n v="736.75"/>
    <n v="741.2"/>
    <n v="739.79"/>
    <n v="1082044"/>
    <n v="800486347.10000002"/>
    <n v="33473"/>
    <n v="738836"/>
    <n v="68.28"/>
    <n v="-1.25"/>
    <n v="-1.6836150582530808E-3"/>
    <x v="0"/>
  </r>
  <r>
    <d v="2025-12-22T00:00:00"/>
    <x v="11"/>
    <n v="12"/>
    <n v="1"/>
    <x v="1"/>
    <x v="3"/>
    <s v="Q4"/>
    <x v="8"/>
    <x v="2"/>
    <s v="EQ"/>
    <n v="741.2"/>
    <n v="743.45"/>
    <n v="737.5"/>
    <n v="741.2"/>
    <n v="738.15"/>
    <n v="739.25"/>
    <n v="740.33"/>
    <n v="1844499"/>
    <n v="1365544860.3499999"/>
    <n v="49247"/>
    <n v="1365408"/>
    <n v="74.03"/>
    <n v="-1.9500000000000455"/>
    <n v="-2.6308688613060514E-3"/>
    <x v="0"/>
  </r>
  <r>
    <d v="2025-12-23T00:00:00"/>
    <x v="11"/>
    <n v="12"/>
    <n v="1"/>
    <x v="1"/>
    <x v="3"/>
    <s v="Q4"/>
    <x v="8"/>
    <x v="2"/>
    <s v="EQ"/>
    <n v="739.7"/>
    <n v="739.95"/>
    <n v="727.7"/>
    <n v="739.25"/>
    <n v="735.6"/>
    <n v="737.35"/>
    <n v="733.84"/>
    <n v="1215107"/>
    <n v="891690595.70000005"/>
    <n v="56319"/>
    <n v="740513"/>
    <n v="60.94"/>
    <n v="-1.8999999999999773"/>
    <n v="-2.5701724721000707E-3"/>
    <x v="0"/>
  </r>
  <r>
    <d v="2025-12-24T00:00:00"/>
    <x v="11"/>
    <n v="12"/>
    <n v="1"/>
    <x v="1"/>
    <x v="3"/>
    <s v="Q4"/>
    <x v="8"/>
    <x v="2"/>
    <s v="EQ"/>
    <n v="739"/>
    <n v="740.25"/>
    <n v="731.05"/>
    <n v="737.35"/>
    <n v="734"/>
    <n v="734.75"/>
    <n v="735.84"/>
    <n v="921626"/>
    <n v="678169078.10000002"/>
    <n v="22101"/>
    <n v="635527"/>
    <n v="68.959999999999994"/>
    <n v="-2.6000000000000227"/>
    <n v="-3.5261409100156272E-3"/>
    <x v="0"/>
  </r>
  <r>
    <d v="2025-12-26T00:00:00"/>
    <x v="11"/>
    <n v="12"/>
    <n v="1"/>
    <x v="1"/>
    <x v="3"/>
    <s v="Q4"/>
    <x v="8"/>
    <x v="2"/>
    <s v="EQ"/>
    <n v="735.05"/>
    <n v="746.5"/>
    <n v="732.7"/>
    <n v="734.75"/>
    <n v="743.5"/>
    <n v="743.3"/>
    <n v="740.72"/>
    <n v="996756"/>
    <n v="738321645.29999995"/>
    <n v="25058"/>
    <n v="619549"/>
    <n v="62.16"/>
    <n v="8.5499999999999545"/>
    <n v="1.1636611092208171E-2"/>
    <x v="1"/>
  </r>
  <r>
    <d v="2025-12-29T00:00:00"/>
    <x v="11"/>
    <n v="12"/>
    <n v="1"/>
    <x v="1"/>
    <x v="3"/>
    <s v="Q4"/>
    <x v="8"/>
    <x v="2"/>
    <s v="EQ"/>
    <n v="745"/>
    <n v="755"/>
    <n v="743"/>
    <n v="743.3"/>
    <n v="753"/>
    <n v="753.1"/>
    <n v="749.62"/>
    <n v="1469144"/>
    <n v="1101292727.0999999"/>
    <n v="61528"/>
    <n v="890446"/>
    <n v="60.61"/>
    <n v="9.8000000000000682"/>
    <n v="1.3184447733082293E-2"/>
    <x v="1"/>
  </r>
  <r>
    <d v="2025-12-30T00:00:00"/>
    <x v="11"/>
    <n v="12"/>
    <n v="1"/>
    <x v="1"/>
    <x v="3"/>
    <s v="Q4"/>
    <x v="8"/>
    <x v="2"/>
    <s v="EQ"/>
    <n v="753.4"/>
    <n v="753.6"/>
    <n v="736.35"/>
    <n v="753.1"/>
    <n v="739"/>
    <n v="739.1"/>
    <n v="742.38"/>
    <n v="3422069"/>
    <n v="2540479990.6500001"/>
    <n v="92902"/>
    <n v="2209935"/>
    <n v="64.58"/>
    <n v="-14"/>
    <n v="-1.8589828708006906E-2"/>
    <x v="0"/>
  </r>
  <r>
    <d v="2025-12-31T00:00:00"/>
    <x v="11"/>
    <n v="12"/>
    <n v="1"/>
    <x v="1"/>
    <x v="3"/>
    <s v="Q4"/>
    <x v="8"/>
    <x v="2"/>
    <s v="EQ"/>
    <n v="740.5"/>
    <n v="752.7"/>
    <n v="737.7"/>
    <n v="739.1"/>
    <n v="750.7"/>
    <n v="750.6"/>
    <n v="748.79"/>
    <n v="578363"/>
    <n v="433071600.14999998"/>
    <n v="19603"/>
    <n v="345513"/>
    <n v="59.74"/>
    <n v="11.5"/>
    <n v="1.5559464213232309E-2"/>
    <x v="1"/>
  </r>
  <r>
    <d v="2024-01-01T00:00:00"/>
    <x v="0"/>
    <n v="1"/>
    <n v="1"/>
    <x v="0"/>
    <x v="0"/>
    <s v="Q1"/>
    <x v="9"/>
    <x v="3"/>
    <s v="EQ"/>
    <n v="1729.4"/>
    <n v="1730"/>
    <n v="1699"/>
    <n v="1729.4"/>
    <n v="1702"/>
    <n v="1703.3"/>
    <n v="1705.61"/>
    <n v="1307485"/>
    <n v="2230055234"/>
    <n v="88305"/>
    <n v="611782"/>
    <n v="46.79"/>
    <n v="-26.100000000000136"/>
    <n v="-1.5091939400948384E-2"/>
    <x v="0"/>
  </r>
  <r>
    <d v="2024-01-02T00:00:00"/>
    <x v="0"/>
    <n v="1"/>
    <n v="1"/>
    <x v="0"/>
    <x v="0"/>
    <s v="Q1"/>
    <x v="9"/>
    <x v="3"/>
    <s v="EQ"/>
    <n v="1703.6"/>
    <n v="1705"/>
    <n v="1649.45"/>
    <n v="1703.3"/>
    <n v="1661"/>
    <n v="1656.2"/>
    <n v="1661.8"/>
    <n v="2857334"/>
    <n v="4748322508.25"/>
    <n v="178353"/>
    <n v="1811155"/>
    <n v="63.39"/>
    <n v="-47.099999999999909"/>
    <n v="-2.7652204544120186E-2"/>
    <x v="0"/>
  </r>
  <r>
    <d v="2024-01-03T00:00:00"/>
    <x v="0"/>
    <n v="1"/>
    <n v="1"/>
    <x v="0"/>
    <x v="0"/>
    <s v="Q1"/>
    <x v="9"/>
    <x v="3"/>
    <s v="EQ"/>
    <n v="1672"/>
    <n v="1678.2"/>
    <n v="1648.05"/>
    <n v="1656.2"/>
    <n v="1656.5"/>
    <n v="1655.25"/>
    <n v="1658.32"/>
    <n v="1927812"/>
    <n v="3196931108.0999999"/>
    <n v="136110"/>
    <n v="1060295"/>
    <n v="55"/>
    <n v="-0.95000000000004547"/>
    <n v="-5.7360222195389774E-4"/>
    <x v="0"/>
  </r>
  <r>
    <d v="2024-01-04T00:00:00"/>
    <x v="0"/>
    <n v="1"/>
    <n v="1"/>
    <x v="0"/>
    <x v="0"/>
    <s v="Q1"/>
    <x v="9"/>
    <x v="3"/>
    <s v="EQ"/>
    <n v="1666.9"/>
    <n v="1674.45"/>
    <n v="1638.2"/>
    <n v="1655.25"/>
    <n v="1642"/>
    <n v="1641.7"/>
    <n v="1653.75"/>
    <n v="2835768"/>
    <n v="4689664224.3999996"/>
    <n v="147068"/>
    <n v="1940025"/>
    <n v="68.41"/>
    <n v="-13.549999999999955"/>
    <n v="-8.1860746110859108E-3"/>
    <x v="0"/>
  </r>
  <r>
    <d v="2024-01-05T00:00:00"/>
    <x v="0"/>
    <n v="1"/>
    <n v="1"/>
    <x v="0"/>
    <x v="0"/>
    <s v="Q1"/>
    <x v="9"/>
    <x v="3"/>
    <s v="EQ"/>
    <n v="1647.95"/>
    <n v="1661.5"/>
    <n v="1636.5"/>
    <n v="1641.7"/>
    <n v="1640.65"/>
    <n v="1642"/>
    <n v="1645.68"/>
    <n v="1709313"/>
    <n v="2812987716.25"/>
    <n v="125534"/>
    <n v="974366"/>
    <n v="57"/>
    <n v="0.29999999999995453"/>
    <n v="1.8273740634705153E-4"/>
    <x v="1"/>
  </r>
  <r>
    <d v="2024-01-08T00:00:00"/>
    <x v="0"/>
    <n v="1"/>
    <n v="1"/>
    <x v="0"/>
    <x v="0"/>
    <s v="Q1"/>
    <x v="9"/>
    <x v="3"/>
    <s v="EQ"/>
    <n v="1648.15"/>
    <n v="1653.4"/>
    <n v="1606.1"/>
    <n v="1642"/>
    <n v="1606.1"/>
    <n v="1616.15"/>
    <n v="1625.06"/>
    <n v="1492195"/>
    <n v="2424900552.3000002"/>
    <n v="131119"/>
    <n v="916260"/>
    <n v="61.4"/>
    <n v="-25.849999999999909"/>
    <n v="-1.5742996345919556E-2"/>
    <x v="0"/>
  </r>
  <r>
    <d v="2024-01-09T00:00:00"/>
    <x v="0"/>
    <n v="1"/>
    <n v="1"/>
    <x v="0"/>
    <x v="0"/>
    <s v="Q1"/>
    <x v="9"/>
    <x v="3"/>
    <s v="EQ"/>
    <n v="1625"/>
    <n v="1636.8"/>
    <n v="1615"/>
    <n v="1616.15"/>
    <n v="1630.5"/>
    <n v="1629.9"/>
    <n v="1630.04"/>
    <n v="2542484"/>
    <n v="4144356068.9499998"/>
    <n v="120247"/>
    <n v="1770687"/>
    <n v="69.64"/>
    <n v="13.75"/>
    <n v="8.5078736503418611E-3"/>
    <x v="1"/>
  </r>
  <r>
    <d v="2024-01-10T00:00:00"/>
    <x v="0"/>
    <n v="1"/>
    <n v="1"/>
    <x v="0"/>
    <x v="0"/>
    <s v="Q1"/>
    <x v="9"/>
    <x v="3"/>
    <s v="EQ"/>
    <n v="1645"/>
    <n v="1647.45"/>
    <n v="1621.35"/>
    <n v="1629.9"/>
    <n v="1626.5"/>
    <n v="1632.8"/>
    <n v="1630.09"/>
    <n v="1954233"/>
    <n v="3185579690.1500001"/>
    <n v="93797"/>
    <n v="1196049"/>
    <n v="61.2"/>
    <n v="2.8999999999998636"/>
    <n v="1.7792502607521096E-3"/>
    <x v="1"/>
  </r>
  <r>
    <d v="2024-01-11T00:00:00"/>
    <x v="0"/>
    <n v="1"/>
    <n v="1"/>
    <x v="0"/>
    <x v="0"/>
    <s v="Q1"/>
    <x v="9"/>
    <x v="3"/>
    <s v="EQ"/>
    <n v="1643.9"/>
    <n v="1651.25"/>
    <n v="1625.85"/>
    <n v="1632.8"/>
    <n v="1631.45"/>
    <n v="1628.65"/>
    <n v="1635.48"/>
    <n v="2228002"/>
    <n v="3643852904.75"/>
    <n v="94877"/>
    <n v="1497989"/>
    <n v="67.23"/>
    <n v="-4.1499999999998636"/>
    <n v="-2.541646251837251E-3"/>
    <x v="0"/>
  </r>
  <r>
    <d v="2024-01-12T00:00:00"/>
    <x v="0"/>
    <n v="1"/>
    <n v="1"/>
    <x v="0"/>
    <x v="0"/>
    <s v="Q1"/>
    <x v="9"/>
    <x v="3"/>
    <s v="EQ"/>
    <n v="1630"/>
    <n v="1633.85"/>
    <n v="1601.5"/>
    <n v="1628.65"/>
    <n v="1626.5"/>
    <n v="1624.45"/>
    <n v="1614.52"/>
    <n v="3061539"/>
    <n v="4942919898.5"/>
    <n v="155045"/>
    <n v="1792589"/>
    <n v="58.55"/>
    <n v="-4.2000000000000455"/>
    <n v="-2.5788229515242961E-3"/>
    <x v="0"/>
  </r>
  <r>
    <d v="2024-01-15T00:00:00"/>
    <x v="0"/>
    <n v="1"/>
    <n v="1"/>
    <x v="0"/>
    <x v="0"/>
    <s v="Q1"/>
    <x v="9"/>
    <x v="3"/>
    <s v="EQ"/>
    <n v="1635"/>
    <n v="1640.9"/>
    <n v="1616.1"/>
    <n v="1624.45"/>
    <n v="1638"/>
    <n v="1635.55"/>
    <n v="1628.55"/>
    <n v="1405514"/>
    <n v="2288952748.8499999"/>
    <n v="90573"/>
    <n v="857320"/>
    <n v="61"/>
    <n v="11.099999999999909"/>
    <n v="6.8330819662038899E-3"/>
    <x v="1"/>
  </r>
  <r>
    <d v="2024-01-16T00:00:00"/>
    <x v="0"/>
    <n v="1"/>
    <n v="1"/>
    <x v="0"/>
    <x v="0"/>
    <s v="Q1"/>
    <x v="9"/>
    <x v="3"/>
    <s v="EQ"/>
    <n v="1638"/>
    <n v="1640"/>
    <n v="1617.55"/>
    <n v="1635.55"/>
    <n v="1621"/>
    <n v="1620.35"/>
    <n v="1627.1"/>
    <n v="2236688"/>
    <n v="3639324487.4000001"/>
    <n v="106188"/>
    <n v="1459830"/>
    <n v="65.27"/>
    <n v="-15.200000000000045"/>
    <n v="-9.2935098284980863E-3"/>
    <x v="0"/>
  </r>
  <r>
    <d v="2024-01-17T00:00:00"/>
    <x v="0"/>
    <n v="1"/>
    <n v="1"/>
    <x v="0"/>
    <x v="0"/>
    <s v="Q1"/>
    <x v="9"/>
    <x v="3"/>
    <s v="EQ"/>
    <n v="1612"/>
    <n v="1615"/>
    <n v="1591"/>
    <n v="1620.35"/>
    <n v="1595"/>
    <n v="1597.7"/>
    <n v="1600.9"/>
    <n v="2548169"/>
    <n v="4079365507.0500002"/>
    <n v="121110"/>
    <n v="1676809"/>
    <n v="65.8"/>
    <n v="-22.649999999999864"/>
    <n v="-1.3978461443515207E-2"/>
    <x v="0"/>
  </r>
  <r>
    <d v="2024-01-18T00:00:00"/>
    <x v="0"/>
    <n v="1"/>
    <n v="1"/>
    <x v="0"/>
    <x v="0"/>
    <s v="Q1"/>
    <x v="9"/>
    <x v="3"/>
    <s v="EQ"/>
    <n v="1600"/>
    <n v="1623.3"/>
    <n v="1580.65"/>
    <n v="1597.7"/>
    <n v="1617.3"/>
    <n v="1617.25"/>
    <n v="1609.83"/>
    <n v="2328588"/>
    <n v="3748640616.5999999"/>
    <n v="162681"/>
    <n v="1395128"/>
    <n v="59.91"/>
    <n v="19.549999999999955"/>
    <n v="1.2236339738373883E-2"/>
    <x v="1"/>
  </r>
  <r>
    <d v="2024-01-19T00:00:00"/>
    <x v="0"/>
    <n v="1"/>
    <n v="1"/>
    <x v="0"/>
    <x v="0"/>
    <s v="Q1"/>
    <x v="9"/>
    <x v="3"/>
    <s v="EQ"/>
    <n v="1624.95"/>
    <n v="1659"/>
    <n v="1622.25"/>
    <n v="1617.25"/>
    <n v="1653.3"/>
    <n v="1655.55"/>
    <n v="1644.09"/>
    <n v="2836976"/>
    <n v="4664230995.3999996"/>
    <n v="133905"/>
    <n v="1686296"/>
    <n v="59.44"/>
    <n v="38.299999999999955"/>
    <n v="2.3682176534240193E-2"/>
    <x v="1"/>
  </r>
  <r>
    <d v="2024-01-20T00:00:00"/>
    <x v="0"/>
    <n v="1"/>
    <n v="1"/>
    <x v="0"/>
    <x v="0"/>
    <s v="Q1"/>
    <x v="9"/>
    <x v="3"/>
    <s v="EQ"/>
    <n v="1660.5"/>
    <n v="1673.95"/>
    <n v="1616"/>
    <n v="1655.55"/>
    <n v="1624"/>
    <n v="1622.3"/>
    <n v="1639.07"/>
    <n v="711300"/>
    <n v="1165867502.95"/>
    <n v="46251"/>
    <n v="283648"/>
    <n v="39.880000000000003"/>
    <n v="-33.25"/>
    <n v="-2.0083960013288635E-2"/>
    <x v="0"/>
  </r>
  <r>
    <d v="2024-01-23T00:00:00"/>
    <x v="0"/>
    <n v="1"/>
    <n v="1"/>
    <x v="0"/>
    <x v="0"/>
    <s v="Q1"/>
    <x v="9"/>
    <x v="3"/>
    <s v="EQ"/>
    <n v="1619"/>
    <n v="1647.6"/>
    <n v="1588.25"/>
    <n v="1622.3"/>
    <n v="1595.1"/>
    <n v="1595.2"/>
    <n v="1620.52"/>
    <n v="2772880"/>
    <n v="4493517297.6999998"/>
    <n v="157662"/>
    <n v="1819195"/>
    <n v="65.61"/>
    <n v="-27.099999999999909"/>
    <n v="-1.6704678542809534E-2"/>
    <x v="0"/>
  </r>
  <r>
    <d v="2024-01-24T00:00:00"/>
    <x v="0"/>
    <n v="1"/>
    <n v="1"/>
    <x v="0"/>
    <x v="0"/>
    <s v="Q1"/>
    <x v="9"/>
    <x v="3"/>
    <s v="EQ"/>
    <n v="1595"/>
    <n v="1632.3"/>
    <n v="1575"/>
    <n v="1595.2"/>
    <n v="1628"/>
    <n v="1628.1"/>
    <n v="1604.55"/>
    <n v="2543323"/>
    <n v="4080886969.0999999"/>
    <n v="171147"/>
    <n v="1540243"/>
    <n v="60.56"/>
    <n v="32.899999999999864"/>
    <n v="2.0624373119357987E-2"/>
    <x v="1"/>
  </r>
  <r>
    <d v="2024-01-25T00:00:00"/>
    <x v="0"/>
    <n v="1"/>
    <n v="1"/>
    <x v="0"/>
    <x v="0"/>
    <s v="Q1"/>
    <x v="9"/>
    <x v="3"/>
    <s v="EQ"/>
    <n v="1631.6"/>
    <n v="1642.75"/>
    <n v="1603.9"/>
    <n v="1628.1"/>
    <n v="1633.1"/>
    <n v="1635.5"/>
    <n v="1627.41"/>
    <n v="2038472"/>
    <n v="3317433483.6500001"/>
    <n v="144616"/>
    <n v="1183828"/>
    <n v="58.07"/>
    <n v="7.4000000000000909"/>
    <n v="4.5451753577790627E-3"/>
    <x v="1"/>
  </r>
  <r>
    <d v="2024-01-29T00:00:00"/>
    <x v="0"/>
    <n v="1"/>
    <n v="1"/>
    <x v="0"/>
    <x v="0"/>
    <s v="Q1"/>
    <x v="9"/>
    <x v="3"/>
    <s v="EQ"/>
    <n v="1635.5"/>
    <n v="1645"/>
    <n v="1625"/>
    <n v="1635.5"/>
    <n v="1637.5"/>
    <n v="1640"/>
    <n v="1637.85"/>
    <n v="3075670"/>
    <n v="5037474705.1000004"/>
    <n v="132824"/>
    <n v="2332644"/>
    <n v="75.84"/>
    <n v="4.5"/>
    <n v="2.7514521553041885E-3"/>
    <x v="1"/>
  </r>
  <r>
    <d v="2024-01-30T00:00:00"/>
    <x v="0"/>
    <n v="1"/>
    <n v="1"/>
    <x v="0"/>
    <x v="0"/>
    <s v="Q1"/>
    <x v="9"/>
    <x v="3"/>
    <s v="EQ"/>
    <n v="1649.95"/>
    <n v="1659.5"/>
    <n v="1614.45"/>
    <n v="1640"/>
    <n v="1618"/>
    <n v="1620.35"/>
    <n v="1636.71"/>
    <n v="2569098"/>
    <n v="4204867337"/>
    <n v="130366"/>
    <n v="1665270"/>
    <n v="64.819999999999993"/>
    <n v="-19.650000000000091"/>
    <n v="-1.1981707317073226E-2"/>
    <x v="0"/>
  </r>
  <r>
    <d v="2024-01-31T00:00:00"/>
    <x v="0"/>
    <n v="1"/>
    <n v="1"/>
    <x v="0"/>
    <x v="0"/>
    <s v="Q1"/>
    <x v="9"/>
    <x v="3"/>
    <s v="EQ"/>
    <n v="1615.05"/>
    <n v="1658.3"/>
    <n v="1609.05"/>
    <n v="1620.35"/>
    <n v="1656.8"/>
    <n v="1651.55"/>
    <n v="1644.55"/>
    <n v="3154787"/>
    <n v="5188219997.3500004"/>
    <n v="178458"/>
    <n v="2094992"/>
    <n v="66.41"/>
    <n v="31.200000000000045"/>
    <n v="1.9255099206961487E-2"/>
    <x v="1"/>
  </r>
  <r>
    <d v="2024-02-01T00:00:00"/>
    <x v="1"/>
    <n v="2"/>
    <n v="1"/>
    <x v="0"/>
    <x v="0"/>
    <s v="Q1"/>
    <x v="9"/>
    <x v="3"/>
    <s v="EQ"/>
    <n v="1659.25"/>
    <n v="1702.6"/>
    <n v="1645.55"/>
    <n v="1651.55"/>
    <n v="1651"/>
    <n v="1651.15"/>
    <n v="1676.52"/>
    <n v="4065784"/>
    <n v="6816383895.3500004"/>
    <n v="169445"/>
    <n v="2087749"/>
    <n v="51.35"/>
    <n v="-0.39999999999986358"/>
    <n v="-2.421967242892214E-4"/>
    <x v="0"/>
  </r>
  <r>
    <d v="2024-02-02T00:00:00"/>
    <x v="1"/>
    <n v="2"/>
    <n v="1"/>
    <x v="0"/>
    <x v="0"/>
    <s v="Q1"/>
    <x v="9"/>
    <x v="3"/>
    <s v="EQ"/>
    <n v="1655"/>
    <n v="1687.05"/>
    <n v="1650"/>
    <n v="1651.15"/>
    <n v="1660"/>
    <n v="1660.75"/>
    <n v="1666.64"/>
    <n v="3304158"/>
    <n v="5506839985.1000004"/>
    <n v="171830"/>
    <n v="1928724"/>
    <n v="58.37"/>
    <n v="9.5999999999999091"/>
    <n v="5.814129546073893E-3"/>
    <x v="1"/>
  </r>
  <r>
    <d v="2024-02-05T00:00:00"/>
    <x v="1"/>
    <n v="2"/>
    <n v="1"/>
    <x v="0"/>
    <x v="0"/>
    <s v="Q1"/>
    <x v="9"/>
    <x v="3"/>
    <s v="EQ"/>
    <n v="1676.7"/>
    <n v="1712.85"/>
    <n v="1665.1"/>
    <n v="1660.75"/>
    <n v="1700"/>
    <n v="1703.55"/>
    <n v="1697.06"/>
    <n v="3525423"/>
    <n v="5982867697"/>
    <n v="149948"/>
    <n v="2379202"/>
    <n v="67.489999999999995"/>
    <n v="42.799999999999955"/>
    <n v="2.5771488785187389E-2"/>
    <x v="1"/>
  </r>
  <r>
    <d v="2024-02-06T00:00:00"/>
    <x v="1"/>
    <n v="2"/>
    <n v="1"/>
    <x v="0"/>
    <x v="0"/>
    <s v="Q1"/>
    <x v="9"/>
    <x v="3"/>
    <s v="EQ"/>
    <n v="1710.95"/>
    <n v="1730"/>
    <n v="1706"/>
    <n v="1703.55"/>
    <n v="1728"/>
    <n v="1727.65"/>
    <n v="1722.89"/>
    <n v="2219874"/>
    <n v="3824598913.0999999"/>
    <n v="126701"/>
    <n v="1363445"/>
    <n v="61.42"/>
    <n v="24.100000000000136"/>
    <n v="1.4146928472894917E-2"/>
    <x v="1"/>
  </r>
  <r>
    <d v="2024-02-07T00:00:00"/>
    <x v="1"/>
    <n v="2"/>
    <n v="1"/>
    <x v="0"/>
    <x v="0"/>
    <s v="Q1"/>
    <x v="9"/>
    <x v="3"/>
    <s v="EQ"/>
    <n v="1731.45"/>
    <n v="1752"/>
    <n v="1715.7"/>
    <n v="1727.65"/>
    <n v="1722"/>
    <n v="1721"/>
    <n v="1727.35"/>
    <n v="1213661"/>
    <n v="2096413185.25"/>
    <n v="111960"/>
    <n v="739979"/>
    <n v="60.97"/>
    <n v="-6.6500000000000909"/>
    <n v="-3.8491592625821726E-3"/>
    <x v="0"/>
  </r>
  <r>
    <d v="2024-02-08T00:00:00"/>
    <x v="1"/>
    <n v="2"/>
    <n v="1"/>
    <x v="0"/>
    <x v="0"/>
    <s v="Q1"/>
    <x v="9"/>
    <x v="3"/>
    <s v="EQ"/>
    <n v="1729"/>
    <n v="1743.9"/>
    <n v="1675.55"/>
    <n v="1721"/>
    <n v="1691.2"/>
    <n v="1685.9"/>
    <n v="1707.81"/>
    <n v="2550690"/>
    <n v="4356102159.5"/>
    <n v="145744"/>
    <n v="1331198"/>
    <n v="52.19"/>
    <n v="-35.099999999999909"/>
    <n v="-2.0395119116792509E-2"/>
    <x v="0"/>
  </r>
  <r>
    <d v="2024-02-09T00:00:00"/>
    <x v="1"/>
    <n v="2"/>
    <n v="1"/>
    <x v="0"/>
    <x v="0"/>
    <s v="Q1"/>
    <x v="9"/>
    <x v="3"/>
    <s v="EQ"/>
    <n v="1686"/>
    <n v="1689.75"/>
    <n v="1628"/>
    <n v="1685.9"/>
    <n v="1644.45"/>
    <n v="1646.4"/>
    <n v="1647.76"/>
    <n v="2033950"/>
    <n v="3351465286.5999999"/>
    <n v="145064"/>
    <n v="955487"/>
    <n v="46.98"/>
    <n v="-39.5"/>
    <n v="-2.3429622160270478E-2"/>
    <x v="0"/>
  </r>
  <r>
    <d v="2024-02-12T00:00:00"/>
    <x v="1"/>
    <n v="2"/>
    <n v="1"/>
    <x v="0"/>
    <x v="0"/>
    <s v="Q1"/>
    <x v="9"/>
    <x v="3"/>
    <s v="EQ"/>
    <n v="1654"/>
    <n v="1675.05"/>
    <n v="1640.55"/>
    <n v="1646.4"/>
    <n v="1661.6"/>
    <n v="1660.45"/>
    <n v="1657.26"/>
    <n v="1197925"/>
    <n v="1985271523.25"/>
    <n v="95274"/>
    <n v="625805"/>
    <n v="52.24"/>
    <n v="14.049999999999955"/>
    <n v="8.5337706511175622E-3"/>
    <x v="1"/>
  </r>
  <r>
    <d v="2024-02-13T00:00:00"/>
    <x v="1"/>
    <n v="2"/>
    <n v="1"/>
    <x v="0"/>
    <x v="0"/>
    <s v="Q1"/>
    <x v="9"/>
    <x v="3"/>
    <s v="EQ"/>
    <n v="1670"/>
    <n v="1679.4"/>
    <n v="1623.45"/>
    <n v="1660.45"/>
    <n v="1650"/>
    <n v="1646.75"/>
    <n v="1649.01"/>
    <n v="2075130"/>
    <n v="3421916330.5500002"/>
    <n v="111100"/>
    <n v="1141291"/>
    <n v="55"/>
    <n v="-13.700000000000045"/>
    <n v="-8.250775392212981E-3"/>
    <x v="0"/>
  </r>
  <r>
    <d v="2024-02-14T00:00:00"/>
    <x v="1"/>
    <n v="2"/>
    <n v="1"/>
    <x v="0"/>
    <x v="0"/>
    <s v="Q1"/>
    <x v="9"/>
    <x v="3"/>
    <s v="EQ"/>
    <n v="1631"/>
    <n v="1679.65"/>
    <n v="1623.9"/>
    <n v="1646.75"/>
    <n v="1662"/>
    <n v="1657.05"/>
    <n v="1650.42"/>
    <n v="4368695"/>
    <n v="7210183363.8500004"/>
    <n v="184976"/>
    <n v="1883538"/>
    <n v="43.11"/>
    <n v="10.299999999999955"/>
    <n v="6.2547441931076085E-3"/>
    <x v="1"/>
  </r>
  <r>
    <d v="2024-02-15T00:00:00"/>
    <x v="1"/>
    <n v="2"/>
    <n v="1"/>
    <x v="0"/>
    <x v="0"/>
    <s v="Q1"/>
    <x v="9"/>
    <x v="3"/>
    <s v="EQ"/>
    <n v="1681.05"/>
    <n v="1784.9"/>
    <n v="1668.1"/>
    <n v="1657.05"/>
    <n v="1769.85"/>
    <n v="1765.05"/>
    <n v="1748.3"/>
    <n v="9887134"/>
    <n v="17285635543.900002"/>
    <n v="365256"/>
    <n v="4109578"/>
    <n v="41.56"/>
    <n v="108"/>
    <n v="6.5176065900244412E-2"/>
    <x v="1"/>
  </r>
  <r>
    <d v="2024-02-16T00:00:00"/>
    <x v="1"/>
    <n v="2"/>
    <n v="1"/>
    <x v="0"/>
    <x v="0"/>
    <s v="Q1"/>
    <x v="9"/>
    <x v="3"/>
    <s v="EQ"/>
    <n v="1788"/>
    <n v="1864.65"/>
    <n v="1776.85"/>
    <n v="1765.05"/>
    <n v="1838"/>
    <n v="1835.55"/>
    <n v="1825.59"/>
    <n v="7188957"/>
    <n v="13124079097.950001"/>
    <n v="316154"/>
    <n v="2101070"/>
    <n v="29.23"/>
    <n v="70.5"/>
    <n v="3.9942211268802583E-2"/>
    <x v="1"/>
  </r>
  <r>
    <d v="2024-02-19T00:00:00"/>
    <x v="1"/>
    <n v="2"/>
    <n v="1"/>
    <x v="0"/>
    <x v="0"/>
    <s v="Q1"/>
    <x v="9"/>
    <x v="3"/>
    <s v="EQ"/>
    <n v="1836.05"/>
    <n v="1856.45"/>
    <n v="1820"/>
    <n v="1835.55"/>
    <n v="1847.1"/>
    <n v="1848.55"/>
    <n v="1843.43"/>
    <n v="2682236"/>
    <n v="4944525867.9499998"/>
    <n v="112120"/>
    <n v="1329721"/>
    <n v="49.58"/>
    <n v="13"/>
    <n v="7.0823458908773939E-3"/>
    <x v="1"/>
  </r>
  <r>
    <d v="2024-02-20T00:00:00"/>
    <x v="1"/>
    <n v="2"/>
    <n v="1"/>
    <x v="0"/>
    <x v="0"/>
    <s v="Q1"/>
    <x v="9"/>
    <x v="3"/>
    <s v="EQ"/>
    <n v="1837.4"/>
    <n v="1860"/>
    <n v="1820.5"/>
    <n v="1848.55"/>
    <n v="1848.75"/>
    <n v="1853.65"/>
    <n v="1845.06"/>
    <n v="1830562"/>
    <n v="3377501723.0500002"/>
    <n v="105235"/>
    <n v="850188"/>
    <n v="46.44"/>
    <n v="5.1000000000001364"/>
    <n v="2.7589191528496044E-3"/>
    <x v="1"/>
  </r>
  <r>
    <d v="2024-02-21T00:00:00"/>
    <x v="1"/>
    <n v="2"/>
    <n v="1"/>
    <x v="0"/>
    <x v="0"/>
    <s v="Q1"/>
    <x v="9"/>
    <x v="3"/>
    <s v="EQ"/>
    <n v="1849.9"/>
    <n v="1889.7"/>
    <n v="1846.7"/>
    <n v="1853.65"/>
    <n v="1858"/>
    <n v="1859.65"/>
    <n v="1866.69"/>
    <n v="4466234"/>
    <n v="8337064019.1000004"/>
    <n v="158000"/>
    <n v="2750588"/>
    <n v="61.59"/>
    <n v="6"/>
    <n v="3.2368570118415018E-3"/>
    <x v="1"/>
  </r>
  <r>
    <d v="2024-02-22T00:00:00"/>
    <x v="1"/>
    <n v="2"/>
    <n v="1"/>
    <x v="0"/>
    <x v="0"/>
    <s v="Q1"/>
    <x v="9"/>
    <x v="3"/>
    <s v="EQ"/>
    <n v="1870.95"/>
    <n v="1917"/>
    <n v="1853"/>
    <n v="1859.65"/>
    <n v="1908"/>
    <n v="1910.35"/>
    <n v="1876.8"/>
    <n v="3360123"/>
    <n v="6306267779"/>
    <n v="175607"/>
    <n v="1702316"/>
    <n v="50.66"/>
    <n v="50.699999999999818"/>
    <n v="2.7263194687172219E-2"/>
    <x v="1"/>
  </r>
  <r>
    <d v="2024-02-23T00:00:00"/>
    <x v="1"/>
    <n v="2"/>
    <n v="1"/>
    <x v="0"/>
    <x v="0"/>
    <s v="Q1"/>
    <x v="9"/>
    <x v="3"/>
    <s v="EQ"/>
    <n v="1926.35"/>
    <n v="1947.85"/>
    <n v="1901.1"/>
    <n v="1910.35"/>
    <n v="1924.95"/>
    <n v="1929.95"/>
    <n v="1927.71"/>
    <n v="3323441"/>
    <n v="6406632831.3500004"/>
    <n v="127112"/>
    <n v="1742479"/>
    <n v="52.43"/>
    <n v="19.600000000000136"/>
    <n v="1.0259900018321323E-2"/>
    <x v="1"/>
  </r>
  <r>
    <d v="2024-02-26T00:00:00"/>
    <x v="1"/>
    <n v="2"/>
    <n v="1"/>
    <x v="0"/>
    <x v="0"/>
    <s v="Q1"/>
    <x v="9"/>
    <x v="3"/>
    <s v="EQ"/>
    <n v="1935"/>
    <n v="1951"/>
    <n v="1925.2"/>
    <n v="1929.95"/>
    <n v="1926"/>
    <n v="1929.8"/>
    <n v="1937.46"/>
    <n v="2436063"/>
    <n v="4719763840.8500004"/>
    <n v="97255"/>
    <n v="1702370"/>
    <n v="69.88"/>
    <n v="-0.15000000000009095"/>
    <n v="-7.7722220782968959E-5"/>
    <x v="0"/>
  </r>
  <r>
    <d v="2024-02-27T00:00:00"/>
    <x v="1"/>
    <n v="2"/>
    <n v="1"/>
    <x v="0"/>
    <x v="0"/>
    <s v="Q1"/>
    <x v="9"/>
    <x v="3"/>
    <s v="EQ"/>
    <n v="1926"/>
    <n v="1956.95"/>
    <n v="1915.05"/>
    <n v="1929.8"/>
    <n v="1945"/>
    <n v="1950.6"/>
    <n v="1929.39"/>
    <n v="2821465"/>
    <n v="5443696175.1999998"/>
    <n v="115924"/>
    <n v="1853912"/>
    <n v="65.709999999999994"/>
    <n v="20.799999999999955"/>
    <n v="1.0778318996787209E-2"/>
    <x v="1"/>
  </r>
  <r>
    <d v="2024-02-28T00:00:00"/>
    <x v="1"/>
    <n v="2"/>
    <n v="1"/>
    <x v="0"/>
    <x v="0"/>
    <s v="Q1"/>
    <x v="9"/>
    <x v="3"/>
    <s v="EQ"/>
    <n v="1951.95"/>
    <n v="1953.15"/>
    <n v="1897.05"/>
    <n v="1950.6"/>
    <n v="1905"/>
    <n v="1901.65"/>
    <n v="1921.29"/>
    <n v="2010429"/>
    <n v="3862613934.3499999"/>
    <n v="115877"/>
    <n v="1216048"/>
    <n v="60.49"/>
    <n v="-48.949999999999818"/>
    <n v="-2.5094842612529387E-2"/>
    <x v="0"/>
  </r>
  <r>
    <d v="2024-02-29T00:00:00"/>
    <x v="1"/>
    <n v="2"/>
    <n v="1"/>
    <x v="0"/>
    <x v="0"/>
    <s v="Q1"/>
    <x v="9"/>
    <x v="3"/>
    <s v="EQ"/>
    <n v="1902.85"/>
    <n v="1950.9"/>
    <n v="1892.55"/>
    <n v="1901.65"/>
    <n v="1932"/>
    <n v="1932.4"/>
    <n v="1933.38"/>
    <n v="5539065"/>
    <n v="10709120457.200001"/>
    <n v="203880"/>
    <n v="3456296"/>
    <n v="62.4"/>
    <n v="30.75"/>
    <n v="1.6170168011989589E-2"/>
    <x v="1"/>
  </r>
  <r>
    <d v="2024-03-01T00:00:00"/>
    <x v="2"/>
    <n v="3"/>
    <n v="1"/>
    <x v="0"/>
    <x v="0"/>
    <s v="Q1"/>
    <x v="9"/>
    <x v="3"/>
    <s v="EQ"/>
    <n v="1933.6"/>
    <n v="1982.3"/>
    <n v="1930.5"/>
    <n v="1932.4"/>
    <n v="1973"/>
    <n v="1972.95"/>
    <n v="1962.75"/>
    <n v="3384932"/>
    <n v="6643781847.8500004"/>
    <n v="214057"/>
    <n v="1723651"/>
    <n v="50.92"/>
    <n v="40.549999999999955"/>
    <n v="2.0984268267439429E-2"/>
    <x v="1"/>
  </r>
  <r>
    <d v="2024-03-02T00:00:00"/>
    <x v="2"/>
    <n v="3"/>
    <n v="1"/>
    <x v="0"/>
    <x v="0"/>
    <s v="Q1"/>
    <x v="9"/>
    <x v="3"/>
    <s v="EQ"/>
    <n v="1978"/>
    <n v="1978"/>
    <n v="1957"/>
    <n v="1972.95"/>
    <n v="1959.8"/>
    <n v="1960.1"/>
    <n v="1962.48"/>
    <n v="110564"/>
    <n v="216979425.84999999"/>
    <n v="8738"/>
    <n v="62071"/>
    <n v="56.14"/>
    <n v="-12.850000000000136"/>
    <n v="-6.5130895359741181E-3"/>
    <x v="0"/>
  </r>
  <r>
    <d v="2024-03-04T00:00:00"/>
    <x v="2"/>
    <n v="3"/>
    <n v="1"/>
    <x v="0"/>
    <x v="0"/>
    <s v="Q1"/>
    <x v="9"/>
    <x v="3"/>
    <s v="EQ"/>
    <n v="1967"/>
    <n v="1974.95"/>
    <n v="1919.05"/>
    <n v="1960.1"/>
    <n v="1926"/>
    <n v="1921.05"/>
    <n v="1933.08"/>
    <n v="1645331"/>
    <n v="3180550992.9499998"/>
    <n v="97713"/>
    <n v="1000206"/>
    <n v="60.79"/>
    <n v="-39.049999999999955"/>
    <n v="-1.9922452936074669E-2"/>
    <x v="0"/>
  </r>
  <r>
    <d v="2024-03-05T00:00:00"/>
    <x v="2"/>
    <n v="3"/>
    <n v="1"/>
    <x v="0"/>
    <x v="0"/>
    <s v="Q1"/>
    <x v="9"/>
    <x v="3"/>
    <s v="EQ"/>
    <n v="1925"/>
    <n v="1968"/>
    <n v="1923.05"/>
    <n v="1921.05"/>
    <n v="1942.3"/>
    <n v="1939.25"/>
    <n v="1944.99"/>
    <n v="2208384"/>
    <n v="4295286730.6499996"/>
    <n v="159181"/>
    <n v="1127113"/>
    <n v="51.04"/>
    <n v="18.200000000000045"/>
    <n v="9.4739855808021901E-3"/>
    <x v="1"/>
  </r>
  <r>
    <d v="2024-03-06T00:00:00"/>
    <x v="2"/>
    <n v="3"/>
    <n v="1"/>
    <x v="0"/>
    <x v="0"/>
    <s v="Q1"/>
    <x v="9"/>
    <x v="3"/>
    <s v="EQ"/>
    <n v="1945"/>
    <n v="1979.9"/>
    <n v="1922"/>
    <n v="1939.25"/>
    <n v="1972"/>
    <n v="1970.65"/>
    <n v="1949.69"/>
    <n v="1673183"/>
    <n v="3262193561.4000001"/>
    <n v="121313"/>
    <n v="1015012"/>
    <n v="60.66"/>
    <n v="31.400000000000091"/>
    <n v="1.6191826737140695E-2"/>
    <x v="1"/>
  </r>
  <r>
    <d v="2024-03-07T00:00:00"/>
    <x v="2"/>
    <n v="3"/>
    <n v="1"/>
    <x v="0"/>
    <x v="0"/>
    <s v="Q1"/>
    <x v="9"/>
    <x v="3"/>
    <s v="EQ"/>
    <n v="1930.15"/>
    <n v="1932.15"/>
    <n v="1884.3"/>
    <n v="1970.65"/>
    <n v="1892"/>
    <n v="1897.55"/>
    <n v="1907.06"/>
    <n v="18323831"/>
    <n v="34944554378.050003"/>
    <n v="370373"/>
    <n v="11751636"/>
    <n v="64.13"/>
    <n v="-73.100000000000136"/>
    <n v="-3.7094359729023488E-2"/>
    <x v="0"/>
  </r>
  <r>
    <d v="2024-03-11T00:00:00"/>
    <x v="2"/>
    <n v="3"/>
    <n v="1"/>
    <x v="0"/>
    <x v="0"/>
    <s v="Q1"/>
    <x v="9"/>
    <x v="3"/>
    <s v="EQ"/>
    <n v="1913"/>
    <n v="1913.7"/>
    <n v="1873.3"/>
    <n v="1897.55"/>
    <n v="1888.6"/>
    <n v="1894.35"/>
    <n v="1893.01"/>
    <n v="3250782"/>
    <n v="6153767603.25"/>
    <n v="204948"/>
    <n v="2130752"/>
    <n v="65.55"/>
    <n v="-3.2000000000000455"/>
    <n v="-1.6863850754921059E-3"/>
    <x v="0"/>
  </r>
  <r>
    <d v="2024-03-12T00:00:00"/>
    <x v="2"/>
    <n v="3"/>
    <n v="1"/>
    <x v="0"/>
    <x v="0"/>
    <s v="Q1"/>
    <x v="9"/>
    <x v="3"/>
    <s v="EQ"/>
    <n v="1892"/>
    <n v="1898.35"/>
    <n v="1876.65"/>
    <n v="1894.35"/>
    <n v="1893"/>
    <n v="1895.15"/>
    <n v="1889.35"/>
    <n v="3186510"/>
    <n v="6020435340.3000002"/>
    <n v="145929"/>
    <n v="2197384"/>
    <n v="68.959999999999994"/>
    <n v="0.8000000000001819"/>
    <n v="4.2230844352953887E-4"/>
    <x v="1"/>
  </r>
  <r>
    <d v="2024-03-13T00:00:00"/>
    <x v="2"/>
    <n v="3"/>
    <n v="1"/>
    <x v="0"/>
    <x v="0"/>
    <s v="Q1"/>
    <x v="9"/>
    <x v="3"/>
    <s v="EQ"/>
    <n v="1896"/>
    <n v="1901.4"/>
    <n v="1844.25"/>
    <n v="1895.15"/>
    <n v="1847.1"/>
    <n v="1853.7"/>
    <n v="1871.86"/>
    <n v="4270994"/>
    <n v="7994694457.3999996"/>
    <n v="165984"/>
    <n v="2991264"/>
    <n v="70.040000000000006"/>
    <n v="-41.450000000000045"/>
    <n v="-2.1871619660712896E-2"/>
    <x v="0"/>
  </r>
  <r>
    <d v="2024-03-14T00:00:00"/>
    <x v="2"/>
    <n v="3"/>
    <n v="1"/>
    <x v="0"/>
    <x v="0"/>
    <s v="Q1"/>
    <x v="9"/>
    <x v="3"/>
    <s v="EQ"/>
    <n v="1853.7"/>
    <n v="1895.6"/>
    <n v="1844.6"/>
    <n v="1853.7"/>
    <n v="1881.5"/>
    <n v="1890.55"/>
    <n v="1884.28"/>
    <n v="2388133"/>
    <n v="4499914034.6999998"/>
    <n v="128629"/>
    <n v="1203806"/>
    <n v="50.41"/>
    <n v="36.849999999999909"/>
    <n v="1.9879160597723423E-2"/>
    <x v="1"/>
  </r>
  <r>
    <d v="2024-03-15T00:00:00"/>
    <x v="2"/>
    <n v="3"/>
    <n v="1"/>
    <x v="0"/>
    <x v="0"/>
    <s v="Q1"/>
    <x v="9"/>
    <x v="3"/>
    <s v="EQ"/>
    <n v="1875"/>
    <n v="1882.1"/>
    <n v="1788.8"/>
    <n v="1890.55"/>
    <n v="1796.3"/>
    <n v="1799.5"/>
    <n v="1812.83"/>
    <n v="5504948"/>
    <n v="9979554718.2000008"/>
    <n v="191028"/>
    <n v="3525523"/>
    <n v="64.040000000000006"/>
    <n v="-91.049999999999955"/>
    <n v="-4.8160588188622337E-2"/>
    <x v="0"/>
  </r>
  <r>
    <d v="2024-03-18T00:00:00"/>
    <x v="2"/>
    <n v="3"/>
    <n v="1"/>
    <x v="0"/>
    <x v="0"/>
    <s v="Q1"/>
    <x v="9"/>
    <x v="3"/>
    <s v="EQ"/>
    <n v="1807.95"/>
    <n v="1867.4"/>
    <n v="1801.05"/>
    <n v="1799.5"/>
    <n v="1859"/>
    <n v="1856.05"/>
    <n v="1850.05"/>
    <n v="3404076"/>
    <n v="6297707676.4499998"/>
    <n v="172055"/>
    <n v="1493597"/>
    <n v="43.88"/>
    <n v="56.549999999999955"/>
    <n v="3.1425395943317565E-2"/>
    <x v="1"/>
  </r>
  <r>
    <d v="2024-03-19T00:00:00"/>
    <x v="2"/>
    <n v="3"/>
    <n v="1"/>
    <x v="0"/>
    <x v="0"/>
    <s v="Q1"/>
    <x v="9"/>
    <x v="3"/>
    <s v="EQ"/>
    <n v="1856.05"/>
    <n v="1865"/>
    <n v="1826.8"/>
    <n v="1856.05"/>
    <n v="1847.35"/>
    <n v="1843.9"/>
    <n v="1846.15"/>
    <n v="2189225"/>
    <n v="4041632744.4000001"/>
    <n v="103604"/>
    <n v="1352380"/>
    <n v="61.77"/>
    <n v="-12.149999999999864"/>
    <n v="-6.5461598556072649E-3"/>
    <x v="0"/>
  </r>
  <r>
    <d v="2024-03-20T00:00:00"/>
    <x v="2"/>
    <n v="3"/>
    <n v="1"/>
    <x v="0"/>
    <x v="0"/>
    <s v="Q1"/>
    <x v="9"/>
    <x v="3"/>
    <s v="EQ"/>
    <n v="1851.95"/>
    <n v="1859.05"/>
    <n v="1820.55"/>
    <n v="1843.9"/>
    <n v="1847"/>
    <n v="1844.4"/>
    <n v="1839.7"/>
    <n v="1550415"/>
    <n v="2852305700.5500002"/>
    <n v="96982"/>
    <n v="923926"/>
    <n v="59.59"/>
    <n v="0.5"/>
    <n v="2.7116437984706326E-4"/>
    <x v="1"/>
  </r>
  <r>
    <d v="2024-03-21T00:00:00"/>
    <x v="2"/>
    <n v="3"/>
    <n v="1"/>
    <x v="0"/>
    <x v="0"/>
    <s v="Q1"/>
    <x v="9"/>
    <x v="3"/>
    <s v="EQ"/>
    <n v="1859.95"/>
    <n v="1875"/>
    <n v="1845"/>
    <n v="1844.4"/>
    <n v="1870"/>
    <n v="1865.85"/>
    <n v="1860.35"/>
    <n v="2072960"/>
    <n v="3856422569.0999999"/>
    <n v="121686"/>
    <n v="1105928"/>
    <n v="53.35"/>
    <n v="21.449999999999818"/>
    <n v="1.1629798308392874E-2"/>
    <x v="1"/>
  </r>
  <r>
    <d v="2024-03-22T00:00:00"/>
    <x v="2"/>
    <n v="3"/>
    <n v="1"/>
    <x v="0"/>
    <x v="0"/>
    <s v="Q1"/>
    <x v="9"/>
    <x v="3"/>
    <s v="EQ"/>
    <n v="1865.85"/>
    <n v="1905.45"/>
    <n v="1847.25"/>
    <n v="1865.85"/>
    <n v="1875"/>
    <n v="1878.8"/>
    <n v="1880.49"/>
    <n v="3786990"/>
    <n v="7121401214.6000004"/>
    <n v="188135"/>
    <n v="2129210"/>
    <n v="56.22"/>
    <n v="12.950000000000045"/>
    <n v="6.9405364847120862E-3"/>
    <x v="1"/>
  </r>
  <r>
    <d v="2024-03-26T00:00:00"/>
    <x v="2"/>
    <n v="3"/>
    <n v="1"/>
    <x v="0"/>
    <x v="0"/>
    <s v="Q1"/>
    <x v="9"/>
    <x v="3"/>
    <s v="EQ"/>
    <n v="1878.2"/>
    <n v="1917.5"/>
    <n v="1861.1"/>
    <n v="1878.8"/>
    <n v="1868"/>
    <n v="1863.95"/>
    <n v="1877.23"/>
    <n v="4092744"/>
    <n v="7683030551.5500002"/>
    <n v="163561"/>
    <n v="2868529"/>
    <n v="70.09"/>
    <n v="-14.849999999999909"/>
    <n v="-7.9039812646369539E-3"/>
    <x v="0"/>
  </r>
  <r>
    <d v="2024-03-27T00:00:00"/>
    <x v="2"/>
    <n v="3"/>
    <n v="1"/>
    <x v="0"/>
    <x v="0"/>
    <s v="Q1"/>
    <x v="9"/>
    <x v="3"/>
    <s v="EQ"/>
    <n v="1869.9"/>
    <n v="1899.9"/>
    <n v="1855.3"/>
    <n v="1863.95"/>
    <n v="1884"/>
    <n v="1881.15"/>
    <n v="1876.7"/>
    <n v="4196597"/>
    <n v="7875770141.6499996"/>
    <n v="124880"/>
    <n v="3303968"/>
    <n v="78.73"/>
    <n v="17.200000000000045"/>
    <n v="9.2277153357118186E-3"/>
    <x v="1"/>
  </r>
  <r>
    <d v="2024-03-28T00:00:00"/>
    <x v="2"/>
    <n v="3"/>
    <n v="1"/>
    <x v="0"/>
    <x v="0"/>
    <s v="Q1"/>
    <x v="9"/>
    <x v="3"/>
    <s v="EQ"/>
    <n v="1881.15"/>
    <n v="1962.95"/>
    <n v="1870.35"/>
    <n v="1881.15"/>
    <n v="1915.35"/>
    <n v="1921.35"/>
    <n v="1920.47"/>
    <n v="3790854"/>
    <n v="7280224678"/>
    <n v="179599"/>
    <n v="1563118"/>
    <n v="41.23"/>
    <n v="40.199999999999818"/>
    <n v="2.1369906706004207E-2"/>
    <x v="1"/>
  </r>
  <r>
    <d v="2024-04-01T00:00:00"/>
    <x v="3"/>
    <n v="4"/>
    <n v="1"/>
    <x v="0"/>
    <x v="1"/>
    <s v="Q2"/>
    <x v="9"/>
    <x v="3"/>
    <s v="EQ"/>
    <n v="1938"/>
    <n v="1963.85"/>
    <n v="1891.8"/>
    <n v="1921.35"/>
    <n v="1917"/>
    <n v="1915.95"/>
    <n v="1926.88"/>
    <n v="2765845"/>
    <n v="5329438096.8999996"/>
    <n v="132571"/>
    <n v="1380345"/>
    <n v="49.91"/>
    <n v="-5.3999999999998636"/>
    <n v="-2.8105238504176041E-3"/>
    <x v="0"/>
  </r>
  <r>
    <d v="2024-04-02T00:00:00"/>
    <x v="3"/>
    <n v="4"/>
    <n v="1"/>
    <x v="0"/>
    <x v="1"/>
    <s v="Q2"/>
    <x v="9"/>
    <x v="3"/>
    <s v="EQ"/>
    <n v="1915.95"/>
    <n v="1977.5"/>
    <n v="1901.45"/>
    <n v="1915.95"/>
    <n v="1970"/>
    <n v="1971.95"/>
    <n v="1941.57"/>
    <n v="3431715"/>
    <n v="6662918731.9499998"/>
    <n v="159650"/>
    <n v="2124098"/>
    <n v="61.9"/>
    <n v="56"/>
    <n v="2.9228320154492549E-2"/>
    <x v="1"/>
  </r>
  <r>
    <d v="2024-04-03T00:00:00"/>
    <x v="3"/>
    <n v="4"/>
    <n v="1"/>
    <x v="0"/>
    <x v="1"/>
    <s v="Q2"/>
    <x v="9"/>
    <x v="3"/>
    <s v="EQ"/>
    <n v="1967"/>
    <n v="2003.3"/>
    <n v="1956.2"/>
    <n v="1971.95"/>
    <n v="1985"/>
    <n v="1989.3"/>
    <n v="1984.89"/>
    <n v="3615370"/>
    <n v="7176095709.25"/>
    <n v="145827"/>
    <n v="2201246"/>
    <n v="60.89"/>
    <n v="17.349999999999909"/>
    <n v="8.7983975252921773E-3"/>
    <x v="1"/>
  </r>
  <r>
    <d v="2024-04-04T00:00:00"/>
    <x v="3"/>
    <n v="4"/>
    <n v="1"/>
    <x v="0"/>
    <x v="1"/>
    <s v="Q2"/>
    <x v="9"/>
    <x v="3"/>
    <s v="EQ"/>
    <n v="1999"/>
    <n v="2015"/>
    <n v="1963.2"/>
    <n v="1989.3"/>
    <n v="2008"/>
    <n v="2002.7"/>
    <n v="1990.02"/>
    <n v="3007920"/>
    <n v="5985808386.8500004"/>
    <n v="178669"/>
    <n v="1077420"/>
    <n v="35.82"/>
    <n v="13.400000000000091"/>
    <n v="6.7360378022420404E-3"/>
    <x v="1"/>
  </r>
  <r>
    <d v="2024-04-05T00:00:00"/>
    <x v="3"/>
    <n v="4"/>
    <n v="1"/>
    <x v="0"/>
    <x v="1"/>
    <s v="Q2"/>
    <x v="9"/>
    <x v="3"/>
    <s v="EQ"/>
    <n v="1995.35"/>
    <n v="2027.45"/>
    <n v="1992.25"/>
    <n v="2002.7"/>
    <n v="2011.9"/>
    <n v="2013.3"/>
    <n v="2014.55"/>
    <n v="2767027"/>
    <n v="5574300725.6499996"/>
    <n v="93624"/>
    <n v="1935941"/>
    <n v="69.959999999999994"/>
    <n v="10.599999999999909"/>
    <n v="5.2928546462275468E-3"/>
    <x v="1"/>
  </r>
  <r>
    <d v="2024-04-08T00:00:00"/>
    <x v="3"/>
    <n v="4"/>
    <n v="1"/>
    <x v="0"/>
    <x v="1"/>
    <s v="Q2"/>
    <x v="9"/>
    <x v="3"/>
    <s v="EQ"/>
    <n v="2018"/>
    <n v="2087"/>
    <n v="2016.9"/>
    <n v="2013.3"/>
    <n v="2080.9"/>
    <n v="2078.1"/>
    <n v="2066.63"/>
    <n v="2781568"/>
    <n v="5748478216.9499998"/>
    <n v="176571"/>
    <n v="1467492"/>
    <n v="52.76"/>
    <n v="64.799999999999955"/>
    <n v="3.2185963343763946E-2"/>
    <x v="1"/>
  </r>
  <r>
    <d v="2024-04-08T00:00:00"/>
    <x v="3"/>
    <n v="4"/>
    <n v="1"/>
    <x v="0"/>
    <x v="1"/>
    <s v="Q2"/>
    <x v="9"/>
    <x v="3"/>
    <s v="EQ"/>
    <n v="2018"/>
    <n v="2087"/>
    <n v="2016.9"/>
    <n v="2013.3"/>
    <n v="2080.9"/>
    <n v="2078.1"/>
    <n v="2066.63"/>
    <n v="2781568"/>
    <n v="5748478216.9499998"/>
    <n v="176571"/>
    <n v="1467492"/>
    <n v="52.76"/>
    <n v="64.799999999999955"/>
    <n v="3.2185963343763946E-2"/>
    <x v="1"/>
  </r>
  <r>
    <d v="2024-04-09T00:00:00"/>
    <x v="3"/>
    <n v="4"/>
    <n v="1"/>
    <x v="0"/>
    <x v="1"/>
    <s v="Q2"/>
    <x v="9"/>
    <x v="3"/>
    <s v="EQ"/>
    <n v="2095"/>
    <n v="2098.65"/>
    <n v="2070.1"/>
    <n v="2078.1"/>
    <n v="2087"/>
    <n v="2090.9"/>
    <n v="2084.31"/>
    <n v="2853137"/>
    <n v="5946817842.75"/>
    <n v="95608"/>
    <n v="1889815"/>
    <n v="66.239999999999995"/>
    <n v="12.800000000000182"/>
    <n v="6.1594725951591269E-3"/>
    <x v="1"/>
  </r>
  <r>
    <d v="2024-04-10T00:00:00"/>
    <x v="3"/>
    <n v="4"/>
    <n v="1"/>
    <x v="0"/>
    <x v="1"/>
    <s v="Q2"/>
    <x v="9"/>
    <x v="3"/>
    <s v="EQ"/>
    <n v="2098.4499999999998"/>
    <n v="2108.6"/>
    <n v="2070"/>
    <n v="2090.9"/>
    <n v="2077"/>
    <n v="2076.1999999999998"/>
    <n v="2084.46"/>
    <n v="2280814"/>
    <n v="4754271184.5500002"/>
    <n v="127279"/>
    <n v="1581365"/>
    <n v="69.33"/>
    <n v="-14.700000000000273"/>
    <n v="-7.0304653498494771E-3"/>
    <x v="0"/>
  </r>
  <r>
    <d v="2024-04-12T00:00:00"/>
    <x v="3"/>
    <n v="4"/>
    <n v="1"/>
    <x v="0"/>
    <x v="1"/>
    <s v="Q2"/>
    <x v="9"/>
    <x v="3"/>
    <s v="EQ"/>
    <n v="2084"/>
    <n v="2087.5"/>
    <n v="2051.65"/>
    <n v="2076.1999999999998"/>
    <n v="2072"/>
    <n v="2070.9499999999998"/>
    <n v="2072.81"/>
    <n v="4008660"/>
    <n v="8309173468.0500002"/>
    <n v="169073"/>
    <n v="2519317"/>
    <n v="62.85"/>
    <n v="-5.25"/>
    <n v="-2.5286581254214432E-3"/>
    <x v="0"/>
  </r>
  <r>
    <d v="2024-04-15T00:00:00"/>
    <x v="3"/>
    <n v="4"/>
    <n v="1"/>
    <x v="0"/>
    <x v="1"/>
    <s v="Q2"/>
    <x v="9"/>
    <x v="3"/>
    <s v="EQ"/>
    <n v="2055.25"/>
    <n v="2083.9"/>
    <n v="2035"/>
    <n v="2070.9499999999998"/>
    <n v="2052"/>
    <n v="2053.4499999999998"/>
    <n v="2056.9299999999998"/>
    <n v="2024919"/>
    <n v="4165125300.3499999"/>
    <n v="95536"/>
    <n v="1180623"/>
    <n v="58.3"/>
    <n v="-17.5"/>
    <n v="-8.4502281561602173E-3"/>
    <x v="0"/>
  </r>
  <r>
    <d v="2024-04-16T00:00:00"/>
    <x v="3"/>
    <n v="4"/>
    <n v="1"/>
    <x v="0"/>
    <x v="1"/>
    <s v="Q2"/>
    <x v="9"/>
    <x v="3"/>
    <s v="EQ"/>
    <n v="2047.05"/>
    <n v="2073.75"/>
    <n v="2027.75"/>
    <n v="2053.4499999999998"/>
    <n v="2031.9"/>
    <n v="2031.3"/>
    <n v="2044.91"/>
    <n v="1981730"/>
    <n v="4052461711.6500001"/>
    <n v="113029"/>
    <n v="1097363"/>
    <n v="55.37"/>
    <n v="-22.149999999999864"/>
    <n v="-1.078672478024781E-2"/>
    <x v="0"/>
  </r>
  <r>
    <d v="2024-04-18T00:00:00"/>
    <x v="3"/>
    <n v="4"/>
    <n v="1"/>
    <x v="0"/>
    <x v="1"/>
    <s v="Q2"/>
    <x v="9"/>
    <x v="3"/>
    <s v="EQ"/>
    <n v="2031.3"/>
    <n v="2087"/>
    <n v="2016.5"/>
    <n v="2031.3"/>
    <n v="2025"/>
    <n v="2024.95"/>
    <n v="2051.09"/>
    <n v="3539862"/>
    <n v="7260591199.8500004"/>
    <n v="202224"/>
    <n v="1783580"/>
    <n v="50.39"/>
    <n v="-6.3499999999999091"/>
    <n v="-3.126076896568655E-3"/>
    <x v="0"/>
  </r>
  <r>
    <d v="2024-04-19T00:00:00"/>
    <x v="3"/>
    <n v="4"/>
    <n v="1"/>
    <x v="0"/>
    <x v="1"/>
    <s v="Q2"/>
    <x v="9"/>
    <x v="3"/>
    <s v="EQ"/>
    <n v="2034"/>
    <n v="2087"/>
    <n v="1998.2"/>
    <n v="2024.95"/>
    <n v="2084"/>
    <n v="2082.9"/>
    <n v="2056.75"/>
    <n v="3253248"/>
    <n v="6691133980.1499996"/>
    <n v="155276"/>
    <n v="1699975"/>
    <n v="52.25"/>
    <n v="57.950000000000045"/>
    <n v="2.861799056766836E-2"/>
    <x v="1"/>
  </r>
  <r>
    <d v="2024-04-22T00:00:00"/>
    <x v="3"/>
    <n v="4"/>
    <n v="1"/>
    <x v="0"/>
    <x v="1"/>
    <s v="Q2"/>
    <x v="9"/>
    <x v="3"/>
    <s v="EQ"/>
    <n v="2124.5500000000002"/>
    <n v="2133"/>
    <n v="2065"/>
    <n v="2082.9"/>
    <n v="2093"/>
    <n v="2090.65"/>
    <n v="2086.9499999999998"/>
    <n v="2449171"/>
    <n v="5111295496.6499996"/>
    <n v="110402"/>
    <n v="1464011"/>
    <n v="59.78"/>
    <n v="7.75"/>
    <n v="3.7207739209755629E-3"/>
    <x v="1"/>
  </r>
  <r>
    <d v="2024-04-23T00:00:00"/>
    <x v="3"/>
    <n v="4"/>
    <n v="1"/>
    <x v="0"/>
    <x v="1"/>
    <s v="Q2"/>
    <x v="9"/>
    <x v="3"/>
    <s v="EQ"/>
    <n v="2096"/>
    <n v="2114"/>
    <n v="2056.85"/>
    <n v="2090.65"/>
    <n v="2069.6999999999998"/>
    <n v="2062.6"/>
    <n v="2080.6799999999998"/>
    <n v="2886136"/>
    <n v="6005117881.9499998"/>
    <n v="125119"/>
    <n v="2005569"/>
    <n v="69.489999999999995"/>
    <n v="-28.050000000000182"/>
    <n v="-1.3416879917729023E-2"/>
    <x v="0"/>
  </r>
  <r>
    <d v="2024-04-24T00:00:00"/>
    <x v="3"/>
    <n v="4"/>
    <n v="1"/>
    <x v="0"/>
    <x v="1"/>
    <s v="Q2"/>
    <x v="9"/>
    <x v="3"/>
    <s v="EQ"/>
    <n v="2055"/>
    <n v="2090.85"/>
    <n v="2052.9499999999998"/>
    <n v="2062.6"/>
    <n v="2059.9499999999998"/>
    <n v="2058.4499999999998"/>
    <n v="2068.83"/>
    <n v="1929834"/>
    <n v="3992506955.1999998"/>
    <n v="83959"/>
    <n v="1377255"/>
    <n v="71.37"/>
    <n v="-4.1500000000000909"/>
    <n v="-2.0120236594589795E-3"/>
    <x v="0"/>
  </r>
  <r>
    <d v="2024-04-25T00:00:00"/>
    <x v="3"/>
    <n v="4"/>
    <n v="1"/>
    <x v="0"/>
    <x v="1"/>
    <s v="Q2"/>
    <x v="9"/>
    <x v="3"/>
    <s v="EQ"/>
    <n v="2060"/>
    <n v="2113.9499999999998"/>
    <n v="2041.9"/>
    <n v="2058.4499999999998"/>
    <n v="2092.35"/>
    <n v="2096.85"/>
    <n v="2084.46"/>
    <n v="3084498"/>
    <n v="6429510430.9499998"/>
    <n v="152671"/>
    <n v="1344105"/>
    <n v="43.58"/>
    <n v="38.400000000000091"/>
    <n v="1.8654813087517354E-2"/>
    <x v="1"/>
  </r>
  <r>
    <d v="2024-04-26T00:00:00"/>
    <x v="3"/>
    <n v="4"/>
    <n v="1"/>
    <x v="0"/>
    <x v="1"/>
    <s v="Q2"/>
    <x v="9"/>
    <x v="3"/>
    <s v="EQ"/>
    <n v="2099.5500000000002"/>
    <n v="2103"/>
    <n v="2038.8"/>
    <n v="2096.85"/>
    <n v="2055"/>
    <n v="2044.9"/>
    <n v="2063.69"/>
    <n v="2952484"/>
    <n v="6093002392.3500004"/>
    <n v="154737"/>
    <n v="1827710"/>
    <n v="61.9"/>
    <n v="-51.949999999999818"/>
    <n v="-2.4775258125283077E-2"/>
    <x v="0"/>
  </r>
  <r>
    <d v="2024-04-29T00:00:00"/>
    <x v="3"/>
    <n v="4"/>
    <n v="1"/>
    <x v="0"/>
    <x v="1"/>
    <s v="Q2"/>
    <x v="9"/>
    <x v="3"/>
    <s v="EQ"/>
    <n v="2045.5"/>
    <n v="2068.35"/>
    <n v="2001"/>
    <n v="2044.9"/>
    <n v="2065.5500000000002"/>
    <n v="2062.0500000000002"/>
    <n v="2041.16"/>
    <n v="2724604"/>
    <n v="5561340119.8500004"/>
    <n v="112964"/>
    <n v="1663971"/>
    <n v="61.07"/>
    <n v="17.150000000000091"/>
    <n v="8.3867181769280118E-3"/>
    <x v="1"/>
  </r>
  <r>
    <d v="2024-04-30T00:00:00"/>
    <x v="3"/>
    <n v="4"/>
    <n v="1"/>
    <x v="0"/>
    <x v="1"/>
    <s v="Q2"/>
    <x v="9"/>
    <x v="3"/>
    <s v="EQ"/>
    <n v="2073.0500000000002"/>
    <n v="2169"/>
    <n v="2073.0500000000002"/>
    <n v="2062.0500000000002"/>
    <n v="2159.9"/>
    <n v="2156.35"/>
    <n v="2149.44"/>
    <n v="5745143"/>
    <n v="12348842487.85"/>
    <n v="264690"/>
    <n v="2455150"/>
    <n v="42.73"/>
    <n v="94.299999999999727"/>
    <n v="4.5731189835357879E-2"/>
    <x v="1"/>
  </r>
  <r>
    <d v="2024-05-02T00:00:00"/>
    <x v="4"/>
    <n v="5"/>
    <n v="1"/>
    <x v="0"/>
    <x v="1"/>
    <s v="Q2"/>
    <x v="9"/>
    <x v="3"/>
    <s v="EQ"/>
    <n v="2165.1"/>
    <n v="2204"/>
    <n v="2165.1"/>
    <n v="2156.35"/>
    <n v="2183.8000000000002"/>
    <n v="2185.15"/>
    <n v="2190.11"/>
    <n v="3347541"/>
    <n v="7331482177.8000002"/>
    <n v="219943"/>
    <n v="992272"/>
    <n v="29.64"/>
    <n v="28.800000000000182"/>
    <n v="1.3355902334964261E-2"/>
    <x v="1"/>
  </r>
  <r>
    <d v="2024-05-03T00:00:00"/>
    <x v="4"/>
    <n v="5"/>
    <n v="1"/>
    <x v="0"/>
    <x v="1"/>
    <s v="Q2"/>
    <x v="9"/>
    <x v="3"/>
    <s v="EQ"/>
    <n v="2210"/>
    <n v="2210"/>
    <n v="2172.35"/>
    <n v="2185.15"/>
    <n v="2193.15"/>
    <n v="2193"/>
    <n v="2189.88"/>
    <n v="3859227"/>
    <n v="8451228639.9499998"/>
    <n v="200650"/>
    <n v="2097367"/>
    <n v="54.35"/>
    <n v="7.8499999999999091"/>
    <n v="3.5924307255794379E-3"/>
    <x v="1"/>
  </r>
  <r>
    <d v="2024-05-06T00:00:00"/>
    <x v="4"/>
    <n v="5"/>
    <n v="1"/>
    <x v="0"/>
    <x v="1"/>
    <s v="Q2"/>
    <x v="9"/>
    <x v="3"/>
    <s v="EQ"/>
    <n v="2200.4499999999998"/>
    <n v="2240"/>
    <n v="2190"/>
    <n v="2193"/>
    <n v="2227"/>
    <n v="2224.9499999999998"/>
    <n v="2220.1799999999998"/>
    <n v="2111447"/>
    <n v="4687785713.1499996"/>
    <n v="117348"/>
    <n v="950179"/>
    <n v="45"/>
    <n v="31.949999999999818"/>
    <n v="1.4569083447332338E-2"/>
    <x v="1"/>
  </r>
  <r>
    <d v="2024-05-07T00:00:00"/>
    <x v="4"/>
    <n v="5"/>
    <n v="1"/>
    <x v="0"/>
    <x v="1"/>
    <s v="Q2"/>
    <x v="9"/>
    <x v="3"/>
    <s v="EQ"/>
    <n v="2236"/>
    <n v="2236.9"/>
    <n v="2164.85"/>
    <n v="2224.9499999999998"/>
    <n v="2195.6999999999998"/>
    <n v="2191.5"/>
    <n v="2193.59"/>
    <n v="1727823"/>
    <n v="3790138026.1500001"/>
    <n v="121466"/>
    <n v="1020311"/>
    <n v="59.05"/>
    <n v="-33.449999999999818"/>
    <n v="-1.5034045708892253E-2"/>
    <x v="0"/>
  </r>
  <r>
    <d v="2024-05-08T00:00:00"/>
    <x v="4"/>
    <n v="5"/>
    <n v="1"/>
    <x v="0"/>
    <x v="1"/>
    <s v="Q2"/>
    <x v="9"/>
    <x v="3"/>
    <s v="EQ"/>
    <n v="2191.6999999999998"/>
    <n v="2195"/>
    <n v="2160"/>
    <n v="2191.5"/>
    <n v="2183.6"/>
    <n v="2182.4"/>
    <n v="2178.86"/>
    <n v="1993202"/>
    <n v="4342906748.5500002"/>
    <n v="113972"/>
    <n v="1219597"/>
    <n v="61.19"/>
    <n v="-9.0999999999999091"/>
    <n v="-4.1524070271503118E-3"/>
    <x v="0"/>
  </r>
  <r>
    <d v="2024-05-09T00:00:00"/>
    <x v="4"/>
    <n v="5"/>
    <n v="1"/>
    <x v="0"/>
    <x v="1"/>
    <s v="Q2"/>
    <x v="9"/>
    <x v="3"/>
    <s v="EQ"/>
    <n v="2185.5500000000002"/>
    <n v="2256.75"/>
    <n v="2185"/>
    <n v="2182.4"/>
    <n v="2215.65"/>
    <n v="2212.5500000000002"/>
    <n v="2225.13"/>
    <n v="3998822"/>
    <n v="8897890554.6499996"/>
    <n v="281445"/>
    <n v="1859998"/>
    <n v="46.51"/>
    <n v="30.150000000000091"/>
    <n v="1.3815065982404734E-2"/>
    <x v="1"/>
  </r>
  <r>
    <d v="2024-05-10T00:00:00"/>
    <x v="4"/>
    <n v="5"/>
    <n v="1"/>
    <x v="0"/>
    <x v="1"/>
    <s v="Q2"/>
    <x v="9"/>
    <x v="3"/>
    <s v="EQ"/>
    <n v="2211.85"/>
    <n v="2231.65"/>
    <n v="2183"/>
    <n v="2212.5500000000002"/>
    <n v="2193.8000000000002"/>
    <n v="2193.0500000000002"/>
    <n v="2200.08"/>
    <n v="3045912"/>
    <n v="6701263581.8500004"/>
    <n v="156040"/>
    <n v="1862600"/>
    <n v="61.15"/>
    <n v="-19.5"/>
    <n v="-8.8133601500531046E-3"/>
    <x v="0"/>
  </r>
  <r>
    <d v="2024-05-13T00:00:00"/>
    <x v="4"/>
    <n v="5"/>
    <n v="1"/>
    <x v="0"/>
    <x v="1"/>
    <s v="Q2"/>
    <x v="9"/>
    <x v="3"/>
    <s v="EQ"/>
    <n v="2208"/>
    <n v="2208.0500000000002"/>
    <n v="2160"/>
    <n v="2193.0500000000002"/>
    <n v="2206.9"/>
    <n v="2184.25"/>
    <n v="2176.83"/>
    <n v="2575573"/>
    <n v="5606591080.5500002"/>
    <n v="122635"/>
    <n v="1770539"/>
    <n v="68.739999999999995"/>
    <n v="-8.8000000000001819"/>
    <n v="-4.0126764095666676E-3"/>
    <x v="0"/>
  </r>
  <r>
    <d v="2024-05-14T00:00:00"/>
    <x v="4"/>
    <n v="5"/>
    <n v="1"/>
    <x v="0"/>
    <x v="1"/>
    <s v="Q2"/>
    <x v="9"/>
    <x v="3"/>
    <s v="EQ"/>
    <n v="2175"/>
    <n v="2280.35"/>
    <n v="2175"/>
    <n v="2184.25"/>
    <n v="2271.8000000000002"/>
    <n v="2269.9"/>
    <n v="2252.9499999999998"/>
    <n v="3830189"/>
    <n v="8629223966.1499996"/>
    <n v="233647"/>
    <n v="1919453"/>
    <n v="50.11"/>
    <n v="85.650000000000091"/>
    <n v="3.9212544351608147E-2"/>
    <x v="1"/>
  </r>
  <r>
    <d v="2024-05-15T00:00:00"/>
    <x v="4"/>
    <n v="5"/>
    <n v="1"/>
    <x v="0"/>
    <x v="1"/>
    <s v="Q2"/>
    <x v="9"/>
    <x v="3"/>
    <s v="EQ"/>
    <n v="2281.3000000000002"/>
    <n v="2317.15"/>
    <n v="2256"/>
    <n v="2269.9"/>
    <n v="2301.4499999999998"/>
    <n v="2302.3000000000002"/>
    <n v="2292.14"/>
    <n v="2569084"/>
    <n v="5888694717.25"/>
    <n v="125876"/>
    <n v="1528108"/>
    <n v="59.48"/>
    <n v="32.400000000000091"/>
    <n v="1.4273756553152162E-2"/>
    <x v="1"/>
  </r>
  <r>
    <d v="2024-05-16T00:00:00"/>
    <x v="4"/>
    <n v="5"/>
    <n v="1"/>
    <x v="0"/>
    <x v="1"/>
    <s v="Q2"/>
    <x v="9"/>
    <x v="3"/>
    <s v="EQ"/>
    <n v="2319.4499999999998"/>
    <n v="2393.9"/>
    <n v="2286.1999999999998"/>
    <n v="2302.3000000000002"/>
    <n v="2393.9"/>
    <n v="2371.75"/>
    <n v="2326.15"/>
    <n v="7444517"/>
    <n v="17317083306.049999"/>
    <n v="306022"/>
    <n v="3053712"/>
    <n v="41.02"/>
    <n v="69.449999999999818"/>
    <n v="3.0165486687225736E-2"/>
    <x v="1"/>
  </r>
  <r>
    <d v="2024-05-17T00:00:00"/>
    <x v="4"/>
    <n v="5"/>
    <n v="1"/>
    <x v="0"/>
    <x v="1"/>
    <s v="Q2"/>
    <x v="9"/>
    <x v="3"/>
    <s v="EQ"/>
    <n v="2425.35"/>
    <n v="2557.9499999999998"/>
    <n v="2425.35"/>
    <n v="2371.75"/>
    <n v="2510"/>
    <n v="2514.6"/>
    <n v="2519.0700000000002"/>
    <n v="9796445"/>
    <n v="24677957925.849998"/>
    <n v="389049"/>
    <n v="3497675"/>
    <n v="35.700000000000003"/>
    <n v="142.84999999999991"/>
    <n v="6.0229788131126769E-2"/>
    <x v="1"/>
  </r>
  <r>
    <d v="2024-05-18T00:00:00"/>
    <x v="4"/>
    <n v="5"/>
    <n v="1"/>
    <x v="0"/>
    <x v="1"/>
    <s v="Q2"/>
    <x v="9"/>
    <x v="3"/>
    <s v="EQ"/>
    <n v="2527.9499999999998"/>
    <n v="2527.9499999999998"/>
    <n v="2500.0500000000002"/>
    <n v="2514.6"/>
    <n v="2504"/>
    <n v="2503.6999999999998"/>
    <n v="2509.63"/>
    <n v="257091"/>
    <n v="645203745"/>
    <n v="13739"/>
    <n v="116501"/>
    <n v="45.32"/>
    <n v="-10.900000000000091"/>
    <n v="-4.334685437047678E-3"/>
    <x v="0"/>
  </r>
  <r>
    <d v="2024-05-21T00:00:00"/>
    <x v="4"/>
    <n v="5"/>
    <n v="1"/>
    <x v="0"/>
    <x v="1"/>
    <s v="Q2"/>
    <x v="9"/>
    <x v="3"/>
    <s v="EQ"/>
    <n v="2503"/>
    <n v="2536.9499999999998"/>
    <n v="2467"/>
    <n v="2503.6999999999998"/>
    <n v="2516.5500000000002"/>
    <n v="2522.65"/>
    <n v="2504.0100000000002"/>
    <n v="3747292"/>
    <n v="9383270683.1499996"/>
    <n v="168361"/>
    <n v="2355178"/>
    <n v="62.85"/>
    <n v="18.950000000000273"/>
    <n v="7.5687981786956397E-3"/>
    <x v="1"/>
  </r>
  <r>
    <d v="2024-05-22T00:00:00"/>
    <x v="4"/>
    <n v="5"/>
    <n v="1"/>
    <x v="0"/>
    <x v="1"/>
    <s v="Q2"/>
    <x v="9"/>
    <x v="3"/>
    <s v="EQ"/>
    <n v="2521.6999999999998"/>
    <n v="2535"/>
    <n v="2490"/>
    <n v="2522.65"/>
    <n v="2516"/>
    <n v="2521.0500000000002"/>
    <n v="2510.64"/>
    <n v="2974921"/>
    <n v="7468966735.75"/>
    <n v="142667"/>
    <n v="2040765"/>
    <n v="68.599999999999994"/>
    <n v="-1.5999999999999091"/>
    <n v="-6.3425366182383964E-4"/>
    <x v="0"/>
  </r>
  <r>
    <d v="2024-05-23T00:00:00"/>
    <x v="4"/>
    <n v="5"/>
    <n v="1"/>
    <x v="0"/>
    <x v="1"/>
    <s v="Q2"/>
    <x v="9"/>
    <x v="3"/>
    <s v="EQ"/>
    <n v="2520"/>
    <n v="2617.4"/>
    <n v="2500.25"/>
    <n v="2521.0500000000002"/>
    <n v="2610"/>
    <n v="2609.1999999999998"/>
    <n v="2565.13"/>
    <n v="4715263"/>
    <n v="12095258090.65"/>
    <n v="209714"/>
    <n v="2524490"/>
    <n v="53.54"/>
    <n v="88.149999999999636"/>
    <n v="3.4965589734435899E-2"/>
    <x v="1"/>
  </r>
  <r>
    <d v="2024-05-24T00:00:00"/>
    <x v="4"/>
    <n v="5"/>
    <n v="1"/>
    <x v="0"/>
    <x v="1"/>
    <s v="Q2"/>
    <x v="9"/>
    <x v="3"/>
    <s v="EQ"/>
    <n v="2589.8000000000002"/>
    <n v="2605"/>
    <n v="2572.4"/>
    <n v="2609.1999999999998"/>
    <n v="2576.4499999999998"/>
    <n v="2579.75"/>
    <n v="2588.5"/>
    <n v="2919241"/>
    <n v="7556469846.6000004"/>
    <n v="130155"/>
    <n v="1923995"/>
    <n v="65.91"/>
    <n v="-29.449999999999818"/>
    <n v="-1.1286984516326775E-2"/>
    <x v="0"/>
  </r>
  <r>
    <d v="2024-05-27T00:00:00"/>
    <x v="4"/>
    <n v="5"/>
    <n v="1"/>
    <x v="0"/>
    <x v="1"/>
    <s v="Q2"/>
    <x v="9"/>
    <x v="3"/>
    <s v="EQ"/>
    <n v="2581.15"/>
    <n v="2589.75"/>
    <n v="2541"/>
    <n v="2579.75"/>
    <n v="2548.9"/>
    <n v="2549.1"/>
    <n v="2565.0100000000002"/>
    <n v="3328559"/>
    <n v="8537784466.25"/>
    <n v="88947"/>
    <n v="2542382"/>
    <n v="76.38"/>
    <n v="-30.650000000000091"/>
    <n v="-1.1880996220564044E-2"/>
    <x v="0"/>
  </r>
  <r>
    <d v="2024-05-28T00:00:00"/>
    <x v="4"/>
    <n v="5"/>
    <n v="1"/>
    <x v="0"/>
    <x v="1"/>
    <s v="Q2"/>
    <x v="9"/>
    <x v="3"/>
    <s v="EQ"/>
    <n v="2550"/>
    <n v="2581.9499999999998"/>
    <n v="2548"/>
    <n v="2549.1"/>
    <n v="2550"/>
    <n v="2552.8000000000002"/>
    <n v="2558.5700000000002"/>
    <n v="1549203"/>
    <n v="3963747876.75"/>
    <n v="85473"/>
    <n v="895507"/>
    <n v="57.8"/>
    <n v="3.7000000000002728"/>
    <n v="1.4514926836923907E-3"/>
    <x v="1"/>
  </r>
  <r>
    <d v="2024-05-29T00:00:00"/>
    <x v="4"/>
    <n v="5"/>
    <n v="1"/>
    <x v="0"/>
    <x v="1"/>
    <s v="Q2"/>
    <x v="9"/>
    <x v="3"/>
    <s v="EQ"/>
    <n v="2510.25"/>
    <n v="2547"/>
    <n v="2500.6"/>
    <n v="2552.8000000000002"/>
    <n v="2530"/>
    <n v="2533.65"/>
    <n v="2525.21"/>
    <n v="2720451"/>
    <n v="6869720458.3500004"/>
    <n v="112815"/>
    <n v="1837451"/>
    <n v="67.540000000000006"/>
    <n v="-19.150000000000091"/>
    <n v="-7.501566906925764E-3"/>
    <x v="0"/>
  </r>
  <r>
    <d v="2024-05-30T00:00:00"/>
    <x v="4"/>
    <n v="5"/>
    <n v="1"/>
    <x v="0"/>
    <x v="1"/>
    <s v="Q2"/>
    <x v="9"/>
    <x v="3"/>
    <s v="EQ"/>
    <n v="2518"/>
    <n v="2531.4499999999998"/>
    <n v="2478"/>
    <n v="2533.65"/>
    <n v="2501.15"/>
    <n v="2493.5"/>
    <n v="2497.83"/>
    <n v="3367101"/>
    <n v="8410458256.1999998"/>
    <n v="170101"/>
    <n v="2141186"/>
    <n v="63.59"/>
    <n v="-40.150000000000091"/>
    <n v="-1.5846703372604777E-2"/>
    <x v="0"/>
  </r>
  <r>
    <d v="2024-05-31T00:00:00"/>
    <x v="4"/>
    <n v="5"/>
    <n v="1"/>
    <x v="0"/>
    <x v="1"/>
    <s v="Q2"/>
    <x v="9"/>
    <x v="3"/>
    <s v="EQ"/>
    <n v="2517.75"/>
    <n v="2569.1999999999998"/>
    <n v="2495.15"/>
    <n v="2493.5"/>
    <n v="2517.9499999999998"/>
    <n v="2506.25"/>
    <n v="2520.2399999999998"/>
    <n v="8769724"/>
    <n v="22101781610.849998"/>
    <n v="273642"/>
    <n v="5802619"/>
    <n v="66.17"/>
    <n v="12.75"/>
    <n v="5.1132945658712656E-3"/>
    <x v="1"/>
  </r>
  <r>
    <d v="2024-06-03T00:00:00"/>
    <x v="5"/>
    <n v="6"/>
    <n v="1"/>
    <x v="0"/>
    <x v="1"/>
    <s v="Q2"/>
    <x v="9"/>
    <x v="3"/>
    <s v="EQ"/>
    <n v="2575.0500000000002"/>
    <n v="2654.35"/>
    <n v="2570.4"/>
    <n v="2506.25"/>
    <n v="2641.8"/>
    <n v="2634"/>
    <n v="2631.64"/>
    <n v="2701157"/>
    <n v="7108482575.9499998"/>
    <n v="143508"/>
    <n v="1519348"/>
    <n v="56.25"/>
    <n v="127.75"/>
    <n v="5.0972568578553618E-2"/>
    <x v="1"/>
  </r>
  <r>
    <d v="2024-06-04T00:00:00"/>
    <x v="5"/>
    <n v="6"/>
    <n v="1"/>
    <x v="0"/>
    <x v="1"/>
    <s v="Q2"/>
    <x v="9"/>
    <x v="3"/>
    <s v="EQ"/>
    <n v="2634.25"/>
    <n v="2639"/>
    <n v="2448.1999999999998"/>
    <n v="2634"/>
    <n v="2584"/>
    <n v="2572.9"/>
    <n v="2557.71"/>
    <n v="6372249"/>
    <n v="16298392753.85"/>
    <n v="375878"/>
    <n v="3641658"/>
    <n v="57.15"/>
    <n v="-61.099999999999909"/>
    <n v="-2.3196659073652204E-2"/>
    <x v="0"/>
  </r>
  <r>
    <d v="2024-06-05T00:00:00"/>
    <x v="5"/>
    <n v="6"/>
    <n v="1"/>
    <x v="0"/>
    <x v="1"/>
    <s v="Q2"/>
    <x v="9"/>
    <x v="3"/>
    <s v="EQ"/>
    <n v="2572.9"/>
    <n v="2753.7"/>
    <n v="2571.8000000000002"/>
    <n v="2572.9"/>
    <n v="2728.9"/>
    <n v="2740.95"/>
    <n v="2694.5"/>
    <n v="4242881"/>
    <n v="11432436746.25"/>
    <n v="241980"/>
    <n v="2609010"/>
    <n v="61.49"/>
    <n v="168.04999999999973"/>
    <n v="6.5315402852811899E-2"/>
    <x v="1"/>
  </r>
  <r>
    <d v="2024-06-06T00:00:00"/>
    <x v="5"/>
    <n v="6"/>
    <n v="1"/>
    <x v="0"/>
    <x v="1"/>
    <s v="Q2"/>
    <x v="9"/>
    <x v="3"/>
    <s v="EQ"/>
    <n v="2745"/>
    <n v="2761.9"/>
    <n v="2670.9"/>
    <n v="2740.95"/>
    <n v="2699"/>
    <n v="2699.85"/>
    <n v="2705.02"/>
    <n v="4992660"/>
    <n v="13505257471.65"/>
    <n v="290943"/>
    <n v="2863296"/>
    <n v="57.35"/>
    <n v="-41.099999999999909"/>
    <n v="-1.4994801072620774E-2"/>
    <x v="0"/>
  </r>
  <r>
    <d v="2024-06-07T00:00:00"/>
    <x v="5"/>
    <n v="6"/>
    <n v="1"/>
    <x v="0"/>
    <x v="1"/>
    <s v="Q2"/>
    <x v="9"/>
    <x v="3"/>
    <s v="EQ"/>
    <n v="2668.35"/>
    <n v="2867.6"/>
    <n v="2668.35"/>
    <n v="2699.85"/>
    <n v="2845"/>
    <n v="2857.45"/>
    <n v="2800.79"/>
    <n v="6447821"/>
    <n v="18059018225.700001"/>
    <n v="263057"/>
    <n v="3243967"/>
    <n v="50.31"/>
    <n v="157.59999999999991"/>
    <n v="5.837361334888972E-2"/>
    <x v="1"/>
  </r>
  <r>
    <d v="2024-06-10T00:00:00"/>
    <x v="5"/>
    <n v="6"/>
    <n v="1"/>
    <x v="0"/>
    <x v="1"/>
    <s v="Q2"/>
    <x v="9"/>
    <x v="3"/>
    <s v="EQ"/>
    <n v="2861"/>
    <n v="2886"/>
    <n v="2800"/>
    <n v="2857.45"/>
    <n v="2814"/>
    <n v="2807.55"/>
    <n v="2824.87"/>
    <n v="2021106"/>
    <n v="5709364107.25"/>
    <n v="126237"/>
    <n v="1139606"/>
    <n v="56.39"/>
    <n v="-49.899999999999636"/>
    <n v="-1.7463122714308086E-2"/>
    <x v="0"/>
  </r>
  <r>
    <d v="2024-06-11T00:00:00"/>
    <x v="5"/>
    <n v="6"/>
    <n v="1"/>
    <x v="0"/>
    <x v="1"/>
    <s v="Q2"/>
    <x v="9"/>
    <x v="3"/>
    <s v="EQ"/>
    <n v="2821"/>
    <n v="2855"/>
    <n v="2813.4"/>
    <n v="2807.55"/>
    <n v="2833.25"/>
    <n v="2835.55"/>
    <n v="2834.11"/>
    <n v="2298974"/>
    <n v="6515535399.6999998"/>
    <n v="121561"/>
    <n v="1371903"/>
    <n v="59.67"/>
    <n v="28"/>
    <n v="9.9731082260333739E-3"/>
    <x v="1"/>
  </r>
  <r>
    <d v="2024-06-12T00:00:00"/>
    <x v="5"/>
    <n v="6"/>
    <n v="1"/>
    <x v="0"/>
    <x v="1"/>
    <s v="Q2"/>
    <x v="9"/>
    <x v="3"/>
    <s v="EQ"/>
    <n v="2835.55"/>
    <n v="2848.6"/>
    <n v="2782.05"/>
    <n v="2835.55"/>
    <n v="2796.65"/>
    <n v="2787.55"/>
    <n v="2812.62"/>
    <n v="2580846"/>
    <n v="7258933750"/>
    <n v="140894"/>
    <n v="1754740"/>
    <n v="67.989999999999995"/>
    <n v="-48"/>
    <n v="-1.6927932852533016E-2"/>
    <x v="0"/>
  </r>
  <r>
    <d v="2024-06-13T00:00:00"/>
    <x v="5"/>
    <n v="6"/>
    <n v="1"/>
    <x v="0"/>
    <x v="1"/>
    <s v="Q2"/>
    <x v="9"/>
    <x v="3"/>
    <s v="EQ"/>
    <n v="2850"/>
    <n v="2879.1"/>
    <n v="2788.65"/>
    <n v="2787.55"/>
    <n v="2877"/>
    <n v="2861.7"/>
    <n v="2833.48"/>
    <n v="2492637"/>
    <n v="7062834186.8999996"/>
    <n v="143736"/>
    <n v="1215627"/>
    <n v="48.77"/>
    <n v="74.149999999999636"/>
    <n v="2.6600419723412899E-2"/>
    <x v="1"/>
  </r>
  <r>
    <d v="2024-06-14T00:00:00"/>
    <x v="5"/>
    <n v="6"/>
    <n v="1"/>
    <x v="0"/>
    <x v="1"/>
    <s v="Q2"/>
    <x v="9"/>
    <x v="3"/>
    <s v="EQ"/>
    <n v="2875"/>
    <n v="2946"/>
    <n v="2865"/>
    <n v="2861.7"/>
    <n v="2924"/>
    <n v="2928.6"/>
    <n v="2913.17"/>
    <n v="3515019"/>
    <n v="10239854158.6"/>
    <n v="189489"/>
    <n v="1494586"/>
    <n v="42.52"/>
    <n v="66.900000000000091"/>
    <n v="2.33777125484852E-2"/>
    <x v="1"/>
  </r>
  <r>
    <d v="2024-06-18T00:00:00"/>
    <x v="5"/>
    <n v="6"/>
    <n v="1"/>
    <x v="0"/>
    <x v="1"/>
    <s v="Q2"/>
    <x v="9"/>
    <x v="3"/>
    <s v="EQ"/>
    <n v="2965"/>
    <n v="3013.5"/>
    <n v="2956.65"/>
    <n v="2928.6"/>
    <n v="2958.15"/>
    <n v="2961.9"/>
    <n v="2977.67"/>
    <n v="4887512"/>
    <n v="14553414432.35"/>
    <n v="191759"/>
    <n v="3025955"/>
    <n v="61.91"/>
    <n v="33.300000000000182"/>
    <n v="1.1370620774431531E-2"/>
    <x v="1"/>
  </r>
  <r>
    <d v="2024-06-19T00:00:00"/>
    <x v="5"/>
    <n v="6"/>
    <n v="1"/>
    <x v="0"/>
    <x v="1"/>
    <s v="Q2"/>
    <x v="9"/>
    <x v="3"/>
    <s v="EQ"/>
    <n v="2975"/>
    <n v="2977"/>
    <n v="2926.45"/>
    <n v="2961.9"/>
    <n v="2930"/>
    <n v="2933.85"/>
    <n v="2952.72"/>
    <n v="3512298"/>
    <n v="10370840452.700001"/>
    <n v="135558"/>
    <n v="2420235"/>
    <n v="68.91"/>
    <n v="-28.050000000000182"/>
    <n v="-9.4702724602451736E-3"/>
    <x v="0"/>
  </r>
  <r>
    <d v="2024-06-20T00:00:00"/>
    <x v="5"/>
    <n v="6"/>
    <n v="1"/>
    <x v="0"/>
    <x v="1"/>
    <s v="Q2"/>
    <x v="9"/>
    <x v="3"/>
    <s v="EQ"/>
    <n v="2945.05"/>
    <n v="2954.75"/>
    <n v="2857.3"/>
    <n v="2933.85"/>
    <n v="2874.05"/>
    <n v="2871.2"/>
    <n v="2889.52"/>
    <n v="4024418"/>
    <n v="11628643402.4"/>
    <n v="173356"/>
    <n v="2175887"/>
    <n v="54.07"/>
    <n v="-62.650000000000091"/>
    <n v="-2.1354193295499119E-2"/>
    <x v="0"/>
  </r>
  <r>
    <d v="2024-06-21T00:00:00"/>
    <x v="5"/>
    <n v="6"/>
    <n v="1"/>
    <x v="0"/>
    <x v="1"/>
    <s v="Q2"/>
    <x v="9"/>
    <x v="3"/>
    <s v="EQ"/>
    <n v="2884.75"/>
    <n v="2920.9"/>
    <n v="2825.05"/>
    <n v="2871.2"/>
    <n v="2834.65"/>
    <n v="2839.95"/>
    <n v="2858.53"/>
    <n v="8400461"/>
    <n v="24012994456.400002"/>
    <n v="267549"/>
    <n v="5009179"/>
    <n v="59.63"/>
    <n v="-31.25"/>
    <n v="-1.0883950961270549E-2"/>
    <x v="0"/>
  </r>
  <r>
    <d v="2024-06-24T00:00:00"/>
    <x v="5"/>
    <n v="6"/>
    <n v="1"/>
    <x v="0"/>
    <x v="1"/>
    <s v="Q2"/>
    <x v="9"/>
    <x v="3"/>
    <s v="EQ"/>
    <n v="2836.5"/>
    <n v="2923.95"/>
    <n v="2813.05"/>
    <n v="2839.95"/>
    <n v="2921.2"/>
    <n v="2915.8"/>
    <n v="2884.85"/>
    <n v="2699784"/>
    <n v="7788482677.6499996"/>
    <n v="206488"/>
    <n v="1331805"/>
    <n v="49.33"/>
    <n v="75.850000000000364"/>
    <n v="2.6708216693956011E-2"/>
    <x v="1"/>
  </r>
  <r>
    <d v="2024-06-25T00:00:00"/>
    <x v="5"/>
    <n v="6"/>
    <n v="1"/>
    <x v="0"/>
    <x v="1"/>
    <s v="Q2"/>
    <x v="9"/>
    <x v="3"/>
    <s v="EQ"/>
    <n v="2921.2"/>
    <n v="2947"/>
    <n v="2891.05"/>
    <n v="2915.8"/>
    <n v="2909"/>
    <n v="2909.4"/>
    <n v="2913.46"/>
    <n v="1910886"/>
    <n v="5567298518.6499996"/>
    <n v="87557"/>
    <n v="1131286"/>
    <n v="59.2"/>
    <n v="-6.4000000000000909"/>
    <n v="-2.1949379244118562E-3"/>
    <x v="0"/>
  </r>
  <r>
    <d v="2024-06-26T00:00:00"/>
    <x v="5"/>
    <n v="6"/>
    <n v="1"/>
    <x v="0"/>
    <x v="1"/>
    <s v="Q2"/>
    <x v="9"/>
    <x v="3"/>
    <s v="EQ"/>
    <n v="2907.05"/>
    <n v="2912.95"/>
    <n v="2844.6"/>
    <n v="2909.4"/>
    <n v="2856.75"/>
    <n v="2851.5"/>
    <n v="2870.49"/>
    <n v="3282318"/>
    <n v="9421869983.7000008"/>
    <n v="151058"/>
    <n v="2399459"/>
    <n v="73.099999999999994"/>
    <n v="-57.900000000000091"/>
    <n v="-1.9901010517632531E-2"/>
    <x v="0"/>
  </r>
  <r>
    <d v="2024-06-27T00:00:00"/>
    <x v="5"/>
    <n v="6"/>
    <n v="1"/>
    <x v="0"/>
    <x v="1"/>
    <s v="Q2"/>
    <x v="9"/>
    <x v="3"/>
    <s v="EQ"/>
    <n v="2842"/>
    <n v="2905"/>
    <n v="2793.05"/>
    <n v="2851.5"/>
    <n v="2885"/>
    <n v="2888.95"/>
    <n v="2855.69"/>
    <n v="6900180"/>
    <n v="19704806762"/>
    <n v="318943"/>
    <n v="4187288"/>
    <n v="60.68"/>
    <n v="37.449999999999818"/>
    <n v="1.3133438541118645E-2"/>
    <x v="1"/>
  </r>
  <r>
    <d v="2024-06-28T00:00:00"/>
    <x v="5"/>
    <n v="6"/>
    <n v="1"/>
    <x v="0"/>
    <x v="1"/>
    <s v="Q2"/>
    <x v="9"/>
    <x v="3"/>
    <s v="EQ"/>
    <n v="2855"/>
    <n v="2896"/>
    <n v="2855"/>
    <n v="2888.95"/>
    <n v="2866.45"/>
    <n v="2866.65"/>
    <n v="2870.77"/>
    <n v="2548169"/>
    <n v="7315200075.6999998"/>
    <n v="200148"/>
    <n v="1538441"/>
    <n v="60.37"/>
    <n v="-22.299999999999727"/>
    <n v="-7.7190674812647256E-3"/>
    <x v="0"/>
  </r>
  <r>
    <d v="2024-07-01T00:00:00"/>
    <x v="6"/>
    <n v="7"/>
    <n v="1"/>
    <x v="0"/>
    <x v="2"/>
    <s v="Q3"/>
    <x v="9"/>
    <x v="3"/>
    <s v="EQ"/>
    <n v="2841"/>
    <n v="2894.05"/>
    <n v="2838.25"/>
    <n v="2866.65"/>
    <n v="2867.5"/>
    <n v="2875.85"/>
    <n v="2870.3"/>
    <n v="1718501"/>
    <n v="4932615396.8999996"/>
    <n v="112190"/>
    <n v="904755"/>
    <n v="52.65"/>
    <n v="9.1999999999998181"/>
    <n v="3.2093209844242646E-3"/>
    <x v="1"/>
  </r>
  <r>
    <d v="2024-07-02T00:00:00"/>
    <x v="6"/>
    <n v="7"/>
    <n v="1"/>
    <x v="0"/>
    <x v="2"/>
    <s v="Q3"/>
    <x v="9"/>
    <x v="3"/>
    <s v="EQ"/>
    <n v="2890.2"/>
    <n v="2891"/>
    <n v="2850"/>
    <n v="2875.85"/>
    <n v="2862.95"/>
    <n v="2865.15"/>
    <n v="2870.12"/>
    <n v="1507890"/>
    <n v="4327818202.1499996"/>
    <n v="104840"/>
    <n v="929837"/>
    <n v="61.66"/>
    <n v="-10.699999999999818"/>
    <n v="-3.7206391153919078E-3"/>
    <x v="0"/>
  </r>
  <r>
    <d v="2024-07-03T00:00:00"/>
    <x v="6"/>
    <n v="7"/>
    <n v="1"/>
    <x v="0"/>
    <x v="2"/>
    <s v="Q3"/>
    <x v="9"/>
    <x v="3"/>
    <s v="EQ"/>
    <n v="2871"/>
    <n v="2895"/>
    <n v="2865.1"/>
    <n v="2865.15"/>
    <n v="2880"/>
    <n v="2877.95"/>
    <n v="2877.6"/>
    <n v="1019710"/>
    <n v="2934316164"/>
    <n v="57181"/>
    <n v="580585"/>
    <n v="56.94"/>
    <n v="12.799999999999727"/>
    <n v="4.4674798876148634E-3"/>
    <x v="1"/>
  </r>
  <r>
    <d v="2024-07-04T00:00:00"/>
    <x v="6"/>
    <n v="7"/>
    <n v="1"/>
    <x v="0"/>
    <x v="2"/>
    <s v="Q3"/>
    <x v="9"/>
    <x v="3"/>
    <s v="EQ"/>
    <n v="2890"/>
    <n v="2922"/>
    <n v="2885.05"/>
    <n v="2877.95"/>
    <n v="2901.1"/>
    <n v="2902.8"/>
    <n v="2906.64"/>
    <n v="1502213"/>
    <n v="4366387530.3500004"/>
    <n v="89312"/>
    <n v="698600"/>
    <n v="46.5"/>
    <n v="24.850000000000364"/>
    <n v="8.6346183915635664E-3"/>
    <x v="1"/>
  </r>
  <r>
    <d v="2024-07-05T00:00:00"/>
    <x v="6"/>
    <n v="7"/>
    <n v="1"/>
    <x v="0"/>
    <x v="2"/>
    <s v="Q3"/>
    <x v="9"/>
    <x v="3"/>
    <s v="EQ"/>
    <n v="2886"/>
    <n v="2886"/>
    <n v="2840"/>
    <n v="2902.8"/>
    <n v="2879"/>
    <n v="2880.6"/>
    <n v="2863.73"/>
    <n v="1966103"/>
    <n v="5630387330.5500002"/>
    <n v="135972"/>
    <n v="817315"/>
    <n v="41.57"/>
    <n v="-22.200000000000273"/>
    <n v="-7.6477883422902959E-3"/>
    <x v="0"/>
  </r>
  <r>
    <d v="2024-07-08T00:00:00"/>
    <x v="6"/>
    <n v="7"/>
    <n v="1"/>
    <x v="0"/>
    <x v="2"/>
    <s v="Q3"/>
    <x v="9"/>
    <x v="3"/>
    <s v="EQ"/>
    <n v="2880.6"/>
    <n v="2918.6"/>
    <n v="2847.5"/>
    <n v="2880.6"/>
    <n v="2849.65"/>
    <n v="2851.35"/>
    <n v="2873.64"/>
    <n v="1631998"/>
    <n v="4689776456.4499998"/>
    <n v="93280"/>
    <n v="1041819"/>
    <n v="63.84"/>
    <n v="-29.25"/>
    <n v="-1.0154134555300979E-2"/>
    <x v="0"/>
  </r>
  <r>
    <d v="2024-07-09T00:00:00"/>
    <x v="6"/>
    <n v="7"/>
    <n v="1"/>
    <x v="0"/>
    <x v="2"/>
    <s v="Q3"/>
    <x v="9"/>
    <x v="3"/>
    <s v="EQ"/>
    <n v="2855.35"/>
    <n v="2940"/>
    <n v="2837.25"/>
    <n v="2851.35"/>
    <n v="2915.05"/>
    <n v="2925.5"/>
    <n v="2905.08"/>
    <n v="2902129"/>
    <n v="8430908732.8999996"/>
    <n v="158508"/>
    <n v="1764054"/>
    <n v="60.78"/>
    <n v="74.150000000000091"/>
    <n v="2.6005225594893679E-2"/>
    <x v="1"/>
  </r>
  <r>
    <d v="2024-07-10T00:00:00"/>
    <x v="6"/>
    <n v="7"/>
    <n v="1"/>
    <x v="0"/>
    <x v="2"/>
    <s v="Q3"/>
    <x v="9"/>
    <x v="3"/>
    <s v="EQ"/>
    <n v="2930"/>
    <n v="2930"/>
    <n v="2697.9"/>
    <n v="2925.5"/>
    <n v="2729.9"/>
    <n v="2732"/>
    <n v="2739.33"/>
    <n v="14481615"/>
    <n v="39669923612.650002"/>
    <n v="626816"/>
    <n v="7342210"/>
    <n v="50.7"/>
    <n v="-193.5"/>
    <n v="-6.6142539736797124E-2"/>
    <x v="0"/>
  </r>
  <r>
    <d v="2024-07-11T00:00:00"/>
    <x v="6"/>
    <n v="7"/>
    <n v="1"/>
    <x v="0"/>
    <x v="2"/>
    <s v="Q3"/>
    <x v="9"/>
    <x v="3"/>
    <s v="EQ"/>
    <n v="2757.95"/>
    <n v="2757.95"/>
    <n v="2691"/>
    <n v="2732"/>
    <n v="2700"/>
    <n v="2698.05"/>
    <n v="2714.29"/>
    <n v="4314565"/>
    <n v="11710977305.15"/>
    <n v="226150"/>
    <n v="2389458"/>
    <n v="55.38"/>
    <n v="-33.949999999999818"/>
    <n v="-1.2426793557833023E-2"/>
    <x v="0"/>
  </r>
  <r>
    <d v="2024-07-12T00:00:00"/>
    <x v="6"/>
    <n v="7"/>
    <n v="1"/>
    <x v="0"/>
    <x v="2"/>
    <s v="Q3"/>
    <x v="9"/>
    <x v="3"/>
    <s v="EQ"/>
    <n v="2689.65"/>
    <n v="2722.3"/>
    <n v="2687.15"/>
    <n v="2698.05"/>
    <n v="2704"/>
    <n v="2703.95"/>
    <n v="2706.37"/>
    <n v="3398732"/>
    <n v="9198227939.3999996"/>
    <n v="189109"/>
    <n v="2026248"/>
    <n v="59.62"/>
    <n v="5.8999999999996362"/>
    <n v="2.1867645151126317E-3"/>
    <x v="1"/>
  </r>
  <r>
    <d v="2024-07-15T00:00:00"/>
    <x v="6"/>
    <n v="7"/>
    <n v="1"/>
    <x v="0"/>
    <x v="2"/>
    <s v="Q3"/>
    <x v="9"/>
    <x v="3"/>
    <s v="EQ"/>
    <n v="2722.85"/>
    <n v="2739"/>
    <n v="2708.1"/>
    <n v="2703.95"/>
    <n v="2730"/>
    <n v="2731.05"/>
    <n v="2724.7"/>
    <n v="2017720"/>
    <n v="5497689205.1999998"/>
    <n v="144350"/>
    <n v="1278231"/>
    <n v="63.35"/>
    <n v="27.100000000000364"/>
    <n v="1.0022374674088043E-2"/>
    <x v="1"/>
  </r>
  <r>
    <d v="2024-07-16T00:00:00"/>
    <x v="6"/>
    <n v="7"/>
    <n v="1"/>
    <x v="0"/>
    <x v="2"/>
    <s v="Q3"/>
    <x v="9"/>
    <x v="3"/>
    <s v="EQ"/>
    <n v="2754.95"/>
    <n v="2766.85"/>
    <n v="2740"/>
    <n v="2731.05"/>
    <n v="2752.2"/>
    <n v="2756.75"/>
    <n v="2752.88"/>
    <n v="1925983"/>
    <n v="5301998871.6999998"/>
    <n v="89569"/>
    <n v="1126043"/>
    <n v="58.47"/>
    <n v="25.699999999999818"/>
    <n v="9.4103000677394476E-3"/>
    <x v="1"/>
  </r>
  <r>
    <d v="2024-07-18T00:00:00"/>
    <x v="6"/>
    <n v="7"/>
    <n v="1"/>
    <x v="0"/>
    <x v="2"/>
    <s v="Q3"/>
    <x v="9"/>
    <x v="3"/>
    <s v="EQ"/>
    <n v="2756"/>
    <n v="2825.95"/>
    <n v="2736.5"/>
    <n v="2756.75"/>
    <n v="2815.05"/>
    <n v="2819.45"/>
    <n v="2789.28"/>
    <n v="4122844"/>
    <n v="11499761577.25"/>
    <n v="208380"/>
    <n v="2492815"/>
    <n v="60.46"/>
    <n v="62.699999999999818"/>
    <n v="2.2744173392581779E-2"/>
    <x v="1"/>
  </r>
  <r>
    <d v="2024-07-19T00:00:00"/>
    <x v="6"/>
    <n v="7"/>
    <n v="1"/>
    <x v="0"/>
    <x v="2"/>
    <s v="Q3"/>
    <x v="9"/>
    <x v="3"/>
    <s v="EQ"/>
    <n v="2819.95"/>
    <n v="2819.95"/>
    <n v="2743"/>
    <n v="2819.45"/>
    <n v="2756.2"/>
    <n v="2749.3"/>
    <n v="2773.85"/>
    <n v="2042568"/>
    <n v="5665771010.4499998"/>
    <n v="131251"/>
    <n v="1261978"/>
    <n v="61.78"/>
    <n v="-70.149999999999636"/>
    <n v="-2.4880739151252777E-2"/>
    <x v="0"/>
  </r>
  <r>
    <d v="2024-07-22T00:00:00"/>
    <x v="6"/>
    <n v="7"/>
    <n v="1"/>
    <x v="0"/>
    <x v="2"/>
    <s v="Q3"/>
    <x v="9"/>
    <x v="3"/>
    <s v="EQ"/>
    <n v="2751.05"/>
    <n v="2819"/>
    <n v="2725"/>
    <n v="2749.3"/>
    <n v="2805"/>
    <n v="2804.75"/>
    <n v="2794.83"/>
    <n v="2208103"/>
    <n v="6171277473.1499996"/>
    <n v="138149"/>
    <n v="1190019"/>
    <n v="53.89"/>
    <n v="55.449999999999818"/>
    <n v="2.0168770232422729E-2"/>
    <x v="1"/>
  </r>
  <r>
    <d v="2024-07-23T00:00:00"/>
    <x v="6"/>
    <n v="7"/>
    <n v="1"/>
    <x v="0"/>
    <x v="2"/>
    <s v="Q3"/>
    <x v="9"/>
    <x v="3"/>
    <s v="EQ"/>
    <n v="2824"/>
    <n v="2854.5"/>
    <n v="2743.4"/>
    <n v="2804.75"/>
    <n v="2817"/>
    <n v="2821.35"/>
    <n v="2818.29"/>
    <n v="2572524"/>
    <n v="7250123643.3000002"/>
    <n v="130724"/>
    <n v="1194503"/>
    <n v="46.43"/>
    <n v="16.599999999999909"/>
    <n v="5.9185310633746002E-3"/>
    <x v="1"/>
  </r>
  <r>
    <d v="2024-07-24T00:00:00"/>
    <x v="6"/>
    <n v="7"/>
    <n v="1"/>
    <x v="0"/>
    <x v="2"/>
    <s v="Q3"/>
    <x v="9"/>
    <x v="3"/>
    <s v="EQ"/>
    <n v="2823"/>
    <n v="2830.4"/>
    <n v="2763.65"/>
    <n v="2821.35"/>
    <n v="2815.7"/>
    <n v="2805.5"/>
    <n v="2793.66"/>
    <n v="2276082"/>
    <n v="6358592571.6000004"/>
    <n v="129470"/>
    <n v="1405233"/>
    <n v="61.74"/>
    <n v="-15.849999999999909"/>
    <n v="-5.617877966221812E-3"/>
    <x v="0"/>
  </r>
  <r>
    <d v="2024-07-25T00:00:00"/>
    <x v="6"/>
    <n v="7"/>
    <n v="1"/>
    <x v="0"/>
    <x v="2"/>
    <s v="Q3"/>
    <x v="9"/>
    <x v="3"/>
    <s v="EQ"/>
    <n v="2799.8"/>
    <n v="2827"/>
    <n v="2781.8"/>
    <n v="2805.5"/>
    <n v="2809.4"/>
    <n v="2811.4"/>
    <n v="2806.7"/>
    <n v="1857122"/>
    <n v="5212381274.3000002"/>
    <n v="113038"/>
    <n v="1041104"/>
    <n v="56.06"/>
    <n v="5.9000000000000909"/>
    <n v="2.1030119408305438E-3"/>
    <x v="1"/>
  </r>
  <r>
    <d v="2024-07-26T00:00:00"/>
    <x v="6"/>
    <n v="7"/>
    <n v="1"/>
    <x v="0"/>
    <x v="2"/>
    <s v="Q3"/>
    <x v="9"/>
    <x v="3"/>
    <s v="EQ"/>
    <n v="2821.6"/>
    <n v="2897.4"/>
    <n v="2790"/>
    <n v="2811.4"/>
    <n v="2881.8"/>
    <n v="2887.8"/>
    <n v="2860.83"/>
    <n v="2352661"/>
    <n v="6730574701.5500002"/>
    <n v="125594"/>
    <n v="1214869"/>
    <n v="51.64"/>
    <n v="76.400000000000091"/>
    <n v="2.7175072917407728E-2"/>
    <x v="1"/>
  </r>
  <r>
    <d v="2024-07-29T00:00:00"/>
    <x v="6"/>
    <n v="7"/>
    <n v="1"/>
    <x v="0"/>
    <x v="2"/>
    <s v="Q3"/>
    <x v="9"/>
    <x v="3"/>
    <s v="EQ"/>
    <n v="2900"/>
    <n v="2945"/>
    <n v="2875.5"/>
    <n v="2887.8"/>
    <n v="2945"/>
    <n v="2933"/>
    <n v="2907.04"/>
    <n v="2388937"/>
    <n v="6944739099.25"/>
    <n v="124039"/>
    <n v="1458103"/>
    <n v="61.04"/>
    <n v="45.199999999999818"/>
    <n v="1.5652053466306468E-2"/>
    <x v="1"/>
  </r>
  <r>
    <d v="2024-07-30T00:00:00"/>
    <x v="6"/>
    <n v="7"/>
    <n v="1"/>
    <x v="0"/>
    <x v="2"/>
    <s v="Q3"/>
    <x v="9"/>
    <x v="3"/>
    <s v="EQ"/>
    <n v="2945"/>
    <n v="2950"/>
    <n v="2904.6"/>
    <n v="2933"/>
    <n v="2929"/>
    <n v="2922.1"/>
    <n v="2924.84"/>
    <n v="2290006"/>
    <n v="6697891503.1499996"/>
    <n v="131275"/>
    <n v="1350121"/>
    <n v="58.96"/>
    <n v="-10.900000000000091"/>
    <n v="-3.7163314012956328E-3"/>
    <x v="0"/>
  </r>
  <r>
    <d v="2024-07-31T00:00:00"/>
    <x v="6"/>
    <n v="7"/>
    <n v="1"/>
    <x v="0"/>
    <x v="2"/>
    <s v="Q3"/>
    <x v="9"/>
    <x v="3"/>
    <s v="EQ"/>
    <n v="2937"/>
    <n v="2979.6"/>
    <n v="2872.95"/>
    <n v="2922.1"/>
    <n v="2909"/>
    <n v="2907.8"/>
    <n v="2934.35"/>
    <n v="4238740"/>
    <n v="12437931579.6"/>
    <n v="201456"/>
    <n v="1595847"/>
    <n v="37.65"/>
    <n v="-14.299999999999727"/>
    <n v="-4.8937408028471739E-3"/>
    <x v="0"/>
  </r>
  <r>
    <d v="2024-08-01T00:00:00"/>
    <x v="7"/>
    <n v="8"/>
    <n v="1"/>
    <x v="0"/>
    <x v="2"/>
    <s v="Q3"/>
    <x v="9"/>
    <x v="3"/>
    <s v="EQ"/>
    <n v="2926.5"/>
    <n v="2926.5"/>
    <n v="2820.1"/>
    <n v="2907.8"/>
    <n v="2827"/>
    <n v="2828.4"/>
    <n v="2844.77"/>
    <n v="4971708"/>
    <n v="14143383089.35"/>
    <n v="229181"/>
    <n v="2805305"/>
    <n v="56.43"/>
    <n v="-79.400000000000091"/>
    <n v="-2.7305866978471725E-2"/>
    <x v="0"/>
  </r>
  <r>
    <d v="2024-08-02T00:00:00"/>
    <x v="7"/>
    <n v="8"/>
    <n v="1"/>
    <x v="0"/>
    <x v="2"/>
    <s v="Q3"/>
    <x v="9"/>
    <x v="3"/>
    <s v="EQ"/>
    <n v="2810.3"/>
    <n v="2810.3"/>
    <n v="2733.85"/>
    <n v="2828.4"/>
    <n v="2755.4"/>
    <n v="2749.65"/>
    <n v="2764.79"/>
    <n v="3041513"/>
    <n v="8409133531.4499998"/>
    <n v="213631"/>
    <n v="1750251"/>
    <n v="57.55"/>
    <n v="-78.75"/>
    <n v="-2.7842596521001271E-2"/>
    <x v="0"/>
  </r>
  <r>
    <d v="2024-08-05T00:00:00"/>
    <x v="7"/>
    <n v="8"/>
    <n v="1"/>
    <x v="0"/>
    <x v="2"/>
    <s v="Q3"/>
    <x v="9"/>
    <x v="3"/>
    <s v="EQ"/>
    <n v="2679.65"/>
    <n v="2729.2"/>
    <n v="2635.8"/>
    <n v="2749.65"/>
    <n v="2688"/>
    <n v="2678.95"/>
    <n v="2666.64"/>
    <n v="3731770"/>
    <n v="9951290198.0499992"/>
    <n v="254274"/>
    <n v="2137047"/>
    <n v="57.27"/>
    <n v="-70.700000000000273"/>
    <n v="-2.5712363391704497E-2"/>
    <x v="0"/>
  </r>
  <r>
    <d v="2024-08-06T00:00:00"/>
    <x v="7"/>
    <n v="8"/>
    <n v="1"/>
    <x v="0"/>
    <x v="2"/>
    <s v="Q3"/>
    <x v="9"/>
    <x v="3"/>
    <s v="EQ"/>
    <n v="2688.3"/>
    <n v="2748.75"/>
    <n v="2625.7"/>
    <n v="2678.95"/>
    <n v="2644.45"/>
    <n v="2632.95"/>
    <n v="2677.72"/>
    <n v="3069277"/>
    <n v="8218669400.6499996"/>
    <n v="140271"/>
    <n v="1834951"/>
    <n v="59.78"/>
    <n v="-46"/>
    <n v="-1.7170906511879656E-2"/>
    <x v="0"/>
  </r>
  <r>
    <d v="2024-08-07T00:00:00"/>
    <x v="7"/>
    <n v="8"/>
    <n v="1"/>
    <x v="0"/>
    <x v="2"/>
    <s v="Q3"/>
    <x v="9"/>
    <x v="3"/>
    <s v="EQ"/>
    <n v="2697.5"/>
    <n v="2704.75"/>
    <n v="2661"/>
    <n v="2632.95"/>
    <n v="2686.35"/>
    <n v="2680.85"/>
    <n v="2679.1"/>
    <n v="2479171"/>
    <n v="6641956289.5"/>
    <n v="179114"/>
    <n v="1601840"/>
    <n v="64.61"/>
    <n v="47.900000000000091"/>
    <n v="1.8192521696196319E-2"/>
    <x v="1"/>
  </r>
  <r>
    <d v="2024-08-08T00:00:00"/>
    <x v="7"/>
    <n v="8"/>
    <n v="1"/>
    <x v="0"/>
    <x v="2"/>
    <s v="Q3"/>
    <x v="9"/>
    <x v="3"/>
    <s v="EQ"/>
    <n v="2660.5"/>
    <n v="2716.5"/>
    <n v="2656.5"/>
    <n v="2680.85"/>
    <n v="2680.2"/>
    <n v="2682.95"/>
    <n v="2684.35"/>
    <n v="2673182"/>
    <n v="7175743339.3500004"/>
    <n v="157089"/>
    <n v="1598664"/>
    <n v="59.8"/>
    <n v="2.0999999999999091"/>
    <n v="7.8333364417998365E-4"/>
    <x v="1"/>
  </r>
  <r>
    <d v="2024-08-09T00:00:00"/>
    <x v="7"/>
    <n v="8"/>
    <n v="1"/>
    <x v="0"/>
    <x v="2"/>
    <s v="Q3"/>
    <x v="9"/>
    <x v="3"/>
    <s v="EQ"/>
    <n v="2734"/>
    <n v="2765"/>
    <n v="2705"/>
    <n v="2682.95"/>
    <n v="2764.9"/>
    <n v="2749.15"/>
    <n v="2739.96"/>
    <n v="2279076"/>
    <n v="6244574698.0500002"/>
    <n v="134308"/>
    <n v="1338467"/>
    <n v="58.73"/>
    <n v="66.200000000000273"/>
    <n v="2.4674332358038828E-2"/>
    <x v="1"/>
  </r>
  <r>
    <d v="2024-08-12T00:00:00"/>
    <x v="7"/>
    <n v="8"/>
    <n v="1"/>
    <x v="0"/>
    <x v="2"/>
    <s v="Q3"/>
    <x v="9"/>
    <x v="3"/>
    <s v="EQ"/>
    <n v="2749.15"/>
    <n v="2757"/>
    <n v="2708.7"/>
    <n v="2749.15"/>
    <n v="2717"/>
    <n v="2717.65"/>
    <n v="2725.5"/>
    <n v="2321474"/>
    <n v="6327180057.25"/>
    <n v="134027"/>
    <n v="1529715"/>
    <n v="65.89"/>
    <n v="-31.5"/>
    <n v="-1.1458087045086662E-2"/>
    <x v="0"/>
  </r>
  <r>
    <d v="2024-08-13T00:00:00"/>
    <x v="7"/>
    <n v="8"/>
    <n v="1"/>
    <x v="0"/>
    <x v="2"/>
    <s v="Q3"/>
    <x v="9"/>
    <x v="3"/>
    <s v="EQ"/>
    <n v="2718.1"/>
    <n v="2738.65"/>
    <n v="2704.1"/>
    <n v="2717.65"/>
    <n v="2717.05"/>
    <n v="2718.05"/>
    <n v="2721.95"/>
    <n v="1292521"/>
    <n v="3518173051.9499998"/>
    <n v="80390"/>
    <n v="782772"/>
    <n v="60.56"/>
    <n v="0.40000000000009095"/>
    <n v="1.4718598789398597E-4"/>
    <x v="1"/>
  </r>
  <r>
    <d v="2024-08-14T00:00:00"/>
    <x v="7"/>
    <n v="8"/>
    <n v="1"/>
    <x v="0"/>
    <x v="2"/>
    <s v="Q3"/>
    <x v="9"/>
    <x v="3"/>
    <s v="EQ"/>
    <n v="2728.8"/>
    <n v="2771.95"/>
    <n v="2715.3"/>
    <n v="2718.05"/>
    <n v="2749.45"/>
    <n v="2745.25"/>
    <n v="2751.31"/>
    <n v="2609359"/>
    <n v="7179143467.6499996"/>
    <n v="228537"/>
    <n v="1580591"/>
    <n v="60.57"/>
    <n v="27.199999999999818"/>
    <n v="1.0007174260959076E-2"/>
    <x v="1"/>
  </r>
  <r>
    <d v="2024-08-16T00:00:00"/>
    <x v="7"/>
    <n v="8"/>
    <n v="1"/>
    <x v="0"/>
    <x v="2"/>
    <s v="Q3"/>
    <x v="9"/>
    <x v="3"/>
    <s v="EQ"/>
    <n v="2789"/>
    <n v="2845.05"/>
    <n v="2776.15"/>
    <n v="2745.25"/>
    <n v="2839.9"/>
    <n v="2840.45"/>
    <n v="2820.65"/>
    <n v="4376092"/>
    <n v="12343429089.799999"/>
    <n v="220601"/>
    <n v="2348109"/>
    <n v="53.66"/>
    <n v="95.199999999999818"/>
    <n v="3.4678080320553618E-2"/>
    <x v="1"/>
  </r>
  <r>
    <d v="2024-08-19T00:00:00"/>
    <x v="7"/>
    <n v="8"/>
    <n v="1"/>
    <x v="0"/>
    <x v="2"/>
    <s v="Q3"/>
    <x v="9"/>
    <x v="3"/>
    <s v="EQ"/>
    <n v="2859.9"/>
    <n v="2859.9"/>
    <n v="2760"/>
    <n v="2840.45"/>
    <n v="2767"/>
    <n v="2765.15"/>
    <n v="2787.85"/>
    <n v="2500718"/>
    <n v="6971638875.6499996"/>
    <n v="128646"/>
    <n v="1457842"/>
    <n v="58.3"/>
    <n v="-75.299999999999727"/>
    <n v="-2.6509883997253861E-2"/>
    <x v="0"/>
  </r>
  <r>
    <d v="2024-08-20T00:00:00"/>
    <x v="7"/>
    <n v="8"/>
    <n v="1"/>
    <x v="0"/>
    <x v="2"/>
    <s v="Q3"/>
    <x v="9"/>
    <x v="3"/>
    <s v="EQ"/>
    <n v="2779.75"/>
    <n v="2783.2"/>
    <n v="2748.5"/>
    <n v="2765.15"/>
    <n v="2773"/>
    <n v="2771.3"/>
    <n v="2761.79"/>
    <n v="1762399"/>
    <n v="4867371118.8000002"/>
    <n v="88796"/>
    <n v="1029402"/>
    <n v="58.41"/>
    <n v="6.1500000000000909"/>
    <n v="2.2241108077319821E-3"/>
    <x v="1"/>
  </r>
  <r>
    <d v="2024-08-21T00:00:00"/>
    <x v="7"/>
    <n v="8"/>
    <n v="1"/>
    <x v="0"/>
    <x v="2"/>
    <s v="Q3"/>
    <x v="9"/>
    <x v="3"/>
    <s v="EQ"/>
    <n v="2774"/>
    <n v="2780.95"/>
    <n v="2755"/>
    <n v="2771.3"/>
    <n v="2769.5"/>
    <n v="2769.4"/>
    <n v="2763.8"/>
    <n v="1497501"/>
    <n v="4138796539.0500002"/>
    <n v="77871"/>
    <n v="1081542"/>
    <n v="72.22"/>
    <n v="-1.9000000000000909"/>
    <n v="-6.8559881643997069E-4"/>
    <x v="0"/>
  </r>
  <r>
    <d v="2024-08-22T00:00:00"/>
    <x v="7"/>
    <n v="8"/>
    <n v="1"/>
    <x v="0"/>
    <x v="2"/>
    <s v="Q3"/>
    <x v="9"/>
    <x v="3"/>
    <s v="EQ"/>
    <n v="2771.1"/>
    <n v="2775.75"/>
    <n v="2724.05"/>
    <n v="2769.4"/>
    <n v="2736"/>
    <n v="2732.95"/>
    <n v="2742.05"/>
    <n v="2346622"/>
    <n v="6434561513.1499996"/>
    <n v="132160"/>
    <n v="1627277"/>
    <n v="69.349999999999994"/>
    <n v="-36.450000000000273"/>
    <n v="-1.3161695674153344E-2"/>
    <x v="0"/>
  </r>
  <r>
    <d v="2024-08-23T00:00:00"/>
    <x v="7"/>
    <n v="8"/>
    <n v="1"/>
    <x v="0"/>
    <x v="2"/>
    <s v="Q3"/>
    <x v="9"/>
    <x v="3"/>
    <s v="EQ"/>
    <n v="2732.95"/>
    <n v="2769"/>
    <n v="2725.3"/>
    <n v="2732.95"/>
    <n v="2761"/>
    <n v="2759"/>
    <n v="2755.2"/>
    <n v="1943539"/>
    <n v="5354839968.25"/>
    <n v="91338"/>
    <n v="1155504"/>
    <n v="59.45"/>
    <n v="26.050000000000182"/>
    <n v="9.5318245851553022E-3"/>
    <x v="1"/>
  </r>
  <r>
    <d v="2024-08-26T00:00:00"/>
    <x v="7"/>
    <n v="8"/>
    <n v="1"/>
    <x v="0"/>
    <x v="2"/>
    <s v="Q3"/>
    <x v="9"/>
    <x v="3"/>
    <s v="EQ"/>
    <n v="2764.95"/>
    <n v="2799"/>
    <n v="2753.1"/>
    <n v="2759"/>
    <n v="2795"/>
    <n v="2793.1"/>
    <n v="2777.4"/>
    <n v="2765969"/>
    <n v="7682207851.1000004"/>
    <n v="92686"/>
    <n v="2132252"/>
    <n v="77.09"/>
    <n v="34.099999999999909"/>
    <n v="1.235955056179772E-2"/>
    <x v="1"/>
  </r>
  <r>
    <d v="2024-08-27T00:00:00"/>
    <x v="7"/>
    <n v="8"/>
    <n v="1"/>
    <x v="0"/>
    <x v="2"/>
    <s v="Q3"/>
    <x v="9"/>
    <x v="3"/>
    <s v="EQ"/>
    <n v="2797.95"/>
    <n v="2800"/>
    <n v="2773.95"/>
    <n v="2793.1"/>
    <n v="2792"/>
    <n v="2780.8"/>
    <n v="2784.7"/>
    <n v="1604159"/>
    <n v="4467099110.6999998"/>
    <n v="93051"/>
    <n v="1031734"/>
    <n v="64.319999999999993"/>
    <n v="-12.299999999999727"/>
    <n v="-4.4037091403815575E-3"/>
    <x v="0"/>
  </r>
  <r>
    <d v="2024-08-28T00:00:00"/>
    <x v="7"/>
    <n v="8"/>
    <n v="1"/>
    <x v="0"/>
    <x v="2"/>
    <s v="Q3"/>
    <x v="9"/>
    <x v="3"/>
    <s v="EQ"/>
    <n v="2781.9"/>
    <n v="2827"/>
    <n v="2780.8"/>
    <n v="2780.8"/>
    <n v="2800.75"/>
    <n v="2798"/>
    <n v="2807"/>
    <n v="1851275"/>
    <n v="5196522608.3500004"/>
    <n v="79156"/>
    <n v="940852"/>
    <n v="50.82"/>
    <n v="17.199999999999818"/>
    <n v="6.1852704257766887E-3"/>
    <x v="1"/>
  </r>
  <r>
    <d v="2024-08-29T00:00:00"/>
    <x v="7"/>
    <n v="8"/>
    <n v="1"/>
    <x v="0"/>
    <x v="2"/>
    <s v="Q3"/>
    <x v="9"/>
    <x v="3"/>
    <s v="EQ"/>
    <n v="2789.35"/>
    <n v="2801.65"/>
    <n v="2741.65"/>
    <n v="2798"/>
    <n v="2763"/>
    <n v="2757.6"/>
    <n v="2764.43"/>
    <n v="2237121"/>
    <n v="6184359971.8999996"/>
    <n v="121924"/>
    <n v="1235775"/>
    <n v="55.24"/>
    <n v="-40.400000000000091"/>
    <n v="-1.443888491779846E-2"/>
    <x v="0"/>
  </r>
  <r>
    <d v="2024-08-30T00:00:00"/>
    <x v="7"/>
    <n v="8"/>
    <n v="1"/>
    <x v="0"/>
    <x v="2"/>
    <s v="Q3"/>
    <x v="9"/>
    <x v="3"/>
    <s v="EQ"/>
    <n v="2780"/>
    <n v="2821.55"/>
    <n v="2765"/>
    <n v="2757.6"/>
    <n v="2812"/>
    <n v="2805.4"/>
    <n v="2802.9"/>
    <n v="4895220"/>
    <n v="13720793825.450001"/>
    <n v="127641"/>
    <n v="3272785"/>
    <n v="66.86"/>
    <n v="47.800000000000182"/>
    <n v="1.7333913548012832E-2"/>
    <x v="1"/>
  </r>
  <r>
    <d v="2024-09-02T00:00:00"/>
    <x v="8"/>
    <n v="9"/>
    <n v="1"/>
    <x v="0"/>
    <x v="2"/>
    <s v="Q3"/>
    <x v="9"/>
    <x v="3"/>
    <s v="EQ"/>
    <n v="2848.8"/>
    <n v="2848.8"/>
    <n v="2756.5"/>
    <n v="2805.4"/>
    <n v="2775.8"/>
    <n v="2777"/>
    <n v="2779.04"/>
    <n v="2270687"/>
    <n v="6310322574.9499998"/>
    <n v="168417"/>
    <n v="1482800"/>
    <n v="65.3"/>
    <n v="-28.400000000000091"/>
    <n v="-1.0123333570970304E-2"/>
    <x v="0"/>
  </r>
  <r>
    <d v="2024-09-03T00:00:00"/>
    <x v="8"/>
    <n v="9"/>
    <n v="1"/>
    <x v="0"/>
    <x v="2"/>
    <s v="Q3"/>
    <x v="9"/>
    <x v="3"/>
    <s v="EQ"/>
    <n v="2780"/>
    <n v="2798.1"/>
    <n v="2772.6"/>
    <n v="2777"/>
    <n v="2783"/>
    <n v="2784.85"/>
    <n v="2786.41"/>
    <n v="1592710"/>
    <n v="4437944183.1000004"/>
    <n v="68765"/>
    <n v="995357"/>
    <n v="62.49"/>
    <n v="7.8499999999999091"/>
    <n v="2.8267915016204209E-3"/>
    <x v="1"/>
  </r>
  <r>
    <d v="2024-09-04T00:00:00"/>
    <x v="8"/>
    <n v="9"/>
    <n v="1"/>
    <x v="0"/>
    <x v="2"/>
    <s v="Q3"/>
    <x v="9"/>
    <x v="3"/>
    <s v="EQ"/>
    <n v="2761"/>
    <n v="2779.9"/>
    <n v="2731.1"/>
    <n v="2784.85"/>
    <n v="2755.2"/>
    <n v="2749.6"/>
    <n v="2744.34"/>
    <n v="1697000"/>
    <n v="4657142167"/>
    <n v="93071"/>
    <n v="1047225"/>
    <n v="61.71"/>
    <n v="-35.25"/>
    <n v="-1.2657773309154892E-2"/>
    <x v="0"/>
  </r>
  <r>
    <d v="2024-09-05T00:00:00"/>
    <x v="8"/>
    <n v="9"/>
    <n v="1"/>
    <x v="0"/>
    <x v="2"/>
    <s v="Q3"/>
    <x v="9"/>
    <x v="3"/>
    <s v="EQ"/>
    <n v="2756.2"/>
    <n v="2760"/>
    <n v="2711.9"/>
    <n v="2749.6"/>
    <n v="2721"/>
    <n v="2723.1"/>
    <n v="2732.01"/>
    <n v="2360312"/>
    <n v="6448386255.0500002"/>
    <n v="131629"/>
    <n v="1730453"/>
    <n v="73.31"/>
    <n v="-26.5"/>
    <n v="-9.6377654931626422E-3"/>
    <x v="0"/>
  </r>
  <r>
    <d v="2024-09-06T00:00:00"/>
    <x v="8"/>
    <n v="9"/>
    <n v="1"/>
    <x v="0"/>
    <x v="2"/>
    <s v="Q3"/>
    <x v="9"/>
    <x v="3"/>
    <s v="EQ"/>
    <n v="2723"/>
    <n v="2738.9"/>
    <n v="2680.1"/>
    <n v="2723.1"/>
    <n v="2699.4"/>
    <n v="2698.1"/>
    <n v="2702.07"/>
    <n v="2835519"/>
    <n v="7661762844.6999998"/>
    <n v="165868"/>
    <n v="1748793"/>
    <n v="61.67"/>
    <n v="-25"/>
    <n v="-9.1807131577980976E-3"/>
    <x v="0"/>
  </r>
  <r>
    <d v="2024-09-09T00:00:00"/>
    <x v="8"/>
    <n v="9"/>
    <n v="1"/>
    <x v="0"/>
    <x v="2"/>
    <s v="Q3"/>
    <x v="9"/>
    <x v="3"/>
    <s v="EQ"/>
    <n v="2688.15"/>
    <n v="2714.3"/>
    <n v="2660.05"/>
    <n v="2698.1"/>
    <n v="2709"/>
    <n v="2708.85"/>
    <n v="2699.07"/>
    <n v="1269082"/>
    <n v="3425345368.9499998"/>
    <n v="101169"/>
    <n v="716105"/>
    <n v="56.43"/>
    <n v="10.75"/>
    <n v="3.9842852377599053E-3"/>
    <x v="1"/>
  </r>
  <r>
    <d v="2024-09-10T00:00:00"/>
    <x v="8"/>
    <n v="9"/>
    <n v="1"/>
    <x v="0"/>
    <x v="2"/>
    <s v="Q3"/>
    <x v="9"/>
    <x v="3"/>
    <s v="EQ"/>
    <n v="2691.25"/>
    <n v="2715"/>
    <n v="2677"/>
    <n v="2708.85"/>
    <n v="2694"/>
    <n v="2690"/>
    <n v="2692.58"/>
    <n v="2034126"/>
    <n v="5477056062.1499996"/>
    <n v="107644"/>
    <n v="1285575"/>
    <n v="63.2"/>
    <n v="-18.849999999999909"/>
    <n v="-6.9586724994000811E-3"/>
    <x v="0"/>
  </r>
  <r>
    <d v="2024-09-11T00:00:00"/>
    <x v="8"/>
    <n v="9"/>
    <n v="1"/>
    <x v="0"/>
    <x v="2"/>
    <s v="Q3"/>
    <x v="9"/>
    <x v="3"/>
    <s v="EQ"/>
    <n v="2681.5"/>
    <n v="2708"/>
    <n v="2644.1"/>
    <n v="2690"/>
    <n v="2652"/>
    <n v="2654.25"/>
    <n v="2673.19"/>
    <n v="2034245"/>
    <n v="5437924108.3500004"/>
    <n v="103805"/>
    <n v="1295033"/>
    <n v="63.66"/>
    <n v="-35.75"/>
    <n v="-1.3289962825278811E-2"/>
    <x v="0"/>
  </r>
  <r>
    <d v="2024-09-12T00:00:00"/>
    <x v="8"/>
    <n v="9"/>
    <n v="1"/>
    <x v="0"/>
    <x v="2"/>
    <s v="Q3"/>
    <x v="9"/>
    <x v="3"/>
    <s v="EQ"/>
    <n v="2665"/>
    <n v="2751.6"/>
    <n v="2635.6"/>
    <n v="2654.25"/>
    <n v="2729.35"/>
    <n v="2740.9"/>
    <n v="2707.74"/>
    <n v="3730285"/>
    <n v="10100647235.549999"/>
    <n v="189378"/>
    <n v="1907212"/>
    <n v="51.13"/>
    <n v="86.650000000000091"/>
    <n v="3.2645756805123889E-2"/>
    <x v="1"/>
  </r>
  <r>
    <d v="2024-09-13T00:00:00"/>
    <x v="8"/>
    <n v="9"/>
    <n v="1"/>
    <x v="0"/>
    <x v="2"/>
    <s v="Q3"/>
    <x v="9"/>
    <x v="3"/>
    <s v="EQ"/>
    <n v="2755"/>
    <n v="2758.55"/>
    <n v="2711.75"/>
    <n v="2740.9"/>
    <n v="2737.2"/>
    <n v="2739.1"/>
    <n v="2732.91"/>
    <n v="2102332"/>
    <n v="5745487395.8000002"/>
    <n v="101869"/>
    <n v="1116005"/>
    <n v="53.08"/>
    <n v="-1.8000000000001819"/>
    <n v="-6.5671859608164534E-4"/>
    <x v="0"/>
  </r>
  <r>
    <d v="2024-09-16T00:00:00"/>
    <x v="8"/>
    <n v="9"/>
    <n v="1"/>
    <x v="0"/>
    <x v="2"/>
    <s v="Q3"/>
    <x v="9"/>
    <x v="3"/>
    <s v="EQ"/>
    <n v="2740.2"/>
    <n v="2784.3"/>
    <n v="2732.05"/>
    <n v="2739.1"/>
    <n v="2756.5"/>
    <n v="2757.4"/>
    <n v="2767.49"/>
    <n v="1234752"/>
    <n v="3417166949.3499999"/>
    <n v="51786"/>
    <n v="631618"/>
    <n v="51.15"/>
    <n v="18.300000000000182"/>
    <n v="6.6810266145814982E-3"/>
    <x v="1"/>
  </r>
  <r>
    <d v="2024-09-17T00:00:00"/>
    <x v="8"/>
    <n v="9"/>
    <n v="1"/>
    <x v="0"/>
    <x v="2"/>
    <s v="Q3"/>
    <x v="9"/>
    <x v="3"/>
    <s v="EQ"/>
    <n v="2765"/>
    <n v="2793.5"/>
    <n v="2745.3"/>
    <n v="2757.4"/>
    <n v="2782"/>
    <n v="2787.65"/>
    <n v="2780.45"/>
    <n v="1387175"/>
    <n v="3856973632.6999998"/>
    <n v="81028"/>
    <n v="881975"/>
    <n v="63.58"/>
    <n v="30.25"/>
    <n v="1.0970479437150939E-2"/>
    <x v="1"/>
  </r>
  <r>
    <d v="2024-09-18T00:00:00"/>
    <x v="8"/>
    <n v="9"/>
    <n v="1"/>
    <x v="0"/>
    <x v="2"/>
    <s v="Q3"/>
    <x v="9"/>
    <x v="3"/>
    <s v="EQ"/>
    <n v="2781.5"/>
    <n v="2848"/>
    <n v="2777.65"/>
    <n v="2787.65"/>
    <n v="2807.45"/>
    <n v="2808.2"/>
    <n v="2816.63"/>
    <n v="2526756"/>
    <n v="7116947063.1000004"/>
    <n v="115551"/>
    <n v="1521418"/>
    <n v="60.21"/>
    <n v="20.549999999999727"/>
    <n v="7.371800620594309E-3"/>
    <x v="1"/>
  </r>
  <r>
    <d v="2024-09-19T00:00:00"/>
    <x v="8"/>
    <n v="9"/>
    <n v="1"/>
    <x v="0"/>
    <x v="2"/>
    <s v="Q3"/>
    <x v="9"/>
    <x v="3"/>
    <s v="EQ"/>
    <n v="2812"/>
    <n v="2852"/>
    <n v="2792.2"/>
    <n v="2808.2"/>
    <n v="2801.75"/>
    <n v="2797.5"/>
    <n v="2813.03"/>
    <n v="2807727"/>
    <n v="7898226039.1499996"/>
    <n v="141920"/>
    <n v="1629743"/>
    <n v="58.04"/>
    <n v="-10.699999999999818"/>
    <n v="-3.8102699237945372E-3"/>
    <x v="0"/>
  </r>
  <r>
    <d v="2024-09-20T00:00:00"/>
    <x v="8"/>
    <n v="9"/>
    <n v="1"/>
    <x v="0"/>
    <x v="2"/>
    <s v="Q3"/>
    <x v="9"/>
    <x v="3"/>
    <s v="EQ"/>
    <n v="2798.7"/>
    <n v="2960"/>
    <n v="2798.5"/>
    <n v="2797.5"/>
    <n v="2946.35"/>
    <n v="2950.85"/>
    <n v="2925.84"/>
    <n v="12492909"/>
    <n v="36552195685.75"/>
    <n v="281790"/>
    <n v="7265204"/>
    <n v="58.15"/>
    <n v="153.34999999999991"/>
    <n v="5.4816800714924008E-2"/>
    <x v="1"/>
  </r>
  <r>
    <d v="2024-09-23T00:00:00"/>
    <x v="8"/>
    <n v="9"/>
    <n v="1"/>
    <x v="0"/>
    <x v="2"/>
    <s v="Q3"/>
    <x v="9"/>
    <x v="3"/>
    <s v="EQ"/>
    <n v="2962.75"/>
    <n v="3056.9"/>
    <n v="2956.15"/>
    <n v="2950.85"/>
    <n v="3047"/>
    <n v="3049.8"/>
    <n v="3021.8"/>
    <n v="3925490"/>
    <n v="11862063350.75"/>
    <n v="189322"/>
    <n v="1652803"/>
    <n v="42.1"/>
    <n v="98.950000000000273"/>
    <n v="3.3532710913804588E-2"/>
    <x v="1"/>
  </r>
  <r>
    <d v="2024-09-24T00:00:00"/>
    <x v="8"/>
    <n v="9"/>
    <n v="1"/>
    <x v="0"/>
    <x v="2"/>
    <s v="Q3"/>
    <x v="9"/>
    <x v="3"/>
    <s v="EQ"/>
    <n v="3020"/>
    <n v="3098.55"/>
    <n v="3020"/>
    <n v="3049.8"/>
    <n v="3075"/>
    <n v="3074.3"/>
    <n v="3068.43"/>
    <n v="3697722"/>
    <n v="11346187109.75"/>
    <n v="162487"/>
    <n v="1772216"/>
    <n v="47.93"/>
    <n v="24.5"/>
    <n v="8.0333136599121252E-3"/>
    <x v="1"/>
  </r>
  <r>
    <d v="2024-09-25T00:00:00"/>
    <x v="8"/>
    <n v="9"/>
    <n v="1"/>
    <x v="0"/>
    <x v="2"/>
    <s v="Q3"/>
    <x v="9"/>
    <x v="3"/>
    <s v="EQ"/>
    <n v="3045"/>
    <n v="3149"/>
    <n v="3034.55"/>
    <n v="3074.3"/>
    <n v="3092"/>
    <n v="3091.05"/>
    <n v="3092.75"/>
    <n v="4218815"/>
    <n v="13047751911.799999"/>
    <n v="166721"/>
    <n v="1992200"/>
    <n v="47.22"/>
    <n v="16.75"/>
    <n v="5.4483947565299416E-3"/>
    <x v="1"/>
  </r>
  <r>
    <d v="2024-09-26T00:00:00"/>
    <x v="8"/>
    <n v="9"/>
    <n v="1"/>
    <x v="0"/>
    <x v="2"/>
    <s v="Q3"/>
    <x v="9"/>
    <x v="3"/>
    <s v="EQ"/>
    <n v="3072"/>
    <n v="3197.2"/>
    <n v="3045.65"/>
    <n v="3091.05"/>
    <n v="3169"/>
    <n v="3181.1"/>
    <n v="3131.62"/>
    <n v="4753617"/>
    <n v="14886512721.4"/>
    <n v="180991"/>
    <n v="2171030"/>
    <n v="45.67"/>
    <n v="90.049999999999727"/>
    <n v="2.9132495430355291E-2"/>
    <x v="1"/>
  </r>
  <r>
    <d v="2024-09-27T00:00:00"/>
    <x v="8"/>
    <n v="9"/>
    <n v="1"/>
    <x v="0"/>
    <x v="2"/>
    <s v="Q3"/>
    <x v="9"/>
    <x v="3"/>
    <s v="EQ"/>
    <n v="3171"/>
    <n v="3222.1"/>
    <n v="3152.55"/>
    <n v="3181.1"/>
    <n v="3190"/>
    <n v="3183.65"/>
    <n v="3186.02"/>
    <n v="6803795"/>
    <n v="21677008008.849998"/>
    <n v="233093"/>
    <n v="4792673"/>
    <n v="70.44"/>
    <n v="2.5500000000001819"/>
    <n v="8.0160950614573004E-4"/>
    <x v="1"/>
  </r>
  <r>
    <d v="2024-09-30T00:00:00"/>
    <x v="8"/>
    <n v="9"/>
    <n v="1"/>
    <x v="0"/>
    <x v="2"/>
    <s v="Q3"/>
    <x v="9"/>
    <x v="3"/>
    <s v="EQ"/>
    <n v="3163.15"/>
    <n v="3179"/>
    <n v="3087"/>
    <n v="3183.65"/>
    <n v="3115"/>
    <n v="3094.9"/>
    <n v="3114"/>
    <n v="3554400"/>
    <n v="11068390764.700001"/>
    <n v="159274"/>
    <n v="2434462"/>
    <n v="68.489999999999995"/>
    <n v="-88.75"/>
    <n v="-2.7876808066213309E-2"/>
    <x v="0"/>
  </r>
  <r>
    <d v="2024-10-01T00:00:00"/>
    <x v="9"/>
    <n v="10"/>
    <n v="1"/>
    <x v="0"/>
    <x v="3"/>
    <s v="Q4"/>
    <x v="9"/>
    <x v="3"/>
    <s v="EQ"/>
    <n v="3105.5"/>
    <n v="3185.45"/>
    <n v="3095.8"/>
    <n v="3094.9"/>
    <n v="3168"/>
    <n v="3165.5"/>
    <n v="3148.04"/>
    <n v="4028211"/>
    <n v="12680985238.799999"/>
    <n v="202691"/>
    <n v="2405334"/>
    <n v="59.71"/>
    <n v="70.599999999999909"/>
    <n v="2.2811722511228118E-2"/>
    <x v="1"/>
  </r>
  <r>
    <d v="2024-10-03T00:00:00"/>
    <x v="9"/>
    <n v="10"/>
    <n v="1"/>
    <x v="0"/>
    <x v="3"/>
    <s v="Q4"/>
    <x v="9"/>
    <x v="3"/>
    <s v="EQ"/>
    <n v="3085"/>
    <n v="3171"/>
    <n v="3072.45"/>
    <n v="3165.5"/>
    <n v="3137.6"/>
    <n v="3129.85"/>
    <n v="3135.52"/>
    <n v="3237011"/>
    <n v="10149722860.85"/>
    <n v="220055"/>
    <n v="1626666"/>
    <n v="50.25"/>
    <n v="-35.650000000000091"/>
    <n v="-1.1262043910914576E-2"/>
    <x v="0"/>
  </r>
  <r>
    <d v="2024-10-04T00:00:00"/>
    <x v="9"/>
    <n v="10"/>
    <n v="1"/>
    <x v="0"/>
    <x v="3"/>
    <s v="Q4"/>
    <x v="9"/>
    <x v="3"/>
    <s v="EQ"/>
    <n v="3127.05"/>
    <n v="3157.6"/>
    <n v="3009.5"/>
    <n v="3129.85"/>
    <n v="3019"/>
    <n v="3017.45"/>
    <n v="3071.8"/>
    <n v="4281562"/>
    <n v="13152120767.65"/>
    <n v="245327"/>
    <n v="1731447"/>
    <n v="40.44"/>
    <n v="-112.40000000000009"/>
    <n v="-3.5912264166014375E-2"/>
    <x v="0"/>
  </r>
  <r>
    <d v="2024-10-07T00:00:00"/>
    <x v="9"/>
    <n v="10"/>
    <n v="1"/>
    <x v="0"/>
    <x v="3"/>
    <s v="Q4"/>
    <x v="9"/>
    <x v="3"/>
    <s v="EQ"/>
    <n v="3028"/>
    <n v="3066.95"/>
    <n v="2982.9"/>
    <n v="3017.45"/>
    <n v="3062"/>
    <n v="3060.2"/>
    <n v="3031.21"/>
    <n v="2732276"/>
    <n v="8282112553.3999996"/>
    <n v="142221"/>
    <n v="1422502"/>
    <n v="52.06"/>
    <n v="42.75"/>
    <n v="1.4167591840792724E-2"/>
    <x v="1"/>
  </r>
  <r>
    <d v="2024-10-08T00:00:00"/>
    <x v="9"/>
    <n v="10"/>
    <n v="1"/>
    <x v="0"/>
    <x v="3"/>
    <s v="Q4"/>
    <x v="9"/>
    <x v="3"/>
    <s v="EQ"/>
    <n v="3074"/>
    <n v="3176.9"/>
    <n v="3066"/>
    <n v="3060.2"/>
    <n v="3169.25"/>
    <n v="3165.85"/>
    <n v="3132.88"/>
    <n v="6060165"/>
    <n v="18985758735.25"/>
    <n v="214050"/>
    <n v="4026417"/>
    <n v="66.44"/>
    <n v="105.65000000000009"/>
    <n v="3.452388732762568E-2"/>
    <x v="1"/>
  </r>
  <r>
    <d v="2024-10-09T00:00:00"/>
    <x v="9"/>
    <n v="10"/>
    <n v="1"/>
    <x v="0"/>
    <x v="3"/>
    <s v="Q4"/>
    <x v="9"/>
    <x v="3"/>
    <s v="EQ"/>
    <n v="3164.8"/>
    <n v="3204.3"/>
    <n v="3145"/>
    <n v="3165.85"/>
    <n v="3154.75"/>
    <n v="3153"/>
    <n v="3168.73"/>
    <n v="2432656"/>
    <n v="7708425490.75"/>
    <n v="119641"/>
    <n v="1328785"/>
    <n v="54.62"/>
    <n v="-12.849999999999909"/>
    <n v="-4.0589415164963309E-3"/>
    <x v="0"/>
  </r>
  <r>
    <d v="2024-10-10T00:00:00"/>
    <x v="9"/>
    <n v="10"/>
    <n v="1"/>
    <x v="0"/>
    <x v="3"/>
    <s v="Q4"/>
    <x v="9"/>
    <x v="3"/>
    <s v="EQ"/>
    <n v="3156"/>
    <n v="3220.3"/>
    <n v="3155"/>
    <n v="3153"/>
    <n v="3191.6"/>
    <n v="3194.3"/>
    <n v="3196.77"/>
    <n v="2507231"/>
    <n v="8015049479.0500002"/>
    <n v="184816"/>
    <n v="1155949"/>
    <n v="46.1"/>
    <n v="41.300000000000182"/>
    <n v="1.3098636219473575E-2"/>
    <x v="1"/>
  </r>
  <r>
    <d v="2024-10-11T00:00:00"/>
    <x v="9"/>
    <n v="10"/>
    <n v="1"/>
    <x v="0"/>
    <x v="3"/>
    <s v="Q4"/>
    <x v="9"/>
    <x v="3"/>
    <s v="EQ"/>
    <n v="3200"/>
    <n v="3210.5"/>
    <n v="3121"/>
    <n v="3194.3"/>
    <n v="3136.8"/>
    <n v="3134.35"/>
    <n v="3148.63"/>
    <n v="1652856"/>
    <n v="5204226016.3999996"/>
    <n v="106728"/>
    <n v="877674"/>
    <n v="53.1"/>
    <n v="-59.950000000000273"/>
    <n v="-1.8767805152928738E-2"/>
    <x v="0"/>
  </r>
  <r>
    <d v="2024-10-14T00:00:00"/>
    <x v="9"/>
    <n v="10"/>
    <n v="1"/>
    <x v="0"/>
    <x v="3"/>
    <s v="Q4"/>
    <x v="9"/>
    <x v="3"/>
    <s v="EQ"/>
    <n v="3151"/>
    <n v="3174"/>
    <n v="3115"/>
    <n v="3134.35"/>
    <n v="3155"/>
    <n v="3154.9"/>
    <n v="3155.22"/>
    <n v="2425178"/>
    <n v="7651962599.25"/>
    <n v="97400"/>
    <n v="1703570"/>
    <n v="70.25"/>
    <n v="20.550000000000182"/>
    <n v="6.5563833011629789E-3"/>
    <x v="1"/>
  </r>
  <r>
    <d v="2024-10-15T00:00:00"/>
    <x v="9"/>
    <n v="10"/>
    <n v="1"/>
    <x v="0"/>
    <x v="3"/>
    <s v="Q4"/>
    <x v="9"/>
    <x v="3"/>
    <s v="EQ"/>
    <n v="3177"/>
    <n v="3192.95"/>
    <n v="3086.55"/>
    <n v="3154.9"/>
    <n v="3154.8"/>
    <n v="3155.8"/>
    <n v="3127.74"/>
    <n v="2245701"/>
    <n v="7023973344.25"/>
    <n v="117012"/>
    <n v="1243335"/>
    <n v="55.37"/>
    <n v="0.90000000000009095"/>
    <n v="2.8527053155411931E-4"/>
    <x v="1"/>
  </r>
  <r>
    <d v="2024-10-16T00:00:00"/>
    <x v="9"/>
    <n v="10"/>
    <n v="1"/>
    <x v="0"/>
    <x v="3"/>
    <s v="Q4"/>
    <x v="9"/>
    <x v="3"/>
    <s v="EQ"/>
    <n v="3138"/>
    <n v="3147.9"/>
    <n v="3052.15"/>
    <n v="3155.8"/>
    <n v="3068"/>
    <n v="3068"/>
    <n v="3080.49"/>
    <n v="1972106"/>
    <n v="6075058757.0500002"/>
    <n v="147424"/>
    <n v="900473"/>
    <n v="45.66"/>
    <n v="-87.800000000000182"/>
    <n v="-2.7821788453007219E-2"/>
    <x v="0"/>
  </r>
  <r>
    <d v="2024-10-17T00:00:00"/>
    <x v="9"/>
    <n v="10"/>
    <n v="1"/>
    <x v="0"/>
    <x v="3"/>
    <s v="Q4"/>
    <x v="9"/>
    <x v="3"/>
    <s v="EQ"/>
    <n v="3055"/>
    <n v="3065.3"/>
    <n v="2952.2"/>
    <n v="3068"/>
    <n v="2960"/>
    <n v="2964.6"/>
    <n v="2979.43"/>
    <n v="3622197"/>
    <n v="10792077109.25"/>
    <n v="223538"/>
    <n v="2181223"/>
    <n v="60.22"/>
    <n v="-103.40000000000009"/>
    <n v="-3.3702737940026102E-2"/>
    <x v="0"/>
  </r>
  <r>
    <d v="2024-10-18T00:00:00"/>
    <x v="9"/>
    <n v="10"/>
    <n v="1"/>
    <x v="0"/>
    <x v="3"/>
    <s v="Q4"/>
    <x v="9"/>
    <x v="3"/>
    <s v="EQ"/>
    <n v="2945.35"/>
    <n v="2988.85"/>
    <n v="2914.7"/>
    <n v="2964.6"/>
    <n v="2965"/>
    <n v="2964.25"/>
    <n v="2961.76"/>
    <n v="3407751"/>
    <n v="10092931933"/>
    <n v="177177"/>
    <n v="1904913"/>
    <n v="55.9"/>
    <n v="-0.34999999999990905"/>
    <n v="-1.1805977197595259E-4"/>
    <x v="0"/>
  </r>
  <r>
    <d v="2024-10-21T00:00:00"/>
    <x v="9"/>
    <n v="10"/>
    <n v="1"/>
    <x v="0"/>
    <x v="3"/>
    <s v="Q4"/>
    <x v="9"/>
    <x v="3"/>
    <s v="EQ"/>
    <n v="2959.75"/>
    <n v="3001.4"/>
    <n v="2892.9"/>
    <n v="2964.25"/>
    <n v="2998.95"/>
    <n v="2998.2"/>
    <n v="2960.36"/>
    <n v="5059952"/>
    <n v="14979280248.549999"/>
    <n v="252336"/>
    <n v="3421790"/>
    <n v="67.62"/>
    <n v="33.949999999999818"/>
    <n v="1.1453150037952203E-2"/>
    <x v="1"/>
  </r>
  <r>
    <d v="2024-10-22T00:00:00"/>
    <x v="9"/>
    <n v="10"/>
    <n v="1"/>
    <x v="0"/>
    <x v="3"/>
    <s v="Q4"/>
    <x v="9"/>
    <x v="3"/>
    <s v="EQ"/>
    <n v="3005"/>
    <n v="3008.95"/>
    <n v="2878.2"/>
    <n v="2998.2"/>
    <n v="2889.3"/>
    <n v="2887.2"/>
    <n v="2933.72"/>
    <n v="4195638"/>
    <n v="12308844415.950001"/>
    <n v="182571"/>
    <n v="2870650"/>
    <n v="68.42"/>
    <n v="-111"/>
    <n v="-3.7022213327996802E-2"/>
    <x v="0"/>
  </r>
  <r>
    <d v="2024-10-23T00:00:00"/>
    <x v="9"/>
    <n v="10"/>
    <n v="1"/>
    <x v="0"/>
    <x v="3"/>
    <s v="Q4"/>
    <x v="9"/>
    <x v="3"/>
    <s v="EQ"/>
    <n v="2876.15"/>
    <n v="2924.9"/>
    <n v="2781.25"/>
    <n v="2887.2"/>
    <n v="2794.3"/>
    <n v="2793.5"/>
    <n v="2843.79"/>
    <n v="7913897"/>
    <n v="22505485890.25"/>
    <n v="216249"/>
    <n v="5039468"/>
    <n v="63.68"/>
    <n v="-93.699999999999818"/>
    <n v="-3.2453588251593175E-2"/>
    <x v="0"/>
  </r>
  <r>
    <d v="2024-10-24T00:00:00"/>
    <x v="9"/>
    <n v="10"/>
    <n v="1"/>
    <x v="0"/>
    <x v="3"/>
    <s v="Q4"/>
    <x v="9"/>
    <x v="3"/>
    <s v="EQ"/>
    <n v="2763"/>
    <n v="2842.2"/>
    <n v="2763"/>
    <n v="2793.5"/>
    <n v="2834.9"/>
    <n v="2826.35"/>
    <n v="2812"/>
    <n v="3992102"/>
    <n v="11225775315.15"/>
    <n v="163897"/>
    <n v="2053035"/>
    <n v="51.43"/>
    <n v="32.849999999999909"/>
    <n v="1.1759441560766032E-2"/>
    <x v="1"/>
  </r>
  <r>
    <d v="2024-10-25T00:00:00"/>
    <x v="9"/>
    <n v="10"/>
    <n v="1"/>
    <x v="0"/>
    <x v="3"/>
    <s v="Q4"/>
    <x v="9"/>
    <x v="3"/>
    <s v="EQ"/>
    <n v="2825"/>
    <n v="2825.05"/>
    <n v="2679.3"/>
    <n v="2826.35"/>
    <n v="2726.65"/>
    <n v="2720.85"/>
    <n v="2715.16"/>
    <n v="4532596"/>
    <n v="12306704235.700001"/>
    <n v="305866"/>
    <n v="2590414"/>
    <n v="57.15"/>
    <n v="-105.5"/>
    <n v="-3.7327294921011202E-2"/>
    <x v="0"/>
  </r>
  <r>
    <d v="2024-10-28T00:00:00"/>
    <x v="9"/>
    <n v="10"/>
    <n v="1"/>
    <x v="0"/>
    <x v="3"/>
    <s v="Q4"/>
    <x v="9"/>
    <x v="3"/>
    <s v="EQ"/>
    <n v="2730"/>
    <n v="2834.9"/>
    <n v="2713.9"/>
    <n v="2720.85"/>
    <n v="2788"/>
    <n v="2781"/>
    <n v="2788.92"/>
    <n v="2813985"/>
    <n v="7847967750.6999998"/>
    <n v="190929"/>
    <n v="1517282"/>
    <n v="53.92"/>
    <n v="60.150000000000091"/>
    <n v="2.2107062131319292E-2"/>
    <x v="1"/>
  </r>
  <r>
    <d v="2024-10-29T00:00:00"/>
    <x v="9"/>
    <n v="10"/>
    <n v="1"/>
    <x v="0"/>
    <x v="3"/>
    <s v="Q4"/>
    <x v="9"/>
    <x v="3"/>
    <s v="EQ"/>
    <n v="2762"/>
    <n v="2797.95"/>
    <n v="2702.55"/>
    <n v="2781"/>
    <n v="2743.55"/>
    <n v="2746.9"/>
    <n v="2734.8"/>
    <n v="3156567"/>
    <n v="8632590207.1499996"/>
    <n v="135960"/>
    <n v="1615048"/>
    <n v="51.16"/>
    <n v="-34.099999999999909"/>
    <n v="-1.2261776339446209E-2"/>
    <x v="0"/>
  </r>
  <r>
    <d v="2024-10-30T00:00:00"/>
    <x v="9"/>
    <n v="10"/>
    <n v="1"/>
    <x v="0"/>
    <x v="3"/>
    <s v="Q4"/>
    <x v="9"/>
    <x v="3"/>
    <s v="EQ"/>
    <n v="2689.25"/>
    <n v="2755.85"/>
    <n v="2669.05"/>
    <n v="2746.9"/>
    <n v="2700"/>
    <n v="2707.7"/>
    <n v="2722.71"/>
    <n v="5677865"/>
    <n v="15459177763.049999"/>
    <n v="173902"/>
    <n v="3815227"/>
    <n v="67.19"/>
    <n v="-39.200000000000273"/>
    <n v="-1.4270632349193735E-2"/>
    <x v="0"/>
  </r>
  <r>
    <d v="2024-10-31T00:00:00"/>
    <x v="9"/>
    <n v="10"/>
    <n v="1"/>
    <x v="0"/>
    <x v="3"/>
    <s v="Q4"/>
    <x v="9"/>
    <x v="3"/>
    <s v="EQ"/>
    <n v="2707.7"/>
    <n v="2752"/>
    <n v="2671.6"/>
    <n v="2707.7"/>
    <n v="2751.3"/>
    <n v="2728.55"/>
    <n v="2709.6"/>
    <n v="3833325"/>
    <n v="10386764265.700001"/>
    <n v="165119"/>
    <n v="2566540"/>
    <n v="66.95"/>
    <n v="20.850000000000364"/>
    <n v="7.7002622151642964E-3"/>
    <x v="1"/>
  </r>
  <r>
    <d v="2024-11-01T00:00:00"/>
    <x v="10"/>
    <n v="11"/>
    <n v="1"/>
    <x v="0"/>
    <x v="3"/>
    <s v="Q4"/>
    <x v="9"/>
    <x v="3"/>
    <s v="EQ"/>
    <n v="2780"/>
    <n v="2840.9"/>
    <n v="2780"/>
    <n v="2728.55"/>
    <n v="2826.45"/>
    <n v="2817.65"/>
    <n v="2807.12"/>
    <n v="1061709"/>
    <n v="2980347418.5999999"/>
    <n v="46914"/>
    <n v="184024"/>
    <n v="17.329999999999998"/>
    <n v="89.099999999999909"/>
    <n v="3.2654706712356346E-2"/>
    <x v="1"/>
  </r>
  <r>
    <d v="2024-11-04T00:00:00"/>
    <x v="10"/>
    <n v="11"/>
    <n v="1"/>
    <x v="0"/>
    <x v="3"/>
    <s v="Q4"/>
    <x v="9"/>
    <x v="3"/>
    <s v="EQ"/>
    <n v="2804.5"/>
    <n v="2971.75"/>
    <n v="2804.5"/>
    <n v="2817.65"/>
    <n v="2878"/>
    <n v="2883.95"/>
    <n v="2876.88"/>
    <n v="7559263"/>
    <n v="21747115179.599998"/>
    <n v="362491"/>
    <n v="3315825"/>
    <n v="43.86"/>
    <n v="66.299999999999727"/>
    <n v="2.3530246836902996E-2"/>
    <x v="1"/>
  </r>
  <r>
    <d v="2024-11-05T00:00:00"/>
    <x v="10"/>
    <n v="11"/>
    <n v="1"/>
    <x v="0"/>
    <x v="3"/>
    <s v="Q4"/>
    <x v="9"/>
    <x v="3"/>
    <s v="EQ"/>
    <n v="2875.5"/>
    <n v="2908"/>
    <n v="2822.1"/>
    <n v="2883.95"/>
    <n v="2890"/>
    <n v="2899.45"/>
    <n v="2877.99"/>
    <n v="3562624"/>
    <n v="10253195982.75"/>
    <n v="115664"/>
    <n v="2110708"/>
    <n v="59.25"/>
    <n v="15.5"/>
    <n v="5.3745730681877286E-3"/>
    <x v="1"/>
  </r>
  <r>
    <d v="2024-11-06T00:00:00"/>
    <x v="10"/>
    <n v="11"/>
    <n v="1"/>
    <x v="0"/>
    <x v="3"/>
    <s v="Q4"/>
    <x v="9"/>
    <x v="3"/>
    <s v="EQ"/>
    <n v="2910"/>
    <n v="2953.8"/>
    <n v="2885.4"/>
    <n v="2899.45"/>
    <n v="2912.4"/>
    <n v="2934.55"/>
    <n v="2925.64"/>
    <n v="2902347"/>
    <n v="8491225138.8999996"/>
    <n v="150639"/>
    <n v="1296929"/>
    <n v="44.69"/>
    <n v="35.100000000000364"/>
    <n v="1.210574419286429E-2"/>
    <x v="1"/>
  </r>
  <r>
    <d v="2024-11-07T00:00:00"/>
    <x v="10"/>
    <n v="11"/>
    <n v="1"/>
    <x v="0"/>
    <x v="3"/>
    <s v="Q4"/>
    <x v="9"/>
    <x v="3"/>
    <s v="EQ"/>
    <n v="2971.75"/>
    <n v="2972.55"/>
    <n v="2857.95"/>
    <n v="2934.55"/>
    <n v="2900"/>
    <n v="2891.35"/>
    <n v="2910.04"/>
    <n v="4251557"/>
    <n v="12372187568"/>
    <n v="204748"/>
    <n v="1523963"/>
    <n v="35.840000000000003"/>
    <n v="-43.200000000000273"/>
    <n v="-1.4721166788775202E-2"/>
    <x v="0"/>
  </r>
  <r>
    <d v="2024-11-08T00:00:00"/>
    <x v="10"/>
    <n v="11"/>
    <n v="1"/>
    <x v="0"/>
    <x v="3"/>
    <s v="Q4"/>
    <x v="9"/>
    <x v="3"/>
    <s v="EQ"/>
    <n v="2910"/>
    <n v="2990.95"/>
    <n v="2851.25"/>
    <n v="2891.35"/>
    <n v="2960.6"/>
    <n v="2974.9"/>
    <n v="2932.06"/>
    <n v="4455563"/>
    <n v="13063961740.65"/>
    <n v="239380"/>
    <n v="2099464"/>
    <n v="47.12"/>
    <n v="83.550000000000182"/>
    <n v="2.8896536220104858E-2"/>
    <x v="1"/>
  </r>
  <r>
    <d v="2024-11-11T00:00:00"/>
    <x v="10"/>
    <n v="11"/>
    <n v="1"/>
    <x v="0"/>
    <x v="3"/>
    <s v="Q4"/>
    <x v="9"/>
    <x v="3"/>
    <s v="EQ"/>
    <n v="2962.35"/>
    <n v="3009.6"/>
    <n v="2889.05"/>
    <n v="2974.9"/>
    <n v="2920"/>
    <n v="2930.6"/>
    <n v="2946.34"/>
    <n v="2628672"/>
    <n v="7744972849"/>
    <n v="137708"/>
    <n v="1152991"/>
    <n v="43.86"/>
    <n v="-44.300000000000182"/>
    <n v="-1.4891256848969773E-2"/>
    <x v="0"/>
  </r>
  <r>
    <d v="2024-11-12T00:00:00"/>
    <x v="10"/>
    <n v="11"/>
    <n v="1"/>
    <x v="0"/>
    <x v="3"/>
    <s v="Q4"/>
    <x v="9"/>
    <x v="3"/>
    <s v="EQ"/>
    <n v="2931.2"/>
    <n v="2945.9"/>
    <n v="2880"/>
    <n v="2930.6"/>
    <n v="2884.05"/>
    <n v="2898.55"/>
    <n v="2912.87"/>
    <n v="2414528"/>
    <n v="7033200332.9499998"/>
    <n v="124178"/>
    <n v="1442356"/>
    <n v="59.74"/>
    <n v="-32.049999999999727"/>
    <n v="-1.0936327032007006E-2"/>
    <x v="0"/>
  </r>
  <r>
    <d v="2024-11-13T00:00:00"/>
    <x v="10"/>
    <n v="11"/>
    <n v="1"/>
    <x v="0"/>
    <x v="3"/>
    <s v="Q4"/>
    <x v="9"/>
    <x v="3"/>
    <s v="EQ"/>
    <n v="2876"/>
    <n v="2895"/>
    <n v="2782.9"/>
    <n v="2898.55"/>
    <n v="2798"/>
    <n v="2798.95"/>
    <n v="2808.05"/>
    <n v="3949602"/>
    <n v="11090661915.049999"/>
    <n v="285055"/>
    <n v="2225054"/>
    <n v="56.34"/>
    <n v="-99.600000000000364"/>
    <n v="-3.4362008590502272E-2"/>
    <x v="0"/>
  </r>
  <r>
    <d v="2024-11-14T00:00:00"/>
    <x v="10"/>
    <n v="11"/>
    <n v="1"/>
    <x v="0"/>
    <x v="3"/>
    <s v="Q4"/>
    <x v="9"/>
    <x v="3"/>
    <s v="EQ"/>
    <n v="2815"/>
    <n v="2842.4"/>
    <n v="2736.25"/>
    <n v="2798.95"/>
    <n v="2818.25"/>
    <n v="2807.2"/>
    <n v="2793.03"/>
    <n v="2478112"/>
    <n v="6921441550.4499998"/>
    <n v="175000"/>
    <n v="1097492"/>
    <n v="44.29"/>
    <n v="8.25"/>
    <n v="2.9475338966398115E-3"/>
    <x v="1"/>
  </r>
  <r>
    <d v="2024-11-18T00:00:00"/>
    <x v="10"/>
    <n v="11"/>
    <n v="1"/>
    <x v="0"/>
    <x v="3"/>
    <s v="Q4"/>
    <x v="9"/>
    <x v="3"/>
    <s v="EQ"/>
    <n v="2844"/>
    <n v="2874.7"/>
    <n v="2800.05"/>
    <n v="2807.2"/>
    <n v="2846.95"/>
    <n v="2846.9"/>
    <n v="2833.55"/>
    <n v="2405351"/>
    <n v="6815691926.3500004"/>
    <n v="127014"/>
    <n v="1255491"/>
    <n v="52.2"/>
    <n v="39.700000000000273"/>
    <n v="1.4142205756625918E-2"/>
    <x v="1"/>
  </r>
  <r>
    <d v="2024-11-19T00:00:00"/>
    <x v="10"/>
    <n v="11"/>
    <n v="1"/>
    <x v="0"/>
    <x v="3"/>
    <s v="Q4"/>
    <x v="9"/>
    <x v="3"/>
    <s v="EQ"/>
    <n v="2845"/>
    <n v="2998"/>
    <n v="2845"/>
    <n v="2846.9"/>
    <n v="2936.55"/>
    <n v="2948.95"/>
    <n v="2955.35"/>
    <n v="5230405"/>
    <n v="15457691246.799999"/>
    <n v="243063"/>
    <n v="2841608"/>
    <n v="54.33"/>
    <n v="102.04999999999973"/>
    <n v="3.5846007938459282E-2"/>
    <x v="1"/>
  </r>
  <r>
    <d v="2024-11-21T00:00:00"/>
    <x v="10"/>
    <n v="11"/>
    <n v="1"/>
    <x v="0"/>
    <x v="3"/>
    <s v="Q4"/>
    <x v="9"/>
    <x v="3"/>
    <s v="EQ"/>
    <n v="2962.5"/>
    <n v="2974"/>
    <n v="2918"/>
    <n v="2948.95"/>
    <n v="2925.05"/>
    <n v="2936.25"/>
    <n v="2939.66"/>
    <n v="3821808"/>
    <n v="11234812173.15"/>
    <n v="198573"/>
    <n v="2081492"/>
    <n v="54.46"/>
    <n v="-12.699999999999818"/>
    <n v="-4.306617609657613E-3"/>
    <x v="0"/>
  </r>
  <r>
    <d v="2024-11-22T00:00:00"/>
    <x v="10"/>
    <n v="11"/>
    <n v="1"/>
    <x v="0"/>
    <x v="3"/>
    <s v="Q4"/>
    <x v="9"/>
    <x v="3"/>
    <s v="EQ"/>
    <n v="2944"/>
    <n v="3063.5"/>
    <n v="2896.7"/>
    <n v="2936.25"/>
    <n v="3005.5"/>
    <n v="3012.95"/>
    <n v="2977.33"/>
    <n v="4827125"/>
    <n v="14371965141.6"/>
    <n v="228670"/>
    <n v="2699636"/>
    <n v="55.93"/>
    <n v="76.699999999999818"/>
    <n v="2.612175393784583E-2"/>
    <x v="1"/>
  </r>
  <r>
    <d v="2024-11-25T00:00:00"/>
    <x v="10"/>
    <n v="11"/>
    <n v="1"/>
    <x v="0"/>
    <x v="3"/>
    <s v="Q4"/>
    <x v="9"/>
    <x v="3"/>
    <s v="EQ"/>
    <n v="3075"/>
    <n v="3149.65"/>
    <n v="3022.4"/>
    <n v="3012.95"/>
    <n v="3047.6"/>
    <n v="3045.6"/>
    <n v="3069.03"/>
    <n v="6299837"/>
    <n v="19334414421.200001"/>
    <n v="231715"/>
    <n v="3924048"/>
    <n v="62.29"/>
    <n v="32.650000000000091"/>
    <n v="1.083655553527277E-2"/>
    <x v="1"/>
  </r>
  <r>
    <d v="2024-11-26T00:00:00"/>
    <x v="10"/>
    <n v="11"/>
    <n v="1"/>
    <x v="0"/>
    <x v="3"/>
    <s v="Q4"/>
    <x v="9"/>
    <x v="3"/>
    <s v="EQ"/>
    <n v="3053.5"/>
    <n v="3068.1"/>
    <n v="2952.5"/>
    <n v="3045.6"/>
    <n v="3005"/>
    <n v="2985.2"/>
    <n v="2997.87"/>
    <n v="2144702"/>
    <n v="6429532777.8500004"/>
    <n v="109018"/>
    <n v="898568"/>
    <n v="41.9"/>
    <n v="-60.400000000000091"/>
    <n v="-1.9831888626214898E-2"/>
    <x v="0"/>
  </r>
  <r>
    <d v="2024-11-27T00:00:00"/>
    <x v="10"/>
    <n v="11"/>
    <n v="1"/>
    <x v="0"/>
    <x v="3"/>
    <s v="Q4"/>
    <x v="9"/>
    <x v="3"/>
    <s v="EQ"/>
    <n v="3025.95"/>
    <n v="3070"/>
    <n v="2986.05"/>
    <n v="2985.2"/>
    <n v="3000"/>
    <n v="3004.8"/>
    <n v="3021.24"/>
    <n v="3593911"/>
    <n v="10858071838.799999"/>
    <n v="160444"/>
    <n v="1391182"/>
    <n v="38.71"/>
    <n v="19.600000000000364"/>
    <n v="6.5657242395820601E-3"/>
    <x v="1"/>
  </r>
  <r>
    <d v="2024-11-28T00:00:00"/>
    <x v="10"/>
    <n v="11"/>
    <n v="1"/>
    <x v="0"/>
    <x v="3"/>
    <s v="Q4"/>
    <x v="9"/>
    <x v="3"/>
    <s v="EQ"/>
    <n v="2995"/>
    <n v="2999.95"/>
    <n v="2892"/>
    <n v="3004.8"/>
    <n v="2904"/>
    <n v="2898.7"/>
    <n v="2928.88"/>
    <n v="4457143"/>
    <n v="13054419649.450001"/>
    <n v="283790"/>
    <n v="2254537"/>
    <n v="50.58"/>
    <n v="-106.10000000000036"/>
    <n v="-3.5310170394036326E-2"/>
    <x v="0"/>
  </r>
  <r>
    <d v="2024-11-29T00:00:00"/>
    <x v="10"/>
    <n v="11"/>
    <n v="1"/>
    <x v="0"/>
    <x v="3"/>
    <s v="Q4"/>
    <x v="9"/>
    <x v="3"/>
    <s v="EQ"/>
    <n v="2903"/>
    <n v="2991.65"/>
    <n v="2903"/>
    <n v="2898.7"/>
    <n v="2973.6"/>
    <n v="2966.1"/>
    <n v="2957.03"/>
    <n v="3542836"/>
    <n v="10476282364.85"/>
    <n v="213329"/>
    <n v="1685375"/>
    <n v="47.57"/>
    <n v="67.400000000000091"/>
    <n v="2.3251802532169626E-2"/>
    <x v="1"/>
  </r>
  <r>
    <d v="2024-12-02T00:00:00"/>
    <x v="11"/>
    <n v="12"/>
    <n v="1"/>
    <x v="0"/>
    <x v="3"/>
    <s v="Q4"/>
    <x v="9"/>
    <x v="3"/>
    <s v="EQ"/>
    <n v="2984"/>
    <n v="3026.25"/>
    <n v="2961.9"/>
    <n v="2966.1"/>
    <n v="3019.4"/>
    <n v="3016.4"/>
    <n v="3004.29"/>
    <n v="2318823"/>
    <n v="6966422287.8000002"/>
    <n v="124690"/>
    <n v="1103724"/>
    <n v="47.6"/>
    <n v="50.300000000000182"/>
    <n v="1.6958295404740292E-2"/>
    <x v="1"/>
  </r>
  <r>
    <d v="2024-12-03T00:00:00"/>
    <x v="11"/>
    <n v="12"/>
    <n v="1"/>
    <x v="0"/>
    <x v="3"/>
    <s v="Q4"/>
    <x v="9"/>
    <x v="3"/>
    <s v="EQ"/>
    <n v="3041.7"/>
    <n v="3041.7"/>
    <n v="2987.65"/>
    <n v="3016.4"/>
    <n v="3025"/>
    <n v="3027.3"/>
    <n v="3020.04"/>
    <n v="2308865"/>
    <n v="6972856050"/>
    <n v="111711"/>
    <n v="1523252"/>
    <n v="65.97"/>
    <n v="10.900000000000091"/>
    <n v="3.6135791009150281E-3"/>
    <x v="1"/>
  </r>
  <r>
    <d v="2024-12-04T00:00:00"/>
    <x v="11"/>
    <n v="12"/>
    <n v="1"/>
    <x v="0"/>
    <x v="3"/>
    <s v="Q4"/>
    <x v="9"/>
    <x v="3"/>
    <s v="EQ"/>
    <n v="3003"/>
    <n v="3051.85"/>
    <n v="3003"/>
    <n v="3027.3"/>
    <n v="3025"/>
    <n v="3031.75"/>
    <n v="3032.57"/>
    <n v="3364025"/>
    <n v="10201651331.450001"/>
    <n v="174102"/>
    <n v="2170089"/>
    <n v="64.510000000000005"/>
    <n v="4.4499999999998181"/>
    <n v="1.4699567271165123E-3"/>
    <x v="1"/>
  </r>
  <r>
    <d v="2024-12-05T00:00:00"/>
    <x v="11"/>
    <n v="12"/>
    <n v="1"/>
    <x v="0"/>
    <x v="3"/>
    <s v="Q4"/>
    <x v="9"/>
    <x v="3"/>
    <s v="EQ"/>
    <n v="3049.95"/>
    <n v="3099"/>
    <n v="3016.05"/>
    <n v="3031.75"/>
    <n v="3069"/>
    <n v="3071.6"/>
    <n v="3058.47"/>
    <n v="3797063"/>
    <n v="11613216825.9"/>
    <n v="166421"/>
    <n v="2105743"/>
    <n v="55.46"/>
    <n v="39.849999999999909"/>
    <n v="1.3144223633215111E-2"/>
    <x v="1"/>
  </r>
  <r>
    <d v="2024-12-06T00:00:00"/>
    <x v="11"/>
    <n v="12"/>
    <n v="1"/>
    <x v="0"/>
    <x v="3"/>
    <s v="Q4"/>
    <x v="9"/>
    <x v="3"/>
    <s v="EQ"/>
    <n v="3075.5"/>
    <n v="3099"/>
    <n v="3065.95"/>
    <n v="3071.6"/>
    <n v="3070"/>
    <n v="3073"/>
    <n v="3082.29"/>
    <n v="2688767"/>
    <n v="8287547290.75"/>
    <n v="140317"/>
    <n v="1785051"/>
    <n v="66.39"/>
    <n v="1.4000000000000909"/>
    <n v="4.5578851412947358E-4"/>
    <x v="1"/>
  </r>
  <r>
    <d v="2024-12-09T00:00:00"/>
    <x v="11"/>
    <n v="12"/>
    <n v="1"/>
    <x v="0"/>
    <x v="3"/>
    <s v="Q4"/>
    <x v="9"/>
    <x v="3"/>
    <s v="EQ"/>
    <n v="3063.4"/>
    <n v="3073"/>
    <n v="3040"/>
    <n v="3073"/>
    <n v="3048"/>
    <n v="3051.25"/>
    <n v="3055.3"/>
    <n v="1879542"/>
    <n v="5742568051.6999998"/>
    <n v="92999"/>
    <n v="1245531"/>
    <n v="66.27"/>
    <n v="-21.75"/>
    <n v="-7.0777741620566218E-3"/>
    <x v="0"/>
  </r>
  <r>
    <d v="2024-12-10T00:00:00"/>
    <x v="11"/>
    <n v="12"/>
    <n v="1"/>
    <x v="0"/>
    <x v="3"/>
    <s v="Q4"/>
    <x v="9"/>
    <x v="3"/>
    <s v="EQ"/>
    <n v="3047.95"/>
    <n v="3081.25"/>
    <n v="3005.3"/>
    <n v="3051.25"/>
    <n v="3066"/>
    <n v="3066.9"/>
    <n v="3038.98"/>
    <n v="2061909"/>
    <n v="6266110443.1999998"/>
    <n v="112898"/>
    <n v="1128131"/>
    <n v="54.71"/>
    <n v="15.650000000000091"/>
    <n v="5.1290454731667649E-3"/>
    <x v="1"/>
  </r>
  <r>
    <d v="2024-12-11T00:00:00"/>
    <x v="11"/>
    <n v="12"/>
    <n v="1"/>
    <x v="0"/>
    <x v="3"/>
    <s v="Q4"/>
    <x v="9"/>
    <x v="3"/>
    <s v="EQ"/>
    <n v="3052"/>
    <n v="3115"/>
    <n v="3047.8"/>
    <n v="3066.9"/>
    <n v="3075.3"/>
    <n v="3072.05"/>
    <n v="3083.64"/>
    <n v="2409385"/>
    <n v="7429667275.0500002"/>
    <n v="123928"/>
    <n v="1358149"/>
    <n v="56.37"/>
    <n v="5.1500000000000909"/>
    <n v="1.6792200593433405E-3"/>
    <x v="1"/>
  </r>
  <r>
    <d v="2024-12-12T00:00:00"/>
    <x v="11"/>
    <n v="12"/>
    <n v="1"/>
    <x v="0"/>
    <x v="3"/>
    <s v="Q4"/>
    <x v="9"/>
    <x v="3"/>
    <s v="EQ"/>
    <n v="3084.8"/>
    <n v="3086"/>
    <n v="3045"/>
    <n v="3072.05"/>
    <n v="3059.65"/>
    <n v="3067.45"/>
    <n v="3067.5"/>
    <n v="1958999"/>
    <n v="6009223924.1000004"/>
    <n v="103751"/>
    <n v="1003925"/>
    <n v="51.25"/>
    <n v="-4.6000000000003638"/>
    <n v="-1.4973714620531448E-3"/>
    <x v="0"/>
  </r>
  <r>
    <d v="2024-12-13T00:00:00"/>
    <x v="11"/>
    <n v="12"/>
    <n v="1"/>
    <x v="0"/>
    <x v="3"/>
    <s v="Q4"/>
    <x v="9"/>
    <x v="3"/>
    <s v="EQ"/>
    <n v="3051"/>
    <n v="3093.1"/>
    <n v="3000"/>
    <n v="3067.45"/>
    <n v="3082.65"/>
    <n v="3081.4"/>
    <n v="3057.47"/>
    <n v="2467964"/>
    <n v="7545735060.75"/>
    <n v="161210"/>
    <n v="1244555"/>
    <n v="50.43"/>
    <n v="13.950000000000273"/>
    <n v="4.547751389590792E-3"/>
    <x v="1"/>
  </r>
  <r>
    <d v="2024-12-16T00:00:00"/>
    <x v="11"/>
    <n v="12"/>
    <n v="1"/>
    <x v="0"/>
    <x v="3"/>
    <s v="Q4"/>
    <x v="9"/>
    <x v="3"/>
    <s v="EQ"/>
    <n v="3089.4"/>
    <n v="3092.15"/>
    <n v="3040"/>
    <n v="3081.4"/>
    <n v="3083.3"/>
    <n v="3084.85"/>
    <n v="3068.33"/>
    <n v="2300493"/>
    <n v="7058675404.1499996"/>
    <n v="108823"/>
    <n v="1541135"/>
    <n v="66.989999999999995"/>
    <n v="3.4499999999998181"/>
    <n v="1.1196209515154858E-3"/>
    <x v="1"/>
  </r>
  <r>
    <d v="2024-12-17T00:00:00"/>
    <x v="11"/>
    <n v="12"/>
    <n v="1"/>
    <x v="0"/>
    <x v="3"/>
    <s v="Q4"/>
    <x v="9"/>
    <x v="3"/>
    <s v="EQ"/>
    <n v="3055.1"/>
    <n v="3093.75"/>
    <n v="3028"/>
    <n v="3084.85"/>
    <n v="3035.2"/>
    <n v="3041.5"/>
    <n v="3053.91"/>
    <n v="2564201"/>
    <n v="7830849808.3500004"/>
    <n v="130274"/>
    <n v="1520893"/>
    <n v="59.31"/>
    <n v="-43.349999999999909"/>
    <n v="-1.4052547125467984E-2"/>
    <x v="0"/>
  </r>
  <r>
    <d v="2024-12-18T00:00:00"/>
    <x v="11"/>
    <n v="12"/>
    <n v="1"/>
    <x v="0"/>
    <x v="3"/>
    <s v="Q4"/>
    <x v="9"/>
    <x v="3"/>
    <s v="EQ"/>
    <n v="3026.1"/>
    <n v="3062"/>
    <n v="3024.55"/>
    <n v="3041.5"/>
    <n v="3049.3"/>
    <n v="3051.2"/>
    <n v="3047.31"/>
    <n v="2014105"/>
    <n v="6137596710.6499996"/>
    <n v="107664"/>
    <n v="1161956"/>
    <n v="57.69"/>
    <n v="9.6999999999998181"/>
    <n v="3.1892158474436357E-3"/>
    <x v="1"/>
  </r>
  <r>
    <d v="2024-12-19T00:00:00"/>
    <x v="11"/>
    <n v="12"/>
    <n v="1"/>
    <x v="0"/>
    <x v="3"/>
    <s v="Q4"/>
    <x v="9"/>
    <x v="3"/>
    <s v="EQ"/>
    <n v="3006"/>
    <n v="3045"/>
    <n v="2970.5"/>
    <n v="3051.2"/>
    <n v="3015"/>
    <n v="3014.65"/>
    <n v="3009.29"/>
    <n v="2372390"/>
    <n v="7139204242.5500002"/>
    <n v="126113"/>
    <n v="1374738"/>
    <n v="57.95"/>
    <n v="-36.549999999999727"/>
    <n v="-1.1978893550078569E-2"/>
    <x v="0"/>
  </r>
  <r>
    <d v="2024-12-20T00:00:00"/>
    <x v="11"/>
    <n v="12"/>
    <n v="1"/>
    <x v="0"/>
    <x v="3"/>
    <s v="Q4"/>
    <x v="9"/>
    <x v="3"/>
    <s v="EQ"/>
    <n v="3014.65"/>
    <n v="3025"/>
    <n v="2886.35"/>
    <n v="3014.65"/>
    <n v="2916.95"/>
    <n v="2906.35"/>
    <n v="2921.81"/>
    <n v="8046336"/>
    <n v="23509827079.650002"/>
    <n v="178148"/>
    <n v="5562771"/>
    <n v="69.13"/>
    <n v="-108.30000000000018"/>
    <n v="-3.5924568357852543E-2"/>
    <x v="0"/>
  </r>
  <r>
    <d v="2024-12-23T00:00:00"/>
    <x v="11"/>
    <n v="12"/>
    <n v="1"/>
    <x v="0"/>
    <x v="3"/>
    <s v="Q4"/>
    <x v="9"/>
    <x v="3"/>
    <s v="EQ"/>
    <n v="2918"/>
    <n v="2942.4"/>
    <n v="2891.1"/>
    <n v="2906.35"/>
    <n v="2915"/>
    <n v="2909.3"/>
    <n v="2908.63"/>
    <n v="2142508"/>
    <n v="6231761429.1000004"/>
    <n v="116382"/>
    <n v="1153720"/>
    <n v="53.85"/>
    <n v="2.9500000000002728"/>
    <n v="1.0150188380615799E-3"/>
    <x v="1"/>
  </r>
  <r>
    <d v="2024-12-24T00:00:00"/>
    <x v="11"/>
    <n v="12"/>
    <n v="1"/>
    <x v="0"/>
    <x v="3"/>
    <s v="Q4"/>
    <x v="9"/>
    <x v="3"/>
    <s v="EQ"/>
    <n v="2909.4"/>
    <n v="2950.2"/>
    <n v="2900.8"/>
    <n v="2909.3"/>
    <n v="2916.5"/>
    <n v="2928.7"/>
    <n v="2932.16"/>
    <n v="1858546"/>
    <n v="5449559827.1000004"/>
    <n v="95864"/>
    <n v="1128603"/>
    <n v="60.73"/>
    <n v="19.399999999999636"/>
    <n v="6.6682707180420152E-3"/>
    <x v="1"/>
  </r>
  <r>
    <d v="2024-12-26T00:00:00"/>
    <x v="11"/>
    <n v="12"/>
    <n v="1"/>
    <x v="0"/>
    <x v="3"/>
    <s v="Q4"/>
    <x v="9"/>
    <x v="3"/>
    <s v="EQ"/>
    <n v="2925"/>
    <n v="2984.45"/>
    <n v="2923.35"/>
    <n v="2928.7"/>
    <n v="2984.2"/>
    <n v="2975.65"/>
    <n v="2965.85"/>
    <n v="2162163"/>
    <n v="6412648587.3000002"/>
    <n v="126043"/>
    <n v="1298302"/>
    <n v="60.05"/>
    <n v="46.950000000000273"/>
    <n v="1.6031003516918864E-2"/>
    <x v="1"/>
  </r>
  <r>
    <d v="2024-12-27T00:00:00"/>
    <x v="11"/>
    <n v="12"/>
    <n v="1"/>
    <x v="0"/>
    <x v="3"/>
    <s v="Q4"/>
    <x v="9"/>
    <x v="3"/>
    <s v="EQ"/>
    <n v="2987.2"/>
    <n v="3064"/>
    <n v="2978.05"/>
    <n v="2975.65"/>
    <n v="3042"/>
    <n v="3049.45"/>
    <n v="3044.76"/>
    <n v="2290315"/>
    <n v="6973466553.8000002"/>
    <n v="126468"/>
    <n v="1017894"/>
    <n v="44.44"/>
    <n v="73.799999999999727"/>
    <n v="2.4801303916791195E-2"/>
    <x v="1"/>
  </r>
  <r>
    <d v="2024-12-30T00:00:00"/>
    <x v="11"/>
    <n v="12"/>
    <n v="1"/>
    <x v="0"/>
    <x v="3"/>
    <s v="Q4"/>
    <x v="9"/>
    <x v="3"/>
    <s v="EQ"/>
    <n v="3028.05"/>
    <n v="3044.6"/>
    <n v="2991.05"/>
    <n v="3049.45"/>
    <n v="3015"/>
    <n v="3002.9"/>
    <n v="3021"/>
    <n v="2336275"/>
    <n v="7057894484.3000002"/>
    <n v="135762"/>
    <n v="1428261"/>
    <n v="61.13"/>
    <n v="-46.549999999999727"/>
    <n v="-1.5265047795504019E-2"/>
    <x v="0"/>
  </r>
  <r>
    <d v="2024-12-31T00:00:00"/>
    <x v="11"/>
    <n v="12"/>
    <n v="1"/>
    <x v="0"/>
    <x v="3"/>
    <s v="Q4"/>
    <x v="9"/>
    <x v="3"/>
    <s v="EQ"/>
    <n v="2994.4"/>
    <n v="3018.9"/>
    <n v="2971.2"/>
    <n v="3002.9"/>
    <n v="3014.85"/>
    <n v="3007.1"/>
    <n v="3002.52"/>
    <n v="1536411"/>
    <n v="4613101288.1499996"/>
    <n v="103146"/>
    <n v="953165"/>
    <n v="62.04"/>
    <n v="4.1999999999998181"/>
    <n v="1.3986479736254347E-3"/>
    <x v="1"/>
  </r>
  <r>
    <d v="2025-01-01T00:00:00"/>
    <x v="0"/>
    <n v="1"/>
    <n v="1"/>
    <x v="1"/>
    <x v="0"/>
    <s v="Q1"/>
    <x v="9"/>
    <x v="3"/>
    <s v="EQ"/>
    <n v="3007.1"/>
    <n v="3086.95"/>
    <n v="2995.2"/>
    <n v="3007.1"/>
    <n v="3078"/>
    <n v="3082"/>
    <n v="3058.12"/>
    <n v="1686613"/>
    <n v="5157859203.5"/>
    <n v="105839"/>
    <n v="594164"/>
    <n v="35.229999999999997"/>
    <n v="74.900000000000091"/>
    <n v="2.4907718399787202E-2"/>
    <x v="1"/>
  </r>
  <r>
    <d v="2025-01-02T00:00:00"/>
    <x v="0"/>
    <n v="1"/>
    <n v="1"/>
    <x v="1"/>
    <x v="0"/>
    <s v="Q1"/>
    <x v="9"/>
    <x v="3"/>
    <s v="EQ"/>
    <n v="3100"/>
    <n v="3228.1"/>
    <n v="3085.05"/>
    <n v="3082"/>
    <n v="3203"/>
    <n v="3211.1"/>
    <n v="3186"/>
    <n v="4298090"/>
    <n v="13693729849.9"/>
    <n v="243475"/>
    <n v="1944002"/>
    <n v="45.23"/>
    <n v="129.09999999999991"/>
    <n v="4.1888384166125864E-2"/>
    <x v="1"/>
  </r>
  <r>
    <d v="2025-01-03T00:00:00"/>
    <x v="0"/>
    <n v="1"/>
    <n v="1"/>
    <x v="1"/>
    <x v="0"/>
    <s v="Q1"/>
    <x v="9"/>
    <x v="3"/>
    <s v="EQ"/>
    <n v="3215"/>
    <n v="3237.05"/>
    <n v="3175.7"/>
    <n v="3211.1"/>
    <n v="3180"/>
    <n v="3190.55"/>
    <n v="3200.56"/>
    <n v="2257218"/>
    <n v="7224352082.8000002"/>
    <n v="114347"/>
    <n v="1107303"/>
    <n v="49.06"/>
    <n v="-20.549999999999727"/>
    <n v="-6.3996761234467094E-3"/>
    <x v="0"/>
  </r>
  <r>
    <d v="2025-01-06T00:00:00"/>
    <x v="0"/>
    <n v="1"/>
    <n v="1"/>
    <x v="1"/>
    <x v="0"/>
    <s v="Q1"/>
    <x v="9"/>
    <x v="3"/>
    <s v="EQ"/>
    <n v="3209.6"/>
    <n v="3235"/>
    <n v="3090.1"/>
    <n v="3190.55"/>
    <n v="3095.95"/>
    <n v="3105.7"/>
    <n v="3145.7"/>
    <n v="2657204"/>
    <n v="8358755572.8000002"/>
    <n v="134839"/>
    <n v="1340440"/>
    <n v="50.45"/>
    <n v="-84.850000000000364"/>
    <n v="-2.6594160881352857E-2"/>
    <x v="0"/>
  </r>
  <r>
    <d v="2025-01-07T00:00:00"/>
    <x v="0"/>
    <n v="1"/>
    <n v="1"/>
    <x v="1"/>
    <x v="0"/>
    <s v="Q1"/>
    <x v="9"/>
    <x v="3"/>
    <s v="EQ"/>
    <n v="3110"/>
    <n v="3131.3"/>
    <n v="3081.75"/>
    <n v="3105.7"/>
    <n v="3099"/>
    <n v="3108.85"/>
    <n v="3107.77"/>
    <n v="1978328"/>
    <n v="6148187068.8500004"/>
    <n v="131011"/>
    <n v="1186931"/>
    <n v="60"/>
    <n v="3.1500000000000909"/>
    <n v="1.0142640950510646E-3"/>
    <x v="1"/>
  </r>
  <r>
    <d v="2025-01-08T00:00:00"/>
    <x v="0"/>
    <n v="1"/>
    <n v="1"/>
    <x v="1"/>
    <x v="0"/>
    <s v="Q1"/>
    <x v="9"/>
    <x v="3"/>
    <s v="EQ"/>
    <n v="3135"/>
    <n v="3135"/>
    <n v="3057"/>
    <n v="3108.85"/>
    <n v="3093"/>
    <n v="3086.1"/>
    <n v="3101.99"/>
    <n v="2715102"/>
    <n v="8422230068.6499996"/>
    <n v="160444"/>
    <n v="1712332"/>
    <n v="63.07"/>
    <n v="-22.75"/>
    <n v="-7.3178184859353139E-3"/>
    <x v="0"/>
  </r>
  <r>
    <d v="2025-01-09T00:00:00"/>
    <x v="0"/>
    <n v="1"/>
    <n v="1"/>
    <x v="1"/>
    <x v="0"/>
    <s v="Q1"/>
    <x v="9"/>
    <x v="3"/>
    <s v="EQ"/>
    <n v="3103.8"/>
    <n v="3157.9"/>
    <n v="3085.35"/>
    <n v="3086.1"/>
    <n v="3131.8"/>
    <n v="3126.5"/>
    <n v="3128.73"/>
    <n v="2434207"/>
    <n v="7615978956.8500004"/>
    <n v="183787"/>
    <n v="1242099"/>
    <n v="51.03"/>
    <n v="40.400000000000091"/>
    <n v="1.3090956223064739E-2"/>
    <x v="1"/>
  </r>
  <r>
    <d v="2025-01-10T00:00:00"/>
    <x v="0"/>
    <n v="1"/>
    <n v="1"/>
    <x v="1"/>
    <x v="0"/>
    <s v="Q1"/>
    <x v="9"/>
    <x v="3"/>
    <s v="EQ"/>
    <n v="3110"/>
    <n v="3149.6"/>
    <n v="3055"/>
    <n v="3126.5"/>
    <n v="3090"/>
    <n v="3092.85"/>
    <n v="3101.17"/>
    <n v="2341303"/>
    <n v="7260781318.6000004"/>
    <n v="138023"/>
    <n v="1432928"/>
    <n v="61.2"/>
    <n v="-33.650000000000091"/>
    <n v="-1.0762833839756946E-2"/>
    <x v="0"/>
  </r>
  <r>
    <d v="2025-01-13T00:00:00"/>
    <x v="0"/>
    <n v="1"/>
    <n v="1"/>
    <x v="1"/>
    <x v="0"/>
    <s v="Q1"/>
    <x v="9"/>
    <x v="3"/>
    <s v="EQ"/>
    <n v="3053.65"/>
    <n v="3066.85"/>
    <n v="2993.45"/>
    <n v="3092.85"/>
    <n v="3000"/>
    <n v="2999.65"/>
    <n v="3020.83"/>
    <n v="2207294"/>
    <n v="6667849423.8999996"/>
    <n v="147852"/>
    <n v="1395215"/>
    <n v="63.21"/>
    <n v="-93.199999999999818"/>
    <n v="-3.0134018785262725E-2"/>
    <x v="0"/>
  </r>
  <r>
    <d v="2025-01-14T00:00:00"/>
    <x v="0"/>
    <n v="1"/>
    <n v="1"/>
    <x v="1"/>
    <x v="0"/>
    <s v="Q1"/>
    <x v="9"/>
    <x v="3"/>
    <s v="EQ"/>
    <n v="3000"/>
    <n v="3078.45"/>
    <n v="2999.65"/>
    <n v="2999.65"/>
    <n v="3051.5"/>
    <n v="3049.5"/>
    <n v="3052.44"/>
    <n v="2851530"/>
    <n v="8704136862.25"/>
    <n v="169874"/>
    <n v="1769779"/>
    <n v="62.06"/>
    <n v="49.849999999999909"/>
    <n v="1.6618605503975432E-2"/>
    <x v="1"/>
  </r>
  <r>
    <d v="2025-01-15T00:00:00"/>
    <x v="0"/>
    <n v="1"/>
    <n v="1"/>
    <x v="1"/>
    <x v="0"/>
    <s v="Q1"/>
    <x v="9"/>
    <x v="3"/>
    <s v="EQ"/>
    <n v="3057.1"/>
    <n v="3063.95"/>
    <n v="2951"/>
    <n v="3049.5"/>
    <n v="2961"/>
    <n v="2960.25"/>
    <n v="2982.2"/>
    <n v="2440803"/>
    <n v="7278958805.3999996"/>
    <n v="207416"/>
    <n v="1285717"/>
    <n v="52.68"/>
    <n v="-89.25"/>
    <n v="-2.9267092966060011E-2"/>
    <x v="0"/>
  </r>
  <r>
    <d v="2025-01-16T00:00:00"/>
    <x v="0"/>
    <n v="1"/>
    <n v="1"/>
    <x v="1"/>
    <x v="0"/>
    <s v="Q1"/>
    <x v="9"/>
    <x v="3"/>
    <s v="EQ"/>
    <n v="2978.15"/>
    <n v="2997.4"/>
    <n v="2945"/>
    <n v="2960.25"/>
    <n v="2979.75"/>
    <n v="2980.6"/>
    <n v="2973.93"/>
    <n v="2598449"/>
    <n v="7727599257.1999998"/>
    <n v="256445"/>
    <n v="1504309"/>
    <n v="57.89"/>
    <n v="20.349999999999909"/>
    <n v="6.8744193902541707E-3"/>
    <x v="1"/>
  </r>
  <r>
    <d v="2025-01-17T00:00:00"/>
    <x v="0"/>
    <n v="1"/>
    <n v="1"/>
    <x v="1"/>
    <x v="0"/>
    <s v="Q1"/>
    <x v="9"/>
    <x v="3"/>
    <s v="EQ"/>
    <n v="2969.95"/>
    <n v="2970.35"/>
    <n v="2903.1"/>
    <n v="2980.6"/>
    <n v="2922.35"/>
    <n v="2917.35"/>
    <n v="2926.89"/>
    <n v="2002830"/>
    <n v="5862059283.8500004"/>
    <n v="191158"/>
    <n v="1114894"/>
    <n v="55.67"/>
    <n v="-63.25"/>
    <n v="-2.1220559618868685E-2"/>
    <x v="0"/>
  </r>
  <r>
    <d v="2025-01-20T00:00:00"/>
    <x v="0"/>
    <n v="1"/>
    <n v="1"/>
    <x v="1"/>
    <x v="0"/>
    <s v="Q1"/>
    <x v="9"/>
    <x v="3"/>
    <s v="EQ"/>
    <n v="2910"/>
    <n v="2935.95"/>
    <n v="2877.3"/>
    <n v="2917.35"/>
    <n v="2890"/>
    <n v="2888.1"/>
    <n v="2893.31"/>
    <n v="2905527"/>
    <n v="8406593954.3999996"/>
    <n v="167093"/>
    <n v="2013942"/>
    <n v="69.31"/>
    <n v="-29.25"/>
    <n v="-1.0026222427888323E-2"/>
    <x v="0"/>
  </r>
  <r>
    <d v="2025-01-21T00:00:00"/>
    <x v="0"/>
    <n v="1"/>
    <n v="1"/>
    <x v="1"/>
    <x v="0"/>
    <s v="Q1"/>
    <x v="9"/>
    <x v="3"/>
    <s v="EQ"/>
    <n v="2900.1"/>
    <n v="2907"/>
    <n v="2808.9"/>
    <n v="2888.1"/>
    <n v="2816.6"/>
    <n v="2821.3"/>
    <n v="2846.08"/>
    <n v="3381309"/>
    <n v="9623462601.5"/>
    <n v="190805"/>
    <n v="1533422"/>
    <n v="45.35"/>
    <n v="-66.799999999999727"/>
    <n v="-2.3129393026557157E-2"/>
    <x v="0"/>
  </r>
  <r>
    <d v="2025-01-22T00:00:00"/>
    <x v="0"/>
    <n v="1"/>
    <n v="1"/>
    <x v="1"/>
    <x v="0"/>
    <s v="Q1"/>
    <x v="9"/>
    <x v="3"/>
    <s v="EQ"/>
    <n v="2848"/>
    <n v="2851.9"/>
    <n v="2805.85"/>
    <n v="2821.3"/>
    <n v="2830.1"/>
    <n v="2826.45"/>
    <n v="2827.65"/>
    <n v="3133157"/>
    <n v="8859467567.7000008"/>
    <n v="225916"/>
    <n v="2018752"/>
    <n v="64.430000000000007"/>
    <n v="5.1499999999996362"/>
    <n v="1.8253996384644086E-3"/>
    <x v="1"/>
  </r>
  <r>
    <d v="2025-01-23T00:00:00"/>
    <x v="0"/>
    <n v="1"/>
    <n v="1"/>
    <x v="1"/>
    <x v="0"/>
    <s v="Q1"/>
    <x v="9"/>
    <x v="3"/>
    <s v="EQ"/>
    <n v="2826.45"/>
    <n v="2899.4"/>
    <n v="2810"/>
    <n v="2826.45"/>
    <n v="2888.9"/>
    <n v="2886.45"/>
    <n v="2880.58"/>
    <n v="2650506"/>
    <n v="7634981768.3500004"/>
    <n v="168309"/>
    <n v="1602491"/>
    <n v="60.46"/>
    <n v="60"/>
    <n v="2.1228042243804066E-2"/>
    <x v="1"/>
  </r>
  <r>
    <d v="2025-01-24T00:00:00"/>
    <x v="0"/>
    <n v="1"/>
    <n v="1"/>
    <x v="1"/>
    <x v="0"/>
    <s v="Q1"/>
    <x v="9"/>
    <x v="3"/>
    <s v="EQ"/>
    <n v="2875"/>
    <n v="2896"/>
    <n v="2790"/>
    <n v="2886.45"/>
    <n v="2799"/>
    <n v="2801.4"/>
    <n v="2845.11"/>
    <n v="2665366"/>
    <n v="7583259220.0500002"/>
    <n v="193220"/>
    <n v="1673095"/>
    <n v="62.77"/>
    <n v="-85.049999999999727"/>
    <n v="-2.9465260094579754E-2"/>
    <x v="0"/>
  </r>
  <r>
    <d v="2025-01-27T00:00:00"/>
    <x v="0"/>
    <n v="1"/>
    <n v="1"/>
    <x v="1"/>
    <x v="0"/>
    <s v="Q1"/>
    <x v="9"/>
    <x v="3"/>
    <s v="EQ"/>
    <n v="2772.3"/>
    <n v="2846.9"/>
    <n v="2754.15"/>
    <n v="2801.4"/>
    <n v="2830"/>
    <n v="2831.6"/>
    <n v="2802.78"/>
    <n v="2022141"/>
    <n v="5667625142.1000004"/>
    <n v="138368"/>
    <n v="991606"/>
    <n v="49.04"/>
    <n v="30.199999999999818"/>
    <n v="1.0780324123652395E-2"/>
    <x v="1"/>
  </r>
  <r>
    <d v="2025-01-28T00:00:00"/>
    <x v="0"/>
    <n v="1"/>
    <n v="1"/>
    <x v="1"/>
    <x v="0"/>
    <s v="Q1"/>
    <x v="9"/>
    <x v="3"/>
    <s v="EQ"/>
    <n v="2835"/>
    <n v="2925"/>
    <n v="2784"/>
    <n v="2831.6"/>
    <n v="2875.3"/>
    <n v="2870.6"/>
    <n v="2865.44"/>
    <n v="2432787"/>
    <n v="6971015603.1999998"/>
    <n v="183499"/>
    <n v="1066729"/>
    <n v="43.85"/>
    <n v="39"/>
    <n v="1.3773131798276593E-2"/>
    <x v="1"/>
  </r>
  <r>
    <d v="2025-01-29T00:00:00"/>
    <x v="0"/>
    <n v="1"/>
    <n v="1"/>
    <x v="1"/>
    <x v="0"/>
    <s v="Q1"/>
    <x v="9"/>
    <x v="3"/>
    <s v="EQ"/>
    <n v="2883.95"/>
    <n v="2933.5"/>
    <n v="2856.3"/>
    <n v="2870.6"/>
    <n v="2933.5"/>
    <n v="2924.35"/>
    <n v="2901.11"/>
    <n v="1808565"/>
    <n v="5246839928.3999996"/>
    <n v="123662"/>
    <n v="824182"/>
    <n v="45.57"/>
    <n v="53.75"/>
    <n v="1.8724308506932349E-2"/>
    <x v="1"/>
  </r>
  <r>
    <d v="2025-01-30T00:00:00"/>
    <x v="0"/>
    <n v="1"/>
    <n v="1"/>
    <x v="1"/>
    <x v="0"/>
    <s v="Q1"/>
    <x v="9"/>
    <x v="3"/>
    <s v="EQ"/>
    <n v="2924.35"/>
    <n v="3008.9"/>
    <n v="2919"/>
    <n v="2924.35"/>
    <n v="2972"/>
    <n v="2971.45"/>
    <n v="2970.94"/>
    <n v="3055352"/>
    <n v="9077252819"/>
    <n v="138896"/>
    <n v="1604975"/>
    <n v="52.53"/>
    <n v="47.099999999999909"/>
    <n v="1.6106143245507517E-2"/>
    <x v="1"/>
  </r>
  <r>
    <d v="2025-01-31T00:00:00"/>
    <x v="0"/>
    <n v="1"/>
    <n v="1"/>
    <x v="1"/>
    <x v="0"/>
    <s v="Q1"/>
    <x v="9"/>
    <x v="3"/>
    <s v="EQ"/>
    <n v="2970"/>
    <n v="3049.85"/>
    <n v="2955.1"/>
    <n v="2971.45"/>
    <n v="3000"/>
    <n v="2989.85"/>
    <n v="3005.9"/>
    <n v="2412370"/>
    <n v="7251351432.5500002"/>
    <n v="134679"/>
    <n v="1378942"/>
    <n v="57.16"/>
    <n v="18.400000000000091"/>
    <n v="6.1922630365646714E-3"/>
    <x v="1"/>
  </r>
  <r>
    <d v="2025-02-01T00:00:00"/>
    <x v="1"/>
    <n v="2"/>
    <n v="1"/>
    <x v="1"/>
    <x v="0"/>
    <s v="Q1"/>
    <x v="9"/>
    <x v="3"/>
    <s v="EQ"/>
    <n v="2990"/>
    <n v="3098.95"/>
    <n v="2990"/>
    <n v="2989.85"/>
    <n v="3069.85"/>
    <n v="3076.75"/>
    <n v="3052.9"/>
    <n v="2674573"/>
    <n v="8165208918.3500004"/>
    <n v="152464"/>
    <n v="1191338"/>
    <n v="44.54"/>
    <n v="86.900000000000091"/>
    <n v="2.9065003261033194E-2"/>
    <x v="1"/>
  </r>
  <r>
    <d v="2025-02-03T00:00:00"/>
    <x v="1"/>
    <n v="2"/>
    <n v="1"/>
    <x v="1"/>
    <x v="0"/>
    <s v="Q1"/>
    <x v="9"/>
    <x v="3"/>
    <s v="EQ"/>
    <n v="3056.6"/>
    <n v="3187.95"/>
    <n v="3044.75"/>
    <n v="3076.75"/>
    <n v="3169"/>
    <n v="3173.3"/>
    <n v="3129.67"/>
    <n v="3664084"/>
    <n v="11467373532.9"/>
    <n v="241251"/>
    <n v="2033630"/>
    <n v="55.5"/>
    <n v="96.550000000000182"/>
    <n v="3.1380515153977467E-2"/>
    <x v="1"/>
  </r>
  <r>
    <d v="2025-02-04T00:00:00"/>
    <x v="1"/>
    <n v="2"/>
    <n v="1"/>
    <x v="1"/>
    <x v="0"/>
    <s v="Q1"/>
    <x v="9"/>
    <x v="3"/>
    <s v="EQ"/>
    <n v="3225"/>
    <n v="3270.55"/>
    <n v="3137.85"/>
    <n v="3173.3"/>
    <n v="3180"/>
    <n v="3189.05"/>
    <n v="3190.27"/>
    <n v="3862456"/>
    <n v="12322278209.5"/>
    <n v="193503"/>
    <n v="2170953"/>
    <n v="56.21"/>
    <n v="15.75"/>
    <n v="4.9632874294898051E-3"/>
    <x v="1"/>
  </r>
  <r>
    <d v="2025-02-05T00:00:00"/>
    <x v="1"/>
    <n v="2"/>
    <n v="1"/>
    <x v="1"/>
    <x v="0"/>
    <s v="Q1"/>
    <x v="9"/>
    <x v="3"/>
    <s v="EQ"/>
    <n v="3189.05"/>
    <n v="3218.65"/>
    <n v="3142"/>
    <n v="3189.05"/>
    <n v="3175.45"/>
    <n v="3178.75"/>
    <n v="3180.8"/>
    <n v="2264208"/>
    <n v="7201989629.25"/>
    <n v="130694"/>
    <n v="1389467"/>
    <n v="61.37"/>
    <n v="-10.300000000000182"/>
    <n v="-3.2298019786457352E-3"/>
    <x v="0"/>
  </r>
  <r>
    <d v="2025-02-06T00:00:00"/>
    <x v="1"/>
    <n v="2"/>
    <n v="1"/>
    <x v="1"/>
    <x v="0"/>
    <s v="Q1"/>
    <x v="9"/>
    <x v="3"/>
    <s v="EQ"/>
    <n v="3170"/>
    <n v="3180.85"/>
    <n v="3121.25"/>
    <n v="3178.75"/>
    <n v="3152"/>
    <n v="3139.95"/>
    <n v="3144.07"/>
    <n v="2341341"/>
    <n v="7361328842.3500004"/>
    <n v="126022"/>
    <n v="1161297"/>
    <n v="49.6"/>
    <n v="-38.800000000000182"/>
    <n v="-1.2206055839559632E-2"/>
    <x v="0"/>
  </r>
  <r>
    <d v="2025-02-07T00:00:00"/>
    <x v="1"/>
    <n v="2"/>
    <n v="1"/>
    <x v="1"/>
    <x v="0"/>
    <s v="Q1"/>
    <x v="9"/>
    <x v="3"/>
    <s v="EQ"/>
    <n v="3168"/>
    <n v="3219.95"/>
    <n v="3110"/>
    <n v="3139.95"/>
    <n v="3193"/>
    <n v="3198.45"/>
    <n v="3174.75"/>
    <n v="4790111"/>
    <n v="15207385377.65"/>
    <n v="220264"/>
    <n v="1971775"/>
    <n v="41.16"/>
    <n v="58.5"/>
    <n v="1.8630869918310804E-2"/>
    <x v="1"/>
  </r>
  <r>
    <d v="2025-02-10T00:00:00"/>
    <x v="1"/>
    <n v="2"/>
    <n v="1"/>
    <x v="1"/>
    <x v="0"/>
    <s v="Q1"/>
    <x v="9"/>
    <x v="3"/>
    <s v="EQ"/>
    <n v="3209.2"/>
    <n v="3270.95"/>
    <n v="3128.8"/>
    <n v="3198.45"/>
    <n v="3130.75"/>
    <n v="3137.25"/>
    <n v="3194.69"/>
    <n v="3852783"/>
    <n v="12308445237.049999"/>
    <n v="203318"/>
    <n v="1599258"/>
    <n v="41.51"/>
    <n v="-61.199999999999818"/>
    <n v="-1.9134268161140496E-2"/>
    <x v="0"/>
  </r>
  <r>
    <d v="2025-02-11T00:00:00"/>
    <x v="1"/>
    <n v="2"/>
    <n v="1"/>
    <x v="1"/>
    <x v="0"/>
    <s v="Q1"/>
    <x v="9"/>
    <x v="3"/>
    <s v="EQ"/>
    <n v="3146.85"/>
    <n v="3154"/>
    <n v="3071.1"/>
    <n v="3137.25"/>
    <n v="3085"/>
    <n v="3085.95"/>
    <n v="3113.75"/>
    <n v="2470280"/>
    <n v="7691830725.5500002"/>
    <n v="145323"/>
    <n v="1140752"/>
    <n v="46.18"/>
    <n v="-51.300000000000182"/>
    <n v="-1.6351900549844665E-2"/>
    <x v="0"/>
  </r>
  <r>
    <d v="2025-02-12T00:00:00"/>
    <x v="1"/>
    <n v="2"/>
    <n v="1"/>
    <x v="1"/>
    <x v="0"/>
    <s v="Q1"/>
    <x v="9"/>
    <x v="3"/>
    <s v="EQ"/>
    <n v="3068.55"/>
    <n v="3075"/>
    <n v="2955.1"/>
    <n v="3085.95"/>
    <n v="2987.1"/>
    <n v="2987.2"/>
    <n v="3001.67"/>
    <n v="4609887"/>
    <n v="13837373569.9"/>
    <n v="208885"/>
    <n v="2406285"/>
    <n v="52.2"/>
    <n v="-98.75"/>
    <n v="-3.1999870380271876E-2"/>
    <x v="0"/>
  </r>
  <r>
    <d v="2025-02-13T00:00:00"/>
    <x v="1"/>
    <n v="2"/>
    <n v="1"/>
    <x v="1"/>
    <x v="0"/>
    <s v="Q1"/>
    <x v="9"/>
    <x v="3"/>
    <s v="EQ"/>
    <n v="3024.95"/>
    <n v="3047"/>
    <n v="2971.05"/>
    <n v="2987.2"/>
    <n v="2979.95"/>
    <n v="2978"/>
    <n v="3003.54"/>
    <n v="2481783"/>
    <n v="7454137121.5500002"/>
    <n v="147059"/>
    <n v="1285263"/>
    <n v="51.79"/>
    <n v="-9.1999999999998181"/>
    <n v="-3.0798071772897089E-3"/>
    <x v="0"/>
  </r>
  <r>
    <d v="2025-02-14T00:00:00"/>
    <x v="1"/>
    <n v="2"/>
    <n v="1"/>
    <x v="1"/>
    <x v="0"/>
    <s v="Q1"/>
    <x v="9"/>
    <x v="3"/>
    <s v="EQ"/>
    <n v="2999"/>
    <n v="3020"/>
    <n v="2907.05"/>
    <n v="2978"/>
    <n v="2939"/>
    <n v="2942.6"/>
    <n v="2949.12"/>
    <n v="1959802"/>
    <n v="5779699750.25"/>
    <n v="127522"/>
    <n v="992488"/>
    <n v="50.64"/>
    <n v="-35.400000000000091"/>
    <n v="-1.1887172599059801E-2"/>
    <x v="0"/>
  </r>
  <r>
    <d v="2025-02-17T00:00:00"/>
    <x v="1"/>
    <n v="2"/>
    <n v="1"/>
    <x v="1"/>
    <x v="0"/>
    <s v="Q1"/>
    <x v="9"/>
    <x v="3"/>
    <s v="EQ"/>
    <n v="2940.8"/>
    <n v="2955"/>
    <n v="2792.25"/>
    <n v="2942.6"/>
    <n v="2841"/>
    <n v="2831.95"/>
    <n v="2825.13"/>
    <n v="4773279"/>
    <n v="13485151658.049999"/>
    <n v="268050"/>
    <n v="2089108"/>
    <n v="43.77"/>
    <n v="-110.65000000000009"/>
    <n v="-3.7602800244681607E-2"/>
    <x v="0"/>
  </r>
  <r>
    <d v="2025-02-18T00:00:00"/>
    <x v="1"/>
    <n v="2"/>
    <n v="1"/>
    <x v="1"/>
    <x v="0"/>
    <s v="Q1"/>
    <x v="9"/>
    <x v="3"/>
    <s v="EQ"/>
    <n v="2844"/>
    <n v="2845"/>
    <n v="2755.9"/>
    <n v="2831.95"/>
    <n v="2780.95"/>
    <n v="2790.05"/>
    <n v="2789.68"/>
    <n v="2301836"/>
    <n v="6421397120.6999998"/>
    <n v="162427"/>
    <n v="1047304"/>
    <n v="45.5"/>
    <n v="-41.899999999999636"/>
    <n v="-1.4795458959374156E-2"/>
    <x v="0"/>
  </r>
  <r>
    <d v="2025-02-19T00:00:00"/>
    <x v="1"/>
    <n v="2"/>
    <n v="1"/>
    <x v="1"/>
    <x v="0"/>
    <s v="Q1"/>
    <x v="9"/>
    <x v="3"/>
    <s v="EQ"/>
    <n v="2750"/>
    <n v="2782.65"/>
    <n v="2728"/>
    <n v="2790.05"/>
    <n v="2758.85"/>
    <n v="2757.4"/>
    <n v="2756.02"/>
    <n v="2671072"/>
    <n v="7361529633.3999996"/>
    <n v="280089"/>
    <n v="1444807"/>
    <n v="54.09"/>
    <n v="-32.650000000000091"/>
    <n v="-1.1702299241949101E-2"/>
    <x v="0"/>
  </r>
  <r>
    <d v="2025-02-20T00:00:00"/>
    <x v="1"/>
    <n v="2"/>
    <n v="1"/>
    <x v="1"/>
    <x v="0"/>
    <s v="Q1"/>
    <x v="9"/>
    <x v="3"/>
    <s v="EQ"/>
    <n v="2745.1"/>
    <n v="2844.5"/>
    <n v="2690.05"/>
    <n v="2757.4"/>
    <n v="2832.35"/>
    <n v="2839.45"/>
    <n v="2793.23"/>
    <n v="3799854"/>
    <n v="10613849775.1"/>
    <n v="263951"/>
    <n v="1519892"/>
    <n v="40"/>
    <n v="82.049999999999727"/>
    <n v="2.9756292159280381E-2"/>
    <x v="1"/>
  </r>
  <r>
    <d v="2025-02-21T00:00:00"/>
    <x v="1"/>
    <n v="2"/>
    <n v="1"/>
    <x v="1"/>
    <x v="0"/>
    <s v="Q1"/>
    <x v="9"/>
    <x v="3"/>
    <s v="EQ"/>
    <n v="2815.2"/>
    <n v="2815.2"/>
    <n v="2653.35"/>
    <n v="2839.45"/>
    <n v="2663.5"/>
    <n v="2669.35"/>
    <n v="2694.03"/>
    <n v="8940621"/>
    <n v="24086280053.25"/>
    <n v="407564"/>
    <n v="4442713"/>
    <n v="49.69"/>
    <n v="-170.09999999999991"/>
    <n v="-5.9905967705013267E-2"/>
    <x v="0"/>
  </r>
  <r>
    <d v="2025-02-24T00:00:00"/>
    <x v="1"/>
    <n v="2"/>
    <n v="1"/>
    <x v="1"/>
    <x v="0"/>
    <s v="Q1"/>
    <x v="9"/>
    <x v="3"/>
    <s v="EQ"/>
    <n v="2669"/>
    <n v="2716.8"/>
    <n v="2631.15"/>
    <n v="2669.35"/>
    <n v="2710.5"/>
    <n v="2709.2"/>
    <n v="2688.3"/>
    <n v="6167313"/>
    <n v="16579558765.15"/>
    <n v="282137"/>
    <n v="3068806"/>
    <n v="49.76"/>
    <n v="39.849999999999909"/>
    <n v="1.4928727967482687E-2"/>
    <x v="1"/>
  </r>
  <r>
    <d v="2025-02-25T00:00:00"/>
    <x v="1"/>
    <n v="2"/>
    <n v="1"/>
    <x v="1"/>
    <x v="0"/>
    <s v="Q1"/>
    <x v="9"/>
    <x v="3"/>
    <s v="EQ"/>
    <n v="2740"/>
    <n v="2803.95"/>
    <n v="2728.15"/>
    <n v="2709.2"/>
    <n v="2767"/>
    <n v="2777.85"/>
    <n v="2778.01"/>
    <n v="4916248"/>
    <n v="13657366847.049999"/>
    <n v="247707"/>
    <n v="2142048"/>
    <n v="43.57"/>
    <n v="68.650000000000091"/>
    <n v="2.5339583640927248E-2"/>
    <x v="1"/>
  </r>
  <r>
    <d v="2025-02-27T00:00:00"/>
    <x v="1"/>
    <n v="2"/>
    <n v="1"/>
    <x v="1"/>
    <x v="0"/>
    <s v="Q1"/>
    <x v="9"/>
    <x v="3"/>
    <s v="EQ"/>
    <n v="2837"/>
    <n v="2840"/>
    <n v="2703.5"/>
    <n v="2777.85"/>
    <n v="2720"/>
    <n v="2726.55"/>
    <n v="2738.18"/>
    <n v="2669767"/>
    <n v="7310309066.6499996"/>
    <n v="132720"/>
    <n v="1172307"/>
    <n v="43.91"/>
    <n v="-51.299999999999727"/>
    <n v="-1.8467519844483946E-2"/>
    <x v="0"/>
  </r>
  <r>
    <d v="2025-02-28T00:00:00"/>
    <x v="1"/>
    <n v="2"/>
    <n v="1"/>
    <x v="1"/>
    <x v="0"/>
    <s v="Q1"/>
    <x v="9"/>
    <x v="3"/>
    <s v="EQ"/>
    <n v="2695.1"/>
    <n v="2699"/>
    <n v="2572.1999999999998"/>
    <n v="2726.55"/>
    <n v="2595"/>
    <n v="2585.1"/>
    <n v="2604.06"/>
    <n v="7549863"/>
    <n v="19660315531.700001"/>
    <n v="373075"/>
    <n v="4754887"/>
    <n v="62.98"/>
    <n v="-141.45000000000027"/>
    <n v="-5.1878747868185165E-2"/>
    <x v="0"/>
  </r>
  <r>
    <d v="2025-03-03T00:00:00"/>
    <x v="2"/>
    <n v="3"/>
    <n v="1"/>
    <x v="1"/>
    <x v="0"/>
    <s v="Q1"/>
    <x v="9"/>
    <x v="3"/>
    <s v="EQ"/>
    <n v="2613.8000000000002"/>
    <n v="2695.95"/>
    <n v="2595"/>
    <n v="2585.1"/>
    <n v="2612"/>
    <n v="2611.9"/>
    <n v="2628.07"/>
    <n v="4340806"/>
    <n v="11407948555.15"/>
    <n v="218511"/>
    <n v="1923955"/>
    <n v="44.32"/>
    <n v="26.800000000000182"/>
    <n v="1.0367103787087611E-2"/>
    <x v="1"/>
  </r>
  <r>
    <d v="2025-03-04T00:00:00"/>
    <x v="2"/>
    <n v="3"/>
    <n v="1"/>
    <x v="1"/>
    <x v="0"/>
    <s v="Q1"/>
    <x v="9"/>
    <x v="3"/>
    <s v="EQ"/>
    <n v="2561"/>
    <n v="2627.3"/>
    <n v="2550"/>
    <n v="2611.9"/>
    <n v="2612.85"/>
    <n v="2613.35"/>
    <n v="2603.4299999999998"/>
    <n v="1984876"/>
    <n v="5167487843.9499998"/>
    <n v="118486"/>
    <n v="929416"/>
    <n v="46.82"/>
    <n v="1.4499999999998181"/>
    <n v="5.5515142233616066E-4"/>
    <x v="1"/>
  </r>
  <r>
    <d v="2025-03-05T00:00:00"/>
    <x v="2"/>
    <n v="3"/>
    <n v="1"/>
    <x v="1"/>
    <x v="0"/>
    <s v="Q1"/>
    <x v="9"/>
    <x v="3"/>
    <s v="EQ"/>
    <n v="2661.95"/>
    <n v="2736.9"/>
    <n v="2642.65"/>
    <n v="2613.35"/>
    <n v="2721.35"/>
    <n v="2726.6"/>
    <n v="2708.55"/>
    <n v="3665710"/>
    <n v="9928769339.9500008"/>
    <n v="180134"/>
    <n v="1747380"/>
    <n v="47.67"/>
    <n v="113.25"/>
    <n v="4.3335182811334111E-2"/>
    <x v="1"/>
  </r>
  <r>
    <d v="2025-03-06T00:00:00"/>
    <x v="2"/>
    <n v="3"/>
    <n v="1"/>
    <x v="1"/>
    <x v="0"/>
    <s v="Q1"/>
    <x v="9"/>
    <x v="3"/>
    <s v="EQ"/>
    <n v="2748"/>
    <n v="2766.85"/>
    <n v="2695"/>
    <n v="2726.6"/>
    <n v="2740.6"/>
    <n v="2742.4"/>
    <n v="2736.25"/>
    <n v="3706264"/>
    <n v="10141282937.65"/>
    <n v="152491"/>
    <n v="1895302"/>
    <n v="51.14"/>
    <n v="15.800000000000182"/>
    <n v="5.7947627081347403E-3"/>
    <x v="1"/>
  </r>
  <r>
    <d v="2025-03-07T00:00:00"/>
    <x v="2"/>
    <n v="3"/>
    <n v="1"/>
    <x v="1"/>
    <x v="0"/>
    <s v="Q1"/>
    <x v="9"/>
    <x v="3"/>
    <s v="EQ"/>
    <n v="2721.3"/>
    <n v="2765.95"/>
    <n v="2708.1"/>
    <n v="2742.4"/>
    <n v="2728.1"/>
    <n v="2727.85"/>
    <n v="2734.27"/>
    <n v="1886774"/>
    <n v="5158952088.8000002"/>
    <n v="119343"/>
    <n v="1042120"/>
    <n v="55.23"/>
    <n v="-14.550000000000182"/>
    <n v="-5.3055717619603926E-3"/>
    <x v="0"/>
  </r>
  <r>
    <d v="2025-03-10T00:00:00"/>
    <x v="2"/>
    <n v="3"/>
    <n v="1"/>
    <x v="1"/>
    <x v="0"/>
    <s v="Q1"/>
    <x v="9"/>
    <x v="3"/>
    <s v="EQ"/>
    <n v="2695"/>
    <n v="2734.65"/>
    <n v="2665.1"/>
    <n v="2727.85"/>
    <n v="2699"/>
    <n v="2702.6"/>
    <n v="2706.17"/>
    <n v="2520931"/>
    <n v="6822078572.1499996"/>
    <n v="112467"/>
    <n v="1371763"/>
    <n v="54.41"/>
    <n v="-25.25"/>
    <n v="-9.2563740674890486E-3"/>
    <x v="0"/>
  </r>
  <r>
    <d v="2025-03-11T00:00:00"/>
    <x v="2"/>
    <n v="3"/>
    <n v="1"/>
    <x v="1"/>
    <x v="0"/>
    <s v="Q1"/>
    <x v="9"/>
    <x v="3"/>
    <s v="EQ"/>
    <n v="2684.75"/>
    <n v="2685"/>
    <n v="2613.15"/>
    <n v="2702.6"/>
    <n v="2657.85"/>
    <n v="2645.6"/>
    <n v="2648.19"/>
    <n v="3616140"/>
    <n v="9576228724.4500008"/>
    <n v="202979"/>
    <n v="2325430"/>
    <n v="64.31"/>
    <n v="-57"/>
    <n v="-2.1090801450455117E-2"/>
    <x v="0"/>
  </r>
  <r>
    <d v="2025-03-12T00:00:00"/>
    <x v="2"/>
    <n v="3"/>
    <n v="1"/>
    <x v="1"/>
    <x v="0"/>
    <s v="Q1"/>
    <x v="9"/>
    <x v="3"/>
    <s v="EQ"/>
    <n v="2645.6"/>
    <n v="2678"/>
    <n v="2636.1"/>
    <n v="2645.6"/>
    <n v="2650"/>
    <n v="2653.3"/>
    <n v="2655.73"/>
    <n v="3447155"/>
    <n v="9154699019.7999992"/>
    <n v="149821"/>
    <n v="2258417"/>
    <n v="65.52"/>
    <n v="7.7000000000002728"/>
    <n v="2.9104928938616091E-3"/>
    <x v="1"/>
  </r>
  <r>
    <d v="2025-03-13T00:00:00"/>
    <x v="2"/>
    <n v="3"/>
    <n v="1"/>
    <x v="1"/>
    <x v="0"/>
    <s v="Q1"/>
    <x v="9"/>
    <x v="3"/>
    <s v="EQ"/>
    <n v="2677.1"/>
    <n v="2686.35"/>
    <n v="2618.3000000000002"/>
    <n v="2653.3"/>
    <n v="2644.5"/>
    <n v="2643.5"/>
    <n v="2643.38"/>
    <n v="2446428"/>
    <n v="6466847997.9499998"/>
    <n v="126240"/>
    <n v="1361732"/>
    <n v="55.66"/>
    <n v="-9.8000000000001819"/>
    <n v="-3.6935137376098372E-3"/>
    <x v="0"/>
  </r>
  <r>
    <d v="2025-03-17T00:00:00"/>
    <x v="2"/>
    <n v="3"/>
    <n v="1"/>
    <x v="1"/>
    <x v="0"/>
    <s v="Q1"/>
    <x v="9"/>
    <x v="3"/>
    <s v="EQ"/>
    <n v="2635"/>
    <n v="2727.05"/>
    <n v="2635"/>
    <n v="2643.5"/>
    <n v="2701"/>
    <n v="2705.15"/>
    <n v="2689.17"/>
    <n v="2527623"/>
    <n v="6797200209.5500002"/>
    <n v="160528"/>
    <n v="1313507"/>
    <n v="51.97"/>
    <n v="61.650000000000091"/>
    <n v="2.3321354265178774E-2"/>
    <x v="1"/>
  </r>
  <r>
    <d v="2025-03-18T00:00:00"/>
    <x v="2"/>
    <n v="3"/>
    <n v="1"/>
    <x v="1"/>
    <x v="0"/>
    <s v="Q1"/>
    <x v="9"/>
    <x v="3"/>
    <s v="EQ"/>
    <n v="2732.3"/>
    <n v="2798"/>
    <n v="2715.05"/>
    <n v="2705.15"/>
    <n v="2785"/>
    <n v="2791.4"/>
    <n v="2769.58"/>
    <n v="3522624"/>
    <n v="9756190786.7999992"/>
    <n v="147651"/>
    <n v="2182466"/>
    <n v="61.96"/>
    <n v="86.25"/>
    <n v="3.1883629373602201E-2"/>
    <x v="1"/>
  </r>
  <r>
    <d v="2025-03-19T00:00:00"/>
    <x v="2"/>
    <n v="3"/>
    <n v="1"/>
    <x v="1"/>
    <x v="0"/>
    <s v="Q1"/>
    <x v="9"/>
    <x v="3"/>
    <s v="EQ"/>
    <n v="2795"/>
    <n v="2831.9"/>
    <n v="2779.55"/>
    <n v="2791.4"/>
    <n v="2785"/>
    <n v="2789.1"/>
    <n v="2804"/>
    <n v="2438912"/>
    <n v="6838703620.5500002"/>
    <n v="130749"/>
    <n v="1452821"/>
    <n v="59.57"/>
    <n v="-2.3000000000001819"/>
    <n v="-8.2395930357533206E-4"/>
    <x v="0"/>
  </r>
  <r>
    <d v="2025-03-20T00:00:00"/>
    <x v="2"/>
    <n v="3"/>
    <n v="1"/>
    <x v="1"/>
    <x v="0"/>
    <s v="Q1"/>
    <x v="9"/>
    <x v="3"/>
    <s v="EQ"/>
    <n v="2803.75"/>
    <n v="2847"/>
    <n v="2801"/>
    <n v="2789.1"/>
    <n v="2838"/>
    <n v="2828.1"/>
    <n v="2827.02"/>
    <n v="2354374"/>
    <n v="6655853148.6499996"/>
    <n v="146188"/>
    <n v="1319450"/>
    <n v="56.04"/>
    <n v="39"/>
    <n v="1.3983005270517372E-2"/>
    <x v="1"/>
  </r>
  <r>
    <d v="2025-03-21T00:00:00"/>
    <x v="2"/>
    <n v="3"/>
    <n v="1"/>
    <x v="1"/>
    <x v="0"/>
    <s v="Q1"/>
    <x v="9"/>
    <x v="3"/>
    <s v="EQ"/>
    <n v="2839.1"/>
    <n v="2893"/>
    <n v="2781.25"/>
    <n v="2828.1"/>
    <n v="2787.2"/>
    <n v="2801.85"/>
    <n v="2833.87"/>
    <n v="3824316"/>
    <n v="10837617894.85"/>
    <n v="128915"/>
    <n v="2451495"/>
    <n v="64.099999999999994"/>
    <n v="-26.25"/>
    <n v="-9.2818500053039148E-3"/>
    <x v="0"/>
  </r>
  <r>
    <d v="2025-03-24T00:00:00"/>
    <x v="2"/>
    <n v="3"/>
    <n v="1"/>
    <x v="1"/>
    <x v="0"/>
    <s v="Q1"/>
    <x v="9"/>
    <x v="3"/>
    <s v="EQ"/>
    <n v="2815.3"/>
    <n v="2822.15"/>
    <n v="2709.4"/>
    <n v="2801.85"/>
    <n v="2777"/>
    <n v="2774.7"/>
    <n v="2758.48"/>
    <n v="5395134"/>
    <n v="14882345906.65"/>
    <n v="262642"/>
    <n v="2781853"/>
    <n v="51.56"/>
    <n v="-27.150000000000091"/>
    <n v="-9.6900262326677349E-3"/>
    <x v="0"/>
  </r>
  <r>
    <d v="2025-03-25T00:00:00"/>
    <x v="2"/>
    <n v="3"/>
    <n v="1"/>
    <x v="1"/>
    <x v="0"/>
    <s v="Q1"/>
    <x v="9"/>
    <x v="3"/>
    <s v="EQ"/>
    <n v="2774.7"/>
    <n v="2802.45"/>
    <n v="2725.05"/>
    <n v="2774.7"/>
    <n v="2730.5"/>
    <n v="2736"/>
    <n v="2752.07"/>
    <n v="3576766"/>
    <n v="9843520381.3999996"/>
    <n v="220783"/>
    <n v="1798955"/>
    <n v="50.3"/>
    <n v="-38.699999999999818"/>
    <n v="-1.394745377878683E-2"/>
    <x v="0"/>
  </r>
  <r>
    <d v="2025-03-26T00:00:00"/>
    <x v="2"/>
    <n v="3"/>
    <n v="1"/>
    <x v="1"/>
    <x v="0"/>
    <s v="Q1"/>
    <x v="9"/>
    <x v="3"/>
    <s v="EQ"/>
    <n v="2751.3"/>
    <n v="2795"/>
    <n v="2737.05"/>
    <n v="2736"/>
    <n v="2742.05"/>
    <n v="2742.25"/>
    <n v="2759.3"/>
    <n v="3111504"/>
    <n v="8585569216.8500004"/>
    <n v="155421"/>
    <n v="2007247"/>
    <n v="64.510000000000005"/>
    <n v="6.25"/>
    <n v="2.2843567251461987E-3"/>
    <x v="1"/>
  </r>
  <r>
    <d v="2025-03-27T00:00:00"/>
    <x v="2"/>
    <n v="3"/>
    <n v="1"/>
    <x v="1"/>
    <x v="0"/>
    <s v="Q1"/>
    <x v="9"/>
    <x v="3"/>
    <s v="EQ"/>
    <n v="2735"/>
    <n v="2751"/>
    <n v="2695.55"/>
    <n v="2742.25"/>
    <n v="2734"/>
    <n v="2733"/>
    <n v="2727.11"/>
    <n v="4325599"/>
    <n v="11796376825.799999"/>
    <n v="216437"/>
    <n v="2708085"/>
    <n v="62.61"/>
    <n v="-9.25"/>
    <n v="-3.3731424924788038E-3"/>
    <x v="0"/>
  </r>
  <r>
    <d v="2025-03-28T00:00:00"/>
    <x v="2"/>
    <n v="3"/>
    <n v="1"/>
    <x v="1"/>
    <x v="0"/>
    <s v="Q1"/>
    <x v="9"/>
    <x v="3"/>
    <s v="EQ"/>
    <n v="2735.8"/>
    <n v="2739.7"/>
    <n v="2635"/>
    <n v="2733"/>
    <n v="2661.15"/>
    <n v="2665.8"/>
    <n v="2659.63"/>
    <n v="6074446"/>
    <n v="16155785635.85"/>
    <n v="283613"/>
    <n v="3576036"/>
    <n v="58.87"/>
    <n v="-67.199999999999818"/>
    <n v="-2.458836443468709E-2"/>
    <x v="0"/>
  </r>
  <r>
    <d v="2025-04-01T00:00:00"/>
    <x v="3"/>
    <n v="4"/>
    <n v="1"/>
    <x v="1"/>
    <x v="1"/>
    <s v="Q2"/>
    <x v="9"/>
    <x v="3"/>
    <s v="EQ"/>
    <n v="2652.8"/>
    <n v="2728"/>
    <n v="2623.15"/>
    <n v="2665.8"/>
    <n v="2640"/>
    <n v="2637.9"/>
    <n v="2662.5"/>
    <n v="3300417"/>
    <n v="8787374453.7999992"/>
    <n v="171785"/>
    <n v="1829929"/>
    <n v="55.45"/>
    <n v="-27.900000000000091"/>
    <n v="-1.046590141796087E-2"/>
    <x v="0"/>
  </r>
  <r>
    <d v="2025-04-02T00:00:00"/>
    <x v="3"/>
    <n v="4"/>
    <n v="1"/>
    <x v="1"/>
    <x v="1"/>
    <s v="Q2"/>
    <x v="9"/>
    <x v="3"/>
    <s v="EQ"/>
    <n v="2631.1"/>
    <n v="2660"/>
    <n v="2625.3"/>
    <n v="2637.9"/>
    <n v="2637.95"/>
    <n v="2637.55"/>
    <n v="2641.07"/>
    <n v="2243574"/>
    <n v="5925434011.8500004"/>
    <n v="129253"/>
    <n v="1487790"/>
    <n v="66.31"/>
    <n v="-0.34999999999990905"/>
    <n v="-1.3268129951852194E-4"/>
    <x v="0"/>
  </r>
  <r>
    <d v="2025-04-03T00:00:00"/>
    <x v="3"/>
    <n v="4"/>
    <n v="1"/>
    <x v="1"/>
    <x v="1"/>
    <s v="Q2"/>
    <x v="9"/>
    <x v="3"/>
    <s v="EQ"/>
    <n v="2607.75"/>
    <n v="2652.4"/>
    <n v="2600.25"/>
    <n v="2637.55"/>
    <n v="2617"/>
    <n v="2611.4499999999998"/>
    <n v="2624.91"/>
    <n v="2361203"/>
    <n v="6197950577.3500004"/>
    <n v="126111"/>
    <n v="1451199"/>
    <n v="61.46"/>
    <n v="-26.100000000000364"/>
    <n v="-9.8955470038484053E-3"/>
    <x v="0"/>
  </r>
  <r>
    <d v="2025-04-04T00:00:00"/>
    <x v="3"/>
    <n v="4"/>
    <n v="1"/>
    <x v="1"/>
    <x v="1"/>
    <s v="Q2"/>
    <x v="9"/>
    <x v="3"/>
    <s v="EQ"/>
    <n v="2614.9499999999998"/>
    <n v="2631.5"/>
    <n v="2557.0500000000002"/>
    <n v="2611.4499999999998"/>
    <n v="2601.4"/>
    <n v="2596.5500000000002"/>
    <n v="2598.52"/>
    <n v="3598415"/>
    <n v="9350569400.25"/>
    <n v="181164"/>
    <n v="2207531"/>
    <n v="61.35"/>
    <n v="-14.899999999999636"/>
    <n v="-5.7056424591700539E-3"/>
    <x v="0"/>
  </r>
  <r>
    <d v="2025-04-07T00:00:00"/>
    <x v="3"/>
    <n v="4"/>
    <n v="1"/>
    <x v="1"/>
    <x v="1"/>
    <s v="Q2"/>
    <x v="9"/>
    <x v="3"/>
    <s v="EQ"/>
    <n v="2425"/>
    <n v="2524.65"/>
    <n v="2425"/>
    <n v="2596.5500000000002"/>
    <n v="2508"/>
    <n v="2491.25"/>
    <n v="2486.0500000000002"/>
    <n v="3937471"/>
    <n v="9788765284.0499992"/>
    <n v="284875"/>
    <n v="2239871"/>
    <n v="56.89"/>
    <n v="-105.30000000000018"/>
    <n v="-4.0553811788719717E-2"/>
    <x v="0"/>
  </r>
  <r>
    <d v="2025-04-08T00:00:00"/>
    <x v="3"/>
    <n v="4"/>
    <n v="1"/>
    <x v="1"/>
    <x v="1"/>
    <s v="Q2"/>
    <x v="9"/>
    <x v="3"/>
    <s v="EQ"/>
    <n v="2510"/>
    <n v="2550"/>
    <n v="2454"/>
    <n v="2491.25"/>
    <n v="2524.85"/>
    <n v="2523.65"/>
    <n v="2508.62"/>
    <n v="4253527"/>
    <n v="10670502713.6"/>
    <n v="227666"/>
    <n v="1824796"/>
    <n v="42.9"/>
    <n v="32.400000000000091"/>
    <n v="1.3005519317611677E-2"/>
    <x v="1"/>
  </r>
  <r>
    <d v="2025-04-09T00:00:00"/>
    <x v="3"/>
    <n v="4"/>
    <n v="1"/>
    <x v="1"/>
    <x v="1"/>
    <s v="Q2"/>
    <x v="9"/>
    <x v="3"/>
    <s v="EQ"/>
    <n v="2540"/>
    <n v="2571.9499999999998"/>
    <n v="2515.9499999999998"/>
    <n v="2523.65"/>
    <n v="2530.5"/>
    <n v="2523.1"/>
    <n v="2542.52"/>
    <n v="3347213"/>
    <n v="8510365788.75"/>
    <n v="188585"/>
    <n v="1785845"/>
    <n v="53.35"/>
    <n v="-0.5500000000001819"/>
    <n v="-2.1793830364756677E-4"/>
    <x v="0"/>
  </r>
  <r>
    <d v="2025-04-11T00:00:00"/>
    <x v="3"/>
    <n v="4"/>
    <n v="1"/>
    <x v="1"/>
    <x v="1"/>
    <s v="Q2"/>
    <x v="9"/>
    <x v="3"/>
    <s v="EQ"/>
    <n v="2549"/>
    <n v="2604"/>
    <n v="2532.0500000000002"/>
    <n v="2523.1"/>
    <n v="2600.6"/>
    <n v="2580.35"/>
    <n v="2575.14"/>
    <n v="3600209"/>
    <n v="9271028199.6499996"/>
    <n v="226713"/>
    <n v="2173524"/>
    <n v="60.37"/>
    <n v="57.25"/>
    <n v="2.269034124687884E-2"/>
    <x v="1"/>
  </r>
  <r>
    <d v="2025-04-15T00:00:00"/>
    <x v="3"/>
    <n v="4"/>
    <n v="1"/>
    <x v="1"/>
    <x v="1"/>
    <s v="Q2"/>
    <x v="9"/>
    <x v="3"/>
    <s v="EQ"/>
    <n v="2606"/>
    <n v="2690"/>
    <n v="2606"/>
    <n v="2580.35"/>
    <n v="2650"/>
    <n v="2646"/>
    <n v="2661.82"/>
    <n v="3287861"/>
    <n v="8751706211.8999996"/>
    <n v="235293"/>
    <n v="2031120"/>
    <n v="61.78"/>
    <n v="65.650000000000091"/>
    <n v="2.5442284961342491E-2"/>
    <x v="1"/>
  </r>
  <r>
    <d v="2025-04-16T00:00:00"/>
    <x v="3"/>
    <n v="4"/>
    <n v="1"/>
    <x v="1"/>
    <x v="1"/>
    <s v="Q2"/>
    <x v="9"/>
    <x v="3"/>
    <s v="EQ"/>
    <n v="2660"/>
    <n v="2665"/>
    <n v="2618.3000000000002"/>
    <n v="2646"/>
    <n v="2632.2"/>
    <n v="2634.6"/>
    <n v="2636.04"/>
    <n v="3070954"/>
    <n v="8095144350.6999998"/>
    <n v="230796"/>
    <n v="1923830"/>
    <n v="62.65"/>
    <n v="-11.400000000000091"/>
    <n v="-4.3083900226757715E-3"/>
    <x v="0"/>
  </r>
  <r>
    <d v="2025-04-17T00:00:00"/>
    <x v="3"/>
    <n v="4"/>
    <n v="1"/>
    <x v="1"/>
    <x v="1"/>
    <s v="Q2"/>
    <x v="9"/>
    <x v="3"/>
    <s v="EQ"/>
    <n v="2632"/>
    <n v="2682.8"/>
    <n v="2602.4"/>
    <n v="2634.6"/>
    <n v="2675.3"/>
    <n v="2679.4"/>
    <n v="2653.58"/>
    <n v="2638979"/>
    <n v="7002733750"/>
    <n v="174058"/>
    <n v="1418452"/>
    <n v="53.75"/>
    <n v="44.800000000000182"/>
    <n v="1.7004478858270774E-2"/>
    <x v="1"/>
  </r>
  <r>
    <d v="2025-04-21T00:00:00"/>
    <x v="3"/>
    <n v="4"/>
    <n v="1"/>
    <x v="1"/>
    <x v="1"/>
    <s v="Q2"/>
    <x v="9"/>
    <x v="3"/>
    <s v="EQ"/>
    <n v="2699.9"/>
    <n v="2774"/>
    <n v="2665.9"/>
    <n v="2679.4"/>
    <n v="2765"/>
    <n v="2764"/>
    <n v="2742.15"/>
    <n v="3120955"/>
    <n v="8558140689.6000004"/>
    <n v="129375"/>
    <n v="1949413"/>
    <n v="62.46"/>
    <n v="84.599999999999909"/>
    <n v="3.1574233037247108E-2"/>
    <x v="1"/>
  </r>
  <r>
    <d v="2025-04-22T00:00:00"/>
    <x v="3"/>
    <n v="4"/>
    <n v="1"/>
    <x v="1"/>
    <x v="1"/>
    <s v="Q2"/>
    <x v="9"/>
    <x v="3"/>
    <s v="EQ"/>
    <n v="2765"/>
    <n v="2822"/>
    <n v="2756"/>
    <n v="2764"/>
    <n v="2811.1"/>
    <n v="2817.1"/>
    <n v="2800.01"/>
    <n v="3193757"/>
    <n v="8942540174.5"/>
    <n v="166491"/>
    <n v="2151672"/>
    <n v="67.37"/>
    <n v="53.099999999999909"/>
    <n v="1.9211287988422542E-2"/>
    <x v="1"/>
  </r>
  <r>
    <d v="2025-04-23T00:00:00"/>
    <x v="3"/>
    <n v="4"/>
    <n v="1"/>
    <x v="1"/>
    <x v="1"/>
    <s v="Q2"/>
    <x v="9"/>
    <x v="3"/>
    <s v="EQ"/>
    <n v="2830"/>
    <n v="2923"/>
    <n v="2826"/>
    <n v="2817.1"/>
    <n v="2900.9"/>
    <n v="2917.8"/>
    <n v="2890.96"/>
    <n v="3906215"/>
    <n v="11292694450.299999"/>
    <n v="153835"/>
    <n v="2477410"/>
    <n v="63.42"/>
    <n v="100.70000000000027"/>
    <n v="3.5745979908416554E-2"/>
    <x v="1"/>
  </r>
  <r>
    <d v="2025-04-24T00:00:00"/>
    <x v="3"/>
    <n v="4"/>
    <n v="1"/>
    <x v="1"/>
    <x v="1"/>
    <s v="Q2"/>
    <x v="9"/>
    <x v="3"/>
    <s v="EQ"/>
    <n v="2917.8"/>
    <n v="2928"/>
    <n v="2865"/>
    <n v="2917.8"/>
    <n v="2898"/>
    <n v="2901.4"/>
    <n v="2893.16"/>
    <n v="2488496"/>
    <n v="7199608088"/>
    <n v="107895"/>
    <n v="1298187"/>
    <n v="52.17"/>
    <n v="-16.400000000000091"/>
    <n v="-5.620673109877336E-3"/>
    <x v="0"/>
  </r>
  <r>
    <d v="2025-04-25T00:00:00"/>
    <x v="3"/>
    <n v="4"/>
    <n v="1"/>
    <x v="1"/>
    <x v="1"/>
    <s v="Q2"/>
    <x v="9"/>
    <x v="3"/>
    <s v="EQ"/>
    <n v="2901.4"/>
    <n v="2939.6"/>
    <n v="2831.1"/>
    <n v="2901.4"/>
    <n v="2865"/>
    <n v="2864.2"/>
    <n v="2872.73"/>
    <n v="2299310"/>
    <n v="6605295806"/>
    <n v="107647"/>
    <n v="1225347"/>
    <n v="53.29"/>
    <n v="-37.200000000000273"/>
    <n v="-1.2821396567174561E-2"/>
    <x v="0"/>
  </r>
  <r>
    <d v="2025-04-28T00:00:00"/>
    <x v="3"/>
    <n v="4"/>
    <n v="1"/>
    <x v="1"/>
    <x v="1"/>
    <s v="Q2"/>
    <x v="9"/>
    <x v="3"/>
    <s v="EQ"/>
    <n v="2918.9"/>
    <n v="2945"/>
    <n v="2882.3"/>
    <n v="2864.2"/>
    <n v="2930"/>
    <n v="2930.6"/>
    <n v="2911.69"/>
    <n v="1864672"/>
    <n v="5429340679.3000002"/>
    <n v="105189"/>
    <n v="791977"/>
    <n v="42.47"/>
    <n v="66.400000000000091"/>
    <n v="2.3182738635570174E-2"/>
    <x v="1"/>
  </r>
  <r>
    <d v="2025-04-29T00:00:00"/>
    <x v="3"/>
    <n v="4"/>
    <n v="1"/>
    <x v="1"/>
    <x v="1"/>
    <s v="Q2"/>
    <x v="9"/>
    <x v="3"/>
    <s v="EQ"/>
    <n v="2950"/>
    <n v="2969.5"/>
    <n v="2901.8"/>
    <n v="2930.6"/>
    <n v="2905.8"/>
    <n v="2909.6"/>
    <n v="2920.47"/>
    <n v="2051228"/>
    <n v="5990542010.3000002"/>
    <n v="110088"/>
    <n v="1121669"/>
    <n v="54.68"/>
    <n v="-21"/>
    <n v="-7.1657681020951347E-3"/>
    <x v="0"/>
  </r>
  <r>
    <d v="2025-04-30T00:00:00"/>
    <x v="3"/>
    <n v="4"/>
    <n v="1"/>
    <x v="1"/>
    <x v="1"/>
    <s v="Q2"/>
    <x v="9"/>
    <x v="3"/>
    <s v="EQ"/>
    <n v="2908.8"/>
    <n v="2948.9"/>
    <n v="2887"/>
    <n v="2909.6"/>
    <n v="2919.5"/>
    <n v="2928.8"/>
    <n v="2927.07"/>
    <n v="2689753"/>
    <n v="7873097540.6999998"/>
    <n v="115500"/>
    <n v="1668685"/>
    <n v="62.04"/>
    <n v="19.200000000000273"/>
    <n v="6.5988452020897285E-3"/>
    <x v="1"/>
  </r>
  <r>
    <d v="2025-05-02T00:00:00"/>
    <x v="4"/>
    <n v="5"/>
    <n v="1"/>
    <x v="1"/>
    <x v="1"/>
    <s v="Q2"/>
    <x v="9"/>
    <x v="3"/>
    <s v="EQ"/>
    <n v="2950"/>
    <n v="3000"/>
    <n v="2910.2"/>
    <n v="2928.8"/>
    <n v="2918.6"/>
    <n v="2926.2"/>
    <n v="2953.27"/>
    <n v="3384402"/>
    <n v="9995052108"/>
    <n v="142813"/>
    <n v="1957019"/>
    <n v="57.82"/>
    <n v="-2.6000000000003638"/>
    <n v="-8.877355913686027E-4"/>
    <x v="0"/>
  </r>
  <r>
    <d v="2025-05-05T00:00:00"/>
    <x v="4"/>
    <n v="5"/>
    <n v="1"/>
    <x v="1"/>
    <x v="1"/>
    <s v="Q2"/>
    <x v="9"/>
    <x v="3"/>
    <s v="EQ"/>
    <n v="2948.9"/>
    <n v="3044"/>
    <n v="2937.7"/>
    <n v="2926.2"/>
    <n v="3024"/>
    <n v="3021.5"/>
    <n v="2995.56"/>
    <n v="4049197"/>
    <n v="12129625352"/>
    <n v="198957"/>
    <n v="1424070"/>
    <n v="35.17"/>
    <n v="95.300000000000182"/>
    <n v="3.2567835417948256E-2"/>
    <x v="1"/>
  </r>
  <r>
    <d v="2025-05-06T00:00:00"/>
    <x v="4"/>
    <n v="5"/>
    <n v="1"/>
    <x v="1"/>
    <x v="1"/>
    <s v="Q2"/>
    <x v="9"/>
    <x v="3"/>
    <s v="EQ"/>
    <n v="3150.6"/>
    <n v="3159.7"/>
    <n v="3056"/>
    <n v="3021.5"/>
    <n v="3058.4"/>
    <n v="3068.4"/>
    <n v="3097.22"/>
    <n v="5683215"/>
    <n v="17602147039.900002"/>
    <n v="266730"/>
    <n v="1648477"/>
    <n v="29.01"/>
    <n v="46.900000000000091"/>
    <n v="1.5522091676319738E-2"/>
    <x v="1"/>
  </r>
  <r>
    <d v="2025-05-07T00:00:00"/>
    <x v="4"/>
    <n v="5"/>
    <n v="1"/>
    <x v="1"/>
    <x v="1"/>
    <s v="Q2"/>
    <x v="9"/>
    <x v="3"/>
    <s v="EQ"/>
    <n v="3021.9"/>
    <n v="3125"/>
    <n v="3021.9"/>
    <n v="3068.4"/>
    <n v="3109.9"/>
    <n v="3119.9"/>
    <n v="3098.08"/>
    <n v="2942902"/>
    <n v="9117359370.7000008"/>
    <n v="140228"/>
    <n v="1798490"/>
    <n v="61.11"/>
    <n v="51.5"/>
    <n v="1.6783991656889582E-2"/>
    <x v="1"/>
  </r>
  <r>
    <d v="2025-05-08T00:00:00"/>
    <x v="4"/>
    <n v="5"/>
    <n v="1"/>
    <x v="1"/>
    <x v="1"/>
    <s v="Q2"/>
    <x v="9"/>
    <x v="3"/>
    <s v="EQ"/>
    <n v="3127.4"/>
    <n v="3137"/>
    <n v="3008.5"/>
    <n v="3119.9"/>
    <n v="3009"/>
    <n v="3033.1"/>
    <n v="3058.1"/>
    <n v="3323894"/>
    <n v="10164798793.4"/>
    <n v="155291"/>
    <n v="1867867"/>
    <n v="56.2"/>
    <n v="-86.800000000000182"/>
    <n v="-2.7821404532196604E-2"/>
    <x v="0"/>
  </r>
  <r>
    <d v="2025-05-09T00:00:00"/>
    <x v="4"/>
    <n v="5"/>
    <n v="1"/>
    <x v="1"/>
    <x v="1"/>
    <s v="Q2"/>
    <x v="9"/>
    <x v="3"/>
    <s v="EQ"/>
    <n v="2961.6"/>
    <n v="3057.1"/>
    <n v="2955"/>
    <n v="3033.1"/>
    <n v="2989.7"/>
    <n v="2982.1"/>
    <n v="3009.04"/>
    <n v="2308852"/>
    <n v="6947425357.3999996"/>
    <n v="127115"/>
    <n v="1357442"/>
    <n v="58.79"/>
    <n v="-51"/>
    <n v="-1.6814480234743332E-2"/>
    <x v="0"/>
  </r>
  <r>
    <d v="2025-05-12T00:00:00"/>
    <x v="4"/>
    <n v="5"/>
    <n v="1"/>
    <x v="1"/>
    <x v="1"/>
    <s v="Q2"/>
    <x v="9"/>
    <x v="3"/>
    <s v="EQ"/>
    <n v="3044.7"/>
    <n v="3112.2"/>
    <n v="3033.7"/>
    <n v="2982.1"/>
    <n v="3097.5"/>
    <n v="3104.7"/>
    <n v="3067.99"/>
    <n v="2166730"/>
    <n v="6647500167.1999998"/>
    <n v="157748"/>
    <n v="1170364"/>
    <n v="54.02"/>
    <n v="122.59999999999991"/>
    <n v="4.1111968076187895E-2"/>
    <x v="1"/>
  </r>
  <r>
    <d v="2025-05-13T00:00:00"/>
    <x v="4"/>
    <n v="5"/>
    <n v="1"/>
    <x v="1"/>
    <x v="1"/>
    <s v="Q2"/>
    <x v="9"/>
    <x v="3"/>
    <s v="EQ"/>
    <n v="3050"/>
    <n v="3111"/>
    <n v="3035"/>
    <n v="3104.7"/>
    <n v="3058"/>
    <n v="3053.8"/>
    <n v="3073.02"/>
    <n v="2681662"/>
    <n v="8240813022.8999996"/>
    <n v="178009"/>
    <n v="1420071"/>
    <n v="52.95"/>
    <n v="-50.899999999999636"/>
    <n v="-1.6394498663316791E-2"/>
    <x v="0"/>
  </r>
  <r>
    <d v="2025-05-14T00:00:00"/>
    <x v="4"/>
    <n v="5"/>
    <n v="1"/>
    <x v="1"/>
    <x v="1"/>
    <s v="Q2"/>
    <x v="9"/>
    <x v="3"/>
    <s v="EQ"/>
    <n v="3037.5"/>
    <n v="3110"/>
    <n v="3018"/>
    <n v="3053.8"/>
    <n v="3103.1"/>
    <n v="3101.8"/>
    <n v="3092.44"/>
    <n v="2236302"/>
    <n v="6915634317.1000004"/>
    <n v="98515"/>
    <n v="1291326"/>
    <n v="57.74"/>
    <n v="48"/>
    <n v="1.5718121684458707E-2"/>
    <x v="1"/>
  </r>
  <r>
    <d v="2025-05-15T00:00:00"/>
    <x v="4"/>
    <n v="5"/>
    <n v="1"/>
    <x v="1"/>
    <x v="1"/>
    <s v="Q2"/>
    <x v="9"/>
    <x v="3"/>
    <s v="EQ"/>
    <n v="3085"/>
    <n v="3170.7"/>
    <n v="3073"/>
    <n v="3101.8"/>
    <n v="3132"/>
    <n v="3144.3"/>
    <n v="3127.25"/>
    <n v="3590003"/>
    <n v="11226842035"/>
    <n v="198690"/>
    <n v="1829468"/>
    <n v="50.96"/>
    <n v="42.5"/>
    <n v="1.3701721581017474E-2"/>
    <x v="1"/>
  </r>
  <r>
    <d v="2025-05-16T00:00:00"/>
    <x v="4"/>
    <n v="5"/>
    <n v="1"/>
    <x v="1"/>
    <x v="1"/>
    <s v="Q2"/>
    <x v="9"/>
    <x v="3"/>
    <s v="EQ"/>
    <n v="3135"/>
    <n v="3149.5"/>
    <n v="3115"/>
    <n v="3144.3"/>
    <n v="3133.9"/>
    <n v="3135.6"/>
    <n v="3134.27"/>
    <n v="2269659"/>
    <n v="7113719402.8000002"/>
    <n v="186310"/>
    <n v="1414434"/>
    <n v="62.32"/>
    <n v="-8.7000000000002728"/>
    <n v="-2.7669115542410944E-3"/>
    <x v="0"/>
  </r>
  <r>
    <d v="2025-05-19T00:00:00"/>
    <x v="4"/>
    <n v="5"/>
    <n v="1"/>
    <x v="1"/>
    <x v="1"/>
    <s v="Q2"/>
    <x v="9"/>
    <x v="3"/>
    <s v="EQ"/>
    <n v="3115"/>
    <n v="3157"/>
    <n v="3103.6"/>
    <n v="3135.6"/>
    <n v="3125"/>
    <n v="3128"/>
    <n v="3133.83"/>
    <n v="2011149"/>
    <n v="6302592642"/>
    <n v="149542"/>
    <n v="1359898"/>
    <n v="67.62"/>
    <n v="-7.5999999999999091"/>
    <n v="-2.4237785431814995E-3"/>
    <x v="0"/>
  </r>
  <r>
    <d v="2025-05-20T00:00:00"/>
    <x v="4"/>
    <n v="5"/>
    <n v="1"/>
    <x v="1"/>
    <x v="1"/>
    <s v="Q2"/>
    <x v="9"/>
    <x v="3"/>
    <s v="EQ"/>
    <n v="3128.2"/>
    <n v="3135.3"/>
    <n v="3049.1"/>
    <n v="3128"/>
    <n v="3073"/>
    <n v="3063.5"/>
    <n v="3076.55"/>
    <n v="2667772"/>
    <n v="8207524069.6999998"/>
    <n v="115914"/>
    <n v="1739697"/>
    <n v="65.209999999999994"/>
    <n v="-64.5"/>
    <n v="-2.0620204603580564E-2"/>
    <x v="0"/>
  </r>
  <r>
    <d v="2025-05-21T00:00:00"/>
    <x v="4"/>
    <n v="5"/>
    <n v="1"/>
    <x v="1"/>
    <x v="1"/>
    <s v="Q2"/>
    <x v="9"/>
    <x v="3"/>
    <s v="EQ"/>
    <n v="3063"/>
    <n v="3132"/>
    <n v="3048.1"/>
    <n v="3063.5"/>
    <n v="3086.3"/>
    <n v="3090.7"/>
    <n v="3096.44"/>
    <n v="1395136"/>
    <n v="4319950164"/>
    <n v="78449"/>
    <n v="736196"/>
    <n v="52.77"/>
    <n v="27.199999999999818"/>
    <n v="8.8787334747836844E-3"/>
    <x v="1"/>
  </r>
  <r>
    <d v="2025-05-22T00:00:00"/>
    <x v="4"/>
    <n v="5"/>
    <n v="1"/>
    <x v="1"/>
    <x v="1"/>
    <s v="Q2"/>
    <x v="9"/>
    <x v="3"/>
    <s v="EQ"/>
    <n v="3076.6"/>
    <n v="3089.8"/>
    <n v="2980.5"/>
    <n v="3090.7"/>
    <n v="3016"/>
    <n v="3006.3"/>
    <n v="3010.09"/>
    <n v="3870830"/>
    <n v="11651531830.4"/>
    <n v="187573"/>
    <n v="2350179"/>
    <n v="60.72"/>
    <n v="-84.399999999999636"/>
    <n v="-2.7307729640534392E-2"/>
    <x v="0"/>
  </r>
  <r>
    <d v="2025-05-23T00:00:00"/>
    <x v="4"/>
    <n v="5"/>
    <n v="1"/>
    <x v="1"/>
    <x v="1"/>
    <s v="Q2"/>
    <x v="9"/>
    <x v="3"/>
    <s v="EQ"/>
    <n v="3020"/>
    <n v="3030.8"/>
    <n v="2984.2"/>
    <n v="3006.3"/>
    <n v="3014.8"/>
    <n v="3012.7"/>
    <n v="3011.07"/>
    <n v="1828093"/>
    <n v="5504516972.3999996"/>
    <n v="105053"/>
    <n v="1089203"/>
    <n v="59.58"/>
    <n v="6.3999999999996362"/>
    <n v="2.1288627216178146E-3"/>
    <x v="1"/>
  </r>
  <r>
    <d v="2025-05-26T00:00:00"/>
    <x v="4"/>
    <n v="5"/>
    <n v="1"/>
    <x v="1"/>
    <x v="1"/>
    <s v="Q2"/>
    <x v="9"/>
    <x v="3"/>
    <s v="EQ"/>
    <n v="3038"/>
    <n v="3101"/>
    <n v="3027.7"/>
    <n v="3012.7"/>
    <n v="3075"/>
    <n v="3080.2"/>
    <n v="3078.97"/>
    <n v="2164190"/>
    <n v="6663481816.6000004"/>
    <n v="150987"/>
    <n v="1196105"/>
    <n v="55.27"/>
    <n v="67.5"/>
    <n v="2.2405151525209947E-2"/>
    <x v="1"/>
  </r>
  <r>
    <d v="2025-05-27T00:00:00"/>
    <x v="4"/>
    <n v="5"/>
    <n v="1"/>
    <x v="1"/>
    <x v="1"/>
    <s v="Q2"/>
    <x v="9"/>
    <x v="3"/>
    <s v="EQ"/>
    <n v="3080.2"/>
    <n v="3085"/>
    <n v="3014.6"/>
    <n v="3080.2"/>
    <n v="3042"/>
    <n v="3039.8"/>
    <n v="3040.7"/>
    <n v="2599143"/>
    <n v="7903217359.6000004"/>
    <n v="130075"/>
    <n v="1148898"/>
    <n v="44.2"/>
    <n v="-40.399999999999636"/>
    <n v="-1.3116031426530627E-2"/>
    <x v="0"/>
  </r>
  <r>
    <d v="2025-05-28T00:00:00"/>
    <x v="4"/>
    <n v="5"/>
    <n v="1"/>
    <x v="1"/>
    <x v="1"/>
    <s v="Q2"/>
    <x v="9"/>
    <x v="3"/>
    <s v="EQ"/>
    <n v="3039.7"/>
    <n v="3044.8"/>
    <n v="2993"/>
    <n v="3039.8"/>
    <n v="2994.5"/>
    <n v="2997.8"/>
    <n v="3009"/>
    <n v="1491995"/>
    <n v="4489415080.3999996"/>
    <n v="93521"/>
    <n v="817951"/>
    <n v="54.82"/>
    <n v="-42"/>
    <n v="-1.3816698467004408E-2"/>
    <x v="0"/>
  </r>
  <r>
    <d v="2025-05-29T00:00:00"/>
    <x v="4"/>
    <n v="5"/>
    <n v="1"/>
    <x v="1"/>
    <x v="1"/>
    <s v="Q2"/>
    <x v="9"/>
    <x v="3"/>
    <s v="EQ"/>
    <n v="2999"/>
    <n v="3028.9"/>
    <n v="2987.2"/>
    <n v="2997.8"/>
    <n v="3013.6"/>
    <n v="3009"/>
    <n v="3003.39"/>
    <n v="2093429"/>
    <n v="6287388111.3999996"/>
    <n v="102777"/>
    <n v="1200293"/>
    <n v="57.34"/>
    <n v="11.199999999999818"/>
    <n v="3.7360731202881504E-3"/>
    <x v="1"/>
  </r>
  <r>
    <d v="2025-05-30T00:00:00"/>
    <x v="4"/>
    <n v="5"/>
    <n v="1"/>
    <x v="1"/>
    <x v="1"/>
    <s v="Q2"/>
    <x v="9"/>
    <x v="3"/>
    <s v="EQ"/>
    <n v="3005"/>
    <n v="3017.4"/>
    <n v="2957"/>
    <n v="3009"/>
    <n v="2971"/>
    <n v="2976.8"/>
    <n v="2977.23"/>
    <n v="3700191"/>
    <n v="11016320512.700001"/>
    <n v="113144"/>
    <n v="2417696"/>
    <n v="65.34"/>
    <n v="-32.199999999999818"/>
    <n v="-1.0701229644400073E-2"/>
    <x v="0"/>
  </r>
  <r>
    <d v="2025-06-02T00:00:00"/>
    <x v="5"/>
    <n v="6"/>
    <n v="1"/>
    <x v="1"/>
    <x v="1"/>
    <s v="Q2"/>
    <x v="9"/>
    <x v="3"/>
    <s v="EQ"/>
    <n v="2976.8"/>
    <n v="3038.5"/>
    <n v="2962.3"/>
    <n v="2976.8"/>
    <n v="3024"/>
    <n v="3025.9"/>
    <n v="3015.36"/>
    <n v="2967741"/>
    <n v="8948807437.2999992"/>
    <n v="170070"/>
    <n v="1824352"/>
    <n v="61.47"/>
    <n v="49.099999999999909"/>
    <n v="1.6494221983337779E-2"/>
    <x v="1"/>
  </r>
  <r>
    <d v="2025-06-03T00:00:00"/>
    <x v="5"/>
    <n v="6"/>
    <n v="1"/>
    <x v="1"/>
    <x v="1"/>
    <s v="Q2"/>
    <x v="9"/>
    <x v="3"/>
    <s v="EQ"/>
    <n v="3042"/>
    <n v="3064.8"/>
    <n v="3027"/>
    <n v="3025.9"/>
    <n v="3044"/>
    <n v="3046.5"/>
    <n v="3045.88"/>
    <n v="3204094"/>
    <n v="9759296418.7000008"/>
    <n v="139606"/>
    <n v="1879883"/>
    <n v="58.67"/>
    <n v="20.599999999999909"/>
    <n v="6.8078918668825501E-3"/>
    <x v="1"/>
  </r>
  <r>
    <d v="2025-06-04T00:00:00"/>
    <x v="5"/>
    <n v="6"/>
    <n v="1"/>
    <x v="1"/>
    <x v="1"/>
    <s v="Q2"/>
    <x v="9"/>
    <x v="3"/>
    <s v="EQ"/>
    <n v="3045.1"/>
    <n v="3087"/>
    <n v="3040.1"/>
    <n v="3046.5"/>
    <n v="3051"/>
    <n v="3053.4"/>
    <n v="3061.48"/>
    <n v="1584653"/>
    <n v="4851381285.3000002"/>
    <n v="82506"/>
    <n v="824834"/>
    <n v="52.05"/>
    <n v="6.9000000000000909"/>
    <n v="2.2648941408173612E-3"/>
    <x v="1"/>
  </r>
  <r>
    <d v="2025-06-05T00:00:00"/>
    <x v="5"/>
    <n v="6"/>
    <n v="1"/>
    <x v="1"/>
    <x v="1"/>
    <s v="Q2"/>
    <x v="9"/>
    <x v="3"/>
    <s v="EQ"/>
    <n v="3078"/>
    <n v="3095"/>
    <n v="2994.8"/>
    <n v="3053.4"/>
    <n v="3045"/>
    <n v="3041.6"/>
    <n v="3049.4"/>
    <n v="3504632"/>
    <n v="10687029172"/>
    <n v="143954"/>
    <n v="1583830"/>
    <n v="45.19"/>
    <n v="-11.800000000000182"/>
    <n v="-3.8645444422611454E-3"/>
    <x v="0"/>
  </r>
  <r>
    <d v="2025-06-06T00:00:00"/>
    <x v="5"/>
    <n v="6"/>
    <n v="1"/>
    <x v="1"/>
    <x v="1"/>
    <s v="Q2"/>
    <x v="9"/>
    <x v="3"/>
    <s v="EQ"/>
    <n v="3041.6"/>
    <n v="3112.9"/>
    <n v="3027"/>
    <n v="3041.6"/>
    <n v="3106.5"/>
    <n v="3106.5"/>
    <n v="3075.56"/>
    <n v="2028071"/>
    <n v="6237451267.1999998"/>
    <n v="95355"/>
    <n v="1041267"/>
    <n v="51.34"/>
    <n v="64.900000000000091"/>
    <n v="2.133745397159393E-2"/>
    <x v="1"/>
  </r>
  <r>
    <d v="2025-06-09T00:00:00"/>
    <x v="5"/>
    <n v="6"/>
    <n v="1"/>
    <x v="1"/>
    <x v="1"/>
    <s v="Q2"/>
    <x v="9"/>
    <x v="3"/>
    <s v="EQ"/>
    <n v="3130"/>
    <n v="3141"/>
    <n v="3078"/>
    <n v="3106.5"/>
    <n v="3085"/>
    <n v="3087.4"/>
    <n v="3101.96"/>
    <n v="1364639"/>
    <n v="4233053183.5"/>
    <n v="76538"/>
    <n v="740672"/>
    <n v="54.28"/>
    <n v="-19.099999999999909"/>
    <n v="-6.148398519233835E-3"/>
    <x v="0"/>
  </r>
  <r>
    <d v="2025-06-10T00:00:00"/>
    <x v="5"/>
    <n v="6"/>
    <n v="1"/>
    <x v="1"/>
    <x v="1"/>
    <s v="Q2"/>
    <x v="9"/>
    <x v="3"/>
    <s v="EQ"/>
    <n v="3102"/>
    <n v="3106.9"/>
    <n v="3059.8"/>
    <n v="3087.4"/>
    <n v="3075.2"/>
    <n v="3067.5"/>
    <n v="3082.98"/>
    <n v="1787253"/>
    <n v="5510067863.5"/>
    <n v="111508"/>
    <n v="1032525"/>
    <n v="57.77"/>
    <n v="-19.900000000000091"/>
    <n v="-6.445552892401403E-3"/>
    <x v="0"/>
  </r>
  <r>
    <d v="2025-06-10T00:00:00"/>
    <x v="5"/>
    <n v="6"/>
    <n v="1"/>
    <x v="1"/>
    <x v="1"/>
    <s v="Q2"/>
    <x v="9"/>
    <x v="3"/>
    <s v="EQ"/>
    <n v="3102"/>
    <n v="3106.9"/>
    <n v="3059.8"/>
    <n v="3087.4"/>
    <n v="3075.2"/>
    <n v="3067.5"/>
    <n v="3082.98"/>
    <n v="1787253"/>
    <n v="5510067863.5"/>
    <n v="111508"/>
    <n v="1032525"/>
    <n v="57.77"/>
    <n v="-19.900000000000091"/>
    <n v="-6.445552892401403E-3"/>
    <x v="0"/>
  </r>
  <r>
    <d v="2025-06-11T00:00:00"/>
    <x v="5"/>
    <n v="6"/>
    <n v="1"/>
    <x v="1"/>
    <x v="1"/>
    <s v="Q2"/>
    <x v="9"/>
    <x v="3"/>
    <s v="EQ"/>
    <n v="3085"/>
    <n v="3124"/>
    <n v="3076"/>
    <n v="3067.5"/>
    <n v="3082"/>
    <n v="3080.7"/>
    <n v="3096.19"/>
    <n v="1749787"/>
    <n v="5417668102.8999996"/>
    <n v="81643"/>
    <n v="893969"/>
    <n v="51.09"/>
    <n v="13.199999999999818"/>
    <n v="4.3031784841075201E-3"/>
    <x v="1"/>
  </r>
  <r>
    <d v="2025-06-12T00:00:00"/>
    <x v="5"/>
    <n v="6"/>
    <n v="1"/>
    <x v="1"/>
    <x v="1"/>
    <s v="Q2"/>
    <x v="9"/>
    <x v="3"/>
    <s v="EQ"/>
    <n v="3088"/>
    <n v="3094"/>
    <n v="3007"/>
    <n v="3080.7"/>
    <n v="3008"/>
    <n v="3019.2"/>
    <n v="3035.72"/>
    <n v="2278398"/>
    <n v="6916579589.5"/>
    <n v="117848"/>
    <n v="1117100"/>
    <n v="49.03"/>
    <n v="-61.5"/>
    <n v="-1.9962995423118125E-2"/>
    <x v="0"/>
  </r>
  <r>
    <d v="2025-06-13T00:00:00"/>
    <x v="5"/>
    <n v="6"/>
    <n v="1"/>
    <x v="1"/>
    <x v="1"/>
    <s v="Q2"/>
    <x v="9"/>
    <x v="3"/>
    <s v="EQ"/>
    <n v="2932"/>
    <n v="3018.5"/>
    <n v="2932"/>
    <n v="3019.2"/>
    <n v="3005.9"/>
    <n v="3006"/>
    <n v="2990.46"/>
    <n v="2003184"/>
    <n v="5990441411.5"/>
    <n v="102647"/>
    <n v="1317447"/>
    <n v="65.77"/>
    <n v="-13.199999999999818"/>
    <n v="-4.3720190779013707E-3"/>
    <x v="0"/>
  </r>
  <r>
    <d v="2025-06-16T00:00:00"/>
    <x v="5"/>
    <n v="6"/>
    <n v="1"/>
    <x v="1"/>
    <x v="1"/>
    <s v="Q2"/>
    <x v="9"/>
    <x v="3"/>
    <s v="EQ"/>
    <n v="3001"/>
    <n v="3045"/>
    <n v="2988.1"/>
    <n v="3006"/>
    <n v="3021"/>
    <n v="3023.6"/>
    <n v="3019.76"/>
    <n v="1673726"/>
    <n v="5054244285.8000002"/>
    <n v="82046"/>
    <n v="1157804"/>
    <n v="69.180000000000007"/>
    <n v="17.599999999999909"/>
    <n v="5.8549567531603159E-3"/>
    <x v="1"/>
  </r>
  <r>
    <d v="2025-06-17T00:00:00"/>
    <x v="5"/>
    <n v="6"/>
    <n v="1"/>
    <x v="1"/>
    <x v="1"/>
    <s v="Q2"/>
    <x v="9"/>
    <x v="3"/>
    <s v="EQ"/>
    <n v="3043"/>
    <n v="3043"/>
    <n v="2994"/>
    <n v="3023.6"/>
    <n v="3008"/>
    <n v="3007.2"/>
    <n v="3008.48"/>
    <n v="1455355"/>
    <n v="4378404686.1000004"/>
    <n v="113661"/>
    <n v="909840"/>
    <n v="62.52"/>
    <n v="-16.400000000000091"/>
    <n v="-5.4239978833179291E-3"/>
    <x v="0"/>
  </r>
  <r>
    <d v="2025-06-18T00:00:00"/>
    <x v="5"/>
    <n v="6"/>
    <n v="1"/>
    <x v="1"/>
    <x v="1"/>
    <s v="Q2"/>
    <x v="9"/>
    <x v="3"/>
    <s v="EQ"/>
    <n v="3000"/>
    <n v="3074.9"/>
    <n v="2986.6"/>
    <n v="3007.2"/>
    <n v="3038"/>
    <n v="3041.1"/>
    <n v="3043.9"/>
    <n v="2161043"/>
    <n v="6577997630.3000002"/>
    <n v="93881"/>
    <n v="1080142"/>
    <n v="49.98"/>
    <n v="33.900000000000091"/>
    <n v="1.127294493216284E-2"/>
    <x v="1"/>
  </r>
  <r>
    <d v="2025-06-19T00:00:00"/>
    <x v="5"/>
    <n v="6"/>
    <n v="1"/>
    <x v="1"/>
    <x v="1"/>
    <s v="Q2"/>
    <x v="9"/>
    <x v="3"/>
    <s v="EQ"/>
    <n v="3038"/>
    <n v="3106.9"/>
    <n v="3034.2"/>
    <n v="3041.1"/>
    <n v="3089"/>
    <n v="3094.8"/>
    <n v="3082.49"/>
    <n v="2482920"/>
    <n v="7653564735.1000004"/>
    <n v="107167"/>
    <n v="1141839"/>
    <n v="45.99"/>
    <n v="53.700000000000273"/>
    <n v="1.7658084245832189E-2"/>
    <x v="1"/>
  </r>
  <r>
    <d v="2025-06-20T00:00:00"/>
    <x v="5"/>
    <n v="6"/>
    <n v="1"/>
    <x v="1"/>
    <x v="1"/>
    <s v="Q2"/>
    <x v="9"/>
    <x v="3"/>
    <s v="EQ"/>
    <n v="3100"/>
    <n v="3203"/>
    <n v="3090.3"/>
    <n v="3094.8"/>
    <n v="3189.9"/>
    <n v="3184.4"/>
    <n v="3173.67"/>
    <n v="8315834"/>
    <n v="26391740253.099998"/>
    <n v="233029"/>
    <n v="5748231"/>
    <n v="69.12"/>
    <n v="89.599999999999909"/>
    <n v="2.8951790099521747E-2"/>
    <x v="1"/>
  </r>
  <r>
    <d v="2025-06-23T00:00:00"/>
    <x v="5"/>
    <n v="6"/>
    <n v="1"/>
    <x v="1"/>
    <x v="1"/>
    <s v="Q2"/>
    <x v="9"/>
    <x v="3"/>
    <s v="EQ"/>
    <n v="3163.6"/>
    <n v="3184.4"/>
    <n v="3122.7"/>
    <n v="3184.4"/>
    <n v="3136"/>
    <n v="3135"/>
    <n v="3141.92"/>
    <n v="1731432"/>
    <n v="5440016795.6000004"/>
    <n v="96994"/>
    <n v="816382"/>
    <n v="47.15"/>
    <n v="-49.400000000000091"/>
    <n v="-1.5513126491646807E-2"/>
    <x v="0"/>
  </r>
  <r>
    <d v="2025-06-24T00:00:00"/>
    <x v="5"/>
    <n v="6"/>
    <n v="1"/>
    <x v="1"/>
    <x v="1"/>
    <s v="Q2"/>
    <x v="9"/>
    <x v="3"/>
    <s v="EQ"/>
    <n v="3155.1"/>
    <n v="3216.6"/>
    <n v="3136.8"/>
    <n v="3135"/>
    <n v="3156.2"/>
    <n v="3150.1"/>
    <n v="3177.77"/>
    <n v="2834887"/>
    <n v="9008622103.7999992"/>
    <n v="151693"/>
    <n v="1255072"/>
    <n v="44.27"/>
    <n v="15.099999999999909"/>
    <n v="4.8165869218500506E-3"/>
    <x v="1"/>
  </r>
  <r>
    <d v="2025-06-25T00:00:00"/>
    <x v="5"/>
    <n v="6"/>
    <n v="1"/>
    <x v="1"/>
    <x v="1"/>
    <s v="Q2"/>
    <x v="9"/>
    <x v="3"/>
    <s v="EQ"/>
    <n v="3180"/>
    <n v="3225.5"/>
    <n v="3160.5"/>
    <n v="3150.1"/>
    <n v="3218"/>
    <n v="3215.5"/>
    <n v="3195.35"/>
    <n v="2078771"/>
    <n v="6642406851.1000004"/>
    <n v="101906"/>
    <n v="1259543"/>
    <n v="60.59"/>
    <n v="65.400000000000091"/>
    <n v="2.0761245674740515E-2"/>
    <x v="1"/>
  </r>
  <r>
    <d v="2025-06-26T00:00:00"/>
    <x v="5"/>
    <n v="6"/>
    <n v="1"/>
    <x v="1"/>
    <x v="1"/>
    <s v="Q2"/>
    <x v="9"/>
    <x v="3"/>
    <s v="EQ"/>
    <n v="3225.9"/>
    <n v="3238"/>
    <n v="3183.5"/>
    <n v="3215.5"/>
    <n v="3203.2"/>
    <n v="3215.8"/>
    <n v="3208.13"/>
    <n v="2907261"/>
    <n v="9326873893.2000008"/>
    <n v="161956"/>
    <n v="1691206"/>
    <n v="58.17"/>
    <n v="0.3000000000001819"/>
    <n v="9.3298087389265095E-5"/>
    <x v="1"/>
  </r>
  <r>
    <d v="2025-06-27T00:00:00"/>
    <x v="5"/>
    <n v="6"/>
    <n v="1"/>
    <x v="1"/>
    <x v="1"/>
    <s v="Q2"/>
    <x v="9"/>
    <x v="3"/>
    <s v="EQ"/>
    <n v="3205"/>
    <n v="3241.5"/>
    <n v="3187.1"/>
    <n v="3215.8"/>
    <n v="3220"/>
    <n v="3203.3"/>
    <n v="3206.86"/>
    <n v="5098406"/>
    <n v="16349856926"/>
    <n v="176163"/>
    <n v="3920621"/>
    <n v="76.900000000000006"/>
    <n v="-12.5"/>
    <n v="-3.8870576528391067E-3"/>
    <x v="0"/>
  </r>
  <r>
    <d v="2025-06-30T00:00:00"/>
    <x v="5"/>
    <n v="6"/>
    <n v="1"/>
    <x v="1"/>
    <x v="1"/>
    <s v="Q2"/>
    <x v="9"/>
    <x v="3"/>
    <s v="EQ"/>
    <n v="3205.4"/>
    <n v="3219.8"/>
    <n v="3161"/>
    <n v="3203.3"/>
    <n v="3178.8"/>
    <n v="3183.2"/>
    <n v="3184.38"/>
    <n v="2083572"/>
    <n v="6634893924"/>
    <n v="111475"/>
    <n v="1348672"/>
    <n v="64.73"/>
    <n v="-20.100000000000364"/>
    <n v="-6.2747791340181571E-3"/>
    <x v="0"/>
  </r>
  <r>
    <d v="2025-07-01T00:00:00"/>
    <x v="6"/>
    <n v="7"/>
    <n v="1"/>
    <x v="1"/>
    <x v="2"/>
    <s v="Q3"/>
    <x v="9"/>
    <x v="3"/>
    <s v="EQ"/>
    <n v="3188"/>
    <n v="3218"/>
    <n v="3168.2"/>
    <n v="3183.2"/>
    <n v="3176"/>
    <n v="3176.1"/>
    <n v="3188.97"/>
    <n v="1407074"/>
    <n v="4487121750.1000004"/>
    <n v="90034"/>
    <n v="712564"/>
    <n v="50.64"/>
    <n v="-7.0999999999999091"/>
    <n v="-2.2304599145513662E-3"/>
    <x v="0"/>
  </r>
  <r>
    <d v="2025-07-02T00:00:00"/>
    <x v="6"/>
    <n v="7"/>
    <n v="1"/>
    <x v="1"/>
    <x v="2"/>
    <s v="Q3"/>
    <x v="9"/>
    <x v="3"/>
    <s v="EQ"/>
    <n v="3168"/>
    <n v="3202.7"/>
    <n v="3153.7"/>
    <n v="3176.1"/>
    <n v="3164.8"/>
    <n v="3165.2"/>
    <n v="3172.44"/>
    <n v="1559309"/>
    <n v="4946821700"/>
    <n v="76219"/>
    <n v="1003866"/>
    <n v="64.38"/>
    <n v="-10.900000000000091"/>
    <n v="-3.4318818676994083E-3"/>
    <x v="0"/>
  </r>
  <r>
    <d v="2025-07-03T00:00:00"/>
    <x v="6"/>
    <n v="7"/>
    <n v="1"/>
    <x v="1"/>
    <x v="2"/>
    <s v="Q3"/>
    <x v="9"/>
    <x v="3"/>
    <s v="EQ"/>
    <n v="3165.2"/>
    <n v="3221"/>
    <n v="3164.8"/>
    <n v="3165.2"/>
    <n v="3175.6"/>
    <n v="3174.4"/>
    <n v="3196.86"/>
    <n v="2102806"/>
    <n v="6722367311.1999998"/>
    <n v="98684"/>
    <n v="1176494"/>
    <n v="55.95"/>
    <n v="9.2000000000002728"/>
    <n v="2.9066093769746851E-3"/>
    <x v="1"/>
  </r>
  <r>
    <d v="2025-07-04T00:00:00"/>
    <x v="6"/>
    <n v="7"/>
    <n v="1"/>
    <x v="1"/>
    <x v="2"/>
    <s v="Q3"/>
    <x v="9"/>
    <x v="3"/>
    <s v="EQ"/>
    <n v="3161.1"/>
    <n v="3177"/>
    <n v="3134.1"/>
    <n v="3174.4"/>
    <n v="3162"/>
    <n v="3162.5"/>
    <n v="3155.27"/>
    <n v="968006"/>
    <n v="3054321981.5999999"/>
    <n v="63482"/>
    <n v="452159"/>
    <n v="46.71"/>
    <n v="-11.900000000000091"/>
    <n v="-3.748739919354867E-3"/>
    <x v="0"/>
  </r>
  <r>
    <d v="2025-07-07T00:00:00"/>
    <x v="6"/>
    <n v="7"/>
    <n v="1"/>
    <x v="1"/>
    <x v="2"/>
    <s v="Q3"/>
    <x v="9"/>
    <x v="3"/>
    <s v="EQ"/>
    <n v="3162.5"/>
    <n v="3173"/>
    <n v="3152.1"/>
    <n v="3162.5"/>
    <n v="3158"/>
    <n v="3160.2"/>
    <n v="3163.69"/>
    <n v="853459"/>
    <n v="2700077746"/>
    <n v="68501"/>
    <n v="558959"/>
    <n v="65.489999999999995"/>
    <n v="-2.3000000000001819"/>
    <n v="-7.272727272727848E-4"/>
    <x v="0"/>
  </r>
  <r>
    <d v="2025-07-08T00:00:00"/>
    <x v="6"/>
    <n v="7"/>
    <n v="1"/>
    <x v="1"/>
    <x v="2"/>
    <s v="Q3"/>
    <x v="9"/>
    <x v="3"/>
    <s v="EQ"/>
    <n v="3150"/>
    <n v="3168"/>
    <n v="3123"/>
    <n v="3160.2"/>
    <n v="3163"/>
    <n v="3157.9"/>
    <n v="3145.25"/>
    <n v="1513129"/>
    <n v="4759168871.8999996"/>
    <n v="120541"/>
    <n v="837618"/>
    <n v="55.36"/>
    <n v="-2.2999999999997272"/>
    <n v="-7.278020378456197E-4"/>
    <x v="0"/>
  </r>
  <r>
    <d v="2025-07-09T00:00:00"/>
    <x v="6"/>
    <n v="7"/>
    <n v="1"/>
    <x v="1"/>
    <x v="2"/>
    <s v="Q3"/>
    <x v="9"/>
    <x v="3"/>
    <s v="EQ"/>
    <n v="3145"/>
    <n v="3189"/>
    <n v="3141"/>
    <n v="3157.9"/>
    <n v="3175"/>
    <n v="3176.3"/>
    <n v="3174.88"/>
    <n v="1245661"/>
    <n v="3954824484.5999999"/>
    <n v="69074"/>
    <n v="762378"/>
    <n v="61.2"/>
    <n v="18.400000000000091"/>
    <n v="5.8266569555717697E-3"/>
    <x v="1"/>
  </r>
  <r>
    <d v="2025-07-10T00:00:00"/>
    <x v="6"/>
    <n v="7"/>
    <n v="1"/>
    <x v="1"/>
    <x v="2"/>
    <s v="Q3"/>
    <x v="9"/>
    <x v="3"/>
    <s v="EQ"/>
    <n v="3172.1"/>
    <n v="3192.6"/>
    <n v="3137.6"/>
    <n v="3176.3"/>
    <n v="3160"/>
    <n v="3162.4"/>
    <n v="3161.04"/>
    <n v="1701384"/>
    <n v="5378135216.6000004"/>
    <n v="84149"/>
    <n v="1058849"/>
    <n v="62.23"/>
    <n v="-13.900000000000091"/>
    <n v="-4.3761609419765415E-3"/>
    <x v="0"/>
  </r>
  <r>
    <d v="2025-07-11T00:00:00"/>
    <x v="6"/>
    <n v="7"/>
    <n v="1"/>
    <x v="1"/>
    <x v="2"/>
    <s v="Q3"/>
    <x v="9"/>
    <x v="3"/>
    <s v="EQ"/>
    <n v="3158"/>
    <n v="3162.4"/>
    <n v="3062.4"/>
    <n v="3162.4"/>
    <n v="3069.9"/>
    <n v="3073.2"/>
    <n v="3091.91"/>
    <n v="3041614"/>
    <n v="9404399177.7999992"/>
    <n v="150131"/>
    <n v="1995409"/>
    <n v="65.599999999999994"/>
    <n v="-89.200000000000273"/>
    <n v="-2.8206425499620626E-2"/>
    <x v="0"/>
  </r>
  <r>
    <d v="2025-07-14T00:00:00"/>
    <x v="6"/>
    <n v="7"/>
    <n v="1"/>
    <x v="1"/>
    <x v="2"/>
    <s v="Q3"/>
    <x v="9"/>
    <x v="3"/>
    <s v="EQ"/>
    <n v="3072.8"/>
    <n v="3104.8"/>
    <n v="3053.6"/>
    <n v="3073.2"/>
    <n v="3093.2"/>
    <n v="3092.1"/>
    <n v="3089.15"/>
    <n v="2958843"/>
    <n v="9140320464.2000008"/>
    <n v="93030"/>
    <n v="2112495"/>
    <n v="71.400000000000006"/>
    <n v="18.900000000000091"/>
    <n v="6.1499414291292763E-3"/>
    <x v="1"/>
  </r>
  <r>
    <d v="2025-07-15T00:00:00"/>
    <x v="6"/>
    <n v="7"/>
    <n v="1"/>
    <x v="1"/>
    <x v="2"/>
    <s v="Q3"/>
    <x v="9"/>
    <x v="3"/>
    <s v="EQ"/>
    <n v="3086.1"/>
    <n v="3148.3"/>
    <n v="3082.9"/>
    <n v="3092.1"/>
    <n v="3135"/>
    <n v="3128.6"/>
    <n v="3123.96"/>
    <n v="2826720"/>
    <n v="8830561477.6000004"/>
    <n v="123399"/>
    <n v="2015205"/>
    <n v="71.290000000000006"/>
    <n v="36.5"/>
    <n v="1.1804275411532617E-2"/>
    <x v="1"/>
  </r>
  <r>
    <d v="2025-07-16T00:00:00"/>
    <x v="6"/>
    <n v="7"/>
    <n v="1"/>
    <x v="1"/>
    <x v="2"/>
    <s v="Q3"/>
    <x v="9"/>
    <x v="3"/>
    <s v="EQ"/>
    <n v="3128.6"/>
    <n v="3210"/>
    <n v="3082.4"/>
    <n v="3128.6"/>
    <n v="3203"/>
    <n v="3196.5"/>
    <n v="3154.19"/>
    <n v="2892812"/>
    <n v="9124466835.7999992"/>
    <n v="140712"/>
    <n v="1710748"/>
    <n v="59.14"/>
    <n v="67.900000000000091"/>
    <n v="2.1702998146135681E-2"/>
    <x v="1"/>
  </r>
  <r>
    <d v="2025-07-17T00:00:00"/>
    <x v="6"/>
    <n v="7"/>
    <n v="1"/>
    <x v="1"/>
    <x v="2"/>
    <s v="Q3"/>
    <x v="9"/>
    <x v="3"/>
    <s v="EQ"/>
    <n v="3186.3"/>
    <n v="3238"/>
    <n v="3171"/>
    <n v="3196.5"/>
    <n v="3216"/>
    <n v="3195"/>
    <n v="3192.87"/>
    <n v="3267180"/>
    <n v="10431677227"/>
    <n v="125112"/>
    <n v="1998058"/>
    <n v="61.16"/>
    <n v="-1.5"/>
    <n v="-4.6926325668700139E-4"/>
    <x v="0"/>
  </r>
  <r>
    <d v="2025-07-18T00:00:00"/>
    <x v="6"/>
    <n v="7"/>
    <n v="1"/>
    <x v="1"/>
    <x v="2"/>
    <s v="Q3"/>
    <x v="9"/>
    <x v="3"/>
    <s v="EQ"/>
    <n v="3208"/>
    <n v="3252"/>
    <n v="3176.7"/>
    <n v="3195"/>
    <n v="3199"/>
    <n v="3192.4"/>
    <n v="3202.66"/>
    <n v="2040381"/>
    <n v="6534636726.8999996"/>
    <n v="126629"/>
    <n v="1096179"/>
    <n v="53.72"/>
    <n v="-2.5999999999999091"/>
    <n v="-8.1377151799684163E-4"/>
    <x v="0"/>
  </r>
  <r>
    <d v="2025-07-21T00:00:00"/>
    <x v="6"/>
    <n v="7"/>
    <n v="1"/>
    <x v="1"/>
    <x v="2"/>
    <s v="Q3"/>
    <x v="9"/>
    <x v="3"/>
    <s v="EQ"/>
    <n v="3177"/>
    <n v="3253.6"/>
    <n v="3152.8"/>
    <n v="3192.4"/>
    <n v="3246.3"/>
    <n v="3246.7"/>
    <n v="3223.16"/>
    <n v="2436535"/>
    <n v="7853338648.5"/>
    <n v="129022"/>
    <n v="1379673"/>
    <n v="56.62"/>
    <n v="54.299999999999727"/>
    <n v="1.7009146723468153E-2"/>
    <x v="1"/>
  </r>
  <r>
    <d v="2025-07-22T00:00:00"/>
    <x v="6"/>
    <n v="7"/>
    <n v="1"/>
    <x v="1"/>
    <x v="2"/>
    <s v="Q3"/>
    <x v="9"/>
    <x v="3"/>
    <s v="EQ"/>
    <n v="3246.7"/>
    <n v="3271.9"/>
    <n v="3210.5"/>
    <n v="3246.7"/>
    <n v="3260"/>
    <n v="3257.2"/>
    <n v="3242.64"/>
    <n v="1854072"/>
    <n v="6012096306.1999998"/>
    <n v="131531"/>
    <n v="952159"/>
    <n v="51.36"/>
    <n v="10.5"/>
    <n v="3.2340530384698312E-3"/>
    <x v="1"/>
  </r>
  <r>
    <d v="2025-07-23T00:00:00"/>
    <x v="6"/>
    <n v="7"/>
    <n v="1"/>
    <x v="1"/>
    <x v="2"/>
    <s v="Q3"/>
    <x v="9"/>
    <x v="3"/>
    <s v="EQ"/>
    <n v="3260"/>
    <n v="3303"/>
    <n v="3248"/>
    <n v="3257.2"/>
    <n v="3265"/>
    <n v="3268.8"/>
    <n v="3274.46"/>
    <n v="2159800"/>
    <n v="7072173921.3999996"/>
    <n v="120588"/>
    <n v="1154275"/>
    <n v="53.44"/>
    <n v="11.600000000000364"/>
    <n v="3.5613410291048643E-3"/>
    <x v="1"/>
  </r>
  <r>
    <d v="2025-07-24T00:00:00"/>
    <x v="6"/>
    <n v="7"/>
    <n v="1"/>
    <x v="1"/>
    <x v="2"/>
    <s v="Q3"/>
    <x v="9"/>
    <x v="3"/>
    <s v="EQ"/>
    <n v="3255"/>
    <n v="3286.5"/>
    <n v="3243.7"/>
    <n v="3268.8"/>
    <n v="3245"/>
    <n v="3260.9"/>
    <n v="3264.66"/>
    <n v="1469406"/>
    <n v="4797113228.6999998"/>
    <n v="108929"/>
    <n v="951732"/>
    <n v="64.77"/>
    <n v="-7.9000000000000909"/>
    <n v="-2.4167890357317946E-3"/>
    <x v="0"/>
  </r>
  <r>
    <d v="2025-07-25T00:00:00"/>
    <x v="6"/>
    <n v="7"/>
    <n v="1"/>
    <x v="1"/>
    <x v="2"/>
    <s v="Q3"/>
    <x v="9"/>
    <x v="3"/>
    <s v="EQ"/>
    <n v="3256"/>
    <n v="3259"/>
    <n v="3214"/>
    <n v="3260.9"/>
    <n v="3245"/>
    <n v="3246.4"/>
    <n v="3237.82"/>
    <n v="1475856"/>
    <n v="4778558496.3000002"/>
    <n v="74302"/>
    <n v="962014"/>
    <n v="65.180000000000007"/>
    <n v="-14.5"/>
    <n v="-4.446625164831795E-3"/>
    <x v="0"/>
  </r>
  <r>
    <d v="2025-07-28T00:00:00"/>
    <x v="6"/>
    <n v="7"/>
    <n v="1"/>
    <x v="1"/>
    <x v="2"/>
    <s v="Q3"/>
    <x v="9"/>
    <x v="3"/>
    <s v="EQ"/>
    <n v="3246.4"/>
    <n v="3256.9"/>
    <n v="3199.2"/>
    <n v="3246.4"/>
    <n v="3210"/>
    <n v="3209.8"/>
    <n v="3219.27"/>
    <n v="1939520"/>
    <n v="6243845327.8000002"/>
    <n v="111553"/>
    <n v="1355716"/>
    <n v="69.900000000000006"/>
    <n v="-36.599999999999909"/>
    <n v="-1.1274026614095585E-2"/>
    <x v="0"/>
  </r>
  <r>
    <d v="2025-07-29T00:00:00"/>
    <x v="6"/>
    <n v="7"/>
    <n v="1"/>
    <x v="1"/>
    <x v="2"/>
    <s v="Q3"/>
    <x v="9"/>
    <x v="3"/>
    <s v="EQ"/>
    <n v="3203"/>
    <n v="3225.9"/>
    <n v="3186.6"/>
    <n v="3209.8"/>
    <n v="3207"/>
    <n v="3199.4"/>
    <n v="3203.08"/>
    <n v="1824673"/>
    <n v="5844575813.6999998"/>
    <n v="132200"/>
    <n v="1271369"/>
    <n v="69.680000000000007"/>
    <n v="-10.400000000000091"/>
    <n v="-3.2400772633809243E-3"/>
    <x v="0"/>
  </r>
  <r>
    <d v="2025-07-30T00:00:00"/>
    <x v="6"/>
    <n v="7"/>
    <n v="1"/>
    <x v="1"/>
    <x v="2"/>
    <s v="Q3"/>
    <x v="9"/>
    <x v="3"/>
    <s v="EQ"/>
    <n v="3195"/>
    <n v="3241.6"/>
    <n v="3151.9"/>
    <n v="3199.4"/>
    <n v="3225"/>
    <n v="3208.9"/>
    <n v="3191.71"/>
    <n v="2199654"/>
    <n v="7020666358.3999996"/>
    <n v="155483"/>
    <n v="1205888"/>
    <n v="54.82"/>
    <n v="9.5"/>
    <n v="2.9693067450146902E-3"/>
    <x v="1"/>
  </r>
  <r>
    <d v="2025-07-31T00:00:00"/>
    <x v="6"/>
    <n v="7"/>
    <n v="1"/>
    <x v="1"/>
    <x v="2"/>
    <s v="Q3"/>
    <x v="9"/>
    <x v="3"/>
    <s v="EQ"/>
    <n v="3225"/>
    <n v="3238.2"/>
    <n v="3135.6"/>
    <n v="3208.9"/>
    <n v="3197.5"/>
    <n v="3203.1"/>
    <n v="3199.17"/>
    <n v="4465859"/>
    <n v="14287051740.9"/>
    <n v="242288"/>
    <n v="2013788"/>
    <n v="45.09"/>
    <n v="-5.8000000000001819"/>
    <n v="-1.8074729658138868E-3"/>
    <x v="0"/>
  </r>
  <r>
    <d v="2025-08-01T00:00:00"/>
    <x v="7"/>
    <n v="8"/>
    <n v="1"/>
    <x v="1"/>
    <x v="2"/>
    <s v="Q3"/>
    <x v="9"/>
    <x v="3"/>
    <s v="EQ"/>
    <n v="3205"/>
    <n v="3205"/>
    <n v="3116.7"/>
    <n v="3203.1"/>
    <n v="3165"/>
    <n v="3159.3"/>
    <n v="3160.76"/>
    <n v="3781457"/>
    <n v="11952281862.4"/>
    <n v="183054"/>
    <n v="2017323"/>
    <n v="53.35"/>
    <n v="-43.799999999999727"/>
    <n v="-1.3674253067340929E-2"/>
    <x v="0"/>
  </r>
  <r>
    <d v="2025-08-04T00:00:00"/>
    <x v="7"/>
    <n v="8"/>
    <n v="1"/>
    <x v="1"/>
    <x v="2"/>
    <s v="Q3"/>
    <x v="9"/>
    <x v="3"/>
    <s v="EQ"/>
    <n v="3170"/>
    <n v="3223"/>
    <n v="3160"/>
    <n v="3159.3"/>
    <n v="3197.6"/>
    <n v="3200.2"/>
    <n v="3200.23"/>
    <n v="2684012"/>
    <n v="8589444766.8999996"/>
    <n v="101458"/>
    <n v="1577253"/>
    <n v="58.76"/>
    <n v="40.899999999999636"/>
    <n v="1.2945905738612868E-2"/>
    <x v="1"/>
  </r>
  <r>
    <d v="2025-08-05T00:00:00"/>
    <x v="7"/>
    <n v="8"/>
    <n v="1"/>
    <x v="1"/>
    <x v="2"/>
    <s v="Q3"/>
    <x v="9"/>
    <x v="3"/>
    <s v="EQ"/>
    <n v="3195"/>
    <n v="3222"/>
    <n v="3170.1"/>
    <n v="3200.2"/>
    <n v="3213"/>
    <n v="3212.2"/>
    <n v="3198.75"/>
    <n v="1805644"/>
    <n v="5775796842.1999998"/>
    <n v="94042"/>
    <n v="1108471"/>
    <n v="61.39"/>
    <n v="12"/>
    <n v="3.7497656396475224E-3"/>
    <x v="1"/>
  </r>
  <r>
    <d v="2025-08-06T00:00:00"/>
    <x v="7"/>
    <n v="8"/>
    <n v="1"/>
    <x v="1"/>
    <x v="2"/>
    <s v="Q3"/>
    <x v="9"/>
    <x v="3"/>
    <s v="EQ"/>
    <n v="3212.2"/>
    <n v="3240.1"/>
    <n v="3178.6"/>
    <n v="3212.2"/>
    <n v="3240.1"/>
    <n v="3227.5"/>
    <n v="3212.42"/>
    <n v="1866321"/>
    <n v="5995414551.8000002"/>
    <n v="101809"/>
    <n v="1283000"/>
    <n v="68.739999999999995"/>
    <n v="15.300000000000182"/>
    <n v="4.7630907166428564E-3"/>
    <x v="1"/>
  </r>
  <r>
    <d v="2025-08-07T00:00:00"/>
    <x v="7"/>
    <n v="8"/>
    <n v="1"/>
    <x v="1"/>
    <x v="2"/>
    <s v="Q3"/>
    <x v="9"/>
    <x v="3"/>
    <s v="EQ"/>
    <n v="3198"/>
    <n v="3229.6"/>
    <n v="3161.1"/>
    <n v="3227.5"/>
    <n v="3206"/>
    <n v="3211.1"/>
    <n v="3203.57"/>
    <n v="2374621"/>
    <n v="7607259640.8999996"/>
    <n v="96751"/>
    <n v="1555640"/>
    <n v="65.510000000000005"/>
    <n v="-16.400000000000091"/>
    <n v="-5.0813323005422439E-3"/>
    <x v="0"/>
  </r>
  <r>
    <d v="2025-08-08T00:00:00"/>
    <x v="7"/>
    <n v="8"/>
    <n v="1"/>
    <x v="1"/>
    <x v="2"/>
    <s v="Q3"/>
    <x v="9"/>
    <x v="3"/>
    <s v="EQ"/>
    <n v="3207"/>
    <n v="3214.9"/>
    <n v="3135.6"/>
    <n v="3211.1"/>
    <n v="3141.8"/>
    <n v="3144.2"/>
    <n v="3169.17"/>
    <n v="1721037"/>
    <n v="5454253481.6000004"/>
    <n v="135295"/>
    <n v="1115991"/>
    <n v="64.84"/>
    <n v="-66.900000000000091"/>
    <n v="-2.083398212450565E-2"/>
    <x v="0"/>
  </r>
  <r>
    <d v="2025-08-11T00:00:00"/>
    <x v="7"/>
    <n v="8"/>
    <n v="1"/>
    <x v="1"/>
    <x v="2"/>
    <s v="Q3"/>
    <x v="9"/>
    <x v="3"/>
    <s v="EQ"/>
    <n v="3150.9"/>
    <n v="3230"/>
    <n v="3130.3"/>
    <n v="3144.2"/>
    <n v="3184.1"/>
    <n v="3186.2"/>
    <n v="3169.91"/>
    <n v="2046761"/>
    <n v="6488040275.6999998"/>
    <n v="132454"/>
    <n v="1404479"/>
    <n v="68.62"/>
    <n v="42"/>
    <n v="1.3357928884930984E-2"/>
    <x v="1"/>
  </r>
  <r>
    <d v="2025-08-12T00:00:00"/>
    <x v="7"/>
    <n v="8"/>
    <n v="1"/>
    <x v="1"/>
    <x v="2"/>
    <s v="Q3"/>
    <x v="9"/>
    <x v="3"/>
    <s v="EQ"/>
    <n v="3186.1"/>
    <n v="3253"/>
    <n v="3185.1"/>
    <n v="3186.2"/>
    <n v="3236"/>
    <n v="3236.5"/>
    <n v="3235.18"/>
    <n v="3315978"/>
    <n v="10727784089.5"/>
    <n v="152785"/>
    <n v="2139543"/>
    <n v="64.52"/>
    <n v="50.300000000000182"/>
    <n v="1.5786830707425831E-2"/>
    <x v="1"/>
  </r>
  <r>
    <d v="2025-08-13T00:00:00"/>
    <x v="7"/>
    <n v="8"/>
    <n v="1"/>
    <x v="1"/>
    <x v="2"/>
    <s v="Q3"/>
    <x v="9"/>
    <x v="3"/>
    <s v="EQ"/>
    <n v="3255"/>
    <n v="3300"/>
    <n v="3238.7"/>
    <n v="3236.5"/>
    <n v="3294"/>
    <n v="3282.2"/>
    <n v="3273"/>
    <n v="2436029"/>
    <n v="7973134836.8000002"/>
    <n v="114569"/>
    <n v="1519092"/>
    <n v="62.36"/>
    <n v="45.699999999999818"/>
    <n v="1.4120191564962093E-2"/>
    <x v="1"/>
  </r>
  <r>
    <d v="2025-08-14T00:00:00"/>
    <x v="7"/>
    <n v="8"/>
    <n v="1"/>
    <x v="1"/>
    <x v="2"/>
    <s v="Q3"/>
    <x v="9"/>
    <x v="3"/>
    <s v="EQ"/>
    <n v="3273.2"/>
    <n v="3313.5"/>
    <n v="3262"/>
    <n v="3282.2"/>
    <n v="3265"/>
    <n v="3265.4"/>
    <n v="3276.6"/>
    <n v="1508721"/>
    <n v="4943476384.1000004"/>
    <n v="104267"/>
    <n v="906289"/>
    <n v="60.07"/>
    <n v="-16.799999999999727"/>
    <n v="-5.1185180671499998E-3"/>
    <x v="0"/>
  </r>
  <r>
    <d v="2025-08-18T00:00:00"/>
    <x v="7"/>
    <n v="8"/>
    <n v="1"/>
    <x v="1"/>
    <x v="2"/>
    <s v="Q3"/>
    <x v="9"/>
    <x v="3"/>
    <s v="EQ"/>
    <n v="3350"/>
    <n v="3432"/>
    <n v="3335.3"/>
    <n v="3265.4"/>
    <n v="3379"/>
    <n v="3383.1"/>
    <n v="3401.48"/>
    <n v="5787481"/>
    <n v="19686000130.200001"/>
    <n v="329583"/>
    <n v="3699413"/>
    <n v="63.92"/>
    <n v="117.69999999999982"/>
    <n v="3.6044588718074297E-2"/>
    <x v="1"/>
  </r>
  <r>
    <d v="2025-08-19T00:00:00"/>
    <x v="7"/>
    <n v="8"/>
    <n v="1"/>
    <x v="1"/>
    <x v="2"/>
    <s v="Q3"/>
    <x v="9"/>
    <x v="3"/>
    <s v="EQ"/>
    <n v="3400"/>
    <n v="3403.9"/>
    <n v="3338.1"/>
    <n v="3383.1"/>
    <n v="3357"/>
    <n v="3354"/>
    <n v="3367.12"/>
    <n v="2596242"/>
    <n v="8741854869.2000008"/>
    <n v="214611"/>
    <n v="1705328"/>
    <n v="65.680000000000007"/>
    <n v="-29.099999999999909"/>
    <n v="-8.6015784339806417E-3"/>
    <x v="0"/>
  </r>
  <r>
    <d v="2025-08-20T00:00:00"/>
    <x v="7"/>
    <n v="8"/>
    <n v="1"/>
    <x v="1"/>
    <x v="2"/>
    <s v="Q3"/>
    <x v="9"/>
    <x v="3"/>
    <s v="EQ"/>
    <n v="3354.1"/>
    <n v="3404.2"/>
    <n v="3335"/>
    <n v="3354"/>
    <n v="3392"/>
    <n v="3395.6"/>
    <n v="3374.4"/>
    <n v="2957816"/>
    <n v="9980849538.7999992"/>
    <n v="176971"/>
    <n v="2120951"/>
    <n v="71.709999999999994"/>
    <n v="41.599999999999909"/>
    <n v="1.2403100775193771E-2"/>
    <x v="1"/>
  </r>
  <r>
    <d v="2025-08-21T00:00:00"/>
    <x v="7"/>
    <n v="8"/>
    <n v="1"/>
    <x v="1"/>
    <x v="2"/>
    <s v="Q3"/>
    <x v="9"/>
    <x v="3"/>
    <s v="EQ"/>
    <n v="3410"/>
    <n v="3410"/>
    <n v="3370"/>
    <n v="3395.6"/>
    <n v="3377.5"/>
    <n v="3375.1"/>
    <n v="3387.18"/>
    <n v="1964795"/>
    <n v="6655107263.6000004"/>
    <n v="112757"/>
    <n v="1262106"/>
    <n v="64.239999999999995"/>
    <n v="-20.5"/>
    <n v="-6.0372246436564969E-3"/>
    <x v="0"/>
  </r>
  <r>
    <d v="2025-08-22T00:00:00"/>
    <x v="7"/>
    <n v="8"/>
    <n v="1"/>
    <x v="1"/>
    <x v="2"/>
    <s v="Q3"/>
    <x v="9"/>
    <x v="3"/>
    <s v="EQ"/>
    <n v="3380"/>
    <n v="3420"/>
    <n v="3375.4"/>
    <n v="3375.1"/>
    <n v="3400.1"/>
    <n v="3403"/>
    <n v="3399.83"/>
    <n v="2509867"/>
    <n v="8533131905.1999998"/>
    <n v="129261"/>
    <n v="1758254"/>
    <n v="70.05"/>
    <n v="27.900000000000091"/>
    <n v="8.2664217356523042E-3"/>
    <x v="1"/>
  </r>
  <r>
    <d v="2025-08-25T00:00:00"/>
    <x v="7"/>
    <n v="8"/>
    <n v="1"/>
    <x v="1"/>
    <x v="2"/>
    <s v="Q3"/>
    <x v="9"/>
    <x v="3"/>
    <s v="EQ"/>
    <n v="3428"/>
    <n v="3429"/>
    <n v="3381.8"/>
    <n v="3403"/>
    <n v="3400"/>
    <n v="3398.9"/>
    <n v="3396.86"/>
    <n v="1859862"/>
    <n v="6317685152.3999996"/>
    <n v="132740"/>
    <n v="1246324"/>
    <n v="67.010000000000005"/>
    <n v="-4.0999999999999091"/>
    <n v="-1.204819277108407E-3"/>
    <x v="0"/>
  </r>
  <r>
    <d v="2025-08-26T00:00:00"/>
    <x v="7"/>
    <n v="8"/>
    <n v="1"/>
    <x v="1"/>
    <x v="2"/>
    <s v="Q3"/>
    <x v="9"/>
    <x v="3"/>
    <s v="EQ"/>
    <n v="3395"/>
    <n v="3414"/>
    <n v="3318.1"/>
    <n v="3398.9"/>
    <n v="3340"/>
    <n v="3330.8"/>
    <n v="3354.33"/>
    <n v="3122442"/>
    <n v="10473688991"/>
    <n v="145646"/>
    <n v="2034087"/>
    <n v="65.14"/>
    <n v="-68.099999999999909"/>
    <n v="-2.0035893965694756E-2"/>
    <x v="0"/>
  </r>
  <r>
    <d v="2025-08-28T00:00:00"/>
    <x v="7"/>
    <n v="8"/>
    <n v="1"/>
    <x v="1"/>
    <x v="2"/>
    <s v="Q3"/>
    <x v="9"/>
    <x v="3"/>
    <s v="EQ"/>
    <n v="3375"/>
    <n v="3375"/>
    <n v="3287.3"/>
    <n v="3330.8"/>
    <n v="3301"/>
    <n v="3295.3"/>
    <n v="3308.84"/>
    <n v="2936428"/>
    <n v="9716160339.2000008"/>
    <n v="180770"/>
    <n v="1498033"/>
    <n v="51.02"/>
    <n v="-35.5"/>
    <n v="-1.0658100156118649E-2"/>
    <x v="0"/>
  </r>
  <r>
    <d v="2025-08-29T00:00:00"/>
    <x v="7"/>
    <n v="8"/>
    <n v="1"/>
    <x v="1"/>
    <x v="2"/>
    <s v="Q3"/>
    <x v="9"/>
    <x v="3"/>
    <s v="EQ"/>
    <n v="3271"/>
    <n v="3280"/>
    <n v="3187"/>
    <n v="3295.3"/>
    <n v="3200"/>
    <n v="3199.5"/>
    <n v="3213.52"/>
    <n v="3017625"/>
    <n v="9697194403.7999992"/>
    <n v="207686"/>
    <n v="1616689"/>
    <n v="53.57"/>
    <n v="-95.800000000000182"/>
    <n v="-2.9071708190453124E-2"/>
    <x v="0"/>
  </r>
  <r>
    <d v="2025-09-01T00:00:00"/>
    <x v="8"/>
    <n v="9"/>
    <n v="1"/>
    <x v="1"/>
    <x v="2"/>
    <s v="Q3"/>
    <x v="9"/>
    <x v="3"/>
    <s v="EQ"/>
    <n v="3191.1"/>
    <n v="3324.9"/>
    <n v="3191.1"/>
    <n v="3199.5"/>
    <n v="3312"/>
    <n v="3315.4"/>
    <n v="3278.35"/>
    <n v="3525726"/>
    <n v="11558558577.6"/>
    <n v="174792"/>
    <n v="2166140"/>
    <n v="61.44"/>
    <n v="115.90000000000009"/>
    <n v="3.6224410064072537E-2"/>
    <x v="1"/>
  </r>
  <r>
    <d v="2025-09-02T00:00:00"/>
    <x v="8"/>
    <n v="9"/>
    <n v="1"/>
    <x v="1"/>
    <x v="2"/>
    <s v="Q3"/>
    <x v="9"/>
    <x v="3"/>
    <s v="EQ"/>
    <n v="3325"/>
    <n v="3330"/>
    <n v="3223"/>
    <n v="3315.4"/>
    <n v="3238"/>
    <n v="3234.5"/>
    <n v="3270.24"/>
    <n v="3073407"/>
    <n v="10050775941"/>
    <n v="181109"/>
    <n v="1366099"/>
    <n v="44.45"/>
    <n v="-80.900000000000091"/>
    <n v="-2.4401278880376451E-2"/>
    <x v="0"/>
  </r>
  <r>
    <d v="2025-09-03T00:00:00"/>
    <x v="8"/>
    <n v="9"/>
    <n v="1"/>
    <x v="1"/>
    <x v="2"/>
    <s v="Q3"/>
    <x v="9"/>
    <x v="3"/>
    <s v="EQ"/>
    <n v="3269"/>
    <n v="3293.7"/>
    <n v="3232.8"/>
    <n v="3234.5"/>
    <n v="3288"/>
    <n v="3286"/>
    <n v="3266.31"/>
    <n v="2672659"/>
    <n v="8729729375.6000004"/>
    <n v="121638"/>
    <n v="1408290"/>
    <n v="52.69"/>
    <n v="51.5"/>
    <n v="1.5922089967537488E-2"/>
    <x v="1"/>
  </r>
  <r>
    <d v="2025-09-04T00:00:00"/>
    <x v="8"/>
    <n v="9"/>
    <n v="1"/>
    <x v="1"/>
    <x v="2"/>
    <s v="Q3"/>
    <x v="9"/>
    <x v="3"/>
    <s v="EQ"/>
    <n v="3527"/>
    <n v="3550"/>
    <n v="3463.4"/>
    <n v="3286"/>
    <n v="3480"/>
    <n v="3481.5"/>
    <n v="3494.72"/>
    <n v="7600320"/>
    <n v="26560976128.400002"/>
    <n v="353688"/>
    <n v="3722778"/>
    <n v="48.98"/>
    <n v="195.5"/>
    <n v="5.9494826536822885E-2"/>
    <x v="1"/>
  </r>
  <r>
    <d v="2025-09-05T00:00:00"/>
    <x v="8"/>
    <n v="9"/>
    <n v="1"/>
    <x v="1"/>
    <x v="2"/>
    <s v="Q3"/>
    <x v="9"/>
    <x v="3"/>
    <s v="EQ"/>
    <n v="3511"/>
    <n v="3577.8"/>
    <n v="3481.5"/>
    <n v="3481.5"/>
    <n v="3562.9"/>
    <n v="3561.3"/>
    <n v="3554.3"/>
    <n v="3700943"/>
    <n v="13154258911.700001"/>
    <n v="190252"/>
    <n v="1558866"/>
    <n v="42.12"/>
    <n v="79.800000000000182"/>
    <n v="2.2921154674709229E-2"/>
    <x v="1"/>
  </r>
  <r>
    <d v="2025-09-08T00:00:00"/>
    <x v="8"/>
    <n v="9"/>
    <n v="1"/>
    <x v="1"/>
    <x v="2"/>
    <s v="Q3"/>
    <x v="9"/>
    <x v="3"/>
    <s v="EQ"/>
    <n v="3585"/>
    <n v="3715.2"/>
    <n v="3579.1"/>
    <n v="3561.3"/>
    <n v="3704.2"/>
    <n v="3701.4"/>
    <n v="3673.43"/>
    <n v="4623789"/>
    <n v="16985171650"/>
    <n v="220538"/>
    <n v="2461463"/>
    <n v="53.23"/>
    <n v="140.09999999999991"/>
    <n v="3.9339567012046134E-2"/>
    <x v="1"/>
  </r>
  <r>
    <d v="2025-09-09T00:00:00"/>
    <x v="8"/>
    <n v="9"/>
    <n v="1"/>
    <x v="1"/>
    <x v="2"/>
    <s v="Q3"/>
    <x v="9"/>
    <x v="3"/>
    <s v="EQ"/>
    <n v="3702.2"/>
    <n v="3723.8"/>
    <n v="3673.1"/>
    <n v="3701.4"/>
    <n v="3702"/>
    <n v="3696.3"/>
    <n v="3696.11"/>
    <n v="2879258"/>
    <n v="10642060040.700001"/>
    <n v="194157"/>
    <n v="1396612"/>
    <n v="48.51"/>
    <n v="-5.0999999999999091"/>
    <n v="-1.3778570270708134E-3"/>
    <x v="0"/>
  </r>
  <r>
    <d v="2025-09-10T00:00:00"/>
    <x v="8"/>
    <n v="9"/>
    <n v="1"/>
    <x v="1"/>
    <x v="2"/>
    <s v="Q3"/>
    <x v="9"/>
    <x v="3"/>
    <s v="EQ"/>
    <n v="3702"/>
    <n v="3708.9"/>
    <n v="3591.4"/>
    <n v="3696.3"/>
    <n v="3609"/>
    <n v="3604.4"/>
    <n v="3624.04"/>
    <n v="2298202"/>
    <n v="8328764832.8999996"/>
    <n v="149195"/>
    <n v="1176435"/>
    <n v="51.19"/>
    <n v="-91.900000000000091"/>
    <n v="-2.4862700538376237E-2"/>
    <x v="0"/>
  </r>
  <r>
    <d v="2025-09-11T00:00:00"/>
    <x v="8"/>
    <n v="9"/>
    <n v="1"/>
    <x v="1"/>
    <x v="2"/>
    <s v="Q3"/>
    <x v="9"/>
    <x v="3"/>
    <s v="EQ"/>
    <n v="3620"/>
    <n v="3647.9"/>
    <n v="3580"/>
    <n v="3604.4"/>
    <n v="3597"/>
    <n v="3595.7"/>
    <n v="3597.27"/>
    <n v="1949934"/>
    <n v="7014430014.5"/>
    <n v="128933"/>
    <n v="1057975"/>
    <n v="54.26"/>
    <n v="-8.7000000000002728"/>
    <n v="-2.4137165686384065E-3"/>
    <x v="0"/>
  </r>
  <r>
    <d v="2025-09-12T00:00:00"/>
    <x v="8"/>
    <n v="9"/>
    <n v="1"/>
    <x v="1"/>
    <x v="2"/>
    <s v="Q3"/>
    <x v="9"/>
    <x v="3"/>
    <s v="EQ"/>
    <n v="3594.9"/>
    <n v="3641"/>
    <n v="3582"/>
    <n v="3595.7"/>
    <n v="3591"/>
    <n v="3589.9"/>
    <n v="3599.07"/>
    <n v="2839264"/>
    <n v="10218704650.1"/>
    <n v="129437"/>
    <n v="1982368"/>
    <n v="69.819999999999993"/>
    <n v="-5.7999999999997272"/>
    <n v="-1.6130377951441243E-3"/>
    <x v="0"/>
  </r>
  <r>
    <d v="2025-09-15T00:00:00"/>
    <x v="8"/>
    <n v="9"/>
    <n v="1"/>
    <x v="1"/>
    <x v="2"/>
    <s v="Q3"/>
    <x v="9"/>
    <x v="3"/>
    <s v="EQ"/>
    <n v="3590"/>
    <n v="3603.4"/>
    <n v="3526.6"/>
    <n v="3589.9"/>
    <n v="3530.3"/>
    <n v="3530.3"/>
    <n v="3544.99"/>
    <n v="2550444"/>
    <n v="9041291874.3999996"/>
    <n v="140495"/>
    <n v="1903461"/>
    <n v="74.63"/>
    <n v="-59.599999999999909"/>
    <n v="-1.6602133764171679E-2"/>
    <x v="0"/>
  </r>
  <r>
    <d v="2025-09-16T00:00:00"/>
    <x v="8"/>
    <n v="9"/>
    <n v="1"/>
    <x v="1"/>
    <x v="2"/>
    <s v="Q3"/>
    <x v="9"/>
    <x v="3"/>
    <s v="EQ"/>
    <n v="3545"/>
    <n v="3619.9"/>
    <n v="3528.9"/>
    <n v="3530.3"/>
    <n v="3612"/>
    <n v="3608"/>
    <n v="3580.21"/>
    <n v="2465043"/>
    <n v="8825361957.8999996"/>
    <n v="117952"/>
    <n v="1222837"/>
    <n v="49.61"/>
    <n v="77.699999999999818"/>
    <n v="2.2009460952326945E-2"/>
    <x v="1"/>
  </r>
  <r>
    <d v="2025-09-17T00:00:00"/>
    <x v="8"/>
    <n v="9"/>
    <n v="1"/>
    <x v="1"/>
    <x v="2"/>
    <s v="Q3"/>
    <x v="9"/>
    <x v="3"/>
    <s v="EQ"/>
    <n v="3608"/>
    <n v="3644.9"/>
    <n v="3593.1"/>
    <n v="3608"/>
    <n v="3635"/>
    <n v="3633.2"/>
    <n v="3625.72"/>
    <n v="2237804"/>
    <n v="8113652038.5"/>
    <n v="92659"/>
    <n v="1364428"/>
    <n v="60.97"/>
    <n v="25.199999999999818"/>
    <n v="6.9844789356983978E-3"/>
    <x v="1"/>
  </r>
  <r>
    <d v="2025-09-18T00:00:00"/>
    <x v="8"/>
    <n v="9"/>
    <n v="1"/>
    <x v="1"/>
    <x v="2"/>
    <s v="Q3"/>
    <x v="9"/>
    <x v="3"/>
    <s v="EQ"/>
    <n v="3636.1"/>
    <n v="3650"/>
    <n v="3603.3"/>
    <n v="3633.2"/>
    <n v="3637"/>
    <n v="3642.2"/>
    <n v="3629.28"/>
    <n v="2480472"/>
    <n v="9002315211.3999996"/>
    <n v="107896"/>
    <n v="1735583"/>
    <n v="69.97"/>
    <n v="9"/>
    <n v="2.4771551249587144E-3"/>
    <x v="1"/>
  </r>
  <r>
    <d v="2025-09-18T00:00:00"/>
    <x v="8"/>
    <n v="9"/>
    <n v="1"/>
    <x v="1"/>
    <x v="2"/>
    <s v="Q3"/>
    <x v="9"/>
    <x v="3"/>
    <s v="EQ"/>
    <n v="3636.1"/>
    <n v="3650"/>
    <n v="3603.3"/>
    <n v="3633.2"/>
    <n v="3637"/>
    <n v="3642.2"/>
    <n v="3629.28"/>
    <n v="2480472"/>
    <n v="9002315211.3999996"/>
    <n v="107896"/>
    <n v="1735583"/>
    <n v="69.97"/>
    <n v="9"/>
    <n v="2.4771551249587144E-3"/>
    <x v="1"/>
  </r>
  <r>
    <d v="2025-09-19T00:00:00"/>
    <x v="8"/>
    <n v="9"/>
    <n v="1"/>
    <x v="1"/>
    <x v="2"/>
    <s v="Q3"/>
    <x v="9"/>
    <x v="3"/>
    <s v="EQ"/>
    <n v="3601"/>
    <n v="3636.7"/>
    <n v="3584.5"/>
    <n v="3642.2"/>
    <n v="3600.9"/>
    <n v="3592.1"/>
    <n v="3602.33"/>
    <n v="4018342"/>
    <n v="14475407169.299999"/>
    <n v="116789"/>
    <n v="3068776"/>
    <n v="76.37"/>
    <n v="-50.099999999999909"/>
    <n v="-1.3755422546812342E-2"/>
    <x v="0"/>
  </r>
  <r>
    <d v="2025-09-22T00:00:00"/>
    <x v="8"/>
    <n v="9"/>
    <n v="1"/>
    <x v="1"/>
    <x v="2"/>
    <s v="Q3"/>
    <x v="9"/>
    <x v="3"/>
    <s v="EQ"/>
    <n v="3600"/>
    <n v="3616.6"/>
    <n v="3569.3"/>
    <n v="3592.1"/>
    <n v="3585"/>
    <n v="3584.8"/>
    <n v="3592.08"/>
    <n v="1664133"/>
    <n v="5977694949.5"/>
    <n v="80506"/>
    <n v="1096368"/>
    <n v="65.88"/>
    <n v="-7.2999999999997272"/>
    <n v="-2.0322374098715869E-3"/>
    <x v="0"/>
  </r>
  <r>
    <d v="2025-09-23T00:00:00"/>
    <x v="8"/>
    <n v="9"/>
    <n v="1"/>
    <x v="1"/>
    <x v="2"/>
    <s v="Q3"/>
    <x v="9"/>
    <x v="3"/>
    <s v="EQ"/>
    <n v="3610"/>
    <n v="3679.2"/>
    <n v="3606.8"/>
    <n v="3584.8"/>
    <n v="3610"/>
    <n v="3614.6"/>
    <n v="3627.06"/>
    <n v="2523224"/>
    <n v="9151889431.8999996"/>
    <n v="126861"/>
    <n v="1208006"/>
    <n v="47.88"/>
    <n v="29.799999999999727"/>
    <n v="8.3128765900467878E-3"/>
    <x v="1"/>
  </r>
  <r>
    <d v="2025-09-24T00:00:00"/>
    <x v="8"/>
    <n v="9"/>
    <n v="1"/>
    <x v="1"/>
    <x v="2"/>
    <s v="Q3"/>
    <x v="9"/>
    <x v="3"/>
    <s v="EQ"/>
    <n v="3614.5"/>
    <n v="3626.3"/>
    <n v="3568"/>
    <n v="3614.6"/>
    <n v="3580.5"/>
    <n v="3574.9"/>
    <n v="3593.6"/>
    <n v="1320014"/>
    <n v="4743596986"/>
    <n v="99535"/>
    <n v="756135"/>
    <n v="57.28"/>
    <n v="-39.699999999999818"/>
    <n v="-1.0983234659436679E-2"/>
    <x v="0"/>
  </r>
  <r>
    <d v="2025-09-25T00:00:00"/>
    <x v="8"/>
    <n v="9"/>
    <n v="1"/>
    <x v="1"/>
    <x v="2"/>
    <s v="Q3"/>
    <x v="9"/>
    <x v="3"/>
    <s v="EQ"/>
    <n v="3579.9"/>
    <n v="3584.1"/>
    <n v="3521.8"/>
    <n v="3574.9"/>
    <n v="3538.2"/>
    <n v="3530"/>
    <n v="3545.18"/>
    <n v="2106344"/>
    <n v="7467376220.6999998"/>
    <n v="120749"/>
    <n v="1321489"/>
    <n v="62.74"/>
    <n v="-44.900000000000091"/>
    <n v="-1.2559791882290439E-2"/>
    <x v="0"/>
  </r>
  <r>
    <d v="2025-09-26T00:00:00"/>
    <x v="8"/>
    <n v="9"/>
    <n v="1"/>
    <x v="1"/>
    <x v="2"/>
    <s v="Q3"/>
    <x v="9"/>
    <x v="3"/>
    <s v="EQ"/>
    <n v="3510"/>
    <n v="3547.5"/>
    <n v="3391.6"/>
    <n v="3530"/>
    <n v="3400"/>
    <n v="3396.5"/>
    <n v="3438.21"/>
    <n v="3046760"/>
    <n v="10475389442.700001"/>
    <n v="211846"/>
    <n v="2025745"/>
    <n v="66.489999999999995"/>
    <n v="-133.5"/>
    <n v="-3.7818696883852691E-2"/>
    <x v="0"/>
  </r>
  <r>
    <d v="2025-09-29T00:00:00"/>
    <x v="8"/>
    <n v="9"/>
    <n v="1"/>
    <x v="1"/>
    <x v="2"/>
    <s v="Q3"/>
    <x v="9"/>
    <x v="3"/>
    <s v="EQ"/>
    <n v="3419"/>
    <n v="3458"/>
    <n v="3405"/>
    <n v="3396.5"/>
    <n v="3433.1"/>
    <n v="3418.1"/>
    <n v="3431.03"/>
    <n v="3175716"/>
    <n v="10895980137.6"/>
    <n v="211089"/>
    <n v="2141544"/>
    <n v="67.430000000000007"/>
    <n v="21.599999999999909"/>
    <n v="6.3594877079346116E-3"/>
    <x v="1"/>
  </r>
  <r>
    <d v="2025-09-30T00:00:00"/>
    <x v="8"/>
    <n v="9"/>
    <n v="1"/>
    <x v="1"/>
    <x v="2"/>
    <s v="Q3"/>
    <x v="9"/>
    <x v="3"/>
    <s v="EQ"/>
    <n v="3420"/>
    <n v="3454"/>
    <n v="3393.1"/>
    <n v="3418.1"/>
    <n v="3435"/>
    <n v="3427"/>
    <n v="3425.21"/>
    <n v="2611078"/>
    <n v="8943478480.3999996"/>
    <n v="121816"/>
    <n v="1671536"/>
    <n v="64.02"/>
    <n v="8.9000000000000909"/>
    <n v="2.6037857289137505E-3"/>
    <x v="1"/>
  </r>
  <r>
    <d v="2025-10-01T00:00:00"/>
    <x v="9"/>
    <n v="10"/>
    <n v="1"/>
    <x v="1"/>
    <x v="3"/>
    <s v="Q4"/>
    <x v="9"/>
    <x v="3"/>
    <s v="EQ"/>
    <n v="3419.2"/>
    <n v="3501"/>
    <n v="3415.5"/>
    <n v="3427"/>
    <n v="3468.5"/>
    <n v="3463.4"/>
    <n v="3467.09"/>
    <n v="2364844"/>
    <n v="8199117035.6999998"/>
    <n v="120394"/>
    <n v="1259560"/>
    <n v="53.26"/>
    <n v="36.400000000000091"/>
    <n v="1.0621534870148846E-2"/>
    <x v="1"/>
  </r>
  <r>
    <d v="2025-10-03T00:00:00"/>
    <x v="9"/>
    <n v="10"/>
    <n v="1"/>
    <x v="1"/>
    <x v="3"/>
    <s v="Q4"/>
    <x v="9"/>
    <x v="3"/>
    <s v="EQ"/>
    <n v="3462.1"/>
    <n v="3492.4"/>
    <n v="3404.2"/>
    <n v="3463.4"/>
    <n v="3460"/>
    <n v="3462"/>
    <n v="3445.02"/>
    <n v="2357702"/>
    <n v="8122329194.8000002"/>
    <n v="122072"/>
    <n v="1534565"/>
    <n v="65.09"/>
    <n v="-1.4000000000000909"/>
    <n v="-4.0422706011436477E-4"/>
    <x v="0"/>
  </r>
  <r>
    <d v="2025-10-06T00:00:00"/>
    <x v="9"/>
    <n v="10"/>
    <n v="1"/>
    <x v="1"/>
    <x v="3"/>
    <s v="Q4"/>
    <x v="9"/>
    <x v="3"/>
    <s v="EQ"/>
    <n v="3462"/>
    <n v="3480"/>
    <n v="3425.1"/>
    <n v="3462"/>
    <n v="3476"/>
    <n v="3472"/>
    <n v="3463.48"/>
    <n v="1156082"/>
    <n v="4004068116.5"/>
    <n v="71226"/>
    <n v="615108"/>
    <n v="53.21"/>
    <n v="10"/>
    <n v="2.8885037550548816E-3"/>
    <x v="1"/>
  </r>
  <r>
    <d v="2025-10-07T00:00:00"/>
    <x v="9"/>
    <n v="10"/>
    <n v="1"/>
    <x v="1"/>
    <x v="3"/>
    <s v="Q4"/>
    <x v="9"/>
    <x v="3"/>
    <s v="EQ"/>
    <n v="3468.1"/>
    <n v="3521.4"/>
    <n v="3465.1"/>
    <n v="3472"/>
    <n v="3497"/>
    <n v="3492.8"/>
    <n v="3491.83"/>
    <n v="1508939"/>
    <n v="5268952345.3999996"/>
    <n v="88944"/>
    <n v="674314"/>
    <n v="44.69"/>
    <n v="20.800000000000182"/>
    <n v="5.9907834101383013E-3"/>
    <x v="1"/>
  </r>
  <r>
    <d v="2025-10-08T00:00:00"/>
    <x v="9"/>
    <n v="10"/>
    <n v="1"/>
    <x v="1"/>
    <x v="3"/>
    <s v="Q4"/>
    <x v="9"/>
    <x v="3"/>
    <s v="EQ"/>
    <n v="3500"/>
    <n v="3509.7"/>
    <n v="3422.6"/>
    <n v="3492.8"/>
    <n v="3425"/>
    <n v="3426.5"/>
    <n v="3447.19"/>
    <n v="1444911"/>
    <n v="4980886190.1999998"/>
    <n v="96223"/>
    <n v="890449"/>
    <n v="61.63"/>
    <n v="-66.300000000000182"/>
    <n v="-1.8981905634448057E-2"/>
    <x v="0"/>
  </r>
  <r>
    <d v="2025-10-08T00:00:00"/>
    <x v="9"/>
    <n v="10"/>
    <n v="1"/>
    <x v="1"/>
    <x v="3"/>
    <s v="Q4"/>
    <x v="9"/>
    <x v="3"/>
    <s v="EQ"/>
    <n v="3500"/>
    <n v="3509.7"/>
    <n v="3422.6"/>
    <n v="3492.8"/>
    <n v="3425"/>
    <n v="3426.5"/>
    <n v="3447.19"/>
    <n v="1444911"/>
    <n v="4980886190.1999998"/>
    <n v="96223"/>
    <n v="890449"/>
    <n v="61.63"/>
    <n v="-66.300000000000182"/>
    <n v="-1.8981905634448057E-2"/>
    <x v="0"/>
  </r>
  <r>
    <d v="2025-10-09T00:00:00"/>
    <x v="9"/>
    <n v="10"/>
    <n v="1"/>
    <x v="1"/>
    <x v="3"/>
    <s v="Q4"/>
    <x v="9"/>
    <x v="3"/>
    <s v="EQ"/>
    <n v="3450"/>
    <n v="3475"/>
    <n v="3424"/>
    <n v="3426.5"/>
    <n v="3436"/>
    <n v="3442.9"/>
    <n v="3441.65"/>
    <n v="1997853"/>
    <n v="6875919859.3999996"/>
    <n v="99935"/>
    <n v="1023944"/>
    <n v="51.25"/>
    <n v="16.400000000000091"/>
    <n v="4.7862250109441387E-3"/>
    <x v="1"/>
  </r>
  <r>
    <d v="2025-10-10T00:00:00"/>
    <x v="9"/>
    <n v="10"/>
    <n v="1"/>
    <x v="1"/>
    <x v="3"/>
    <s v="Q4"/>
    <x v="9"/>
    <x v="3"/>
    <s v="EQ"/>
    <n v="3425"/>
    <n v="3473.9"/>
    <n v="3395.7"/>
    <n v="3442.9"/>
    <n v="3454"/>
    <n v="3454.9"/>
    <n v="3444.15"/>
    <n v="1416272"/>
    <n v="4877854709.3000002"/>
    <n v="98132"/>
    <n v="728084"/>
    <n v="51.41"/>
    <n v="12"/>
    <n v="3.4854337912806062E-3"/>
    <x v="1"/>
  </r>
  <r>
    <d v="2025-10-13T00:00:00"/>
    <x v="9"/>
    <n v="10"/>
    <n v="1"/>
    <x v="1"/>
    <x v="3"/>
    <s v="Q4"/>
    <x v="9"/>
    <x v="3"/>
    <s v="EQ"/>
    <n v="3432"/>
    <n v="3470"/>
    <n v="3432"/>
    <n v="3454.9"/>
    <n v="3457"/>
    <n v="3459.7"/>
    <n v="3456.02"/>
    <n v="1090517"/>
    <n v="3768849508.8000002"/>
    <n v="98582"/>
    <n v="585933"/>
    <n v="53.73"/>
    <n v="4.7999999999997272"/>
    <n v="1.3893310949664901E-3"/>
    <x v="1"/>
  </r>
  <r>
    <d v="2025-10-14T00:00:00"/>
    <x v="9"/>
    <n v="10"/>
    <n v="1"/>
    <x v="1"/>
    <x v="3"/>
    <s v="Q4"/>
    <x v="9"/>
    <x v="3"/>
    <s v="EQ"/>
    <n v="3469.9"/>
    <n v="3487.1"/>
    <n v="3428"/>
    <n v="3459.7"/>
    <n v="3453"/>
    <n v="3459.8"/>
    <n v="3453.14"/>
    <n v="1518505"/>
    <n v="5243614247.8000002"/>
    <n v="88544"/>
    <n v="753551"/>
    <n v="49.62"/>
    <n v="0.1000000000003638"/>
    <n v="2.8904240252150131E-5"/>
    <x v="1"/>
  </r>
  <r>
    <d v="2025-10-15T00:00:00"/>
    <x v="9"/>
    <n v="10"/>
    <n v="1"/>
    <x v="1"/>
    <x v="3"/>
    <s v="Q4"/>
    <x v="9"/>
    <x v="3"/>
    <s v="EQ"/>
    <n v="3461"/>
    <n v="3500"/>
    <n v="3460"/>
    <n v="3459.8"/>
    <n v="3494.4"/>
    <n v="3497.2"/>
    <n v="3490.86"/>
    <n v="1319445"/>
    <n v="4605999810.8000002"/>
    <n v="74577"/>
    <n v="854770"/>
    <n v="64.78"/>
    <n v="37.399999999999636"/>
    <n v="1.0809873403086779E-2"/>
    <x v="1"/>
  </r>
  <r>
    <d v="2025-10-16T00:00:00"/>
    <x v="9"/>
    <n v="10"/>
    <n v="1"/>
    <x v="1"/>
    <x v="3"/>
    <s v="Q4"/>
    <x v="9"/>
    <x v="3"/>
    <s v="EQ"/>
    <n v="3503"/>
    <n v="3573.2"/>
    <n v="3498.3"/>
    <n v="3497.2"/>
    <n v="3563.9"/>
    <n v="3560.8"/>
    <n v="3552.62"/>
    <n v="2125552"/>
    <n v="7551275887.6999998"/>
    <n v="149417"/>
    <n v="1096542"/>
    <n v="51.59"/>
    <n v="63.600000000000364"/>
    <n v="1.8185977353311324E-2"/>
    <x v="1"/>
  </r>
  <r>
    <d v="2025-10-17T00:00:00"/>
    <x v="9"/>
    <n v="10"/>
    <n v="1"/>
    <x v="1"/>
    <x v="3"/>
    <s v="Q4"/>
    <x v="9"/>
    <x v="3"/>
    <s v="EQ"/>
    <n v="3561"/>
    <n v="3656"/>
    <n v="3560.1"/>
    <n v="3560.8"/>
    <n v="3656"/>
    <n v="3647.2"/>
    <n v="3629.84"/>
    <n v="3339579"/>
    <n v="12122153989"/>
    <n v="143948"/>
    <n v="1957224"/>
    <n v="58.61"/>
    <n v="86.399999999999636"/>
    <n v="2.4264210289822407E-2"/>
    <x v="1"/>
  </r>
  <r>
    <d v="2025-10-20T00:00:00"/>
    <x v="9"/>
    <n v="10"/>
    <n v="1"/>
    <x v="1"/>
    <x v="3"/>
    <s v="Q4"/>
    <x v="9"/>
    <x v="3"/>
    <s v="EQ"/>
    <n v="3674"/>
    <n v="3676"/>
    <n v="3593"/>
    <n v="3647.2"/>
    <n v="3596.7"/>
    <n v="3599.1"/>
    <n v="3630.88"/>
    <n v="2827250"/>
    <n v="10265393771.200001"/>
    <n v="120487"/>
    <n v="1947713"/>
    <n v="68.89"/>
    <n v="-48.099999999999909"/>
    <n v="-1.3188199166483854E-2"/>
    <x v="0"/>
  </r>
  <r>
    <d v="2025-10-21T00:00:00"/>
    <x v="9"/>
    <n v="10"/>
    <n v="1"/>
    <x v="1"/>
    <x v="3"/>
    <s v="Q4"/>
    <x v="9"/>
    <x v="3"/>
    <s v="EQ"/>
    <n v="3608.2"/>
    <n v="3628.1"/>
    <n v="3604.3"/>
    <n v="3599.1"/>
    <n v="3606"/>
    <n v="3621.2"/>
    <n v="3621.39"/>
    <n v="286950"/>
    <n v="1039157741.1"/>
    <n v="28419"/>
    <n v="184835"/>
    <n v="64.430000000000007"/>
    <n v="22.099999999999909"/>
    <n v="6.1404239948875854E-3"/>
    <x v="1"/>
  </r>
  <r>
    <d v="2025-10-23T00:00:00"/>
    <x v="9"/>
    <n v="10"/>
    <n v="1"/>
    <x v="1"/>
    <x v="3"/>
    <s v="Q4"/>
    <x v="9"/>
    <x v="3"/>
    <s v="EQ"/>
    <n v="3632.1"/>
    <n v="3650"/>
    <n v="3600"/>
    <n v="3621.2"/>
    <n v="3627.5"/>
    <n v="3623.6"/>
    <n v="3627.7"/>
    <n v="3724956"/>
    <n v="13513026368.1"/>
    <n v="175986"/>
    <n v="2331507"/>
    <n v="62.59"/>
    <n v="2.4000000000000909"/>
    <n v="6.627637247321581E-4"/>
    <x v="1"/>
  </r>
  <r>
    <d v="2025-10-24T00:00:00"/>
    <x v="9"/>
    <n v="10"/>
    <n v="1"/>
    <x v="1"/>
    <x v="3"/>
    <s v="Q4"/>
    <x v="9"/>
    <x v="3"/>
    <s v="EQ"/>
    <n v="3630"/>
    <n v="3655.3"/>
    <n v="3615.1"/>
    <n v="3623.6"/>
    <n v="3618.2"/>
    <n v="3625"/>
    <n v="3633.7"/>
    <n v="1654500"/>
    <n v="6011948836.1000004"/>
    <n v="86815"/>
    <n v="1042405"/>
    <n v="63"/>
    <n v="1.4000000000000909"/>
    <n v="3.8635610994593525E-4"/>
    <x v="1"/>
  </r>
  <r>
    <d v="2025-10-27T00:00:00"/>
    <x v="9"/>
    <n v="10"/>
    <n v="1"/>
    <x v="1"/>
    <x v="3"/>
    <s v="Q4"/>
    <x v="9"/>
    <x v="3"/>
    <s v="EQ"/>
    <n v="3626.8"/>
    <n v="3635.3"/>
    <n v="3593"/>
    <n v="3625"/>
    <n v="3616"/>
    <n v="3611.6"/>
    <n v="3612.5"/>
    <n v="1440893"/>
    <n v="5205219258.1999998"/>
    <n v="115594"/>
    <n v="923106"/>
    <n v="64.06"/>
    <n v="-13.400000000000091"/>
    <n v="-3.6965517241379559E-3"/>
    <x v="0"/>
  </r>
  <r>
    <d v="2025-10-28T00:00:00"/>
    <x v="9"/>
    <n v="10"/>
    <n v="1"/>
    <x v="1"/>
    <x v="3"/>
    <s v="Q4"/>
    <x v="9"/>
    <x v="3"/>
    <s v="EQ"/>
    <n v="3605"/>
    <n v="3624.9"/>
    <n v="3562"/>
    <n v="3611.6"/>
    <n v="3581"/>
    <n v="3579.1"/>
    <n v="3591.79"/>
    <n v="2851093"/>
    <n v="10240538836.5"/>
    <n v="134052"/>
    <n v="1340973"/>
    <n v="47.03"/>
    <n v="-32.5"/>
    <n v="-8.9987817034001549E-3"/>
    <x v="0"/>
  </r>
  <r>
    <d v="2025-10-29T00:00:00"/>
    <x v="9"/>
    <n v="10"/>
    <n v="1"/>
    <x v="1"/>
    <x v="3"/>
    <s v="Q4"/>
    <x v="9"/>
    <x v="3"/>
    <s v="EQ"/>
    <n v="3580"/>
    <n v="3583.5"/>
    <n v="3522.1"/>
    <n v="3579.1"/>
    <n v="3539.5"/>
    <n v="3534.7"/>
    <n v="3539.66"/>
    <n v="2526473"/>
    <n v="8942852378.1000004"/>
    <n v="116799"/>
    <n v="1672267"/>
    <n v="66.19"/>
    <n v="-44.400000000000091"/>
    <n v="-1.2405353301109243E-2"/>
    <x v="0"/>
  </r>
  <r>
    <d v="2025-10-30T00:00:00"/>
    <x v="9"/>
    <n v="10"/>
    <n v="1"/>
    <x v="1"/>
    <x v="3"/>
    <s v="Q4"/>
    <x v="9"/>
    <x v="3"/>
    <s v="EQ"/>
    <n v="3540"/>
    <n v="3550"/>
    <n v="3496"/>
    <n v="3534.7"/>
    <n v="3503"/>
    <n v="3502.1"/>
    <n v="3509.41"/>
    <n v="2103351"/>
    <n v="7381525198.1000004"/>
    <n v="154066"/>
    <n v="1440733"/>
    <n v="68.5"/>
    <n v="-32.599999999999909"/>
    <n v="-9.2228477664299414E-3"/>
    <x v="0"/>
  </r>
  <r>
    <d v="2025-10-31T00:00:00"/>
    <x v="9"/>
    <n v="10"/>
    <n v="1"/>
    <x v="1"/>
    <x v="3"/>
    <s v="Q4"/>
    <x v="9"/>
    <x v="3"/>
    <s v="EQ"/>
    <n v="3516.1"/>
    <n v="3526.7"/>
    <n v="3483.7"/>
    <n v="3502.1"/>
    <n v="3490.6"/>
    <n v="3487.2"/>
    <n v="3497.71"/>
    <n v="1915577"/>
    <n v="6700139749.6000004"/>
    <n v="86391"/>
    <n v="1423681"/>
    <n v="74.319999999999993"/>
    <n v="-14.900000000000091"/>
    <n v="-4.254590103081035E-3"/>
    <x v="0"/>
  </r>
  <r>
    <d v="2025-11-03T00:00:00"/>
    <x v="10"/>
    <n v="11"/>
    <n v="1"/>
    <x v="1"/>
    <x v="3"/>
    <s v="Q4"/>
    <x v="9"/>
    <x v="3"/>
    <s v="EQ"/>
    <n v="3511"/>
    <n v="3590"/>
    <n v="3511"/>
    <n v="3487.2"/>
    <n v="3553.2"/>
    <n v="3548.9"/>
    <n v="3553.25"/>
    <n v="1776510"/>
    <n v="6312377054.8999996"/>
    <n v="101811"/>
    <n v="968536"/>
    <n v="54.52"/>
    <n v="61.700000000000273"/>
    <n v="1.7693278274833756E-2"/>
    <x v="1"/>
  </r>
  <r>
    <d v="2025-11-04T00:00:00"/>
    <x v="10"/>
    <n v="11"/>
    <n v="1"/>
    <x v="1"/>
    <x v="3"/>
    <s v="Q4"/>
    <x v="9"/>
    <x v="3"/>
    <s v="EQ"/>
    <n v="3548.6"/>
    <n v="3632.8"/>
    <n v="3537.2"/>
    <n v="3548.9"/>
    <n v="3584.3"/>
    <n v="3581.2"/>
    <n v="3579.83"/>
    <n v="3494428"/>
    <n v="12509454839.6"/>
    <n v="158797"/>
    <n v="1576038"/>
    <n v="45.1"/>
    <n v="32.299999999999727"/>
    <n v="9.1014117050352856E-3"/>
    <x v="1"/>
  </r>
  <r>
    <d v="2025-11-06T00:00:00"/>
    <x v="10"/>
    <n v="11"/>
    <n v="1"/>
    <x v="1"/>
    <x v="3"/>
    <s v="Q4"/>
    <x v="9"/>
    <x v="3"/>
    <s v="EQ"/>
    <n v="3625"/>
    <n v="3674.7"/>
    <n v="3586.3"/>
    <n v="3581.2"/>
    <n v="3615.1"/>
    <n v="3618.5"/>
    <n v="3632.9"/>
    <n v="4535984"/>
    <n v="16478792759.1"/>
    <n v="236481"/>
    <n v="2497541"/>
    <n v="55.06"/>
    <n v="37.300000000000182"/>
    <n v="1.0415503183290568E-2"/>
    <x v="1"/>
  </r>
  <r>
    <d v="2025-11-07T00:00:00"/>
    <x v="10"/>
    <n v="11"/>
    <n v="1"/>
    <x v="1"/>
    <x v="3"/>
    <s v="Q4"/>
    <x v="9"/>
    <x v="3"/>
    <s v="EQ"/>
    <n v="3615.6"/>
    <n v="3718"/>
    <n v="3566.8"/>
    <n v="3618.5"/>
    <n v="3685"/>
    <n v="3690.2"/>
    <n v="3657.39"/>
    <n v="2595934"/>
    <n v="9494349340.3999996"/>
    <n v="114599"/>
    <n v="1497107"/>
    <n v="57.67"/>
    <n v="71.699999999999818"/>
    <n v="1.9814840403482057E-2"/>
    <x v="1"/>
  </r>
  <r>
    <d v="2025-11-10T00:00:00"/>
    <x v="10"/>
    <n v="11"/>
    <n v="1"/>
    <x v="1"/>
    <x v="3"/>
    <s v="Q4"/>
    <x v="9"/>
    <x v="3"/>
    <s v="EQ"/>
    <n v="3690.2"/>
    <n v="3715.8"/>
    <n v="3645.1"/>
    <n v="3690.2"/>
    <n v="3666"/>
    <n v="3663.9"/>
    <n v="3670.99"/>
    <n v="1620889"/>
    <n v="5950269334.6999998"/>
    <n v="108575"/>
    <n v="927400"/>
    <n v="57.22"/>
    <n v="-26.299999999999727"/>
    <n v="-7.1269849872634891E-3"/>
    <x v="0"/>
  </r>
  <r>
    <d v="2025-11-11T00:00:00"/>
    <x v="10"/>
    <n v="11"/>
    <n v="1"/>
    <x v="1"/>
    <x v="3"/>
    <s v="Q4"/>
    <x v="9"/>
    <x v="3"/>
    <s v="EQ"/>
    <n v="3699.9"/>
    <n v="3759"/>
    <n v="3670"/>
    <n v="3663.9"/>
    <n v="3745.1"/>
    <n v="3749.1"/>
    <n v="3718.02"/>
    <n v="3044040"/>
    <n v="11317814134.9"/>
    <n v="151361"/>
    <n v="1524811"/>
    <n v="50.09"/>
    <n v="85.199999999999818"/>
    <n v="2.3253909768279651E-2"/>
    <x v="1"/>
  </r>
  <r>
    <d v="2025-11-12T00:00:00"/>
    <x v="10"/>
    <n v="11"/>
    <n v="1"/>
    <x v="1"/>
    <x v="3"/>
    <s v="Q4"/>
    <x v="9"/>
    <x v="3"/>
    <s v="EQ"/>
    <n v="3761"/>
    <n v="3781"/>
    <n v="3740"/>
    <n v="3749.1"/>
    <n v="3740.3"/>
    <n v="3754.3"/>
    <n v="3759.25"/>
    <n v="1984901"/>
    <n v="7461745051.3000002"/>
    <n v="122975"/>
    <n v="1311813"/>
    <n v="66.09"/>
    <n v="5.2000000000002728"/>
    <n v="1.3869995465579134E-3"/>
    <x v="1"/>
  </r>
  <r>
    <d v="2025-11-13T00:00:00"/>
    <x v="10"/>
    <n v="11"/>
    <n v="1"/>
    <x v="1"/>
    <x v="3"/>
    <s v="Q4"/>
    <x v="9"/>
    <x v="3"/>
    <s v="EQ"/>
    <n v="3748.2"/>
    <n v="3754.1"/>
    <n v="3690.2"/>
    <n v="3754.3"/>
    <n v="3699.4"/>
    <n v="3699.5"/>
    <n v="3722.97"/>
    <n v="1599079"/>
    <n v="5953330624.8999996"/>
    <n v="82467"/>
    <n v="854417"/>
    <n v="53.43"/>
    <n v="-54.800000000000182"/>
    <n v="-1.4596595903364189E-2"/>
    <x v="0"/>
  </r>
  <r>
    <d v="2025-11-14T00:00:00"/>
    <x v="10"/>
    <n v="11"/>
    <n v="1"/>
    <x v="1"/>
    <x v="3"/>
    <s v="Q4"/>
    <x v="9"/>
    <x v="3"/>
    <s v="EQ"/>
    <n v="3700"/>
    <n v="3716.8"/>
    <n v="3660.5"/>
    <n v="3699.5"/>
    <n v="3698"/>
    <n v="3698.6"/>
    <n v="3694.19"/>
    <n v="1847028"/>
    <n v="6823270329.8999996"/>
    <n v="99835"/>
    <n v="1226646"/>
    <n v="66.41"/>
    <n v="-0.90000000000009095"/>
    <n v="-2.432761183944022E-4"/>
    <x v="0"/>
  </r>
  <r>
    <d v="2025-11-17T00:00:00"/>
    <x v="10"/>
    <n v="11"/>
    <n v="1"/>
    <x v="1"/>
    <x v="3"/>
    <s v="Q4"/>
    <x v="9"/>
    <x v="3"/>
    <s v="EQ"/>
    <n v="3710"/>
    <n v="3754.5"/>
    <n v="3682.3"/>
    <n v="3698.6"/>
    <n v="3731.7"/>
    <n v="3734.9"/>
    <n v="3731.18"/>
    <n v="2094008"/>
    <n v="7813120933.6999998"/>
    <n v="113027"/>
    <n v="1418085"/>
    <n v="67.72"/>
    <n v="36.300000000000182"/>
    <n v="9.8145244146434288E-3"/>
    <x v="1"/>
  </r>
  <r>
    <d v="2025-11-18T00:00:00"/>
    <x v="10"/>
    <n v="11"/>
    <n v="1"/>
    <x v="1"/>
    <x v="3"/>
    <s v="Q4"/>
    <x v="9"/>
    <x v="3"/>
    <s v="EQ"/>
    <n v="3718.5"/>
    <n v="3732.7"/>
    <n v="3688"/>
    <n v="3734.9"/>
    <n v="3699"/>
    <n v="3694.8"/>
    <n v="3704.51"/>
    <n v="2613743"/>
    <n v="9682641192"/>
    <n v="80348"/>
    <n v="1856129"/>
    <n v="71.010000000000005"/>
    <n v="-40.099999999999909"/>
    <n v="-1.0736565905378968E-2"/>
    <x v="0"/>
  </r>
  <r>
    <d v="2025-11-19T00:00:00"/>
    <x v="10"/>
    <n v="11"/>
    <n v="1"/>
    <x v="1"/>
    <x v="3"/>
    <s v="Q4"/>
    <x v="9"/>
    <x v="3"/>
    <s v="EQ"/>
    <n v="3695"/>
    <n v="3746.5"/>
    <n v="3667.8"/>
    <n v="3694.8"/>
    <n v="3718"/>
    <n v="3722.5"/>
    <n v="3719.32"/>
    <n v="1626043"/>
    <n v="6047772644.5"/>
    <n v="79016"/>
    <n v="1072009"/>
    <n v="65.930000000000007"/>
    <n v="27.699999999999818"/>
    <n v="7.4970228429143164E-3"/>
    <x v="1"/>
  </r>
  <r>
    <d v="2025-11-20T00:00:00"/>
    <x v="10"/>
    <n v="11"/>
    <n v="1"/>
    <x v="1"/>
    <x v="3"/>
    <s v="Q4"/>
    <x v="9"/>
    <x v="3"/>
    <s v="EQ"/>
    <n v="3744.8"/>
    <n v="3759"/>
    <n v="3711.1"/>
    <n v="3722.5"/>
    <n v="3711.8"/>
    <n v="3716.7"/>
    <n v="3734.77"/>
    <n v="1815617"/>
    <n v="6780919678"/>
    <n v="109216"/>
    <n v="1223759"/>
    <n v="67.400000000000006"/>
    <n v="-5.8000000000001819"/>
    <n v="-1.5580926796508212E-3"/>
    <x v="0"/>
  </r>
  <r>
    <d v="2025-11-21T00:00:00"/>
    <x v="10"/>
    <n v="11"/>
    <n v="1"/>
    <x v="1"/>
    <x v="3"/>
    <s v="Q4"/>
    <x v="9"/>
    <x v="3"/>
    <s v="EQ"/>
    <n v="3730"/>
    <n v="3779"/>
    <n v="3726"/>
    <n v="3716.7"/>
    <n v="3747"/>
    <n v="3749.6"/>
    <n v="3758.37"/>
    <n v="3184145"/>
    <n v="11967179242.9"/>
    <n v="133438"/>
    <n v="1787061"/>
    <n v="56.12"/>
    <n v="32.900000000000091"/>
    <n v="8.8519385476363687E-3"/>
    <x v="1"/>
  </r>
  <r>
    <d v="2025-11-24T00:00:00"/>
    <x v="10"/>
    <n v="11"/>
    <n v="1"/>
    <x v="1"/>
    <x v="3"/>
    <s v="Q4"/>
    <x v="9"/>
    <x v="3"/>
    <s v="EQ"/>
    <n v="3745.1"/>
    <n v="3749.5"/>
    <n v="3677.2"/>
    <n v="3749.6"/>
    <n v="3687"/>
    <n v="3690.8"/>
    <n v="3698.21"/>
    <n v="4059935"/>
    <n v="15014484799.6"/>
    <n v="173533"/>
    <n v="3019887"/>
    <n v="74.38"/>
    <n v="-58.799999999999727"/>
    <n v="-1.5681672711755849E-2"/>
    <x v="0"/>
  </r>
  <r>
    <d v="2025-11-25T00:00:00"/>
    <x v="10"/>
    <n v="11"/>
    <n v="1"/>
    <x v="1"/>
    <x v="3"/>
    <s v="Q4"/>
    <x v="9"/>
    <x v="3"/>
    <s v="EQ"/>
    <n v="3687"/>
    <n v="3695.8"/>
    <n v="3653"/>
    <n v="3690.8"/>
    <n v="3660.7"/>
    <n v="3669.3"/>
    <n v="3675.94"/>
    <n v="1714176"/>
    <n v="6301202655.3000002"/>
    <n v="112437"/>
    <n v="966524"/>
    <n v="56.38"/>
    <n v="-21.5"/>
    <n v="-5.8252953289259779E-3"/>
    <x v="0"/>
  </r>
  <r>
    <d v="2025-11-26T00:00:00"/>
    <x v="10"/>
    <n v="11"/>
    <n v="1"/>
    <x v="1"/>
    <x v="3"/>
    <s v="Q4"/>
    <x v="9"/>
    <x v="3"/>
    <s v="EQ"/>
    <n v="3681"/>
    <n v="3708"/>
    <n v="3669.3"/>
    <n v="3669.3"/>
    <n v="3686.4"/>
    <n v="3686.4"/>
    <n v="3686.1"/>
    <n v="2116524"/>
    <n v="7801710688.3999996"/>
    <n v="102699"/>
    <n v="1315000"/>
    <n v="62.13"/>
    <n v="17.099999999999909"/>
    <n v="4.6602894285013236E-3"/>
    <x v="1"/>
  </r>
  <r>
    <d v="2025-11-27T00:00:00"/>
    <x v="10"/>
    <n v="11"/>
    <n v="1"/>
    <x v="1"/>
    <x v="3"/>
    <s v="Q4"/>
    <x v="9"/>
    <x v="3"/>
    <s v="EQ"/>
    <n v="3701.5"/>
    <n v="3717.6"/>
    <n v="3665"/>
    <n v="3686.4"/>
    <n v="3679"/>
    <n v="3681.2"/>
    <n v="3684.9"/>
    <n v="1993274"/>
    <n v="7345023294.1000004"/>
    <n v="125917"/>
    <n v="1191871"/>
    <n v="59.79"/>
    <n v="-5.2000000000002728"/>
    <n v="-1.4105902777778517E-3"/>
    <x v="0"/>
  </r>
  <r>
    <d v="2025-11-28T00:00:00"/>
    <x v="10"/>
    <n v="11"/>
    <n v="1"/>
    <x v="1"/>
    <x v="3"/>
    <s v="Q4"/>
    <x v="9"/>
    <x v="3"/>
    <s v="EQ"/>
    <n v="3692"/>
    <n v="3768.9"/>
    <n v="3690.1"/>
    <n v="3681.2"/>
    <n v="3761"/>
    <n v="3757.3"/>
    <n v="3749.96"/>
    <n v="2944457"/>
    <n v="11041589221.5"/>
    <n v="150530"/>
    <n v="1578092"/>
    <n v="53.6"/>
    <n v="76.100000000000364"/>
    <n v="2.0672606758665751E-2"/>
    <x v="1"/>
  </r>
  <r>
    <d v="2025-12-01T00:00:00"/>
    <x v="11"/>
    <n v="12"/>
    <n v="1"/>
    <x v="1"/>
    <x v="3"/>
    <s v="Q4"/>
    <x v="9"/>
    <x v="3"/>
    <s v="EQ"/>
    <n v="3790"/>
    <n v="3795"/>
    <n v="3730"/>
    <n v="3757.3"/>
    <n v="3733"/>
    <n v="3741.6"/>
    <n v="3755.36"/>
    <n v="1830158"/>
    <n v="6872904233.5"/>
    <n v="124425"/>
    <n v="987225"/>
    <n v="53.94"/>
    <n v="-15.700000000000273"/>
    <n v="-4.178532456817468E-3"/>
    <x v="0"/>
  </r>
  <r>
    <d v="2025-12-02T00:00:00"/>
    <x v="11"/>
    <n v="12"/>
    <n v="1"/>
    <x v="1"/>
    <x v="3"/>
    <s v="Q4"/>
    <x v="9"/>
    <x v="3"/>
    <s v="EQ"/>
    <n v="3722.8"/>
    <n v="3748"/>
    <n v="3705.5"/>
    <n v="3741.6"/>
    <n v="3720.9"/>
    <n v="3716.5"/>
    <n v="3721.62"/>
    <n v="2285922"/>
    <n v="8507325850.3000002"/>
    <n v="108543"/>
    <n v="1266571"/>
    <n v="55.41"/>
    <n v="-25.099999999999909"/>
    <n v="-6.7083600598674123E-3"/>
    <x v="0"/>
  </r>
  <r>
    <d v="2025-12-02T00:00:00"/>
    <x v="11"/>
    <n v="12"/>
    <n v="1"/>
    <x v="1"/>
    <x v="3"/>
    <s v="Q4"/>
    <x v="9"/>
    <x v="3"/>
    <s v="EQ"/>
    <n v="3722.8"/>
    <n v="3748"/>
    <n v="3705.5"/>
    <n v="3741.6"/>
    <n v="3720.9"/>
    <n v="3716.5"/>
    <n v="3721.62"/>
    <n v="2285922"/>
    <n v="8507325850.3000002"/>
    <n v="108543"/>
    <n v="1266571"/>
    <n v="55.41"/>
    <n v="-25.099999999999909"/>
    <n v="-6.7083600598674123E-3"/>
    <x v="0"/>
  </r>
  <r>
    <d v="2025-12-03T00:00:00"/>
    <x v="11"/>
    <n v="12"/>
    <n v="1"/>
    <x v="1"/>
    <x v="3"/>
    <s v="Q4"/>
    <x v="9"/>
    <x v="3"/>
    <s v="EQ"/>
    <n v="3736"/>
    <n v="3740"/>
    <n v="3640"/>
    <n v="3716.5"/>
    <n v="3649"/>
    <n v="3649.4"/>
    <n v="3660.65"/>
    <n v="2002476"/>
    <n v="7330356933"/>
    <n v="111944"/>
    <n v="1272068"/>
    <n v="63.52"/>
    <n v="-67.099999999999909"/>
    <n v="-1.8054621283465602E-2"/>
    <x v="0"/>
  </r>
  <r>
    <d v="2025-12-04T00:00:00"/>
    <x v="11"/>
    <n v="12"/>
    <n v="1"/>
    <x v="1"/>
    <x v="3"/>
    <s v="Q4"/>
    <x v="9"/>
    <x v="3"/>
    <s v="EQ"/>
    <n v="3675"/>
    <n v="3678.2"/>
    <n v="3620.2"/>
    <n v="3649.4"/>
    <n v="3670"/>
    <n v="3671.6"/>
    <n v="3662.6"/>
    <n v="1984001"/>
    <n v="7266608912.6999998"/>
    <n v="114158"/>
    <n v="1316332"/>
    <n v="66.349999999999994"/>
    <n v="22.199999999999818"/>
    <n v="6.0831917575491362E-3"/>
    <x v="1"/>
  </r>
  <r>
    <d v="2025-12-05T00:00:00"/>
    <x v="11"/>
    <n v="12"/>
    <n v="1"/>
    <x v="1"/>
    <x v="3"/>
    <s v="Q4"/>
    <x v="9"/>
    <x v="3"/>
    <s v="EQ"/>
    <n v="3659.3"/>
    <n v="3721.5"/>
    <n v="3642.5"/>
    <n v="3671.6"/>
    <n v="3708.3"/>
    <n v="3717.1"/>
    <n v="3704.63"/>
    <n v="2393280"/>
    <n v="8866205885.2999992"/>
    <n v="80840"/>
    <n v="1465642"/>
    <n v="61.24"/>
    <n v="45.5"/>
    <n v="1.2392417474670443E-2"/>
    <x v="1"/>
  </r>
  <r>
    <d v="2025-12-08T00:00:00"/>
    <x v="11"/>
    <n v="12"/>
    <n v="1"/>
    <x v="1"/>
    <x v="3"/>
    <s v="Q4"/>
    <x v="9"/>
    <x v="3"/>
    <s v="EQ"/>
    <n v="3720"/>
    <n v="3725"/>
    <n v="3671.6"/>
    <n v="3717.1"/>
    <n v="3679"/>
    <n v="3681.7"/>
    <n v="3689.44"/>
    <n v="1500195"/>
    <n v="5534885312.6999998"/>
    <n v="97521"/>
    <n v="827104"/>
    <n v="55.13"/>
    <n v="-35.400000000000091"/>
    <n v="-9.5235533076861237E-3"/>
    <x v="0"/>
  </r>
  <r>
    <d v="2025-12-09T00:00:00"/>
    <x v="11"/>
    <n v="12"/>
    <n v="1"/>
    <x v="1"/>
    <x v="3"/>
    <s v="Q4"/>
    <x v="9"/>
    <x v="3"/>
    <s v="EQ"/>
    <n v="3658"/>
    <n v="3674.4"/>
    <n v="3604.5"/>
    <n v="3681.7"/>
    <n v="3648.4"/>
    <n v="3635.9"/>
    <n v="3633.2"/>
    <n v="3901255"/>
    <n v="14174028840"/>
    <n v="159487"/>
    <n v="2475149"/>
    <n v="63.44"/>
    <n v="-45.799999999999727"/>
    <n v="-1.2439905478447384E-2"/>
    <x v="0"/>
  </r>
  <r>
    <d v="2025-12-10T00:00:00"/>
    <x v="11"/>
    <n v="12"/>
    <n v="1"/>
    <x v="1"/>
    <x v="3"/>
    <s v="Q4"/>
    <x v="9"/>
    <x v="3"/>
    <s v="EQ"/>
    <n v="3660"/>
    <n v="3694.9"/>
    <n v="3626.2"/>
    <n v="3635.9"/>
    <n v="3633.4"/>
    <n v="3630"/>
    <n v="3654.49"/>
    <n v="1593915"/>
    <n v="5824943872.1000004"/>
    <n v="99751"/>
    <n v="972873"/>
    <n v="61.04"/>
    <n v="-5.9000000000000909"/>
    <n v="-1.622706895129154E-3"/>
    <x v="0"/>
  </r>
  <r>
    <d v="2025-12-11T00:00:00"/>
    <x v="11"/>
    <n v="12"/>
    <n v="1"/>
    <x v="1"/>
    <x v="3"/>
    <s v="Q4"/>
    <x v="9"/>
    <x v="3"/>
    <s v="EQ"/>
    <n v="3623.4"/>
    <n v="3669.1"/>
    <n v="3615.9"/>
    <n v="3630"/>
    <n v="3658.6"/>
    <n v="3665.2"/>
    <n v="3642.92"/>
    <n v="981456"/>
    <n v="3575366554.5"/>
    <n v="81623"/>
    <n v="494077"/>
    <n v="50.34"/>
    <n v="35.199999999999818"/>
    <n v="9.6969696969696467E-3"/>
    <x v="1"/>
  </r>
  <r>
    <d v="2025-12-12T00:00:00"/>
    <x v="11"/>
    <n v="12"/>
    <n v="1"/>
    <x v="1"/>
    <x v="3"/>
    <s v="Q4"/>
    <x v="9"/>
    <x v="3"/>
    <s v="EQ"/>
    <n v="3665.4"/>
    <n v="3695"/>
    <n v="3661.3"/>
    <n v="3665.2"/>
    <n v="3679.1"/>
    <n v="3679.6"/>
    <n v="3679.41"/>
    <n v="1078982"/>
    <n v="3970013397.3000002"/>
    <n v="88836"/>
    <n v="789591"/>
    <n v="73.180000000000007"/>
    <n v="14.400000000000091"/>
    <n v="3.9288442649787437E-3"/>
    <x v="1"/>
  </r>
  <r>
    <d v="2025-12-15T00:00:00"/>
    <x v="11"/>
    <n v="12"/>
    <n v="1"/>
    <x v="1"/>
    <x v="3"/>
    <s v="Q4"/>
    <x v="9"/>
    <x v="3"/>
    <s v="EQ"/>
    <n v="3632"/>
    <n v="3665.4"/>
    <n v="3603.6"/>
    <n v="3679.6"/>
    <n v="3609.7"/>
    <n v="3608"/>
    <n v="3619.21"/>
    <n v="1704069"/>
    <n v="6167380944.3000002"/>
    <n v="152694"/>
    <n v="1085048"/>
    <n v="63.67"/>
    <n v="-71.599999999999909"/>
    <n v="-1.9458636808348709E-2"/>
    <x v="0"/>
  </r>
  <r>
    <d v="2025-12-16T00:00:00"/>
    <x v="11"/>
    <n v="12"/>
    <n v="1"/>
    <x v="1"/>
    <x v="3"/>
    <s v="Q4"/>
    <x v="9"/>
    <x v="3"/>
    <s v="EQ"/>
    <n v="3581"/>
    <n v="3633.5"/>
    <n v="3577.9"/>
    <n v="3608"/>
    <n v="3628.9"/>
    <n v="3621"/>
    <n v="3617.75"/>
    <n v="1394406"/>
    <n v="5044617192.8000002"/>
    <n v="108047"/>
    <n v="821666"/>
    <n v="58.93"/>
    <n v="13"/>
    <n v="3.6031042128603103E-3"/>
    <x v="1"/>
  </r>
  <r>
    <d v="2025-12-17T00:00:00"/>
    <x v="11"/>
    <n v="12"/>
    <n v="1"/>
    <x v="1"/>
    <x v="3"/>
    <s v="Q4"/>
    <x v="9"/>
    <x v="3"/>
    <s v="EQ"/>
    <n v="3647.9"/>
    <n v="3647.9"/>
    <n v="3594"/>
    <n v="3621"/>
    <n v="3612.5"/>
    <n v="3612.8"/>
    <n v="3612.94"/>
    <n v="1209367"/>
    <n v="4369365281.5"/>
    <n v="103978"/>
    <n v="784289"/>
    <n v="64.849999999999994"/>
    <n v="-8.1999999999998181"/>
    <n v="-2.2645677989505159E-3"/>
    <x v="0"/>
  </r>
  <r>
    <d v="2025-12-18T00:00:00"/>
    <x v="11"/>
    <n v="12"/>
    <n v="1"/>
    <x v="1"/>
    <x v="3"/>
    <s v="Q4"/>
    <x v="9"/>
    <x v="3"/>
    <s v="EQ"/>
    <n v="3600"/>
    <n v="3611.9"/>
    <n v="3540.1"/>
    <n v="3612.8"/>
    <n v="3585"/>
    <n v="3586.6"/>
    <n v="3568.76"/>
    <n v="2446168"/>
    <n v="8729793973.5"/>
    <n v="142491"/>
    <n v="1504816"/>
    <n v="61.52"/>
    <n v="-26.200000000000273"/>
    <n v="-7.2519929140833347E-3"/>
    <x v="0"/>
  </r>
  <r>
    <d v="2025-12-19T00:00:00"/>
    <x v="11"/>
    <n v="12"/>
    <n v="1"/>
    <x v="1"/>
    <x v="3"/>
    <s v="Q4"/>
    <x v="9"/>
    <x v="3"/>
    <s v="EQ"/>
    <n v="3571"/>
    <n v="3615"/>
    <n v="3560"/>
    <n v="3586.6"/>
    <n v="3605"/>
    <n v="3603.6"/>
    <n v="3598.04"/>
    <n v="1647819"/>
    <n v="5928915962.3999996"/>
    <n v="93791"/>
    <n v="1126245"/>
    <n v="68.349999999999994"/>
    <n v="17"/>
    <n v="4.7398650532537783E-3"/>
    <x v="1"/>
  </r>
  <r>
    <d v="2025-12-22T00:00:00"/>
    <x v="11"/>
    <n v="12"/>
    <n v="1"/>
    <x v="1"/>
    <x v="3"/>
    <s v="Q4"/>
    <x v="9"/>
    <x v="3"/>
    <s v="EQ"/>
    <n v="3600"/>
    <n v="3625"/>
    <n v="3576.9"/>
    <n v="3603.6"/>
    <n v="3612.5"/>
    <n v="3616.7"/>
    <n v="3606.92"/>
    <n v="1400786"/>
    <n v="5052526395.1999998"/>
    <n v="108908"/>
    <n v="899452"/>
    <n v="64.209999999999994"/>
    <n v="13.099999999999909"/>
    <n v="3.6352536352536103E-3"/>
    <x v="1"/>
  </r>
  <r>
    <d v="2025-12-23T00:00:00"/>
    <x v="11"/>
    <n v="12"/>
    <n v="1"/>
    <x v="1"/>
    <x v="3"/>
    <s v="Q4"/>
    <x v="9"/>
    <x v="3"/>
    <s v="EQ"/>
    <n v="3619.2"/>
    <n v="3637.5"/>
    <n v="3605"/>
    <n v="3616.7"/>
    <n v="3622"/>
    <n v="3625.1"/>
    <n v="3621.54"/>
    <n v="1413628"/>
    <n v="5119509275.8000002"/>
    <n v="95084"/>
    <n v="752026"/>
    <n v="53.2"/>
    <n v="8.4000000000000909"/>
    <n v="2.3225592390853792E-3"/>
    <x v="1"/>
  </r>
  <r>
    <d v="2025-12-24T00:00:00"/>
    <x v="11"/>
    <n v="12"/>
    <n v="1"/>
    <x v="1"/>
    <x v="3"/>
    <s v="Q4"/>
    <x v="9"/>
    <x v="3"/>
    <s v="EQ"/>
    <n v="3624.6"/>
    <n v="3658"/>
    <n v="3612.1"/>
    <n v="3625.1"/>
    <n v="3636.1"/>
    <n v="3636.7"/>
    <n v="3640.27"/>
    <n v="842897"/>
    <n v="3068368459.6999998"/>
    <n v="53785"/>
    <n v="481991"/>
    <n v="57.18"/>
    <n v="11.599999999999909"/>
    <n v="3.199911726573035E-3"/>
    <x v="1"/>
  </r>
  <r>
    <d v="2025-12-26T00:00:00"/>
    <x v="11"/>
    <n v="12"/>
    <n v="1"/>
    <x v="1"/>
    <x v="3"/>
    <s v="Q4"/>
    <x v="9"/>
    <x v="3"/>
    <s v="EQ"/>
    <n v="3636.7"/>
    <n v="3647"/>
    <n v="3614.6"/>
    <n v="3636.7"/>
    <n v="3627"/>
    <n v="3623.1"/>
    <n v="3626.77"/>
    <n v="829910"/>
    <n v="3009890089.0999999"/>
    <n v="38529"/>
    <n v="576999"/>
    <n v="69.53"/>
    <n v="-13.599999999999909"/>
    <n v="-3.7396540819973905E-3"/>
    <x v="0"/>
  </r>
  <r>
    <d v="2025-12-29T00:00:00"/>
    <x v="11"/>
    <n v="12"/>
    <n v="1"/>
    <x v="1"/>
    <x v="3"/>
    <s v="Q4"/>
    <x v="9"/>
    <x v="3"/>
    <s v="EQ"/>
    <n v="3622.7"/>
    <n v="3640.2"/>
    <n v="3588.1"/>
    <n v="3623.1"/>
    <n v="3595"/>
    <n v="3592.1"/>
    <n v="3614.18"/>
    <n v="1034692"/>
    <n v="3739565908.0999999"/>
    <n v="59021"/>
    <n v="670941"/>
    <n v="64.84"/>
    <n v="-31"/>
    <n v="-8.5562087714940241E-3"/>
    <x v="0"/>
  </r>
  <r>
    <d v="2025-12-30T00:00:00"/>
    <x v="11"/>
    <n v="12"/>
    <n v="1"/>
    <x v="1"/>
    <x v="3"/>
    <s v="Q4"/>
    <x v="9"/>
    <x v="3"/>
    <s v="EQ"/>
    <n v="3590"/>
    <n v="3666"/>
    <n v="3575.2"/>
    <n v="3592.1"/>
    <n v="3660"/>
    <n v="3660.3"/>
    <n v="3646.84"/>
    <n v="2063179"/>
    <n v="7524077539"/>
    <n v="123302"/>
    <n v="1266316"/>
    <n v="61.38"/>
    <n v="68.200000000000273"/>
    <n v="1.8986108404554516E-2"/>
    <x v="1"/>
  </r>
  <r>
    <d v="2025-12-31T00:00:00"/>
    <x v="11"/>
    <n v="12"/>
    <n v="1"/>
    <x v="1"/>
    <x v="3"/>
    <s v="Q4"/>
    <x v="9"/>
    <x v="3"/>
    <s v="EQ"/>
    <n v="3653"/>
    <n v="3723.6"/>
    <n v="3640.4"/>
    <n v="3660.3"/>
    <n v="3716"/>
    <n v="3709.2"/>
    <n v="3684.25"/>
    <n v="1868363"/>
    <n v="6883522424.6000004"/>
    <n v="105249"/>
    <n v="1192725"/>
    <n v="63.84"/>
    <n v="48.899999999999636"/>
    <n v="1.3359560691746477E-2"/>
    <x v="1"/>
  </r>
  <r>
    <d v="2024-01-01T00:00:00"/>
    <x v="0"/>
    <n v="1"/>
    <n v="1"/>
    <x v="0"/>
    <x v="0"/>
    <s v="Q1"/>
    <x v="10"/>
    <x v="3"/>
    <s v="EQ"/>
    <n v="6770"/>
    <n v="6795.5"/>
    <n v="6682.05"/>
    <n v="6797.25"/>
    <n v="6698"/>
    <n v="6701.1"/>
    <n v="6730.96"/>
    <n v="253274"/>
    <n v="1704777926.0999999"/>
    <n v="31844"/>
    <n v="84938"/>
    <n v="33.54"/>
    <n v="-96.149999999999636"/>
    <n v="-1.4145426459229782E-2"/>
    <x v="0"/>
  </r>
  <r>
    <d v="2024-01-02T00:00:00"/>
    <x v="0"/>
    <n v="1"/>
    <n v="1"/>
    <x v="0"/>
    <x v="0"/>
    <s v="Q1"/>
    <x v="10"/>
    <x v="3"/>
    <s v="EQ"/>
    <n v="6711"/>
    <n v="6736.8"/>
    <n v="6560.95"/>
    <n v="6701.1"/>
    <n v="6665"/>
    <n v="6665.05"/>
    <n v="6638.95"/>
    <n v="361379"/>
    <n v="2399176717.0999999"/>
    <n v="47177"/>
    <n v="169501"/>
    <n v="46.9"/>
    <n v="-36.050000000000182"/>
    <n v="-5.3797137783349273E-3"/>
    <x v="0"/>
  </r>
  <r>
    <d v="2024-01-03T00:00:00"/>
    <x v="0"/>
    <n v="1"/>
    <n v="1"/>
    <x v="0"/>
    <x v="0"/>
    <s v="Q1"/>
    <x v="10"/>
    <x v="3"/>
    <s v="EQ"/>
    <n v="6644.05"/>
    <n v="7059.85"/>
    <n v="6604"/>
    <n v="6665.05"/>
    <n v="6968"/>
    <n v="6986.5"/>
    <n v="6901.14"/>
    <n v="1256275"/>
    <n v="8669732704.0499992"/>
    <n v="97744"/>
    <n v="343139"/>
    <n v="27.31"/>
    <n v="321.44999999999982"/>
    <n v="4.8229195579928101E-2"/>
    <x v="1"/>
  </r>
  <r>
    <d v="2024-01-04T00:00:00"/>
    <x v="0"/>
    <n v="1"/>
    <n v="1"/>
    <x v="0"/>
    <x v="0"/>
    <s v="Q1"/>
    <x v="10"/>
    <x v="3"/>
    <s v="EQ"/>
    <n v="7025"/>
    <n v="7028.95"/>
    <n v="6887"/>
    <n v="6986.5"/>
    <n v="6929.95"/>
    <n v="6922.15"/>
    <n v="6933.59"/>
    <n v="619987"/>
    <n v="4298735388.4499998"/>
    <n v="73821"/>
    <n v="310557"/>
    <n v="50.09"/>
    <n v="-64.350000000000364"/>
    <n v="-9.2106204823588864E-3"/>
    <x v="0"/>
  </r>
  <r>
    <d v="2024-01-05T00:00:00"/>
    <x v="0"/>
    <n v="1"/>
    <n v="1"/>
    <x v="0"/>
    <x v="0"/>
    <s v="Q1"/>
    <x v="10"/>
    <x v="3"/>
    <s v="EQ"/>
    <n v="6950"/>
    <n v="7084"/>
    <n v="6920.5"/>
    <n v="6922.15"/>
    <n v="6995.9"/>
    <n v="6978.5"/>
    <n v="6986.79"/>
    <n v="659306"/>
    <n v="4606431869.1499996"/>
    <n v="63692"/>
    <n v="310102"/>
    <n v="47.03"/>
    <n v="56.350000000000364"/>
    <n v="8.1405343715464651E-3"/>
    <x v="1"/>
  </r>
  <r>
    <d v="2024-01-08T00:00:00"/>
    <x v="0"/>
    <n v="1"/>
    <n v="1"/>
    <x v="0"/>
    <x v="0"/>
    <s v="Q1"/>
    <x v="10"/>
    <x v="3"/>
    <s v="EQ"/>
    <n v="7018.95"/>
    <n v="7049.85"/>
    <n v="6961.5"/>
    <n v="6978.5"/>
    <n v="6985.1"/>
    <n v="6983.85"/>
    <n v="7007.46"/>
    <n v="312733"/>
    <n v="2191464577.9000001"/>
    <n v="45286"/>
    <n v="117077"/>
    <n v="37.44"/>
    <n v="5.3500000000003638"/>
    <n v="7.6664039550051783E-4"/>
    <x v="1"/>
  </r>
  <r>
    <d v="2024-01-09T00:00:00"/>
    <x v="0"/>
    <n v="1"/>
    <n v="1"/>
    <x v="0"/>
    <x v="0"/>
    <s v="Q1"/>
    <x v="10"/>
    <x v="3"/>
    <s v="EQ"/>
    <n v="7341"/>
    <n v="7399"/>
    <n v="7075.9"/>
    <n v="6983.85"/>
    <n v="7107"/>
    <n v="7093.9"/>
    <n v="7165.81"/>
    <n v="2125908"/>
    <n v="15233844589.85"/>
    <n v="291287"/>
    <n v="808982"/>
    <n v="38.049999999999997"/>
    <n v="110.04999999999927"/>
    <n v="1.5757784030298368E-2"/>
    <x v="1"/>
  </r>
  <r>
    <d v="2024-01-10T00:00:00"/>
    <x v="0"/>
    <n v="1"/>
    <n v="1"/>
    <x v="0"/>
    <x v="0"/>
    <s v="Q1"/>
    <x v="10"/>
    <x v="3"/>
    <s v="EQ"/>
    <n v="7125"/>
    <n v="7139.95"/>
    <n v="7020"/>
    <n v="7093.9"/>
    <n v="7049.95"/>
    <n v="7053.75"/>
    <n v="7073.25"/>
    <n v="721432"/>
    <n v="5102869236.6000004"/>
    <n v="162588"/>
    <n v="402718"/>
    <n v="55.82"/>
    <n v="-40.149999999999636"/>
    <n v="-5.6597922158473672E-3"/>
    <x v="0"/>
  </r>
  <r>
    <d v="2024-01-11T00:00:00"/>
    <x v="0"/>
    <n v="1"/>
    <n v="1"/>
    <x v="0"/>
    <x v="0"/>
    <s v="Q1"/>
    <x v="10"/>
    <x v="3"/>
    <s v="EQ"/>
    <n v="7090"/>
    <n v="7324.9"/>
    <n v="7075"/>
    <n v="7053.75"/>
    <n v="7295"/>
    <n v="7298.85"/>
    <n v="7238.27"/>
    <n v="1031594"/>
    <n v="7466959252.5500002"/>
    <n v="190984"/>
    <n v="429862"/>
    <n v="41.67"/>
    <n v="245.10000000000036"/>
    <n v="3.4747474747474798E-2"/>
    <x v="1"/>
  </r>
  <r>
    <d v="2024-01-12T00:00:00"/>
    <x v="0"/>
    <n v="1"/>
    <n v="1"/>
    <x v="0"/>
    <x v="0"/>
    <s v="Q1"/>
    <x v="10"/>
    <x v="3"/>
    <s v="EQ"/>
    <n v="7360"/>
    <n v="7360.95"/>
    <n v="7252"/>
    <n v="7298.85"/>
    <n v="7325"/>
    <n v="7301.95"/>
    <n v="7299.15"/>
    <n v="434753"/>
    <n v="3173325969.1999998"/>
    <n v="85266"/>
    <n v="185254"/>
    <n v="42.61"/>
    <n v="3.0999999999994543"/>
    <n v="4.2472444289161365E-4"/>
    <x v="1"/>
  </r>
  <r>
    <d v="2024-01-15T00:00:00"/>
    <x v="0"/>
    <n v="1"/>
    <n v="1"/>
    <x v="0"/>
    <x v="0"/>
    <s v="Q1"/>
    <x v="10"/>
    <x v="3"/>
    <s v="EQ"/>
    <n v="7364"/>
    <n v="7419"/>
    <n v="7304.05"/>
    <n v="7301.95"/>
    <n v="7335"/>
    <n v="7332.1"/>
    <n v="7342.9"/>
    <n v="440410"/>
    <n v="3233885369.1999998"/>
    <n v="90088"/>
    <n v="212491"/>
    <n v="48.25"/>
    <n v="30.150000000000546"/>
    <n v="4.129034025157738E-3"/>
    <x v="1"/>
  </r>
  <r>
    <d v="2024-01-16T00:00:00"/>
    <x v="0"/>
    <n v="1"/>
    <n v="1"/>
    <x v="0"/>
    <x v="0"/>
    <s v="Q1"/>
    <x v="10"/>
    <x v="3"/>
    <s v="EQ"/>
    <n v="7339"/>
    <n v="7356.15"/>
    <n v="7244"/>
    <n v="7332.1"/>
    <n v="7298"/>
    <n v="7293.95"/>
    <n v="7301.21"/>
    <n v="272181"/>
    <n v="1987251264.8499999"/>
    <n v="65403"/>
    <n v="138228"/>
    <n v="50.79"/>
    <n v="-38.150000000000546"/>
    <n v="-5.2031478021304324E-3"/>
    <x v="0"/>
  </r>
  <r>
    <d v="2024-01-17T00:00:00"/>
    <x v="0"/>
    <n v="1"/>
    <n v="1"/>
    <x v="0"/>
    <x v="0"/>
    <s v="Q1"/>
    <x v="10"/>
    <x v="3"/>
    <s v="EQ"/>
    <n v="7112"/>
    <n v="7210"/>
    <n v="7081"/>
    <n v="7293.95"/>
    <n v="7170"/>
    <n v="7165.95"/>
    <n v="7156.19"/>
    <n v="619338"/>
    <n v="4432097408.1999998"/>
    <n v="96212"/>
    <n v="292182"/>
    <n v="47.18"/>
    <n v="-128"/>
    <n v="-1.7548790435909213E-2"/>
    <x v="0"/>
  </r>
  <r>
    <d v="2024-01-18T00:00:00"/>
    <x v="0"/>
    <n v="1"/>
    <n v="1"/>
    <x v="0"/>
    <x v="0"/>
    <s v="Q1"/>
    <x v="10"/>
    <x v="3"/>
    <s v="EQ"/>
    <n v="7148"/>
    <n v="7189.25"/>
    <n v="7071.15"/>
    <n v="7165.95"/>
    <n v="7080.15"/>
    <n v="7083.6"/>
    <n v="7108.34"/>
    <n v="557084"/>
    <n v="3959944151.8499999"/>
    <n v="97375"/>
    <n v="348422"/>
    <n v="62.54"/>
    <n v="-82.349999999999454"/>
    <n v="-1.1491846859104439E-2"/>
    <x v="0"/>
  </r>
  <r>
    <d v="2024-01-19T00:00:00"/>
    <x v="0"/>
    <n v="1"/>
    <n v="1"/>
    <x v="0"/>
    <x v="0"/>
    <s v="Q1"/>
    <x v="10"/>
    <x v="3"/>
    <s v="EQ"/>
    <n v="7138.8"/>
    <n v="7180"/>
    <n v="7105"/>
    <n v="7083.6"/>
    <n v="7140"/>
    <n v="7136.55"/>
    <n v="7143.59"/>
    <n v="327976"/>
    <n v="2342927369.0500002"/>
    <n v="58700"/>
    <n v="211242"/>
    <n v="64.41"/>
    <n v="52.949999999999818"/>
    <n v="7.4750127054040057E-3"/>
    <x v="1"/>
  </r>
  <r>
    <d v="2024-01-20T00:00:00"/>
    <x v="0"/>
    <n v="1"/>
    <n v="1"/>
    <x v="0"/>
    <x v="0"/>
    <s v="Q1"/>
    <x v="10"/>
    <x v="3"/>
    <s v="EQ"/>
    <n v="7170"/>
    <n v="7189"/>
    <n v="7050"/>
    <n v="7136.55"/>
    <n v="7084"/>
    <n v="7095.15"/>
    <n v="7131.89"/>
    <n v="91479"/>
    <n v="652418393.04999995"/>
    <n v="24015"/>
    <n v="38994"/>
    <n v="42.63"/>
    <n v="-41.400000000000546"/>
    <n v="-5.801122391071392E-3"/>
    <x v="0"/>
  </r>
  <r>
    <d v="2024-01-23T00:00:00"/>
    <x v="0"/>
    <n v="1"/>
    <n v="1"/>
    <x v="0"/>
    <x v="0"/>
    <s v="Q1"/>
    <x v="10"/>
    <x v="3"/>
    <s v="EQ"/>
    <n v="7075"/>
    <n v="7210"/>
    <n v="6936.55"/>
    <n v="7095.15"/>
    <n v="7105.15"/>
    <n v="7095.9"/>
    <n v="7096.28"/>
    <n v="953921"/>
    <n v="6769287081.8999996"/>
    <n v="92688"/>
    <n v="552764"/>
    <n v="57.95"/>
    <n v="0.75"/>
    <n v="1.0570601044375383E-4"/>
    <x v="1"/>
  </r>
  <r>
    <d v="2024-01-24T00:00:00"/>
    <x v="0"/>
    <n v="1"/>
    <n v="1"/>
    <x v="0"/>
    <x v="0"/>
    <s v="Q1"/>
    <x v="10"/>
    <x v="3"/>
    <s v="EQ"/>
    <n v="7075.1"/>
    <n v="7237"/>
    <n v="7028.2"/>
    <n v="7095.9"/>
    <n v="7205.75"/>
    <n v="7212.85"/>
    <n v="7155.28"/>
    <n v="467134"/>
    <n v="3342476330.25"/>
    <n v="59165"/>
    <n v="206536"/>
    <n v="44.21"/>
    <n v="116.95000000000073"/>
    <n v="1.6481348384278349E-2"/>
    <x v="1"/>
  </r>
  <r>
    <d v="2024-01-25T00:00:00"/>
    <x v="0"/>
    <n v="1"/>
    <n v="1"/>
    <x v="0"/>
    <x v="0"/>
    <s v="Q1"/>
    <x v="10"/>
    <x v="3"/>
    <s v="EQ"/>
    <n v="7360"/>
    <n v="7625.15"/>
    <n v="7210"/>
    <n v="7212.85"/>
    <n v="7590"/>
    <n v="7597.5"/>
    <n v="7471.03"/>
    <n v="2065788"/>
    <n v="15433562667.75"/>
    <n v="230871"/>
    <n v="598600"/>
    <n v="28.98"/>
    <n v="384.64999999999964"/>
    <n v="5.3328434668681535E-2"/>
    <x v="1"/>
  </r>
  <r>
    <d v="2024-01-29T00:00:00"/>
    <x v="0"/>
    <n v="1"/>
    <n v="1"/>
    <x v="0"/>
    <x v="0"/>
    <s v="Q1"/>
    <x v="10"/>
    <x v="3"/>
    <s v="EQ"/>
    <n v="7594"/>
    <n v="7640"/>
    <n v="7480"/>
    <n v="7597.5"/>
    <n v="7565"/>
    <n v="7548.8"/>
    <n v="7555.31"/>
    <n v="457853"/>
    <n v="3459223397.6999998"/>
    <n v="64499"/>
    <n v="175315"/>
    <n v="38.29"/>
    <n v="-48.699999999999818"/>
    <n v="-6.4100032905560801E-3"/>
    <x v="0"/>
  </r>
  <r>
    <d v="2024-01-30T00:00:00"/>
    <x v="0"/>
    <n v="1"/>
    <n v="1"/>
    <x v="0"/>
    <x v="0"/>
    <s v="Q1"/>
    <x v="10"/>
    <x v="3"/>
    <s v="EQ"/>
    <n v="7574.9"/>
    <n v="7660"/>
    <n v="7543.65"/>
    <n v="7548.8"/>
    <n v="7555"/>
    <n v="7566.4"/>
    <n v="7596.46"/>
    <n v="266287"/>
    <n v="2022838923.1500001"/>
    <n v="37823"/>
    <n v="97942"/>
    <n v="36.78"/>
    <n v="17.599999999999454"/>
    <n v="2.3314963967782237E-3"/>
    <x v="1"/>
  </r>
  <r>
    <d v="2024-01-31T00:00:00"/>
    <x v="0"/>
    <n v="1"/>
    <n v="1"/>
    <x v="0"/>
    <x v="0"/>
    <s v="Q1"/>
    <x v="10"/>
    <x v="3"/>
    <s v="EQ"/>
    <n v="7566.4"/>
    <n v="7686"/>
    <n v="7515.1"/>
    <n v="7566.4"/>
    <n v="7667.8"/>
    <n v="7667.55"/>
    <n v="7622.37"/>
    <n v="336874"/>
    <n v="2567778947.6999998"/>
    <n v="50688"/>
    <n v="165571"/>
    <n v="49.15"/>
    <n v="101.15000000000055"/>
    <n v="1.3368312539649048E-2"/>
    <x v="1"/>
  </r>
  <r>
    <d v="2024-02-01T00:00:00"/>
    <x v="1"/>
    <n v="2"/>
    <n v="1"/>
    <x v="0"/>
    <x v="0"/>
    <s v="Q1"/>
    <x v="10"/>
    <x v="3"/>
    <s v="EQ"/>
    <n v="7680"/>
    <n v="7765"/>
    <n v="7636.35"/>
    <n v="7667.55"/>
    <n v="7655"/>
    <n v="7655.75"/>
    <n v="7705.24"/>
    <n v="394564"/>
    <n v="3040209128.9000001"/>
    <n v="70092"/>
    <n v="147593"/>
    <n v="37.409999999999997"/>
    <n v="-11.800000000000182"/>
    <n v="-1.5389531206187351E-3"/>
    <x v="0"/>
  </r>
  <r>
    <d v="2024-02-02T00:00:00"/>
    <x v="1"/>
    <n v="2"/>
    <n v="1"/>
    <x v="0"/>
    <x v="0"/>
    <s v="Q1"/>
    <x v="10"/>
    <x v="3"/>
    <s v="EQ"/>
    <n v="7675"/>
    <n v="7797.5"/>
    <n v="7665.6"/>
    <n v="7655.75"/>
    <n v="7750"/>
    <n v="7738.2"/>
    <n v="7744.07"/>
    <n v="197720"/>
    <n v="1531157204.9000001"/>
    <n v="41091"/>
    <n v="66460"/>
    <n v="33.61"/>
    <n v="82.449999999999818"/>
    <n v="1.0769682918068095E-2"/>
    <x v="1"/>
  </r>
  <r>
    <d v="2024-02-05T00:00:00"/>
    <x v="1"/>
    <n v="2"/>
    <n v="1"/>
    <x v="0"/>
    <x v="0"/>
    <s v="Q1"/>
    <x v="10"/>
    <x v="3"/>
    <s v="EQ"/>
    <n v="7800"/>
    <n v="7838"/>
    <n v="7633.5"/>
    <n v="7738.2"/>
    <n v="7664.55"/>
    <n v="7658.25"/>
    <n v="7734.25"/>
    <n v="252401"/>
    <n v="1952131501"/>
    <n v="44838"/>
    <n v="112761"/>
    <n v="44.68"/>
    <n v="-79.949999999999818"/>
    <n v="-1.0331860122509088E-2"/>
    <x v="0"/>
  </r>
  <r>
    <d v="2024-02-06T00:00:00"/>
    <x v="1"/>
    <n v="2"/>
    <n v="1"/>
    <x v="0"/>
    <x v="0"/>
    <s v="Q1"/>
    <x v="10"/>
    <x v="3"/>
    <s v="EQ"/>
    <n v="7675"/>
    <n v="7747.7"/>
    <n v="7670.6"/>
    <n v="7658.25"/>
    <n v="7729"/>
    <n v="7720.4"/>
    <n v="7718.86"/>
    <n v="131992"/>
    <n v="1018827817.4"/>
    <n v="30889"/>
    <n v="62910"/>
    <n v="47.66"/>
    <n v="62.149999999999636"/>
    <n v="8.1154310710671029E-3"/>
    <x v="1"/>
  </r>
  <r>
    <d v="2024-02-07T00:00:00"/>
    <x v="1"/>
    <n v="2"/>
    <n v="1"/>
    <x v="0"/>
    <x v="0"/>
    <s v="Q1"/>
    <x v="10"/>
    <x v="3"/>
    <s v="EQ"/>
    <n v="7745"/>
    <n v="7777.8"/>
    <n v="7665.6"/>
    <n v="7720.4"/>
    <n v="7710"/>
    <n v="7701.9"/>
    <n v="7705.71"/>
    <n v="159783"/>
    <n v="1231242027.4000001"/>
    <n v="37432"/>
    <n v="90937"/>
    <n v="56.91"/>
    <n v="-18.5"/>
    <n v="-2.3962488990207764E-3"/>
    <x v="0"/>
  </r>
  <r>
    <d v="2024-02-08T00:00:00"/>
    <x v="1"/>
    <n v="2"/>
    <n v="1"/>
    <x v="0"/>
    <x v="0"/>
    <s v="Q1"/>
    <x v="10"/>
    <x v="3"/>
    <s v="EQ"/>
    <n v="7729"/>
    <n v="7783.45"/>
    <n v="7668.15"/>
    <n v="7701.9"/>
    <n v="7759"/>
    <n v="7757.25"/>
    <n v="7739.21"/>
    <n v="282537"/>
    <n v="2186614189.6999998"/>
    <n v="60810"/>
    <n v="116025"/>
    <n v="41.07"/>
    <n v="55.350000000000364"/>
    <n v="7.1865383866319176E-3"/>
    <x v="1"/>
  </r>
  <r>
    <d v="2024-02-09T00:00:00"/>
    <x v="1"/>
    <n v="2"/>
    <n v="1"/>
    <x v="0"/>
    <x v="0"/>
    <s v="Q1"/>
    <x v="10"/>
    <x v="3"/>
    <s v="EQ"/>
    <n v="7778.8"/>
    <n v="7790.5"/>
    <n v="7669"/>
    <n v="7757.25"/>
    <n v="7780"/>
    <n v="7784.85"/>
    <n v="7746.85"/>
    <n v="173555"/>
    <n v="1344503945.7"/>
    <n v="36821"/>
    <n v="87314"/>
    <n v="50.31"/>
    <n v="27.600000000000364"/>
    <n v="3.5579619066035467E-3"/>
    <x v="1"/>
  </r>
  <r>
    <d v="2024-02-12T00:00:00"/>
    <x v="1"/>
    <n v="2"/>
    <n v="1"/>
    <x v="0"/>
    <x v="0"/>
    <s v="Q1"/>
    <x v="10"/>
    <x v="3"/>
    <s v="EQ"/>
    <n v="7775"/>
    <n v="7874.2"/>
    <n v="7766.05"/>
    <n v="7784.85"/>
    <n v="7824.95"/>
    <n v="7829.95"/>
    <n v="7826.21"/>
    <n v="219911"/>
    <n v="1721070209.55"/>
    <n v="44553"/>
    <n v="84837"/>
    <n v="38.58"/>
    <n v="45.099999999999454"/>
    <n v="5.7933036603145154E-3"/>
    <x v="1"/>
  </r>
  <r>
    <d v="2024-02-13T00:00:00"/>
    <x v="1"/>
    <n v="2"/>
    <n v="1"/>
    <x v="0"/>
    <x v="0"/>
    <s v="Q1"/>
    <x v="10"/>
    <x v="3"/>
    <s v="EQ"/>
    <n v="7830"/>
    <n v="7935.15"/>
    <n v="7811.95"/>
    <n v="7829.95"/>
    <n v="7913"/>
    <n v="7917.4"/>
    <n v="7887.24"/>
    <n v="258767"/>
    <n v="2040958332.4000001"/>
    <n v="44520"/>
    <n v="115394"/>
    <n v="44.59"/>
    <n v="87.449999999999818"/>
    <n v="1.1168653695106587E-2"/>
    <x v="1"/>
  </r>
  <r>
    <d v="2024-02-14T00:00:00"/>
    <x v="1"/>
    <n v="2"/>
    <n v="1"/>
    <x v="0"/>
    <x v="0"/>
    <s v="Q1"/>
    <x v="10"/>
    <x v="3"/>
    <s v="EQ"/>
    <n v="7899"/>
    <n v="8136.85"/>
    <n v="7880"/>
    <n v="7917.4"/>
    <n v="8120.2"/>
    <n v="8083.3"/>
    <n v="8006.46"/>
    <n v="513900"/>
    <n v="4114518368"/>
    <n v="69582"/>
    <n v="248783"/>
    <n v="48.41"/>
    <n v="165.90000000000055"/>
    <n v="2.0953848485614036E-2"/>
    <x v="1"/>
  </r>
  <r>
    <d v="2024-02-15T00:00:00"/>
    <x v="1"/>
    <n v="2"/>
    <n v="1"/>
    <x v="0"/>
    <x v="0"/>
    <s v="Q1"/>
    <x v="10"/>
    <x v="3"/>
    <s v="EQ"/>
    <n v="8120.6"/>
    <n v="8156.85"/>
    <n v="8045.3"/>
    <n v="8083.3"/>
    <n v="8097"/>
    <n v="8123.05"/>
    <n v="8112.89"/>
    <n v="394525"/>
    <n v="3200737004.5500002"/>
    <n v="61985"/>
    <n v="231437"/>
    <n v="58.66"/>
    <n v="39.75"/>
    <n v="4.9175460517362959E-3"/>
    <x v="1"/>
  </r>
  <r>
    <d v="2024-02-16T00:00:00"/>
    <x v="1"/>
    <n v="2"/>
    <n v="1"/>
    <x v="0"/>
    <x v="0"/>
    <s v="Q1"/>
    <x v="10"/>
    <x v="3"/>
    <s v="EQ"/>
    <n v="8185.85"/>
    <n v="8455.4500000000007"/>
    <n v="8137.1"/>
    <n v="8123.05"/>
    <n v="8344"/>
    <n v="8325.0499999999993"/>
    <n v="8351.0499999999993"/>
    <n v="938756"/>
    <n v="7839602654.3500004"/>
    <n v="125517"/>
    <n v="405701"/>
    <n v="43.22"/>
    <n v="201.99999999999909"/>
    <n v="2.4867506663137501E-2"/>
    <x v="1"/>
  </r>
  <r>
    <d v="2024-02-19T00:00:00"/>
    <x v="1"/>
    <n v="2"/>
    <n v="1"/>
    <x v="0"/>
    <x v="0"/>
    <s v="Q1"/>
    <x v="10"/>
    <x v="3"/>
    <s v="EQ"/>
    <n v="8400"/>
    <n v="8650"/>
    <n v="8361.1"/>
    <n v="8325.0499999999993"/>
    <n v="8514"/>
    <n v="8509.7000000000007"/>
    <n v="8526.44"/>
    <n v="1044959"/>
    <n v="8909775073.3500004"/>
    <n v="134642"/>
    <n v="382265"/>
    <n v="36.58"/>
    <n v="184.65000000000146"/>
    <n v="2.218004696668506E-2"/>
    <x v="1"/>
  </r>
  <r>
    <d v="2024-02-20T00:00:00"/>
    <x v="1"/>
    <n v="2"/>
    <n v="1"/>
    <x v="0"/>
    <x v="0"/>
    <s v="Q1"/>
    <x v="10"/>
    <x v="3"/>
    <s v="EQ"/>
    <n v="8505"/>
    <n v="8505"/>
    <n v="8238.7000000000007"/>
    <n v="8509.7000000000007"/>
    <n v="8290"/>
    <n v="8295.2000000000007"/>
    <n v="8333.5300000000007"/>
    <n v="547082"/>
    <n v="4559124523.3000002"/>
    <n v="86522"/>
    <n v="224472"/>
    <n v="41.03"/>
    <n v="-214.5"/>
    <n v="-2.5206529019824432E-2"/>
    <x v="0"/>
  </r>
  <r>
    <d v="2024-02-21T00:00:00"/>
    <x v="1"/>
    <n v="2"/>
    <n v="1"/>
    <x v="0"/>
    <x v="0"/>
    <s v="Q1"/>
    <x v="10"/>
    <x v="3"/>
    <s v="EQ"/>
    <n v="8300"/>
    <n v="8376.85"/>
    <n v="8205"/>
    <n v="8295.2000000000007"/>
    <n v="8242"/>
    <n v="8232.25"/>
    <n v="8277.0499999999993"/>
    <n v="439817"/>
    <n v="3640385811.1500001"/>
    <n v="70735"/>
    <n v="154299"/>
    <n v="35.08"/>
    <n v="-62.950000000000728"/>
    <n v="-7.5887260102228665E-3"/>
    <x v="0"/>
  </r>
  <r>
    <d v="2024-02-22T00:00:00"/>
    <x v="1"/>
    <n v="2"/>
    <n v="1"/>
    <x v="0"/>
    <x v="0"/>
    <s v="Q1"/>
    <x v="10"/>
    <x v="3"/>
    <s v="EQ"/>
    <n v="8260"/>
    <n v="8550"/>
    <n v="8220"/>
    <n v="8232.25"/>
    <n v="8515"/>
    <n v="8498.4500000000007"/>
    <n v="8376.16"/>
    <n v="548486"/>
    <n v="4594206049.9499998"/>
    <n v="99222"/>
    <n v="210923"/>
    <n v="38.46"/>
    <n v="266.20000000000073"/>
    <n v="3.2336238573901513E-2"/>
    <x v="1"/>
  </r>
  <r>
    <d v="2024-02-23T00:00:00"/>
    <x v="1"/>
    <n v="2"/>
    <n v="1"/>
    <x v="0"/>
    <x v="0"/>
    <s v="Q1"/>
    <x v="10"/>
    <x v="3"/>
    <s v="EQ"/>
    <n v="8497.5"/>
    <n v="8531"/>
    <n v="8401.0499999999993"/>
    <n v="8498.4500000000007"/>
    <n v="8436"/>
    <n v="8436.9500000000007"/>
    <n v="8454.2099999999991"/>
    <n v="340749"/>
    <n v="2880765224.5"/>
    <n v="61340"/>
    <n v="158208"/>
    <n v="46.43"/>
    <n v="-61.5"/>
    <n v="-7.2366137354458746E-3"/>
    <x v="0"/>
  </r>
  <r>
    <d v="2024-02-26T00:00:00"/>
    <x v="1"/>
    <n v="2"/>
    <n v="1"/>
    <x v="0"/>
    <x v="0"/>
    <s v="Q1"/>
    <x v="10"/>
    <x v="3"/>
    <s v="EQ"/>
    <n v="8458.7999999999993"/>
    <n v="8547.9500000000007"/>
    <n v="8375"/>
    <n v="8436.9500000000007"/>
    <n v="8450"/>
    <n v="8448"/>
    <n v="8478.86"/>
    <n v="345968"/>
    <n v="2933413978.6500001"/>
    <n v="72314"/>
    <n v="164122"/>
    <n v="47.44"/>
    <n v="11.049999999999272"/>
    <n v="1.3097150036445956E-3"/>
    <x v="1"/>
  </r>
  <r>
    <d v="2024-02-27T00:00:00"/>
    <x v="1"/>
    <n v="2"/>
    <n v="1"/>
    <x v="0"/>
    <x v="0"/>
    <s v="Q1"/>
    <x v="10"/>
    <x v="3"/>
    <s v="EQ"/>
    <n v="8460"/>
    <n v="8490"/>
    <n v="8383.5"/>
    <n v="8448"/>
    <n v="8465"/>
    <n v="8463.5"/>
    <n v="8449.2999999999993"/>
    <n v="392445"/>
    <n v="3315885524.5999999"/>
    <n v="68804"/>
    <n v="219461"/>
    <n v="55.92"/>
    <n v="15.5"/>
    <n v="1.834753787878788E-3"/>
    <x v="1"/>
  </r>
  <r>
    <d v="2024-02-28T00:00:00"/>
    <x v="1"/>
    <n v="2"/>
    <n v="1"/>
    <x v="0"/>
    <x v="0"/>
    <s v="Q1"/>
    <x v="10"/>
    <x v="3"/>
    <s v="EQ"/>
    <n v="8470"/>
    <n v="8486.65"/>
    <n v="8071.85"/>
    <n v="8463.5"/>
    <n v="8140"/>
    <n v="8188.65"/>
    <n v="8231"/>
    <n v="537728"/>
    <n v="4426039236.3500004"/>
    <n v="102087"/>
    <n v="212828"/>
    <n v="39.58"/>
    <n v="-274.85000000000036"/>
    <n v="-3.2474744491049846E-2"/>
    <x v="0"/>
  </r>
  <r>
    <d v="2024-02-29T00:00:00"/>
    <x v="1"/>
    <n v="2"/>
    <n v="1"/>
    <x v="0"/>
    <x v="0"/>
    <s v="Q1"/>
    <x v="10"/>
    <x v="3"/>
    <s v="EQ"/>
    <n v="7997.4"/>
    <n v="8143.5"/>
    <n v="7890"/>
    <n v="8188.65"/>
    <n v="7926.45"/>
    <n v="7909.35"/>
    <n v="7970.94"/>
    <n v="1042536"/>
    <n v="8309991485.6499996"/>
    <n v="127449"/>
    <n v="467034"/>
    <n v="44.8"/>
    <n v="-279.29999999999927"/>
    <n v="-3.4108186331080127E-2"/>
    <x v="0"/>
  </r>
  <r>
    <d v="2024-03-01T00:00:00"/>
    <x v="2"/>
    <n v="3"/>
    <n v="1"/>
    <x v="0"/>
    <x v="0"/>
    <s v="Q1"/>
    <x v="10"/>
    <x v="3"/>
    <s v="EQ"/>
    <n v="7955"/>
    <n v="8094"/>
    <n v="7945.3"/>
    <n v="7909.35"/>
    <n v="8040"/>
    <n v="8040.05"/>
    <n v="8045.73"/>
    <n v="399007"/>
    <n v="3210302179.8000002"/>
    <n v="58841"/>
    <n v="181886"/>
    <n v="45.58"/>
    <n v="130.69999999999982"/>
    <n v="1.6524746028434678E-2"/>
    <x v="1"/>
  </r>
  <r>
    <d v="2024-03-02T00:00:00"/>
    <x v="2"/>
    <n v="3"/>
    <n v="1"/>
    <x v="0"/>
    <x v="0"/>
    <s v="Q1"/>
    <x v="10"/>
    <x v="3"/>
    <s v="EQ"/>
    <n v="8079.9"/>
    <n v="8150.1"/>
    <n v="7989.15"/>
    <n v="8040.05"/>
    <n v="8045"/>
    <n v="8041.3"/>
    <n v="8049.1"/>
    <n v="14968"/>
    <n v="120478978"/>
    <n v="2893"/>
    <n v="5585"/>
    <n v="37.31"/>
    <n v="1.25"/>
    <n v="1.5547166995230128E-4"/>
    <x v="1"/>
  </r>
  <r>
    <d v="2024-03-04T00:00:00"/>
    <x v="2"/>
    <n v="3"/>
    <n v="1"/>
    <x v="0"/>
    <x v="0"/>
    <s v="Q1"/>
    <x v="10"/>
    <x v="3"/>
    <s v="EQ"/>
    <n v="8068.75"/>
    <n v="8225"/>
    <n v="8046.65"/>
    <n v="8041.3"/>
    <n v="8206"/>
    <n v="8207.2999999999993"/>
    <n v="8179.3"/>
    <n v="410053"/>
    <n v="3353947503.1500001"/>
    <n v="54649"/>
    <n v="177534"/>
    <n v="43.3"/>
    <n v="165.99999999999909"/>
    <n v="2.0643428301393939E-2"/>
    <x v="1"/>
  </r>
  <r>
    <d v="2024-03-05T00:00:00"/>
    <x v="2"/>
    <n v="3"/>
    <n v="1"/>
    <x v="0"/>
    <x v="0"/>
    <s v="Q1"/>
    <x v="10"/>
    <x v="3"/>
    <s v="EQ"/>
    <n v="8160.05"/>
    <n v="8388"/>
    <n v="8160.05"/>
    <n v="8207.2999999999993"/>
    <n v="8350"/>
    <n v="8351.75"/>
    <n v="8318.61"/>
    <n v="615117"/>
    <n v="5116918495.4499998"/>
    <n v="82830"/>
    <n v="259650"/>
    <n v="42.21"/>
    <n v="144.45000000000073"/>
    <n v="1.7600185200979706E-2"/>
    <x v="1"/>
  </r>
  <r>
    <d v="2024-03-06T00:00:00"/>
    <x v="2"/>
    <n v="3"/>
    <n v="1"/>
    <x v="0"/>
    <x v="0"/>
    <s v="Q1"/>
    <x v="10"/>
    <x v="3"/>
    <s v="EQ"/>
    <n v="8369.7000000000007"/>
    <n v="8681.15"/>
    <n v="8364"/>
    <n v="8351.75"/>
    <n v="8638"/>
    <n v="8605.7999999999993"/>
    <n v="8498.06"/>
    <n v="959543"/>
    <n v="8154257894.0500002"/>
    <n v="103035"/>
    <n v="390463"/>
    <n v="40.69"/>
    <n v="254.04999999999927"/>
    <n v="3.041877450833649E-2"/>
    <x v="1"/>
  </r>
  <r>
    <d v="2024-03-07T00:00:00"/>
    <x v="2"/>
    <n v="3"/>
    <n v="1"/>
    <x v="0"/>
    <x v="0"/>
    <s v="Q1"/>
    <x v="10"/>
    <x v="3"/>
    <s v="EQ"/>
    <n v="8638"/>
    <n v="8972.85"/>
    <n v="8500.0499999999993"/>
    <n v="8605.7999999999993"/>
    <n v="8875"/>
    <n v="8879.0499999999993"/>
    <n v="8802.06"/>
    <n v="1243547"/>
    <n v="10945770151.200001"/>
    <n v="151824"/>
    <n v="374210"/>
    <n v="30.09"/>
    <n v="273.25"/>
    <n v="3.1751841781124363E-2"/>
    <x v="1"/>
  </r>
  <r>
    <d v="2024-03-11T00:00:00"/>
    <x v="2"/>
    <n v="3"/>
    <n v="1"/>
    <x v="0"/>
    <x v="0"/>
    <s v="Q1"/>
    <x v="10"/>
    <x v="3"/>
    <s v="EQ"/>
    <n v="9023.4500000000007"/>
    <n v="9025"/>
    <n v="8630"/>
    <n v="8879.0499999999993"/>
    <n v="8654.2000000000007"/>
    <n v="8659.4"/>
    <n v="8739.67"/>
    <n v="631957"/>
    <n v="5523094537.1999998"/>
    <n v="75268"/>
    <n v="256038"/>
    <n v="40.520000000000003"/>
    <n v="-219.64999999999964"/>
    <n v="-2.4738006881366775E-2"/>
    <x v="0"/>
  </r>
  <r>
    <d v="2024-03-12T00:00:00"/>
    <x v="2"/>
    <n v="3"/>
    <n v="1"/>
    <x v="0"/>
    <x v="0"/>
    <s v="Q1"/>
    <x v="10"/>
    <x v="3"/>
    <s v="EQ"/>
    <n v="8636.9500000000007"/>
    <n v="8699.9500000000007"/>
    <n v="8475.25"/>
    <n v="8659.4"/>
    <n v="8523.15"/>
    <n v="8527.7000000000007"/>
    <n v="8565.41"/>
    <n v="324864"/>
    <n v="2782593177.8000002"/>
    <n v="54183"/>
    <n v="113141"/>
    <n v="34.83"/>
    <n v="-131.69999999999891"/>
    <n v="-1.5208905928817113E-2"/>
    <x v="0"/>
  </r>
  <r>
    <d v="2024-03-13T00:00:00"/>
    <x v="2"/>
    <n v="3"/>
    <n v="1"/>
    <x v="0"/>
    <x v="0"/>
    <s v="Q1"/>
    <x v="10"/>
    <x v="3"/>
    <s v="EQ"/>
    <n v="8527.7000000000007"/>
    <n v="8617.2000000000007"/>
    <n v="8296.9500000000007"/>
    <n v="8527.7000000000007"/>
    <n v="8360"/>
    <n v="8384.9"/>
    <n v="8435.6"/>
    <n v="430048"/>
    <n v="3627711605.1999998"/>
    <n v="65363"/>
    <n v="148886"/>
    <n v="34.619999999999997"/>
    <n v="-142.80000000000109"/>
    <n v="-1.6745429600009507E-2"/>
    <x v="0"/>
  </r>
  <r>
    <d v="2024-03-14T00:00:00"/>
    <x v="2"/>
    <n v="3"/>
    <n v="1"/>
    <x v="0"/>
    <x v="0"/>
    <s v="Q1"/>
    <x v="10"/>
    <x v="3"/>
    <s v="EQ"/>
    <n v="8330.5"/>
    <n v="8400"/>
    <n v="8202.0499999999993"/>
    <n v="8384.9"/>
    <n v="8390"/>
    <n v="8383.5499999999993"/>
    <n v="8345.24"/>
    <n v="392634"/>
    <n v="3276626187.0500002"/>
    <n v="76167"/>
    <n v="128358"/>
    <n v="32.69"/>
    <n v="-1.3500000000003638"/>
    <n v="-1.6100370904845185E-4"/>
    <x v="0"/>
  </r>
  <r>
    <d v="2024-03-15T00:00:00"/>
    <x v="2"/>
    <n v="3"/>
    <n v="1"/>
    <x v="0"/>
    <x v="0"/>
    <s v="Q1"/>
    <x v="10"/>
    <x v="3"/>
    <s v="EQ"/>
    <n v="8384.7999999999993"/>
    <n v="8432.1"/>
    <n v="8110"/>
    <n v="8383.5499999999993"/>
    <n v="8350"/>
    <n v="8350.7000000000007"/>
    <n v="8270.64"/>
    <n v="676870"/>
    <n v="5598150079.9499998"/>
    <n v="76396"/>
    <n v="338926"/>
    <n v="50.07"/>
    <n v="-32.849999999998545"/>
    <n v="-3.9183877951462741E-3"/>
    <x v="0"/>
  </r>
  <r>
    <d v="2024-03-18T00:00:00"/>
    <x v="2"/>
    <n v="3"/>
    <n v="1"/>
    <x v="0"/>
    <x v="0"/>
    <s v="Q1"/>
    <x v="10"/>
    <x v="3"/>
    <s v="EQ"/>
    <n v="8343"/>
    <n v="8547.15"/>
    <n v="8294.2000000000007"/>
    <n v="8350.7000000000007"/>
    <n v="8529"/>
    <n v="8521.7999999999993"/>
    <n v="8466.9599999999991"/>
    <n v="367524"/>
    <n v="3111810350.25"/>
    <n v="52830"/>
    <n v="147794"/>
    <n v="40.21"/>
    <n v="171.09999999999854"/>
    <n v="2.0489300298178421E-2"/>
    <x v="1"/>
  </r>
  <r>
    <d v="2024-03-19T00:00:00"/>
    <x v="2"/>
    <n v="3"/>
    <n v="1"/>
    <x v="0"/>
    <x v="0"/>
    <s v="Q1"/>
    <x v="10"/>
    <x v="3"/>
    <s v="EQ"/>
    <n v="8500"/>
    <n v="8687.9"/>
    <n v="8442.5499999999993"/>
    <n v="8521.7999999999993"/>
    <n v="8647.15"/>
    <n v="8640.2000000000007"/>
    <n v="8607.19"/>
    <n v="673456"/>
    <n v="5796560452.25"/>
    <n v="75752"/>
    <n v="288042"/>
    <n v="42.77"/>
    <n v="118.40000000000146"/>
    <n v="1.3893778309746939E-2"/>
    <x v="1"/>
  </r>
  <r>
    <d v="2024-03-20T00:00:00"/>
    <x v="2"/>
    <n v="3"/>
    <n v="1"/>
    <x v="0"/>
    <x v="0"/>
    <s v="Q1"/>
    <x v="10"/>
    <x v="3"/>
    <s v="EQ"/>
    <n v="8640"/>
    <n v="8784"/>
    <n v="8562"/>
    <n v="8640.2000000000007"/>
    <n v="8611"/>
    <n v="8635.6"/>
    <n v="8700.7900000000009"/>
    <n v="790885"/>
    <n v="6881326818.1499996"/>
    <n v="82724"/>
    <n v="345540"/>
    <n v="43.69"/>
    <n v="-4.6000000000003638"/>
    <n v="-5.3239508344718445E-4"/>
    <x v="0"/>
  </r>
  <r>
    <d v="2024-03-21T00:00:00"/>
    <x v="2"/>
    <n v="3"/>
    <n v="1"/>
    <x v="0"/>
    <x v="0"/>
    <s v="Q1"/>
    <x v="10"/>
    <x v="3"/>
    <s v="EQ"/>
    <n v="8608.2000000000007"/>
    <n v="8770"/>
    <n v="8585"/>
    <n v="8635.6"/>
    <n v="8747.2999999999993"/>
    <n v="8750.6"/>
    <n v="8697.18"/>
    <n v="720691"/>
    <n v="6267979098.1999998"/>
    <n v="103969"/>
    <n v="355073"/>
    <n v="49.27"/>
    <n v="115"/>
    <n v="1.3316966973921904E-2"/>
    <x v="1"/>
  </r>
  <r>
    <d v="2024-03-22T00:00:00"/>
    <x v="2"/>
    <n v="3"/>
    <n v="1"/>
    <x v="0"/>
    <x v="0"/>
    <s v="Q1"/>
    <x v="10"/>
    <x v="3"/>
    <s v="EQ"/>
    <n v="8700.0499999999993"/>
    <n v="9050"/>
    <n v="8682"/>
    <n v="8750.6"/>
    <n v="8956.1"/>
    <n v="8945.25"/>
    <n v="8938.07"/>
    <n v="851210"/>
    <n v="7608172151.1000004"/>
    <n v="93120"/>
    <n v="309637"/>
    <n v="36.380000000000003"/>
    <n v="194.64999999999964"/>
    <n v="2.2244188969899166E-2"/>
    <x v="1"/>
  </r>
  <r>
    <d v="2024-03-26T00:00:00"/>
    <x v="2"/>
    <n v="3"/>
    <n v="1"/>
    <x v="0"/>
    <x v="0"/>
    <s v="Q1"/>
    <x v="10"/>
    <x v="3"/>
    <s v="EQ"/>
    <n v="8945.25"/>
    <n v="9020"/>
    <n v="8851.0499999999993"/>
    <n v="8945.25"/>
    <n v="8950"/>
    <n v="8960.5499999999993"/>
    <n v="8955.83"/>
    <n v="534067"/>
    <n v="4783014765.0500002"/>
    <n v="69641"/>
    <n v="286937"/>
    <n v="53.73"/>
    <n v="15.299999999999272"/>
    <n v="1.7104049635280482E-3"/>
    <x v="1"/>
  </r>
  <r>
    <d v="2024-03-27T00:00:00"/>
    <x v="2"/>
    <n v="3"/>
    <n v="1"/>
    <x v="0"/>
    <x v="0"/>
    <s v="Q1"/>
    <x v="10"/>
    <x v="3"/>
    <s v="EQ"/>
    <n v="8959"/>
    <n v="9287.7999999999993"/>
    <n v="8926.7000000000007"/>
    <n v="8960.5499999999993"/>
    <n v="9154"/>
    <n v="9162.5"/>
    <n v="9159.91"/>
    <n v="1034030"/>
    <n v="9471625844.1000004"/>
    <n v="102135"/>
    <n v="430830"/>
    <n v="41.67"/>
    <n v="201.95000000000073"/>
    <n v="2.253767904871919E-2"/>
    <x v="1"/>
  </r>
  <r>
    <d v="2024-03-28T00:00:00"/>
    <x v="2"/>
    <n v="3"/>
    <n v="1"/>
    <x v="0"/>
    <x v="0"/>
    <s v="Q1"/>
    <x v="10"/>
    <x v="3"/>
    <s v="EQ"/>
    <n v="9162.5"/>
    <n v="9243.6"/>
    <n v="8980.0499999999993"/>
    <n v="9162.5"/>
    <n v="9107.35"/>
    <n v="9148.15"/>
    <n v="9111.91"/>
    <n v="847202"/>
    <n v="7719626715.3500004"/>
    <n v="99068"/>
    <n v="301065"/>
    <n v="35.54"/>
    <n v="-14.350000000000364"/>
    <n v="-1.5661664392906264E-3"/>
    <x v="0"/>
  </r>
  <r>
    <d v="2024-04-01T00:00:00"/>
    <x v="3"/>
    <n v="4"/>
    <n v="1"/>
    <x v="0"/>
    <x v="1"/>
    <s v="Q2"/>
    <x v="10"/>
    <x v="3"/>
    <s v="EQ"/>
    <n v="9194.7999999999993"/>
    <n v="9211.6"/>
    <n v="9013.1"/>
    <n v="9148.15"/>
    <n v="9082"/>
    <n v="9042.15"/>
    <n v="9107.94"/>
    <n v="419820"/>
    <n v="3823695373.5500002"/>
    <n v="57595"/>
    <n v="172675"/>
    <n v="41.13"/>
    <n v="-106"/>
    <n v="-1.1587042188857857E-2"/>
    <x v="0"/>
  </r>
  <r>
    <d v="2024-04-02T00:00:00"/>
    <x v="3"/>
    <n v="4"/>
    <n v="1"/>
    <x v="0"/>
    <x v="1"/>
    <s v="Q2"/>
    <x v="10"/>
    <x v="3"/>
    <s v="EQ"/>
    <n v="9150"/>
    <n v="9357.9500000000007"/>
    <n v="9139.5"/>
    <n v="9042.15"/>
    <n v="9271.0499999999993"/>
    <n v="9276.1"/>
    <n v="9253.59"/>
    <n v="803845"/>
    <n v="7438452385.75"/>
    <n v="84960"/>
    <n v="172541"/>
    <n v="21.46"/>
    <n v="233.95000000000073"/>
    <n v="2.5873271290567039E-2"/>
    <x v="1"/>
  </r>
  <r>
    <d v="2024-04-03T00:00:00"/>
    <x v="3"/>
    <n v="4"/>
    <n v="1"/>
    <x v="0"/>
    <x v="1"/>
    <s v="Q2"/>
    <x v="10"/>
    <x v="3"/>
    <s v="EQ"/>
    <n v="9248.9500000000007"/>
    <n v="9248.9500000000007"/>
    <n v="9065.2000000000007"/>
    <n v="9276.1"/>
    <n v="9090"/>
    <n v="9080.4500000000007"/>
    <n v="9131.8700000000008"/>
    <n v="453210"/>
    <n v="4138656920.3000002"/>
    <n v="58460"/>
    <n v="209785"/>
    <n v="46.29"/>
    <n v="-195.64999999999964"/>
    <n v="-2.109183816474592E-2"/>
    <x v="0"/>
  </r>
  <r>
    <d v="2024-04-04T00:00:00"/>
    <x v="3"/>
    <n v="4"/>
    <n v="1"/>
    <x v="0"/>
    <x v="1"/>
    <s v="Q2"/>
    <x v="10"/>
    <x v="3"/>
    <s v="EQ"/>
    <n v="9139"/>
    <n v="9181.75"/>
    <n v="8988.0499999999993"/>
    <n v="9080.4500000000007"/>
    <n v="9135"/>
    <n v="9146.15"/>
    <n v="9085.25"/>
    <n v="617929"/>
    <n v="5614040687.3999996"/>
    <n v="122427"/>
    <n v="173894"/>
    <n v="28.14"/>
    <n v="65.699999999998909"/>
    <n v="7.235324240538619E-3"/>
    <x v="1"/>
  </r>
  <r>
    <d v="2024-04-05T00:00:00"/>
    <x v="3"/>
    <n v="4"/>
    <n v="1"/>
    <x v="0"/>
    <x v="1"/>
    <s v="Q2"/>
    <x v="10"/>
    <x v="3"/>
    <s v="EQ"/>
    <n v="9130"/>
    <n v="9130"/>
    <n v="9000.5"/>
    <n v="9146.15"/>
    <n v="9017"/>
    <n v="9009.5"/>
    <n v="9034.7099999999991"/>
    <n v="356305"/>
    <n v="3219113982.8499999"/>
    <n v="43523"/>
    <n v="191264"/>
    <n v="53.68"/>
    <n v="-136.64999999999964"/>
    <n v="-1.4940712758920381E-2"/>
    <x v="0"/>
  </r>
  <r>
    <d v="2024-04-08T00:00:00"/>
    <x v="3"/>
    <n v="4"/>
    <n v="1"/>
    <x v="0"/>
    <x v="1"/>
    <s v="Q2"/>
    <x v="10"/>
    <x v="3"/>
    <s v="EQ"/>
    <n v="9049"/>
    <n v="9090"/>
    <n v="8951.2999999999993"/>
    <n v="9009.5"/>
    <n v="9025.25"/>
    <n v="9030.5"/>
    <n v="9027.39"/>
    <n v="376197"/>
    <n v="3396078262.5"/>
    <n v="44884"/>
    <n v="174574"/>
    <n v="46.4"/>
    <n v="21"/>
    <n v="2.3308729674232755E-3"/>
    <x v="1"/>
  </r>
  <r>
    <d v="2024-04-09T00:00:00"/>
    <x v="3"/>
    <n v="4"/>
    <n v="1"/>
    <x v="0"/>
    <x v="1"/>
    <s v="Q2"/>
    <x v="10"/>
    <x v="3"/>
    <s v="EQ"/>
    <n v="9090"/>
    <n v="9132.7000000000007"/>
    <n v="8936.4"/>
    <n v="9030.5"/>
    <n v="8990"/>
    <n v="8978.9"/>
    <n v="9016.24"/>
    <n v="237944"/>
    <n v="2145360228.0999999"/>
    <n v="33482"/>
    <n v="91336"/>
    <n v="38.39"/>
    <n v="-51.600000000000364"/>
    <n v="-5.7139693261724564E-3"/>
    <x v="0"/>
  </r>
  <r>
    <d v="2024-04-10T00:00:00"/>
    <x v="3"/>
    <n v="4"/>
    <n v="1"/>
    <x v="0"/>
    <x v="1"/>
    <s v="Q2"/>
    <x v="10"/>
    <x v="3"/>
    <s v="EQ"/>
    <n v="9034.7999999999993"/>
    <n v="9049.7999999999993"/>
    <n v="8901.35"/>
    <n v="8978.9"/>
    <n v="9000"/>
    <n v="9005.5499999999993"/>
    <n v="8975.36"/>
    <n v="319824"/>
    <n v="2870536476.5999999"/>
    <n v="46781"/>
    <n v="116938"/>
    <n v="36.56"/>
    <n v="26.649999999999636"/>
    <n v="2.9680695853611955E-3"/>
    <x v="1"/>
  </r>
  <r>
    <d v="2024-04-12T00:00:00"/>
    <x v="3"/>
    <n v="4"/>
    <n v="1"/>
    <x v="0"/>
    <x v="1"/>
    <s v="Q2"/>
    <x v="10"/>
    <x v="3"/>
    <s v="EQ"/>
    <n v="8949.0499999999993"/>
    <n v="9119"/>
    <n v="8930"/>
    <n v="9005.5499999999993"/>
    <n v="9074.15"/>
    <n v="9064.85"/>
    <n v="9068.51"/>
    <n v="480474"/>
    <n v="4357183849.3000002"/>
    <n v="81068"/>
    <n v="216436"/>
    <n v="45.05"/>
    <n v="59.300000000001091"/>
    <n v="6.5848282448047147E-3"/>
    <x v="1"/>
  </r>
  <r>
    <d v="2024-04-15T00:00:00"/>
    <x v="3"/>
    <n v="4"/>
    <n v="1"/>
    <x v="0"/>
    <x v="1"/>
    <s v="Q2"/>
    <x v="10"/>
    <x v="3"/>
    <s v="EQ"/>
    <n v="9059.1"/>
    <n v="9177.7000000000007"/>
    <n v="8945"/>
    <n v="9064.85"/>
    <n v="9006.4500000000007"/>
    <n v="8997.0499999999993"/>
    <n v="9039.66"/>
    <n v="386707"/>
    <n v="3495699219.0999999"/>
    <n v="68524"/>
    <n v="145138"/>
    <n v="37.53"/>
    <n v="-67.800000000001091"/>
    <n v="-7.4794398142276029E-3"/>
    <x v="0"/>
  </r>
  <r>
    <d v="2024-04-16T00:00:00"/>
    <x v="3"/>
    <n v="4"/>
    <n v="1"/>
    <x v="0"/>
    <x v="1"/>
    <s v="Q2"/>
    <x v="10"/>
    <x v="3"/>
    <s v="EQ"/>
    <n v="8948"/>
    <n v="9029.4500000000007"/>
    <n v="8784.1"/>
    <n v="8997.0499999999993"/>
    <n v="8911"/>
    <n v="8919.15"/>
    <n v="8898.33"/>
    <n v="487529"/>
    <n v="4338193891.5"/>
    <n v="66583"/>
    <n v="237263"/>
    <n v="48.67"/>
    <n v="-77.899999999999636"/>
    <n v="-8.6583935845637901E-3"/>
    <x v="0"/>
  </r>
  <r>
    <d v="2024-04-18T00:00:00"/>
    <x v="3"/>
    <n v="4"/>
    <n v="1"/>
    <x v="0"/>
    <x v="1"/>
    <s v="Q2"/>
    <x v="10"/>
    <x v="3"/>
    <s v="EQ"/>
    <n v="8967.9"/>
    <n v="9129"/>
    <n v="8950"/>
    <n v="8919.15"/>
    <n v="9063.15"/>
    <n v="9021.2999999999993"/>
    <n v="9048.7999999999993"/>
    <n v="819240"/>
    <n v="7413137202.25"/>
    <n v="105337"/>
    <n v="330523"/>
    <n v="40.35"/>
    <n v="102.14999999999964"/>
    <n v="1.1452885084340956E-2"/>
    <x v="1"/>
  </r>
  <r>
    <d v="2024-04-19T00:00:00"/>
    <x v="3"/>
    <n v="4"/>
    <n v="1"/>
    <x v="0"/>
    <x v="1"/>
    <s v="Q2"/>
    <x v="10"/>
    <x v="3"/>
    <s v="EQ"/>
    <n v="9075.0499999999993"/>
    <n v="9090"/>
    <n v="8700.0499999999993"/>
    <n v="9021.2999999999993"/>
    <n v="8798"/>
    <n v="8804.5"/>
    <n v="8808.16"/>
    <n v="1385007"/>
    <n v="12199364608.4"/>
    <n v="139298"/>
    <n v="504865"/>
    <n v="36.450000000000003"/>
    <n v="-216.79999999999927"/>
    <n v="-2.4032013124494173E-2"/>
    <x v="0"/>
  </r>
  <r>
    <d v="2024-04-22T00:00:00"/>
    <x v="3"/>
    <n v="4"/>
    <n v="1"/>
    <x v="0"/>
    <x v="1"/>
    <s v="Q2"/>
    <x v="10"/>
    <x v="3"/>
    <s v="EQ"/>
    <n v="8884"/>
    <n v="8884"/>
    <n v="8745"/>
    <n v="8804.5"/>
    <n v="8800"/>
    <n v="8795.75"/>
    <n v="8807.36"/>
    <n v="323734"/>
    <n v="2851242184.1999998"/>
    <n v="40951"/>
    <n v="118609"/>
    <n v="36.64"/>
    <n v="-8.75"/>
    <n v="-9.938099835311489E-4"/>
    <x v="0"/>
  </r>
  <r>
    <d v="2024-04-23T00:00:00"/>
    <x v="3"/>
    <n v="4"/>
    <n v="1"/>
    <x v="0"/>
    <x v="1"/>
    <s v="Q2"/>
    <x v="10"/>
    <x v="3"/>
    <s v="EQ"/>
    <n v="8845"/>
    <n v="8861.5"/>
    <n v="8761"/>
    <n v="8795.75"/>
    <n v="8788"/>
    <n v="8795.7999999999993"/>
    <n v="8796.17"/>
    <n v="295346"/>
    <n v="2597913888.3000002"/>
    <n v="48932"/>
    <n v="146296"/>
    <n v="49.53"/>
    <n v="4.9999999999272404E-2"/>
    <n v="5.684563567549374E-6"/>
    <x v="1"/>
  </r>
  <r>
    <d v="2024-04-24T00:00:00"/>
    <x v="3"/>
    <n v="4"/>
    <n v="1"/>
    <x v="0"/>
    <x v="1"/>
    <s v="Q2"/>
    <x v="10"/>
    <x v="3"/>
    <s v="EQ"/>
    <n v="8819.9"/>
    <n v="8869"/>
    <n v="8680"/>
    <n v="8795.7999999999993"/>
    <n v="8694"/>
    <n v="8697.1"/>
    <n v="8776.65"/>
    <n v="319824"/>
    <n v="2806982606.5999999"/>
    <n v="41631"/>
    <n v="161801"/>
    <n v="50.59"/>
    <n v="-98.699999999998909"/>
    <n v="-1.1221264694513167E-2"/>
    <x v="0"/>
  </r>
  <r>
    <d v="2024-04-25T00:00:00"/>
    <x v="3"/>
    <n v="4"/>
    <n v="1"/>
    <x v="0"/>
    <x v="1"/>
    <s v="Q2"/>
    <x v="10"/>
    <x v="3"/>
    <s v="EQ"/>
    <n v="8697"/>
    <n v="8770"/>
    <n v="8641.4"/>
    <n v="8697.1"/>
    <n v="8729"/>
    <n v="8734.9"/>
    <n v="8716.4500000000007"/>
    <n v="524667"/>
    <n v="4573231742"/>
    <n v="98987"/>
    <n v="213310"/>
    <n v="40.659999999999997"/>
    <n v="37.799999999999272"/>
    <n v="4.3462763449884758E-3"/>
    <x v="1"/>
  </r>
  <r>
    <d v="2024-04-26T00:00:00"/>
    <x v="3"/>
    <n v="4"/>
    <n v="1"/>
    <x v="0"/>
    <x v="1"/>
    <s v="Q2"/>
    <x v="10"/>
    <x v="3"/>
    <s v="EQ"/>
    <n v="8747.2999999999993"/>
    <n v="8994.9500000000007"/>
    <n v="8734.5499999999993"/>
    <n v="8734.9"/>
    <n v="8952.0499999999993"/>
    <n v="8974.2999999999993"/>
    <n v="8915.36"/>
    <n v="521344"/>
    <n v="4647970608.25"/>
    <n v="68130"/>
    <n v="214667"/>
    <n v="41.18"/>
    <n v="239.39999999999964"/>
    <n v="2.7407297164249122E-2"/>
    <x v="1"/>
  </r>
  <r>
    <d v="2024-04-29T00:00:00"/>
    <x v="3"/>
    <n v="4"/>
    <n v="1"/>
    <x v="0"/>
    <x v="1"/>
    <s v="Q2"/>
    <x v="10"/>
    <x v="3"/>
    <s v="EQ"/>
    <n v="8974.2999999999993"/>
    <n v="8989.7999999999993"/>
    <n v="8729"/>
    <n v="8974.2999999999993"/>
    <n v="8770"/>
    <n v="8760.1"/>
    <n v="8806.75"/>
    <n v="299443"/>
    <n v="2637119880"/>
    <n v="47169"/>
    <n v="119553"/>
    <n v="39.93"/>
    <n v="-214.19999999999891"/>
    <n v="-2.3868156847887737E-2"/>
    <x v="0"/>
  </r>
  <r>
    <d v="2024-04-30T00:00:00"/>
    <x v="3"/>
    <n v="4"/>
    <n v="1"/>
    <x v="0"/>
    <x v="1"/>
    <s v="Q2"/>
    <x v="10"/>
    <x v="3"/>
    <s v="EQ"/>
    <n v="8799.4"/>
    <n v="8966"/>
    <n v="8795"/>
    <n v="8760.1"/>
    <n v="8915.7000000000007"/>
    <n v="8903.65"/>
    <n v="8909.0499999999993"/>
    <n v="360403"/>
    <n v="3210848427.8000002"/>
    <n v="63832"/>
    <n v="141572"/>
    <n v="39.28"/>
    <n v="143.54999999999927"/>
    <n v="1.6386799237451545E-2"/>
    <x v="1"/>
  </r>
  <r>
    <d v="2024-05-02T00:00:00"/>
    <x v="4"/>
    <n v="5"/>
    <n v="1"/>
    <x v="0"/>
    <x v="1"/>
    <s v="Q2"/>
    <x v="10"/>
    <x v="3"/>
    <s v="EQ"/>
    <n v="8944"/>
    <n v="9146.4500000000007"/>
    <n v="8826.1"/>
    <n v="8903.65"/>
    <n v="9086"/>
    <n v="9110.65"/>
    <n v="9056.91"/>
    <n v="638239"/>
    <n v="5780471264.6499996"/>
    <n v="117736"/>
    <n v="163897"/>
    <n v="25.68"/>
    <n v="207"/>
    <n v="2.3248892308210679E-2"/>
    <x v="1"/>
  </r>
  <r>
    <d v="2024-05-03T00:00:00"/>
    <x v="4"/>
    <n v="5"/>
    <n v="1"/>
    <x v="0"/>
    <x v="1"/>
    <s v="Q2"/>
    <x v="10"/>
    <x v="3"/>
    <s v="EQ"/>
    <n v="9170"/>
    <n v="9258.6"/>
    <n v="9064.35"/>
    <n v="9110.65"/>
    <n v="9085"/>
    <n v="9105.6"/>
    <n v="9178.43"/>
    <n v="396042"/>
    <n v="3635044249.6500001"/>
    <n v="50364"/>
    <n v="118633"/>
    <n v="29.95"/>
    <n v="-5.0499999999992724"/>
    <n v="-5.542963454856978E-4"/>
    <x v="0"/>
  </r>
  <r>
    <d v="2024-05-06T00:00:00"/>
    <x v="4"/>
    <n v="5"/>
    <n v="1"/>
    <x v="0"/>
    <x v="1"/>
    <s v="Q2"/>
    <x v="10"/>
    <x v="3"/>
    <s v="EQ"/>
    <n v="9120"/>
    <n v="9185.75"/>
    <n v="8810.5499999999993"/>
    <n v="9105.6"/>
    <n v="9055"/>
    <n v="9052.5499999999993"/>
    <n v="8979.57"/>
    <n v="458431"/>
    <n v="4116514055.5500002"/>
    <n v="61086"/>
    <n v="161802"/>
    <n v="35.29"/>
    <n v="-53.050000000001091"/>
    <n v="-5.8260850465648708E-3"/>
    <x v="0"/>
  </r>
  <r>
    <d v="2024-05-07T00:00:00"/>
    <x v="4"/>
    <n v="5"/>
    <n v="1"/>
    <x v="0"/>
    <x v="1"/>
    <s v="Q2"/>
    <x v="10"/>
    <x v="3"/>
    <s v="EQ"/>
    <n v="9055.15"/>
    <n v="9074.9500000000007"/>
    <n v="8642.5499999999993"/>
    <n v="9052.5499999999993"/>
    <n v="8692.0499999999993"/>
    <n v="8677.9"/>
    <n v="8770.5"/>
    <n v="588285"/>
    <n v="5159553628.1499996"/>
    <n v="88752"/>
    <n v="291246"/>
    <n v="49.51"/>
    <n v="-374.64999999999964"/>
    <n v="-4.1386128770346441E-2"/>
    <x v="0"/>
  </r>
  <r>
    <d v="2024-05-08T00:00:00"/>
    <x v="4"/>
    <n v="5"/>
    <n v="1"/>
    <x v="0"/>
    <x v="1"/>
    <s v="Q2"/>
    <x v="10"/>
    <x v="3"/>
    <s v="EQ"/>
    <n v="8651"/>
    <n v="8785.35"/>
    <n v="8592.7999999999993"/>
    <n v="8677.9"/>
    <n v="8751"/>
    <n v="8749.4"/>
    <n v="8722.68"/>
    <n v="451581"/>
    <n v="3938996395.6500001"/>
    <n v="53513"/>
    <n v="213448"/>
    <n v="47.27"/>
    <n v="71.5"/>
    <n v="8.2393205729496769E-3"/>
    <x v="1"/>
  </r>
  <r>
    <d v="2024-05-09T00:00:00"/>
    <x v="4"/>
    <n v="5"/>
    <n v="1"/>
    <x v="0"/>
    <x v="1"/>
    <s v="Q2"/>
    <x v="10"/>
    <x v="3"/>
    <s v="EQ"/>
    <n v="8800"/>
    <n v="9007.4500000000007"/>
    <n v="8786.35"/>
    <n v="8749.4"/>
    <n v="8840.0499999999993"/>
    <n v="8846.85"/>
    <n v="8891.1200000000008"/>
    <n v="645689"/>
    <n v="5740901218.6499996"/>
    <n v="99059"/>
    <n v="209278"/>
    <n v="32.409999999999997"/>
    <n v="97.450000000000728"/>
    <n v="1.1137906599309751E-2"/>
    <x v="1"/>
  </r>
  <r>
    <d v="2024-05-10T00:00:00"/>
    <x v="4"/>
    <n v="5"/>
    <n v="1"/>
    <x v="0"/>
    <x v="1"/>
    <s v="Q2"/>
    <x v="10"/>
    <x v="3"/>
    <s v="EQ"/>
    <n v="8950"/>
    <n v="9047.9500000000007"/>
    <n v="8906.5"/>
    <n v="8846.85"/>
    <n v="8995"/>
    <n v="8981.7999999999993"/>
    <n v="8977.77"/>
    <n v="482797"/>
    <n v="4334439092.4499998"/>
    <n v="59573"/>
    <n v="148455"/>
    <n v="30.75"/>
    <n v="134.94999999999891"/>
    <n v="1.5254016966490773E-2"/>
    <x v="1"/>
  </r>
  <r>
    <d v="2024-05-13T00:00:00"/>
    <x v="4"/>
    <n v="5"/>
    <n v="1"/>
    <x v="0"/>
    <x v="1"/>
    <s v="Q2"/>
    <x v="10"/>
    <x v="3"/>
    <s v="EQ"/>
    <n v="9022.9"/>
    <n v="9025"/>
    <n v="8870.5"/>
    <n v="8981.7999999999993"/>
    <n v="8961.0499999999993"/>
    <n v="8992.2999999999993"/>
    <n v="8957.26"/>
    <n v="435605"/>
    <n v="3901828845.4499998"/>
    <n v="87581"/>
    <n v="252473"/>
    <n v="57.96"/>
    <n v="10.5"/>
    <n v="1.1690307065398919E-3"/>
    <x v="1"/>
  </r>
  <r>
    <d v="2024-05-14T00:00:00"/>
    <x v="4"/>
    <n v="5"/>
    <n v="1"/>
    <x v="0"/>
    <x v="1"/>
    <s v="Q2"/>
    <x v="10"/>
    <x v="3"/>
    <s v="EQ"/>
    <n v="8952.25"/>
    <n v="9089"/>
    <n v="8882.75"/>
    <n v="8992.2999999999993"/>
    <n v="9068.1"/>
    <n v="9065.25"/>
    <n v="9012.4"/>
    <n v="408162"/>
    <n v="3678519431.1999998"/>
    <n v="66871"/>
    <n v="212311"/>
    <n v="52.02"/>
    <n v="72.950000000000728"/>
    <n v="8.112496246789001E-3"/>
    <x v="1"/>
  </r>
  <r>
    <d v="2024-05-15T00:00:00"/>
    <x v="4"/>
    <n v="5"/>
    <n v="1"/>
    <x v="0"/>
    <x v="1"/>
    <s v="Q2"/>
    <x v="10"/>
    <x v="3"/>
    <s v="EQ"/>
    <n v="9069"/>
    <n v="9125"/>
    <n v="8877.35"/>
    <n v="9065.25"/>
    <n v="8892"/>
    <n v="8903.15"/>
    <n v="8960.9599999999991"/>
    <n v="274392"/>
    <n v="2458815351.8499999"/>
    <n v="41107"/>
    <n v="131205"/>
    <n v="47.82"/>
    <n v="-162.10000000000036"/>
    <n v="-1.7881470450346142E-2"/>
    <x v="0"/>
  </r>
  <r>
    <d v="2024-05-16T00:00:00"/>
    <x v="4"/>
    <n v="5"/>
    <n v="1"/>
    <x v="0"/>
    <x v="1"/>
    <s v="Q2"/>
    <x v="10"/>
    <x v="3"/>
    <s v="EQ"/>
    <n v="8950"/>
    <n v="8955.5499999999993"/>
    <n v="8710"/>
    <n v="8903.15"/>
    <n v="8874"/>
    <n v="8871.85"/>
    <n v="8819.64"/>
    <n v="680474"/>
    <n v="6001538595.25"/>
    <n v="112668"/>
    <n v="331186"/>
    <n v="48.67"/>
    <n v="-31.299999999999272"/>
    <n v="-3.5156096437776825E-3"/>
    <x v="0"/>
  </r>
  <r>
    <d v="2024-05-17T00:00:00"/>
    <x v="4"/>
    <n v="5"/>
    <n v="1"/>
    <x v="0"/>
    <x v="1"/>
    <s v="Q2"/>
    <x v="10"/>
    <x v="3"/>
    <s v="EQ"/>
    <n v="8891"/>
    <n v="8958.35"/>
    <n v="8765.5"/>
    <n v="8871.85"/>
    <n v="8787"/>
    <n v="8780.7000000000007"/>
    <n v="8820.02"/>
    <n v="323961"/>
    <n v="2857341695"/>
    <n v="42295"/>
    <n v="176097"/>
    <n v="54.36"/>
    <n v="-91.149999999999636"/>
    <n v="-1.0274069106217941E-2"/>
    <x v="0"/>
  </r>
  <r>
    <d v="2024-05-18T00:00:00"/>
    <x v="4"/>
    <n v="5"/>
    <n v="1"/>
    <x v="0"/>
    <x v="1"/>
    <s v="Q2"/>
    <x v="10"/>
    <x v="3"/>
    <s v="EQ"/>
    <n v="8815"/>
    <n v="8841.5"/>
    <n v="8780"/>
    <n v="8780.7000000000007"/>
    <n v="8809"/>
    <n v="8813.85"/>
    <n v="8814.86"/>
    <n v="20151"/>
    <n v="177628297.55000001"/>
    <n v="3128"/>
    <n v="8950"/>
    <n v="44.41"/>
    <n v="33.149999999999636"/>
    <n v="3.7753254296354088E-3"/>
    <x v="1"/>
  </r>
  <r>
    <d v="2024-05-21T00:00:00"/>
    <x v="4"/>
    <n v="5"/>
    <n v="1"/>
    <x v="0"/>
    <x v="1"/>
    <s v="Q2"/>
    <x v="10"/>
    <x v="3"/>
    <s v="EQ"/>
    <n v="8775"/>
    <n v="8860"/>
    <n v="8775"/>
    <n v="8813.85"/>
    <n v="8800"/>
    <n v="8820.7000000000007"/>
    <n v="8818.39"/>
    <n v="417798"/>
    <n v="3684307379.5"/>
    <n v="45969"/>
    <n v="265844"/>
    <n v="63.63"/>
    <n v="6.8500000000003638"/>
    <n v="7.7718590627255549E-4"/>
    <x v="1"/>
  </r>
  <r>
    <d v="2024-05-22T00:00:00"/>
    <x v="4"/>
    <n v="5"/>
    <n v="1"/>
    <x v="0"/>
    <x v="1"/>
    <s v="Q2"/>
    <x v="10"/>
    <x v="3"/>
    <s v="EQ"/>
    <n v="8850"/>
    <n v="8850"/>
    <n v="8736"/>
    <n v="8820.7000000000007"/>
    <n v="8800"/>
    <n v="8805.5499999999993"/>
    <n v="8795.15"/>
    <n v="302838"/>
    <n v="2663506596.1500001"/>
    <n v="33333"/>
    <n v="177444"/>
    <n v="58.59"/>
    <n v="-15.150000000001455"/>
    <n v="-1.7175507612776145E-3"/>
    <x v="0"/>
  </r>
  <r>
    <d v="2024-05-23T00:00:00"/>
    <x v="4"/>
    <n v="5"/>
    <n v="1"/>
    <x v="0"/>
    <x v="1"/>
    <s v="Q2"/>
    <x v="10"/>
    <x v="3"/>
    <s v="EQ"/>
    <n v="8850"/>
    <n v="8985"/>
    <n v="8751.2000000000007"/>
    <n v="8805.5499999999993"/>
    <n v="8937"/>
    <n v="8963.4500000000007"/>
    <n v="8897.0300000000007"/>
    <n v="731514"/>
    <n v="6508298817.9499998"/>
    <n v="76845"/>
    <n v="444179"/>
    <n v="60.72"/>
    <n v="157.90000000000146"/>
    <n v="1.7931872512222571E-2"/>
    <x v="1"/>
  </r>
  <r>
    <d v="2024-05-24T00:00:00"/>
    <x v="4"/>
    <n v="5"/>
    <n v="1"/>
    <x v="0"/>
    <x v="1"/>
    <s v="Q2"/>
    <x v="10"/>
    <x v="3"/>
    <s v="EQ"/>
    <n v="8980"/>
    <n v="9024"/>
    <n v="8870.1"/>
    <n v="8963.4500000000007"/>
    <n v="8966.4"/>
    <n v="8948.2000000000007"/>
    <n v="8948.7999999999993"/>
    <n v="455920"/>
    <n v="4079938196.3000002"/>
    <n v="37014"/>
    <n v="283381"/>
    <n v="62.16"/>
    <n v="-15.25"/>
    <n v="-1.7013538313930461E-3"/>
    <x v="0"/>
  </r>
  <r>
    <d v="2024-05-27T00:00:00"/>
    <x v="4"/>
    <n v="5"/>
    <n v="1"/>
    <x v="0"/>
    <x v="1"/>
    <s v="Q2"/>
    <x v="10"/>
    <x v="3"/>
    <s v="EQ"/>
    <n v="9002"/>
    <n v="9069.4500000000007"/>
    <n v="8881.7000000000007"/>
    <n v="8948.2000000000007"/>
    <n v="8995"/>
    <n v="8998.7000000000007"/>
    <n v="8994.02"/>
    <n v="301747"/>
    <n v="2713917264.1999998"/>
    <n v="39651"/>
    <n v="144879"/>
    <n v="48.01"/>
    <n v="50.5"/>
    <n v="5.6435931248742756E-3"/>
    <x v="1"/>
  </r>
  <r>
    <d v="2024-05-28T00:00:00"/>
    <x v="4"/>
    <n v="5"/>
    <n v="1"/>
    <x v="0"/>
    <x v="1"/>
    <s v="Q2"/>
    <x v="10"/>
    <x v="3"/>
    <s v="EQ"/>
    <n v="8998.7000000000007"/>
    <n v="9022.25"/>
    <n v="8916.2000000000007"/>
    <n v="8998.7000000000007"/>
    <n v="8995"/>
    <n v="8989.75"/>
    <n v="8977.61"/>
    <n v="259094"/>
    <n v="2326044236.5999999"/>
    <n v="32470"/>
    <n v="133690"/>
    <n v="51.6"/>
    <n v="-8.9500000000007276"/>
    <n v="-9.9458810717111663E-4"/>
    <x v="0"/>
  </r>
  <r>
    <d v="2024-05-29T00:00:00"/>
    <x v="4"/>
    <n v="5"/>
    <n v="1"/>
    <x v="0"/>
    <x v="1"/>
    <s v="Q2"/>
    <x v="10"/>
    <x v="3"/>
    <s v="EQ"/>
    <n v="8950"/>
    <n v="9139.4500000000007"/>
    <n v="8902.75"/>
    <n v="8989.75"/>
    <n v="9082.65"/>
    <n v="9070.2000000000007"/>
    <n v="9029.64"/>
    <n v="339934"/>
    <n v="3069480774.8499999"/>
    <n v="48226"/>
    <n v="176937"/>
    <n v="52.05"/>
    <n v="80.450000000000728"/>
    <n v="8.9490808976891156E-3"/>
    <x v="1"/>
  </r>
  <r>
    <d v="2024-05-30T00:00:00"/>
    <x v="4"/>
    <n v="5"/>
    <n v="1"/>
    <x v="0"/>
    <x v="1"/>
    <s v="Q2"/>
    <x v="10"/>
    <x v="3"/>
    <s v="EQ"/>
    <n v="9068"/>
    <n v="9128.9"/>
    <n v="8927.6"/>
    <n v="9070.2000000000007"/>
    <n v="8999.15"/>
    <n v="8968.5"/>
    <n v="9019.9500000000007"/>
    <n v="305109"/>
    <n v="2752067378.5999999"/>
    <n v="55694"/>
    <n v="110784"/>
    <n v="36.31"/>
    <n v="-101.70000000000073"/>
    <n v="-1.1212542171065766E-2"/>
    <x v="0"/>
  </r>
  <r>
    <d v="2024-05-31T00:00:00"/>
    <x v="4"/>
    <n v="5"/>
    <n v="1"/>
    <x v="0"/>
    <x v="1"/>
    <s v="Q2"/>
    <x v="10"/>
    <x v="3"/>
    <s v="EQ"/>
    <n v="8990"/>
    <n v="9125.5"/>
    <n v="8923"/>
    <n v="8968.5"/>
    <n v="9100"/>
    <n v="9084.75"/>
    <n v="9058.07"/>
    <n v="560005"/>
    <n v="5072565333.9499998"/>
    <n v="45562"/>
    <n v="347584"/>
    <n v="62.07"/>
    <n v="116.25"/>
    <n v="1.2962033784913864E-2"/>
    <x v="1"/>
  </r>
  <r>
    <d v="2024-06-03T00:00:00"/>
    <x v="5"/>
    <n v="6"/>
    <n v="1"/>
    <x v="0"/>
    <x v="1"/>
    <s v="Q2"/>
    <x v="10"/>
    <x v="3"/>
    <s v="EQ"/>
    <n v="9180"/>
    <n v="9444"/>
    <n v="9122.5499999999993"/>
    <n v="9084.75"/>
    <n v="9331.15"/>
    <n v="9335.4500000000007"/>
    <n v="9350.9599999999991"/>
    <n v="438422"/>
    <n v="4099667302.5"/>
    <n v="66458"/>
    <n v="201391"/>
    <n v="45.94"/>
    <n v="250.70000000000073"/>
    <n v="2.7595696084097055E-2"/>
    <x v="1"/>
  </r>
  <r>
    <d v="2024-06-04T00:00:00"/>
    <x v="5"/>
    <n v="6"/>
    <n v="1"/>
    <x v="0"/>
    <x v="1"/>
    <s v="Q2"/>
    <x v="10"/>
    <x v="3"/>
    <s v="EQ"/>
    <n v="9227"/>
    <n v="9372.85"/>
    <n v="8808"/>
    <n v="9335.4500000000007"/>
    <n v="9299.9500000000007"/>
    <n v="9246.75"/>
    <n v="9144.0300000000007"/>
    <n v="738601"/>
    <n v="6753791666.8999996"/>
    <n v="92425"/>
    <n v="364997"/>
    <n v="49.42"/>
    <n v="-88.700000000000728"/>
    <n v="-9.5014166430113945E-3"/>
    <x v="0"/>
  </r>
  <r>
    <d v="2024-06-05T00:00:00"/>
    <x v="5"/>
    <n v="6"/>
    <n v="1"/>
    <x v="0"/>
    <x v="1"/>
    <s v="Q2"/>
    <x v="10"/>
    <x v="3"/>
    <s v="EQ"/>
    <n v="9241"/>
    <n v="9679"/>
    <n v="9176"/>
    <n v="9246.75"/>
    <n v="9554.9500000000007"/>
    <n v="9602.25"/>
    <n v="9492.7999999999993"/>
    <n v="489543"/>
    <n v="4647132009.5"/>
    <n v="66348"/>
    <n v="221257"/>
    <n v="45.2"/>
    <n v="355.5"/>
    <n v="3.8445940465568984E-2"/>
    <x v="1"/>
  </r>
  <r>
    <d v="2024-06-06T00:00:00"/>
    <x v="5"/>
    <n v="6"/>
    <n v="1"/>
    <x v="0"/>
    <x v="1"/>
    <s v="Q2"/>
    <x v="10"/>
    <x v="3"/>
    <s v="EQ"/>
    <n v="9595.2999999999993"/>
    <n v="9740"/>
    <n v="9454"/>
    <n v="9602.25"/>
    <n v="9676"/>
    <n v="9701.4500000000007"/>
    <n v="9637.9699999999993"/>
    <n v="570095"/>
    <n v="5494557563.1000004"/>
    <n v="99883"/>
    <n v="195742"/>
    <n v="34.33"/>
    <n v="99.200000000000728"/>
    <n v="1.0330912025827355E-2"/>
    <x v="1"/>
  </r>
  <r>
    <d v="2024-06-07T00:00:00"/>
    <x v="5"/>
    <n v="6"/>
    <n v="1"/>
    <x v="0"/>
    <x v="1"/>
    <s v="Q2"/>
    <x v="10"/>
    <x v="3"/>
    <s v="EQ"/>
    <n v="9643.6"/>
    <n v="9740.1"/>
    <n v="9615"/>
    <n v="9701.4500000000007"/>
    <n v="9740"/>
    <n v="9725.5499999999993"/>
    <n v="9687.64"/>
    <n v="246783"/>
    <n v="2390744167"/>
    <n v="43671"/>
    <n v="109975"/>
    <n v="44.56"/>
    <n v="24.099999999998545"/>
    <n v="2.4841647382606255E-3"/>
    <x v="1"/>
  </r>
  <r>
    <d v="2024-06-10T00:00:00"/>
    <x v="5"/>
    <n v="6"/>
    <n v="1"/>
    <x v="0"/>
    <x v="1"/>
    <s v="Q2"/>
    <x v="10"/>
    <x v="3"/>
    <s v="EQ"/>
    <n v="9779"/>
    <n v="9924"/>
    <n v="9681.5"/>
    <n v="9725.5499999999993"/>
    <n v="9737"/>
    <n v="9733.0499999999993"/>
    <n v="9776.26"/>
    <n v="201452"/>
    <n v="1969446792.05"/>
    <n v="29715"/>
    <n v="73253"/>
    <n v="36.36"/>
    <n v="7.5"/>
    <n v="7.7116461279824798E-4"/>
    <x v="1"/>
  </r>
  <r>
    <d v="2024-06-11T00:00:00"/>
    <x v="5"/>
    <n v="6"/>
    <n v="1"/>
    <x v="0"/>
    <x v="1"/>
    <s v="Q2"/>
    <x v="10"/>
    <x v="3"/>
    <s v="EQ"/>
    <n v="9740"/>
    <n v="9900"/>
    <n v="9700.1"/>
    <n v="9733.0499999999993"/>
    <n v="9810"/>
    <n v="9812.7000000000007"/>
    <n v="9793.44"/>
    <n v="457442"/>
    <n v="4479931068.8500004"/>
    <n v="55902"/>
    <n v="266259"/>
    <n v="58.21"/>
    <n v="79.650000000001455"/>
    <n v="8.1834573951640507E-3"/>
    <x v="1"/>
  </r>
  <r>
    <d v="2024-06-12T00:00:00"/>
    <x v="5"/>
    <n v="6"/>
    <n v="1"/>
    <x v="0"/>
    <x v="1"/>
    <s v="Q2"/>
    <x v="10"/>
    <x v="3"/>
    <s v="EQ"/>
    <n v="9854"/>
    <n v="9944"/>
    <n v="9795.7000000000007"/>
    <n v="9812.7000000000007"/>
    <n v="9900"/>
    <n v="9904.25"/>
    <n v="9883.7099999999991"/>
    <n v="277175"/>
    <n v="2739516032.9499998"/>
    <n v="49550"/>
    <n v="156111"/>
    <n v="56.32"/>
    <n v="91.549999999999272"/>
    <n v="9.3297461453014218E-3"/>
    <x v="1"/>
  </r>
  <r>
    <d v="2024-06-13T00:00:00"/>
    <x v="5"/>
    <n v="6"/>
    <n v="1"/>
    <x v="0"/>
    <x v="1"/>
    <s v="Q2"/>
    <x v="10"/>
    <x v="3"/>
    <s v="EQ"/>
    <n v="9904"/>
    <n v="9940"/>
    <n v="9825.25"/>
    <n v="9904.25"/>
    <n v="9924.7999999999993"/>
    <n v="9923.4"/>
    <n v="9879.7199999999993"/>
    <n v="277783"/>
    <n v="2744418434.6500001"/>
    <n v="54002"/>
    <n v="128069"/>
    <n v="46.1"/>
    <n v="19.149999999999636"/>
    <n v="1.9335133907160699E-3"/>
    <x v="1"/>
  </r>
  <r>
    <d v="2024-06-14T00:00:00"/>
    <x v="5"/>
    <n v="6"/>
    <n v="1"/>
    <x v="0"/>
    <x v="1"/>
    <s v="Q2"/>
    <x v="10"/>
    <x v="3"/>
    <s v="EQ"/>
    <n v="9826"/>
    <n v="9995"/>
    <n v="9813.0499999999993"/>
    <n v="9923.4"/>
    <n v="9957"/>
    <n v="9961.75"/>
    <n v="9918.39"/>
    <n v="320933"/>
    <n v="3183138764.25"/>
    <n v="47084"/>
    <n v="150233"/>
    <n v="46.81"/>
    <n v="38.350000000000364"/>
    <n v="3.8646028578914852E-3"/>
    <x v="1"/>
  </r>
  <r>
    <d v="2024-06-18T00:00:00"/>
    <x v="5"/>
    <n v="6"/>
    <n v="1"/>
    <x v="0"/>
    <x v="1"/>
    <s v="Q2"/>
    <x v="10"/>
    <x v="3"/>
    <s v="EQ"/>
    <n v="9922"/>
    <n v="10038.799999999999"/>
    <n v="9908"/>
    <n v="9961.75"/>
    <n v="9920"/>
    <n v="9918.2000000000007"/>
    <n v="9954.2999999999993"/>
    <n v="206100"/>
    <n v="2051581055.1500001"/>
    <n v="32324"/>
    <n v="104788"/>
    <n v="50.84"/>
    <n v="-43.549999999999272"/>
    <n v="-4.371721836022714E-3"/>
    <x v="0"/>
  </r>
  <r>
    <d v="2024-06-19T00:00:00"/>
    <x v="5"/>
    <n v="6"/>
    <n v="1"/>
    <x v="0"/>
    <x v="1"/>
    <s v="Q2"/>
    <x v="10"/>
    <x v="3"/>
    <s v="EQ"/>
    <n v="9939.5"/>
    <n v="9948"/>
    <n v="9670"/>
    <n v="9918.2000000000007"/>
    <n v="9680"/>
    <n v="9685.7999999999993"/>
    <n v="9771.67"/>
    <n v="279789"/>
    <n v="2734006909.9000001"/>
    <n v="50317"/>
    <n v="139962"/>
    <n v="50.02"/>
    <n v="-232.40000000000146"/>
    <n v="-2.3431671069347404E-2"/>
    <x v="0"/>
  </r>
  <r>
    <d v="2024-06-20T00:00:00"/>
    <x v="5"/>
    <n v="6"/>
    <n v="1"/>
    <x v="0"/>
    <x v="1"/>
    <s v="Q2"/>
    <x v="10"/>
    <x v="3"/>
    <s v="EQ"/>
    <n v="9692"/>
    <n v="9735.9"/>
    <n v="9565"/>
    <n v="9685.7999999999993"/>
    <n v="9626.5499999999993"/>
    <n v="9632"/>
    <n v="9621.91"/>
    <n v="324597"/>
    <n v="3123243509.3000002"/>
    <n v="78830"/>
    <n v="132693"/>
    <n v="40.880000000000003"/>
    <n v="-53.799999999999272"/>
    <n v="-5.5545231163145305E-3"/>
    <x v="0"/>
  </r>
  <r>
    <d v="2024-06-21T00:00:00"/>
    <x v="5"/>
    <n v="6"/>
    <n v="1"/>
    <x v="0"/>
    <x v="1"/>
    <s v="Q2"/>
    <x v="10"/>
    <x v="3"/>
    <s v="EQ"/>
    <n v="9675"/>
    <n v="9728.9500000000007"/>
    <n v="9571.1"/>
    <n v="9632"/>
    <n v="9587"/>
    <n v="9602.25"/>
    <n v="9634.59"/>
    <n v="334018"/>
    <n v="3218125478.4499998"/>
    <n v="50901"/>
    <n v="188399"/>
    <n v="56.4"/>
    <n v="-29.75"/>
    <n v="-3.0886627906976743E-3"/>
    <x v="0"/>
  </r>
  <r>
    <d v="2024-06-24T00:00:00"/>
    <x v="5"/>
    <n v="6"/>
    <n v="1"/>
    <x v="0"/>
    <x v="1"/>
    <s v="Q2"/>
    <x v="10"/>
    <x v="3"/>
    <s v="EQ"/>
    <n v="9580"/>
    <n v="9758.9500000000007"/>
    <n v="9510.5499999999993"/>
    <n v="9602.25"/>
    <n v="9752.9500000000007"/>
    <n v="9745.25"/>
    <n v="9702.59"/>
    <n v="283754"/>
    <n v="2753147519.9499998"/>
    <n v="61090"/>
    <n v="135290"/>
    <n v="47.68"/>
    <n v="143"/>
    <n v="1.4892342940456663E-2"/>
    <x v="1"/>
  </r>
  <r>
    <d v="2024-06-25T00:00:00"/>
    <x v="5"/>
    <n v="6"/>
    <n v="1"/>
    <x v="0"/>
    <x v="1"/>
    <s v="Q2"/>
    <x v="10"/>
    <x v="3"/>
    <s v="EQ"/>
    <n v="9755"/>
    <n v="9825"/>
    <n v="9645"/>
    <n v="9745.25"/>
    <n v="9650"/>
    <n v="9659.9500000000007"/>
    <n v="9716.51"/>
    <n v="282048"/>
    <n v="2740521106.6999998"/>
    <n v="50209"/>
    <n v="163856"/>
    <n v="58.1"/>
    <n v="-85.299999999999272"/>
    <n v="-8.7529822221081317E-3"/>
    <x v="0"/>
  </r>
  <r>
    <d v="2024-06-26T00:00:00"/>
    <x v="5"/>
    <n v="6"/>
    <n v="1"/>
    <x v="0"/>
    <x v="1"/>
    <s v="Q2"/>
    <x v="10"/>
    <x v="3"/>
    <s v="EQ"/>
    <n v="9659.9"/>
    <n v="9660.2999999999993"/>
    <n v="9441.5"/>
    <n v="9659.9500000000007"/>
    <n v="9490"/>
    <n v="9474.65"/>
    <n v="9502.1"/>
    <n v="431217"/>
    <n v="4097466805.6500001"/>
    <n v="61213"/>
    <n v="257914"/>
    <n v="59.81"/>
    <n v="-185.30000000000109"/>
    <n v="-1.9182293904212867E-2"/>
    <x v="0"/>
  </r>
  <r>
    <d v="2024-06-27T00:00:00"/>
    <x v="5"/>
    <n v="6"/>
    <n v="1"/>
    <x v="0"/>
    <x v="1"/>
    <s v="Q2"/>
    <x v="10"/>
    <x v="3"/>
    <s v="EQ"/>
    <n v="9564.65"/>
    <n v="9564.65"/>
    <n v="9365.65"/>
    <n v="9474.65"/>
    <n v="9467.15"/>
    <n v="9417.4500000000007"/>
    <n v="9415.0499999999993"/>
    <n v="637626"/>
    <n v="6003278309.1499996"/>
    <n v="109569"/>
    <n v="377757"/>
    <n v="59.24"/>
    <n v="-57.199999999998909"/>
    <n v="-6.0371623226186623E-3"/>
    <x v="0"/>
  </r>
  <r>
    <d v="2024-06-28T00:00:00"/>
    <x v="5"/>
    <n v="6"/>
    <n v="1"/>
    <x v="0"/>
    <x v="1"/>
    <s v="Q2"/>
    <x v="10"/>
    <x v="3"/>
    <s v="EQ"/>
    <n v="9465"/>
    <n v="9523.7000000000007"/>
    <n v="9382.25"/>
    <n v="9417.4500000000007"/>
    <n v="9505"/>
    <n v="9501.65"/>
    <n v="9465.3799999999992"/>
    <n v="237516"/>
    <n v="2248180013.1500001"/>
    <n v="37384"/>
    <n v="121479"/>
    <n v="51.15"/>
    <n v="84.199999999998909"/>
    <n v="8.9408491682991583E-3"/>
    <x v="1"/>
  </r>
  <r>
    <d v="2024-07-01T00:00:00"/>
    <x v="6"/>
    <n v="7"/>
    <n v="1"/>
    <x v="0"/>
    <x v="2"/>
    <s v="Q3"/>
    <x v="10"/>
    <x v="3"/>
    <s v="EQ"/>
    <n v="9505"/>
    <n v="9693.9500000000007"/>
    <n v="9505"/>
    <n v="9501.65"/>
    <n v="9512.25"/>
    <n v="9532.4"/>
    <n v="9586.7099999999991"/>
    <n v="289355"/>
    <n v="2773963406.3000002"/>
    <n v="52085"/>
    <n v="133791"/>
    <n v="46.24"/>
    <n v="30.75"/>
    <n v="3.2362800145237934E-3"/>
    <x v="1"/>
  </r>
  <r>
    <d v="2024-07-02T00:00:00"/>
    <x v="6"/>
    <n v="7"/>
    <n v="1"/>
    <x v="0"/>
    <x v="2"/>
    <s v="Q3"/>
    <x v="10"/>
    <x v="3"/>
    <s v="EQ"/>
    <n v="9520"/>
    <n v="9532.4"/>
    <n v="9381.1"/>
    <n v="9532.4"/>
    <n v="9399.4500000000007"/>
    <n v="9401.25"/>
    <n v="9430.34"/>
    <n v="287884"/>
    <n v="2714844440.1999998"/>
    <n v="44130"/>
    <n v="154577"/>
    <n v="53.69"/>
    <n v="-131.14999999999964"/>
    <n v="-1.3758339977340401E-2"/>
    <x v="0"/>
  </r>
  <r>
    <d v="2024-07-03T00:00:00"/>
    <x v="6"/>
    <n v="7"/>
    <n v="1"/>
    <x v="0"/>
    <x v="2"/>
    <s v="Q3"/>
    <x v="10"/>
    <x v="3"/>
    <s v="EQ"/>
    <n v="9474"/>
    <n v="9554.9500000000007"/>
    <n v="9384.6"/>
    <n v="9401.25"/>
    <n v="9429.9500000000007"/>
    <n v="9422.4"/>
    <n v="9437.1"/>
    <n v="318120"/>
    <n v="3002130224.6500001"/>
    <n v="40680"/>
    <n v="182842"/>
    <n v="57.48"/>
    <n v="21.149999999999636"/>
    <n v="2.2497008376545285E-3"/>
    <x v="1"/>
  </r>
  <r>
    <d v="2024-07-04T00:00:00"/>
    <x v="6"/>
    <n v="7"/>
    <n v="1"/>
    <x v="0"/>
    <x v="2"/>
    <s v="Q3"/>
    <x v="10"/>
    <x v="3"/>
    <s v="EQ"/>
    <n v="9479.9"/>
    <n v="9499"/>
    <n v="9420.35"/>
    <n v="9422.4"/>
    <n v="9485"/>
    <n v="9460.85"/>
    <n v="9455.86"/>
    <n v="234656"/>
    <n v="2218873456.25"/>
    <n v="35734"/>
    <n v="142438"/>
    <n v="60.7"/>
    <n v="38.450000000000728"/>
    <n v="4.0807013075225768E-3"/>
    <x v="1"/>
  </r>
  <r>
    <d v="2024-07-05T00:00:00"/>
    <x v="6"/>
    <n v="7"/>
    <n v="1"/>
    <x v="0"/>
    <x v="2"/>
    <s v="Q3"/>
    <x v="10"/>
    <x v="3"/>
    <s v="EQ"/>
    <n v="9522"/>
    <n v="9660"/>
    <n v="9493.2999999999993"/>
    <n v="9460.85"/>
    <n v="9634.1"/>
    <n v="9635.7999999999993"/>
    <n v="9588.2999999999993"/>
    <n v="608628"/>
    <n v="5835704927.8000002"/>
    <n v="76948"/>
    <n v="250868"/>
    <n v="41.22"/>
    <n v="174.94999999999891"/>
    <n v="1.849199596230771E-2"/>
    <x v="1"/>
  </r>
  <r>
    <d v="2024-07-08T00:00:00"/>
    <x v="6"/>
    <n v="7"/>
    <n v="1"/>
    <x v="0"/>
    <x v="2"/>
    <s v="Q3"/>
    <x v="10"/>
    <x v="3"/>
    <s v="EQ"/>
    <n v="9640"/>
    <n v="9666.15"/>
    <n v="9470"/>
    <n v="9635.7999999999993"/>
    <n v="9537"/>
    <n v="9529.4"/>
    <n v="9557.67"/>
    <n v="316215"/>
    <n v="3022277729.9499998"/>
    <n v="37862"/>
    <n v="167571"/>
    <n v="52.99"/>
    <n v="-106.39999999999964"/>
    <n v="-1.1042155295875759E-2"/>
    <x v="0"/>
  </r>
  <r>
    <d v="2024-07-09T00:00:00"/>
    <x v="6"/>
    <n v="7"/>
    <n v="1"/>
    <x v="0"/>
    <x v="2"/>
    <s v="Q3"/>
    <x v="10"/>
    <x v="3"/>
    <s v="EQ"/>
    <n v="9565"/>
    <n v="9565"/>
    <n v="9481.2000000000007"/>
    <n v="9529.4"/>
    <n v="9546"/>
    <n v="9534.1"/>
    <n v="9521.85"/>
    <n v="262913"/>
    <n v="2503417503.9499998"/>
    <n v="33536"/>
    <n v="173379"/>
    <n v="65.95"/>
    <n v="4.7000000000007276"/>
    <n v="4.9321048544512009E-4"/>
    <x v="1"/>
  </r>
  <r>
    <d v="2024-07-10T00:00:00"/>
    <x v="6"/>
    <n v="7"/>
    <n v="1"/>
    <x v="0"/>
    <x v="2"/>
    <s v="Q3"/>
    <x v="10"/>
    <x v="3"/>
    <s v="EQ"/>
    <n v="9550"/>
    <n v="9650"/>
    <n v="9451.9500000000007"/>
    <n v="9534.1"/>
    <n v="9525"/>
    <n v="9542.4500000000007"/>
    <n v="9540.7900000000009"/>
    <n v="239607"/>
    <n v="2286041200.3499999"/>
    <n v="46819"/>
    <n v="102109"/>
    <n v="42.62"/>
    <n v="8.3500000000003638"/>
    <n v="8.7580369410855392E-4"/>
    <x v="1"/>
  </r>
  <r>
    <d v="2024-07-11T00:00:00"/>
    <x v="6"/>
    <n v="7"/>
    <n v="1"/>
    <x v="0"/>
    <x v="2"/>
    <s v="Q3"/>
    <x v="10"/>
    <x v="3"/>
    <s v="EQ"/>
    <n v="9542.4500000000007"/>
    <n v="9569.5"/>
    <n v="9383"/>
    <n v="9542.4500000000007"/>
    <n v="9495"/>
    <n v="9466.7999999999993"/>
    <n v="9451.1299999999992"/>
    <n v="294900"/>
    <n v="2787139501.6999998"/>
    <n v="82273"/>
    <n v="145613"/>
    <n v="49.38"/>
    <n v="-75.650000000001455"/>
    <n v="-7.9277334437174371E-3"/>
    <x v="0"/>
  </r>
  <r>
    <d v="2024-07-12T00:00:00"/>
    <x v="6"/>
    <n v="7"/>
    <n v="1"/>
    <x v="0"/>
    <x v="2"/>
    <s v="Q3"/>
    <x v="10"/>
    <x v="3"/>
    <s v="EQ"/>
    <n v="9499.9500000000007"/>
    <n v="9554.35"/>
    <n v="9412"/>
    <n v="9466.7999999999993"/>
    <n v="9433"/>
    <n v="9430.75"/>
    <n v="9475.5400000000009"/>
    <n v="171581"/>
    <n v="1625822873.0999999"/>
    <n v="28544"/>
    <n v="78122"/>
    <n v="45.53"/>
    <n v="-36.049999999999272"/>
    <n v="-3.8080449571132034E-3"/>
    <x v="0"/>
  </r>
  <r>
    <d v="2024-07-15T00:00:00"/>
    <x v="6"/>
    <n v="7"/>
    <n v="1"/>
    <x v="0"/>
    <x v="2"/>
    <s v="Q3"/>
    <x v="10"/>
    <x v="3"/>
    <s v="EQ"/>
    <n v="9430.75"/>
    <n v="9738.5"/>
    <n v="9403.9500000000007"/>
    <n v="9430.75"/>
    <n v="9674"/>
    <n v="9673.35"/>
    <n v="9636.64"/>
    <n v="504086"/>
    <n v="4857694029.25"/>
    <n v="69379"/>
    <n v="177260"/>
    <n v="35.159999999999997"/>
    <n v="242.60000000000036"/>
    <n v="2.572435914428867E-2"/>
    <x v="1"/>
  </r>
  <r>
    <d v="2024-07-16T00:00:00"/>
    <x v="6"/>
    <n v="7"/>
    <n v="1"/>
    <x v="0"/>
    <x v="2"/>
    <s v="Q3"/>
    <x v="10"/>
    <x v="3"/>
    <s v="EQ"/>
    <n v="9715"/>
    <n v="9909.9500000000007"/>
    <n v="9633.65"/>
    <n v="9673.35"/>
    <n v="9693"/>
    <n v="9718.35"/>
    <n v="9772.91"/>
    <n v="1041123"/>
    <n v="10174802226.1"/>
    <n v="109111"/>
    <n v="219906"/>
    <n v="21.12"/>
    <n v="45"/>
    <n v="4.6519561475600489E-3"/>
    <x v="1"/>
  </r>
  <r>
    <d v="2024-07-18T00:00:00"/>
    <x v="6"/>
    <n v="7"/>
    <n v="1"/>
    <x v="0"/>
    <x v="2"/>
    <s v="Q3"/>
    <x v="10"/>
    <x v="3"/>
    <s v="EQ"/>
    <n v="9745"/>
    <n v="9745"/>
    <n v="9291.5"/>
    <n v="9718.35"/>
    <n v="9634.9"/>
    <n v="9626.2000000000007"/>
    <n v="9486.67"/>
    <n v="1055384"/>
    <n v="10012080811.5"/>
    <n v="145602"/>
    <n v="304880"/>
    <n v="28.89"/>
    <n v="-92.149999999999636"/>
    <n v="-9.4820622842354541E-3"/>
    <x v="0"/>
  </r>
  <r>
    <d v="2024-07-19T00:00:00"/>
    <x v="6"/>
    <n v="7"/>
    <n v="1"/>
    <x v="0"/>
    <x v="2"/>
    <s v="Q3"/>
    <x v="10"/>
    <x v="3"/>
    <s v="EQ"/>
    <n v="9635"/>
    <n v="9675"/>
    <n v="9340"/>
    <n v="9626.2000000000007"/>
    <n v="9358.65"/>
    <n v="9386.0499999999993"/>
    <n v="9502.27"/>
    <n v="380782"/>
    <n v="3618292114.8000002"/>
    <n v="54659"/>
    <n v="168203"/>
    <n v="44.17"/>
    <n v="-240.15000000000146"/>
    <n v="-2.4947539008123812E-2"/>
    <x v="0"/>
  </r>
  <r>
    <d v="2024-07-22T00:00:00"/>
    <x v="6"/>
    <n v="7"/>
    <n v="1"/>
    <x v="0"/>
    <x v="2"/>
    <s v="Q3"/>
    <x v="10"/>
    <x v="3"/>
    <s v="EQ"/>
    <n v="9350"/>
    <n v="9435"/>
    <n v="9263.2000000000007"/>
    <n v="9386.0499999999993"/>
    <n v="9420"/>
    <n v="9409.7000000000007"/>
    <n v="9387.89"/>
    <n v="247040"/>
    <n v="2319185510.8499999"/>
    <n v="38081"/>
    <n v="118581"/>
    <n v="48"/>
    <n v="23.650000000001455"/>
    <n v="2.5196967840573465E-3"/>
    <x v="1"/>
  </r>
  <r>
    <d v="2024-07-23T00:00:00"/>
    <x v="6"/>
    <n v="7"/>
    <n v="1"/>
    <x v="0"/>
    <x v="2"/>
    <s v="Q3"/>
    <x v="10"/>
    <x v="3"/>
    <s v="EQ"/>
    <n v="9435"/>
    <n v="9508"/>
    <n v="8744.6"/>
    <n v="9409.7000000000007"/>
    <n v="9300"/>
    <n v="9382.5"/>
    <n v="9311.5"/>
    <n v="431989"/>
    <n v="4022467357.25"/>
    <n v="62591"/>
    <n v="183139"/>
    <n v="42.39"/>
    <n v="-27.200000000000728"/>
    <n v="-2.8906341328629741E-3"/>
    <x v="0"/>
  </r>
  <r>
    <d v="2024-07-24T00:00:00"/>
    <x v="6"/>
    <n v="7"/>
    <n v="1"/>
    <x v="0"/>
    <x v="2"/>
    <s v="Q3"/>
    <x v="10"/>
    <x v="3"/>
    <s v="EQ"/>
    <n v="9360"/>
    <n v="9372.7000000000007"/>
    <n v="9250"/>
    <n v="9382.5"/>
    <n v="9265"/>
    <n v="9260.2000000000007"/>
    <n v="9295.93"/>
    <n v="283213"/>
    <n v="2632727003.8000002"/>
    <n v="45371"/>
    <n v="155777"/>
    <n v="55"/>
    <n v="-122.29999999999927"/>
    <n v="-1.3034905409006051E-2"/>
    <x v="0"/>
  </r>
  <r>
    <d v="2024-07-25T00:00:00"/>
    <x v="6"/>
    <n v="7"/>
    <n v="1"/>
    <x v="0"/>
    <x v="2"/>
    <s v="Q3"/>
    <x v="10"/>
    <x v="3"/>
    <s v="EQ"/>
    <n v="9260"/>
    <n v="9309.9500000000007"/>
    <n v="9171"/>
    <n v="9260.2000000000007"/>
    <n v="9291.5"/>
    <n v="9278.25"/>
    <n v="9274.74"/>
    <n v="262328"/>
    <n v="2433025035.0999999"/>
    <n v="43674"/>
    <n v="133732"/>
    <n v="50.98"/>
    <n v="18.049999999999272"/>
    <n v="1.9492019610806756E-3"/>
    <x v="1"/>
  </r>
  <r>
    <d v="2024-07-26T00:00:00"/>
    <x v="6"/>
    <n v="7"/>
    <n v="1"/>
    <x v="0"/>
    <x v="2"/>
    <s v="Q3"/>
    <x v="10"/>
    <x v="3"/>
    <s v="EQ"/>
    <n v="9319"/>
    <n v="9505"/>
    <n v="9268.4500000000007"/>
    <n v="9278.25"/>
    <n v="9483"/>
    <n v="9492.9"/>
    <n v="9444.4599999999991"/>
    <n v="250956"/>
    <n v="2370144599.4000001"/>
    <n v="38940"/>
    <n v="129322"/>
    <n v="51.53"/>
    <n v="214.64999999999964"/>
    <n v="2.313475062646508E-2"/>
    <x v="1"/>
  </r>
  <r>
    <d v="2024-07-29T00:00:00"/>
    <x v="6"/>
    <n v="7"/>
    <n v="1"/>
    <x v="0"/>
    <x v="2"/>
    <s v="Q3"/>
    <x v="10"/>
    <x v="3"/>
    <s v="EQ"/>
    <n v="9549.2000000000007"/>
    <n v="9621.0499999999993"/>
    <n v="9509"/>
    <n v="9492.9"/>
    <n v="9551.35"/>
    <n v="9557.65"/>
    <n v="9556.18"/>
    <n v="302363"/>
    <n v="2889433917.6999998"/>
    <n v="50245"/>
    <n v="190751"/>
    <n v="63.09"/>
    <n v="64.75"/>
    <n v="6.8208871893731104E-3"/>
    <x v="1"/>
  </r>
  <r>
    <d v="2024-07-30T00:00:00"/>
    <x v="6"/>
    <n v="7"/>
    <n v="1"/>
    <x v="0"/>
    <x v="2"/>
    <s v="Q3"/>
    <x v="10"/>
    <x v="3"/>
    <s v="EQ"/>
    <n v="9550.65"/>
    <n v="9654"/>
    <n v="9512"/>
    <n v="9557.65"/>
    <n v="9555.25"/>
    <n v="9564.35"/>
    <n v="9579.42"/>
    <n v="301885"/>
    <n v="2891883841.1500001"/>
    <n v="35536"/>
    <n v="167381"/>
    <n v="55.45"/>
    <n v="6.7000000000007276"/>
    <n v="7.0100913927594413E-4"/>
    <x v="1"/>
  </r>
  <r>
    <d v="2024-07-31T00:00:00"/>
    <x v="6"/>
    <n v="7"/>
    <n v="1"/>
    <x v="0"/>
    <x v="2"/>
    <s v="Q3"/>
    <x v="10"/>
    <x v="3"/>
    <s v="EQ"/>
    <n v="9600"/>
    <n v="9680"/>
    <n v="9580.0499999999993"/>
    <n v="9564.35"/>
    <n v="9680"/>
    <n v="9664.2000000000007"/>
    <n v="9645.41"/>
    <n v="315292"/>
    <n v="3041119242.3000002"/>
    <n v="48042"/>
    <n v="178950"/>
    <n v="56.76"/>
    <n v="99.850000000000364"/>
    <n v="1.0439810337346539E-2"/>
    <x v="1"/>
  </r>
  <r>
    <d v="2024-08-01T00:00:00"/>
    <x v="7"/>
    <n v="8"/>
    <n v="1"/>
    <x v="0"/>
    <x v="2"/>
    <s v="Q3"/>
    <x v="10"/>
    <x v="3"/>
    <s v="EQ"/>
    <n v="9844"/>
    <n v="9844"/>
    <n v="9662"/>
    <n v="9664.2000000000007"/>
    <n v="9740"/>
    <n v="9730.5"/>
    <n v="9725.65"/>
    <n v="308658"/>
    <n v="3001898707.25"/>
    <n v="48800"/>
    <n v="143954"/>
    <n v="46.64"/>
    <n v="66.299999999999272"/>
    <n v="6.8603712671508523E-3"/>
    <x v="1"/>
  </r>
  <r>
    <d v="2024-08-02T00:00:00"/>
    <x v="7"/>
    <n v="8"/>
    <n v="1"/>
    <x v="0"/>
    <x v="2"/>
    <s v="Q3"/>
    <x v="10"/>
    <x v="3"/>
    <s v="EQ"/>
    <n v="9714.7999999999993"/>
    <n v="9730"/>
    <n v="9581.75"/>
    <n v="9730.5"/>
    <n v="9615"/>
    <n v="9616.2000000000007"/>
    <n v="9663.0499999999993"/>
    <n v="230615"/>
    <n v="2228444320.5999999"/>
    <n v="36324"/>
    <n v="130560"/>
    <n v="56.61"/>
    <n v="-114.29999999999927"/>
    <n v="-1.1746570063203255E-2"/>
    <x v="0"/>
  </r>
  <r>
    <d v="2024-08-05T00:00:00"/>
    <x v="7"/>
    <n v="8"/>
    <n v="1"/>
    <x v="0"/>
    <x v="2"/>
    <s v="Q3"/>
    <x v="10"/>
    <x v="3"/>
    <s v="EQ"/>
    <n v="9396.2000000000007"/>
    <n v="9520"/>
    <n v="9369.2999999999993"/>
    <n v="9616.2000000000007"/>
    <n v="9450"/>
    <n v="9485.0499999999993"/>
    <n v="9452.02"/>
    <n v="310757"/>
    <n v="2937280523.8000002"/>
    <n v="38442"/>
    <n v="173902"/>
    <n v="55.96"/>
    <n v="-131.15000000000146"/>
    <n v="-1.3638443459994742E-2"/>
    <x v="0"/>
  </r>
  <r>
    <d v="2024-08-06T00:00:00"/>
    <x v="7"/>
    <n v="8"/>
    <n v="1"/>
    <x v="0"/>
    <x v="2"/>
    <s v="Q3"/>
    <x v="10"/>
    <x v="3"/>
    <s v="EQ"/>
    <n v="9515.25"/>
    <n v="9620"/>
    <n v="9400"/>
    <n v="9485.0499999999993"/>
    <n v="9434"/>
    <n v="9427.4"/>
    <n v="9487.43"/>
    <n v="246541"/>
    <n v="2339041479.3499999"/>
    <n v="39632"/>
    <n v="132267"/>
    <n v="53.65"/>
    <n v="-57.649999999999636"/>
    <n v="-6.0779858830474947E-3"/>
    <x v="0"/>
  </r>
  <r>
    <d v="2024-08-07T00:00:00"/>
    <x v="7"/>
    <n v="8"/>
    <n v="1"/>
    <x v="0"/>
    <x v="2"/>
    <s v="Q3"/>
    <x v="10"/>
    <x v="3"/>
    <s v="EQ"/>
    <n v="9570"/>
    <n v="9725"/>
    <n v="9497.5"/>
    <n v="9427.4"/>
    <n v="9693.9500000000007"/>
    <n v="9708.2000000000007"/>
    <n v="9641.49"/>
    <n v="270583"/>
    <n v="2608823775.1999998"/>
    <n v="46639"/>
    <n v="106385"/>
    <n v="39.32"/>
    <n v="280.80000000000109"/>
    <n v="2.9785518806882183E-2"/>
    <x v="1"/>
  </r>
  <r>
    <d v="2024-08-08T00:00:00"/>
    <x v="7"/>
    <n v="8"/>
    <n v="1"/>
    <x v="0"/>
    <x v="2"/>
    <s v="Q3"/>
    <x v="10"/>
    <x v="3"/>
    <s v="EQ"/>
    <n v="9735"/>
    <n v="9777.7000000000007"/>
    <n v="9610.15"/>
    <n v="9708.2000000000007"/>
    <n v="9644.4500000000007"/>
    <n v="9641.2999999999993"/>
    <n v="9700.17"/>
    <n v="365016"/>
    <n v="3540715754.8499999"/>
    <n v="59215"/>
    <n v="217755"/>
    <n v="59.66"/>
    <n v="-66.900000000001455"/>
    <n v="-6.8910817659299821E-3"/>
    <x v="0"/>
  </r>
  <r>
    <d v="2024-08-09T00:00:00"/>
    <x v="7"/>
    <n v="8"/>
    <n v="1"/>
    <x v="0"/>
    <x v="2"/>
    <s v="Q3"/>
    <x v="10"/>
    <x v="3"/>
    <s v="EQ"/>
    <n v="9761"/>
    <n v="9775"/>
    <n v="9614"/>
    <n v="9641.2999999999993"/>
    <n v="9737.9500000000007"/>
    <n v="9765.9500000000007"/>
    <n v="9727.09"/>
    <n v="161640"/>
    <n v="1572286207.25"/>
    <n v="24632"/>
    <n v="65658"/>
    <n v="40.619999999999997"/>
    <n v="124.65000000000146"/>
    <n v="1.2928754421084446E-2"/>
    <x v="1"/>
  </r>
  <r>
    <d v="2024-08-12T00:00:00"/>
    <x v="7"/>
    <n v="8"/>
    <n v="1"/>
    <x v="0"/>
    <x v="2"/>
    <s v="Q3"/>
    <x v="10"/>
    <x v="3"/>
    <s v="EQ"/>
    <n v="9741"/>
    <n v="9750.9500000000007"/>
    <n v="9615"/>
    <n v="9765.9500000000007"/>
    <n v="9710.0499999999993"/>
    <n v="9710.85"/>
    <n v="9694.89"/>
    <n v="307698"/>
    <n v="2983098896.5999999"/>
    <n v="45119"/>
    <n v="192133"/>
    <n v="62.44"/>
    <n v="-55.100000000000364"/>
    <n v="-5.642052232501739E-3"/>
    <x v="0"/>
  </r>
  <r>
    <d v="2024-08-13T00:00:00"/>
    <x v="7"/>
    <n v="8"/>
    <n v="1"/>
    <x v="0"/>
    <x v="2"/>
    <s v="Q3"/>
    <x v="10"/>
    <x v="3"/>
    <s v="EQ"/>
    <n v="9700"/>
    <n v="9789.85"/>
    <n v="9650"/>
    <n v="9710.85"/>
    <n v="9675.7000000000007"/>
    <n v="9671.6"/>
    <n v="9715.64"/>
    <n v="161706"/>
    <n v="1571077402.25"/>
    <n v="28865"/>
    <n v="63972"/>
    <n v="39.56"/>
    <n v="-39.25"/>
    <n v="-4.0418706910311658E-3"/>
    <x v="0"/>
  </r>
  <r>
    <d v="2024-08-14T00:00:00"/>
    <x v="7"/>
    <n v="8"/>
    <n v="1"/>
    <x v="0"/>
    <x v="2"/>
    <s v="Q3"/>
    <x v="10"/>
    <x v="3"/>
    <s v="EQ"/>
    <n v="9704"/>
    <n v="9785"/>
    <n v="9671.6"/>
    <n v="9671.6"/>
    <n v="9724"/>
    <n v="9749.6"/>
    <n v="9738.81"/>
    <n v="282934"/>
    <n v="2755440628.5"/>
    <n v="33989"/>
    <n v="167040"/>
    <n v="59.04"/>
    <n v="78"/>
    <n v="8.0648496629306416E-3"/>
    <x v="1"/>
  </r>
  <r>
    <d v="2024-08-16T00:00:00"/>
    <x v="7"/>
    <n v="8"/>
    <n v="1"/>
    <x v="0"/>
    <x v="2"/>
    <s v="Q3"/>
    <x v="10"/>
    <x v="3"/>
    <s v="EQ"/>
    <n v="9788"/>
    <n v="9925"/>
    <n v="9693.9500000000007"/>
    <n v="9749.6"/>
    <n v="9891.5"/>
    <n v="9888.15"/>
    <n v="9816.6299999999992"/>
    <n v="240190"/>
    <n v="2357855849.6500001"/>
    <n v="32937"/>
    <n v="98036"/>
    <n v="40.82"/>
    <n v="138.54999999999927"/>
    <n v="1.4210839419053014E-2"/>
    <x v="1"/>
  </r>
  <r>
    <d v="2024-08-19T00:00:00"/>
    <x v="7"/>
    <n v="8"/>
    <n v="1"/>
    <x v="0"/>
    <x v="2"/>
    <s v="Q3"/>
    <x v="10"/>
    <x v="3"/>
    <s v="EQ"/>
    <n v="9926.9500000000007"/>
    <n v="9944"/>
    <n v="9759.2999999999993"/>
    <n v="9888.15"/>
    <n v="9772"/>
    <n v="9770.65"/>
    <n v="9825.4599999999991"/>
    <n v="148301"/>
    <n v="1457126197.75"/>
    <n v="23971"/>
    <n v="69117"/>
    <n v="46.61"/>
    <n v="-117.5"/>
    <n v="-1.1882910352290369E-2"/>
    <x v="0"/>
  </r>
  <r>
    <d v="2024-08-20T00:00:00"/>
    <x v="7"/>
    <n v="8"/>
    <n v="1"/>
    <x v="0"/>
    <x v="2"/>
    <s v="Q3"/>
    <x v="10"/>
    <x v="3"/>
    <s v="EQ"/>
    <n v="9772.2000000000007"/>
    <n v="9876.65"/>
    <n v="9755.0499999999993"/>
    <n v="9770.65"/>
    <n v="9780"/>
    <n v="9779.7000000000007"/>
    <n v="9805.34"/>
    <n v="132844"/>
    <n v="1302580916.1500001"/>
    <n v="23665"/>
    <n v="60360"/>
    <n v="45.44"/>
    <n v="9.0500000000010914"/>
    <n v="9.2624339220022129E-4"/>
    <x v="1"/>
  </r>
  <r>
    <d v="2024-08-21T00:00:00"/>
    <x v="7"/>
    <n v="8"/>
    <n v="1"/>
    <x v="0"/>
    <x v="2"/>
    <s v="Q3"/>
    <x v="10"/>
    <x v="3"/>
    <s v="EQ"/>
    <n v="9779.1"/>
    <n v="9869"/>
    <n v="9735"/>
    <n v="9779.7000000000007"/>
    <n v="9833.6"/>
    <n v="9852"/>
    <n v="9821.89"/>
    <n v="134985"/>
    <n v="1325808240.5999999"/>
    <n v="24459"/>
    <n v="70515"/>
    <n v="52.24"/>
    <n v="72.299999999999272"/>
    <n v="7.3928648118039685E-3"/>
    <x v="1"/>
  </r>
  <r>
    <d v="2024-08-22T00:00:00"/>
    <x v="7"/>
    <n v="8"/>
    <n v="1"/>
    <x v="0"/>
    <x v="2"/>
    <s v="Q3"/>
    <x v="10"/>
    <x v="3"/>
    <s v="EQ"/>
    <n v="9900"/>
    <n v="10011"/>
    <n v="9841.1"/>
    <n v="9852"/>
    <n v="9927"/>
    <n v="9914.2000000000007"/>
    <n v="9922.74"/>
    <n v="388874"/>
    <n v="3858694571.8499999"/>
    <n v="61838"/>
    <n v="156930"/>
    <n v="40.35"/>
    <n v="62.200000000000728"/>
    <n v="6.3134388956557781E-3"/>
    <x v="1"/>
  </r>
  <r>
    <d v="2024-08-23T00:00:00"/>
    <x v="7"/>
    <n v="8"/>
    <n v="1"/>
    <x v="0"/>
    <x v="2"/>
    <s v="Q3"/>
    <x v="10"/>
    <x v="3"/>
    <s v="EQ"/>
    <n v="9970"/>
    <n v="10444.35"/>
    <n v="9930"/>
    <n v="9914.2000000000007"/>
    <n v="10384.450000000001"/>
    <n v="10406.450000000001"/>
    <n v="10266.49"/>
    <n v="1229549"/>
    <n v="12623147126.5"/>
    <n v="128249"/>
    <n v="239394"/>
    <n v="19.47"/>
    <n v="492.25"/>
    <n v="4.965100562829073E-2"/>
    <x v="1"/>
  </r>
  <r>
    <d v="2024-08-26T00:00:00"/>
    <x v="7"/>
    <n v="8"/>
    <n v="1"/>
    <x v="0"/>
    <x v="2"/>
    <s v="Q3"/>
    <x v="10"/>
    <x v="3"/>
    <s v="EQ"/>
    <n v="10375.1"/>
    <n v="10517.15"/>
    <n v="10339.65"/>
    <n v="10406.450000000001"/>
    <n v="10428"/>
    <n v="10432.549999999999"/>
    <n v="10427.219999999999"/>
    <n v="309223"/>
    <n v="3224334903.4000001"/>
    <n v="46501"/>
    <n v="92628"/>
    <n v="29.96"/>
    <n v="26.099999999998545"/>
    <n v="2.508059905154836E-3"/>
    <x v="1"/>
  </r>
  <r>
    <d v="2024-08-27T00:00:00"/>
    <x v="7"/>
    <n v="8"/>
    <n v="1"/>
    <x v="0"/>
    <x v="2"/>
    <s v="Q3"/>
    <x v="10"/>
    <x v="3"/>
    <s v="EQ"/>
    <n v="10401"/>
    <n v="10568.45"/>
    <n v="10350"/>
    <n v="10432.549999999999"/>
    <n v="10534.35"/>
    <n v="10501.6"/>
    <n v="10480.870000000001"/>
    <n v="262396"/>
    <n v="2750138205.1999998"/>
    <n v="43531"/>
    <n v="100540"/>
    <n v="38.32"/>
    <n v="69.050000000001091"/>
    <n v="6.6187077943552722E-3"/>
    <x v="1"/>
  </r>
  <r>
    <d v="2024-08-28T00:00:00"/>
    <x v="7"/>
    <n v="8"/>
    <n v="1"/>
    <x v="0"/>
    <x v="2"/>
    <s v="Q3"/>
    <x v="10"/>
    <x v="3"/>
    <s v="EQ"/>
    <n v="10500"/>
    <n v="10715"/>
    <n v="10461.299999999999"/>
    <n v="10501.6"/>
    <n v="10656"/>
    <n v="10656.75"/>
    <n v="10622.53"/>
    <n v="338792"/>
    <n v="3598828580.3000002"/>
    <n v="69589"/>
    <n v="139956"/>
    <n v="41.31"/>
    <n v="155.14999999999964"/>
    <n v="1.4773939209263315E-2"/>
    <x v="1"/>
  </r>
  <r>
    <d v="2024-08-29T00:00:00"/>
    <x v="7"/>
    <n v="8"/>
    <n v="1"/>
    <x v="0"/>
    <x v="2"/>
    <s v="Q3"/>
    <x v="10"/>
    <x v="3"/>
    <s v="EQ"/>
    <n v="10582.05"/>
    <n v="10850"/>
    <n v="10555.4"/>
    <n v="10656.75"/>
    <n v="10835.9"/>
    <n v="10807.85"/>
    <n v="10766.79"/>
    <n v="693506"/>
    <n v="7466835370.6499996"/>
    <n v="112887"/>
    <n v="299551"/>
    <n v="43.19"/>
    <n v="151.10000000000036"/>
    <n v="1.4178806859502227E-2"/>
    <x v="1"/>
  </r>
  <r>
    <d v="2024-08-30T00:00:00"/>
    <x v="7"/>
    <n v="8"/>
    <n v="1"/>
    <x v="0"/>
    <x v="2"/>
    <s v="Q3"/>
    <x v="10"/>
    <x v="3"/>
    <s v="EQ"/>
    <n v="10835"/>
    <n v="10921.35"/>
    <n v="10705"/>
    <n v="10807.85"/>
    <n v="10900"/>
    <n v="10891.55"/>
    <n v="10842.88"/>
    <n v="498560"/>
    <n v="5405828327.0500002"/>
    <n v="64879"/>
    <n v="291380"/>
    <n v="58.44"/>
    <n v="83.699999999998909"/>
    <n v="7.7443709896046764E-3"/>
    <x v="1"/>
  </r>
  <r>
    <d v="2024-09-02T00:00:00"/>
    <x v="8"/>
    <n v="9"/>
    <n v="1"/>
    <x v="0"/>
    <x v="2"/>
    <s v="Q3"/>
    <x v="10"/>
    <x v="3"/>
    <s v="EQ"/>
    <n v="10926"/>
    <n v="11154.1"/>
    <n v="10912.15"/>
    <n v="10891.55"/>
    <n v="11106.65"/>
    <n v="11126.1"/>
    <n v="11078.81"/>
    <n v="787108"/>
    <n v="8720219202.3999996"/>
    <n v="84817"/>
    <n v="382224"/>
    <n v="48.56"/>
    <n v="234.55000000000109"/>
    <n v="2.1535043221580133E-2"/>
    <x v="1"/>
  </r>
  <r>
    <d v="2024-09-03T00:00:00"/>
    <x v="8"/>
    <n v="9"/>
    <n v="1"/>
    <x v="0"/>
    <x v="2"/>
    <s v="Q3"/>
    <x v="10"/>
    <x v="3"/>
    <s v="EQ"/>
    <n v="11105.95"/>
    <n v="11118.7"/>
    <n v="11015"/>
    <n v="11126.1"/>
    <n v="11043.8"/>
    <n v="11043.65"/>
    <n v="11061.56"/>
    <n v="217394"/>
    <n v="2404716664.0500002"/>
    <n v="39021"/>
    <n v="123692"/>
    <n v="56.9"/>
    <n v="-82.450000000000728"/>
    <n v="-7.410503231141256E-3"/>
    <x v="0"/>
  </r>
  <r>
    <d v="2024-09-04T00:00:00"/>
    <x v="8"/>
    <n v="9"/>
    <n v="1"/>
    <x v="0"/>
    <x v="2"/>
    <s v="Q3"/>
    <x v="10"/>
    <x v="3"/>
    <s v="EQ"/>
    <n v="11012"/>
    <n v="11029.85"/>
    <n v="10908.9"/>
    <n v="11043.65"/>
    <n v="10990"/>
    <n v="10963.7"/>
    <n v="10948.32"/>
    <n v="324246"/>
    <n v="3549950107"/>
    <n v="40811"/>
    <n v="222851"/>
    <n v="68.73"/>
    <n v="-79.949999999998909"/>
    <n v="-7.2394543470681262E-3"/>
    <x v="0"/>
  </r>
  <r>
    <d v="2024-09-05T00:00:00"/>
    <x v="8"/>
    <n v="9"/>
    <n v="1"/>
    <x v="0"/>
    <x v="2"/>
    <s v="Q3"/>
    <x v="10"/>
    <x v="3"/>
    <s v="EQ"/>
    <n v="10964"/>
    <n v="11015.85"/>
    <n v="10825.55"/>
    <n v="10963.7"/>
    <n v="10849.9"/>
    <n v="10855.75"/>
    <n v="10895.85"/>
    <n v="297298"/>
    <n v="3239315313.9000001"/>
    <n v="36962"/>
    <n v="195995"/>
    <n v="65.930000000000007"/>
    <n v="-107.95000000000073"/>
    <n v="-9.8461285879767532E-3"/>
    <x v="0"/>
  </r>
  <r>
    <d v="2024-09-06T00:00:00"/>
    <x v="8"/>
    <n v="9"/>
    <n v="1"/>
    <x v="0"/>
    <x v="2"/>
    <s v="Q3"/>
    <x v="10"/>
    <x v="3"/>
    <s v="EQ"/>
    <n v="10855.75"/>
    <n v="10913.95"/>
    <n v="10796.25"/>
    <n v="10855.75"/>
    <n v="10844"/>
    <n v="10830.1"/>
    <n v="10839.3"/>
    <n v="216847"/>
    <n v="2350469785"/>
    <n v="40123"/>
    <n v="119208"/>
    <n v="54.97"/>
    <n v="-25.649999999999636"/>
    <n v="-2.362803122769006E-3"/>
    <x v="0"/>
  </r>
  <r>
    <d v="2024-09-09T00:00:00"/>
    <x v="8"/>
    <n v="9"/>
    <n v="1"/>
    <x v="0"/>
    <x v="2"/>
    <s v="Q3"/>
    <x v="10"/>
    <x v="3"/>
    <s v="EQ"/>
    <n v="10830.1"/>
    <n v="10902.4"/>
    <n v="10780"/>
    <n v="10830.1"/>
    <n v="10853"/>
    <n v="10847.6"/>
    <n v="10827.59"/>
    <n v="193055"/>
    <n v="2090320478.2"/>
    <n v="27196"/>
    <n v="114598"/>
    <n v="59.36"/>
    <n v="17.5"/>
    <n v="1.6158668895024052E-3"/>
    <x v="1"/>
  </r>
  <r>
    <d v="2024-09-10T00:00:00"/>
    <x v="8"/>
    <n v="9"/>
    <n v="1"/>
    <x v="0"/>
    <x v="2"/>
    <s v="Q3"/>
    <x v="10"/>
    <x v="3"/>
    <s v="EQ"/>
    <n v="10793.4"/>
    <n v="11035.7"/>
    <n v="10780.05"/>
    <n v="10847.6"/>
    <n v="11024.95"/>
    <n v="10987.75"/>
    <n v="10915.31"/>
    <n v="466892"/>
    <n v="5096271987.6499996"/>
    <n v="52444"/>
    <n v="292548"/>
    <n v="62.66"/>
    <n v="140.14999999999964"/>
    <n v="1.2919908551200232E-2"/>
    <x v="1"/>
  </r>
  <r>
    <d v="2024-09-11T00:00:00"/>
    <x v="8"/>
    <n v="9"/>
    <n v="1"/>
    <x v="0"/>
    <x v="2"/>
    <s v="Q3"/>
    <x v="10"/>
    <x v="3"/>
    <s v="EQ"/>
    <n v="11067.75"/>
    <n v="11501.3"/>
    <n v="10986.6"/>
    <n v="10987.75"/>
    <n v="11430.15"/>
    <n v="11420.75"/>
    <n v="11360.53"/>
    <n v="1283385"/>
    <n v="14579931681"/>
    <n v="145489"/>
    <n v="609400"/>
    <n v="47.48"/>
    <n v="433"/>
    <n v="3.9407522013151008E-2"/>
    <x v="1"/>
  </r>
  <r>
    <d v="2024-09-12T00:00:00"/>
    <x v="8"/>
    <n v="9"/>
    <n v="1"/>
    <x v="0"/>
    <x v="2"/>
    <s v="Q3"/>
    <x v="10"/>
    <x v="3"/>
    <s v="EQ"/>
    <n v="11480.75"/>
    <n v="11779.25"/>
    <n v="11443.35"/>
    <n v="11420.75"/>
    <n v="11721.2"/>
    <n v="11723.5"/>
    <n v="11658.01"/>
    <n v="1409151"/>
    <n v="16427898937.549999"/>
    <n v="178060"/>
    <n v="658287"/>
    <n v="46.72"/>
    <n v="302.75"/>
    <n v="2.6508766937372766E-2"/>
    <x v="1"/>
  </r>
  <r>
    <d v="2024-09-13T00:00:00"/>
    <x v="8"/>
    <n v="9"/>
    <n v="1"/>
    <x v="0"/>
    <x v="2"/>
    <s v="Q3"/>
    <x v="10"/>
    <x v="3"/>
    <s v="EQ"/>
    <n v="11723.5"/>
    <n v="11893.95"/>
    <n v="11688.4"/>
    <n v="11723.5"/>
    <n v="11734.5"/>
    <n v="11737.15"/>
    <n v="11769.24"/>
    <n v="417878"/>
    <n v="4918106066.5"/>
    <n v="63518"/>
    <n v="138547"/>
    <n v="33.15"/>
    <n v="13.649999999999636"/>
    <n v="1.1643280590267102E-3"/>
    <x v="1"/>
  </r>
  <r>
    <d v="2024-09-16T00:00:00"/>
    <x v="8"/>
    <n v="9"/>
    <n v="1"/>
    <x v="0"/>
    <x v="2"/>
    <s v="Q3"/>
    <x v="10"/>
    <x v="3"/>
    <s v="EQ"/>
    <n v="11734"/>
    <n v="11751.8"/>
    <n v="11640.05"/>
    <n v="11737.15"/>
    <n v="11689.9"/>
    <n v="11688.35"/>
    <n v="11688.47"/>
    <n v="172602"/>
    <n v="2017453037.0999999"/>
    <n v="30690"/>
    <n v="73422"/>
    <n v="42.54"/>
    <n v="-48.799999999999272"/>
    <n v="-4.1577384629146999E-3"/>
    <x v="0"/>
  </r>
  <r>
    <d v="2024-09-17T00:00:00"/>
    <x v="8"/>
    <n v="9"/>
    <n v="1"/>
    <x v="0"/>
    <x v="2"/>
    <s v="Q3"/>
    <x v="10"/>
    <x v="3"/>
    <s v="EQ"/>
    <n v="11680"/>
    <n v="11972.85"/>
    <n v="11643.1"/>
    <n v="11688.35"/>
    <n v="11925"/>
    <n v="11950.3"/>
    <n v="11870.25"/>
    <n v="444755"/>
    <n v="5279355168.1000004"/>
    <n v="63991"/>
    <n v="195628"/>
    <n v="43.99"/>
    <n v="261.94999999999891"/>
    <n v="2.2411204318830195E-2"/>
    <x v="1"/>
  </r>
  <r>
    <d v="2024-09-18T00:00:00"/>
    <x v="8"/>
    <n v="9"/>
    <n v="1"/>
    <x v="0"/>
    <x v="2"/>
    <s v="Q3"/>
    <x v="10"/>
    <x v="3"/>
    <s v="EQ"/>
    <n v="11840.5"/>
    <n v="12054"/>
    <n v="11740"/>
    <n v="11950.3"/>
    <n v="11740"/>
    <n v="11764.65"/>
    <n v="11886.8"/>
    <n v="446416"/>
    <n v="5306458475.9499998"/>
    <n v="62438"/>
    <n v="207132"/>
    <n v="46.4"/>
    <n v="-185.64999999999964"/>
    <n v="-1.5535174849166937E-2"/>
    <x v="0"/>
  </r>
  <r>
    <d v="2024-09-19T00:00:00"/>
    <x v="8"/>
    <n v="9"/>
    <n v="1"/>
    <x v="0"/>
    <x v="2"/>
    <s v="Q3"/>
    <x v="10"/>
    <x v="3"/>
    <s v="EQ"/>
    <n v="11811.2"/>
    <n v="12040.25"/>
    <n v="11811.2"/>
    <n v="11764.65"/>
    <n v="11885"/>
    <n v="11868"/>
    <n v="11920.32"/>
    <n v="500633"/>
    <n v="5967705085.6999998"/>
    <n v="85848"/>
    <n v="216123"/>
    <n v="43.17"/>
    <n v="103.35000000000036"/>
    <n v="8.7847917277607372E-3"/>
    <x v="1"/>
  </r>
  <r>
    <d v="2024-09-20T00:00:00"/>
    <x v="8"/>
    <n v="9"/>
    <n v="1"/>
    <x v="0"/>
    <x v="2"/>
    <s v="Q3"/>
    <x v="10"/>
    <x v="3"/>
    <s v="EQ"/>
    <n v="11925"/>
    <n v="12015"/>
    <n v="11868.25"/>
    <n v="11868"/>
    <n v="11948.7"/>
    <n v="11941.7"/>
    <n v="11952.31"/>
    <n v="772831"/>
    <n v="9237112663.7000008"/>
    <n v="89809"/>
    <n v="484264"/>
    <n v="62.66"/>
    <n v="73.700000000000728"/>
    <n v="6.209976407145326E-3"/>
    <x v="1"/>
  </r>
  <r>
    <d v="2024-09-23T00:00:00"/>
    <x v="8"/>
    <n v="9"/>
    <n v="1"/>
    <x v="0"/>
    <x v="2"/>
    <s v="Q3"/>
    <x v="10"/>
    <x v="3"/>
    <s v="EQ"/>
    <n v="12000"/>
    <n v="12380"/>
    <n v="12000"/>
    <n v="11941.7"/>
    <n v="12378.55"/>
    <n v="12338.95"/>
    <n v="12221.38"/>
    <n v="735579"/>
    <n v="8989790594.2000008"/>
    <n v="91148"/>
    <n v="340254"/>
    <n v="46.26"/>
    <n v="397.25"/>
    <n v="3.326578292872874E-2"/>
    <x v="1"/>
  </r>
  <r>
    <d v="2024-09-24T00:00:00"/>
    <x v="8"/>
    <n v="9"/>
    <n v="1"/>
    <x v="0"/>
    <x v="2"/>
    <s v="Q3"/>
    <x v="10"/>
    <x v="3"/>
    <s v="EQ"/>
    <n v="12230.55"/>
    <n v="12477.5"/>
    <n v="12230.55"/>
    <n v="12338.95"/>
    <n v="12435"/>
    <n v="12443.65"/>
    <n v="12386.78"/>
    <n v="503848"/>
    <n v="6241052844.6499996"/>
    <n v="64730"/>
    <n v="231949"/>
    <n v="46.04"/>
    <n v="104.69999999999891"/>
    <n v="8.4853249263510191E-3"/>
    <x v="1"/>
  </r>
  <r>
    <d v="2024-09-25T00:00:00"/>
    <x v="8"/>
    <n v="9"/>
    <n v="1"/>
    <x v="0"/>
    <x v="2"/>
    <s v="Q3"/>
    <x v="10"/>
    <x v="3"/>
    <s v="EQ"/>
    <n v="12390"/>
    <n v="12430.7"/>
    <n v="12310"/>
    <n v="12443.65"/>
    <n v="12420"/>
    <n v="12397.25"/>
    <n v="12374.2"/>
    <n v="262012"/>
    <n v="3242189036.0500002"/>
    <n v="44528"/>
    <n v="129524"/>
    <n v="49.43"/>
    <n v="-46.399999999999636"/>
    <n v="-3.7288094731047273E-3"/>
    <x v="0"/>
  </r>
  <r>
    <d v="2024-09-26T00:00:00"/>
    <x v="8"/>
    <n v="9"/>
    <n v="1"/>
    <x v="0"/>
    <x v="2"/>
    <s v="Q3"/>
    <x v="10"/>
    <x v="3"/>
    <s v="EQ"/>
    <n v="12460"/>
    <n v="12676.5"/>
    <n v="12391.05"/>
    <n v="12397.25"/>
    <n v="12600"/>
    <n v="12621.65"/>
    <n v="12568.36"/>
    <n v="641805"/>
    <n v="8066435884.1499996"/>
    <n v="100679"/>
    <n v="309890"/>
    <n v="48.28"/>
    <n v="224.39999999999964"/>
    <n v="1.8100788481316393E-2"/>
    <x v="1"/>
  </r>
  <r>
    <d v="2024-09-27T00:00:00"/>
    <x v="8"/>
    <n v="9"/>
    <n v="1"/>
    <x v="0"/>
    <x v="2"/>
    <s v="Q3"/>
    <x v="10"/>
    <x v="3"/>
    <s v="EQ"/>
    <n v="12621.65"/>
    <n v="12774"/>
    <n v="12551.6"/>
    <n v="12621.65"/>
    <n v="12650"/>
    <n v="12666.4"/>
    <n v="12660.42"/>
    <n v="480852"/>
    <n v="6087788249.25"/>
    <n v="80764"/>
    <n v="271148"/>
    <n v="56.39"/>
    <n v="44.75"/>
    <n v="3.5454952403211944E-3"/>
    <x v="1"/>
  </r>
  <r>
    <d v="2024-09-27T00:00:00"/>
    <x v="8"/>
    <n v="9"/>
    <n v="1"/>
    <x v="0"/>
    <x v="2"/>
    <s v="Q3"/>
    <x v="10"/>
    <x v="3"/>
    <s v="EQ"/>
    <n v="12621.65"/>
    <n v="12774"/>
    <n v="12551.6"/>
    <n v="12621.65"/>
    <n v="12650"/>
    <n v="12666.4"/>
    <n v="12660.42"/>
    <n v="480852"/>
    <n v="6087788249.25"/>
    <n v="80764"/>
    <n v="271148"/>
    <n v="56.39"/>
    <n v="44.75"/>
    <n v="3.5454952403211944E-3"/>
    <x v="1"/>
  </r>
  <r>
    <d v="2024-09-30T00:00:00"/>
    <x v="8"/>
    <n v="9"/>
    <n v="1"/>
    <x v="0"/>
    <x v="2"/>
    <s v="Q3"/>
    <x v="10"/>
    <x v="3"/>
    <s v="EQ"/>
    <n v="12553.6"/>
    <n v="12651.15"/>
    <n v="12281.65"/>
    <n v="12666.4"/>
    <n v="12355"/>
    <n v="12345.95"/>
    <n v="12396.68"/>
    <n v="479000"/>
    <n v="5938011659.25"/>
    <n v="72674"/>
    <n v="286045"/>
    <n v="59.72"/>
    <n v="-320.44999999999891"/>
    <n v="-2.5299216825617296E-2"/>
    <x v="0"/>
  </r>
  <r>
    <d v="2024-10-01T00:00:00"/>
    <x v="9"/>
    <n v="10"/>
    <n v="1"/>
    <x v="0"/>
    <x v="3"/>
    <s v="Q4"/>
    <x v="10"/>
    <x v="3"/>
    <s v="EQ"/>
    <n v="12414.25"/>
    <n v="12500"/>
    <n v="12112.1"/>
    <n v="12345.95"/>
    <n v="12175.75"/>
    <n v="12157.45"/>
    <n v="12193.01"/>
    <n v="670828"/>
    <n v="8179413722"/>
    <n v="86125"/>
    <n v="421547"/>
    <n v="62.84"/>
    <n v="-188.5"/>
    <n v="-1.5268164863781238E-2"/>
    <x v="0"/>
  </r>
  <r>
    <d v="2024-10-03T00:00:00"/>
    <x v="9"/>
    <n v="10"/>
    <n v="1"/>
    <x v="0"/>
    <x v="3"/>
    <s v="Q4"/>
    <x v="10"/>
    <x v="3"/>
    <s v="EQ"/>
    <n v="11732"/>
    <n v="12018.85"/>
    <n v="11700"/>
    <n v="12157.45"/>
    <n v="11800"/>
    <n v="11806.45"/>
    <n v="11871.73"/>
    <n v="670365"/>
    <n v="7958391425.0500002"/>
    <n v="104627"/>
    <n v="417063"/>
    <n v="62.21"/>
    <n v="-351"/>
    <n v="-2.887118598061271E-2"/>
    <x v="0"/>
  </r>
  <r>
    <d v="2024-10-04T00:00:00"/>
    <x v="9"/>
    <n v="10"/>
    <n v="1"/>
    <x v="0"/>
    <x v="3"/>
    <s v="Q4"/>
    <x v="10"/>
    <x v="3"/>
    <s v="EQ"/>
    <n v="11661.2"/>
    <n v="11948.3"/>
    <n v="11639"/>
    <n v="11806.45"/>
    <n v="11770"/>
    <n v="11774.4"/>
    <n v="11769.14"/>
    <n v="650553"/>
    <n v="7656447320.6000004"/>
    <n v="103639"/>
    <n v="389405"/>
    <n v="59.86"/>
    <n v="-32.050000000001091"/>
    <n v="-2.7146178571883241E-3"/>
    <x v="0"/>
  </r>
  <r>
    <d v="2024-10-07T00:00:00"/>
    <x v="9"/>
    <n v="10"/>
    <n v="1"/>
    <x v="0"/>
    <x v="3"/>
    <s v="Q4"/>
    <x v="10"/>
    <x v="3"/>
    <s v="EQ"/>
    <n v="11774.4"/>
    <n v="11817"/>
    <n v="11525"/>
    <n v="11774.4"/>
    <n v="11628"/>
    <n v="11617.05"/>
    <n v="11645.97"/>
    <n v="341323"/>
    <n v="3975037036"/>
    <n v="62055"/>
    <n v="198197"/>
    <n v="58.07"/>
    <n v="-157.35000000000036"/>
    <n v="-1.3363738279657594E-2"/>
    <x v="0"/>
  </r>
  <r>
    <d v="2024-10-08T00:00:00"/>
    <x v="9"/>
    <n v="10"/>
    <n v="1"/>
    <x v="0"/>
    <x v="3"/>
    <s v="Q4"/>
    <x v="10"/>
    <x v="3"/>
    <s v="EQ"/>
    <n v="11585"/>
    <n v="11936.85"/>
    <n v="11562.2"/>
    <n v="11617.05"/>
    <n v="11913.5"/>
    <n v="11889.1"/>
    <n v="11776.76"/>
    <n v="359432"/>
    <n v="4232943263"/>
    <n v="61810"/>
    <n v="198120"/>
    <n v="55.12"/>
    <n v="272.05000000000109"/>
    <n v="2.3418165541165881E-2"/>
    <x v="1"/>
  </r>
  <r>
    <d v="2024-10-09T00:00:00"/>
    <x v="9"/>
    <n v="10"/>
    <n v="1"/>
    <x v="0"/>
    <x v="3"/>
    <s v="Q4"/>
    <x v="10"/>
    <x v="3"/>
    <s v="EQ"/>
    <n v="11944"/>
    <n v="11988.8"/>
    <n v="11802"/>
    <n v="11889.1"/>
    <n v="11817.65"/>
    <n v="11818.1"/>
    <n v="11875.12"/>
    <n v="193883"/>
    <n v="2302383567.4000001"/>
    <n v="44753"/>
    <n v="77082"/>
    <n v="39.76"/>
    <n v="-71"/>
    <n v="-5.9718565745094246E-3"/>
    <x v="0"/>
  </r>
  <r>
    <d v="2024-10-10T00:00:00"/>
    <x v="9"/>
    <n v="10"/>
    <n v="1"/>
    <x v="0"/>
    <x v="3"/>
    <s v="Q4"/>
    <x v="10"/>
    <x v="3"/>
    <s v="EQ"/>
    <n v="11821.5"/>
    <n v="12030.95"/>
    <n v="11803.1"/>
    <n v="11818.1"/>
    <n v="11860"/>
    <n v="11832"/>
    <n v="11882.75"/>
    <n v="251378"/>
    <n v="2987062468.6500001"/>
    <n v="60362"/>
    <n v="97824"/>
    <n v="38.92"/>
    <n v="13.899999999999636"/>
    <n v="1.1761619888137379E-3"/>
    <x v="1"/>
  </r>
  <r>
    <d v="2024-10-11T00:00:00"/>
    <x v="9"/>
    <n v="10"/>
    <n v="1"/>
    <x v="0"/>
    <x v="3"/>
    <s v="Q4"/>
    <x v="10"/>
    <x v="3"/>
    <s v="EQ"/>
    <n v="11890"/>
    <n v="11930.65"/>
    <n v="11705.6"/>
    <n v="11832"/>
    <n v="11869.5"/>
    <n v="11876.95"/>
    <n v="11822.24"/>
    <n v="200855"/>
    <n v="2374556682.0999999"/>
    <n v="34495"/>
    <n v="70974"/>
    <n v="35.340000000000003"/>
    <n v="44.950000000000728"/>
    <n v="3.7990196078431988E-3"/>
    <x v="1"/>
  </r>
  <r>
    <d v="2024-10-14T00:00:00"/>
    <x v="9"/>
    <n v="10"/>
    <n v="1"/>
    <x v="0"/>
    <x v="3"/>
    <s v="Q4"/>
    <x v="10"/>
    <x v="3"/>
    <s v="EQ"/>
    <n v="11928.8"/>
    <n v="11990.1"/>
    <n v="11861.6"/>
    <n v="11876.95"/>
    <n v="11880.3"/>
    <n v="11899.3"/>
    <n v="11915.32"/>
    <n v="177045"/>
    <n v="2109548671.9000001"/>
    <n v="37135"/>
    <n v="99847"/>
    <n v="56.4"/>
    <n v="22.349999999998545"/>
    <n v="1.8817962524047456E-3"/>
    <x v="1"/>
  </r>
  <r>
    <d v="2024-10-15T00:00:00"/>
    <x v="9"/>
    <n v="10"/>
    <n v="1"/>
    <x v="0"/>
    <x v="3"/>
    <s v="Q4"/>
    <x v="10"/>
    <x v="3"/>
    <s v="EQ"/>
    <n v="11950"/>
    <n v="11950"/>
    <n v="11467"/>
    <n v="11899.3"/>
    <n v="11537.9"/>
    <n v="11521.5"/>
    <n v="11580.76"/>
    <n v="476945"/>
    <n v="5523386773.3000002"/>
    <n v="70012"/>
    <n v="248092"/>
    <n v="52.02"/>
    <n v="-377.79999999999927"/>
    <n v="-3.174976679300457E-2"/>
    <x v="0"/>
  </r>
  <r>
    <d v="2024-10-16T00:00:00"/>
    <x v="9"/>
    <n v="10"/>
    <n v="1"/>
    <x v="0"/>
    <x v="3"/>
    <s v="Q4"/>
    <x v="10"/>
    <x v="3"/>
    <s v="EQ"/>
    <n v="11537.9"/>
    <n v="11680"/>
    <n v="11381.15"/>
    <n v="11521.5"/>
    <n v="11622.5"/>
    <n v="11616.95"/>
    <n v="11563.42"/>
    <n v="504602"/>
    <n v="5834923018.5500002"/>
    <n v="100860"/>
    <n v="181928"/>
    <n v="36.049999999999997"/>
    <n v="95.450000000000728"/>
    <n v="8.2845115653344386E-3"/>
    <x v="1"/>
  </r>
  <r>
    <d v="2024-10-17T00:00:00"/>
    <x v="9"/>
    <n v="10"/>
    <n v="1"/>
    <x v="0"/>
    <x v="3"/>
    <s v="Q4"/>
    <x v="10"/>
    <x v="3"/>
    <s v="EQ"/>
    <n v="11222.2"/>
    <n v="11287.35"/>
    <n v="10071"/>
    <n v="11616.95"/>
    <n v="10093.5"/>
    <n v="10119.450000000001"/>
    <n v="10416.07"/>
    <n v="3668914"/>
    <n v="38215658970.449997"/>
    <n v="404224"/>
    <n v="1240947"/>
    <n v="33.82"/>
    <n v="-1497.5"/>
    <n v="-0.12890646856532911"/>
    <x v="0"/>
  </r>
  <r>
    <d v="2024-10-18T00:00:00"/>
    <x v="9"/>
    <n v="10"/>
    <n v="1"/>
    <x v="0"/>
    <x v="3"/>
    <s v="Q4"/>
    <x v="10"/>
    <x v="3"/>
    <s v="EQ"/>
    <n v="10049.549999999999"/>
    <n v="10149.1"/>
    <n v="9841.1"/>
    <n v="10119.450000000001"/>
    <n v="10041.299999999999"/>
    <n v="10063.950000000001"/>
    <n v="10009.780000000001"/>
    <n v="1543331"/>
    <n v="15448410212.799999"/>
    <n v="157583"/>
    <n v="589265"/>
    <n v="38.18"/>
    <n v="-55.5"/>
    <n v="-5.4844877933089243E-3"/>
    <x v="0"/>
  </r>
  <r>
    <d v="2024-10-21T00:00:00"/>
    <x v="9"/>
    <n v="10"/>
    <n v="1"/>
    <x v="0"/>
    <x v="3"/>
    <s v="Q4"/>
    <x v="10"/>
    <x v="3"/>
    <s v="EQ"/>
    <n v="10063"/>
    <n v="10829.85"/>
    <n v="9881.4"/>
    <n v="10063.950000000001"/>
    <n v="10501"/>
    <n v="10500.5"/>
    <n v="10360.92"/>
    <n v="2110278"/>
    <n v="21864425756.299999"/>
    <n v="227407"/>
    <n v="546633"/>
    <n v="25.9"/>
    <n v="436.54999999999927"/>
    <n v="4.3377600246424043E-2"/>
    <x v="1"/>
  </r>
  <r>
    <d v="2024-10-22T00:00:00"/>
    <x v="9"/>
    <n v="10"/>
    <n v="1"/>
    <x v="0"/>
    <x v="3"/>
    <s v="Q4"/>
    <x v="10"/>
    <x v="3"/>
    <s v="EQ"/>
    <n v="10500.5"/>
    <n v="10614.95"/>
    <n v="10320"/>
    <n v="10500.5"/>
    <n v="10415.950000000001"/>
    <n v="10368.35"/>
    <n v="10455.32"/>
    <n v="1191148"/>
    <n v="12453831184.549999"/>
    <n v="127601"/>
    <n v="581524"/>
    <n v="48.82"/>
    <n v="-132.14999999999964"/>
    <n v="-1.2585114994524036E-2"/>
    <x v="0"/>
  </r>
  <r>
    <d v="2024-10-23T00:00:00"/>
    <x v="9"/>
    <n v="10"/>
    <n v="1"/>
    <x v="0"/>
    <x v="3"/>
    <s v="Q4"/>
    <x v="10"/>
    <x v="3"/>
    <s v="EQ"/>
    <n v="10368"/>
    <n v="10735.1"/>
    <n v="10342.450000000001"/>
    <n v="10368.35"/>
    <n v="10550"/>
    <n v="10586.75"/>
    <n v="10614.35"/>
    <n v="1323887"/>
    <n v="14052195211.4"/>
    <n v="168895"/>
    <n v="677339"/>
    <n v="51.16"/>
    <n v="218.39999999999964"/>
    <n v="2.1064103738781932E-2"/>
    <x v="1"/>
  </r>
  <r>
    <d v="2024-10-24T00:00:00"/>
    <x v="9"/>
    <n v="10"/>
    <n v="1"/>
    <x v="0"/>
    <x v="3"/>
    <s v="Q4"/>
    <x v="10"/>
    <x v="3"/>
    <s v="EQ"/>
    <n v="10504"/>
    <n v="10593.45"/>
    <n v="10210"/>
    <n v="10586.75"/>
    <n v="10302"/>
    <n v="10302.5"/>
    <n v="10361.19"/>
    <n v="653421"/>
    <n v="6770222388.3000002"/>
    <n v="100494"/>
    <n v="274361"/>
    <n v="41.99"/>
    <n v="-284.25"/>
    <n v="-2.6849599735518453E-2"/>
    <x v="0"/>
  </r>
  <r>
    <d v="2024-10-25T00:00:00"/>
    <x v="9"/>
    <n v="10"/>
    <n v="1"/>
    <x v="0"/>
    <x v="3"/>
    <s v="Q4"/>
    <x v="10"/>
    <x v="3"/>
    <s v="EQ"/>
    <n v="10300"/>
    <n v="10368.200000000001"/>
    <n v="9925"/>
    <n v="10302.5"/>
    <n v="10206.549999999999"/>
    <n v="10206.1"/>
    <n v="10115.780000000001"/>
    <n v="644769"/>
    <n v="6522339530.3500004"/>
    <n v="83702"/>
    <n v="277280"/>
    <n v="43"/>
    <n v="-96.399999999999636"/>
    <n v="-9.3569521960688799E-3"/>
    <x v="0"/>
  </r>
  <r>
    <d v="2024-10-28T00:00:00"/>
    <x v="9"/>
    <n v="10"/>
    <n v="1"/>
    <x v="0"/>
    <x v="3"/>
    <s v="Q4"/>
    <x v="10"/>
    <x v="3"/>
    <s v="EQ"/>
    <n v="10206.1"/>
    <n v="10292.75"/>
    <n v="9985"/>
    <n v="10206.1"/>
    <n v="9995"/>
    <n v="10011.25"/>
    <n v="10110.9"/>
    <n v="340768"/>
    <n v="3445470825"/>
    <n v="61865"/>
    <n v="146635"/>
    <n v="43.03"/>
    <n v="-194.85000000000036"/>
    <n v="-1.9091523696612846E-2"/>
    <x v="0"/>
  </r>
  <r>
    <d v="2024-10-29T00:00:00"/>
    <x v="9"/>
    <n v="10"/>
    <n v="1"/>
    <x v="0"/>
    <x v="3"/>
    <s v="Q4"/>
    <x v="10"/>
    <x v="3"/>
    <s v="EQ"/>
    <n v="10073.950000000001"/>
    <n v="10073.950000000001"/>
    <n v="9640"/>
    <n v="10011.25"/>
    <n v="9854.5"/>
    <n v="9850.85"/>
    <n v="9773.14"/>
    <n v="1100706"/>
    <n v="10757358806.799999"/>
    <n v="130045"/>
    <n v="573116"/>
    <n v="52.07"/>
    <n v="-160.39999999999964"/>
    <n v="-1.6021975277812423E-2"/>
    <x v="0"/>
  </r>
  <r>
    <d v="2024-10-30T00:00:00"/>
    <x v="9"/>
    <n v="10"/>
    <n v="1"/>
    <x v="0"/>
    <x v="3"/>
    <s v="Q4"/>
    <x v="10"/>
    <x v="3"/>
    <s v="EQ"/>
    <n v="9820"/>
    <n v="10057.75"/>
    <n v="9770"/>
    <n v="9850.85"/>
    <n v="9911.75"/>
    <n v="9940.65"/>
    <n v="9962.24"/>
    <n v="604822"/>
    <n v="6025382077.1000004"/>
    <n v="83205"/>
    <n v="260239"/>
    <n v="43.03"/>
    <n v="89.799999999999272"/>
    <n v="9.1159646121907519E-3"/>
    <x v="1"/>
  </r>
  <r>
    <d v="2024-10-31T00:00:00"/>
    <x v="9"/>
    <n v="10"/>
    <n v="1"/>
    <x v="0"/>
    <x v="3"/>
    <s v="Q4"/>
    <x v="10"/>
    <x v="3"/>
    <s v="EQ"/>
    <n v="9940"/>
    <n v="10030.9"/>
    <n v="9805"/>
    <n v="9940.65"/>
    <n v="9827"/>
    <n v="9836.2999999999993"/>
    <n v="9879.27"/>
    <n v="361801"/>
    <n v="3574330602.0999999"/>
    <n v="53760"/>
    <n v="143089"/>
    <n v="39.549999999999997"/>
    <n v="-104.35000000000036"/>
    <n v="-1.0497301484309413E-2"/>
    <x v="0"/>
  </r>
  <r>
    <d v="2024-11-01T00:00:00"/>
    <x v="10"/>
    <n v="11"/>
    <n v="1"/>
    <x v="0"/>
    <x v="3"/>
    <s v="Q4"/>
    <x v="10"/>
    <x v="3"/>
    <s v="EQ"/>
    <n v="9905"/>
    <n v="9950"/>
    <n v="9838.7999999999993"/>
    <n v="9836.2999999999993"/>
    <n v="9876"/>
    <n v="9875.9500000000007"/>
    <n v="9897.6200000000008"/>
    <n v="53757"/>
    <n v="532066269.75"/>
    <n v="9296"/>
    <n v="13105"/>
    <n v="24.38"/>
    <n v="39.650000000001455"/>
    <n v="4.0309872614704163E-3"/>
    <x v="1"/>
  </r>
  <r>
    <d v="2024-11-04T00:00:00"/>
    <x v="10"/>
    <n v="11"/>
    <n v="1"/>
    <x v="0"/>
    <x v="3"/>
    <s v="Q4"/>
    <x v="10"/>
    <x v="3"/>
    <s v="EQ"/>
    <n v="9896.5"/>
    <n v="9896.5"/>
    <n v="9365"/>
    <n v="9875.9500000000007"/>
    <n v="9534"/>
    <n v="9525.5499999999993"/>
    <n v="9480.69"/>
    <n v="1125992"/>
    <n v="10675182727.950001"/>
    <n v="138390"/>
    <n v="416832"/>
    <n v="37.020000000000003"/>
    <n v="-350.40000000000146"/>
    <n v="-3.5480131025369857E-2"/>
    <x v="0"/>
  </r>
  <r>
    <d v="2024-11-05T00:00:00"/>
    <x v="10"/>
    <n v="11"/>
    <n v="1"/>
    <x v="0"/>
    <x v="3"/>
    <s v="Q4"/>
    <x v="10"/>
    <x v="3"/>
    <s v="EQ"/>
    <n v="9530"/>
    <n v="10007.299999999999"/>
    <n v="9500.2000000000007"/>
    <n v="9525.5499999999993"/>
    <n v="9844.9500000000007"/>
    <n v="9874.85"/>
    <n v="9766.31"/>
    <n v="1019901"/>
    <n v="9960670068"/>
    <n v="114836"/>
    <n v="400636"/>
    <n v="39.28"/>
    <n v="349.30000000000109"/>
    <n v="3.666979859430701E-2"/>
    <x v="1"/>
  </r>
  <r>
    <d v="2024-11-06T00:00:00"/>
    <x v="10"/>
    <n v="11"/>
    <n v="1"/>
    <x v="0"/>
    <x v="3"/>
    <s v="Q4"/>
    <x v="10"/>
    <x v="3"/>
    <s v="EQ"/>
    <n v="9883.4"/>
    <n v="10054"/>
    <n v="9848.7999999999993"/>
    <n v="9874.85"/>
    <n v="10024"/>
    <n v="10020.5"/>
    <n v="9988.69"/>
    <n v="514045"/>
    <n v="5134633623.1499996"/>
    <n v="68462"/>
    <n v="250532"/>
    <n v="48.74"/>
    <n v="145.64999999999964"/>
    <n v="1.4749591133029831E-2"/>
    <x v="1"/>
  </r>
  <r>
    <d v="2024-11-07T00:00:00"/>
    <x v="10"/>
    <n v="11"/>
    <n v="1"/>
    <x v="0"/>
    <x v="3"/>
    <s v="Q4"/>
    <x v="10"/>
    <x v="3"/>
    <s v="EQ"/>
    <n v="10070.6"/>
    <n v="10079.799999999999"/>
    <n v="9789.9500000000007"/>
    <n v="10020.5"/>
    <n v="9850.4"/>
    <n v="9856.65"/>
    <n v="9880.09"/>
    <n v="473407"/>
    <n v="4677303439.6000004"/>
    <n v="76029"/>
    <n v="237477"/>
    <n v="50.16"/>
    <n v="-163.85000000000036"/>
    <n v="-1.6351479467092495E-2"/>
    <x v="0"/>
  </r>
  <r>
    <d v="2024-11-08T00:00:00"/>
    <x v="10"/>
    <n v="11"/>
    <n v="1"/>
    <x v="0"/>
    <x v="3"/>
    <s v="Q4"/>
    <x v="10"/>
    <x v="3"/>
    <s v="EQ"/>
    <n v="9856.65"/>
    <n v="9991.0499999999993"/>
    <n v="9777.25"/>
    <n v="9856.65"/>
    <n v="9902.1"/>
    <n v="9910.4"/>
    <n v="9897.76"/>
    <n v="273163"/>
    <n v="2703701586.0999999"/>
    <n v="50117"/>
    <n v="112825"/>
    <n v="41.3"/>
    <n v="53.75"/>
    <n v="5.453171209285102E-3"/>
    <x v="1"/>
  </r>
  <r>
    <d v="2024-11-11T00:00:00"/>
    <x v="10"/>
    <n v="11"/>
    <n v="1"/>
    <x v="0"/>
    <x v="3"/>
    <s v="Q4"/>
    <x v="10"/>
    <x v="3"/>
    <s v="EQ"/>
    <n v="9850.0499999999993"/>
    <n v="10032.9"/>
    <n v="9800"/>
    <n v="9910.4"/>
    <n v="9910"/>
    <n v="9919.35"/>
    <n v="9944.51"/>
    <n v="359768"/>
    <n v="3577717719.8000002"/>
    <n v="59190"/>
    <n v="169980"/>
    <n v="47.25"/>
    <n v="8.9500000000007276"/>
    <n v="9.0309170164682838E-4"/>
    <x v="1"/>
  </r>
  <r>
    <d v="2024-11-12T00:00:00"/>
    <x v="10"/>
    <n v="11"/>
    <n v="1"/>
    <x v="0"/>
    <x v="3"/>
    <s v="Q4"/>
    <x v="10"/>
    <x v="3"/>
    <s v="EQ"/>
    <n v="9900"/>
    <n v="9999"/>
    <n v="9662"/>
    <n v="9919.35"/>
    <n v="9680"/>
    <n v="9678.7000000000007"/>
    <n v="9768.84"/>
    <n v="316606"/>
    <n v="3092873001.75"/>
    <n v="48068"/>
    <n v="153732"/>
    <n v="48.56"/>
    <n v="-240.64999999999964"/>
    <n v="-2.4260662240973414E-2"/>
    <x v="0"/>
  </r>
  <r>
    <d v="2024-11-13T00:00:00"/>
    <x v="10"/>
    <n v="11"/>
    <n v="1"/>
    <x v="0"/>
    <x v="3"/>
    <s v="Q4"/>
    <x v="10"/>
    <x v="3"/>
    <s v="EQ"/>
    <n v="9678.7000000000007"/>
    <n v="9710"/>
    <n v="9416.1"/>
    <n v="9678.7000000000007"/>
    <n v="9470"/>
    <n v="9452.15"/>
    <n v="9511.3700000000008"/>
    <n v="494123"/>
    <n v="4699785833"/>
    <n v="69974"/>
    <n v="250437"/>
    <n v="50.68"/>
    <n v="-226.55000000000109"/>
    <n v="-2.3407069131185083E-2"/>
    <x v="0"/>
  </r>
  <r>
    <d v="2024-11-14T00:00:00"/>
    <x v="10"/>
    <n v="11"/>
    <n v="1"/>
    <x v="0"/>
    <x v="3"/>
    <s v="Q4"/>
    <x v="10"/>
    <x v="3"/>
    <s v="EQ"/>
    <n v="9410"/>
    <n v="9516.9500000000007"/>
    <n v="9400"/>
    <n v="9452.15"/>
    <n v="9506"/>
    <n v="9482.9500000000007"/>
    <n v="9473.01"/>
    <n v="275791"/>
    <n v="2612571897.6999998"/>
    <n v="63121"/>
    <n v="118688"/>
    <n v="43.04"/>
    <n v="30.800000000001091"/>
    <n v="3.2585179033342774E-3"/>
    <x v="1"/>
  </r>
  <r>
    <d v="2024-11-18T00:00:00"/>
    <x v="10"/>
    <n v="11"/>
    <n v="1"/>
    <x v="0"/>
    <x v="3"/>
    <s v="Q4"/>
    <x v="10"/>
    <x v="3"/>
    <s v="EQ"/>
    <n v="9459.0499999999993"/>
    <n v="9603"/>
    <n v="9435.85"/>
    <n v="9482.9500000000007"/>
    <n v="9516.0499999999993"/>
    <n v="9516.5"/>
    <n v="9536.7199999999993"/>
    <n v="292519"/>
    <n v="2789673139.3499999"/>
    <n v="50901"/>
    <n v="142726"/>
    <n v="48.79"/>
    <n v="33.549999999999272"/>
    <n v="3.5379285981682147E-3"/>
    <x v="1"/>
  </r>
  <r>
    <d v="2024-11-19T00:00:00"/>
    <x v="10"/>
    <n v="11"/>
    <n v="1"/>
    <x v="0"/>
    <x v="3"/>
    <s v="Q4"/>
    <x v="10"/>
    <x v="3"/>
    <s v="EQ"/>
    <n v="9560"/>
    <n v="9698.6"/>
    <n v="9500.4500000000007"/>
    <n v="9516.5"/>
    <n v="9512.0499999999993"/>
    <n v="9545.7000000000007"/>
    <n v="9606"/>
    <n v="365397"/>
    <n v="3510002357.0500002"/>
    <n v="61062"/>
    <n v="182629"/>
    <n v="49.98"/>
    <n v="29.200000000000728"/>
    <n v="3.0683549624337444E-3"/>
    <x v="1"/>
  </r>
  <r>
    <d v="2024-11-21T00:00:00"/>
    <x v="10"/>
    <n v="11"/>
    <n v="1"/>
    <x v="0"/>
    <x v="3"/>
    <s v="Q4"/>
    <x v="10"/>
    <x v="3"/>
    <s v="EQ"/>
    <n v="9473.5"/>
    <n v="9554"/>
    <n v="9414.35"/>
    <n v="9545.7000000000007"/>
    <n v="9510"/>
    <n v="9505"/>
    <n v="9500.65"/>
    <n v="282212"/>
    <n v="2681197469.25"/>
    <n v="52224"/>
    <n v="127841"/>
    <n v="45.3"/>
    <n v="-40.700000000000728"/>
    <n v="-4.2636998858125363E-3"/>
    <x v="0"/>
  </r>
  <r>
    <d v="2024-11-22T00:00:00"/>
    <x v="10"/>
    <n v="11"/>
    <n v="1"/>
    <x v="0"/>
    <x v="3"/>
    <s v="Q4"/>
    <x v="10"/>
    <x v="3"/>
    <s v="EQ"/>
    <n v="9545"/>
    <n v="9602.9"/>
    <n v="9444.1"/>
    <n v="9505"/>
    <n v="9468"/>
    <n v="9481.65"/>
    <n v="9517.23"/>
    <n v="619823"/>
    <n v="5898999904.75"/>
    <n v="59102"/>
    <n v="432985"/>
    <n v="69.86"/>
    <n v="-23.350000000000364"/>
    <n v="-2.4566017885323897E-3"/>
    <x v="0"/>
  </r>
  <r>
    <d v="2024-11-25T00:00:00"/>
    <x v="10"/>
    <n v="11"/>
    <n v="1"/>
    <x v="0"/>
    <x v="3"/>
    <s v="Q4"/>
    <x v="10"/>
    <x v="3"/>
    <s v="EQ"/>
    <n v="9560"/>
    <n v="9636.35"/>
    <n v="9392"/>
    <n v="9481.65"/>
    <n v="9445"/>
    <n v="9420.9500000000007"/>
    <n v="9477.23"/>
    <n v="1090141"/>
    <n v="10331519231.1"/>
    <n v="93558"/>
    <n v="812294"/>
    <n v="74.510000000000005"/>
    <n v="-60.699999999998909"/>
    <n v="-6.4018393423084493E-3"/>
    <x v="0"/>
  </r>
  <r>
    <d v="2024-11-26T00:00:00"/>
    <x v="10"/>
    <n v="11"/>
    <n v="1"/>
    <x v="0"/>
    <x v="3"/>
    <s v="Q4"/>
    <x v="10"/>
    <x v="3"/>
    <s v="EQ"/>
    <n v="9465"/>
    <n v="9484"/>
    <n v="9120.1"/>
    <n v="9420.9500000000007"/>
    <n v="9151"/>
    <n v="9137.4500000000007"/>
    <n v="9212.9500000000007"/>
    <n v="750430"/>
    <n v="6913670656.75"/>
    <n v="102184"/>
    <n v="340228"/>
    <n v="45.34"/>
    <n v="-283.5"/>
    <n v="-3.0092506594345578E-2"/>
    <x v="0"/>
  </r>
  <r>
    <d v="2024-11-27T00:00:00"/>
    <x v="10"/>
    <n v="11"/>
    <n v="1"/>
    <x v="0"/>
    <x v="3"/>
    <s v="Q4"/>
    <x v="10"/>
    <x v="3"/>
    <s v="EQ"/>
    <n v="9175"/>
    <n v="9256.9500000000007"/>
    <n v="9103"/>
    <n v="9137.4500000000007"/>
    <n v="9200"/>
    <n v="9190.35"/>
    <n v="9203.42"/>
    <n v="461513"/>
    <n v="4247496328.5500002"/>
    <n v="61091"/>
    <n v="213250"/>
    <n v="46.21"/>
    <n v="52.899999999999636"/>
    <n v="5.7893613644944301E-3"/>
    <x v="1"/>
  </r>
  <r>
    <d v="2024-11-28T00:00:00"/>
    <x v="10"/>
    <n v="11"/>
    <n v="1"/>
    <x v="0"/>
    <x v="3"/>
    <s v="Q4"/>
    <x v="10"/>
    <x v="3"/>
    <s v="EQ"/>
    <n v="9165.1"/>
    <n v="9272.4"/>
    <n v="8992.25"/>
    <n v="9190.35"/>
    <n v="9020"/>
    <n v="9013.5"/>
    <n v="9103.66"/>
    <n v="687966"/>
    <n v="6263009819.25"/>
    <n v="93341"/>
    <n v="401192"/>
    <n v="58.32"/>
    <n v="-176.85000000000036"/>
    <n v="-1.9243010331489046E-2"/>
    <x v="0"/>
  </r>
  <r>
    <d v="2024-11-29T00:00:00"/>
    <x v="10"/>
    <n v="11"/>
    <n v="1"/>
    <x v="0"/>
    <x v="3"/>
    <s v="Q4"/>
    <x v="10"/>
    <x v="3"/>
    <s v="EQ"/>
    <n v="9059.1"/>
    <n v="9090.9"/>
    <n v="8993"/>
    <n v="9013.5"/>
    <n v="9029.7999999999993"/>
    <n v="9033.65"/>
    <n v="9042.1"/>
    <n v="423101"/>
    <n v="3825722087.3000002"/>
    <n v="64605"/>
    <n v="254660"/>
    <n v="60.19"/>
    <n v="20.149999999999636"/>
    <n v="2.2355355855105826E-3"/>
    <x v="1"/>
  </r>
  <r>
    <d v="2024-12-02T00:00:00"/>
    <x v="11"/>
    <n v="12"/>
    <n v="1"/>
    <x v="0"/>
    <x v="3"/>
    <s v="Q4"/>
    <x v="10"/>
    <x v="3"/>
    <s v="EQ"/>
    <n v="9078.7999999999993"/>
    <n v="9175"/>
    <n v="9056.9500000000007"/>
    <n v="9033.65"/>
    <n v="9119.5"/>
    <n v="9130.35"/>
    <n v="9111.7199999999993"/>
    <n v="298320"/>
    <n v="2718207614.5"/>
    <n v="56655"/>
    <n v="117021"/>
    <n v="39.229999999999997"/>
    <n v="96.700000000000728"/>
    <n v="1.0704421800711864E-2"/>
    <x v="1"/>
  </r>
  <r>
    <d v="2024-12-03T00:00:00"/>
    <x v="11"/>
    <n v="12"/>
    <n v="1"/>
    <x v="0"/>
    <x v="3"/>
    <s v="Q4"/>
    <x v="10"/>
    <x v="3"/>
    <s v="EQ"/>
    <n v="9105"/>
    <n v="9225.0499999999993"/>
    <n v="9105"/>
    <n v="9130.35"/>
    <n v="9157.2000000000007"/>
    <n v="9161.7999999999993"/>
    <n v="9173.19"/>
    <n v="398985"/>
    <n v="3659966388.9499998"/>
    <n v="55716"/>
    <n v="242762"/>
    <n v="60.84"/>
    <n v="31.449999999998909"/>
    <n v="3.4445557946846403E-3"/>
    <x v="1"/>
  </r>
  <r>
    <d v="2024-12-04T00:00:00"/>
    <x v="11"/>
    <n v="12"/>
    <n v="1"/>
    <x v="0"/>
    <x v="3"/>
    <s v="Q4"/>
    <x v="10"/>
    <x v="3"/>
    <s v="EQ"/>
    <n v="9161.7999999999993"/>
    <n v="9240"/>
    <n v="8951"/>
    <n v="9161.7999999999993"/>
    <n v="9000"/>
    <n v="8999.15"/>
    <n v="9068.6299999999992"/>
    <n v="456462"/>
    <n v="4139482719.6500001"/>
    <n v="64041"/>
    <n v="204235"/>
    <n v="44.74"/>
    <n v="-162.64999999999964"/>
    <n v="-1.7753061625444742E-2"/>
    <x v="0"/>
  </r>
  <r>
    <d v="2024-12-05T00:00:00"/>
    <x v="11"/>
    <n v="12"/>
    <n v="1"/>
    <x v="0"/>
    <x v="3"/>
    <s v="Q4"/>
    <x v="10"/>
    <x v="3"/>
    <s v="EQ"/>
    <n v="9044.15"/>
    <n v="9044.15"/>
    <n v="8746.5"/>
    <n v="8999.15"/>
    <n v="8905"/>
    <n v="8891.9500000000007"/>
    <n v="8829.4"/>
    <n v="1803653"/>
    <n v="15925170992.25"/>
    <n v="204556"/>
    <n v="1068249"/>
    <n v="59.23"/>
    <n v="-107.19999999999891"/>
    <n v="-1.19122361556368E-2"/>
    <x v="0"/>
  </r>
  <r>
    <d v="2024-12-06T00:00:00"/>
    <x v="11"/>
    <n v="12"/>
    <n v="1"/>
    <x v="0"/>
    <x v="3"/>
    <s v="Q4"/>
    <x v="10"/>
    <x v="3"/>
    <s v="EQ"/>
    <n v="8953.9"/>
    <n v="9148.9500000000007"/>
    <n v="8930.1"/>
    <n v="8891.9500000000007"/>
    <n v="9100"/>
    <n v="9099.9"/>
    <n v="9086.66"/>
    <n v="746013"/>
    <n v="6778768479.8500004"/>
    <n v="97668"/>
    <n v="264309"/>
    <n v="35.43"/>
    <n v="207.94999999999891"/>
    <n v="2.3386321335589932E-2"/>
    <x v="1"/>
  </r>
  <r>
    <d v="2024-12-09T00:00:00"/>
    <x v="11"/>
    <n v="12"/>
    <n v="1"/>
    <x v="0"/>
    <x v="3"/>
    <s v="Q4"/>
    <x v="10"/>
    <x v="3"/>
    <s v="EQ"/>
    <n v="9096"/>
    <n v="9171"/>
    <n v="9026.4"/>
    <n v="9099.9"/>
    <n v="9072.9500000000007"/>
    <n v="9077.4500000000007"/>
    <n v="9102.27"/>
    <n v="304202"/>
    <n v="2768929209.6999998"/>
    <n v="44274"/>
    <n v="162496"/>
    <n v="53.42"/>
    <n v="-22.449999999998909"/>
    <n v="-2.4670600775831505E-3"/>
    <x v="0"/>
  </r>
  <r>
    <d v="2024-12-10T00:00:00"/>
    <x v="11"/>
    <n v="12"/>
    <n v="1"/>
    <x v="0"/>
    <x v="3"/>
    <s v="Q4"/>
    <x v="10"/>
    <x v="3"/>
    <s v="EQ"/>
    <n v="9075.1"/>
    <n v="9094.9"/>
    <n v="8980"/>
    <n v="9077.4500000000007"/>
    <n v="9013.65"/>
    <n v="9013.2999999999993"/>
    <n v="9013.98"/>
    <n v="393944"/>
    <n v="3551005121.9499998"/>
    <n v="48723"/>
    <n v="241039"/>
    <n v="61.19"/>
    <n v="-64.150000000001455"/>
    <n v="-7.0669626381859941E-3"/>
    <x v="0"/>
  </r>
  <r>
    <d v="2024-12-11T00:00:00"/>
    <x v="11"/>
    <n v="12"/>
    <n v="1"/>
    <x v="0"/>
    <x v="3"/>
    <s v="Q4"/>
    <x v="10"/>
    <x v="3"/>
    <s v="EQ"/>
    <n v="9045.0499999999993"/>
    <n v="9108.4"/>
    <n v="9013.65"/>
    <n v="9013.2999999999993"/>
    <n v="9057.9500000000007"/>
    <n v="9069.85"/>
    <n v="9071.93"/>
    <n v="254311"/>
    <n v="2307091538.8499999"/>
    <n v="41420"/>
    <n v="148249"/>
    <n v="58.29"/>
    <n v="56.550000000001091"/>
    <n v="6.2740616644293536E-3"/>
    <x v="1"/>
  </r>
  <r>
    <d v="2024-12-12T00:00:00"/>
    <x v="11"/>
    <n v="12"/>
    <n v="1"/>
    <x v="0"/>
    <x v="3"/>
    <s v="Q4"/>
    <x v="10"/>
    <x v="3"/>
    <s v="EQ"/>
    <n v="9095"/>
    <n v="9095"/>
    <n v="8944"/>
    <n v="9069.85"/>
    <n v="8974.35"/>
    <n v="8963.25"/>
    <n v="9005.68"/>
    <n v="599056"/>
    <n v="5394907175.8999996"/>
    <n v="59379"/>
    <n v="405268"/>
    <n v="67.650000000000006"/>
    <n v="-106.60000000000036"/>
    <n v="-1.1753226348837121E-2"/>
    <x v="0"/>
  </r>
  <r>
    <d v="2024-12-13T00:00:00"/>
    <x v="11"/>
    <n v="12"/>
    <n v="1"/>
    <x v="0"/>
    <x v="3"/>
    <s v="Q4"/>
    <x v="10"/>
    <x v="3"/>
    <s v="EQ"/>
    <n v="8964.15"/>
    <n v="9051"/>
    <n v="8903.75"/>
    <n v="8963.25"/>
    <n v="9021"/>
    <n v="9021.4"/>
    <n v="8980.7199999999993"/>
    <n v="243931"/>
    <n v="2190675944.4000001"/>
    <n v="43639"/>
    <n v="94026"/>
    <n v="38.549999999999997"/>
    <n v="58.149999999999636"/>
    <n v="6.4876021532367873E-3"/>
    <x v="1"/>
  </r>
  <r>
    <d v="2024-12-16T00:00:00"/>
    <x v="11"/>
    <n v="12"/>
    <n v="1"/>
    <x v="0"/>
    <x v="3"/>
    <s v="Q4"/>
    <x v="10"/>
    <x v="3"/>
    <s v="EQ"/>
    <n v="9064"/>
    <n v="9078.75"/>
    <n v="8970"/>
    <n v="9021.4"/>
    <n v="8989.7999999999993"/>
    <n v="8998.35"/>
    <n v="9000.93"/>
    <n v="228470"/>
    <n v="2056443123.75"/>
    <n v="27884"/>
    <n v="119673"/>
    <n v="52.38"/>
    <n v="-23.049999999999272"/>
    <n v="-2.5550358037554339E-3"/>
    <x v="0"/>
  </r>
  <r>
    <d v="2024-12-17T00:00:00"/>
    <x v="11"/>
    <n v="12"/>
    <n v="1"/>
    <x v="0"/>
    <x v="3"/>
    <s v="Q4"/>
    <x v="10"/>
    <x v="3"/>
    <s v="EQ"/>
    <n v="8989.7999999999993"/>
    <n v="8990"/>
    <n v="8851.4"/>
    <n v="8998.35"/>
    <n v="8864"/>
    <n v="8895"/>
    <n v="8921.6"/>
    <n v="456493"/>
    <n v="4072649584.1500001"/>
    <n v="44547"/>
    <n v="304193"/>
    <n v="66.64"/>
    <n v="-103.35000000000036"/>
    <n v="-1.1485438997149518E-2"/>
    <x v="0"/>
  </r>
  <r>
    <d v="2024-12-18T00:00:00"/>
    <x v="11"/>
    <n v="12"/>
    <n v="1"/>
    <x v="0"/>
    <x v="3"/>
    <s v="Q4"/>
    <x v="10"/>
    <x v="3"/>
    <s v="EQ"/>
    <n v="8825"/>
    <n v="9006.25"/>
    <n v="8800"/>
    <n v="8895"/>
    <n v="8955"/>
    <n v="8956.75"/>
    <n v="8941.23"/>
    <n v="303382"/>
    <n v="2712607763.1999998"/>
    <n v="40762"/>
    <n v="123059"/>
    <n v="40.56"/>
    <n v="61.75"/>
    <n v="6.9421023046655423E-3"/>
    <x v="1"/>
  </r>
  <r>
    <d v="2024-12-19T00:00:00"/>
    <x v="11"/>
    <n v="12"/>
    <n v="1"/>
    <x v="0"/>
    <x v="3"/>
    <s v="Q4"/>
    <x v="10"/>
    <x v="3"/>
    <s v="EQ"/>
    <n v="8823"/>
    <n v="9003"/>
    <n v="8762.5499999999993"/>
    <n v="8956.75"/>
    <n v="8980"/>
    <n v="8982.65"/>
    <n v="8906.41"/>
    <n v="516640"/>
    <n v="4601405270.8000002"/>
    <n v="47683"/>
    <n v="352532"/>
    <n v="68.239999999999995"/>
    <n v="25.899999999999636"/>
    <n v="2.8916738772433791E-3"/>
    <x v="1"/>
  </r>
  <r>
    <d v="2024-12-20T00:00:00"/>
    <x v="11"/>
    <n v="12"/>
    <n v="1"/>
    <x v="0"/>
    <x v="3"/>
    <s v="Q4"/>
    <x v="10"/>
    <x v="3"/>
    <s v="EQ"/>
    <n v="8950"/>
    <n v="9066.75"/>
    <n v="8759.4"/>
    <n v="8982.65"/>
    <n v="8820"/>
    <n v="8787.25"/>
    <n v="8905.35"/>
    <n v="316335"/>
    <n v="2817072967.1999998"/>
    <n v="41906"/>
    <n v="167988"/>
    <n v="53.1"/>
    <n v="-195.39999999999964"/>
    <n v="-2.1753046150078167E-2"/>
    <x v="0"/>
  </r>
  <r>
    <d v="2024-12-23T00:00:00"/>
    <x v="11"/>
    <n v="12"/>
    <n v="1"/>
    <x v="0"/>
    <x v="3"/>
    <s v="Q4"/>
    <x v="10"/>
    <x v="3"/>
    <s v="EQ"/>
    <n v="8849.9500000000007"/>
    <n v="8874.9500000000007"/>
    <n v="8719.9"/>
    <n v="8787.25"/>
    <n v="8750"/>
    <n v="8768.4500000000007"/>
    <n v="8774.16"/>
    <n v="514460"/>
    <n v="4513953352.75"/>
    <n v="44346"/>
    <n v="360951"/>
    <n v="70.16"/>
    <n v="-18.799999999999272"/>
    <n v="-2.1394634271244442E-3"/>
    <x v="0"/>
  </r>
  <r>
    <d v="2024-12-24T00:00:00"/>
    <x v="11"/>
    <n v="12"/>
    <n v="1"/>
    <x v="0"/>
    <x v="3"/>
    <s v="Q4"/>
    <x v="10"/>
    <x v="3"/>
    <s v="EQ"/>
    <n v="8745"/>
    <n v="8854"/>
    <n v="8731"/>
    <n v="8768.4500000000007"/>
    <n v="8802.2999999999993"/>
    <n v="8778.0499999999993"/>
    <n v="8786.68"/>
    <n v="297827"/>
    <n v="2616911727.3000002"/>
    <n v="36886"/>
    <n v="176834"/>
    <n v="59.37"/>
    <n v="9.5999999999985448"/>
    <n v="1.0948343207748854E-3"/>
    <x v="1"/>
  </r>
  <r>
    <d v="2024-12-26T00:00:00"/>
    <x v="11"/>
    <n v="12"/>
    <n v="1"/>
    <x v="0"/>
    <x v="3"/>
    <s v="Q4"/>
    <x v="10"/>
    <x v="3"/>
    <s v="EQ"/>
    <n v="8810"/>
    <n v="8898.65"/>
    <n v="8797.6"/>
    <n v="8778.0499999999993"/>
    <n v="8862"/>
    <n v="8878.5"/>
    <n v="8855.33"/>
    <n v="240675"/>
    <n v="2131256852.9000001"/>
    <n v="47909"/>
    <n v="91147"/>
    <n v="37.869999999999997"/>
    <n v="100.45000000000073"/>
    <n v="1.144331599842798E-2"/>
    <x v="1"/>
  </r>
  <r>
    <d v="2024-12-27T00:00:00"/>
    <x v="11"/>
    <n v="12"/>
    <n v="1"/>
    <x v="0"/>
    <x v="3"/>
    <s v="Q4"/>
    <x v="10"/>
    <x v="3"/>
    <s v="EQ"/>
    <n v="8896.25"/>
    <n v="9179.15"/>
    <n v="8896.25"/>
    <n v="8878.5"/>
    <n v="8953"/>
    <n v="8928.2999999999993"/>
    <n v="9046.7999999999993"/>
    <n v="713799"/>
    <n v="6457599309.1499996"/>
    <n v="87083"/>
    <n v="221164"/>
    <n v="30.98"/>
    <n v="49.799999999999272"/>
    <n v="5.6090555837133831E-3"/>
    <x v="1"/>
  </r>
  <r>
    <d v="2024-12-30T00:00:00"/>
    <x v="11"/>
    <n v="12"/>
    <n v="1"/>
    <x v="0"/>
    <x v="3"/>
    <s v="Q4"/>
    <x v="10"/>
    <x v="3"/>
    <s v="EQ"/>
    <n v="8928"/>
    <n v="8962.4500000000007"/>
    <n v="8737.5499999999993"/>
    <n v="8928.2999999999993"/>
    <n v="8845"/>
    <n v="8779.9"/>
    <n v="8797.82"/>
    <n v="1065253"/>
    <n v="9371903246"/>
    <n v="77163"/>
    <n v="819992"/>
    <n v="76.98"/>
    <n v="-148.39999999999964"/>
    <n v="-1.6621305287680705E-2"/>
    <x v="0"/>
  </r>
  <r>
    <d v="2024-12-31T00:00:00"/>
    <x v="11"/>
    <n v="12"/>
    <n v="1"/>
    <x v="0"/>
    <x v="3"/>
    <s v="Q4"/>
    <x v="10"/>
    <x v="3"/>
    <s v="EQ"/>
    <n v="8770"/>
    <n v="8839.75"/>
    <n v="8740.15"/>
    <n v="8779.9"/>
    <n v="8809.9500000000007"/>
    <n v="8798.6"/>
    <n v="8803.42"/>
    <n v="294554"/>
    <n v="2593081873.5999999"/>
    <n v="37692"/>
    <n v="179400"/>
    <n v="60.91"/>
    <n v="18.700000000000728"/>
    <n v="2.1298648048384068E-3"/>
    <x v="1"/>
  </r>
  <r>
    <d v="2025-01-01T00:00:00"/>
    <x v="0"/>
    <n v="1"/>
    <n v="1"/>
    <x v="1"/>
    <x v="0"/>
    <s v="Q1"/>
    <x v="10"/>
    <x v="3"/>
    <s v="EQ"/>
    <n v="8754.0499999999993"/>
    <n v="8767"/>
    <n v="8551"/>
    <n v="8798.6"/>
    <n v="8729"/>
    <n v="8740.5499999999993"/>
    <n v="8663.58"/>
    <n v="558535"/>
    <n v="4838913855.3999996"/>
    <n v="73039"/>
    <n v="203780"/>
    <n v="36.479999999999997"/>
    <n v="-58.050000000001091"/>
    <n v="-6.5976405337213979E-3"/>
    <x v="0"/>
  </r>
  <r>
    <d v="2025-01-02T00:00:00"/>
    <x v="0"/>
    <n v="1"/>
    <n v="1"/>
    <x v="1"/>
    <x v="0"/>
    <s v="Q1"/>
    <x v="10"/>
    <x v="3"/>
    <s v="EQ"/>
    <n v="8740.5"/>
    <n v="9107.2999999999993"/>
    <n v="8677.5499999999993"/>
    <n v="8740.5499999999993"/>
    <n v="9062"/>
    <n v="9079.5"/>
    <n v="8934.49"/>
    <n v="734590"/>
    <n v="6563188082.3000002"/>
    <n v="89738"/>
    <n v="360828"/>
    <n v="49.12"/>
    <n v="338.95000000000073"/>
    <n v="3.877902420328249E-2"/>
    <x v="1"/>
  </r>
  <r>
    <d v="2025-01-03T00:00:00"/>
    <x v="0"/>
    <n v="1"/>
    <n v="1"/>
    <x v="1"/>
    <x v="0"/>
    <s v="Q1"/>
    <x v="10"/>
    <x v="3"/>
    <s v="EQ"/>
    <n v="9100"/>
    <n v="9109.9500000000007"/>
    <n v="8945"/>
    <n v="9079.5"/>
    <n v="8965"/>
    <n v="8965.7000000000007"/>
    <n v="9010.49"/>
    <n v="337802"/>
    <n v="3043762488.1500001"/>
    <n v="41248"/>
    <n v="167712"/>
    <n v="49.65"/>
    <n v="-113.79999999999927"/>
    <n v="-1.2533729830937746E-2"/>
    <x v="0"/>
  </r>
  <r>
    <d v="2025-01-06T00:00:00"/>
    <x v="0"/>
    <n v="1"/>
    <n v="1"/>
    <x v="1"/>
    <x v="0"/>
    <s v="Q1"/>
    <x v="10"/>
    <x v="3"/>
    <s v="EQ"/>
    <n v="9004.9500000000007"/>
    <n v="9093.9"/>
    <n v="8795"/>
    <n v="8965.7000000000007"/>
    <n v="8824.65"/>
    <n v="8823.85"/>
    <n v="8920.33"/>
    <n v="238306"/>
    <n v="2125767471.8"/>
    <n v="41481"/>
    <n v="88916"/>
    <n v="37.31"/>
    <n v="-141.85000000000036"/>
    <n v="-1.5821408255908668E-2"/>
    <x v="0"/>
  </r>
  <r>
    <d v="2025-01-07T00:00:00"/>
    <x v="0"/>
    <n v="1"/>
    <n v="1"/>
    <x v="1"/>
    <x v="0"/>
    <s v="Q1"/>
    <x v="10"/>
    <x v="3"/>
    <s v="EQ"/>
    <n v="8870"/>
    <n v="8887.9500000000007"/>
    <n v="8735.1"/>
    <n v="8823.85"/>
    <n v="8807"/>
    <n v="8810.2999999999993"/>
    <n v="8810.5400000000009"/>
    <n v="270785"/>
    <n v="2385763012.8000002"/>
    <n v="38302"/>
    <n v="143741"/>
    <n v="53.08"/>
    <n v="-13.550000000001091"/>
    <n v="-1.5356108728050784E-3"/>
    <x v="0"/>
  </r>
  <r>
    <d v="2025-01-08T00:00:00"/>
    <x v="0"/>
    <n v="1"/>
    <n v="1"/>
    <x v="1"/>
    <x v="0"/>
    <s v="Q1"/>
    <x v="10"/>
    <x v="3"/>
    <s v="EQ"/>
    <n v="8776"/>
    <n v="8830.9500000000007"/>
    <n v="8612"/>
    <n v="8810.2999999999993"/>
    <n v="8644"/>
    <n v="8642.25"/>
    <n v="8690.17"/>
    <n v="415288"/>
    <n v="3608923813.8000002"/>
    <n v="46240"/>
    <n v="245147"/>
    <n v="59.03"/>
    <n v="-168.04999999999927"/>
    <n v="-1.9074265348512455E-2"/>
    <x v="0"/>
  </r>
  <r>
    <d v="2025-01-09T00:00:00"/>
    <x v="0"/>
    <n v="1"/>
    <n v="1"/>
    <x v="1"/>
    <x v="0"/>
    <s v="Q1"/>
    <x v="10"/>
    <x v="3"/>
    <s v="EQ"/>
    <n v="8719.9500000000007"/>
    <n v="8898"/>
    <n v="8692.1"/>
    <n v="8642.25"/>
    <n v="8825"/>
    <n v="8835.85"/>
    <n v="8799.25"/>
    <n v="612457"/>
    <n v="5389161015.3999996"/>
    <n v="87400"/>
    <n v="228533"/>
    <n v="37.31"/>
    <n v="193.60000000000036"/>
    <n v="2.2401573664265713E-2"/>
    <x v="1"/>
  </r>
  <r>
    <d v="2025-01-10T00:00:00"/>
    <x v="0"/>
    <n v="1"/>
    <n v="1"/>
    <x v="1"/>
    <x v="0"/>
    <s v="Q1"/>
    <x v="10"/>
    <x v="3"/>
    <s v="EQ"/>
    <n v="8832.4500000000007"/>
    <n v="8855"/>
    <n v="8642.1"/>
    <n v="8835.85"/>
    <n v="8775"/>
    <n v="8764"/>
    <n v="8752.84"/>
    <n v="350859"/>
    <n v="3071013887.8499999"/>
    <n v="50894"/>
    <n v="167488"/>
    <n v="47.74"/>
    <n v="-71.850000000000364"/>
    <n v="-8.1316455123163437E-3"/>
    <x v="0"/>
  </r>
  <r>
    <d v="2025-01-13T00:00:00"/>
    <x v="0"/>
    <n v="1"/>
    <n v="1"/>
    <x v="1"/>
    <x v="0"/>
    <s v="Q1"/>
    <x v="10"/>
    <x v="3"/>
    <s v="EQ"/>
    <n v="8704.5"/>
    <n v="8749.9"/>
    <n v="8551"/>
    <n v="8764"/>
    <n v="8620"/>
    <n v="8596.25"/>
    <n v="8627.16"/>
    <n v="341577"/>
    <n v="2946839232.0500002"/>
    <n v="45407"/>
    <n v="173620"/>
    <n v="50.83"/>
    <n v="-167.75"/>
    <n v="-1.91408032861707E-2"/>
    <x v="0"/>
  </r>
  <r>
    <d v="2025-01-14T00:00:00"/>
    <x v="0"/>
    <n v="1"/>
    <n v="1"/>
    <x v="1"/>
    <x v="0"/>
    <s v="Q1"/>
    <x v="10"/>
    <x v="3"/>
    <s v="EQ"/>
    <n v="8620"/>
    <n v="8698"/>
    <n v="8525"/>
    <n v="8596.25"/>
    <n v="8618"/>
    <n v="8611.2000000000007"/>
    <n v="8590.23"/>
    <n v="355464"/>
    <n v="3053519023"/>
    <n v="56221"/>
    <n v="190726"/>
    <n v="53.66"/>
    <n v="14.950000000000728"/>
    <n v="1.7391304347826933E-3"/>
    <x v="1"/>
  </r>
  <r>
    <d v="2025-01-15T00:00:00"/>
    <x v="0"/>
    <n v="1"/>
    <n v="1"/>
    <x v="1"/>
    <x v="0"/>
    <s v="Q1"/>
    <x v="10"/>
    <x v="3"/>
    <s v="EQ"/>
    <n v="8623.9"/>
    <n v="8799"/>
    <n v="8561.2999999999993"/>
    <n v="8611.2000000000007"/>
    <n v="8565"/>
    <n v="8578"/>
    <n v="8629.2900000000009"/>
    <n v="347402"/>
    <n v="2997831133.0999999"/>
    <n v="46414"/>
    <n v="170417"/>
    <n v="49.05"/>
    <n v="-33.200000000000728"/>
    <n v="-3.8554440728354612E-3"/>
    <x v="0"/>
  </r>
  <r>
    <d v="2025-01-16T00:00:00"/>
    <x v="0"/>
    <n v="1"/>
    <n v="1"/>
    <x v="1"/>
    <x v="0"/>
    <s v="Q1"/>
    <x v="10"/>
    <x v="3"/>
    <s v="EQ"/>
    <n v="8621"/>
    <n v="8639.9"/>
    <n v="8549.7000000000007"/>
    <n v="8578"/>
    <n v="8589"/>
    <n v="8581.9500000000007"/>
    <n v="8588.7000000000007"/>
    <n v="290855"/>
    <n v="2498066151.6999998"/>
    <n v="54655"/>
    <n v="139204"/>
    <n v="47.86"/>
    <n v="3.9500000000007276"/>
    <n v="4.6048029843794914E-4"/>
    <x v="1"/>
  </r>
  <r>
    <d v="2025-01-17T00:00:00"/>
    <x v="0"/>
    <n v="1"/>
    <n v="1"/>
    <x v="1"/>
    <x v="0"/>
    <s v="Q1"/>
    <x v="10"/>
    <x v="3"/>
    <s v="EQ"/>
    <n v="8565.85"/>
    <n v="8666.6"/>
    <n v="8531.2999999999993"/>
    <n v="8581.9500000000007"/>
    <n v="8577.2999999999993"/>
    <n v="8581.4"/>
    <n v="8593.74"/>
    <n v="183057"/>
    <n v="1573144305.0999999"/>
    <n v="27218"/>
    <n v="62760"/>
    <n v="34.28"/>
    <n v="-0.55000000000109139"/>
    <n v="-6.408799864845302E-5"/>
    <x v="0"/>
  </r>
  <r>
    <d v="2025-01-20T00:00:00"/>
    <x v="0"/>
    <n v="1"/>
    <n v="1"/>
    <x v="1"/>
    <x v="0"/>
    <s v="Q1"/>
    <x v="10"/>
    <x v="3"/>
    <s v="EQ"/>
    <n v="8600"/>
    <n v="8609.6"/>
    <n v="8462.7000000000007"/>
    <n v="8581.4"/>
    <n v="8532.9"/>
    <n v="8544.4"/>
    <n v="8531.31"/>
    <n v="294136"/>
    <n v="2509364592.6999998"/>
    <n v="47072"/>
    <n v="158030"/>
    <n v="53.73"/>
    <n v="-37"/>
    <n v="-4.3116507795930735E-3"/>
    <x v="0"/>
  </r>
  <r>
    <d v="2025-01-21T00:00:00"/>
    <x v="0"/>
    <n v="1"/>
    <n v="1"/>
    <x v="1"/>
    <x v="0"/>
    <s v="Q1"/>
    <x v="10"/>
    <x v="3"/>
    <s v="EQ"/>
    <n v="8582.4500000000007"/>
    <n v="8608.7999999999993"/>
    <n v="8412.1"/>
    <n v="8544.4"/>
    <n v="8445"/>
    <n v="8468.5499999999993"/>
    <n v="8490.4500000000007"/>
    <n v="343149"/>
    <n v="2913488432.5"/>
    <n v="49414"/>
    <n v="197481"/>
    <n v="57.55"/>
    <n v="-75.850000000000364"/>
    <n v="-8.8771593090211567E-3"/>
    <x v="0"/>
  </r>
  <r>
    <d v="2025-01-22T00:00:00"/>
    <x v="0"/>
    <n v="1"/>
    <n v="1"/>
    <x v="1"/>
    <x v="0"/>
    <s v="Q1"/>
    <x v="10"/>
    <x v="3"/>
    <s v="EQ"/>
    <n v="8480.7999999999993"/>
    <n v="8534.9500000000007"/>
    <n v="8395"/>
    <n v="8468.5499999999993"/>
    <n v="8439.15"/>
    <n v="8460.85"/>
    <n v="8441.7800000000007"/>
    <n v="344305"/>
    <n v="2906548350.5"/>
    <n v="64200"/>
    <n v="207401"/>
    <n v="60.24"/>
    <n v="-7.6999999999989086"/>
    <n v="-9.0924656523240803E-4"/>
    <x v="0"/>
  </r>
  <r>
    <d v="2025-01-23T00:00:00"/>
    <x v="0"/>
    <n v="1"/>
    <n v="1"/>
    <x v="1"/>
    <x v="0"/>
    <s v="Q1"/>
    <x v="10"/>
    <x v="3"/>
    <s v="EQ"/>
    <n v="8439.15"/>
    <n v="8502.2000000000007"/>
    <n v="8375.65"/>
    <n v="8460.85"/>
    <n v="8402"/>
    <n v="8399.9500000000007"/>
    <n v="8424.52"/>
    <n v="347894"/>
    <n v="2930839808.8499999"/>
    <n v="61911"/>
    <n v="197298"/>
    <n v="56.71"/>
    <n v="-60.899999999999636"/>
    <n v="-7.1978583712037957E-3"/>
    <x v="0"/>
  </r>
  <r>
    <d v="2025-01-24T00:00:00"/>
    <x v="0"/>
    <n v="1"/>
    <n v="1"/>
    <x v="1"/>
    <x v="0"/>
    <s v="Q1"/>
    <x v="10"/>
    <x v="3"/>
    <s v="EQ"/>
    <n v="8414.4"/>
    <n v="8489.9500000000007"/>
    <n v="8360"/>
    <n v="8399.9500000000007"/>
    <n v="8409"/>
    <n v="8401.5"/>
    <n v="8438.1299999999992"/>
    <n v="232317"/>
    <n v="1960321628.5"/>
    <n v="35515"/>
    <n v="113759"/>
    <n v="48.97"/>
    <n v="1.5499999999992724"/>
    <n v="1.8452490788626984E-4"/>
    <x v="1"/>
  </r>
  <r>
    <d v="2025-01-27T00:00:00"/>
    <x v="0"/>
    <n v="1"/>
    <n v="1"/>
    <x v="1"/>
    <x v="0"/>
    <s v="Q1"/>
    <x v="10"/>
    <x v="3"/>
    <s v="EQ"/>
    <n v="8378.0499999999993"/>
    <n v="8418.9500000000007"/>
    <n v="8290.35"/>
    <n v="8401.5"/>
    <n v="8416.5"/>
    <n v="8384.6"/>
    <n v="8374.9"/>
    <n v="324406"/>
    <n v="2716866503.3499999"/>
    <n v="51428"/>
    <n v="168429"/>
    <n v="51.92"/>
    <n v="-16.899999999999636"/>
    <n v="-2.0115455573409078E-3"/>
    <x v="0"/>
  </r>
  <r>
    <d v="2025-01-28T00:00:00"/>
    <x v="0"/>
    <n v="1"/>
    <n v="1"/>
    <x v="1"/>
    <x v="0"/>
    <s v="Q1"/>
    <x v="10"/>
    <x v="3"/>
    <s v="EQ"/>
    <n v="8426.4500000000007"/>
    <n v="8489"/>
    <n v="8361.35"/>
    <n v="8384.6"/>
    <n v="8411.25"/>
    <n v="8398.4"/>
    <n v="8413.6200000000008"/>
    <n v="651069"/>
    <n v="5477850344"/>
    <n v="63918"/>
    <n v="418871"/>
    <n v="64.34"/>
    <n v="13.799999999999272"/>
    <n v="1.6458745795862977E-3"/>
    <x v="1"/>
  </r>
  <r>
    <d v="2025-01-29T00:00:00"/>
    <x v="0"/>
    <n v="1"/>
    <n v="1"/>
    <x v="1"/>
    <x v="0"/>
    <s v="Q1"/>
    <x v="10"/>
    <x v="3"/>
    <s v="EQ"/>
    <n v="8420.15"/>
    <n v="8807"/>
    <n v="8420.15"/>
    <n v="8398.4"/>
    <n v="8643"/>
    <n v="8625.85"/>
    <n v="8687.85"/>
    <n v="802600"/>
    <n v="6972869279.25"/>
    <n v="108907"/>
    <n v="155868"/>
    <n v="19.420000000000002"/>
    <n v="227.45000000000073"/>
    <n v="2.7082539531339392E-2"/>
    <x v="1"/>
  </r>
  <r>
    <d v="2025-01-30T00:00:00"/>
    <x v="0"/>
    <n v="1"/>
    <n v="1"/>
    <x v="1"/>
    <x v="0"/>
    <s v="Q1"/>
    <x v="10"/>
    <x v="3"/>
    <s v="EQ"/>
    <n v="8659.9500000000007"/>
    <n v="8824.2999999999993"/>
    <n v="8602.5"/>
    <n v="8625.85"/>
    <n v="8755.6"/>
    <n v="8747.7999999999993"/>
    <n v="8750.49"/>
    <n v="322587"/>
    <n v="2822793618.8000002"/>
    <n v="51654"/>
    <n v="98609"/>
    <n v="30.57"/>
    <n v="121.94999999999891"/>
    <n v="1.4137737150541559E-2"/>
    <x v="1"/>
  </r>
  <r>
    <d v="2025-01-31T00:00:00"/>
    <x v="0"/>
    <n v="1"/>
    <n v="1"/>
    <x v="1"/>
    <x v="0"/>
    <s v="Q1"/>
    <x v="10"/>
    <x v="3"/>
    <s v="EQ"/>
    <n v="8800"/>
    <n v="8959.9"/>
    <n v="8744.0499999999993"/>
    <n v="8747.7999999999993"/>
    <n v="8876"/>
    <n v="8847.7999999999993"/>
    <n v="8857.48"/>
    <n v="315913"/>
    <n v="2798192705.25"/>
    <n v="41806"/>
    <n v="169153"/>
    <n v="53.54"/>
    <n v="100"/>
    <n v="1.1431445620613184E-2"/>
    <x v="1"/>
  </r>
  <r>
    <d v="2025-02-01T00:00:00"/>
    <x v="1"/>
    <n v="2"/>
    <n v="1"/>
    <x v="1"/>
    <x v="0"/>
    <s v="Q1"/>
    <x v="10"/>
    <x v="3"/>
    <s v="EQ"/>
    <n v="8887.9"/>
    <n v="9178"/>
    <n v="8806.2999999999993"/>
    <n v="8847.7999999999993"/>
    <n v="9155"/>
    <n v="9155.6"/>
    <n v="9061.56"/>
    <n v="418755"/>
    <n v="3794572109.75"/>
    <n v="57137"/>
    <n v="181146"/>
    <n v="43.26"/>
    <n v="307.80000000000109"/>
    <n v="3.4788308958159216E-2"/>
    <x v="1"/>
  </r>
  <r>
    <d v="2025-02-03T00:00:00"/>
    <x v="1"/>
    <n v="2"/>
    <n v="1"/>
    <x v="1"/>
    <x v="0"/>
    <s v="Q1"/>
    <x v="10"/>
    <x v="3"/>
    <s v="EQ"/>
    <n v="9150"/>
    <n v="9150"/>
    <n v="8886.5499999999993"/>
    <n v="9155.6"/>
    <n v="8900"/>
    <n v="8926.5499999999993"/>
    <n v="8973.52"/>
    <n v="667412"/>
    <n v="5989032120.8999996"/>
    <n v="105913"/>
    <n v="417555"/>
    <n v="62.56"/>
    <n v="-229.05000000000109"/>
    <n v="-2.5017475643322237E-2"/>
    <x v="0"/>
  </r>
  <r>
    <d v="2025-02-04T00:00:00"/>
    <x v="1"/>
    <n v="2"/>
    <n v="1"/>
    <x v="1"/>
    <x v="0"/>
    <s v="Q1"/>
    <x v="10"/>
    <x v="3"/>
    <s v="EQ"/>
    <n v="8950"/>
    <n v="9059.65"/>
    <n v="8877.6"/>
    <n v="8926.5499999999993"/>
    <n v="8930"/>
    <n v="8911.4"/>
    <n v="8960.48"/>
    <n v="440468"/>
    <n v="3946802979.5"/>
    <n v="60046"/>
    <n v="250033"/>
    <n v="56.77"/>
    <n v="-15.149999999999636"/>
    <n v="-1.6971842425124641E-3"/>
    <x v="0"/>
  </r>
  <r>
    <d v="2025-02-05T00:00:00"/>
    <x v="1"/>
    <n v="2"/>
    <n v="1"/>
    <x v="1"/>
    <x v="0"/>
    <s v="Q1"/>
    <x v="10"/>
    <x v="3"/>
    <s v="EQ"/>
    <n v="8930"/>
    <n v="8968"/>
    <n v="8895"/>
    <n v="8911.4"/>
    <n v="8922.75"/>
    <n v="8927.7999999999993"/>
    <n v="8928.9599999999991"/>
    <n v="329075"/>
    <n v="2938296014.8499999"/>
    <n v="42609"/>
    <n v="213935"/>
    <n v="65.010000000000005"/>
    <n v="16.399999999999636"/>
    <n v="1.8403393406198395E-3"/>
    <x v="1"/>
  </r>
  <r>
    <d v="2025-02-06T00:00:00"/>
    <x v="1"/>
    <n v="2"/>
    <n v="1"/>
    <x v="1"/>
    <x v="0"/>
    <s v="Q1"/>
    <x v="10"/>
    <x v="3"/>
    <s v="EQ"/>
    <n v="8922"/>
    <n v="8961.65"/>
    <n v="8811"/>
    <n v="8927.7999999999993"/>
    <n v="8840"/>
    <n v="8846.35"/>
    <n v="8874.2099999999991"/>
    <n v="580590"/>
    <n v="5152277991.5500002"/>
    <n v="54926"/>
    <n v="346129"/>
    <n v="59.62"/>
    <n v="-81.449999999998909"/>
    <n v="-9.1231882434641143E-3"/>
    <x v="0"/>
  </r>
  <r>
    <d v="2025-02-07T00:00:00"/>
    <x v="1"/>
    <n v="2"/>
    <n v="1"/>
    <x v="1"/>
    <x v="0"/>
    <s v="Q1"/>
    <x v="10"/>
    <x v="3"/>
    <s v="EQ"/>
    <n v="8890.5499999999993"/>
    <n v="9026"/>
    <n v="8851.0499999999993"/>
    <n v="8846.35"/>
    <n v="8996"/>
    <n v="8989.4"/>
    <n v="8948.17"/>
    <n v="244178"/>
    <n v="2184945072.1999998"/>
    <n v="36840"/>
    <n v="121437"/>
    <n v="49.73"/>
    <n v="143.04999999999927"/>
    <n v="1.6170511001712486E-2"/>
    <x v="1"/>
  </r>
  <r>
    <d v="2025-02-10T00:00:00"/>
    <x v="1"/>
    <n v="2"/>
    <n v="1"/>
    <x v="1"/>
    <x v="0"/>
    <s v="Q1"/>
    <x v="10"/>
    <x v="3"/>
    <s v="EQ"/>
    <n v="8989.4"/>
    <n v="9069.7999999999993"/>
    <n v="8845.85"/>
    <n v="8989.4"/>
    <n v="8879"/>
    <n v="8880.5499999999993"/>
    <n v="8912.5400000000009"/>
    <n v="192650"/>
    <n v="1717000998.25"/>
    <n v="29536"/>
    <n v="101164"/>
    <n v="52.51"/>
    <n v="-108.85000000000036"/>
    <n v="-1.2108705809064049E-2"/>
    <x v="0"/>
  </r>
  <r>
    <d v="2025-02-11T00:00:00"/>
    <x v="1"/>
    <n v="2"/>
    <n v="1"/>
    <x v="1"/>
    <x v="0"/>
    <s v="Q1"/>
    <x v="10"/>
    <x v="3"/>
    <s v="EQ"/>
    <n v="8830"/>
    <n v="8877.4500000000007"/>
    <n v="8732.5499999999993"/>
    <n v="8880.5499999999993"/>
    <n v="8750"/>
    <n v="8762"/>
    <n v="8765.85"/>
    <n v="282926"/>
    <n v="2480086823.5"/>
    <n v="40112"/>
    <n v="178809"/>
    <n v="63.2"/>
    <n v="-118.54999999999927"/>
    <n v="-1.3349398404378026E-2"/>
    <x v="0"/>
  </r>
  <r>
    <d v="2025-02-12T00:00:00"/>
    <x v="1"/>
    <n v="2"/>
    <n v="1"/>
    <x v="1"/>
    <x v="0"/>
    <s v="Q1"/>
    <x v="10"/>
    <x v="3"/>
    <s v="EQ"/>
    <n v="8732"/>
    <n v="8819.4"/>
    <n v="8647"/>
    <n v="8762"/>
    <n v="8701.6"/>
    <n v="8711.6"/>
    <n v="8728.26"/>
    <n v="411042"/>
    <n v="3587681298.0500002"/>
    <n v="51019"/>
    <n v="245718"/>
    <n v="59.78"/>
    <n v="-50.399999999999636"/>
    <n v="-5.7521113900935441E-3"/>
    <x v="0"/>
  </r>
  <r>
    <d v="2025-02-13T00:00:00"/>
    <x v="1"/>
    <n v="2"/>
    <n v="1"/>
    <x v="1"/>
    <x v="0"/>
    <s v="Q1"/>
    <x v="10"/>
    <x v="3"/>
    <s v="EQ"/>
    <n v="8715.0499999999993"/>
    <n v="8777.0499999999993"/>
    <n v="8651.4500000000007"/>
    <n v="8711.6"/>
    <n v="8665.5"/>
    <n v="8691.35"/>
    <n v="8709.59"/>
    <n v="206920"/>
    <n v="1802187902.25"/>
    <n v="53555"/>
    <n v="109867"/>
    <n v="53.1"/>
    <n v="-20.25"/>
    <n v="-2.324486891041829E-3"/>
    <x v="0"/>
  </r>
  <r>
    <d v="2025-02-14T00:00:00"/>
    <x v="1"/>
    <n v="2"/>
    <n v="1"/>
    <x v="1"/>
    <x v="0"/>
    <s v="Q1"/>
    <x v="10"/>
    <x v="3"/>
    <s v="EQ"/>
    <n v="8700"/>
    <n v="8722.7000000000007"/>
    <n v="8419.9"/>
    <n v="8691.35"/>
    <n v="8464.85"/>
    <n v="8506.5"/>
    <n v="8549.36"/>
    <n v="369356"/>
    <n v="3157758539.4000001"/>
    <n v="61404"/>
    <n v="216980"/>
    <n v="58.75"/>
    <n v="-184.85000000000036"/>
    <n v="-2.1268272477808436E-2"/>
    <x v="0"/>
  </r>
  <r>
    <d v="2025-02-17T00:00:00"/>
    <x v="1"/>
    <n v="2"/>
    <n v="1"/>
    <x v="1"/>
    <x v="0"/>
    <s v="Q1"/>
    <x v="10"/>
    <x v="3"/>
    <s v="EQ"/>
    <n v="8494"/>
    <n v="8552.0499999999993"/>
    <n v="8382.65"/>
    <n v="8506.5"/>
    <n v="8527.5499999999993"/>
    <n v="8537.15"/>
    <n v="8486.33"/>
    <n v="224417"/>
    <n v="1904476220.8"/>
    <n v="36286"/>
    <n v="105646"/>
    <n v="47.08"/>
    <n v="30.649999999999636"/>
    <n v="3.6031270205136821E-3"/>
    <x v="1"/>
  </r>
  <r>
    <d v="2025-02-18T00:00:00"/>
    <x v="1"/>
    <n v="2"/>
    <n v="1"/>
    <x v="1"/>
    <x v="0"/>
    <s v="Q1"/>
    <x v="10"/>
    <x v="3"/>
    <s v="EQ"/>
    <n v="8510.1"/>
    <n v="8550"/>
    <n v="8390.4500000000007"/>
    <n v="8537.15"/>
    <n v="8445.7999999999993"/>
    <n v="8446.6"/>
    <n v="8441.06"/>
    <n v="206278"/>
    <n v="1741205385.3499999"/>
    <n v="32465"/>
    <n v="109043"/>
    <n v="52.86"/>
    <n v="-90.549999999999272"/>
    <n v="-1.0606584164504463E-2"/>
    <x v="0"/>
  </r>
  <r>
    <d v="2025-02-19T00:00:00"/>
    <x v="1"/>
    <n v="2"/>
    <n v="1"/>
    <x v="1"/>
    <x v="0"/>
    <s v="Q1"/>
    <x v="10"/>
    <x v="3"/>
    <s v="EQ"/>
    <n v="8440.0499999999993"/>
    <n v="8527.7000000000007"/>
    <n v="8405.0499999999993"/>
    <n v="8446.6"/>
    <n v="8473.9500000000007"/>
    <n v="8479.5"/>
    <n v="8470.9500000000007"/>
    <n v="200819"/>
    <n v="1701127542.6500001"/>
    <n v="38801"/>
    <n v="106032"/>
    <n v="52.8"/>
    <n v="32.899999999999636"/>
    <n v="3.8950583666800412E-3"/>
    <x v="1"/>
  </r>
  <r>
    <d v="2025-02-20T00:00:00"/>
    <x v="1"/>
    <n v="2"/>
    <n v="1"/>
    <x v="1"/>
    <x v="0"/>
    <s v="Q1"/>
    <x v="10"/>
    <x v="3"/>
    <s v="EQ"/>
    <n v="8459.9500000000007"/>
    <n v="8640"/>
    <n v="8459.9"/>
    <n v="8479.5"/>
    <n v="8625.9500000000007"/>
    <n v="8630.2000000000007"/>
    <n v="8593.34"/>
    <n v="188845"/>
    <n v="1622808802.0999999"/>
    <n v="35135"/>
    <n v="81971"/>
    <n v="43.41"/>
    <n v="150.70000000000073"/>
    <n v="1.7772274308626775E-2"/>
    <x v="1"/>
  </r>
  <r>
    <d v="2025-02-21T00:00:00"/>
    <x v="1"/>
    <n v="2"/>
    <n v="1"/>
    <x v="1"/>
    <x v="0"/>
    <s v="Q1"/>
    <x v="10"/>
    <x v="3"/>
    <s v="EQ"/>
    <n v="8550"/>
    <n v="8614"/>
    <n v="8450"/>
    <n v="8630.2000000000007"/>
    <n v="8504.9"/>
    <n v="8506.0499999999993"/>
    <n v="8517.94"/>
    <n v="222132"/>
    <n v="1892106735.4000001"/>
    <n v="36835"/>
    <n v="106380"/>
    <n v="47.89"/>
    <n v="-124.15000000000146"/>
    <n v="-1.4385529883432764E-2"/>
    <x v="0"/>
  </r>
  <r>
    <d v="2025-02-24T00:00:00"/>
    <x v="1"/>
    <n v="2"/>
    <n v="1"/>
    <x v="1"/>
    <x v="0"/>
    <s v="Q1"/>
    <x v="10"/>
    <x v="3"/>
    <s v="EQ"/>
    <n v="8450.5"/>
    <n v="8488.4500000000007"/>
    <n v="8341.6"/>
    <n v="8506.0499999999993"/>
    <n v="8460"/>
    <n v="8446.9500000000007"/>
    <n v="8418.11"/>
    <n v="275998"/>
    <n v="2323381283.1999998"/>
    <n v="52671"/>
    <n v="147800"/>
    <n v="53.55"/>
    <n v="-59.099999999998545"/>
    <n v="-6.9479958382561297E-3"/>
    <x v="0"/>
  </r>
  <r>
    <d v="2025-02-25T00:00:00"/>
    <x v="1"/>
    <n v="2"/>
    <n v="1"/>
    <x v="1"/>
    <x v="0"/>
    <s v="Q1"/>
    <x v="10"/>
    <x v="3"/>
    <s v="EQ"/>
    <n v="8450"/>
    <n v="8468.1"/>
    <n v="8365.0499999999993"/>
    <n v="8446.9500000000007"/>
    <n v="8420.25"/>
    <n v="8417.9"/>
    <n v="8419.86"/>
    <n v="237383"/>
    <n v="1998731035.75"/>
    <n v="40032"/>
    <n v="133142"/>
    <n v="56.09"/>
    <n v="-29.050000000001091"/>
    <n v="-3.4391111584656103E-3"/>
    <x v="0"/>
  </r>
  <r>
    <d v="2025-02-27T00:00:00"/>
    <x v="1"/>
    <n v="2"/>
    <n v="1"/>
    <x v="1"/>
    <x v="0"/>
    <s v="Q1"/>
    <x v="10"/>
    <x v="3"/>
    <s v="EQ"/>
    <n v="8360.1"/>
    <n v="8413.9500000000007"/>
    <n v="8183.4"/>
    <n v="8417.9"/>
    <n v="8195"/>
    <n v="8232.35"/>
    <n v="8252.7099999999991"/>
    <n v="350992"/>
    <n v="2896635879.3000002"/>
    <n v="65501"/>
    <n v="179528"/>
    <n v="51.15"/>
    <n v="-185.54999999999927"/>
    <n v="-2.2042314591525117E-2"/>
    <x v="0"/>
  </r>
  <r>
    <d v="2025-02-28T00:00:00"/>
    <x v="1"/>
    <n v="2"/>
    <n v="1"/>
    <x v="1"/>
    <x v="0"/>
    <s v="Q1"/>
    <x v="10"/>
    <x v="3"/>
    <s v="EQ"/>
    <n v="8234.75"/>
    <n v="8234.75"/>
    <n v="7886.3"/>
    <n v="8232.35"/>
    <n v="7915.2"/>
    <n v="7902.9"/>
    <n v="8016.31"/>
    <n v="580155"/>
    <n v="4650700672.1999998"/>
    <n v="79495"/>
    <n v="354170"/>
    <n v="61.05"/>
    <n v="-329.45000000000073"/>
    <n v="-4.0018949631636255E-2"/>
    <x v="0"/>
  </r>
  <r>
    <d v="2025-03-03T00:00:00"/>
    <x v="2"/>
    <n v="3"/>
    <n v="1"/>
    <x v="1"/>
    <x v="0"/>
    <s v="Q1"/>
    <x v="10"/>
    <x v="3"/>
    <s v="EQ"/>
    <n v="7934.95"/>
    <n v="7998.3"/>
    <n v="7679.6"/>
    <n v="7902.9"/>
    <n v="7710"/>
    <n v="7714.8"/>
    <n v="7774.24"/>
    <n v="497052"/>
    <n v="3864203087.8000002"/>
    <n v="71687"/>
    <n v="292627"/>
    <n v="58.87"/>
    <n v="-188.09999999999945"/>
    <n v="-2.3801389363398179E-2"/>
    <x v="0"/>
  </r>
  <r>
    <d v="2025-03-04T00:00:00"/>
    <x v="2"/>
    <n v="3"/>
    <n v="1"/>
    <x v="1"/>
    <x v="0"/>
    <s v="Q1"/>
    <x v="10"/>
    <x v="3"/>
    <s v="EQ"/>
    <n v="7652.1"/>
    <n v="7680"/>
    <n v="7317.05"/>
    <n v="7714.8"/>
    <n v="7332.95"/>
    <n v="7333.3"/>
    <n v="7428.53"/>
    <n v="1078953"/>
    <n v="8015033966.3500004"/>
    <n v="117095"/>
    <n v="590515"/>
    <n v="54.73"/>
    <n v="-381.5"/>
    <n v="-4.9450407009903045E-2"/>
    <x v="0"/>
  </r>
  <r>
    <d v="2025-03-05T00:00:00"/>
    <x v="2"/>
    <n v="3"/>
    <n v="1"/>
    <x v="1"/>
    <x v="0"/>
    <s v="Q1"/>
    <x v="10"/>
    <x v="3"/>
    <s v="EQ"/>
    <n v="7332.2"/>
    <n v="7443.3"/>
    <n v="7301"/>
    <n v="7333.3"/>
    <n v="7438.05"/>
    <n v="7420.3"/>
    <n v="7375.28"/>
    <n v="749464"/>
    <n v="5527505580.1000004"/>
    <n v="105944"/>
    <n v="473584"/>
    <n v="63.19"/>
    <n v="87"/>
    <n v="1.1863690289501315E-2"/>
    <x v="1"/>
  </r>
  <r>
    <d v="2025-03-06T00:00:00"/>
    <x v="2"/>
    <n v="3"/>
    <n v="1"/>
    <x v="1"/>
    <x v="0"/>
    <s v="Q1"/>
    <x v="10"/>
    <x v="3"/>
    <s v="EQ"/>
    <n v="7481"/>
    <n v="7500"/>
    <n v="7376.95"/>
    <n v="7420.3"/>
    <n v="7452"/>
    <n v="7462.25"/>
    <n v="7435.7"/>
    <n v="917093"/>
    <n v="6819230928.6499996"/>
    <n v="81003"/>
    <n v="570356"/>
    <n v="62.19"/>
    <n v="41.949999999999818"/>
    <n v="5.6534102394781632E-3"/>
    <x v="1"/>
  </r>
  <r>
    <d v="2025-03-07T00:00:00"/>
    <x v="2"/>
    <n v="3"/>
    <n v="1"/>
    <x v="1"/>
    <x v="0"/>
    <s v="Q1"/>
    <x v="10"/>
    <x v="3"/>
    <s v="EQ"/>
    <n v="7462.25"/>
    <n v="7624"/>
    <n v="7451.1"/>
    <n v="7462.25"/>
    <n v="7551"/>
    <n v="7574.75"/>
    <n v="7576.75"/>
    <n v="942308"/>
    <n v="7139629358.8999996"/>
    <n v="85264"/>
    <n v="490626"/>
    <n v="52.07"/>
    <n v="112.5"/>
    <n v="1.5075881939093438E-2"/>
    <x v="1"/>
  </r>
  <r>
    <d v="2025-03-10T00:00:00"/>
    <x v="2"/>
    <n v="3"/>
    <n v="1"/>
    <x v="1"/>
    <x v="0"/>
    <s v="Q1"/>
    <x v="10"/>
    <x v="3"/>
    <s v="EQ"/>
    <n v="7573"/>
    <n v="7573"/>
    <n v="7352"/>
    <n v="7574.75"/>
    <n v="7377"/>
    <n v="7383.4"/>
    <n v="7446.39"/>
    <n v="495241"/>
    <n v="3687759527.6999998"/>
    <n v="53473"/>
    <n v="264066"/>
    <n v="53.32"/>
    <n v="-191.35000000000036"/>
    <n v="-2.526155978745178E-2"/>
    <x v="0"/>
  </r>
  <r>
    <d v="2025-03-11T00:00:00"/>
    <x v="2"/>
    <n v="3"/>
    <n v="1"/>
    <x v="1"/>
    <x v="0"/>
    <s v="Q1"/>
    <x v="10"/>
    <x v="3"/>
    <s v="EQ"/>
    <n v="7355.5"/>
    <n v="7515.95"/>
    <n v="7328"/>
    <n v="7383.4"/>
    <n v="7509.85"/>
    <n v="7499.95"/>
    <n v="7448.2"/>
    <n v="412703"/>
    <n v="3073893790.75"/>
    <n v="51271"/>
    <n v="206556"/>
    <n v="50.05"/>
    <n v="116.55000000000018"/>
    <n v="1.57854105154807E-2"/>
    <x v="1"/>
  </r>
  <r>
    <d v="2025-03-12T00:00:00"/>
    <x v="2"/>
    <n v="3"/>
    <n v="1"/>
    <x v="1"/>
    <x v="0"/>
    <s v="Q1"/>
    <x v="10"/>
    <x v="3"/>
    <s v="EQ"/>
    <n v="7499.95"/>
    <n v="7569"/>
    <n v="7429.85"/>
    <n v="7499.95"/>
    <n v="7504.4"/>
    <n v="7515.05"/>
    <n v="7509.03"/>
    <n v="529286"/>
    <n v="3974421847"/>
    <n v="44311"/>
    <n v="277847"/>
    <n v="52.49"/>
    <n v="15.100000000000364"/>
    <n v="2.0133467556450861E-3"/>
    <x v="1"/>
  </r>
  <r>
    <d v="2025-03-13T00:00:00"/>
    <x v="2"/>
    <n v="3"/>
    <n v="1"/>
    <x v="1"/>
    <x v="0"/>
    <s v="Q1"/>
    <x v="10"/>
    <x v="3"/>
    <s v="EQ"/>
    <n v="7545.25"/>
    <n v="7545.25"/>
    <n v="7415"/>
    <n v="7515.05"/>
    <n v="7500.05"/>
    <n v="7504.7"/>
    <n v="7470.94"/>
    <n v="454776"/>
    <n v="3397606255.3499999"/>
    <n v="56730"/>
    <n v="250005"/>
    <n v="54.97"/>
    <n v="-10.350000000000364"/>
    <n v="-1.3772363457329444E-3"/>
    <x v="0"/>
  </r>
  <r>
    <d v="2025-03-17T00:00:00"/>
    <x v="2"/>
    <n v="3"/>
    <n v="1"/>
    <x v="1"/>
    <x v="0"/>
    <s v="Q1"/>
    <x v="10"/>
    <x v="3"/>
    <s v="EQ"/>
    <n v="7500"/>
    <n v="7611"/>
    <n v="7433"/>
    <n v="7504.7"/>
    <n v="7500"/>
    <n v="7486.05"/>
    <n v="7494.36"/>
    <n v="286388"/>
    <n v="2146294065.55"/>
    <n v="35809"/>
    <n v="143334"/>
    <n v="50.05"/>
    <n v="-18.649999999999636"/>
    <n v="-2.485109331485554E-3"/>
    <x v="0"/>
  </r>
  <r>
    <d v="2025-03-18T00:00:00"/>
    <x v="2"/>
    <n v="3"/>
    <n v="1"/>
    <x v="1"/>
    <x v="0"/>
    <s v="Q1"/>
    <x v="10"/>
    <x v="3"/>
    <s v="EQ"/>
    <n v="7523.4"/>
    <n v="7642.1"/>
    <n v="7512.85"/>
    <n v="7486.05"/>
    <n v="7625"/>
    <n v="7613.4"/>
    <n v="7579.05"/>
    <n v="354990"/>
    <n v="2690488374.5"/>
    <n v="43762"/>
    <n v="211839"/>
    <n v="59.67"/>
    <n v="127.34999999999945"/>
    <n v="1.7011641653475389E-2"/>
    <x v="1"/>
  </r>
  <r>
    <d v="2025-03-19T00:00:00"/>
    <x v="2"/>
    <n v="3"/>
    <n v="1"/>
    <x v="1"/>
    <x v="0"/>
    <s v="Q1"/>
    <x v="10"/>
    <x v="3"/>
    <s v="EQ"/>
    <n v="7674"/>
    <n v="7767.65"/>
    <n v="7619.25"/>
    <n v="7613.4"/>
    <n v="7711.25"/>
    <n v="7721.85"/>
    <n v="7711.63"/>
    <n v="409356"/>
    <n v="3156800475.1999998"/>
    <n v="43614"/>
    <n v="208619"/>
    <n v="50.96"/>
    <n v="108.45000000000073"/>
    <n v="1.4244621325557667E-2"/>
    <x v="1"/>
  </r>
  <r>
    <d v="2025-03-20T00:00:00"/>
    <x v="2"/>
    <n v="3"/>
    <n v="1"/>
    <x v="1"/>
    <x v="0"/>
    <s v="Q1"/>
    <x v="10"/>
    <x v="3"/>
    <s v="EQ"/>
    <n v="7734.95"/>
    <n v="7951.95"/>
    <n v="7722"/>
    <n v="7721.85"/>
    <n v="7920"/>
    <n v="7920"/>
    <n v="7888.88"/>
    <n v="606109"/>
    <n v="4781521116.3000002"/>
    <n v="61415"/>
    <n v="338212"/>
    <n v="55.8"/>
    <n v="198.14999999999964"/>
    <n v="2.5660949124885826E-2"/>
    <x v="1"/>
  </r>
  <r>
    <d v="2025-03-21T00:00:00"/>
    <x v="2"/>
    <n v="3"/>
    <n v="1"/>
    <x v="1"/>
    <x v="0"/>
    <s v="Q1"/>
    <x v="10"/>
    <x v="3"/>
    <s v="EQ"/>
    <n v="7969"/>
    <n v="8151"/>
    <n v="7938"/>
    <n v="7920"/>
    <n v="8080"/>
    <n v="8067.85"/>
    <n v="8069.62"/>
    <n v="703280"/>
    <n v="5675204857.1999998"/>
    <n v="52058"/>
    <n v="415632"/>
    <n v="59.1"/>
    <n v="147.85000000000036"/>
    <n v="1.866792929292934E-2"/>
    <x v="1"/>
  </r>
  <r>
    <d v="2025-03-24T00:00:00"/>
    <x v="2"/>
    <n v="3"/>
    <n v="1"/>
    <x v="1"/>
    <x v="0"/>
    <s v="Q1"/>
    <x v="10"/>
    <x v="3"/>
    <s v="EQ"/>
    <n v="8117.8"/>
    <n v="8213.9500000000007"/>
    <n v="8070"/>
    <n v="8067.85"/>
    <n v="8120"/>
    <n v="8125.55"/>
    <n v="8144.27"/>
    <n v="453508"/>
    <n v="3693489671.8499999"/>
    <n v="47800"/>
    <n v="269487"/>
    <n v="59.42"/>
    <n v="57.699999999999818"/>
    <n v="7.1518434279268725E-3"/>
    <x v="1"/>
  </r>
  <r>
    <d v="2025-03-25T00:00:00"/>
    <x v="2"/>
    <n v="3"/>
    <n v="1"/>
    <x v="1"/>
    <x v="0"/>
    <s v="Q1"/>
    <x v="10"/>
    <x v="3"/>
    <s v="EQ"/>
    <n v="8160"/>
    <n v="8167.95"/>
    <n v="7952"/>
    <n v="8125.55"/>
    <n v="7990"/>
    <n v="8006"/>
    <n v="8017.58"/>
    <n v="824076"/>
    <n v="6607094831.8000002"/>
    <n v="79784"/>
    <n v="462838"/>
    <n v="56.16"/>
    <n v="-119.55000000000018"/>
    <n v="-1.4712850207062929E-2"/>
    <x v="0"/>
  </r>
  <r>
    <d v="2025-03-26T00:00:00"/>
    <x v="2"/>
    <n v="3"/>
    <n v="1"/>
    <x v="1"/>
    <x v="0"/>
    <s v="Q1"/>
    <x v="10"/>
    <x v="3"/>
    <s v="EQ"/>
    <n v="8014.35"/>
    <n v="8047.45"/>
    <n v="7910"/>
    <n v="8006"/>
    <n v="7969"/>
    <n v="7977.1"/>
    <n v="7983.09"/>
    <n v="391366"/>
    <n v="3124308277.5"/>
    <n v="56441"/>
    <n v="226640"/>
    <n v="57.91"/>
    <n v="-28.899999999999636"/>
    <n v="-3.6097926555083231E-3"/>
    <x v="0"/>
  </r>
  <r>
    <d v="2025-03-27T00:00:00"/>
    <x v="2"/>
    <n v="3"/>
    <n v="1"/>
    <x v="1"/>
    <x v="0"/>
    <s v="Q1"/>
    <x v="10"/>
    <x v="3"/>
    <s v="EQ"/>
    <n v="7901"/>
    <n v="8039.1"/>
    <n v="7852.25"/>
    <n v="7977.1"/>
    <n v="7960"/>
    <n v="7974.3"/>
    <n v="7975.97"/>
    <n v="651971"/>
    <n v="5200098946.5"/>
    <n v="70101"/>
    <n v="411512"/>
    <n v="63.12"/>
    <n v="-2.8000000000001819"/>
    <n v="-3.5100475110004661E-4"/>
    <x v="0"/>
  </r>
  <r>
    <d v="2025-03-28T00:00:00"/>
    <x v="2"/>
    <n v="3"/>
    <n v="1"/>
    <x v="1"/>
    <x v="0"/>
    <s v="Q1"/>
    <x v="10"/>
    <x v="3"/>
    <s v="EQ"/>
    <n v="7970.4"/>
    <n v="8024.9"/>
    <n v="7810.75"/>
    <n v="7974.3"/>
    <n v="7859.95"/>
    <n v="7878.85"/>
    <n v="7918.42"/>
    <n v="392400"/>
    <n v="3107189465.8499999"/>
    <n v="51307"/>
    <n v="186078"/>
    <n v="47.42"/>
    <n v="-95.449999999999818"/>
    <n v="-1.1969702669826795E-2"/>
    <x v="0"/>
  </r>
  <r>
    <d v="2025-04-01T00:00:00"/>
    <x v="3"/>
    <n v="4"/>
    <n v="1"/>
    <x v="1"/>
    <x v="1"/>
    <s v="Q2"/>
    <x v="10"/>
    <x v="3"/>
    <s v="EQ"/>
    <n v="7631"/>
    <n v="8048"/>
    <n v="7631"/>
    <n v="7878.85"/>
    <n v="7975"/>
    <n v="7993.05"/>
    <n v="7958.37"/>
    <n v="283618"/>
    <n v="2257138042.4000001"/>
    <n v="40125"/>
    <n v="74944"/>
    <n v="26.42"/>
    <n v="114.19999999999982"/>
    <n v="1.4494501101048987E-2"/>
    <x v="1"/>
  </r>
  <r>
    <d v="2025-04-02T00:00:00"/>
    <x v="3"/>
    <n v="4"/>
    <n v="1"/>
    <x v="1"/>
    <x v="1"/>
    <s v="Q2"/>
    <x v="10"/>
    <x v="3"/>
    <s v="EQ"/>
    <n v="7962"/>
    <n v="8083.8"/>
    <n v="7945"/>
    <n v="7993.05"/>
    <n v="8075"/>
    <n v="8072.95"/>
    <n v="8022.26"/>
    <n v="237191"/>
    <n v="1902808158.55"/>
    <n v="33808"/>
    <n v="111769"/>
    <n v="47.12"/>
    <n v="79.899999999999636"/>
    <n v="9.9961841850106821E-3"/>
    <x v="1"/>
  </r>
  <r>
    <d v="2025-04-03T00:00:00"/>
    <x v="3"/>
    <n v="4"/>
    <n v="1"/>
    <x v="1"/>
    <x v="1"/>
    <s v="Q2"/>
    <x v="10"/>
    <x v="3"/>
    <s v="EQ"/>
    <n v="7940.05"/>
    <n v="7940.05"/>
    <n v="7840"/>
    <n v="8072.95"/>
    <n v="7909.75"/>
    <n v="7912.2"/>
    <n v="7894.29"/>
    <n v="470005"/>
    <n v="3710356492.6999998"/>
    <n v="52563"/>
    <n v="300932"/>
    <n v="64.03"/>
    <n v="-160.75"/>
    <n v="-1.9912175846499732E-2"/>
    <x v="0"/>
  </r>
  <r>
    <d v="2025-04-04T00:00:00"/>
    <x v="3"/>
    <n v="4"/>
    <n v="1"/>
    <x v="1"/>
    <x v="1"/>
    <s v="Q2"/>
    <x v="10"/>
    <x v="3"/>
    <s v="EQ"/>
    <n v="7880"/>
    <n v="7889.85"/>
    <n v="7652.25"/>
    <n v="7912.2"/>
    <n v="7699.8"/>
    <n v="7685.1"/>
    <n v="7714.02"/>
    <n v="461228"/>
    <n v="3557922154.9000001"/>
    <n v="44664"/>
    <n v="264509"/>
    <n v="57.35"/>
    <n v="-227.09999999999945"/>
    <n v="-2.8702510047774254E-2"/>
    <x v="0"/>
  </r>
  <r>
    <d v="2025-04-07T00:00:00"/>
    <x v="3"/>
    <n v="4"/>
    <n v="1"/>
    <x v="1"/>
    <x v="1"/>
    <s v="Q2"/>
    <x v="10"/>
    <x v="3"/>
    <s v="EQ"/>
    <n v="7300"/>
    <n v="7357.55"/>
    <n v="7089.35"/>
    <n v="7685.1"/>
    <n v="7322.05"/>
    <n v="7306.8"/>
    <n v="7266.61"/>
    <n v="469629"/>
    <n v="3412612643.0999999"/>
    <n v="72993"/>
    <n v="207909"/>
    <n v="44.27"/>
    <n v="-378.30000000000018"/>
    <n v="-4.9225123941132862E-2"/>
    <x v="0"/>
  </r>
  <r>
    <d v="2025-04-08T00:00:00"/>
    <x v="3"/>
    <n v="4"/>
    <n v="1"/>
    <x v="1"/>
    <x v="1"/>
    <s v="Q2"/>
    <x v="10"/>
    <x v="3"/>
    <s v="EQ"/>
    <n v="7384.5"/>
    <n v="7529.85"/>
    <n v="7345.75"/>
    <n v="7306.8"/>
    <n v="7519.95"/>
    <n v="7498.05"/>
    <n v="7453.65"/>
    <n v="259199"/>
    <n v="1931977455.8499999"/>
    <n v="43557"/>
    <n v="111652"/>
    <n v="43.08"/>
    <n v="191.25"/>
    <n v="2.6174248645097715E-2"/>
    <x v="1"/>
  </r>
  <r>
    <d v="2025-04-09T00:00:00"/>
    <x v="3"/>
    <n v="4"/>
    <n v="1"/>
    <x v="1"/>
    <x v="1"/>
    <s v="Q2"/>
    <x v="10"/>
    <x v="3"/>
    <s v="EQ"/>
    <n v="7525.45"/>
    <n v="7631.3"/>
    <n v="7460.5"/>
    <n v="7498.05"/>
    <n v="7576.45"/>
    <n v="7572.3"/>
    <n v="7561.23"/>
    <n v="261256"/>
    <n v="1975416744.5999999"/>
    <n v="40615"/>
    <n v="101498"/>
    <n v="38.85"/>
    <n v="74.25"/>
    <n v="9.9025746694140476E-3"/>
    <x v="1"/>
  </r>
  <r>
    <d v="2025-04-11T00:00:00"/>
    <x v="3"/>
    <n v="4"/>
    <n v="1"/>
    <x v="1"/>
    <x v="1"/>
    <s v="Q2"/>
    <x v="10"/>
    <x v="3"/>
    <s v="EQ"/>
    <n v="7719.5"/>
    <n v="7779.95"/>
    <n v="7636.35"/>
    <n v="7572.3"/>
    <n v="7779"/>
    <n v="7768.85"/>
    <n v="7733.03"/>
    <n v="290737"/>
    <n v="2248277112.4000001"/>
    <n v="43501"/>
    <n v="155036"/>
    <n v="53.33"/>
    <n v="196.55000000000018"/>
    <n v="2.5956446522192752E-2"/>
    <x v="1"/>
  </r>
  <r>
    <d v="2025-04-15T00:00:00"/>
    <x v="3"/>
    <n v="4"/>
    <n v="1"/>
    <x v="1"/>
    <x v="1"/>
    <s v="Q2"/>
    <x v="10"/>
    <x v="3"/>
    <s v="EQ"/>
    <n v="8000"/>
    <n v="8040"/>
    <n v="7828.5"/>
    <n v="7768.85"/>
    <n v="7984.5"/>
    <n v="7995.5"/>
    <n v="7982.02"/>
    <n v="387999"/>
    <n v="3097016579"/>
    <n v="48741"/>
    <n v="230158"/>
    <n v="59.32"/>
    <n v="226.64999999999964"/>
    <n v="2.9174202101984157E-2"/>
    <x v="1"/>
  </r>
  <r>
    <d v="2025-04-16T00:00:00"/>
    <x v="3"/>
    <n v="4"/>
    <n v="1"/>
    <x v="1"/>
    <x v="1"/>
    <s v="Q2"/>
    <x v="10"/>
    <x v="3"/>
    <s v="EQ"/>
    <n v="7999"/>
    <n v="7999.5"/>
    <n v="7864.5"/>
    <n v="7995.5"/>
    <n v="7947"/>
    <n v="7961.5"/>
    <n v="7918.17"/>
    <n v="294161"/>
    <n v="2329216008"/>
    <n v="41575"/>
    <n v="147370"/>
    <n v="50.1"/>
    <n v="-34"/>
    <n v="-4.2523919704833971E-3"/>
    <x v="0"/>
  </r>
  <r>
    <d v="2025-04-17T00:00:00"/>
    <x v="3"/>
    <n v="4"/>
    <n v="1"/>
    <x v="1"/>
    <x v="1"/>
    <s v="Q2"/>
    <x v="10"/>
    <x v="3"/>
    <s v="EQ"/>
    <n v="7994"/>
    <n v="8055"/>
    <n v="7864.5"/>
    <n v="7961.5"/>
    <n v="8008"/>
    <n v="8018"/>
    <n v="7977.88"/>
    <n v="274331"/>
    <n v="2188579729.5"/>
    <n v="53694"/>
    <n v="124449"/>
    <n v="45.36"/>
    <n v="56.5"/>
    <n v="7.0966526408340136E-3"/>
    <x v="1"/>
  </r>
  <r>
    <d v="2025-04-21T00:00:00"/>
    <x v="3"/>
    <n v="4"/>
    <n v="1"/>
    <x v="1"/>
    <x v="1"/>
    <s v="Q2"/>
    <x v="10"/>
    <x v="3"/>
    <s v="EQ"/>
    <n v="8010"/>
    <n v="8275"/>
    <n v="7950"/>
    <n v="8018"/>
    <n v="8230"/>
    <n v="8247.5"/>
    <n v="8168.65"/>
    <n v="285132"/>
    <n v="2329143461"/>
    <n v="45682"/>
    <n v="120954"/>
    <n v="42.42"/>
    <n v="229.5"/>
    <n v="2.8623098029433774E-2"/>
    <x v="1"/>
  </r>
  <r>
    <d v="2025-04-22T00:00:00"/>
    <x v="3"/>
    <n v="4"/>
    <n v="1"/>
    <x v="1"/>
    <x v="1"/>
    <s v="Q2"/>
    <x v="10"/>
    <x v="3"/>
    <s v="EQ"/>
    <n v="8186"/>
    <n v="8186.5"/>
    <n v="8075"/>
    <n v="8247.5"/>
    <n v="8135"/>
    <n v="8141"/>
    <n v="8122.72"/>
    <n v="394636"/>
    <n v="3205519014.5"/>
    <n v="43964"/>
    <n v="187400"/>
    <n v="47.49"/>
    <n v="-106.5"/>
    <n v="-1.2913003940588056E-2"/>
    <x v="0"/>
  </r>
  <r>
    <d v="2025-04-23T00:00:00"/>
    <x v="3"/>
    <n v="4"/>
    <n v="1"/>
    <x v="1"/>
    <x v="1"/>
    <s v="Q2"/>
    <x v="10"/>
    <x v="3"/>
    <s v="EQ"/>
    <n v="8111"/>
    <n v="8294.5"/>
    <n v="8051"/>
    <n v="8141"/>
    <n v="8229"/>
    <n v="8261.5"/>
    <n v="8168.07"/>
    <n v="598686"/>
    <n v="4890108515"/>
    <n v="59699"/>
    <n v="314040"/>
    <n v="52.45"/>
    <n v="120.5"/>
    <n v="1.4801621422429677E-2"/>
    <x v="1"/>
  </r>
  <r>
    <d v="2025-04-24T00:00:00"/>
    <x v="3"/>
    <n v="4"/>
    <n v="1"/>
    <x v="1"/>
    <x v="1"/>
    <s v="Q2"/>
    <x v="10"/>
    <x v="3"/>
    <s v="EQ"/>
    <n v="8260"/>
    <n v="8328"/>
    <n v="8169"/>
    <n v="8261.5"/>
    <n v="8215"/>
    <n v="8201.5"/>
    <n v="8239.6299999999992"/>
    <n v="322100"/>
    <n v="2653985823"/>
    <n v="44141"/>
    <n v="159030"/>
    <n v="49.37"/>
    <n v="-60"/>
    <n v="-7.2626036434061611E-3"/>
    <x v="0"/>
  </r>
  <r>
    <d v="2025-04-25T00:00:00"/>
    <x v="3"/>
    <n v="4"/>
    <n v="1"/>
    <x v="1"/>
    <x v="1"/>
    <s v="Q2"/>
    <x v="10"/>
    <x v="3"/>
    <s v="EQ"/>
    <n v="8225"/>
    <n v="8259.5"/>
    <n v="7965"/>
    <n v="8201.5"/>
    <n v="8010.5"/>
    <n v="8034"/>
    <n v="8059.68"/>
    <n v="508224"/>
    <n v="4096122973"/>
    <n v="51578"/>
    <n v="332039"/>
    <n v="65.33"/>
    <n v="-167.5"/>
    <n v="-2.042309333658477E-2"/>
    <x v="0"/>
  </r>
  <r>
    <d v="2025-04-28T00:00:00"/>
    <x v="3"/>
    <n v="4"/>
    <n v="1"/>
    <x v="1"/>
    <x v="1"/>
    <s v="Q2"/>
    <x v="10"/>
    <x v="3"/>
    <s v="EQ"/>
    <n v="8034"/>
    <n v="8134.5"/>
    <n v="7971"/>
    <n v="8034"/>
    <n v="8097.5"/>
    <n v="8096"/>
    <n v="8061.9"/>
    <n v="282481"/>
    <n v="2277334633.5"/>
    <n v="30651"/>
    <n v="184755"/>
    <n v="65.400000000000006"/>
    <n v="62"/>
    <n v="7.7172018919591731E-3"/>
    <x v="1"/>
  </r>
  <r>
    <d v="2025-04-29T00:00:00"/>
    <x v="3"/>
    <n v="4"/>
    <n v="1"/>
    <x v="1"/>
    <x v="1"/>
    <s v="Q2"/>
    <x v="10"/>
    <x v="3"/>
    <s v="EQ"/>
    <n v="8136.5"/>
    <n v="8169.5"/>
    <n v="8020"/>
    <n v="8096"/>
    <n v="8088.5"/>
    <n v="8078.5"/>
    <n v="8075.88"/>
    <n v="228383"/>
    <n v="1844393203.5"/>
    <n v="31599"/>
    <n v="118048"/>
    <n v="51.69"/>
    <n v="-17.5"/>
    <n v="-2.1615612648221345E-3"/>
    <x v="0"/>
  </r>
  <r>
    <d v="2025-04-30T00:00:00"/>
    <x v="3"/>
    <n v="4"/>
    <n v="1"/>
    <x v="1"/>
    <x v="1"/>
    <s v="Q2"/>
    <x v="10"/>
    <x v="3"/>
    <s v="EQ"/>
    <n v="8060"/>
    <n v="8077.5"/>
    <n v="7977.5"/>
    <n v="8078.5"/>
    <n v="8015"/>
    <n v="8030"/>
    <n v="8014.86"/>
    <n v="447067"/>
    <n v="3583177578.5"/>
    <n v="39138"/>
    <n v="310309"/>
    <n v="69.41"/>
    <n v="-48.5"/>
    <n v="-6.0035897753295785E-3"/>
    <x v="0"/>
  </r>
  <r>
    <d v="2025-05-02T00:00:00"/>
    <x v="4"/>
    <n v="5"/>
    <n v="1"/>
    <x v="1"/>
    <x v="1"/>
    <s v="Q2"/>
    <x v="10"/>
    <x v="3"/>
    <s v="EQ"/>
    <n v="8000"/>
    <n v="8086"/>
    <n v="7803"/>
    <n v="8030"/>
    <n v="7809"/>
    <n v="7836.5"/>
    <n v="7903.49"/>
    <n v="455898"/>
    <n v="3603186356"/>
    <n v="74875"/>
    <n v="216756"/>
    <n v="47.54"/>
    <n v="-193.5"/>
    <n v="-2.4097135740971356E-2"/>
    <x v="0"/>
  </r>
  <r>
    <d v="2025-05-05T00:00:00"/>
    <x v="4"/>
    <n v="5"/>
    <n v="1"/>
    <x v="1"/>
    <x v="1"/>
    <s v="Q2"/>
    <x v="10"/>
    <x v="3"/>
    <s v="EQ"/>
    <n v="7869.5"/>
    <n v="7964.5"/>
    <n v="7850"/>
    <n v="7836.5"/>
    <n v="7905"/>
    <n v="7920.5"/>
    <n v="7905.66"/>
    <n v="250175"/>
    <n v="1977797592"/>
    <n v="36482"/>
    <n v="123824"/>
    <n v="49.49"/>
    <n v="84"/>
    <n v="1.0719071013845467E-2"/>
    <x v="1"/>
  </r>
  <r>
    <d v="2025-05-06T00:00:00"/>
    <x v="4"/>
    <n v="5"/>
    <n v="1"/>
    <x v="1"/>
    <x v="1"/>
    <s v="Q2"/>
    <x v="10"/>
    <x v="3"/>
    <s v="EQ"/>
    <n v="7930"/>
    <n v="8044"/>
    <n v="7910"/>
    <n v="7920.5"/>
    <n v="7926.5"/>
    <n v="7945.5"/>
    <n v="7996.4"/>
    <n v="270568"/>
    <n v="2163568678"/>
    <n v="39935"/>
    <n v="91457"/>
    <n v="33.799999999999997"/>
    <n v="25"/>
    <n v="3.1563663910106686E-3"/>
    <x v="1"/>
  </r>
  <r>
    <d v="2025-05-07T00:00:00"/>
    <x v="4"/>
    <n v="5"/>
    <n v="1"/>
    <x v="1"/>
    <x v="1"/>
    <s v="Q2"/>
    <x v="10"/>
    <x v="3"/>
    <s v="EQ"/>
    <n v="7915.5"/>
    <n v="7978"/>
    <n v="7811.5"/>
    <n v="7945.5"/>
    <n v="7845"/>
    <n v="7849"/>
    <n v="7881.46"/>
    <n v="459640"/>
    <n v="3622632470"/>
    <n v="55124"/>
    <n v="292182"/>
    <n v="63.57"/>
    <n v="-96.5"/>
    <n v="-1.2145239443710276E-2"/>
    <x v="0"/>
  </r>
  <r>
    <d v="2025-05-08T00:00:00"/>
    <x v="4"/>
    <n v="5"/>
    <n v="1"/>
    <x v="1"/>
    <x v="1"/>
    <s v="Q2"/>
    <x v="10"/>
    <x v="3"/>
    <s v="EQ"/>
    <n v="7850.5"/>
    <n v="7869.5"/>
    <n v="7670"/>
    <n v="7849"/>
    <n v="7670.5"/>
    <n v="7724.5"/>
    <n v="7761.57"/>
    <n v="461725"/>
    <n v="3583710007.5"/>
    <n v="70938"/>
    <n v="243070"/>
    <n v="52.64"/>
    <n v="-124.5"/>
    <n v="-1.5861893234806981E-2"/>
    <x v="0"/>
  </r>
  <r>
    <d v="2025-05-09T00:00:00"/>
    <x v="4"/>
    <n v="5"/>
    <n v="1"/>
    <x v="1"/>
    <x v="1"/>
    <s v="Q2"/>
    <x v="10"/>
    <x v="3"/>
    <s v="EQ"/>
    <n v="7620"/>
    <n v="7743.5"/>
    <n v="7612"/>
    <n v="7724.5"/>
    <n v="7711.5"/>
    <n v="7682.5"/>
    <n v="7678.94"/>
    <n v="248982"/>
    <n v="1911917845"/>
    <n v="47790"/>
    <n v="116273"/>
    <n v="46.7"/>
    <n v="-42"/>
    <n v="-5.4372451291345722E-3"/>
    <x v="0"/>
  </r>
  <r>
    <d v="2025-05-12T00:00:00"/>
    <x v="4"/>
    <n v="5"/>
    <n v="1"/>
    <x v="1"/>
    <x v="1"/>
    <s v="Q2"/>
    <x v="10"/>
    <x v="3"/>
    <s v="EQ"/>
    <n v="7800"/>
    <n v="8048.5"/>
    <n v="7778"/>
    <n v="7682.5"/>
    <n v="8047"/>
    <n v="8039.5"/>
    <n v="7966.31"/>
    <n v="296774"/>
    <n v="2364193872.5"/>
    <n v="40508"/>
    <n v="154867"/>
    <n v="52.18"/>
    <n v="357"/>
    <n v="4.6469248291571751E-2"/>
    <x v="1"/>
  </r>
  <r>
    <d v="2025-05-13T00:00:00"/>
    <x v="4"/>
    <n v="5"/>
    <n v="1"/>
    <x v="1"/>
    <x v="1"/>
    <s v="Q2"/>
    <x v="10"/>
    <x v="3"/>
    <s v="EQ"/>
    <n v="8039.5"/>
    <n v="8109"/>
    <n v="7950"/>
    <n v="8039.5"/>
    <n v="8066.5"/>
    <n v="8063"/>
    <n v="8028.45"/>
    <n v="407395"/>
    <n v="3270750990.5"/>
    <n v="57904"/>
    <n v="210422"/>
    <n v="51.65"/>
    <n v="23.5"/>
    <n v="2.9230673549350086E-3"/>
    <x v="1"/>
  </r>
  <r>
    <d v="2025-05-14T00:00:00"/>
    <x v="4"/>
    <n v="5"/>
    <n v="1"/>
    <x v="1"/>
    <x v="1"/>
    <s v="Q2"/>
    <x v="10"/>
    <x v="3"/>
    <s v="EQ"/>
    <n v="8090"/>
    <n v="8208"/>
    <n v="8032"/>
    <n v="8063"/>
    <n v="8095.5"/>
    <n v="8102.5"/>
    <n v="8116.62"/>
    <n v="225717"/>
    <n v="1832059578.5"/>
    <n v="35513"/>
    <n v="89646"/>
    <n v="39.72"/>
    <n v="39.5"/>
    <n v="4.8989209971474637E-3"/>
    <x v="1"/>
  </r>
  <r>
    <d v="2025-05-15T00:00:00"/>
    <x v="4"/>
    <n v="5"/>
    <n v="1"/>
    <x v="1"/>
    <x v="1"/>
    <s v="Q2"/>
    <x v="10"/>
    <x v="3"/>
    <s v="EQ"/>
    <n v="8135"/>
    <n v="8366"/>
    <n v="8077"/>
    <n v="8102.5"/>
    <n v="8335"/>
    <n v="8326"/>
    <n v="8241.18"/>
    <n v="497959"/>
    <n v="4103768627.5"/>
    <n v="85429"/>
    <n v="221214"/>
    <n v="44.42"/>
    <n v="223.5"/>
    <n v="2.7584078987966679E-2"/>
    <x v="1"/>
  </r>
  <r>
    <d v="2025-05-16T00:00:00"/>
    <x v="4"/>
    <n v="5"/>
    <n v="1"/>
    <x v="1"/>
    <x v="1"/>
    <s v="Q2"/>
    <x v="10"/>
    <x v="3"/>
    <s v="EQ"/>
    <n v="8350"/>
    <n v="8495"/>
    <n v="8280"/>
    <n v="8326"/>
    <n v="8491"/>
    <n v="8482.5"/>
    <n v="8413.65"/>
    <n v="483122"/>
    <n v="4064819656.5"/>
    <n v="54407"/>
    <n v="203663"/>
    <n v="42.16"/>
    <n v="156.5"/>
    <n v="1.8796540956041316E-2"/>
    <x v="1"/>
  </r>
  <r>
    <d v="2025-05-19T00:00:00"/>
    <x v="4"/>
    <n v="5"/>
    <n v="1"/>
    <x v="1"/>
    <x v="1"/>
    <s v="Q2"/>
    <x v="10"/>
    <x v="3"/>
    <s v="EQ"/>
    <n v="8500"/>
    <n v="8861.5"/>
    <n v="8492"/>
    <n v="8482.5"/>
    <n v="8830"/>
    <n v="8851"/>
    <n v="8776.1299999999992"/>
    <n v="858221"/>
    <n v="7531862318.5"/>
    <n v="79088"/>
    <n v="394100"/>
    <n v="45.92"/>
    <n v="368.5"/>
    <n v="4.3442381373415856E-2"/>
    <x v="1"/>
  </r>
  <r>
    <d v="2025-05-20T00:00:00"/>
    <x v="4"/>
    <n v="5"/>
    <n v="1"/>
    <x v="1"/>
    <x v="1"/>
    <s v="Q2"/>
    <x v="10"/>
    <x v="3"/>
    <s v="EQ"/>
    <n v="8850"/>
    <n v="8850"/>
    <n v="8526.5"/>
    <n v="8851"/>
    <n v="8600"/>
    <n v="8565"/>
    <n v="8686.75"/>
    <n v="449936"/>
    <n v="3908482935"/>
    <n v="64413"/>
    <n v="241241"/>
    <n v="53.62"/>
    <n v="-286"/>
    <n v="-3.2312733024517003E-2"/>
    <x v="0"/>
  </r>
  <r>
    <d v="2025-05-21T00:00:00"/>
    <x v="4"/>
    <n v="5"/>
    <n v="1"/>
    <x v="1"/>
    <x v="1"/>
    <s v="Q2"/>
    <x v="10"/>
    <x v="3"/>
    <s v="EQ"/>
    <n v="8608"/>
    <n v="8765"/>
    <n v="8535.5"/>
    <n v="8565"/>
    <n v="8680"/>
    <n v="8687.5"/>
    <n v="8678.49"/>
    <n v="572628"/>
    <n v="4969545964"/>
    <n v="70180"/>
    <n v="286588"/>
    <n v="50.05"/>
    <n v="122.5"/>
    <n v="1.4302393461762989E-2"/>
    <x v="1"/>
  </r>
  <r>
    <d v="2025-05-22T00:00:00"/>
    <x v="4"/>
    <n v="5"/>
    <n v="1"/>
    <x v="1"/>
    <x v="1"/>
    <s v="Q2"/>
    <x v="10"/>
    <x v="3"/>
    <s v="EQ"/>
    <n v="8660"/>
    <n v="8775.5"/>
    <n v="8512.5"/>
    <n v="8687.5"/>
    <n v="8744"/>
    <n v="8733.5"/>
    <n v="8655.99"/>
    <n v="916615"/>
    <n v="7934210883"/>
    <n v="82837"/>
    <n v="609841"/>
    <n v="66.53"/>
    <n v="46"/>
    <n v="5.2949640287769783E-3"/>
    <x v="1"/>
  </r>
  <r>
    <d v="2025-05-23T00:00:00"/>
    <x v="4"/>
    <n v="5"/>
    <n v="1"/>
    <x v="1"/>
    <x v="1"/>
    <s v="Q2"/>
    <x v="10"/>
    <x v="3"/>
    <s v="EQ"/>
    <n v="8765"/>
    <n v="8838"/>
    <n v="8714"/>
    <n v="8733.5"/>
    <n v="8740"/>
    <n v="8741"/>
    <n v="8768.99"/>
    <n v="321989"/>
    <n v="2823519525.5"/>
    <n v="56670"/>
    <n v="161612"/>
    <n v="50.19"/>
    <n v="7.5"/>
    <n v="8.5876223736188243E-4"/>
    <x v="1"/>
  </r>
  <r>
    <d v="2025-05-26T00:00:00"/>
    <x v="4"/>
    <n v="5"/>
    <n v="1"/>
    <x v="1"/>
    <x v="1"/>
    <s v="Q2"/>
    <x v="10"/>
    <x v="3"/>
    <s v="EQ"/>
    <n v="8784.5"/>
    <n v="8978.5"/>
    <n v="8770"/>
    <n v="8741"/>
    <n v="8950"/>
    <n v="8958.5"/>
    <n v="8918.6299999999992"/>
    <n v="440577"/>
    <n v="3929341364.5"/>
    <n v="60140"/>
    <n v="203204"/>
    <n v="46.12"/>
    <n v="217.5"/>
    <n v="2.4882736529001259E-2"/>
    <x v="1"/>
  </r>
  <r>
    <d v="2025-05-27T00:00:00"/>
    <x v="4"/>
    <n v="5"/>
    <n v="1"/>
    <x v="1"/>
    <x v="1"/>
    <s v="Q2"/>
    <x v="10"/>
    <x v="3"/>
    <s v="EQ"/>
    <n v="8945"/>
    <n v="9004.5"/>
    <n v="8900.5"/>
    <n v="8958.5"/>
    <n v="8950"/>
    <n v="8963"/>
    <n v="8961.65"/>
    <n v="401273"/>
    <n v="3596067934"/>
    <n v="43167"/>
    <n v="228196"/>
    <n v="56.87"/>
    <n v="4.5"/>
    <n v="5.0231623597700513E-4"/>
    <x v="1"/>
  </r>
  <r>
    <d v="2025-05-28T00:00:00"/>
    <x v="4"/>
    <n v="5"/>
    <n v="1"/>
    <x v="1"/>
    <x v="1"/>
    <s v="Q2"/>
    <x v="10"/>
    <x v="3"/>
    <s v="EQ"/>
    <n v="8990"/>
    <n v="9007"/>
    <n v="8775"/>
    <n v="8963"/>
    <n v="8875"/>
    <n v="8849"/>
    <n v="8854.01"/>
    <n v="312080"/>
    <n v="2763159381"/>
    <n v="57398"/>
    <n v="117106"/>
    <n v="37.520000000000003"/>
    <n v="-114"/>
    <n v="-1.2718955706794601E-2"/>
    <x v="0"/>
  </r>
  <r>
    <d v="2025-05-29T00:00:00"/>
    <x v="4"/>
    <n v="5"/>
    <n v="1"/>
    <x v="1"/>
    <x v="1"/>
    <s v="Q2"/>
    <x v="10"/>
    <x v="3"/>
    <s v="EQ"/>
    <n v="8907"/>
    <n v="8940"/>
    <n v="8802"/>
    <n v="8849"/>
    <n v="8899"/>
    <n v="8874.5"/>
    <n v="8868.9500000000007"/>
    <n v="330341"/>
    <n v="2929777801.5"/>
    <n v="47442"/>
    <n v="166123"/>
    <n v="50.29"/>
    <n v="25.5"/>
    <n v="2.8816815459373939E-3"/>
    <x v="1"/>
  </r>
  <r>
    <d v="2025-05-30T00:00:00"/>
    <x v="4"/>
    <n v="5"/>
    <n v="1"/>
    <x v="1"/>
    <x v="1"/>
    <s v="Q2"/>
    <x v="10"/>
    <x v="3"/>
    <s v="EQ"/>
    <n v="8787"/>
    <n v="8865"/>
    <n v="8585"/>
    <n v="8874.5"/>
    <n v="8599"/>
    <n v="8607"/>
    <n v="8656.64"/>
    <n v="1434828"/>
    <n v="12420782717"/>
    <n v="118890"/>
    <n v="804411"/>
    <n v="56.06"/>
    <n v="-267.5"/>
    <n v="-3.0142543241872783E-2"/>
    <x v="0"/>
  </r>
  <r>
    <d v="2025-06-02T00:00:00"/>
    <x v="5"/>
    <n v="6"/>
    <n v="1"/>
    <x v="1"/>
    <x v="1"/>
    <s v="Q2"/>
    <x v="10"/>
    <x v="3"/>
    <s v="EQ"/>
    <n v="8621.5"/>
    <n v="8621.5"/>
    <n v="8415"/>
    <n v="8607"/>
    <n v="8500.5"/>
    <n v="8513.5"/>
    <n v="8479.8799999999992"/>
    <n v="457251"/>
    <n v="3877435602.5"/>
    <n v="61075"/>
    <n v="192304"/>
    <n v="42.06"/>
    <n v="-93.5"/>
    <n v="-1.0863250842337632E-2"/>
    <x v="0"/>
  </r>
  <r>
    <d v="2025-06-03T00:00:00"/>
    <x v="5"/>
    <n v="6"/>
    <n v="1"/>
    <x v="1"/>
    <x v="1"/>
    <s v="Q2"/>
    <x v="10"/>
    <x v="3"/>
    <s v="EQ"/>
    <n v="8513"/>
    <n v="8600"/>
    <n v="8490"/>
    <n v="8513.5"/>
    <n v="8569"/>
    <n v="8563"/>
    <n v="8553.17"/>
    <n v="566074"/>
    <n v="4841727195.5"/>
    <n v="47523"/>
    <n v="350006"/>
    <n v="61.83"/>
    <n v="49.5"/>
    <n v="5.814294943325307E-3"/>
    <x v="1"/>
  </r>
  <r>
    <d v="2025-06-04T00:00:00"/>
    <x v="5"/>
    <n v="6"/>
    <n v="1"/>
    <x v="1"/>
    <x v="1"/>
    <s v="Q2"/>
    <x v="10"/>
    <x v="3"/>
    <s v="EQ"/>
    <n v="8550.5"/>
    <n v="8640.5"/>
    <n v="8527"/>
    <n v="8563"/>
    <n v="8576"/>
    <n v="8563.5"/>
    <n v="8573.84"/>
    <n v="431009"/>
    <n v="3695402115.5"/>
    <n v="42489"/>
    <n v="300120"/>
    <n v="69.63"/>
    <n v="0.5"/>
    <n v="5.8390750905056642E-5"/>
    <x v="1"/>
  </r>
  <r>
    <d v="2025-06-05T00:00:00"/>
    <x v="5"/>
    <n v="6"/>
    <n v="1"/>
    <x v="1"/>
    <x v="1"/>
    <s v="Q2"/>
    <x v="10"/>
    <x v="3"/>
    <s v="EQ"/>
    <n v="8614"/>
    <n v="8614"/>
    <n v="8509.5"/>
    <n v="8563.5"/>
    <n v="8563.5"/>
    <n v="8557.5"/>
    <n v="8563.01"/>
    <n v="381642"/>
    <n v="3268005630"/>
    <n v="36961"/>
    <n v="245198"/>
    <n v="64.25"/>
    <n v="-6"/>
    <n v="-7.0064809949203018E-4"/>
    <x v="0"/>
  </r>
  <r>
    <d v="2025-06-06T00:00:00"/>
    <x v="5"/>
    <n v="6"/>
    <n v="1"/>
    <x v="1"/>
    <x v="1"/>
    <s v="Q2"/>
    <x v="10"/>
    <x v="3"/>
    <s v="EQ"/>
    <n v="8608"/>
    <n v="8685"/>
    <n v="8541"/>
    <n v="8557.5"/>
    <n v="8655"/>
    <n v="8637"/>
    <n v="8622.3700000000008"/>
    <n v="435024"/>
    <n v="3750939982"/>
    <n v="41068"/>
    <n v="266247"/>
    <n v="61.2"/>
    <n v="79.5"/>
    <n v="9.2900964066608242E-3"/>
    <x v="1"/>
  </r>
  <r>
    <d v="2025-06-09T00:00:00"/>
    <x v="5"/>
    <n v="6"/>
    <n v="1"/>
    <x v="1"/>
    <x v="1"/>
    <s v="Q2"/>
    <x v="10"/>
    <x v="3"/>
    <s v="EQ"/>
    <n v="8680"/>
    <n v="8705"/>
    <n v="8599.5"/>
    <n v="8637"/>
    <n v="8645"/>
    <n v="8641"/>
    <n v="8638.2099999999991"/>
    <n v="443544"/>
    <n v="3831427814"/>
    <n v="46492"/>
    <n v="267322"/>
    <n v="60.27"/>
    <n v="4"/>
    <n v="4.6312376982748639E-4"/>
    <x v="1"/>
  </r>
  <r>
    <d v="2025-06-10T00:00:00"/>
    <x v="5"/>
    <n v="6"/>
    <n v="1"/>
    <x v="1"/>
    <x v="1"/>
    <s v="Q2"/>
    <x v="10"/>
    <x v="3"/>
    <s v="EQ"/>
    <n v="8645"/>
    <n v="8664"/>
    <n v="8574"/>
    <n v="8641"/>
    <n v="8635"/>
    <n v="8626"/>
    <n v="8618.6299999999992"/>
    <n v="350288"/>
    <n v="3019001472"/>
    <n v="42594"/>
    <n v="181713"/>
    <n v="51.88"/>
    <n v="-15"/>
    <n v="-1.7359101955792154E-3"/>
    <x v="0"/>
  </r>
  <r>
    <d v="2025-06-11T00:00:00"/>
    <x v="5"/>
    <n v="6"/>
    <n v="1"/>
    <x v="1"/>
    <x v="1"/>
    <s v="Q2"/>
    <x v="10"/>
    <x v="3"/>
    <s v="EQ"/>
    <n v="8635.5"/>
    <n v="8770"/>
    <n v="8610"/>
    <n v="8626"/>
    <n v="8732.5"/>
    <n v="8719"/>
    <n v="8727.5300000000007"/>
    <n v="462124"/>
    <n v="4033203027.5"/>
    <n v="66624"/>
    <n v="217176"/>
    <n v="47"/>
    <n v="93"/>
    <n v="1.078135868305124E-2"/>
    <x v="1"/>
  </r>
  <r>
    <d v="2025-06-12T00:00:00"/>
    <x v="5"/>
    <n v="6"/>
    <n v="1"/>
    <x v="1"/>
    <x v="1"/>
    <s v="Q2"/>
    <x v="10"/>
    <x v="3"/>
    <s v="EQ"/>
    <n v="8732.5"/>
    <n v="8756"/>
    <n v="8540"/>
    <n v="8719"/>
    <n v="8550"/>
    <n v="8567"/>
    <n v="8635.9"/>
    <n v="368162"/>
    <n v="3179408445"/>
    <n v="51151"/>
    <n v="205635"/>
    <n v="55.85"/>
    <n v="-152"/>
    <n v="-1.7433191879802731E-2"/>
    <x v="0"/>
  </r>
  <r>
    <d v="2025-06-13T00:00:00"/>
    <x v="5"/>
    <n v="6"/>
    <n v="1"/>
    <x v="1"/>
    <x v="1"/>
    <s v="Q2"/>
    <x v="10"/>
    <x v="3"/>
    <s v="EQ"/>
    <n v="8460"/>
    <n v="8485.5"/>
    <n v="8350"/>
    <n v="8567"/>
    <n v="8482.5"/>
    <n v="8463.5"/>
    <n v="8434"/>
    <n v="250910"/>
    <n v="2116175868"/>
    <n v="37981"/>
    <n v="128683"/>
    <n v="51.29"/>
    <n v="-103.5"/>
    <n v="-1.2081241975020427E-2"/>
    <x v="0"/>
  </r>
  <r>
    <d v="2025-06-16T00:00:00"/>
    <x v="5"/>
    <n v="6"/>
    <n v="1"/>
    <x v="1"/>
    <x v="1"/>
    <s v="Q2"/>
    <x v="10"/>
    <x v="3"/>
    <s v="EQ"/>
    <n v="8486.5"/>
    <n v="8595"/>
    <n v="8451"/>
    <n v="8463.5"/>
    <n v="8538"/>
    <n v="8529.5"/>
    <n v="8530.2900000000009"/>
    <n v="203598"/>
    <n v="1736749374.5"/>
    <n v="27708"/>
    <n v="82674"/>
    <n v="40.61"/>
    <n v="66"/>
    <n v="7.7981922372540912E-3"/>
    <x v="1"/>
  </r>
  <r>
    <d v="2025-06-17T00:00:00"/>
    <x v="5"/>
    <n v="6"/>
    <n v="1"/>
    <x v="1"/>
    <x v="1"/>
    <s v="Q2"/>
    <x v="10"/>
    <x v="3"/>
    <s v="EQ"/>
    <n v="8490"/>
    <n v="8554"/>
    <n v="8455"/>
    <n v="8529.5"/>
    <n v="8500"/>
    <n v="8494.5"/>
    <n v="8496.01"/>
    <n v="286217"/>
    <n v="2431703846.5"/>
    <n v="32537"/>
    <n v="151295"/>
    <n v="52.86"/>
    <n v="-35"/>
    <n v="-4.103405826836274E-3"/>
    <x v="0"/>
  </r>
  <r>
    <d v="2025-06-17T00:00:00"/>
    <x v="5"/>
    <n v="6"/>
    <n v="1"/>
    <x v="1"/>
    <x v="1"/>
    <s v="Q2"/>
    <x v="10"/>
    <x v="3"/>
    <s v="EQ"/>
    <n v="8490"/>
    <n v="8554"/>
    <n v="8455"/>
    <n v="8529.5"/>
    <n v="8500"/>
    <n v="8494.5"/>
    <n v="8496.01"/>
    <n v="286217"/>
    <n v="2431703846.5"/>
    <n v="32537"/>
    <n v="151295"/>
    <n v="52.86"/>
    <n v="-35"/>
    <n v="-4.103405826836274E-3"/>
    <x v="0"/>
  </r>
  <r>
    <d v="2025-06-18T00:00:00"/>
    <x v="5"/>
    <n v="6"/>
    <n v="1"/>
    <x v="1"/>
    <x v="1"/>
    <s v="Q2"/>
    <x v="10"/>
    <x v="3"/>
    <s v="EQ"/>
    <n v="8505"/>
    <n v="8657.5"/>
    <n v="8440.5"/>
    <n v="8494.5"/>
    <n v="8447.5"/>
    <n v="8468"/>
    <n v="8529.99"/>
    <n v="561114"/>
    <n v="4786296877.5"/>
    <n v="44300"/>
    <n v="342967"/>
    <n v="61.12"/>
    <n v="-26.5"/>
    <n v="-3.1196656660191888E-3"/>
    <x v="0"/>
  </r>
  <r>
    <d v="2025-06-19T00:00:00"/>
    <x v="5"/>
    <n v="6"/>
    <n v="1"/>
    <x v="1"/>
    <x v="1"/>
    <s v="Q2"/>
    <x v="10"/>
    <x v="3"/>
    <s v="EQ"/>
    <n v="8480"/>
    <n v="8555"/>
    <n v="8451.5"/>
    <n v="8468"/>
    <n v="8493"/>
    <n v="8496"/>
    <n v="8505.89"/>
    <n v="332303"/>
    <n v="2826532255"/>
    <n v="46709"/>
    <n v="171147"/>
    <n v="51.5"/>
    <n v="28"/>
    <n v="3.3065658951346244E-3"/>
    <x v="1"/>
  </r>
  <r>
    <d v="2025-06-20T00:00:00"/>
    <x v="5"/>
    <n v="6"/>
    <n v="1"/>
    <x v="1"/>
    <x v="1"/>
    <s v="Q2"/>
    <x v="10"/>
    <x v="3"/>
    <s v="EQ"/>
    <n v="8315"/>
    <n v="8403"/>
    <n v="8250"/>
    <n v="8496"/>
    <n v="8345"/>
    <n v="8371"/>
    <n v="8340.1299999999992"/>
    <n v="567646"/>
    <n v="4734242139.5"/>
    <n v="54576"/>
    <n v="273426"/>
    <n v="48.17"/>
    <n v="-125"/>
    <n v="-1.4712806026365348E-2"/>
    <x v="0"/>
  </r>
  <r>
    <d v="2025-06-23T00:00:00"/>
    <x v="5"/>
    <n v="6"/>
    <n v="1"/>
    <x v="1"/>
    <x v="1"/>
    <s v="Q2"/>
    <x v="10"/>
    <x v="3"/>
    <s v="EQ"/>
    <n v="8275"/>
    <n v="8328.5"/>
    <n v="8255"/>
    <n v="8371"/>
    <n v="8277"/>
    <n v="8286.5"/>
    <n v="8291.6200000000008"/>
    <n v="271619"/>
    <n v="2252161735.5"/>
    <n v="40563"/>
    <n v="149552"/>
    <n v="55.06"/>
    <n v="-84.5"/>
    <n v="-1.0094373432086967E-2"/>
    <x v="0"/>
  </r>
  <r>
    <d v="2025-06-24T00:00:00"/>
    <x v="5"/>
    <n v="6"/>
    <n v="1"/>
    <x v="1"/>
    <x v="1"/>
    <s v="Q2"/>
    <x v="10"/>
    <x v="3"/>
    <s v="EQ"/>
    <n v="8363"/>
    <n v="8424.5"/>
    <n v="8331.5"/>
    <n v="8286.5"/>
    <n v="8378"/>
    <n v="8377"/>
    <n v="8384.9699999999993"/>
    <n v="214129"/>
    <n v="1795464501"/>
    <n v="34208"/>
    <n v="93529"/>
    <n v="43.68"/>
    <n v="90.5"/>
    <n v="1.0921378145175889E-2"/>
    <x v="1"/>
  </r>
  <r>
    <d v="2025-06-25T00:00:00"/>
    <x v="5"/>
    <n v="6"/>
    <n v="1"/>
    <x v="1"/>
    <x v="1"/>
    <s v="Q2"/>
    <x v="10"/>
    <x v="3"/>
    <s v="EQ"/>
    <n v="8407"/>
    <n v="8437"/>
    <n v="8371"/>
    <n v="8377"/>
    <n v="8390"/>
    <n v="8389.5"/>
    <n v="8392.83"/>
    <n v="276176"/>
    <n v="2317897056"/>
    <n v="39248"/>
    <n v="162782"/>
    <n v="58.94"/>
    <n v="12.5"/>
    <n v="1.4921809717082489E-3"/>
    <x v="1"/>
  </r>
  <r>
    <d v="2025-06-26T00:00:00"/>
    <x v="5"/>
    <n v="6"/>
    <n v="1"/>
    <x v="1"/>
    <x v="1"/>
    <s v="Q2"/>
    <x v="10"/>
    <x v="3"/>
    <s v="EQ"/>
    <n v="8370"/>
    <n v="8465"/>
    <n v="8361"/>
    <n v="8389.5"/>
    <n v="8426"/>
    <n v="8433"/>
    <n v="8411.07"/>
    <n v="371685"/>
    <n v="3126269520"/>
    <n v="58031"/>
    <n v="198198"/>
    <n v="53.32"/>
    <n v="43.5"/>
    <n v="5.1850527445020562E-3"/>
    <x v="1"/>
  </r>
  <r>
    <d v="2025-06-27T00:00:00"/>
    <x v="5"/>
    <n v="6"/>
    <n v="1"/>
    <x v="1"/>
    <x v="1"/>
    <s v="Q2"/>
    <x v="10"/>
    <x v="3"/>
    <s v="EQ"/>
    <n v="8468"/>
    <n v="8507"/>
    <n v="8414"/>
    <n v="8433"/>
    <n v="8470"/>
    <n v="8436"/>
    <n v="8450.91"/>
    <n v="504248"/>
    <n v="4261355021.5"/>
    <n v="58100"/>
    <n v="345311"/>
    <n v="68.48"/>
    <n v="3"/>
    <n v="3.5574528637495552E-4"/>
    <x v="1"/>
  </r>
  <r>
    <d v="2025-06-30T00:00:00"/>
    <x v="5"/>
    <n v="6"/>
    <n v="1"/>
    <x v="1"/>
    <x v="1"/>
    <s v="Q2"/>
    <x v="10"/>
    <x v="3"/>
    <s v="EQ"/>
    <n v="8470"/>
    <n v="8496"/>
    <n v="8360"/>
    <n v="8436"/>
    <n v="8370"/>
    <n v="8376"/>
    <n v="8422.5400000000009"/>
    <n v="303799"/>
    <n v="2558759386.5"/>
    <n v="42726"/>
    <n v="144467"/>
    <n v="47.55"/>
    <n v="-60"/>
    <n v="-7.1123755334281651E-3"/>
    <x v="0"/>
  </r>
  <r>
    <d v="2025-07-01T00:00:00"/>
    <x v="6"/>
    <n v="7"/>
    <n v="1"/>
    <x v="1"/>
    <x v="2"/>
    <s v="Q3"/>
    <x v="10"/>
    <x v="3"/>
    <s v="EQ"/>
    <n v="8370"/>
    <n v="8409"/>
    <n v="8300"/>
    <n v="8376"/>
    <n v="8395"/>
    <n v="8399"/>
    <n v="8360.98"/>
    <n v="363782"/>
    <n v="3041575479"/>
    <n v="40645"/>
    <n v="174939"/>
    <n v="48.09"/>
    <n v="23"/>
    <n v="2.7459407831900667E-3"/>
    <x v="1"/>
  </r>
  <r>
    <d v="2025-07-02T00:00:00"/>
    <x v="6"/>
    <n v="7"/>
    <n v="1"/>
    <x v="1"/>
    <x v="2"/>
    <s v="Q3"/>
    <x v="10"/>
    <x v="3"/>
    <s v="EQ"/>
    <n v="8350"/>
    <n v="8409.5"/>
    <n v="8314.5"/>
    <n v="8399"/>
    <n v="8350"/>
    <n v="8356.5"/>
    <n v="8354.86"/>
    <n v="267604"/>
    <n v="2235795227"/>
    <n v="31158"/>
    <n v="164568"/>
    <n v="61.5"/>
    <n v="-42.5"/>
    <n v="-5.0601262055006545E-3"/>
    <x v="0"/>
  </r>
  <r>
    <d v="2025-07-03T00:00:00"/>
    <x v="6"/>
    <n v="7"/>
    <n v="1"/>
    <x v="1"/>
    <x v="2"/>
    <s v="Q3"/>
    <x v="10"/>
    <x v="3"/>
    <s v="EQ"/>
    <n v="8378"/>
    <n v="8464.5"/>
    <n v="8350"/>
    <n v="8356.5"/>
    <n v="8392.5"/>
    <n v="8382.5"/>
    <n v="8411.6"/>
    <n v="175619"/>
    <n v="1477236399"/>
    <n v="26428"/>
    <n v="55380"/>
    <n v="31.53"/>
    <n v="26"/>
    <n v="3.1113504457607852E-3"/>
    <x v="1"/>
  </r>
  <r>
    <d v="2025-07-04T00:00:00"/>
    <x v="6"/>
    <n v="7"/>
    <n v="1"/>
    <x v="1"/>
    <x v="2"/>
    <s v="Q3"/>
    <x v="10"/>
    <x v="3"/>
    <s v="EQ"/>
    <n v="8382"/>
    <n v="8450"/>
    <n v="8364.5"/>
    <n v="8382.5"/>
    <n v="8430"/>
    <n v="8433"/>
    <n v="8416.6200000000008"/>
    <n v="183720"/>
    <n v="1546301904.5"/>
    <n v="22565"/>
    <n v="88878"/>
    <n v="48.38"/>
    <n v="50.5"/>
    <n v="6.0244557113033103E-3"/>
    <x v="1"/>
  </r>
  <r>
    <d v="2025-07-07T00:00:00"/>
    <x v="6"/>
    <n v="7"/>
    <n v="1"/>
    <x v="1"/>
    <x v="2"/>
    <s v="Q3"/>
    <x v="10"/>
    <x v="3"/>
    <s v="EQ"/>
    <n v="8433"/>
    <n v="8484"/>
    <n v="8404"/>
    <n v="8433"/>
    <n v="8462"/>
    <n v="8463.5"/>
    <n v="8455.2800000000007"/>
    <n v="123117"/>
    <n v="1040988413"/>
    <n v="19691"/>
    <n v="59756"/>
    <n v="48.54"/>
    <n v="30.5"/>
    <n v="3.6167437448120479E-3"/>
    <x v="1"/>
  </r>
  <r>
    <d v="2025-07-08T00:00:00"/>
    <x v="6"/>
    <n v="7"/>
    <n v="1"/>
    <x v="1"/>
    <x v="2"/>
    <s v="Q3"/>
    <x v="10"/>
    <x v="3"/>
    <s v="EQ"/>
    <n v="8463"/>
    <n v="8474"/>
    <n v="8291"/>
    <n v="8463.5"/>
    <n v="8342"/>
    <n v="8339.5"/>
    <n v="8335.66"/>
    <n v="253579"/>
    <n v="2113747665.5"/>
    <n v="34226"/>
    <n v="133445"/>
    <n v="52.62"/>
    <n v="-124"/>
    <n v="-1.4651149051810716E-2"/>
    <x v="0"/>
  </r>
  <r>
    <d v="2025-07-09T00:00:00"/>
    <x v="6"/>
    <n v="7"/>
    <n v="1"/>
    <x v="1"/>
    <x v="2"/>
    <s v="Q3"/>
    <x v="10"/>
    <x v="3"/>
    <s v="EQ"/>
    <n v="8350"/>
    <n v="8376"/>
    <n v="8310.5"/>
    <n v="8339.5"/>
    <n v="8357.5"/>
    <n v="8361"/>
    <n v="8360.52"/>
    <n v="157280"/>
    <n v="1314942772.5"/>
    <n v="23710"/>
    <n v="90808"/>
    <n v="57.74"/>
    <n v="21.5"/>
    <n v="2.578092211763295E-3"/>
    <x v="1"/>
  </r>
  <r>
    <d v="2025-07-10T00:00:00"/>
    <x v="6"/>
    <n v="7"/>
    <n v="1"/>
    <x v="1"/>
    <x v="2"/>
    <s v="Q3"/>
    <x v="10"/>
    <x v="3"/>
    <s v="EQ"/>
    <n v="8394"/>
    <n v="8394"/>
    <n v="8268"/>
    <n v="8361"/>
    <n v="8271.5"/>
    <n v="8285"/>
    <n v="8317.4599999999991"/>
    <n v="229552"/>
    <n v="1909289149.5"/>
    <n v="29461"/>
    <n v="136609"/>
    <n v="59.51"/>
    <n v="-76"/>
    <n v="-9.0898217916517161E-3"/>
    <x v="0"/>
  </r>
  <r>
    <d v="2025-07-11T00:00:00"/>
    <x v="6"/>
    <n v="7"/>
    <n v="1"/>
    <x v="1"/>
    <x v="2"/>
    <s v="Q3"/>
    <x v="10"/>
    <x v="3"/>
    <s v="EQ"/>
    <n v="8285.5"/>
    <n v="8300"/>
    <n v="8045.5"/>
    <n v="8285"/>
    <n v="8074.5"/>
    <n v="8067"/>
    <n v="8124.93"/>
    <n v="539579"/>
    <n v="4384041984.5"/>
    <n v="72097"/>
    <n v="358368"/>
    <n v="66.42"/>
    <n v="-218"/>
    <n v="-2.6312613156306577E-2"/>
    <x v="0"/>
  </r>
  <r>
    <d v="2025-07-11T00:00:00"/>
    <x v="6"/>
    <n v="7"/>
    <n v="1"/>
    <x v="1"/>
    <x v="2"/>
    <s v="Q3"/>
    <x v="10"/>
    <x v="3"/>
    <s v="EQ"/>
    <n v="8285.5"/>
    <n v="8300"/>
    <n v="8045.5"/>
    <n v="8285"/>
    <n v="8074.5"/>
    <n v="8067"/>
    <n v="8124.93"/>
    <n v="539579"/>
    <n v="4384041984.5"/>
    <n v="72097"/>
    <n v="358368"/>
    <n v="66.42"/>
    <n v="-218"/>
    <n v="-2.6312613156306577E-2"/>
    <x v="0"/>
  </r>
  <r>
    <d v="2025-07-14T00:00:00"/>
    <x v="6"/>
    <n v="7"/>
    <n v="1"/>
    <x v="1"/>
    <x v="2"/>
    <s v="Q3"/>
    <x v="10"/>
    <x v="3"/>
    <s v="EQ"/>
    <n v="8090"/>
    <n v="8120"/>
    <n v="8035.5"/>
    <n v="8067"/>
    <n v="8080"/>
    <n v="8087.5"/>
    <n v="8084.31"/>
    <n v="248351"/>
    <n v="2007746588.5"/>
    <n v="33114"/>
    <n v="155257"/>
    <n v="62.52"/>
    <n v="20.5"/>
    <n v="2.5412173050700384E-3"/>
    <x v="1"/>
  </r>
  <r>
    <d v="2025-07-15T00:00:00"/>
    <x v="6"/>
    <n v="7"/>
    <n v="1"/>
    <x v="1"/>
    <x v="2"/>
    <s v="Q3"/>
    <x v="10"/>
    <x v="3"/>
    <s v="EQ"/>
    <n v="8128"/>
    <n v="8326"/>
    <n v="8090"/>
    <n v="8087.5"/>
    <n v="8315"/>
    <n v="8311"/>
    <n v="8232.9599999999991"/>
    <n v="366546"/>
    <n v="3017758873"/>
    <n v="45330"/>
    <n v="185202"/>
    <n v="50.53"/>
    <n v="223.5"/>
    <n v="2.7635239567233384E-2"/>
    <x v="1"/>
  </r>
  <r>
    <d v="2025-07-16T00:00:00"/>
    <x v="6"/>
    <n v="7"/>
    <n v="1"/>
    <x v="1"/>
    <x v="2"/>
    <s v="Q3"/>
    <x v="10"/>
    <x v="3"/>
    <s v="EQ"/>
    <n v="8311"/>
    <n v="8345"/>
    <n v="8184.5"/>
    <n v="8311"/>
    <n v="8276.5"/>
    <n v="8302.5"/>
    <n v="8274.24"/>
    <n v="275493"/>
    <n v="2279494439"/>
    <n v="28540"/>
    <n v="89628"/>
    <n v="32.53"/>
    <n v="-8.5"/>
    <n v="-1.0227409457345686E-3"/>
    <x v="0"/>
  </r>
  <r>
    <d v="2025-07-17T00:00:00"/>
    <x v="6"/>
    <n v="7"/>
    <n v="1"/>
    <x v="1"/>
    <x v="2"/>
    <s v="Q3"/>
    <x v="10"/>
    <x v="3"/>
    <s v="EQ"/>
    <n v="8278.5"/>
    <n v="8355"/>
    <n v="8262.5"/>
    <n v="8302.5"/>
    <n v="8321.5"/>
    <n v="8330"/>
    <n v="8318.7000000000007"/>
    <n v="249880"/>
    <n v="2078677430"/>
    <n v="39046"/>
    <n v="142964"/>
    <n v="57.21"/>
    <n v="27.5"/>
    <n v="3.3122553447756699E-3"/>
    <x v="1"/>
  </r>
  <r>
    <d v="2025-07-18T00:00:00"/>
    <x v="6"/>
    <n v="7"/>
    <n v="1"/>
    <x v="1"/>
    <x v="2"/>
    <s v="Q3"/>
    <x v="10"/>
    <x v="3"/>
    <s v="EQ"/>
    <n v="8305"/>
    <n v="8365"/>
    <n v="8305"/>
    <n v="8330"/>
    <n v="8339"/>
    <n v="8347.5"/>
    <n v="8338.93"/>
    <n v="268313"/>
    <n v="2237443730"/>
    <n v="28749"/>
    <n v="192423"/>
    <n v="71.72"/>
    <n v="17.5"/>
    <n v="2.1008403361344537E-3"/>
    <x v="1"/>
  </r>
  <r>
    <d v="2025-07-21T00:00:00"/>
    <x v="6"/>
    <n v="7"/>
    <n v="1"/>
    <x v="1"/>
    <x v="2"/>
    <s v="Q3"/>
    <x v="10"/>
    <x v="3"/>
    <s v="EQ"/>
    <n v="8306"/>
    <n v="8450"/>
    <n v="8306"/>
    <n v="8347.5"/>
    <n v="8449"/>
    <n v="8438.5"/>
    <n v="8403.51"/>
    <n v="253964"/>
    <n v="2134188023.5"/>
    <n v="36373"/>
    <n v="133838"/>
    <n v="52.7"/>
    <n v="91"/>
    <n v="1.090146750524109E-2"/>
    <x v="1"/>
  </r>
  <r>
    <d v="2025-07-22T00:00:00"/>
    <x v="6"/>
    <n v="7"/>
    <n v="1"/>
    <x v="1"/>
    <x v="2"/>
    <s v="Q3"/>
    <x v="10"/>
    <x v="3"/>
    <s v="EQ"/>
    <n v="8470"/>
    <n v="8470"/>
    <n v="8277"/>
    <n v="8438.5"/>
    <n v="8290"/>
    <n v="8295"/>
    <n v="8335.51"/>
    <n v="302466"/>
    <n v="2521208415.5"/>
    <n v="37944"/>
    <n v="174222"/>
    <n v="57.6"/>
    <n v="-143.5"/>
    <n v="-1.7005391953546247E-2"/>
    <x v="0"/>
  </r>
  <r>
    <d v="2025-07-23T00:00:00"/>
    <x v="6"/>
    <n v="7"/>
    <n v="1"/>
    <x v="1"/>
    <x v="2"/>
    <s v="Q3"/>
    <x v="10"/>
    <x v="3"/>
    <s v="EQ"/>
    <n v="8313.5"/>
    <n v="8405"/>
    <n v="8290.5"/>
    <n v="8295"/>
    <n v="8394"/>
    <n v="8397"/>
    <n v="8384.7900000000009"/>
    <n v="194644"/>
    <n v="1632049856.5"/>
    <n v="23592"/>
    <n v="78880"/>
    <n v="40.53"/>
    <n v="102"/>
    <n v="1.2296564195298372E-2"/>
    <x v="1"/>
  </r>
  <r>
    <d v="2025-07-24T00:00:00"/>
    <x v="6"/>
    <n v="7"/>
    <n v="1"/>
    <x v="1"/>
    <x v="2"/>
    <s v="Q3"/>
    <x v="10"/>
    <x v="3"/>
    <s v="EQ"/>
    <n v="8409.5"/>
    <n v="8435"/>
    <n v="8276"/>
    <n v="8397"/>
    <n v="8288"/>
    <n v="8288.5"/>
    <n v="8337.39"/>
    <n v="298692"/>
    <n v="2490311457.5"/>
    <n v="37047"/>
    <n v="183487"/>
    <n v="61.43"/>
    <n v="-108.5"/>
    <n v="-1.292128141002739E-2"/>
    <x v="0"/>
  </r>
  <r>
    <d v="2025-07-25T00:00:00"/>
    <x v="6"/>
    <n v="7"/>
    <n v="1"/>
    <x v="1"/>
    <x v="2"/>
    <s v="Q3"/>
    <x v="10"/>
    <x v="3"/>
    <s v="EQ"/>
    <n v="8275"/>
    <n v="8280"/>
    <n v="8044.5"/>
    <n v="8288.5"/>
    <n v="8074.5"/>
    <n v="8075.5"/>
    <n v="8098.09"/>
    <n v="554118"/>
    <n v="4487300045.5"/>
    <n v="69136"/>
    <n v="278079"/>
    <n v="50.18"/>
    <n v="-213"/>
    <n v="-2.569825662061893E-2"/>
    <x v="0"/>
  </r>
  <r>
    <d v="2025-07-28T00:00:00"/>
    <x v="6"/>
    <n v="7"/>
    <n v="1"/>
    <x v="1"/>
    <x v="2"/>
    <s v="Q3"/>
    <x v="10"/>
    <x v="3"/>
    <s v="EQ"/>
    <n v="8075.5"/>
    <n v="8158"/>
    <n v="8075"/>
    <n v="8075.5"/>
    <n v="8075"/>
    <n v="8089.5"/>
    <n v="8110.68"/>
    <n v="232171"/>
    <n v="1883064858"/>
    <n v="28528"/>
    <n v="123775"/>
    <n v="53.31"/>
    <n v="14"/>
    <n v="1.7336387839762245E-3"/>
    <x v="1"/>
  </r>
  <r>
    <d v="2025-07-29T00:00:00"/>
    <x v="6"/>
    <n v="7"/>
    <n v="1"/>
    <x v="1"/>
    <x v="2"/>
    <s v="Q3"/>
    <x v="10"/>
    <x v="3"/>
    <s v="EQ"/>
    <n v="8089.5"/>
    <n v="8146"/>
    <n v="8056"/>
    <n v="8089.5"/>
    <n v="8139"/>
    <n v="8127.5"/>
    <n v="8109.9"/>
    <n v="209998"/>
    <n v="1703063469.5"/>
    <n v="29893"/>
    <n v="98244"/>
    <n v="46.78"/>
    <n v="38"/>
    <n v="4.6974473082390753E-3"/>
    <x v="1"/>
  </r>
  <r>
    <d v="2025-07-30T00:00:00"/>
    <x v="6"/>
    <n v="7"/>
    <n v="1"/>
    <x v="1"/>
    <x v="2"/>
    <s v="Q3"/>
    <x v="10"/>
    <x v="3"/>
    <s v="EQ"/>
    <n v="8090.5"/>
    <n v="8132.5"/>
    <n v="8025"/>
    <n v="8127.5"/>
    <n v="8046"/>
    <n v="8043.5"/>
    <n v="8068.52"/>
    <n v="222804"/>
    <n v="1797697849.5"/>
    <n v="28321"/>
    <n v="125841"/>
    <n v="56.48"/>
    <n v="-84"/>
    <n v="-1.0335281451860965E-2"/>
    <x v="0"/>
  </r>
  <r>
    <d v="2025-07-31T00:00:00"/>
    <x v="6"/>
    <n v="7"/>
    <n v="1"/>
    <x v="1"/>
    <x v="2"/>
    <s v="Q3"/>
    <x v="10"/>
    <x v="3"/>
    <s v="EQ"/>
    <n v="7990"/>
    <n v="8094"/>
    <n v="7930.5"/>
    <n v="8043.5"/>
    <n v="8003"/>
    <n v="8008"/>
    <n v="8019"/>
    <n v="297025"/>
    <n v="2381844291.5"/>
    <n v="37317"/>
    <n v="113649"/>
    <n v="38.26"/>
    <n v="-35.5"/>
    <n v="-4.4135015851308511E-3"/>
    <x v="0"/>
  </r>
  <r>
    <d v="2025-08-01T00:00:00"/>
    <x v="7"/>
    <n v="8"/>
    <n v="1"/>
    <x v="1"/>
    <x v="2"/>
    <s v="Q3"/>
    <x v="10"/>
    <x v="3"/>
    <s v="EQ"/>
    <n v="8008"/>
    <n v="8091"/>
    <n v="7951.5"/>
    <n v="8008"/>
    <n v="8055"/>
    <n v="8044.5"/>
    <n v="8035.22"/>
    <n v="329818"/>
    <n v="2650159685"/>
    <n v="35221"/>
    <n v="169953"/>
    <n v="51.53"/>
    <n v="36.5"/>
    <n v="4.557942057942058E-3"/>
    <x v="1"/>
  </r>
  <r>
    <d v="2025-08-04T00:00:00"/>
    <x v="7"/>
    <n v="8"/>
    <n v="1"/>
    <x v="1"/>
    <x v="2"/>
    <s v="Q3"/>
    <x v="10"/>
    <x v="3"/>
    <s v="EQ"/>
    <n v="8044.5"/>
    <n v="8205"/>
    <n v="8044.5"/>
    <n v="8044.5"/>
    <n v="8176"/>
    <n v="8187.5"/>
    <n v="8161.35"/>
    <n v="221221"/>
    <n v="1805462269"/>
    <n v="34803"/>
    <n v="107558"/>
    <n v="48.62"/>
    <n v="143"/>
    <n v="1.77761203306607E-2"/>
    <x v="1"/>
  </r>
  <r>
    <d v="2025-08-05T00:00:00"/>
    <x v="7"/>
    <n v="8"/>
    <n v="1"/>
    <x v="1"/>
    <x v="2"/>
    <s v="Q3"/>
    <x v="10"/>
    <x v="3"/>
    <s v="EQ"/>
    <n v="8176"/>
    <n v="8236.5"/>
    <n v="8130"/>
    <n v="8187.5"/>
    <n v="8221"/>
    <n v="8230.5"/>
    <n v="8187.85"/>
    <n v="194083"/>
    <n v="1589122579"/>
    <n v="27185"/>
    <n v="100793"/>
    <n v="51.93"/>
    <n v="43"/>
    <n v="5.2519083969465646E-3"/>
    <x v="1"/>
  </r>
  <r>
    <d v="2025-08-06T00:00:00"/>
    <x v="7"/>
    <n v="8"/>
    <n v="1"/>
    <x v="1"/>
    <x v="2"/>
    <s v="Q3"/>
    <x v="10"/>
    <x v="3"/>
    <s v="EQ"/>
    <n v="8269"/>
    <n v="8269"/>
    <n v="8120"/>
    <n v="8230.5"/>
    <n v="8175"/>
    <n v="8178.5"/>
    <n v="8220.84"/>
    <n v="515934"/>
    <n v="4241409928"/>
    <n v="50218"/>
    <n v="212204"/>
    <n v="41.13"/>
    <n v="-52"/>
    <n v="-6.3179636717088875E-3"/>
    <x v="0"/>
  </r>
  <r>
    <d v="2025-08-07T00:00:00"/>
    <x v="7"/>
    <n v="8"/>
    <n v="1"/>
    <x v="1"/>
    <x v="2"/>
    <s v="Q3"/>
    <x v="10"/>
    <x v="3"/>
    <s v="EQ"/>
    <n v="8070"/>
    <n v="8249"/>
    <n v="7858.5"/>
    <n v="8178.5"/>
    <n v="8241"/>
    <n v="8229"/>
    <n v="8123.35"/>
    <n v="456168"/>
    <n v="3705611829.5"/>
    <n v="66060"/>
    <n v="156914"/>
    <n v="34.4"/>
    <n v="50.5"/>
    <n v="6.174726416824601E-3"/>
    <x v="1"/>
  </r>
  <r>
    <d v="2025-08-08T00:00:00"/>
    <x v="7"/>
    <n v="8"/>
    <n v="1"/>
    <x v="1"/>
    <x v="2"/>
    <s v="Q3"/>
    <x v="10"/>
    <x v="3"/>
    <s v="EQ"/>
    <n v="8229"/>
    <n v="8277"/>
    <n v="8185"/>
    <n v="8229"/>
    <n v="8218"/>
    <n v="8224"/>
    <n v="8227.06"/>
    <n v="282679"/>
    <n v="2325616475"/>
    <n v="36199"/>
    <n v="136877"/>
    <n v="48.42"/>
    <n v="-5"/>
    <n v="-6.0760724267833275E-4"/>
    <x v="0"/>
  </r>
  <r>
    <d v="2025-08-11T00:00:00"/>
    <x v="7"/>
    <n v="8"/>
    <n v="1"/>
    <x v="1"/>
    <x v="2"/>
    <s v="Q3"/>
    <x v="10"/>
    <x v="3"/>
    <s v="EQ"/>
    <n v="8235"/>
    <n v="8300"/>
    <n v="8132.5"/>
    <n v="8224"/>
    <n v="8242.5"/>
    <n v="8275"/>
    <n v="8224.16"/>
    <n v="180274"/>
    <n v="1482602090.5"/>
    <n v="27061"/>
    <n v="80136"/>
    <n v="44.45"/>
    <n v="51"/>
    <n v="6.2013618677042798E-3"/>
    <x v="1"/>
  </r>
  <r>
    <d v="2025-08-12T00:00:00"/>
    <x v="7"/>
    <n v="8"/>
    <n v="1"/>
    <x v="1"/>
    <x v="2"/>
    <s v="Q3"/>
    <x v="10"/>
    <x v="3"/>
    <s v="EQ"/>
    <n v="8275.5"/>
    <n v="8321.5"/>
    <n v="8180"/>
    <n v="8275"/>
    <n v="8186"/>
    <n v="8196.5"/>
    <n v="8261.02"/>
    <n v="184529"/>
    <n v="1524397339"/>
    <n v="33230"/>
    <n v="91145"/>
    <n v="49.39"/>
    <n v="-78.5"/>
    <n v="-9.4864048338368576E-3"/>
    <x v="0"/>
  </r>
  <r>
    <d v="2025-08-13T00:00:00"/>
    <x v="7"/>
    <n v="8"/>
    <n v="1"/>
    <x v="1"/>
    <x v="2"/>
    <s v="Q3"/>
    <x v="10"/>
    <x v="3"/>
    <s v="EQ"/>
    <n v="8214.5"/>
    <n v="8309.5"/>
    <n v="8189"/>
    <n v="8196.5"/>
    <n v="8250"/>
    <n v="8248.5"/>
    <n v="8253.5499999999993"/>
    <n v="367519"/>
    <n v="3033335105.5"/>
    <n v="34593"/>
    <n v="200476"/>
    <n v="54.55"/>
    <n v="52"/>
    <n v="6.3441712926249009E-3"/>
    <x v="1"/>
  </r>
  <r>
    <d v="2025-08-14T00:00:00"/>
    <x v="7"/>
    <n v="8"/>
    <n v="1"/>
    <x v="1"/>
    <x v="2"/>
    <s v="Q3"/>
    <x v="10"/>
    <x v="3"/>
    <s v="EQ"/>
    <n v="8250"/>
    <n v="8280"/>
    <n v="8198"/>
    <n v="8248.5"/>
    <n v="8210.5"/>
    <n v="8213.5"/>
    <n v="8221.56"/>
    <n v="364270"/>
    <n v="2994869033.5"/>
    <n v="22448"/>
    <n v="270737"/>
    <n v="74.319999999999993"/>
    <n v="-35"/>
    <n v="-4.2431957325574348E-3"/>
    <x v="0"/>
  </r>
  <r>
    <d v="2025-08-18T00:00:00"/>
    <x v="7"/>
    <n v="8"/>
    <n v="1"/>
    <x v="1"/>
    <x v="2"/>
    <s v="Q3"/>
    <x v="10"/>
    <x v="3"/>
    <s v="EQ"/>
    <n v="8400"/>
    <n v="8629.5"/>
    <n v="8400"/>
    <n v="8213.5"/>
    <n v="8592"/>
    <n v="8588.5"/>
    <n v="8563.18"/>
    <n v="995976"/>
    <n v="8528721715.5"/>
    <n v="112772"/>
    <n v="563836"/>
    <n v="56.61"/>
    <n v="375"/>
    <n v="4.5656541060449259E-2"/>
    <x v="1"/>
  </r>
  <r>
    <d v="2025-08-19T00:00:00"/>
    <x v="7"/>
    <n v="8"/>
    <n v="1"/>
    <x v="1"/>
    <x v="2"/>
    <s v="Q3"/>
    <x v="10"/>
    <x v="3"/>
    <s v="EQ"/>
    <n v="8609"/>
    <n v="8856"/>
    <n v="8586"/>
    <n v="8588.5"/>
    <n v="8771"/>
    <n v="8795.5"/>
    <n v="8779.15"/>
    <n v="1052384"/>
    <n v="9239038664.5"/>
    <n v="95523"/>
    <n v="423603"/>
    <n v="40.25"/>
    <n v="207"/>
    <n v="2.4101996856261281E-2"/>
    <x v="1"/>
  </r>
  <r>
    <d v="2025-08-20T00:00:00"/>
    <x v="7"/>
    <n v="8"/>
    <n v="1"/>
    <x v="1"/>
    <x v="2"/>
    <s v="Q3"/>
    <x v="10"/>
    <x v="3"/>
    <s v="EQ"/>
    <n v="8794.5"/>
    <n v="8872.5"/>
    <n v="8763.5"/>
    <n v="8795.5"/>
    <n v="8821"/>
    <n v="8827.5"/>
    <n v="8825.17"/>
    <n v="490202"/>
    <n v="4326113722"/>
    <n v="62670"/>
    <n v="234280"/>
    <n v="47.79"/>
    <n v="32"/>
    <n v="3.6382240918651585E-3"/>
    <x v="1"/>
  </r>
  <r>
    <d v="2025-08-21T00:00:00"/>
    <x v="7"/>
    <n v="8"/>
    <n v="1"/>
    <x v="1"/>
    <x v="2"/>
    <s v="Q3"/>
    <x v="10"/>
    <x v="3"/>
    <s v="EQ"/>
    <n v="8835"/>
    <n v="8869"/>
    <n v="8630"/>
    <n v="8827.5"/>
    <n v="8690"/>
    <n v="8684.5"/>
    <n v="8727.2900000000009"/>
    <n v="510564"/>
    <n v="4455840333"/>
    <n v="61412"/>
    <n v="245749"/>
    <n v="48.13"/>
    <n v="-143"/>
    <n v="-1.61993769470405E-2"/>
    <x v="0"/>
  </r>
  <r>
    <d v="2025-08-22T00:00:00"/>
    <x v="7"/>
    <n v="8"/>
    <n v="1"/>
    <x v="1"/>
    <x v="2"/>
    <s v="Q3"/>
    <x v="10"/>
    <x v="3"/>
    <s v="EQ"/>
    <n v="8684.5"/>
    <n v="8715"/>
    <n v="8581"/>
    <n v="8684.5"/>
    <n v="8685"/>
    <n v="8679.5"/>
    <n v="8652.65"/>
    <n v="369875"/>
    <n v="3200398509"/>
    <n v="55150"/>
    <n v="212461"/>
    <n v="57.44"/>
    <n v="-5"/>
    <n v="-5.7573838447809314E-4"/>
    <x v="0"/>
  </r>
  <r>
    <d v="2025-08-25T00:00:00"/>
    <x v="7"/>
    <n v="8"/>
    <n v="1"/>
    <x v="1"/>
    <x v="2"/>
    <s v="Q3"/>
    <x v="10"/>
    <x v="3"/>
    <s v="EQ"/>
    <n v="8750"/>
    <n v="8764"/>
    <n v="8633.5"/>
    <n v="8679.5"/>
    <n v="8750"/>
    <n v="8750.5"/>
    <n v="8718.5"/>
    <n v="360880"/>
    <n v="3146333941"/>
    <n v="41287"/>
    <n v="177764"/>
    <n v="49.26"/>
    <n v="71"/>
    <n v="8.1801947116769396E-3"/>
    <x v="1"/>
  </r>
  <r>
    <d v="2025-08-26T00:00:00"/>
    <x v="7"/>
    <n v="8"/>
    <n v="1"/>
    <x v="1"/>
    <x v="2"/>
    <s v="Q3"/>
    <x v="10"/>
    <x v="3"/>
    <s v="EQ"/>
    <n v="8730"/>
    <n v="8825"/>
    <n v="8646"/>
    <n v="8750.5"/>
    <n v="8676"/>
    <n v="8691.5"/>
    <n v="8733.65"/>
    <n v="778390"/>
    <n v="6798184238"/>
    <n v="63638"/>
    <n v="485955"/>
    <n v="62.43"/>
    <n v="-59"/>
    <n v="-6.7424718587509288E-3"/>
    <x v="0"/>
  </r>
  <r>
    <d v="2025-08-28T00:00:00"/>
    <x v="7"/>
    <n v="8"/>
    <n v="1"/>
    <x v="1"/>
    <x v="2"/>
    <s v="Q3"/>
    <x v="10"/>
    <x v="3"/>
    <s v="EQ"/>
    <n v="8798"/>
    <n v="8798"/>
    <n v="8661"/>
    <n v="8691.5"/>
    <n v="8694"/>
    <n v="8689.5"/>
    <n v="8709.16"/>
    <n v="394657"/>
    <n v="3437131920"/>
    <n v="55627"/>
    <n v="217693"/>
    <n v="55.16"/>
    <n v="-2"/>
    <n v="-2.3010987746649024E-4"/>
    <x v="0"/>
  </r>
  <r>
    <d v="2025-08-29T00:00:00"/>
    <x v="7"/>
    <n v="8"/>
    <n v="1"/>
    <x v="1"/>
    <x v="2"/>
    <s v="Q3"/>
    <x v="10"/>
    <x v="3"/>
    <s v="EQ"/>
    <n v="8714"/>
    <n v="8730"/>
    <n v="8571.5"/>
    <n v="8689.5"/>
    <n v="8632"/>
    <n v="8631.5"/>
    <n v="8651.09"/>
    <n v="344340"/>
    <n v="2978914677.5"/>
    <n v="45518"/>
    <n v="201522"/>
    <n v="58.52"/>
    <n v="-58"/>
    <n v="-6.6747223660739976E-3"/>
    <x v="0"/>
  </r>
  <r>
    <d v="2025-09-01T00:00:00"/>
    <x v="8"/>
    <n v="9"/>
    <n v="1"/>
    <x v="1"/>
    <x v="2"/>
    <s v="Q3"/>
    <x v="10"/>
    <x v="3"/>
    <s v="EQ"/>
    <n v="8665"/>
    <n v="9037.5"/>
    <n v="8665"/>
    <n v="8631.5"/>
    <n v="8978"/>
    <n v="8967"/>
    <n v="8897.58"/>
    <n v="658701"/>
    <n v="5860843188.5"/>
    <n v="87428"/>
    <n v="268222"/>
    <n v="40.72"/>
    <n v="335.5"/>
    <n v="3.8869257950530034E-2"/>
    <x v="1"/>
  </r>
  <r>
    <d v="2025-09-02T00:00:00"/>
    <x v="8"/>
    <n v="9"/>
    <n v="1"/>
    <x v="1"/>
    <x v="2"/>
    <s v="Q3"/>
    <x v="10"/>
    <x v="3"/>
    <s v="EQ"/>
    <n v="8970"/>
    <n v="9109.5"/>
    <n v="8926"/>
    <n v="8967"/>
    <n v="9015"/>
    <n v="9030.5"/>
    <n v="9047.18"/>
    <n v="548186"/>
    <n v="4959537247.5"/>
    <n v="76798"/>
    <n v="240550"/>
    <n v="43.88"/>
    <n v="63.5"/>
    <n v="7.0815211330433813E-3"/>
    <x v="1"/>
  </r>
  <r>
    <d v="2025-09-03T00:00:00"/>
    <x v="8"/>
    <n v="9"/>
    <n v="1"/>
    <x v="1"/>
    <x v="2"/>
    <s v="Q3"/>
    <x v="10"/>
    <x v="3"/>
    <s v="EQ"/>
    <n v="9052"/>
    <n v="9129.5"/>
    <n v="8992"/>
    <n v="9030.5"/>
    <n v="9116"/>
    <n v="9116"/>
    <n v="9084.3700000000008"/>
    <n v="322758"/>
    <n v="2932052413.5"/>
    <n v="49772"/>
    <n v="185143"/>
    <n v="57.36"/>
    <n v="85.5"/>
    <n v="9.4679142904601082E-3"/>
    <x v="1"/>
  </r>
  <r>
    <d v="2025-09-04T00:00:00"/>
    <x v="8"/>
    <n v="9"/>
    <n v="1"/>
    <x v="1"/>
    <x v="2"/>
    <s v="Q3"/>
    <x v="10"/>
    <x v="3"/>
    <s v="EQ"/>
    <n v="9350"/>
    <n v="9353.5"/>
    <n v="9046.5"/>
    <n v="9116"/>
    <n v="9095"/>
    <n v="9071"/>
    <n v="9166.83"/>
    <n v="652617"/>
    <n v="5982429973.5"/>
    <n v="83413"/>
    <n v="309304"/>
    <n v="47.39"/>
    <n v="-45"/>
    <n v="-4.936375603334796E-3"/>
    <x v="0"/>
  </r>
  <r>
    <d v="2025-09-05T00:00:00"/>
    <x v="8"/>
    <n v="9"/>
    <n v="1"/>
    <x v="1"/>
    <x v="2"/>
    <s v="Q3"/>
    <x v="10"/>
    <x v="3"/>
    <s v="EQ"/>
    <n v="9117"/>
    <n v="9172"/>
    <n v="9053"/>
    <n v="9071"/>
    <n v="9075"/>
    <n v="9084.5"/>
    <n v="9099.81"/>
    <n v="231190"/>
    <n v="2103784526.5"/>
    <n v="43143"/>
    <n v="111517"/>
    <n v="48.24"/>
    <n v="13.5"/>
    <n v="1.4882592878403705E-3"/>
    <x v="1"/>
  </r>
  <r>
    <d v="2025-09-08T00:00:00"/>
    <x v="8"/>
    <n v="9"/>
    <n v="1"/>
    <x v="1"/>
    <x v="2"/>
    <s v="Q3"/>
    <x v="10"/>
    <x v="3"/>
    <s v="EQ"/>
    <n v="9102"/>
    <n v="9490"/>
    <n v="9073"/>
    <n v="9084.5"/>
    <n v="9455"/>
    <n v="9433.5"/>
    <n v="9364.68"/>
    <n v="713087"/>
    <n v="6677833315"/>
    <n v="78569"/>
    <n v="377165"/>
    <n v="52.89"/>
    <n v="349"/>
    <n v="3.8417084044251197E-2"/>
    <x v="1"/>
  </r>
  <r>
    <d v="2025-09-09T00:00:00"/>
    <x v="8"/>
    <n v="9"/>
    <n v="1"/>
    <x v="1"/>
    <x v="2"/>
    <s v="Q3"/>
    <x v="10"/>
    <x v="3"/>
    <s v="EQ"/>
    <n v="9390.5"/>
    <n v="9428.5"/>
    <n v="9236.5"/>
    <n v="9433.5"/>
    <n v="9390"/>
    <n v="9383"/>
    <n v="9378.65"/>
    <n v="505482"/>
    <n v="4740736892.5"/>
    <n v="65111"/>
    <n v="278838"/>
    <n v="55.16"/>
    <n v="-50.5"/>
    <n v="-5.3532623098531832E-3"/>
    <x v="0"/>
  </r>
  <r>
    <d v="2025-09-10T00:00:00"/>
    <x v="8"/>
    <n v="9"/>
    <n v="1"/>
    <x v="1"/>
    <x v="2"/>
    <s v="Q3"/>
    <x v="10"/>
    <x v="3"/>
    <s v="EQ"/>
    <n v="9425"/>
    <n v="9440"/>
    <n v="9180"/>
    <n v="9383"/>
    <n v="9232.5"/>
    <n v="9244"/>
    <n v="9299.4500000000007"/>
    <n v="454231"/>
    <n v="4224097654"/>
    <n v="64925"/>
    <n v="230991"/>
    <n v="50.85"/>
    <n v="-139"/>
    <n v="-1.4814025365021848E-2"/>
    <x v="0"/>
  </r>
  <r>
    <d v="2025-09-11T00:00:00"/>
    <x v="8"/>
    <n v="9"/>
    <n v="1"/>
    <x v="1"/>
    <x v="2"/>
    <s v="Q3"/>
    <x v="10"/>
    <x v="3"/>
    <s v="EQ"/>
    <n v="9243.5"/>
    <n v="9243.5"/>
    <n v="9075"/>
    <n v="9244"/>
    <n v="9119"/>
    <n v="9113.5"/>
    <n v="9126"/>
    <n v="472941"/>
    <n v="4316058930"/>
    <n v="60452"/>
    <n v="214744"/>
    <n v="45.41"/>
    <n v="-130.5"/>
    <n v="-1.411726525313717E-2"/>
    <x v="0"/>
  </r>
  <r>
    <d v="2025-09-12T00:00:00"/>
    <x v="8"/>
    <n v="9"/>
    <n v="1"/>
    <x v="1"/>
    <x v="2"/>
    <s v="Q3"/>
    <x v="10"/>
    <x v="3"/>
    <s v="EQ"/>
    <n v="9115"/>
    <n v="9205"/>
    <n v="8979.5"/>
    <n v="9113.5"/>
    <n v="9025"/>
    <n v="8999.5"/>
    <n v="9072.18"/>
    <n v="481492"/>
    <n v="4368180891"/>
    <n v="49514"/>
    <n v="258935"/>
    <n v="53.78"/>
    <n v="-114"/>
    <n v="-1.2508915345366764E-2"/>
    <x v="0"/>
  </r>
  <r>
    <d v="2025-09-15T00:00:00"/>
    <x v="8"/>
    <n v="9"/>
    <n v="1"/>
    <x v="1"/>
    <x v="2"/>
    <s v="Q3"/>
    <x v="10"/>
    <x v="3"/>
    <s v="EQ"/>
    <n v="9026.5"/>
    <n v="9091.5"/>
    <n v="8964"/>
    <n v="8999.5"/>
    <n v="9030.5"/>
    <n v="9025"/>
    <n v="9012.18"/>
    <n v="325549"/>
    <n v="2933906045"/>
    <n v="44768"/>
    <n v="172969"/>
    <n v="53.13"/>
    <n v="25.5"/>
    <n v="2.8334907494860827E-3"/>
    <x v="1"/>
  </r>
  <r>
    <d v="2025-09-16T00:00:00"/>
    <x v="8"/>
    <n v="9"/>
    <n v="1"/>
    <x v="1"/>
    <x v="2"/>
    <s v="Q3"/>
    <x v="10"/>
    <x v="3"/>
    <s v="EQ"/>
    <n v="9032"/>
    <n v="9099"/>
    <n v="9020"/>
    <n v="9025"/>
    <n v="9095"/>
    <n v="9072.5"/>
    <n v="9060.3799999999992"/>
    <n v="219134"/>
    <n v="1985438398"/>
    <n v="35705"/>
    <n v="122759"/>
    <n v="56.02"/>
    <n v="47.5"/>
    <n v="5.263157894736842E-3"/>
    <x v="1"/>
  </r>
  <r>
    <d v="2025-09-17T00:00:00"/>
    <x v="8"/>
    <n v="9"/>
    <n v="1"/>
    <x v="1"/>
    <x v="2"/>
    <s v="Q3"/>
    <x v="10"/>
    <x v="3"/>
    <s v="EQ"/>
    <n v="9076.5"/>
    <n v="9136"/>
    <n v="9070"/>
    <n v="9072.5"/>
    <n v="9085"/>
    <n v="9084"/>
    <n v="9101.2099999999991"/>
    <n v="172732"/>
    <n v="1572069665.5"/>
    <n v="23098"/>
    <n v="74087"/>
    <n v="42.89"/>
    <n v="11.5"/>
    <n v="1.2675668228162029E-3"/>
    <x v="1"/>
  </r>
  <r>
    <d v="2025-09-18T00:00:00"/>
    <x v="8"/>
    <n v="9"/>
    <n v="1"/>
    <x v="1"/>
    <x v="2"/>
    <s v="Q3"/>
    <x v="10"/>
    <x v="3"/>
    <s v="EQ"/>
    <n v="9099.5"/>
    <n v="9115"/>
    <n v="9025"/>
    <n v="9084"/>
    <n v="9075"/>
    <n v="9075"/>
    <n v="9065.17"/>
    <n v="183574"/>
    <n v="1664129480.5"/>
    <n v="29365"/>
    <n v="102692"/>
    <n v="55.94"/>
    <n v="-9"/>
    <n v="-9.9075297225891673E-4"/>
    <x v="0"/>
  </r>
  <r>
    <d v="2025-09-19T00:00:00"/>
    <x v="8"/>
    <n v="9"/>
    <n v="1"/>
    <x v="1"/>
    <x v="2"/>
    <s v="Q3"/>
    <x v="10"/>
    <x v="3"/>
    <s v="EQ"/>
    <n v="9050"/>
    <n v="9063.5"/>
    <n v="8950.5"/>
    <n v="9075"/>
    <n v="8976"/>
    <n v="8971.5"/>
    <n v="8988.1200000000008"/>
    <n v="467648"/>
    <n v="4203278063.5"/>
    <n v="39541"/>
    <n v="339804"/>
    <n v="72.66"/>
    <n v="-103.5"/>
    <n v="-1.1404958677685951E-2"/>
    <x v="0"/>
  </r>
  <r>
    <d v="2025-09-22T00:00:00"/>
    <x v="8"/>
    <n v="9"/>
    <n v="1"/>
    <x v="1"/>
    <x v="2"/>
    <s v="Q3"/>
    <x v="10"/>
    <x v="3"/>
    <s v="EQ"/>
    <n v="8971.5"/>
    <n v="9195"/>
    <n v="8959.5"/>
    <n v="8971.5"/>
    <n v="9033"/>
    <n v="9054.5"/>
    <n v="9112.6299999999992"/>
    <n v="525239"/>
    <n v="4786306451.5"/>
    <n v="52633"/>
    <n v="188044"/>
    <n v="35.799999999999997"/>
    <n v="83"/>
    <n v="9.2515186980995368E-3"/>
    <x v="1"/>
  </r>
  <r>
    <d v="2025-09-23T00:00:00"/>
    <x v="8"/>
    <n v="9"/>
    <n v="1"/>
    <x v="1"/>
    <x v="2"/>
    <s v="Q3"/>
    <x v="10"/>
    <x v="3"/>
    <s v="EQ"/>
    <n v="9079"/>
    <n v="9225"/>
    <n v="8950"/>
    <n v="9054.5"/>
    <n v="8968"/>
    <n v="8984.5"/>
    <n v="9078.2999999999993"/>
    <n v="451186"/>
    <n v="4096003431"/>
    <n v="59015"/>
    <n v="194187"/>
    <n v="43.04"/>
    <n v="-70"/>
    <n v="-7.7309625048318517E-3"/>
    <x v="0"/>
  </r>
  <r>
    <d v="2025-09-24T00:00:00"/>
    <x v="8"/>
    <n v="9"/>
    <n v="1"/>
    <x v="1"/>
    <x v="2"/>
    <s v="Q3"/>
    <x v="10"/>
    <x v="3"/>
    <s v="EQ"/>
    <n v="8990"/>
    <n v="8999"/>
    <n v="8804"/>
    <n v="8984.5"/>
    <n v="8824.5"/>
    <n v="8839"/>
    <n v="8881.33"/>
    <n v="240914"/>
    <n v="2139636169"/>
    <n v="31421"/>
    <n v="100702"/>
    <n v="41.8"/>
    <n v="-145.5"/>
    <n v="-1.6194557293115922E-2"/>
    <x v="0"/>
  </r>
  <r>
    <d v="2025-09-25T00:00:00"/>
    <x v="8"/>
    <n v="9"/>
    <n v="1"/>
    <x v="1"/>
    <x v="2"/>
    <s v="Q3"/>
    <x v="10"/>
    <x v="3"/>
    <s v="EQ"/>
    <n v="8821"/>
    <n v="8910"/>
    <n v="8758"/>
    <n v="8839"/>
    <n v="8827.5"/>
    <n v="8842.5"/>
    <n v="8836.02"/>
    <n v="441002"/>
    <n v="3896700869.5"/>
    <n v="42755"/>
    <n v="272857"/>
    <n v="61.87"/>
    <n v="3.5"/>
    <n v="3.9597239506731531E-4"/>
    <x v="1"/>
  </r>
  <r>
    <d v="2025-09-26T00:00:00"/>
    <x v="8"/>
    <n v="9"/>
    <n v="1"/>
    <x v="1"/>
    <x v="2"/>
    <s v="Q3"/>
    <x v="10"/>
    <x v="3"/>
    <s v="EQ"/>
    <n v="8830"/>
    <n v="8880"/>
    <n v="8668"/>
    <n v="8842.5"/>
    <n v="8715"/>
    <n v="8702"/>
    <n v="8794.68"/>
    <n v="335841"/>
    <n v="2953612776.5"/>
    <n v="36211"/>
    <n v="168215"/>
    <n v="50.09"/>
    <n v="-140.5"/>
    <n v="-1.5889171614362454E-2"/>
    <x v="0"/>
  </r>
  <r>
    <d v="2025-09-29T00:00:00"/>
    <x v="8"/>
    <n v="9"/>
    <n v="1"/>
    <x v="1"/>
    <x v="2"/>
    <s v="Q3"/>
    <x v="10"/>
    <x v="3"/>
    <s v="EQ"/>
    <n v="8745"/>
    <n v="8829"/>
    <n v="8675.5"/>
    <n v="8702"/>
    <n v="8720"/>
    <n v="8717.5"/>
    <n v="8742.66"/>
    <n v="394174"/>
    <n v="3446128425"/>
    <n v="49970"/>
    <n v="209513"/>
    <n v="53.15"/>
    <n v="15.5"/>
    <n v="1.781199724201333E-3"/>
    <x v="1"/>
  </r>
  <r>
    <d v="2025-09-30T00:00:00"/>
    <x v="8"/>
    <n v="9"/>
    <n v="1"/>
    <x v="1"/>
    <x v="2"/>
    <s v="Q3"/>
    <x v="10"/>
    <x v="3"/>
    <s v="EQ"/>
    <n v="8721"/>
    <n v="8769"/>
    <n v="8640"/>
    <n v="8717.5"/>
    <n v="8705.5"/>
    <n v="8678.5"/>
    <n v="8684.89"/>
    <n v="285609"/>
    <n v="2480482280"/>
    <n v="42647"/>
    <n v="142368"/>
    <n v="49.85"/>
    <n v="-39"/>
    <n v="-4.4737596788069975E-3"/>
    <x v="0"/>
  </r>
  <r>
    <d v="2025-10-01T00:00:00"/>
    <x v="9"/>
    <n v="10"/>
    <n v="1"/>
    <x v="1"/>
    <x v="3"/>
    <s v="Q4"/>
    <x v="10"/>
    <x v="3"/>
    <s v="EQ"/>
    <n v="8720"/>
    <n v="8846.5"/>
    <n v="8586.5"/>
    <n v="8678.5"/>
    <n v="8616"/>
    <n v="8626.5"/>
    <n v="8686.0499999999993"/>
    <n v="551282"/>
    <n v="4788462875"/>
    <n v="54218"/>
    <n v="277511"/>
    <n v="50.34"/>
    <n v="-52"/>
    <n v="-5.9918188627066885E-3"/>
    <x v="0"/>
  </r>
  <r>
    <d v="2025-10-03T00:00:00"/>
    <x v="9"/>
    <n v="10"/>
    <n v="1"/>
    <x v="1"/>
    <x v="3"/>
    <s v="Q4"/>
    <x v="10"/>
    <x v="3"/>
    <s v="EQ"/>
    <n v="8626.5"/>
    <n v="8698.5"/>
    <n v="8491.5"/>
    <n v="8626.5"/>
    <n v="8685"/>
    <n v="8679.5"/>
    <n v="8588.01"/>
    <n v="915075"/>
    <n v="7858670107.5"/>
    <n v="68941"/>
    <n v="566787"/>
    <n v="61.94"/>
    <n v="53"/>
    <n v="6.1438590390077092E-3"/>
    <x v="1"/>
  </r>
  <r>
    <d v="2025-10-06T00:00:00"/>
    <x v="9"/>
    <n v="10"/>
    <n v="1"/>
    <x v="1"/>
    <x v="3"/>
    <s v="Q4"/>
    <x v="10"/>
    <x v="3"/>
    <s v="EQ"/>
    <n v="8698"/>
    <n v="8803.5"/>
    <n v="8651"/>
    <n v="8679.5"/>
    <n v="8799"/>
    <n v="8792"/>
    <n v="8726.35"/>
    <n v="300715"/>
    <n v="2624144110.5"/>
    <n v="31260"/>
    <n v="163297"/>
    <n v="54.3"/>
    <n v="112.5"/>
    <n v="1.2961576127657123E-2"/>
    <x v="1"/>
  </r>
  <r>
    <d v="2025-10-07T00:00:00"/>
    <x v="9"/>
    <n v="10"/>
    <n v="1"/>
    <x v="1"/>
    <x v="3"/>
    <s v="Q4"/>
    <x v="10"/>
    <x v="3"/>
    <s v="EQ"/>
    <n v="8800"/>
    <n v="8915"/>
    <n v="8785.5"/>
    <n v="8792"/>
    <n v="8900"/>
    <n v="8904"/>
    <n v="8848.31"/>
    <n v="490577"/>
    <n v="4340777563"/>
    <n v="42324"/>
    <n v="282964"/>
    <n v="57.68"/>
    <n v="112"/>
    <n v="1.2738853503184714E-2"/>
    <x v="1"/>
  </r>
  <r>
    <d v="2025-10-08T00:00:00"/>
    <x v="9"/>
    <n v="10"/>
    <n v="1"/>
    <x v="1"/>
    <x v="3"/>
    <s v="Q4"/>
    <x v="10"/>
    <x v="3"/>
    <s v="EQ"/>
    <n v="8903"/>
    <n v="8903"/>
    <n v="8750.5"/>
    <n v="8904"/>
    <n v="8769"/>
    <n v="8792"/>
    <n v="8820.6"/>
    <n v="408647"/>
    <n v="3604511861"/>
    <n v="51627"/>
    <n v="246298"/>
    <n v="60.27"/>
    <n v="-112"/>
    <n v="-1.2578616352201259E-2"/>
    <x v="0"/>
  </r>
  <r>
    <d v="2025-10-09T00:00:00"/>
    <x v="9"/>
    <n v="10"/>
    <n v="1"/>
    <x v="1"/>
    <x v="3"/>
    <s v="Q4"/>
    <x v="10"/>
    <x v="3"/>
    <s v="EQ"/>
    <n v="8775"/>
    <n v="8817.5"/>
    <n v="8701.5"/>
    <n v="8792"/>
    <n v="8812"/>
    <n v="8810"/>
    <n v="8774.69"/>
    <n v="217161"/>
    <n v="1905519927.5"/>
    <n v="29459"/>
    <n v="105702"/>
    <n v="48.67"/>
    <n v="18"/>
    <n v="2.0473157415832575E-3"/>
    <x v="1"/>
  </r>
  <r>
    <d v="2025-10-10T00:00:00"/>
    <x v="9"/>
    <n v="10"/>
    <n v="1"/>
    <x v="1"/>
    <x v="3"/>
    <s v="Q4"/>
    <x v="10"/>
    <x v="3"/>
    <s v="EQ"/>
    <n v="8816"/>
    <n v="8955"/>
    <n v="8781.5"/>
    <n v="8810"/>
    <n v="8943"/>
    <n v="8946.5"/>
    <n v="8902.86"/>
    <n v="228686"/>
    <n v="2035959390.5"/>
    <n v="33794"/>
    <n v="103942"/>
    <n v="45.45"/>
    <n v="136.5"/>
    <n v="1.5493757094211124E-2"/>
    <x v="1"/>
  </r>
  <r>
    <d v="2025-10-13T00:00:00"/>
    <x v="9"/>
    <n v="10"/>
    <n v="1"/>
    <x v="1"/>
    <x v="3"/>
    <s v="Q4"/>
    <x v="10"/>
    <x v="3"/>
    <s v="EQ"/>
    <n v="8947"/>
    <n v="9084"/>
    <n v="8917"/>
    <n v="8946.5"/>
    <n v="9081"/>
    <n v="9066"/>
    <n v="9048.86"/>
    <n v="374531"/>
    <n v="3389076989.5"/>
    <n v="43815"/>
    <n v="161221"/>
    <n v="43.05"/>
    <n v="119.5"/>
    <n v="1.3357178784999721E-2"/>
    <x v="1"/>
  </r>
  <r>
    <d v="2025-10-14T00:00:00"/>
    <x v="9"/>
    <n v="10"/>
    <n v="1"/>
    <x v="1"/>
    <x v="3"/>
    <s v="Q4"/>
    <x v="10"/>
    <x v="3"/>
    <s v="EQ"/>
    <n v="9100"/>
    <n v="9120"/>
    <n v="9032.5"/>
    <n v="9066"/>
    <n v="9101"/>
    <n v="9102.5"/>
    <n v="9091.56"/>
    <n v="297332"/>
    <n v="2703211350"/>
    <n v="44028"/>
    <n v="152090"/>
    <n v="51.15"/>
    <n v="36.5"/>
    <n v="4.026031325832782E-3"/>
    <x v="1"/>
  </r>
  <r>
    <d v="2025-10-15T00:00:00"/>
    <x v="9"/>
    <n v="10"/>
    <n v="1"/>
    <x v="1"/>
    <x v="3"/>
    <s v="Q4"/>
    <x v="10"/>
    <x v="3"/>
    <s v="EQ"/>
    <n v="9106.5"/>
    <n v="9180"/>
    <n v="8955.5"/>
    <n v="9102.5"/>
    <n v="9015"/>
    <n v="8998"/>
    <n v="9072.4"/>
    <n v="300055"/>
    <n v="2722218611"/>
    <n v="43069"/>
    <n v="135340"/>
    <n v="45.11"/>
    <n v="-104.5"/>
    <n v="-1.1480362537764351E-2"/>
    <x v="0"/>
  </r>
  <r>
    <d v="2025-10-16T00:00:00"/>
    <x v="9"/>
    <n v="10"/>
    <n v="1"/>
    <x v="1"/>
    <x v="3"/>
    <s v="Q4"/>
    <x v="10"/>
    <x v="3"/>
    <s v="EQ"/>
    <n v="9030"/>
    <n v="9177"/>
    <n v="9022"/>
    <n v="8998"/>
    <n v="9144.5"/>
    <n v="9151.5"/>
    <n v="9139.85"/>
    <n v="334619"/>
    <n v="3058368044"/>
    <n v="47119"/>
    <n v="190696"/>
    <n v="56.99"/>
    <n v="153.5"/>
    <n v="1.705934652144921E-2"/>
    <x v="1"/>
  </r>
  <r>
    <d v="2025-10-17T00:00:00"/>
    <x v="9"/>
    <n v="10"/>
    <n v="1"/>
    <x v="1"/>
    <x v="3"/>
    <s v="Q4"/>
    <x v="10"/>
    <x v="3"/>
    <s v="EQ"/>
    <n v="9150"/>
    <n v="9194.5"/>
    <n v="9090.5"/>
    <n v="9151.5"/>
    <n v="9146"/>
    <n v="9150.5"/>
    <n v="9144.33"/>
    <n v="466036"/>
    <n v="4261587903"/>
    <n v="45242"/>
    <n v="274251"/>
    <n v="58.85"/>
    <n v="-1"/>
    <n v="-1.0927170409222532E-4"/>
    <x v="0"/>
  </r>
  <r>
    <d v="2025-10-20T00:00:00"/>
    <x v="9"/>
    <n v="10"/>
    <n v="1"/>
    <x v="1"/>
    <x v="3"/>
    <s v="Q4"/>
    <x v="10"/>
    <x v="3"/>
    <s v="EQ"/>
    <n v="9194.5"/>
    <n v="9236.5"/>
    <n v="9100.5"/>
    <n v="9150.5"/>
    <n v="9115.5"/>
    <n v="9124.5"/>
    <n v="9156.84"/>
    <n v="303686"/>
    <n v="2780804736.5"/>
    <n v="40506"/>
    <n v="158094"/>
    <n v="52.06"/>
    <n v="-26"/>
    <n v="-2.8413747882629365E-3"/>
    <x v="0"/>
  </r>
  <r>
    <d v="2025-10-21T00:00:00"/>
    <x v="9"/>
    <n v="10"/>
    <n v="1"/>
    <x v="1"/>
    <x v="3"/>
    <s v="Q4"/>
    <x v="10"/>
    <x v="3"/>
    <s v="EQ"/>
    <n v="9159.5"/>
    <n v="9165"/>
    <n v="9081"/>
    <n v="9124.5"/>
    <n v="9105.5"/>
    <n v="9118"/>
    <n v="9134.24"/>
    <n v="27642"/>
    <n v="252488710"/>
    <n v="3656"/>
    <n v="14471"/>
    <n v="52.38"/>
    <n v="-6.5"/>
    <n v="-7.1236780097539592E-4"/>
    <x v="0"/>
  </r>
  <r>
    <d v="2025-10-23T00:00:00"/>
    <x v="9"/>
    <n v="10"/>
    <n v="1"/>
    <x v="1"/>
    <x v="3"/>
    <s v="Q4"/>
    <x v="10"/>
    <x v="3"/>
    <s v="EQ"/>
    <n v="9136"/>
    <n v="9157"/>
    <n v="9017"/>
    <n v="9118"/>
    <n v="9036"/>
    <n v="9047"/>
    <n v="9080.84"/>
    <n v="249420"/>
    <n v="2264944032.5"/>
    <n v="31795"/>
    <n v="145147"/>
    <n v="58.19"/>
    <n v="-71"/>
    <n v="-7.7867953498574251E-3"/>
    <x v="0"/>
  </r>
  <r>
    <d v="2025-10-24T00:00:00"/>
    <x v="9"/>
    <n v="10"/>
    <n v="1"/>
    <x v="1"/>
    <x v="3"/>
    <s v="Q4"/>
    <x v="10"/>
    <x v="3"/>
    <s v="EQ"/>
    <n v="9070"/>
    <n v="9099"/>
    <n v="9012"/>
    <n v="9047"/>
    <n v="9080.5"/>
    <n v="9076.5"/>
    <n v="9061"/>
    <n v="332130"/>
    <n v="3009431399"/>
    <n v="25998"/>
    <n v="223094"/>
    <n v="67.17"/>
    <n v="29.5"/>
    <n v="3.2607494196971371E-3"/>
    <x v="1"/>
  </r>
  <r>
    <d v="2025-10-27T00:00:00"/>
    <x v="9"/>
    <n v="10"/>
    <n v="1"/>
    <x v="1"/>
    <x v="3"/>
    <s v="Q4"/>
    <x v="10"/>
    <x v="3"/>
    <s v="EQ"/>
    <n v="9099.5"/>
    <n v="9115"/>
    <n v="9055"/>
    <n v="9076.5"/>
    <n v="9090"/>
    <n v="9095.5"/>
    <n v="9092.9699999999993"/>
    <n v="310061"/>
    <n v="2819375728"/>
    <n v="27201"/>
    <n v="196479"/>
    <n v="63.37"/>
    <n v="19"/>
    <n v="2.0933179088855835E-3"/>
    <x v="1"/>
  </r>
  <r>
    <d v="2025-10-28T00:00:00"/>
    <x v="9"/>
    <n v="10"/>
    <n v="1"/>
    <x v="1"/>
    <x v="3"/>
    <s v="Q4"/>
    <x v="10"/>
    <x v="3"/>
    <s v="EQ"/>
    <n v="9100"/>
    <n v="9130"/>
    <n v="9019"/>
    <n v="9095.5"/>
    <n v="9057"/>
    <n v="9057.5"/>
    <n v="9063.27"/>
    <n v="459991"/>
    <n v="4169023525"/>
    <n v="65110"/>
    <n v="277623"/>
    <n v="60.35"/>
    <n v="-38"/>
    <n v="-4.1778901654664392E-3"/>
    <x v="0"/>
  </r>
  <r>
    <d v="2025-10-29T00:00:00"/>
    <x v="9"/>
    <n v="10"/>
    <n v="1"/>
    <x v="1"/>
    <x v="3"/>
    <s v="Q4"/>
    <x v="10"/>
    <x v="3"/>
    <s v="EQ"/>
    <n v="9090"/>
    <n v="9090"/>
    <n v="8960"/>
    <n v="9057.5"/>
    <n v="9034.5"/>
    <n v="9034"/>
    <n v="9034.11"/>
    <n v="226605"/>
    <n v="2047173967.5"/>
    <n v="27169"/>
    <n v="133179"/>
    <n v="58.77"/>
    <n v="-23.5"/>
    <n v="-2.5945349158156225E-3"/>
    <x v="0"/>
  </r>
  <r>
    <d v="2025-10-30T00:00:00"/>
    <x v="9"/>
    <n v="10"/>
    <n v="1"/>
    <x v="1"/>
    <x v="3"/>
    <s v="Q4"/>
    <x v="10"/>
    <x v="3"/>
    <s v="EQ"/>
    <n v="9034"/>
    <n v="9065"/>
    <n v="8904.5"/>
    <n v="9034"/>
    <n v="8914"/>
    <n v="8923"/>
    <n v="8973.2199999999993"/>
    <n v="250532"/>
    <n v="2248079986"/>
    <n v="24146"/>
    <n v="141196"/>
    <n v="56.36"/>
    <n v="-111"/>
    <n v="-1.2286916094753155E-2"/>
    <x v="0"/>
  </r>
  <r>
    <d v="2025-10-31T00:00:00"/>
    <x v="9"/>
    <n v="10"/>
    <n v="1"/>
    <x v="1"/>
    <x v="3"/>
    <s v="Q4"/>
    <x v="10"/>
    <x v="3"/>
    <s v="EQ"/>
    <n v="8939.5"/>
    <n v="9051"/>
    <n v="8802"/>
    <n v="8923"/>
    <n v="8900"/>
    <n v="8892.5"/>
    <n v="8937.15"/>
    <n v="261013"/>
    <n v="2332713610.5"/>
    <n v="28152"/>
    <n v="100941"/>
    <n v="38.67"/>
    <n v="-30.5"/>
    <n v="-3.4181329149389219E-3"/>
    <x v="0"/>
  </r>
  <r>
    <d v="2025-11-03T00:00:00"/>
    <x v="10"/>
    <n v="11"/>
    <n v="1"/>
    <x v="1"/>
    <x v="3"/>
    <s v="Q4"/>
    <x v="10"/>
    <x v="3"/>
    <s v="EQ"/>
    <n v="8900"/>
    <n v="8957.5"/>
    <n v="8855"/>
    <n v="8892.5"/>
    <n v="8928"/>
    <n v="8922.5"/>
    <n v="8895.52"/>
    <n v="206987"/>
    <n v="1841257149"/>
    <n v="25693"/>
    <n v="100834"/>
    <n v="48.72"/>
    <n v="30"/>
    <n v="3.3736294630306437E-3"/>
    <x v="1"/>
  </r>
  <r>
    <d v="2025-11-04T00:00:00"/>
    <x v="10"/>
    <n v="11"/>
    <n v="1"/>
    <x v="1"/>
    <x v="3"/>
    <s v="Q4"/>
    <x v="10"/>
    <x v="3"/>
    <s v="EQ"/>
    <n v="8920"/>
    <n v="8920"/>
    <n v="8713"/>
    <n v="8922.5"/>
    <n v="8751"/>
    <n v="8751"/>
    <n v="8764.9699999999993"/>
    <n v="517334"/>
    <n v="4534418649.5"/>
    <n v="57778"/>
    <n v="312299"/>
    <n v="60.37"/>
    <n v="-171.5"/>
    <n v="-1.9221070327822918E-2"/>
    <x v="0"/>
  </r>
  <r>
    <d v="2025-11-06T00:00:00"/>
    <x v="10"/>
    <n v="11"/>
    <n v="1"/>
    <x v="1"/>
    <x v="3"/>
    <s v="Q4"/>
    <x v="10"/>
    <x v="3"/>
    <s v="EQ"/>
    <n v="8755"/>
    <n v="8820.5"/>
    <n v="8702.5"/>
    <n v="8751"/>
    <n v="8713"/>
    <n v="8720.5"/>
    <n v="8756.99"/>
    <n v="326774"/>
    <n v="2861557181"/>
    <n v="29306"/>
    <n v="214963"/>
    <n v="65.78"/>
    <n v="-30.5"/>
    <n v="-3.4853159638898413E-3"/>
    <x v="0"/>
  </r>
  <r>
    <d v="2025-11-07T00:00:00"/>
    <x v="10"/>
    <n v="11"/>
    <n v="1"/>
    <x v="1"/>
    <x v="3"/>
    <s v="Q4"/>
    <x v="10"/>
    <x v="3"/>
    <s v="EQ"/>
    <n v="8720"/>
    <n v="8749.5"/>
    <n v="8605"/>
    <n v="8720.5"/>
    <n v="8717"/>
    <n v="8721.5"/>
    <n v="8665.0400000000009"/>
    <n v="290120"/>
    <n v="2513901648.5"/>
    <n v="33020"/>
    <n v="132534"/>
    <n v="45.68"/>
    <n v="1"/>
    <n v="1.1467232383464251E-4"/>
    <x v="1"/>
  </r>
  <r>
    <d v="2025-11-10T00:00:00"/>
    <x v="10"/>
    <n v="11"/>
    <n v="1"/>
    <x v="1"/>
    <x v="3"/>
    <s v="Q4"/>
    <x v="10"/>
    <x v="3"/>
    <s v="EQ"/>
    <n v="8795"/>
    <n v="8838"/>
    <n v="8685.5"/>
    <n v="8721.5"/>
    <n v="8770"/>
    <n v="8772"/>
    <n v="8756.83"/>
    <n v="992874"/>
    <n v="8694428329.5"/>
    <n v="76738"/>
    <n v="548730"/>
    <n v="55.27"/>
    <n v="50.5"/>
    <n v="5.7902883678266357E-3"/>
    <x v="1"/>
  </r>
  <r>
    <d v="2025-11-11T00:00:00"/>
    <x v="10"/>
    <n v="11"/>
    <n v="1"/>
    <x v="1"/>
    <x v="3"/>
    <s v="Q4"/>
    <x v="10"/>
    <x v="3"/>
    <s v="EQ"/>
    <n v="8819"/>
    <n v="8945"/>
    <n v="8726"/>
    <n v="8772"/>
    <n v="8900"/>
    <n v="8895"/>
    <n v="8858.43"/>
    <n v="380748"/>
    <n v="3372830910.5"/>
    <n v="43702"/>
    <n v="181210"/>
    <n v="47.59"/>
    <n v="123"/>
    <n v="1.4021887824897401E-2"/>
    <x v="1"/>
  </r>
  <r>
    <d v="2025-11-12T00:00:00"/>
    <x v="10"/>
    <n v="11"/>
    <n v="1"/>
    <x v="1"/>
    <x v="3"/>
    <s v="Q4"/>
    <x v="10"/>
    <x v="3"/>
    <s v="EQ"/>
    <n v="8935"/>
    <n v="8935"/>
    <n v="8800"/>
    <n v="8895"/>
    <n v="8845"/>
    <n v="8868"/>
    <n v="8856.24"/>
    <n v="439922"/>
    <n v="3896055054"/>
    <n v="56234"/>
    <n v="294042"/>
    <n v="66.84"/>
    <n v="-27"/>
    <n v="-3.0354131534569982E-3"/>
    <x v="0"/>
  </r>
  <r>
    <d v="2025-11-13T00:00:00"/>
    <x v="10"/>
    <n v="11"/>
    <n v="1"/>
    <x v="1"/>
    <x v="3"/>
    <s v="Q4"/>
    <x v="10"/>
    <x v="3"/>
    <s v="EQ"/>
    <n v="8888"/>
    <n v="8895.5"/>
    <n v="8842"/>
    <n v="8868"/>
    <n v="8863"/>
    <n v="8867.5"/>
    <n v="8869.2900000000009"/>
    <n v="276001"/>
    <n v="2447934225.5"/>
    <n v="36267"/>
    <n v="189243"/>
    <n v="68.569999999999993"/>
    <n v="-0.5"/>
    <n v="-5.6382498872350022E-5"/>
    <x v="0"/>
  </r>
  <r>
    <d v="2025-11-14T00:00:00"/>
    <x v="10"/>
    <n v="11"/>
    <n v="1"/>
    <x v="1"/>
    <x v="3"/>
    <s v="Q4"/>
    <x v="10"/>
    <x v="3"/>
    <s v="EQ"/>
    <n v="8867.5"/>
    <n v="8867.5"/>
    <n v="8781.5"/>
    <n v="8867.5"/>
    <n v="8845"/>
    <n v="8843"/>
    <n v="8809.99"/>
    <n v="550371"/>
    <n v="4848761093"/>
    <n v="36677"/>
    <n v="398440"/>
    <n v="72.39"/>
    <n v="-24.5"/>
    <n v="-2.7628982238511418E-3"/>
    <x v="0"/>
  </r>
  <r>
    <d v="2025-11-17T00:00:00"/>
    <x v="10"/>
    <n v="11"/>
    <n v="1"/>
    <x v="1"/>
    <x v="3"/>
    <s v="Q4"/>
    <x v="10"/>
    <x v="3"/>
    <s v="EQ"/>
    <n v="8850"/>
    <n v="9025"/>
    <n v="8850"/>
    <n v="8843"/>
    <n v="8949"/>
    <n v="8945.5"/>
    <n v="8973.0400000000009"/>
    <n v="457995"/>
    <n v="4109609002"/>
    <n v="42009"/>
    <n v="212353"/>
    <n v="46.37"/>
    <n v="102.5"/>
    <n v="1.1591088996946738E-2"/>
    <x v="1"/>
  </r>
  <r>
    <d v="2025-11-18T00:00:00"/>
    <x v="10"/>
    <n v="11"/>
    <n v="1"/>
    <x v="1"/>
    <x v="3"/>
    <s v="Q4"/>
    <x v="10"/>
    <x v="3"/>
    <s v="EQ"/>
    <n v="8975.5"/>
    <n v="8999"/>
    <n v="8900"/>
    <n v="8945.5"/>
    <n v="8915"/>
    <n v="8921"/>
    <n v="8957.67"/>
    <n v="276172"/>
    <n v="2473857490"/>
    <n v="31372"/>
    <n v="145766"/>
    <n v="52.78"/>
    <n v="-24.5"/>
    <n v="-2.7388072215080209E-3"/>
    <x v="0"/>
  </r>
  <r>
    <d v="2025-11-19T00:00:00"/>
    <x v="10"/>
    <n v="11"/>
    <n v="1"/>
    <x v="1"/>
    <x v="3"/>
    <s v="Q4"/>
    <x v="10"/>
    <x v="3"/>
    <s v="EQ"/>
    <n v="8950"/>
    <n v="8975"/>
    <n v="8863.5"/>
    <n v="8921"/>
    <n v="8872"/>
    <n v="8884.5"/>
    <n v="8920.42"/>
    <n v="326292"/>
    <n v="2910663240"/>
    <n v="37851"/>
    <n v="227800"/>
    <n v="69.81"/>
    <n v="-36.5"/>
    <n v="-4.0914695661921309E-3"/>
    <x v="0"/>
  </r>
  <r>
    <d v="2025-11-20T00:00:00"/>
    <x v="10"/>
    <n v="11"/>
    <n v="1"/>
    <x v="1"/>
    <x v="3"/>
    <s v="Q4"/>
    <x v="10"/>
    <x v="3"/>
    <s v="EQ"/>
    <n v="8924"/>
    <n v="9005"/>
    <n v="8890"/>
    <n v="8884.5"/>
    <n v="8984"/>
    <n v="8979.5"/>
    <n v="8968.08"/>
    <n v="189991"/>
    <n v="1703854678.5"/>
    <n v="30674"/>
    <n v="93660"/>
    <n v="49.3"/>
    <n v="95"/>
    <n v="1.0692779559907705E-2"/>
    <x v="1"/>
  </r>
  <r>
    <d v="2025-11-21T00:00:00"/>
    <x v="10"/>
    <n v="11"/>
    <n v="1"/>
    <x v="1"/>
    <x v="3"/>
    <s v="Q4"/>
    <x v="10"/>
    <x v="3"/>
    <s v="EQ"/>
    <n v="8950"/>
    <n v="8957.5"/>
    <n v="8862"/>
    <n v="8979.5"/>
    <n v="8890"/>
    <n v="8892"/>
    <n v="8904.82"/>
    <n v="320271"/>
    <n v="2851954484"/>
    <n v="29418"/>
    <n v="213960"/>
    <n v="66.81"/>
    <n v="-87.5"/>
    <n v="-9.7444178406370062E-3"/>
    <x v="0"/>
  </r>
  <r>
    <d v="2025-11-24T00:00:00"/>
    <x v="10"/>
    <n v="11"/>
    <n v="1"/>
    <x v="1"/>
    <x v="3"/>
    <s v="Q4"/>
    <x v="10"/>
    <x v="3"/>
    <s v="EQ"/>
    <n v="8905"/>
    <n v="9049"/>
    <n v="8857.5"/>
    <n v="8892"/>
    <n v="9015"/>
    <n v="9007.5"/>
    <n v="9005.0499999999993"/>
    <n v="466198"/>
    <n v="4198135595"/>
    <n v="38641"/>
    <n v="302443"/>
    <n v="64.87"/>
    <n v="115.5"/>
    <n v="1.2989203778677462E-2"/>
    <x v="1"/>
  </r>
  <r>
    <d v="2025-11-25T00:00:00"/>
    <x v="10"/>
    <n v="11"/>
    <n v="1"/>
    <x v="1"/>
    <x v="3"/>
    <s v="Q4"/>
    <x v="10"/>
    <x v="3"/>
    <s v="EQ"/>
    <n v="9025"/>
    <n v="9145"/>
    <n v="9001"/>
    <n v="9007.5"/>
    <n v="9045"/>
    <n v="9048"/>
    <n v="9079.93"/>
    <n v="482151"/>
    <n v="4377896602.5"/>
    <n v="46940"/>
    <n v="260086"/>
    <n v="53.94"/>
    <n v="40.5"/>
    <n v="4.4962531223980019E-3"/>
    <x v="1"/>
  </r>
  <r>
    <d v="2025-11-26T00:00:00"/>
    <x v="10"/>
    <n v="11"/>
    <n v="1"/>
    <x v="1"/>
    <x v="3"/>
    <s v="Q4"/>
    <x v="10"/>
    <x v="3"/>
    <s v="EQ"/>
    <n v="9054"/>
    <n v="9180"/>
    <n v="9028"/>
    <n v="9048"/>
    <n v="9156.5"/>
    <n v="9164"/>
    <n v="9129.32"/>
    <n v="354143"/>
    <n v="3233083263"/>
    <n v="34541"/>
    <n v="201606"/>
    <n v="56.93"/>
    <n v="116"/>
    <n v="1.282051282051282E-2"/>
    <x v="1"/>
  </r>
  <r>
    <d v="2025-11-27T00:00:00"/>
    <x v="10"/>
    <n v="11"/>
    <n v="1"/>
    <x v="1"/>
    <x v="3"/>
    <s v="Q4"/>
    <x v="10"/>
    <x v="3"/>
    <s v="EQ"/>
    <n v="9194"/>
    <n v="9254.5"/>
    <n v="8996"/>
    <n v="9164"/>
    <n v="9040.5"/>
    <n v="9022.5"/>
    <n v="9094.24"/>
    <n v="602295"/>
    <n v="5477416812.5"/>
    <n v="63377"/>
    <n v="340244"/>
    <n v="56.49"/>
    <n v="-141.5"/>
    <n v="-1.5440855521606286E-2"/>
    <x v="0"/>
  </r>
  <r>
    <d v="2025-11-28T00:00:00"/>
    <x v="10"/>
    <n v="11"/>
    <n v="1"/>
    <x v="1"/>
    <x v="3"/>
    <s v="Q4"/>
    <x v="10"/>
    <x v="3"/>
    <s v="EQ"/>
    <n v="9031"/>
    <n v="9106"/>
    <n v="8922"/>
    <n v="9022.5"/>
    <n v="9080"/>
    <n v="9073.5"/>
    <n v="9011.49"/>
    <n v="432445"/>
    <n v="3896971918"/>
    <n v="40693"/>
    <n v="224492"/>
    <n v="51.91"/>
    <n v="51"/>
    <n v="5.6525353283458021E-3"/>
    <x v="1"/>
  </r>
  <r>
    <d v="2025-12-01T00:00:00"/>
    <x v="11"/>
    <n v="12"/>
    <n v="1"/>
    <x v="1"/>
    <x v="3"/>
    <s v="Q4"/>
    <x v="10"/>
    <x v="3"/>
    <s v="EQ"/>
    <n v="9129"/>
    <n v="9189.5"/>
    <n v="9055.5"/>
    <n v="9073.5"/>
    <n v="9090"/>
    <n v="9096"/>
    <n v="9115.75"/>
    <n v="449503"/>
    <n v="4097556655.5"/>
    <n v="42829"/>
    <n v="234229"/>
    <n v="52.11"/>
    <n v="22.5"/>
    <n v="2.4797487187964953E-3"/>
    <x v="1"/>
  </r>
  <r>
    <d v="2025-12-02T00:00:00"/>
    <x v="11"/>
    <n v="12"/>
    <n v="1"/>
    <x v="1"/>
    <x v="3"/>
    <s v="Q4"/>
    <x v="10"/>
    <x v="3"/>
    <s v="EQ"/>
    <n v="9100"/>
    <n v="9142"/>
    <n v="8988"/>
    <n v="9096"/>
    <n v="9072"/>
    <n v="9085.5"/>
    <n v="9057.9500000000007"/>
    <n v="319833"/>
    <n v="2897029869.5"/>
    <n v="39477"/>
    <n v="196885"/>
    <n v="61.56"/>
    <n v="-10.5"/>
    <n v="-1.1543535620052771E-3"/>
    <x v="0"/>
  </r>
  <r>
    <d v="2025-12-03T00:00:00"/>
    <x v="11"/>
    <n v="12"/>
    <n v="1"/>
    <x v="1"/>
    <x v="3"/>
    <s v="Q4"/>
    <x v="10"/>
    <x v="3"/>
    <s v="EQ"/>
    <n v="9085.5"/>
    <n v="9105"/>
    <n v="8950"/>
    <n v="9085.5"/>
    <n v="9007.5"/>
    <n v="9000.5"/>
    <n v="9006.41"/>
    <n v="412081"/>
    <n v="3711369088.5"/>
    <n v="38248"/>
    <n v="280104"/>
    <n v="67.97"/>
    <n v="-85"/>
    <n v="-9.3555665621044524E-3"/>
    <x v="0"/>
  </r>
  <r>
    <d v="2025-12-04T00:00:00"/>
    <x v="11"/>
    <n v="12"/>
    <n v="1"/>
    <x v="1"/>
    <x v="3"/>
    <s v="Q4"/>
    <x v="10"/>
    <x v="3"/>
    <s v="EQ"/>
    <n v="9005"/>
    <n v="9095"/>
    <n v="8988"/>
    <n v="9000.5"/>
    <n v="9080.5"/>
    <n v="9085"/>
    <n v="9045.15"/>
    <n v="275604"/>
    <n v="2492878991"/>
    <n v="27382"/>
    <n v="157152"/>
    <n v="57.02"/>
    <n v="84.5"/>
    <n v="9.3883673129270592E-3"/>
    <x v="1"/>
  </r>
  <r>
    <d v="2025-12-05T00:00:00"/>
    <x v="11"/>
    <n v="12"/>
    <n v="1"/>
    <x v="1"/>
    <x v="3"/>
    <s v="Q4"/>
    <x v="10"/>
    <x v="3"/>
    <s v="EQ"/>
    <n v="9054"/>
    <n v="9130"/>
    <n v="9045.5"/>
    <n v="9085"/>
    <n v="9110"/>
    <n v="9109"/>
    <n v="9095.83"/>
    <n v="279893"/>
    <n v="2545860079"/>
    <n v="29831"/>
    <n v="182105"/>
    <n v="65.06"/>
    <n v="24"/>
    <n v="2.6417171161254816E-3"/>
    <x v="1"/>
  </r>
  <r>
    <d v="2025-12-08T00:00:00"/>
    <x v="11"/>
    <n v="12"/>
    <n v="1"/>
    <x v="1"/>
    <x v="3"/>
    <s v="Q4"/>
    <x v="10"/>
    <x v="3"/>
    <s v="EQ"/>
    <n v="9115"/>
    <n v="9124.5"/>
    <n v="8956.5"/>
    <n v="9109"/>
    <n v="9035"/>
    <n v="9026"/>
    <n v="9013.01"/>
    <n v="299426"/>
    <n v="2698728815.5"/>
    <n v="40369"/>
    <n v="177717"/>
    <n v="59.35"/>
    <n v="-83"/>
    <n v="-9.1118673839060277E-3"/>
    <x v="0"/>
  </r>
  <r>
    <d v="2025-12-09T00:00:00"/>
    <x v="11"/>
    <n v="12"/>
    <n v="1"/>
    <x v="1"/>
    <x v="3"/>
    <s v="Q4"/>
    <x v="10"/>
    <x v="3"/>
    <s v="EQ"/>
    <n v="8990"/>
    <n v="9034.5"/>
    <n v="8880"/>
    <n v="9026"/>
    <n v="8929"/>
    <n v="8961"/>
    <n v="8968.9"/>
    <n v="373015"/>
    <n v="3345535175.5"/>
    <n v="39672"/>
    <n v="244725"/>
    <n v="65.61"/>
    <n v="-65"/>
    <n v="-7.2014181254154664E-3"/>
    <x v="0"/>
  </r>
  <r>
    <d v="2025-12-10T00:00:00"/>
    <x v="11"/>
    <n v="12"/>
    <n v="1"/>
    <x v="1"/>
    <x v="3"/>
    <s v="Q4"/>
    <x v="10"/>
    <x v="3"/>
    <s v="EQ"/>
    <n v="8961"/>
    <n v="9001.5"/>
    <n v="8904"/>
    <n v="8961"/>
    <n v="8980"/>
    <n v="8991"/>
    <n v="8957.93"/>
    <n v="307300"/>
    <n v="2752771335.5"/>
    <n v="31502"/>
    <n v="197509"/>
    <n v="64.27"/>
    <n v="30"/>
    <n v="3.3478406427854034E-3"/>
    <x v="1"/>
  </r>
  <r>
    <d v="2025-12-11T00:00:00"/>
    <x v="11"/>
    <n v="12"/>
    <n v="1"/>
    <x v="1"/>
    <x v="3"/>
    <s v="Q4"/>
    <x v="10"/>
    <x v="3"/>
    <s v="EQ"/>
    <n v="8991"/>
    <n v="9084"/>
    <n v="8961"/>
    <n v="8991"/>
    <n v="9057"/>
    <n v="9053.5"/>
    <n v="9040.99"/>
    <n v="136142"/>
    <n v="1230859064"/>
    <n v="20283"/>
    <n v="61266"/>
    <n v="45"/>
    <n v="62.5"/>
    <n v="6.9513958402847289E-3"/>
    <x v="1"/>
  </r>
  <r>
    <d v="2025-12-12T00:00:00"/>
    <x v="11"/>
    <n v="12"/>
    <n v="1"/>
    <x v="1"/>
    <x v="3"/>
    <s v="Q4"/>
    <x v="10"/>
    <x v="3"/>
    <s v="EQ"/>
    <n v="9065"/>
    <n v="9089.5"/>
    <n v="8960"/>
    <n v="9053.5"/>
    <n v="9015.5"/>
    <n v="9015"/>
    <n v="9024.35"/>
    <n v="356060"/>
    <n v="3213209141.5"/>
    <n v="28788"/>
    <n v="248146"/>
    <n v="69.69"/>
    <n v="-38.5"/>
    <n v="-4.2524990335229473E-3"/>
    <x v="0"/>
  </r>
  <r>
    <d v="2025-12-15T00:00:00"/>
    <x v="11"/>
    <n v="12"/>
    <n v="1"/>
    <x v="1"/>
    <x v="3"/>
    <s v="Q4"/>
    <x v="10"/>
    <x v="3"/>
    <s v="EQ"/>
    <n v="9040"/>
    <n v="9042.5"/>
    <n v="8884"/>
    <n v="9015"/>
    <n v="8921"/>
    <n v="8940"/>
    <n v="8923.42"/>
    <n v="507849"/>
    <n v="4531751705"/>
    <n v="45688"/>
    <n v="311894"/>
    <n v="61.41"/>
    <n v="-75"/>
    <n v="-8.3194675540765387E-3"/>
    <x v="0"/>
  </r>
  <r>
    <d v="2025-12-16T00:00:00"/>
    <x v="11"/>
    <n v="12"/>
    <n v="1"/>
    <x v="1"/>
    <x v="3"/>
    <s v="Q4"/>
    <x v="10"/>
    <x v="3"/>
    <s v="EQ"/>
    <n v="8940"/>
    <n v="9028"/>
    <n v="8891"/>
    <n v="8940"/>
    <n v="8989"/>
    <n v="9008"/>
    <n v="8977.6299999999992"/>
    <n v="278902"/>
    <n v="2503879526.5"/>
    <n v="39633"/>
    <n v="148770"/>
    <n v="53.34"/>
    <n v="68"/>
    <n v="7.6062639821029079E-3"/>
    <x v="1"/>
  </r>
  <r>
    <d v="2025-12-17T00:00:00"/>
    <x v="11"/>
    <n v="12"/>
    <n v="1"/>
    <x v="1"/>
    <x v="3"/>
    <s v="Q4"/>
    <x v="10"/>
    <x v="3"/>
    <s v="EQ"/>
    <n v="9008"/>
    <n v="9009"/>
    <n v="8859"/>
    <n v="9008"/>
    <n v="8868"/>
    <n v="8895"/>
    <n v="8929.76"/>
    <n v="256364"/>
    <n v="2289269985.5"/>
    <n v="37045"/>
    <n v="165386"/>
    <n v="64.510000000000005"/>
    <n v="-113"/>
    <n v="-1.2544404973357017E-2"/>
    <x v="0"/>
  </r>
  <r>
    <d v="2025-12-18T00:00:00"/>
    <x v="11"/>
    <n v="12"/>
    <n v="1"/>
    <x v="1"/>
    <x v="3"/>
    <s v="Q4"/>
    <x v="10"/>
    <x v="3"/>
    <s v="EQ"/>
    <n v="8891"/>
    <n v="8891"/>
    <n v="8735"/>
    <n v="8895"/>
    <n v="8826.5"/>
    <n v="8831"/>
    <n v="8798.52"/>
    <n v="338487"/>
    <n v="2978186155"/>
    <n v="37929"/>
    <n v="177940"/>
    <n v="52.57"/>
    <n v="-64"/>
    <n v="-7.195053400786959E-3"/>
    <x v="0"/>
  </r>
  <r>
    <d v="2025-12-19T00:00:00"/>
    <x v="11"/>
    <n v="12"/>
    <n v="1"/>
    <x v="1"/>
    <x v="3"/>
    <s v="Q4"/>
    <x v="10"/>
    <x v="3"/>
    <s v="EQ"/>
    <n v="8830.5"/>
    <n v="9011"/>
    <n v="8827"/>
    <n v="8831"/>
    <n v="9000"/>
    <n v="9002"/>
    <n v="8962.4599999999991"/>
    <n v="215196"/>
    <n v="1928684550.5"/>
    <n v="21320"/>
    <n v="127336"/>
    <n v="59.17"/>
    <n v="171"/>
    <n v="1.9363605480693012E-2"/>
    <x v="1"/>
  </r>
  <r>
    <d v="2025-12-22T00:00:00"/>
    <x v="11"/>
    <n v="12"/>
    <n v="1"/>
    <x v="1"/>
    <x v="3"/>
    <s v="Q4"/>
    <x v="10"/>
    <x v="3"/>
    <s v="EQ"/>
    <n v="9010"/>
    <n v="9185"/>
    <n v="8997.5"/>
    <n v="9002"/>
    <n v="9153.5"/>
    <n v="9164"/>
    <n v="9142.16"/>
    <n v="377385"/>
    <n v="3450113244.5"/>
    <n v="31074"/>
    <n v="198922"/>
    <n v="52.71"/>
    <n v="162"/>
    <n v="1.7996000888691403E-2"/>
    <x v="1"/>
  </r>
  <r>
    <d v="2025-12-23T00:00:00"/>
    <x v="11"/>
    <n v="12"/>
    <n v="1"/>
    <x v="1"/>
    <x v="3"/>
    <s v="Q4"/>
    <x v="10"/>
    <x v="3"/>
    <s v="EQ"/>
    <n v="9184"/>
    <n v="9184"/>
    <n v="9080"/>
    <n v="9164"/>
    <n v="9085"/>
    <n v="9099"/>
    <n v="9120.74"/>
    <n v="215559"/>
    <n v="1966058359.5"/>
    <n v="23085"/>
    <n v="130094"/>
    <n v="60.35"/>
    <n v="-65"/>
    <n v="-7.0929725010912261E-3"/>
    <x v="0"/>
  </r>
  <r>
    <d v="2025-12-24T00:00:00"/>
    <x v="11"/>
    <n v="12"/>
    <n v="1"/>
    <x v="1"/>
    <x v="3"/>
    <s v="Q4"/>
    <x v="10"/>
    <x v="3"/>
    <s v="EQ"/>
    <n v="9100"/>
    <n v="9194.5"/>
    <n v="9070"/>
    <n v="9099"/>
    <n v="9174"/>
    <n v="9170"/>
    <n v="9155.31"/>
    <n v="167717"/>
    <n v="1535501956"/>
    <n v="18614"/>
    <n v="80566"/>
    <n v="48.04"/>
    <n v="71"/>
    <n v="7.8030552808000878E-3"/>
    <x v="1"/>
  </r>
  <r>
    <d v="2025-12-26T00:00:00"/>
    <x v="11"/>
    <n v="12"/>
    <n v="1"/>
    <x v="1"/>
    <x v="3"/>
    <s v="Q4"/>
    <x v="10"/>
    <x v="3"/>
    <s v="EQ"/>
    <n v="9182.5"/>
    <n v="9185.5"/>
    <n v="9052"/>
    <n v="9170"/>
    <n v="9067"/>
    <n v="9064.5"/>
    <n v="9116.94"/>
    <n v="105815"/>
    <n v="964709055"/>
    <n v="21879"/>
    <n v="42273"/>
    <n v="39.950000000000003"/>
    <n v="-105.5"/>
    <n v="-1.1504907306434024E-2"/>
    <x v="0"/>
  </r>
  <r>
    <d v="2025-12-26T00:00:00"/>
    <x v="11"/>
    <n v="12"/>
    <n v="1"/>
    <x v="1"/>
    <x v="3"/>
    <s v="Q4"/>
    <x v="10"/>
    <x v="3"/>
    <s v="EQ"/>
    <n v="9182.5"/>
    <n v="9185.5"/>
    <n v="9052"/>
    <n v="9170"/>
    <n v="9067"/>
    <n v="9064.5"/>
    <n v="9116.94"/>
    <n v="105815"/>
    <n v="964709055"/>
    <n v="21879"/>
    <n v="42273"/>
    <n v="39.950000000000003"/>
    <n v="-105.5"/>
    <n v="-1.1504907306434024E-2"/>
    <x v="0"/>
  </r>
  <r>
    <d v="2025-12-29T00:00:00"/>
    <x v="11"/>
    <n v="12"/>
    <n v="1"/>
    <x v="1"/>
    <x v="3"/>
    <s v="Q4"/>
    <x v="10"/>
    <x v="3"/>
    <s v="EQ"/>
    <n v="9069.5"/>
    <n v="9127"/>
    <n v="9055.5"/>
    <n v="9064.5"/>
    <n v="9096"/>
    <n v="9087"/>
    <n v="9092.32"/>
    <n v="263943"/>
    <n v="2399854426"/>
    <n v="23663"/>
    <n v="186808"/>
    <n v="70.78"/>
    <n v="22.5"/>
    <n v="2.4822108224391857E-3"/>
    <x v="1"/>
  </r>
  <r>
    <d v="2025-12-30T00:00:00"/>
    <x v="11"/>
    <n v="12"/>
    <n v="1"/>
    <x v="1"/>
    <x v="3"/>
    <s v="Q4"/>
    <x v="10"/>
    <x v="3"/>
    <s v="EQ"/>
    <n v="9087"/>
    <n v="9299"/>
    <n v="9025.5"/>
    <n v="9087"/>
    <n v="9298"/>
    <n v="9282"/>
    <n v="9225.2099999999991"/>
    <n v="464922"/>
    <n v="4289002991.5"/>
    <n v="50137"/>
    <n v="219400"/>
    <n v="47.19"/>
    <n v="195"/>
    <n v="2.1459227467811159E-2"/>
    <x v="1"/>
  </r>
  <r>
    <d v="2025-12-31T00:00:00"/>
    <x v="11"/>
    <n v="12"/>
    <n v="1"/>
    <x v="1"/>
    <x v="3"/>
    <s v="Q4"/>
    <x v="10"/>
    <x v="3"/>
    <s v="EQ"/>
    <n v="9320"/>
    <n v="9398"/>
    <n v="9296.5"/>
    <n v="9282"/>
    <n v="9350"/>
    <n v="9343"/>
    <n v="9350.2900000000009"/>
    <n v="319864"/>
    <n v="2990821807.5"/>
    <n v="40455"/>
    <n v="154027"/>
    <n v="48.15"/>
    <n v="61"/>
    <n v="6.5718595130359837E-3"/>
    <x v="1"/>
  </r>
  <r>
    <d v="2024-01-01T00:00:00"/>
    <x v="0"/>
    <n v="1"/>
    <n v="1"/>
    <x v="0"/>
    <x v="0"/>
    <s v="Q1"/>
    <x v="11"/>
    <x v="3"/>
    <s v="EQ"/>
    <n v="10345"/>
    <n v="10345"/>
    <n v="10214.65"/>
    <n v="10302.35"/>
    <n v="10270"/>
    <n v="10283.299999999999"/>
    <n v="10274.790000000001"/>
    <n v="411724"/>
    <n v="4230379485.4000001"/>
    <n v="58748"/>
    <n v="255206"/>
    <n v="61.98"/>
    <n v="-19.050000000001091"/>
    <n v="-1.8490926827375396E-3"/>
    <x v="0"/>
  </r>
  <r>
    <d v="2024-01-02T00:00:00"/>
    <x v="0"/>
    <n v="1"/>
    <n v="1"/>
    <x v="0"/>
    <x v="0"/>
    <s v="Q1"/>
    <x v="11"/>
    <x v="3"/>
    <s v="EQ"/>
    <n v="10283.299999999999"/>
    <n v="10294.700000000001"/>
    <n v="10151.049999999999"/>
    <n v="10283.299999999999"/>
    <n v="10190"/>
    <n v="10197.75"/>
    <n v="10202.56"/>
    <n v="776837"/>
    <n v="7925727784.6999998"/>
    <n v="121457"/>
    <n v="564333"/>
    <n v="72.64"/>
    <n v="-85.549999999999272"/>
    <n v="-8.319313838942681E-3"/>
    <x v="0"/>
  </r>
  <r>
    <d v="2024-01-03T00:00:00"/>
    <x v="0"/>
    <n v="1"/>
    <n v="1"/>
    <x v="0"/>
    <x v="0"/>
    <s v="Q1"/>
    <x v="11"/>
    <x v="3"/>
    <s v="EQ"/>
    <n v="10200"/>
    <n v="10210"/>
    <n v="10065"/>
    <n v="10197.75"/>
    <n v="10068"/>
    <n v="10077.65"/>
    <n v="10101.719999999999"/>
    <n v="521046"/>
    <n v="5263460733.3500004"/>
    <n v="90507"/>
    <n v="380089"/>
    <n v="72.95"/>
    <n v="-120.10000000000036"/>
    <n v="-1.1777107695324985E-2"/>
    <x v="0"/>
  </r>
  <r>
    <d v="2024-01-04T00:00:00"/>
    <x v="0"/>
    <n v="1"/>
    <n v="1"/>
    <x v="0"/>
    <x v="0"/>
    <s v="Q1"/>
    <x v="11"/>
    <x v="3"/>
    <s v="EQ"/>
    <n v="10100"/>
    <n v="10120"/>
    <n v="9985.5499999999993"/>
    <n v="10077.65"/>
    <n v="9995"/>
    <n v="10015.299999999999"/>
    <n v="10012.709999999999"/>
    <n v="711733"/>
    <n v="7126374356.8999996"/>
    <n v="130325"/>
    <n v="529829"/>
    <n v="74.44"/>
    <n v="-62.350000000000364"/>
    <n v="-6.1869582690409338E-3"/>
    <x v="0"/>
  </r>
  <r>
    <d v="2024-01-05T00:00:00"/>
    <x v="0"/>
    <n v="1"/>
    <n v="1"/>
    <x v="0"/>
    <x v="0"/>
    <s v="Q1"/>
    <x v="11"/>
    <x v="3"/>
    <s v="EQ"/>
    <n v="10010.65"/>
    <n v="10075"/>
    <n v="9970"/>
    <n v="10015.299999999999"/>
    <n v="10000"/>
    <n v="10017"/>
    <n v="10008.08"/>
    <n v="673131"/>
    <n v="6736750766.6499996"/>
    <n v="105880"/>
    <n v="468881"/>
    <n v="69.66"/>
    <n v="1.7000000000007276"/>
    <n v="1.6974029734513472E-4"/>
    <x v="1"/>
  </r>
  <r>
    <d v="2024-01-08T00:00:00"/>
    <x v="0"/>
    <n v="1"/>
    <n v="1"/>
    <x v="0"/>
    <x v="0"/>
    <s v="Q1"/>
    <x v="11"/>
    <x v="3"/>
    <s v="EQ"/>
    <n v="10005"/>
    <n v="10128.950000000001"/>
    <n v="9911.9"/>
    <n v="10017"/>
    <n v="9951"/>
    <n v="9946.7000000000007"/>
    <n v="9984.92"/>
    <n v="600153"/>
    <n v="5992478656.6499996"/>
    <n v="103108"/>
    <n v="416366"/>
    <n v="69.38"/>
    <n v="-70.299999999999272"/>
    <n v="-7.0180692822201527E-3"/>
    <x v="0"/>
  </r>
  <r>
    <d v="2024-01-09T00:00:00"/>
    <x v="0"/>
    <n v="1"/>
    <n v="1"/>
    <x v="0"/>
    <x v="0"/>
    <s v="Q1"/>
    <x v="11"/>
    <x v="3"/>
    <s v="EQ"/>
    <n v="9975"/>
    <n v="10042.65"/>
    <n v="9890"/>
    <n v="9946.7000000000007"/>
    <n v="10035"/>
    <n v="10024.1"/>
    <n v="9973.98"/>
    <n v="666469"/>
    <n v="6647351361.6999998"/>
    <n v="86922"/>
    <n v="425129"/>
    <n v="63.79"/>
    <n v="77.399999999999636"/>
    <n v="7.7814752631525661E-3"/>
    <x v="1"/>
  </r>
  <r>
    <d v="2024-01-10T00:00:00"/>
    <x v="0"/>
    <n v="1"/>
    <n v="1"/>
    <x v="0"/>
    <x v="0"/>
    <s v="Q1"/>
    <x v="11"/>
    <x v="3"/>
    <s v="EQ"/>
    <n v="10049.950000000001"/>
    <n v="10050.75"/>
    <n v="9950"/>
    <n v="10024.1"/>
    <n v="9994"/>
    <n v="10010.200000000001"/>
    <n v="10004.799999999999"/>
    <n v="481699"/>
    <n v="4819302152.3999996"/>
    <n v="63008"/>
    <n v="319882"/>
    <n v="66.41"/>
    <n v="-13.899999999999636"/>
    <n v="-1.3866581538491871E-3"/>
    <x v="0"/>
  </r>
  <r>
    <d v="2024-01-11T00:00:00"/>
    <x v="0"/>
    <n v="1"/>
    <n v="1"/>
    <x v="0"/>
    <x v="0"/>
    <s v="Q1"/>
    <x v="11"/>
    <x v="3"/>
    <s v="EQ"/>
    <n v="10025.1"/>
    <n v="10124.1"/>
    <n v="10000"/>
    <n v="10010.200000000001"/>
    <n v="10010"/>
    <n v="10011.1"/>
    <n v="10056.450000000001"/>
    <n v="1024815"/>
    <n v="10306001328.75"/>
    <n v="126184"/>
    <n v="754073"/>
    <n v="73.58"/>
    <n v="0.8999999999996362"/>
    <n v="8.9908293540552251E-5"/>
    <x v="1"/>
  </r>
  <r>
    <d v="2024-01-12T00:00:00"/>
    <x v="0"/>
    <n v="1"/>
    <n v="1"/>
    <x v="0"/>
    <x v="0"/>
    <s v="Q1"/>
    <x v="11"/>
    <x v="3"/>
    <s v="EQ"/>
    <n v="10025"/>
    <n v="10044.950000000001"/>
    <n v="9935.9500000000007"/>
    <n v="10011.1"/>
    <n v="9970"/>
    <n v="9965.65"/>
    <n v="9971.01"/>
    <n v="850190"/>
    <n v="8477254762.8000002"/>
    <n v="102727"/>
    <n v="605716"/>
    <n v="71.239999999999995"/>
    <n v="-45.450000000000728"/>
    <n v="-4.5399606436855814E-3"/>
    <x v="0"/>
  </r>
  <r>
    <d v="2024-01-15T00:00:00"/>
    <x v="0"/>
    <n v="1"/>
    <n v="1"/>
    <x v="0"/>
    <x v="0"/>
    <s v="Q1"/>
    <x v="11"/>
    <x v="3"/>
    <s v="EQ"/>
    <n v="9985.1"/>
    <n v="10098.799999999999"/>
    <n v="9948"/>
    <n v="9965.65"/>
    <n v="10088"/>
    <n v="10086.9"/>
    <n v="10023.92"/>
    <n v="463380"/>
    <n v="4644885147.75"/>
    <n v="68460"/>
    <n v="298046"/>
    <n v="64.319999999999993"/>
    <n v="121.25"/>
    <n v="1.2166792933727353E-2"/>
    <x v="1"/>
  </r>
  <r>
    <d v="2024-01-16T00:00:00"/>
    <x v="0"/>
    <n v="1"/>
    <n v="1"/>
    <x v="0"/>
    <x v="0"/>
    <s v="Q1"/>
    <x v="11"/>
    <x v="3"/>
    <s v="EQ"/>
    <n v="10086.85"/>
    <n v="10240"/>
    <n v="10060"/>
    <n v="10086.9"/>
    <n v="10195.85"/>
    <n v="10183.549999999999"/>
    <n v="10187.24"/>
    <n v="536823"/>
    <n v="5468747111.5"/>
    <n v="59152"/>
    <n v="267449"/>
    <n v="49.82"/>
    <n v="96.649999999999636"/>
    <n v="9.5817347252376492E-3"/>
    <x v="1"/>
  </r>
  <r>
    <d v="2024-01-17T00:00:00"/>
    <x v="0"/>
    <n v="1"/>
    <n v="1"/>
    <x v="0"/>
    <x v="0"/>
    <s v="Q1"/>
    <x v="11"/>
    <x v="3"/>
    <s v="EQ"/>
    <n v="10124"/>
    <n v="10161.799999999999"/>
    <n v="9996.4500000000007"/>
    <n v="10183.549999999999"/>
    <n v="10000"/>
    <n v="10051.700000000001"/>
    <n v="10070.6"/>
    <n v="610250"/>
    <n v="6145584008.3999996"/>
    <n v="72635"/>
    <n v="374562"/>
    <n v="61.38"/>
    <n v="-131.84999999999854"/>
    <n v="-1.2947351365682749E-2"/>
    <x v="0"/>
  </r>
  <r>
    <d v="2024-01-18T00:00:00"/>
    <x v="0"/>
    <n v="1"/>
    <n v="1"/>
    <x v="0"/>
    <x v="0"/>
    <s v="Q1"/>
    <x v="11"/>
    <x v="3"/>
    <s v="EQ"/>
    <n v="9946.0499999999993"/>
    <n v="10050"/>
    <n v="9737.65"/>
    <n v="10051.700000000001"/>
    <n v="9918"/>
    <n v="9924.5"/>
    <n v="9920.1"/>
    <n v="614860"/>
    <n v="6099470047.3000002"/>
    <n v="107833"/>
    <n v="349965"/>
    <n v="56.92"/>
    <n v="-127.20000000000073"/>
    <n v="-1.2654575842892318E-2"/>
    <x v="0"/>
  </r>
  <r>
    <d v="2024-01-19T00:00:00"/>
    <x v="0"/>
    <n v="1"/>
    <n v="1"/>
    <x v="0"/>
    <x v="0"/>
    <s v="Q1"/>
    <x v="11"/>
    <x v="3"/>
    <s v="EQ"/>
    <n v="9960"/>
    <n v="10051.65"/>
    <n v="9949.0499999999993"/>
    <n v="9924.5"/>
    <n v="10050"/>
    <n v="10037.700000000001"/>
    <n v="10014.129999999999"/>
    <n v="377018"/>
    <n v="3775507917.5"/>
    <n v="75518"/>
    <n v="243025"/>
    <n v="64.459999999999994"/>
    <n v="113.20000000000073"/>
    <n v="1.140611617713746E-2"/>
    <x v="1"/>
  </r>
  <r>
    <d v="2024-01-20T00:00:00"/>
    <x v="0"/>
    <n v="1"/>
    <n v="1"/>
    <x v="0"/>
    <x v="0"/>
    <s v="Q1"/>
    <x v="11"/>
    <x v="3"/>
    <s v="EQ"/>
    <n v="10037.700000000001"/>
    <n v="10067"/>
    <n v="9938.9500000000007"/>
    <n v="10037.700000000001"/>
    <n v="9971"/>
    <n v="9972.5499999999993"/>
    <n v="10000.49"/>
    <n v="92601"/>
    <n v="926054991.20000005"/>
    <n v="18605"/>
    <n v="27604"/>
    <n v="29.81"/>
    <n v="-65.150000000001455"/>
    <n v="-6.4905306992639198E-3"/>
    <x v="0"/>
  </r>
  <r>
    <d v="2024-01-23T00:00:00"/>
    <x v="0"/>
    <n v="1"/>
    <n v="1"/>
    <x v="0"/>
    <x v="0"/>
    <s v="Q1"/>
    <x v="11"/>
    <x v="3"/>
    <s v="EQ"/>
    <n v="9862"/>
    <n v="9973"/>
    <n v="9832.1"/>
    <n v="9972.5499999999993"/>
    <n v="9860"/>
    <n v="9860.4500000000007"/>
    <n v="9902.81"/>
    <n v="956269"/>
    <n v="9469750914.8500004"/>
    <n v="129308"/>
    <n v="708076"/>
    <n v="74.05"/>
    <n v="-112.09999999999854"/>
    <n v="-1.1240856150131968E-2"/>
    <x v="0"/>
  </r>
  <r>
    <d v="2024-01-24T00:00:00"/>
    <x v="0"/>
    <n v="1"/>
    <n v="1"/>
    <x v="0"/>
    <x v="0"/>
    <s v="Q1"/>
    <x v="11"/>
    <x v="3"/>
    <s v="EQ"/>
    <n v="9860"/>
    <n v="10000"/>
    <n v="9755"/>
    <n v="9860.4500000000007"/>
    <n v="9950"/>
    <n v="9988.2000000000007"/>
    <n v="9892.98"/>
    <n v="459092"/>
    <n v="4541786784.9499998"/>
    <n v="84208"/>
    <n v="304267"/>
    <n v="66.28"/>
    <n v="127.75"/>
    <n v="1.2955798163369826E-2"/>
    <x v="1"/>
  </r>
  <r>
    <d v="2024-01-25T00:00:00"/>
    <x v="0"/>
    <n v="1"/>
    <n v="1"/>
    <x v="0"/>
    <x v="0"/>
    <s v="Q1"/>
    <x v="11"/>
    <x v="3"/>
    <s v="EQ"/>
    <n v="9988.2000000000007"/>
    <n v="9999.7999999999993"/>
    <n v="9816.5499999999993"/>
    <n v="9988.2000000000007"/>
    <n v="9879.75"/>
    <n v="9881"/>
    <n v="9888.25"/>
    <n v="718817"/>
    <n v="7107840601.25"/>
    <n v="107441"/>
    <n v="524979"/>
    <n v="73.03"/>
    <n v="-107.20000000000073"/>
    <n v="-1.0732664544162183E-2"/>
    <x v="0"/>
  </r>
  <r>
    <d v="2024-01-29T00:00:00"/>
    <x v="0"/>
    <n v="1"/>
    <n v="1"/>
    <x v="0"/>
    <x v="0"/>
    <s v="Q1"/>
    <x v="11"/>
    <x v="3"/>
    <s v="EQ"/>
    <n v="9931.15"/>
    <n v="10035"/>
    <n v="9875.0499999999993"/>
    <n v="9881"/>
    <n v="9990"/>
    <n v="9991.4"/>
    <n v="9992.75"/>
    <n v="446516"/>
    <n v="4461922561.1999998"/>
    <n v="75414"/>
    <n v="298669"/>
    <n v="66.89"/>
    <n v="110.39999999999964"/>
    <n v="1.1172958202611036E-2"/>
    <x v="1"/>
  </r>
  <r>
    <d v="2024-01-30T00:00:00"/>
    <x v="0"/>
    <n v="1"/>
    <n v="1"/>
    <x v="0"/>
    <x v="0"/>
    <s v="Q1"/>
    <x v="11"/>
    <x v="3"/>
    <s v="EQ"/>
    <n v="10010.85"/>
    <n v="10033.5"/>
    <n v="9931.5"/>
    <n v="9991.4"/>
    <n v="9950"/>
    <n v="9951.65"/>
    <n v="9984.2800000000007"/>
    <n v="399869"/>
    <n v="3992402870.3499999"/>
    <n v="70659"/>
    <n v="227767"/>
    <n v="56.96"/>
    <n v="-39.75"/>
    <n v="-3.9784214424404994E-3"/>
    <x v="0"/>
  </r>
  <r>
    <d v="2024-01-31T00:00:00"/>
    <x v="0"/>
    <n v="1"/>
    <n v="1"/>
    <x v="0"/>
    <x v="0"/>
    <s v="Q1"/>
    <x v="11"/>
    <x v="3"/>
    <s v="EQ"/>
    <n v="9959.2999999999993"/>
    <n v="10235.6"/>
    <n v="9913"/>
    <n v="9951.65"/>
    <n v="10161.049999999999"/>
    <n v="10186.9"/>
    <n v="10118.24"/>
    <n v="997024"/>
    <n v="10088125611.35"/>
    <n v="130672"/>
    <n v="487329"/>
    <n v="48.88"/>
    <n v="235.25"/>
    <n v="2.3639295996141344E-2"/>
    <x v="1"/>
  </r>
  <r>
    <d v="2024-02-01T00:00:00"/>
    <x v="1"/>
    <n v="2"/>
    <n v="1"/>
    <x v="0"/>
    <x v="0"/>
    <s v="Q1"/>
    <x v="11"/>
    <x v="3"/>
    <s v="EQ"/>
    <n v="10210"/>
    <n v="10699.8"/>
    <n v="10204"/>
    <n v="10186.9"/>
    <n v="10603.2"/>
    <n v="10637.95"/>
    <n v="10554.38"/>
    <n v="1869594"/>
    <n v="19732402602.599998"/>
    <n v="230650"/>
    <n v="820758"/>
    <n v="43.9"/>
    <n v="451.05000000000109"/>
    <n v="4.4277454377681248E-2"/>
    <x v="1"/>
  </r>
  <r>
    <d v="2024-02-02T00:00:00"/>
    <x v="1"/>
    <n v="2"/>
    <n v="1"/>
    <x v="0"/>
    <x v="0"/>
    <s v="Q1"/>
    <x v="11"/>
    <x v="3"/>
    <s v="EQ"/>
    <n v="10598"/>
    <n v="10711.6"/>
    <n v="10540.4"/>
    <n v="10637.95"/>
    <n v="10630"/>
    <n v="10655.45"/>
    <n v="10645.38"/>
    <n v="814940"/>
    <n v="8675342978.8999996"/>
    <n v="122140"/>
    <n v="479402"/>
    <n v="58.83"/>
    <n v="17.5"/>
    <n v="1.6450537932590395E-3"/>
    <x v="1"/>
  </r>
  <r>
    <d v="2024-02-05T00:00:00"/>
    <x v="1"/>
    <n v="2"/>
    <n v="1"/>
    <x v="0"/>
    <x v="0"/>
    <s v="Q1"/>
    <x v="11"/>
    <x v="3"/>
    <s v="EQ"/>
    <n v="10602"/>
    <n v="10759.95"/>
    <n v="10400"/>
    <n v="10655.45"/>
    <n v="10429.5"/>
    <n v="10428.549999999999"/>
    <n v="10547.46"/>
    <n v="365105"/>
    <n v="3850931249.3499999"/>
    <n v="66523"/>
    <n v="192693"/>
    <n v="52.78"/>
    <n v="-226.90000000000146"/>
    <n v="-2.1294267252908273E-2"/>
    <x v="0"/>
  </r>
  <r>
    <d v="2024-02-06T00:00:00"/>
    <x v="1"/>
    <n v="2"/>
    <n v="1"/>
    <x v="0"/>
    <x v="0"/>
    <s v="Q1"/>
    <x v="11"/>
    <x v="3"/>
    <s v="EQ"/>
    <n v="10499.95"/>
    <n v="10856.75"/>
    <n v="10458"/>
    <n v="10428.549999999999"/>
    <n v="10830"/>
    <n v="10844.85"/>
    <n v="10739.93"/>
    <n v="829040"/>
    <n v="8903833889.6000004"/>
    <n v="101664"/>
    <n v="485430"/>
    <n v="58.55"/>
    <n v="416.30000000000109"/>
    <n v="3.9919260108068823E-2"/>
    <x v="1"/>
  </r>
  <r>
    <d v="2024-02-07T00:00:00"/>
    <x v="1"/>
    <n v="2"/>
    <n v="1"/>
    <x v="0"/>
    <x v="0"/>
    <s v="Q1"/>
    <x v="11"/>
    <x v="3"/>
    <s v="EQ"/>
    <n v="10860"/>
    <n v="10973.5"/>
    <n v="10786.8"/>
    <n v="10844.85"/>
    <n v="10920"/>
    <n v="10935.7"/>
    <n v="10881.92"/>
    <n v="560808"/>
    <n v="6102667386.1999998"/>
    <n v="85035"/>
    <n v="334359"/>
    <n v="59.62"/>
    <n v="90.850000000000364"/>
    <n v="8.3772481869274686E-3"/>
    <x v="1"/>
  </r>
  <r>
    <d v="2024-02-08T00:00:00"/>
    <x v="1"/>
    <n v="2"/>
    <n v="1"/>
    <x v="0"/>
    <x v="0"/>
    <s v="Q1"/>
    <x v="11"/>
    <x v="3"/>
    <s v="EQ"/>
    <n v="10951"/>
    <n v="10951"/>
    <n v="10689.95"/>
    <n v="10935.7"/>
    <n v="10745"/>
    <n v="10743.9"/>
    <n v="10760.89"/>
    <n v="557082"/>
    <n v="5994696014.1999998"/>
    <n v="83365"/>
    <n v="245010"/>
    <n v="43.98"/>
    <n v="-191.80000000000109"/>
    <n v="-1.753888639959043E-2"/>
    <x v="0"/>
  </r>
  <r>
    <d v="2024-02-09T00:00:00"/>
    <x v="1"/>
    <n v="2"/>
    <n v="1"/>
    <x v="0"/>
    <x v="0"/>
    <s v="Q1"/>
    <x v="11"/>
    <x v="3"/>
    <s v="EQ"/>
    <n v="10711.25"/>
    <n v="10770"/>
    <n v="10611.1"/>
    <n v="10743.9"/>
    <n v="10710"/>
    <n v="10732.85"/>
    <n v="10715.08"/>
    <n v="645489"/>
    <n v="6916464211.6000004"/>
    <n v="107179"/>
    <n v="398713"/>
    <n v="61.77"/>
    <n v="-11.049999999999272"/>
    <n v="-1.0284905853553434E-3"/>
    <x v="0"/>
  </r>
  <r>
    <d v="2024-02-12T00:00:00"/>
    <x v="1"/>
    <n v="2"/>
    <n v="1"/>
    <x v="0"/>
    <x v="0"/>
    <s v="Q1"/>
    <x v="11"/>
    <x v="3"/>
    <s v="EQ"/>
    <n v="10700"/>
    <n v="10748.95"/>
    <n v="10650.05"/>
    <n v="10732.85"/>
    <n v="10707"/>
    <n v="10709.7"/>
    <n v="10706.58"/>
    <n v="190655"/>
    <n v="2041263487.8499999"/>
    <n v="39408"/>
    <n v="101401"/>
    <n v="53.19"/>
    <n v="-23.149999999999636"/>
    <n v="-2.1569294269462103E-3"/>
    <x v="0"/>
  </r>
  <r>
    <d v="2024-02-13T00:00:00"/>
    <x v="1"/>
    <n v="2"/>
    <n v="1"/>
    <x v="0"/>
    <x v="0"/>
    <s v="Q1"/>
    <x v="11"/>
    <x v="3"/>
    <s v="EQ"/>
    <n v="10730"/>
    <n v="10830"/>
    <n v="10640.15"/>
    <n v="10709.7"/>
    <n v="10803.35"/>
    <n v="10794.5"/>
    <n v="10769.31"/>
    <n v="397979"/>
    <n v="4285957291.6500001"/>
    <n v="65269"/>
    <n v="246260"/>
    <n v="61.88"/>
    <n v="84.799999999999272"/>
    <n v="7.9180555944610275E-3"/>
    <x v="1"/>
  </r>
  <r>
    <d v="2024-02-14T00:00:00"/>
    <x v="1"/>
    <n v="2"/>
    <n v="1"/>
    <x v="0"/>
    <x v="0"/>
    <s v="Q1"/>
    <x v="11"/>
    <x v="3"/>
    <s v="EQ"/>
    <n v="10705"/>
    <n v="11050"/>
    <n v="10703.4"/>
    <n v="10794.5"/>
    <n v="11040"/>
    <n v="11027.95"/>
    <n v="10907.02"/>
    <n v="354676"/>
    <n v="3868458664.9000001"/>
    <n v="54121"/>
    <n v="177113"/>
    <n v="49.94"/>
    <n v="233.45000000000073"/>
    <n v="2.1626754365649242E-2"/>
    <x v="1"/>
  </r>
  <r>
    <d v="2024-02-15T00:00:00"/>
    <x v="1"/>
    <n v="2"/>
    <n v="1"/>
    <x v="0"/>
    <x v="0"/>
    <s v="Q1"/>
    <x v="11"/>
    <x v="3"/>
    <s v="EQ"/>
    <n v="11040"/>
    <n v="11133"/>
    <n v="10980"/>
    <n v="11027.95"/>
    <n v="11064.75"/>
    <n v="11090.25"/>
    <n v="11060.09"/>
    <n v="447248"/>
    <n v="4946603223.8000002"/>
    <n v="69002"/>
    <n v="254694"/>
    <n v="56.95"/>
    <n v="62.299999999999272"/>
    <n v="5.6492820515144943E-3"/>
    <x v="1"/>
  </r>
  <r>
    <d v="2024-02-16T00:00:00"/>
    <x v="1"/>
    <n v="2"/>
    <n v="1"/>
    <x v="0"/>
    <x v="0"/>
    <s v="Q1"/>
    <x v="11"/>
    <x v="3"/>
    <s v="EQ"/>
    <n v="11120"/>
    <n v="11480"/>
    <n v="11098"/>
    <n v="11090.25"/>
    <n v="11298.65"/>
    <n v="11380.4"/>
    <n v="11369.57"/>
    <n v="716486"/>
    <n v="8146141193.75"/>
    <n v="102807"/>
    <n v="322698"/>
    <n v="45.04"/>
    <n v="290.14999999999964"/>
    <n v="2.6162620319650109E-2"/>
    <x v="1"/>
  </r>
  <r>
    <d v="2024-02-19T00:00:00"/>
    <x v="1"/>
    <n v="2"/>
    <n v="1"/>
    <x v="0"/>
    <x v="0"/>
    <s v="Q1"/>
    <x v="11"/>
    <x v="3"/>
    <s v="EQ"/>
    <n v="11380.4"/>
    <n v="11613.05"/>
    <n v="11333.05"/>
    <n v="11380.4"/>
    <n v="11512"/>
    <n v="11483.35"/>
    <n v="11483.63"/>
    <n v="581383"/>
    <n v="6676386291.8500004"/>
    <n v="69356"/>
    <n v="345574"/>
    <n v="59.44"/>
    <n v="102.95000000000073"/>
    <n v="9.0462549646761741E-3"/>
    <x v="1"/>
  </r>
  <r>
    <d v="2024-02-20T00:00:00"/>
    <x v="1"/>
    <n v="2"/>
    <n v="1"/>
    <x v="0"/>
    <x v="0"/>
    <s v="Q1"/>
    <x v="11"/>
    <x v="3"/>
    <s v="EQ"/>
    <n v="11440"/>
    <n v="11479.95"/>
    <n v="11315.85"/>
    <n v="11483.35"/>
    <n v="11415"/>
    <n v="11446.45"/>
    <n v="11416.42"/>
    <n v="355044"/>
    <n v="4053333068.5999999"/>
    <n v="47449"/>
    <n v="202811"/>
    <n v="57.12"/>
    <n v="-36.899999999999636"/>
    <n v="-3.2133480212655397E-3"/>
    <x v="0"/>
  </r>
  <r>
    <d v="2024-02-21T00:00:00"/>
    <x v="1"/>
    <n v="2"/>
    <n v="1"/>
    <x v="0"/>
    <x v="0"/>
    <s v="Q1"/>
    <x v="11"/>
    <x v="3"/>
    <s v="EQ"/>
    <n v="11456"/>
    <n v="11521"/>
    <n v="11370"/>
    <n v="11446.45"/>
    <n v="11450.2"/>
    <n v="11465.85"/>
    <n v="11444.25"/>
    <n v="348461"/>
    <n v="3987875374.8499999"/>
    <n v="69878"/>
    <n v="181847"/>
    <n v="52.19"/>
    <n v="19.399999999999636"/>
    <n v="1.6948486211881967E-3"/>
    <x v="1"/>
  </r>
  <r>
    <d v="2024-02-22T00:00:00"/>
    <x v="1"/>
    <n v="2"/>
    <n v="1"/>
    <x v="0"/>
    <x v="0"/>
    <s v="Q1"/>
    <x v="11"/>
    <x v="3"/>
    <s v="EQ"/>
    <n v="11500"/>
    <n v="11695"/>
    <n v="11391.25"/>
    <n v="11465.85"/>
    <n v="11695"/>
    <n v="11657.8"/>
    <n v="11564.4"/>
    <n v="584406"/>
    <n v="6758303125.8000002"/>
    <n v="101222"/>
    <n v="307819"/>
    <n v="52.67"/>
    <n v="191.94999999999891"/>
    <n v="1.674101789226258E-2"/>
    <x v="1"/>
  </r>
  <r>
    <d v="2024-02-23T00:00:00"/>
    <x v="1"/>
    <n v="2"/>
    <n v="1"/>
    <x v="0"/>
    <x v="0"/>
    <s v="Q1"/>
    <x v="11"/>
    <x v="3"/>
    <s v="EQ"/>
    <n v="11704.95"/>
    <n v="11720"/>
    <n v="11475.2"/>
    <n v="11657.8"/>
    <n v="11520"/>
    <n v="11535.6"/>
    <n v="11579.16"/>
    <n v="472884"/>
    <n v="5475601069.75"/>
    <n v="73897"/>
    <n v="262090"/>
    <n v="55.42"/>
    <n v="-122.19999999999891"/>
    <n v="-1.0482252225977364E-2"/>
    <x v="0"/>
  </r>
  <r>
    <d v="2024-02-26T00:00:00"/>
    <x v="1"/>
    <n v="2"/>
    <n v="1"/>
    <x v="0"/>
    <x v="0"/>
    <s v="Q1"/>
    <x v="11"/>
    <x v="3"/>
    <s v="EQ"/>
    <n v="11505"/>
    <n v="11533.95"/>
    <n v="11416.45"/>
    <n v="11535.6"/>
    <n v="11473.05"/>
    <n v="11467"/>
    <n v="11481.35"/>
    <n v="277700"/>
    <n v="3188369777.3499999"/>
    <n v="45051"/>
    <n v="163163"/>
    <n v="58.76"/>
    <n v="-68.600000000000364"/>
    <n v="-5.9468081417525191E-3"/>
    <x v="0"/>
  </r>
  <r>
    <d v="2024-02-27T00:00:00"/>
    <x v="1"/>
    <n v="2"/>
    <n v="1"/>
    <x v="0"/>
    <x v="0"/>
    <s v="Q1"/>
    <x v="11"/>
    <x v="3"/>
    <s v="EQ"/>
    <n v="11415"/>
    <n v="11562.9"/>
    <n v="11384.25"/>
    <n v="11467"/>
    <n v="11456.15"/>
    <n v="11500.65"/>
    <n v="11475.98"/>
    <n v="307585"/>
    <n v="3529839746.0999999"/>
    <n v="49386"/>
    <n v="172800"/>
    <n v="56.18"/>
    <n v="33.649999999999636"/>
    <n v="2.9345077177988696E-3"/>
    <x v="1"/>
  </r>
  <r>
    <d v="2024-02-28T00:00:00"/>
    <x v="1"/>
    <n v="2"/>
    <n v="1"/>
    <x v="0"/>
    <x v="0"/>
    <s v="Q1"/>
    <x v="11"/>
    <x v="3"/>
    <s v="EQ"/>
    <n v="11471"/>
    <n v="11498.95"/>
    <n v="11130"/>
    <n v="11500.65"/>
    <n v="11160"/>
    <n v="11152.8"/>
    <n v="11276.73"/>
    <n v="358812"/>
    <n v="4046226321.8499999"/>
    <n v="60022"/>
    <n v="188173"/>
    <n v="52.44"/>
    <n v="-347.85000000000036"/>
    <n v="-3.0246116523848683E-2"/>
    <x v="0"/>
  </r>
  <r>
    <d v="2024-02-29T00:00:00"/>
    <x v="1"/>
    <n v="2"/>
    <n v="1"/>
    <x v="0"/>
    <x v="0"/>
    <s v="Q1"/>
    <x v="11"/>
    <x v="3"/>
    <s v="EQ"/>
    <n v="11155"/>
    <n v="11349"/>
    <n v="11129.5"/>
    <n v="11152.8"/>
    <n v="11300"/>
    <n v="11288.35"/>
    <n v="11278.93"/>
    <n v="943841"/>
    <n v="10645517435.9"/>
    <n v="87508"/>
    <n v="653512"/>
    <n v="69.239999999999995"/>
    <n v="135.55000000000109"/>
    <n v="1.2153898572555869E-2"/>
    <x v="1"/>
  </r>
  <r>
    <d v="2024-03-01T00:00:00"/>
    <x v="2"/>
    <n v="3"/>
    <n v="1"/>
    <x v="0"/>
    <x v="0"/>
    <s v="Q1"/>
    <x v="11"/>
    <x v="3"/>
    <s v="EQ"/>
    <n v="11295"/>
    <n v="11675"/>
    <n v="11295"/>
    <n v="11288.35"/>
    <n v="11635.15"/>
    <n v="11620.95"/>
    <n v="11524.3"/>
    <n v="487355"/>
    <n v="5616427564.25"/>
    <n v="79404"/>
    <n v="284425"/>
    <n v="58.36"/>
    <n v="332.60000000000036"/>
    <n v="2.9464004925432004E-2"/>
    <x v="1"/>
  </r>
  <r>
    <d v="2024-03-02T00:00:00"/>
    <x v="2"/>
    <n v="3"/>
    <n v="1"/>
    <x v="0"/>
    <x v="0"/>
    <s v="Q1"/>
    <x v="11"/>
    <x v="3"/>
    <s v="EQ"/>
    <n v="11650"/>
    <n v="11679.95"/>
    <n v="11530.7"/>
    <n v="11620.95"/>
    <n v="11545"/>
    <n v="11567.2"/>
    <n v="11605.3"/>
    <n v="16113"/>
    <n v="186996160.5"/>
    <n v="3154"/>
    <n v="7597"/>
    <n v="47.15"/>
    <n v="-53.75"/>
    <n v="-4.6252672974240487E-3"/>
    <x v="0"/>
  </r>
  <r>
    <d v="2024-03-04T00:00:00"/>
    <x v="2"/>
    <n v="3"/>
    <n v="1"/>
    <x v="0"/>
    <x v="0"/>
    <s v="Q1"/>
    <x v="11"/>
    <x v="3"/>
    <s v="EQ"/>
    <n v="11600"/>
    <n v="11677.3"/>
    <n v="11544.15"/>
    <n v="11567.2"/>
    <n v="11597"/>
    <n v="11594.15"/>
    <n v="11593.19"/>
    <n v="369936"/>
    <n v="4288738837.5"/>
    <n v="56575"/>
    <n v="259069"/>
    <n v="70.03"/>
    <n v="26.949999999998909"/>
    <n v="2.3298637526798973E-3"/>
    <x v="1"/>
  </r>
  <r>
    <d v="2024-03-05T00:00:00"/>
    <x v="2"/>
    <n v="3"/>
    <n v="1"/>
    <x v="0"/>
    <x v="0"/>
    <s v="Q1"/>
    <x v="11"/>
    <x v="3"/>
    <s v="EQ"/>
    <n v="11596.05"/>
    <n v="11730"/>
    <n v="11561.8"/>
    <n v="11594.15"/>
    <n v="11682"/>
    <n v="11670.6"/>
    <n v="11652.2"/>
    <n v="320702"/>
    <n v="3736883368.25"/>
    <n v="53127"/>
    <n v="180268"/>
    <n v="56.21"/>
    <n v="76.450000000000728"/>
    <n v="6.5938425844068544E-3"/>
    <x v="1"/>
  </r>
  <r>
    <d v="2024-03-06T00:00:00"/>
    <x v="2"/>
    <n v="3"/>
    <n v="1"/>
    <x v="0"/>
    <x v="0"/>
    <s v="Q1"/>
    <x v="11"/>
    <x v="3"/>
    <s v="EQ"/>
    <n v="11670.6"/>
    <n v="11679"/>
    <n v="11518.4"/>
    <n v="11670.6"/>
    <n v="11577.85"/>
    <n v="11567.05"/>
    <n v="11581.33"/>
    <n v="639542"/>
    <n v="7406744061.1999998"/>
    <n v="59593"/>
    <n v="494472"/>
    <n v="77.319999999999993"/>
    <n v="-103.55000000000109"/>
    <n v="-8.872722910561676E-3"/>
    <x v="0"/>
  </r>
  <r>
    <d v="2024-03-07T00:00:00"/>
    <x v="2"/>
    <n v="3"/>
    <n v="1"/>
    <x v="0"/>
    <x v="0"/>
    <s v="Q1"/>
    <x v="11"/>
    <x v="3"/>
    <s v="EQ"/>
    <n v="11571.05"/>
    <n v="11633.5"/>
    <n v="11421.15"/>
    <n v="11567.05"/>
    <n v="11504.55"/>
    <n v="11510.05"/>
    <n v="11521.69"/>
    <n v="255325"/>
    <n v="2941775830.9000001"/>
    <n v="49633"/>
    <n v="128237"/>
    <n v="50.23"/>
    <n v="-57"/>
    <n v="-4.927790577545701E-3"/>
    <x v="0"/>
  </r>
  <r>
    <d v="2024-03-11T00:00:00"/>
    <x v="2"/>
    <n v="3"/>
    <n v="1"/>
    <x v="0"/>
    <x v="0"/>
    <s v="Q1"/>
    <x v="11"/>
    <x v="3"/>
    <s v="EQ"/>
    <n v="11515.15"/>
    <n v="11555.9"/>
    <n v="11350.05"/>
    <n v="11510.05"/>
    <n v="11400"/>
    <n v="11395.55"/>
    <n v="11419.11"/>
    <n v="525344"/>
    <n v="5998963418.3500004"/>
    <n v="73992"/>
    <n v="384299"/>
    <n v="73.150000000000006"/>
    <n v="-114.5"/>
    <n v="-9.9478282023101553E-3"/>
    <x v="0"/>
  </r>
  <r>
    <d v="2024-03-12T00:00:00"/>
    <x v="2"/>
    <n v="3"/>
    <n v="1"/>
    <x v="0"/>
    <x v="0"/>
    <s v="Q1"/>
    <x v="11"/>
    <x v="3"/>
    <s v="EQ"/>
    <n v="11400"/>
    <n v="11575.9"/>
    <n v="11381"/>
    <n v="11395.55"/>
    <n v="11502"/>
    <n v="11509.9"/>
    <n v="11504.19"/>
    <n v="283816"/>
    <n v="3265073047.5500002"/>
    <n v="57764"/>
    <n v="133081"/>
    <n v="46.89"/>
    <n v="114.35000000000036"/>
    <n v="1.0034618776627752E-2"/>
    <x v="1"/>
  </r>
  <r>
    <d v="2024-03-13T00:00:00"/>
    <x v="2"/>
    <n v="3"/>
    <n v="1"/>
    <x v="0"/>
    <x v="0"/>
    <s v="Q1"/>
    <x v="11"/>
    <x v="3"/>
    <s v="EQ"/>
    <n v="11510"/>
    <n v="11554.85"/>
    <n v="11267.6"/>
    <n v="11509.9"/>
    <n v="11397.35"/>
    <n v="11390.15"/>
    <n v="11381.49"/>
    <n v="385204"/>
    <n v="4384194903.0500002"/>
    <n v="74934"/>
    <n v="226103"/>
    <n v="58.7"/>
    <n v="-119.75"/>
    <n v="-1.0404086916480594E-2"/>
    <x v="0"/>
  </r>
  <r>
    <d v="2024-03-14T00:00:00"/>
    <x v="2"/>
    <n v="3"/>
    <n v="1"/>
    <x v="0"/>
    <x v="0"/>
    <s v="Q1"/>
    <x v="11"/>
    <x v="3"/>
    <s v="EQ"/>
    <n v="11401.75"/>
    <n v="11460"/>
    <n v="11302.05"/>
    <n v="11390.15"/>
    <n v="11374"/>
    <n v="11404.6"/>
    <n v="11401.41"/>
    <n v="523058"/>
    <n v="5963599571.8500004"/>
    <n v="87175"/>
    <n v="287384"/>
    <n v="54.94"/>
    <n v="14.450000000000728"/>
    <n v="1.2686400091307601E-3"/>
    <x v="1"/>
  </r>
  <r>
    <d v="2024-03-15T00:00:00"/>
    <x v="2"/>
    <n v="3"/>
    <n v="1"/>
    <x v="0"/>
    <x v="0"/>
    <s v="Q1"/>
    <x v="11"/>
    <x v="3"/>
    <s v="EQ"/>
    <n v="11380"/>
    <n v="11521.05"/>
    <n v="11314.05"/>
    <n v="11404.6"/>
    <n v="11392"/>
    <n v="11476.65"/>
    <n v="11442.14"/>
    <n v="972333"/>
    <n v="11125572703.549999"/>
    <n v="118142"/>
    <n v="685183"/>
    <n v="70.47"/>
    <n v="72.049999999999272"/>
    <n v="6.3176262209984806E-3"/>
    <x v="1"/>
  </r>
  <r>
    <d v="2024-03-18T00:00:00"/>
    <x v="2"/>
    <n v="3"/>
    <n v="1"/>
    <x v="0"/>
    <x v="0"/>
    <s v="Q1"/>
    <x v="11"/>
    <x v="3"/>
    <s v="EQ"/>
    <n v="11436.65"/>
    <n v="11665.4"/>
    <n v="11366.3"/>
    <n v="11476.65"/>
    <n v="11630"/>
    <n v="11636.3"/>
    <n v="11518.27"/>
    <n v="311049"/>
    <n v="3582746048.0500002"/>
    <n v="49651"/>
    <n v="182763"/>
    <n v="58.76"/>
    <n v="159.64999999999964"/>
    <n v="1.3910853777016782E-2"/>
    <x v="1"/>
  </r>
  <r>
    <d v="2024-03-19T00:00:00"/>
    <x v="2"/>
    <n v="3"/>
    <n v="1"/>
    <x v="0"/>
    <x v="0"/>
    <s v="Q1"/>
    <x v="11"/>
    <x v="3"/>
    <s v="EQ"/>
    <n v="11542.1"/>
    <n v="11679.95"/>
    <n v="11456.15"/>
    <n v="11636.3"/>
    <n v="11592.45"/>
    <n v="11597.05"/>
    <n v="11570.35"/>
    <n v="409259"/>
    <n v="4735269810.6000004"/>
    <n v="64104"/>
    <n v="250597"/>
    <n v="61.23"/>
    <n v="-39.25"/>
    <n v="-3.3730653214509767E-3"/>
    <x v="0"/>
  </r>
  <r>
    <d v="2024-03-20T00:00:00"/>
    <x v="2"/>
    <n v="3"/>
    <n v="1"/>
    <x v="0"/>
    <x v="0"/>
    <s v="Q1"/>
    <x v="11"/>
    <x v="3"/>
    <s v="EQ"/>
    <n v="11651.15"/>
    <n v="12025"/>
    <n v="11651.15"/>
    <n v="11597.05"/>
    <n v="11925.25"/>
    <n v="11941.15"/>
    <n v="11931.75"/>
    <n v="1031037"/>
    <n v="12302075906.5"/>
    <n v="149226"/>
    <n v="520820"/>
    <n v="50.51"/>
    <n v="344.10000000000036"/>
    <n v="2.9671338831858136E-2"/>
    <x v="1"/>
  </r>
  <r>
    <d v="2024-03-21T00:00:00"/>
    <x v="2"/>
    <n v="3"/>
    <n v="1"/>
    <x v="0"/>
    <x v="0"/>
    <s v="Q1"/>
    <x v="11"/>
    <x v="3"/>
    <s v="EQ"/>
    <n v="11999"/>
    <n v="12000"/>
    <n v="11825.35"/>
    <n v="11941.15"/>
    <n v="11897.9"/>
    <n v="11908.15"/>
    <n v="11909.11"/>
    <n v="544311"/>
    <n v="6482257651.9499998"/>
    <n v="93682"/>
    <n v="286921"/>
    <n v="52.71"/>
    <n v="-33"/>
    <n v="-2.763552924132098E-3"/>
    <x v="0"/>
  </r>
  <r>
    <d v="2024-03-22T00:00:00"/>
    <x v="2"/>
    <n v="3"/>
    <n v="1"/>
    <x v="0"/>
    <x v="0"/>
    <s v="Q1"/>
    <x v="11"/>
    <x v="3"/>
    <s v="EQ"/>
    <n v="11890.05"/>
    <n v="12427.3"/>
    <n v="11890.05"/>
    <n v="11908.15"/>
    <n v="12304"/>
    <n v="12337.7"/>
    <n v="12231.52"/>
    <n v="1062263"/>
    <n v="12993089605.700001"/>
    <n v="158758"/>
    <n v="448499"/>
    <n v="42.22"/>
    <n v="429.55000000000109"/>
    <n v="3.6071933927604299E-2"/>
    <x v="1"/>
  </r>
  <r>
    <d v="2024-03-26T00:00:00"/>
    <x v="2"/>
    <n v="3"/>
    <n v="1"/>
    <x v="0"/>
    <x v="0"/>
    <s v="Q1"/>
    <x v="11"/>
    <x v="3"/>
    <s v="EQ"/>
    <n v="12285.55"/>
    <n v="12321.9"/>
    <n v="12141.2"/>
    <n v="12337.7"/>
    <n v="12285.7"/>
    <n v="12250.55"/>
    <n v="12246.13"/>
    <n v="507568"/>
    <n v="6215742733.5500002"/>
    <n v="83198"/>
    <n v="275104"/>
    <n v="54.2"/>
    <n v="-87.150000000001455"/>
    <n v="-7.0637152791850543E-3"/>
    <x v="0"/>
  </r>
  <r>
    <d v="2024-03-27T00:00:00"/>
    <x v="2"/>
    <n v="3"/>
    <n v="1"/>
    <x v="0"/>
    <x v="0"/>
    <s v="Q1"/>
    <x v="11"/>
    <x v="3"/>
    <s v="EQ"/>
    <n v="12290"/>
    <n v="12722.7"/>
    <n v="12285.7"/>
    <n v="12250.55"/>
    <n v="12560"/>
    <n v="12510.35"/>
    <n v="12558.32"/>
    <n v="878986"/>
    <n v="11038584403.15"/>
    <n v="131094"/>
    <n v="374449"/>
    <n v="42.6"/>
    <n v="259.80000000000109"/>
    <n v="2.1207211104807628E-2"/>
    <x v="1"/>
  </r>
  <r>
    <d v="2024-03-28T00:00:00"/>
    <x v="2"/>
    <n v="3"/>
    <n v="1"/>
    <x v="0"/>
    <x v="0"/>
    <s v="Q1"/>
    <x v="11"/>
    <x v="3"/>
    <s v="EQ"/>
    <n v="12569.95"/>
    <n v="12726.8"/>
    <n v="12385.5"/>
    <n v="12510.35"/>
    <n v="12607"/>
    <n v="12600.35"/>
    <n v="12581.5"/>
    <n v="860324"/>
    <n v="10824166248.25"/>
    <n v="140600"/>
    <n v="391816"/>
    <n v="45.54"/>
    <n v="90"/>
    <n v="7.1940433321210032E-3"/>
    <x v="1"/>
  </r>
  <r>
    <d v="2024-04-01T00:00:00"/>
    <x v="3"/>
    <n v="4"/>
    <n v="1"/>
    <x v="0"/>
    <x v="1"/>
    <s v="Q2"/>
    <x v="11"/>
    <x v="3"/>
    <s v="EQ"/>
    <n v="12613.35"/>
    <n v="12689"/>
    <n v="12506.15"/>
    <n v="12600.35"/>
    <n v="12595.35"/>
    <n v="12569.6"/>
    <n v="12589"/>
    <n v="314676"/>
    <n v="3961457536.1999998"/>
    <n v="54715"/>
    <n v="141125"/>
    <n v="44.85"/>
    <n v="-30.75"/>
    <n v="-2.4404084013539304E-3"/>
    <x v="0"/>
  </r>
  <r>
    <d v="2024-04-02T00:00:00"/>
    <x v="3"/>
    <n v="4"/>
    <n v="1"/>
    <x v="0"/>
    <x v="1"/>
    <s v="Q2"/>
    <x v="11"/>
    <x v="3"/>
    <s v="EQ"/>
    <n v="12624.95"/>
    <n v="12648"/>
    <n v="12462.25"/>
    <n v="12569.6"/>
    <n v="12540.9"/>
    <n v="12552.45"/>
    <n v="12537.96"/>
    <n v="333508"/>
    <n v="4181509273.6500001"/>
    <n v="46838"/>
    <n v="144143"/>
    <n v="43.22"/>
    <n v="-17.149999999999636"/>
    <n v="-1.3644030040732907E-3"/>
    <x v="0"/>
  </r>
  <r>
    <d v="2024-04-03T00:00:00"/>
    <x v="3"/>
    <n v="4"/>
    <n v="1"/>
    <x v="0"/>
    <x v="1"/>
    <s v="Q2"/>
    <x v="11"/>
    <x v="3"/>
    <s v="EQ"/>
    <n v="12450"/>
    <n v="12525.5"/>
    <n v="12412.55"/>
    <n v="12552.45"/>
    <n v="12450"/>
    <n v="12427.85"/>
    <n v="12460.56"/>
    <n v="271935"/>
    <n v="3388462032.0999999"/>
    <n v="54532"/>
    <n v="141592"/>
    <n v="52.07"/>
    <n v="-124.60000000000036"/>
    <n v="-9.9263490394305778E-3"/>
    <x v="0"/>
  </r>
  <r>
    <d v="2024-04-04T00:00:00"/>
    <x v="3"/>
    <n v="4"/>
    <n v="1"/>
    <x v="0"/>
    <x v="1"/>
    <s v="Q2"/>
    <x v="11"/>
    <x v="3"/>
    <s v="EQ"/>
    <n v="12490"/>
    <n v="12649"/>
    <n v="12318.05"/>
    <n v="12427.85"/>
    <n v="12570"/>
    <n v="12567.25"/>
    <n v="12479.53"/>
    <n v="491166"/>
    <n v="6129521883.5500002"/>
    <n v="104953"/>
    <n v="166440"/>
    <n v="33.89"/>
    <n v="139.39999999999964"/>
    <n v="1.121674304083165E-2"/>
    <x v="1"/>
  </r>
  <r>
    <d v="2024-04-05T00:00:00"/>
    <x v="3"/>
    <n v="4"/>
    <n v="1"/>
    <x v="0"/>
    <x v="1"/>
    <s v="Q2"/>
    <x v="11"/>
    <x v="3"/>
    <s v="EQ"/>
    <n v="12492"/>
    <n v="12557.9"/>
    <n v="12384.5"/>
    <n v="12567.25"/>
    <n v="12424.15"/>
    <n v="12421.6"/>
    <n v="12457.94"/>
    <n v="231600"/>
    <n v="2885258331.4499998"/>
    <n v="44321"/>
    <n v="95401"/>
    <n v="41.19"/>
    <n v="-145.64999999999964"/>
    <n v="-1.1589647695398726E-2"/>
    <x v="0"/>
  </r>
  <r>
    <d v="2024-04-08T00:00:00"/>
    <x v="3"/>
    <n v="4"/>
    <n v="1"/>
    <x v="0"/>
    <x v="1"/>
    <s v="Q2"/>
    <x v="11"/>
    <x v="3"/>
    <s v="EQ"/>
    <n v="12450"/>
    <n v="12927.65"/>
    <n v="12450"/>
    <n v="12421.6"/>
    <n v="12835.05"/>
    <n v="12865.1"/>
    <n v="12797.32"/>
    <n v="570422"/>
    <n v="7299875492.1499996"/>
    <n v="95474"/>
    <n v="251521"/>
    <n v="44.09"/>
    <n v="443.5"/>
    <n v="3.5703935080826948E-2"/>
    <x v="1"/>
  </r>
  <r>
    <d v="2024-04-09T00:00:00"/>
    <x v="3"/>
    <n v="4"/>
    <n v="1"/>
    <x v="0"/>
    <x v="1"/>
    <s v="Q2"/>
    <x v="11"/>
    <x v="3"/>
    <s v="EQ"/>
    <n v="12865.1"/>
    <n v="12985.7"/>
    <n v="12780"/>
    <n v="12865.1"/>
    <n v="12868.25"/>
    <n v="12888"/>
    <n v="12884.82"/>
    <n v="314466"/>
    <n v="4051837111.5"/>
    <n v="64082"/>
    <n v="111459"/>
    <n v="35.44"/>
    <n v="22.899999999999636"/>
    <n v="1.7800094830199248E-3"/>
    <x v="1"/>
  </r>
  <r>
    <d v="2024-04-10T00:00:00"/>
    <x v="3"/>
    <n v="4"/>
    <n v="1"/>
    <x v="0"/>
    <x v="1"/>
    <s v="Q2"/>
    <x v="11"/>
    <x v="3"/>
    <s v="EQ"/>
    <n v="12933"/>
    <n v="12958"/>
    <n v="12600.9"/>
    <n v="12888"/>
    <n v="12675"/>
    <n v="12682.75"/>
    <n v="12734.87"/>
    <n v="464239"/>
    <n v="5912023282.3999996"/>
    <n v="75887"/>
    <n v="214024"/>
    <n v="46.1"/>
    <n v="-205.25"/>
    <n v="-1.592566728739913E-2"/>
    <x v="0"/>
  </r>
  <r>
    <d v="2024-04-12T00:00:00"/>
    <x v="3"/>
    <n v="4"/>
    <n v="1"/>
    <x v="0"/>
    <x v="1"/>
    <s v="Q2"/>
    <x v="11"/>
    <x v="3"/>
    <s v="EQ"/>
    <n v="12660"/>
    <n v="12660"/>
    <n v="12225"/>
    <n v="12682.75"/>
    <n v="12269"/>
    <n v="12266.55"/>
    <n v="12432.13"/>
    <n v="973366"/>
    <n v="12101014755.299999"/>
    <n v="159549"/>
    <n v="573411"/>
    <n v="58.91"/>
    <n v="-416.20000000000073"/>
    <n v="-3.281622676470014E-2"/>
    <x v="0"/>
  </r>
  <r>
    <d v="2024-04-15T00:00:00"/>
    <x v="3"/>
    <n v="4"/>
    <n v="1"/>
    <x v="0"/>
    <x v="1"/>
    <s v="Q2"/>
    <x v="11"/>
    <x v="3"/>
    <s v="EQ"/>
    <n v="12199.5"/>
    <n v="12510"/>
    <n v="12032.95"/>
    <n v="12266.55"/>
    <n v="12410"/>
    <n v="12422.85"/>
    <n v="12308.01"/>
    <n v="831257"/>
    <n v="10231121977.700001"/>
    <n v="130235"/>
    <n v="369251"/>
    <n v="44.42"/>
    <n v="156.30000000000109"/>
    <n v="1.2741969013292337E-2"/>
    <x v="1"/>
  </r>
  <r>
    <d v="2024-04-16T00:00:00"/>
    <x v="3"/>
    <n v="4"/>
    <n v="1"/>
    <x v="0"/>
    <x v="1"/>
    <s v="Q2"/>
    <x v="11"/>
    <x v="3"/>
    <s v="EQ"/>
    <n v="12308"/>
    <n v="12549.9"/>
    <n v="12275.35"/>
    <n v="12422.85"/>
    <n v="12510"/>
    <n v="12502.7"/>
    <n v="12458.12"/>
    <n v="579183"/>
    <n v="7215533288.3500004"/>
    <n v="100252"/>
    <n v="290341"/>
    <n v="50.13"/>
    <n v="79.850000000000364"/>
    <n v="6.4276715890476312E-3"/>
    <x v="1"/>
  </r>
  <r>
    <d v="2024-04-18T00:00:00"/>
    <x v="3"/>
    <n v="4"/>
    <n v="1"/>
    <x v="0"/>
    <x v="1"/>
    <s v="Q2"/>
    <x v="11"/>
    <x v="3"/>
    <s v="EQ"/>
    <n v="12570"/>
    <n v="12602"/>
    <n v="12320.05"/>
    <n v="12502.7"/>
    <n v="12420"/>
    <n v="12405"/>
    <n v="12499.91"/>
    <n v="679117"/>
    <n v="8488904261.25"/>
    <n v="137181"/>
    <n v="335326"/>
    <n v="49.38"/>
    <n v="-97.700000000000728"/>
    <n v="-7.8143121085846035E-3"/>
    <x v="0"/>
  </r>
  <r>
    <d v="2024-04-19T00:00:00"/>
    <x v="3"/>
    <n v="4"/>
    <n v="1"/>
    <x v="0"/>
    <x v="1"/>
    <s v="Q2"/>
    <x v="11"/>
    <x v="3"/>
    <s v="EQ"/>
    <n v="12399.9"/>
    <n v="12759.4"/>
    <n v="12225"/>
    <n v="12405"/>
    <n v="12690"/>
    <n v="12710.95"/>
    <n v="12508.19"/>
    <n v="635535"/>
    <n v="7949392946.75"/>
    <n v="106592"/>
    <n v="210181"/>
    <n v="33.07"/>
    <n v="305.95000000000073"/>
    <n v="2.4663442160419245E-2"/>
    <x v="1"/>
  </r>
  <r>
    <d v="2024-04-22T00:00:00"/>
    <x v="3"/>
    <n v="4"/>
    <n v="1"/>
    <x v="0"/>
    <x v="1"/>
    <s v="Q2"/>
    <x v="11"/>
    <x v="3"/>
    <s v="EQ"/>
    <n v="12783.15"/>
    <n v="12879.15"/>
    <n v="12659"/>
    <n v="12710.95"/>
    <n v="12798.95"/>
    <n v="12785.5"/>
    <n v="12781.92"/>
    <n v="342212"/>
    <n v="4374126526.4499998"/>
    <n v="54006"/>
    <n v="143827"/>
    <n v="42.03"/>
    <n v="74.549999999999272"/>
    <n v="5.8650218905746043E-3"/>
    <x v="1"/>
  </r>
  <r>
    <d v="2024-04-23T00:00:00"/>
    <x v="3"/>
    <n v="4"/>
    <n v="1"/>
    <x v="0"/>
    <x v="1"/>
    <s v="Q2"/>
    <x v="11"/>
    <x v="3"/>
    <s v="EQ"/>
    <n v="12845"/>
    <n v="13024.5"/>
    <n v="12776.3"/>
    <n v="12785.5"/>
    <n v="12975"/>
    <n v="12996.25"/>
    <n v="12919.7"/>
    <n v="397281"/>
    <n v="5132750795.3500004"/>
    <n v="56174"/>
    <n v="178167"/>
    <n v="44.85"/>
    <n v="210.75"/>
    <n v="1.6483516483516484E-2"/>
    <x v="1"/>
  </r>
  <r>
    <d v="2024-04-24T00:00:00"/>
    <x v="3"/>
    <n v="4"/>
    <n v="1"/>
    <x v="0"/>
    <x v="1"/>
    <s v="Q2"/>
    <x v="11"/>
    <x v="3"/>
    <s v="EQ"/>
    <n v="13000"/>
    <n v="13073.95"/>
    <n v="12900"/>
    <n v="12996.25"/>
    <n v="12905"/>
    <n v="12944.05"/>
    <n v="12985.22"/>
    <n v="296364"/>
    <n v="3848350962.5500002"/>
    <n v="55824"/>
    <n v="123947"/>
    <n v="41.82"/>
    <n v="-52.200000000000728"/>
    <n v="-4.0165432336251401E-3"/>
    <x v="0"/>
  </r>
  <r>
    <d v="2024-04-25T00:00:00"/>
    <x v="3"/>
    <n v="4"/>
    <n v="1"/>
    <x v="0"/>
    <x v="1"/>
    <s v="Q2"/>
    <x v="11"/>
    <x v="3"/>
    <s v="EQ"/>
    <n v="12964"/>
    <n v="12980.7"/>
    <n v="12740.35"/>
    <n v="12944.05"/>
    <n v="12906.85"/>
    <n v="12922.5"/>
    <n v="12864.09"/>
    <n v="640725"/>
    <n v="8242345878.6000004"/>
    <n v="109507"/>
    <n v="271137"/>
    <n v="42.32"/>
    <n v="-21.549999999999272"/>
    <n v="-1.6648575986649675E-3"/>
    <x v="0"/>
  </r>
  <r>
    <d v="2024-04-26T00:00:00"/>
    <x v="3"/>
    <n v="4"/>
    <n v="1"/>
    <x v="0"/>
    <x v="1"/>
    <s v="Q2"/>
    <x v="11"/>
    <x v="3"/>
    <s v="EQ"/>
    <n v="12922"/>
    <n v="13045"/>
    <n v="12660"/>
    <n v="12922.5"/>
    <n v="12760"/>
    <n v="12703.35"/>
    <n v="12806.25"/>
    <n v="704626"/>
    <n v="9023617924.1000004"/>
    <n v="122451"/>
    <n v="295984"/>
    <n v="42.01"/>
    <n v="-219.14999999999964"/>
    <n v="-1.6958792803250116E-2"/>
    <x v="0"/>
  </r>
  <r>
    <d v="2024-04-29T00:00:00"/>
    <x v="3"/>
    <n v="4"/>
    <n v="1"/>
    <x v="0"/>
    <x v="1"/>
    <s v="Q2"/>
    <x v="11"/>
    <x v="3"/>
    <s v="EQ"/>
    <n v="12800.05"/>
    <n v="12994.8"/>
    <n v="12603"/>
    <n v="12703.35"/>
    <n v="12698.05"/>
    <n v="12689.85"/>
    <n v="12727.29"/>
    <n v="613937"/>
    <n v="7813755770.9499998"/>
    <n v="97692"/>
    <n v="229079"/>
    <n v="37.31"/>
    <n v="-13.5"/>
    <n v="-1.0627118043665647E-3"/>
    <x v="0"/>
  </r>
  <r>
    <d v="2024-04-30T00:00:00"/>
    <x v="3"/>
    <n v="4"/>
    <n v="1"/>
    <x v="0"/>
    <x v="1"/>
    <s v="Q2"/>
    <x v="11"/>
    <x v="3"/>
    <s v="EQ"/>
    <n v="12786"/>
    <n v="12996"/>
    <n v="12740.2"/>
    <n v="12689.85"/>
    <n v="12800"/>
    <n v="12817.5"/>
    <n v="12868.49"/>
    <n v="528776"/>
    <n v="6804548414.3999996"/>
    <n v="82164"/>
    <n v="238097"/>
    <n v="45.03"/>
    <n v="127.64999999999964"/>
    <n v="1.0059220558162597E-2"/>
    <x v="1"/>
  </r>
  <r>
    <d v="2024-05-02T00:00:00"/>
    <x v="4"/>
    <n v="5"/>
    <n v="1"/>
    <x v="0"/>
    <x v="1"/>
    <s v="Q2"/>
    <x v="11"/>
    <x v="3"/>
    <s v="EQ"/>
    <n v="12750"/>
    <n v="12844.15"/>
    <n v="12514.8"/>
    <n v="12817.5"/>
    <n v="12771"/>
    <n v="12805.35"/>
    <n v="12750.93"/>
    <n v="814923"/>
    <n v="10391029836.1"/>
    <n v="155560"/>
    <n v="339143"/>
    <n v="41.62"/>
    <n v="-12.149999999999636"/>
    <n v="-9.479227618490061E-4"/>
    <x v="0"/>
  </r>
  <r>
    <d v="2024-05-03T00:00:00"/>
    <x v="4"/>
    <n v="5"/>
    <n v="1"/>
    <x v="0"/>
    <x v="1"/>
    <s v="Q2"/>
    <x v="11"/>
    <x v="3"/>
    <s v="EQ"/>
    <n v="12817.95"/>
    <n v="12830"/>
    <n v="12411.4"/>
    <n v="12805.35"/>
    <n v="12479"/>
    <n v="12492.15"/>
    <n v="12574.38"/>
    <n v="834990"/>
    <n v="10499483656.9"/>
    <n v="169996"/>
    <n v="436659"/>
    <n v="52.3"/>
    <n v="-313.20000000000073"/>
    <n v="-2.4458527100001227E-2"/>
    <x v="0"/>
  </r>
  <r>
    <d v="2024-05-06T00:00:00"/>
    <x v="4"/>
    <n v="5"/>
    <n v="1"/>
    <x v="0"/>
    <x v="1"/>
    <s v="Q2"/>
    <x v="11"/>
    <x v="3"/>
    <s v="EQ"/>
    <n v="12550"/>
    <n v="12646.4"/>
    <n v="12372.5"/>
    <n v="12492.15"/>
    <n v="12455"/>
    <n v="12439.3"/>
    <n v="12494.98"/>
    <n v="342231"/>
    <n v="4276167937.9000001"/>
    <n v="58057"/>
    <n v="169861"/>
    <n v="49.63"/>
    <n v="-52.850000000000364"/>
    <n v="-4.2306568525034014E-3"/>
    <x v="0"/>
  </r>
  <r>
    <d v="2024-05-07T00:00:00"/>
    <x v="4"/>
    <n v="5"/>
    <n v="1"/>
    <x v="0"/>
    <x v="1"/>
    <s v="Q2"/>
    <x v="11"/>
    <x v="3"/>
    <s v="EQ"/>
    <n v="12472.4"/>
    <n v="12508.5"/>
    <n v="12239"/>
    <n v="12439.3"/>
    <n v="12392"/>
    <n v="12364.05"/>
    <n v="12346.13"/>
    <n v="604375"/>
    <n v="7461692345"/>
    <n v="48921"/>
    <n v="443944"/>
    <n v="73.459999999999994"/>
    <n v="-75.25"/>
    <n v="-6.049375768732968E-3"/>
    <x v="0"/>
  </r>
  <r>
    <d v="2024-05-08T00:00:00"/>
    <x v="4"/>
    <n v="5"/>
    <n v="1"/>
    <x v="0"/>
    <x v="1"/>
    <s v="Q2"/>
    <x v="11"/>
    <x v="3"/>
    <s v="EQ"/>
    <n v="12392"/>
    <n v="12559.95"/>
    <n v="12325"/>
    <n v="12364.05"/>
    <n v="12535.4"/>
    <n v="12543.55"/>
    <n v="12464.2"/>
    <n v="399669"/>
    <n v="4981554383.8999996"/>
    <n v="78910"/>
    <n v="185016"/>
    <n v="46.29"/>
    <n v="179.5"/>
    <n v="1.4517896643899048E-2"/>
    <x v="1"/>
  </r>
  <r>
    <d v="2024-05-09T00:00:00"/>
    <x v="4"/>
    <n v="5"/>
    <n v="1"/>
    <x v="0"/>
    <x v="1"/>
    <s v="Q2"/>
    <x v="11"/>
    <x v="3"/>
    <s v="EQ"/>
    <n v="12540"/>
    <n v="12739.8"/>
    <n v="12436.75"/>
    <n v="12543.55"/>
    <n v="12516"/>
    <n v="12504.65"/>
    <n v="12573.79"/>
    <n v="504590"/>
    <n v="6344609244.9499998"/>
    <n v="112321"/>
    <n v="197091"/>
    <n v="39.06"/>
    <n v="-38.899999999999636"/>
    <n v="-3.1011954351040684E-3"/>
    <x v="0"/>
  </r>
  <r>
    <d v="2024-05-10T00:00:00"/>
    <x v="4"/>
    <n v="5"/>
    <n v="1"/>
    <x v="0"/>
    <x v="1"/>
    <s v="Q2"/>
    <x v="11"/>
    <x v="3"/>
    <s v="EQ"/>
    <n v="12505"/>
    <n v="12696.95"/>
    <n v="12501"/>
    <n v="12504.65"/>
    <n v="12644"/>
    <n v="12675.5"/>
    <n v="12645.8"/>
    <n v="328670"/>
    <n v="4156295156.25"/>
    <n v="62329"/>
    <n v="148903"/>
    <n v="45.3"/>
    <n v="170.85000000000036"/>
    <n v="1.366291739472919E-2"/>
    <x v="1"/>
  </r>
  <r>
    <d v="2024-05-13T00:00:00"/>
    <x v="4"/>
    <n v="5"/>
    <n v="1"/>
    <x v="0"/>
    <x v="1"/>
    <s v="Q2"/>
    <x v="11"/>
    <x v="3"/>
    <s v="EQ"/>
    <n v="12660"/>
    <n v="12708.4"/>
    <n v="12477.55"/>
    <n v="12675.5"/>
    <n v="12695"/>
    <n v="12673.85"/>
    <n v="12590.17"/>
    <n v="281421"/>
    <n v="3543138173.3000002"/>
    <n v="54359"/>
    <n v="150916"/>
    <n v="53.63"/>
    <n v="-1.6499999999996362"/>
    <n v="-1.3017237978775088E-4"/>
    <x v="0"/>
  </r>
  <r>
    <d v="2024-05-14T00:00:00"/>
    <x v="4"/>
    <n v="5"/>
    <n v="1"/>
    <x v="0"/>
    <x v="1"/>
    <s v="Q2"/>
    <x v="11"/>
    <x v="3"/>
    <s v="EQ"/>
    <n v="12673.85"/>
    <n v="12840"/>
    <n v="12651.4"/>
    <n v="12673.85"/>
    <n v="12799.35"/>
    <n v="12814.2"/>
    <n v="12794.63"/>
    <n v="331037"/>
    <n v="4235496471.8000002"/>
    <n v="61842"/>
    <n v="180779"/>
    <n v="54.61"/>
    <n v="140.35000000000036"/>
    <n v="1.107398304382649E-2"/>
    <x v="1"/>
  </r>
  <r>
    <d v="2024-05-15T00:00:00"/>
    <x v="4"/>
    <n v="5"/>
    <n v="1"/>
    <x v="0"/>
    <x v="1"/>
    <s v="Q2"/>
    <x v="11"/>
    <x v="3"/>
    <s v="EQ"/>
    <n v="12820"/>
    <n v="12872.4"/>
    <n v="12700"/>
    <n v="12814.2"/>
    <n v="12758.5"/>
    <n v="12767.3"/>
    <n v="12778.57"/>
    <n v="232030"/>
    <n v="2965012289.3000002"/>
    <n v="43976"/>
    <n v="115783"/>
    <n v="49.9"/>
    <n v="-46.900000000001455"/>
    <n v="-3.6600021850760446E-3"/>
    <x v="0"/>
  </r>
  <r>
    <d v="2024-05-16T00:00:00"/>
    <x v="4"/>
    <n v="5"/>
    <n v="1"/>
    <x v="0"/>
    <x v="1"/>
    <s v="Q2"/>
    <x v="11"/>
    <x v="3"/>
    <s v="EQ"/>
    <n v="12848"/>
    <n v="12848"/>
    <n v="12300"/>
    <n v="12767.3"/>
    <n v="12492.45"/>
    <n v="12497.65"/>
    <n v="12468.99"/>
    <n v="914201"/>
    <n v="11399162154.35"/>
    <n v="170530"/>
    <n v="448373"/>
    <n v="49.05"/>
    <n v="-269.64999999999964"/>
    <n v="-2.1120362175244541E-2"/>
    <x v="0"/>
  </r>
  <r>
    <d v="2024-05-17T00:00:00"/>
    <x v="4"/>
    <n v="5"/>
    <n v="1"/>
    <x v="0"/>
    <x v="1"/>
    <s v="Q2"/>
    <x v="11"/>
    <x v="3"/>
    <s v="EQ"/>
    <n v="12515.15"/>
    <n v="12665.9"/>
    <n v="12322.3"/>
    <n v="12497.65"/>
    <n v="12620"/>
    <n v="12641.5"/>
    <n v="12525.57"/>
    <n v="809226"/>
    <n v="10136013499.799999"/>
    <n v="113646"/>
    <n v="454950"/>
    <n v="56.22"/>
    <n v="143.85000000000036"/>
    <n v="1.1510163910815262E-2"/>
    <x v="1"/>
  </r>
  <r>
    <d v="2024-05-18T00:00:00"/>
    <x v="4"/>
    <n v="5"/>
    <n v="1"/>
    <x v="0"/>
    <x v="1"/>
    <s v="Q2"/>
    <x v="11"/>
    <x v="3"/>
    <s v="EQ"/>
    <n v="12647.95"/>
    <n v="12693.45"/>
    <n v="12565.4"/>
    <n v="12641.5"/>
    <n v="12612"/>
    <n v="12600.15"/>
    <n v="12634.63"/>
    <n v="17550"/>
    <n v="221737736.80000001"/>
    <n v="3169"/>
    <n v="7336"/>
    <n v="41.8"/>
    <n v="-41.350000000000364"/>
    <n v="-3.2709725902780812E-3"/>
    <x v="0"/>
  </r>
  <r>
    <d v="2024-05-21T00:00:00"/>
    <x v="4"/>
    <n v="5"/>
    <n v="1"/>
    <x v="0"/>
    <x v="1"/>
    <s v="Q2"/>
    <x v="11"/>
    <x v="3"/>
    <s v="EQ"/>
    <n v="12600.15"/>
    <n v="12678.9"/>
    <n v="12441.8"/>
    <n v="12600.15"/>
    <n v="12461.65"/>
    <n v="12473.3"/>
    <n v="12537.02"/>
    <n v="443136"/>
    <n v="5555602946.1499996"/>
    <n v="72811"/>
    <n v="282642"/>
    <n v="63.78"/>
    <n v="-126.85000000000036"/>
    <n v="-1.0067340468169058E-2"/>
    <x v="0"/>
  </r>
  <r>
    <d v="2024-05-22T00:00:00"/>
    <x v="4"/>
    <n v="5"/>
    <n v="1"/>
    <x v="0"/>
    <x v="1"/>
    <s v="Q2"/>
    <x v="11"/>
    <x v="3"/>
    <s v="EQ"/>
    <n v="12427.8"/>
    <n v="12563"/>
    <n v="12363.1"/>
    <n v="12473.3"/>
    <n v="12522.35"/>
    <n v="12531.35"/>
    <n v="12495.02"/>
    <n v="280015"/>
    <n v="3498792302.6500001"/>
    <n v="43004"/>
    <n v="133784"/>
    <n v="47.78"/>
    <n v="58.050000000001091"/>
    <n v="4.6539408175864522E-3"/>
    <x v="1"/>
  </r>
  <r>
    <d v="2024-05-23T00:00:00"/>
    <x v="4"/>
    <n v="5"/>
    <n v="1"/>
    <x v="0"/>
    <x v="1"/>
    <s v="Q2"/>
    <x v="11"/>
    <x v="3"/>
    <s v="EQ"/>
    <n v="12566.05"/>
    <n v="12975.1"/>
    <n v="12473.05"/>
    <n v="12531.35"/>
    <n v="12890"/>
    <n v="12934.9"/>
    <n v="12821.1"/>
    <n v="768732"/>
    <n v="9855992740"/>
    <n v="133241"/>
    <n v="377174"/>
    <n v="49.06"/>
    <n v="403.54999999999927"/>
    <n v="3.2203234288404624E-2"/>
    <x v="1"/>
  </r>
  <r>
    <d v="2024-05-24T00:00:00"/>
    <x v="4"/>
    <n v="5"/>
    <n v="1"/>
    <x v="0"/>
    <x v="1"/>
    <s v="Q2"/>
    <x v="11"/>
    <x v="3"/>
    <s v="EQ"/>
    <n v="12865"/>
    <n v="13034"/>
    <n v="12811"/>
    <n v="12934.9"/>
    <n v="13000.05"/>
    <n v="13000.45"/>
    <n v="12966.11"/>
    <n v="624801"/>
    <n v="8101237980.75"/>
    <n v="90903"/>
    <n v="391968"/>
    <n v="62.73"/>
    <n v="65.550000000001091"/>
    <n v="5.067685100000858E-3"/>
    <x v="1"/>
  </r>
  <r>
    <d v="2024-05-27T00:00:00"/>
    <x v="4"/>
    <n v="5"/>
    <n v="1"/>
    <x v="0"/>
    <x v="1"/>
    <s v="Q2"/>
    <x v="11"/>
    <x v="3"/>
    <s v="EQ"/>
    <n v="13023.45"/>
    <n v="13058.5"/>
    <n v="12777"/>
    <n v="13000.45"/>
    <n v="12900"/>
    <n v="12906.1"/>
    <n v="12892.64"/>
    <n v="464953"/>
    <n v="5994471564.3500004"/>
    <n v="63002"/>
    <n v="268695"/>
    <n v="57.79"/>
    <n v="-94.350000000000364"/>
    <n v="-7.257441088577731E-3"/>
    <x v="0"/>
  </r>
  <r>
    <d v="2024-05-28T00:00:00"/>
    <x v="4"/>
    <n v="5"/>
    <n v="1"/>
    <x v="0"/>
    <x v="1"/>
    <s v="Q2"/>
    <x v="11"/>
    <x v="3"/>
    <s v="EQ"/>
    <n v="12890"/>
    <n v="12985.95"/>
    <n v="12800.25"/>
    <n v="12906.1"/>
    <n v="12812"/>
    <n v="12818.6"/>
    <n v="12884.62"/>
    <n v="333806"/>
    <n v="4300962222"/>
    <n v="49739"/>
    <n v="194333"/>
    <n v="58.22"/>
    <n v="-87.5"/>
    <n v="-6.7797398129566637E-3"/>
    <x v="0"/>
  </r>
  <r>
    <d v="2024-05-29T00:00:00"/>
    <x v="4"/>
    <n v="5"/>
    <n v="1"/>
    <x v="0"/>
    <x v="1"/>
    <s v="Q2"/>
    <x v="11"/>
    <x v="3"/>
    <s v="EQ"/>
    <n v="12818"/>
    <n v="12850.05"/>
    <n v="12750"/>
    <n v="12818.6"/>
    <n v="12780"/>
    <n v="12788.65"/>
    <n v="12794.43"/>
    <n v="353706"/>
    <n v="4525467852.1499996"/>
    <n v="48645"/>
    <n v="221848"/>
    <n v="62.72"/>
    <n v="-29.950000000000728"/>
    <n v="-2.3364485981308978E-3"/>
    <x v="0"/>
  </r>
  <r>
    <d v="2024-05-30T00:00:00"/>
    <x v="4"/>
    <n v="5"/>
    <n v="1"/>
    <x v="0"/>
    <x v="1"/>
    <s v="Q2"/>
    <x v="11"/>
    <x v="3"/>
    <s v="EQ"/>
    <n v="12721"/>
    <n v="12810"/>
    <n v="12550"/>
    <n v="12788.65"/>
    <n v="12570"/>
    <n v="12598"/>
    <n v="12642.41"/>
    <n v="524559"/>
    <n v="6631689817.0500002"/>
    <n v="80385"/>
    <n v="325306"/>
    <n v="62.02"/>
    <n v="-190.64999999999964"/>
    <n v="-1.4907750231650694E-2"/>
    <x v="0"/>
  </r>
  <r>
    <d v="2024-05-31T00:00:00"/>
    <x v="4"/>
    <n v="5"/>
    <n v="1"/>
    <x v="0"/>
    <x v="1"/>
    <s v="Q2"/>
    <x v="11"/>
    <x v="3"/>
    <s v="EQ"/>
    <n v="12598"/>
    <n v="12633.35"/>
    <n v="12330"/>
    <n v="12598"/>
    <n v="12425"/>
    <n v="12399.3"/>
    <n v="12458.05"/>
    <n v="908304"/>
    <n v="11315699332.9"/>
    <n v="107729"/>
    <n v="457010"/>
    <n v="50.31"/>
    <n v="-198.70000000000073"/>
    <n v="-1.5772344816637619E-2"/>
    <x v="0"/>
  </r>
  <r>
    <d v="2024-06-03T00:00:00"/>
    <x v="5"/>
    <n v="6"/>
    <n v="1"/>
    <x v="0"/>
    <x v="1"/>
    <s v="Q2"/>
    <x v="11"/>
    <x v="3"/>
    <s v="EQ"/>
    <n v="12825"/>
    <n v="12825"/>
    <n v="12402.55"/>
    <n v="12399.3"/>
    <n v="12490"/>
    <n v="12476.15"/>
    <n v="12502.27"/>
    <n v="485936"/>
    <n v="6075305462.1499996"/>
    <n v="67208"/>
    <n v="272673"/>
    <n v="56.11"/>
    <n v="76.850000000000364"/>
    <n v="6.1979305283363069E-3"/>
    <x v="1"/>
  </r>
  <r>
    <d v="2024-06-04T00:00:00"/>
    <x v="5"/>
    <n v="6"/>
    <n v="1"/>
    <x v="0"/>
    <x v="1"/>
    <s v="Q2"/>
    <x v="11"/>
    <x v="3"/>
    <s v="EQ"/>
    <n v="12596.6"/>
    <n v="12597.2"/>
    <n v="11561.45"/>
    <n v="12476.15"/>
    <n v="12204.65"/>
    <n v="12176.05"/>
    <n v="12190.13"/>
    <n v="825928"/>
    <n v="10068169077.549999"/>
    <n v="121623"/>
    <n v="443743"/>
    <n v="53.73"/>
    <n v="-300.10000000000036"/>
    <n v="-2.4053894831338223E-2"/>
    <x v="0"/>
  </r>
  <r>
    <d v="2024-06-05T00:00:00"/>
    <x v="5"/>
    <n v="6"/>
    <n v="1"/>
    <x v="0"/>
    <x v="1"/>
    <s v="Q2"/>
    <x v="11"/>
    <x v="3"/>
    <s v="EQ"/>
    <n v="12180"/>
    <n v="12614.1"/>
    <n v="12125.1"/>
    <n v="12176.05"/>
    <n v="12511.55"/>
    <n v="12502.6"/>
    <n v="12464.87"/>
    <n v="447581"/>
    <n v="5579039494.6499996"/>
    <n v="90538"/>
    <n v="246417"/>
    <n v="55.06"/>
    <n v="326.55000000000109"/>
    <n v="2.6819042300253459E-2"/>
    <x v="1"/>
  </r>
  <r>
    <d v="2024-06-06T00:00:00"/>
    <x v="5"/>
    <n v="6"/>
    <n v="1"/>
    <x v="0"/>
    <x v="1"/>
    <s v="Q2"/>
    <x v="11"/>
    <x v="3"/>
    <s v="EQ"/>
    <n v="12511.55"/>
    <n v="12690"/>
    <n v="12468"/>
    <n v="12502.6"/>
    <n v="12684.5"/>
    <n v="12673.5"/>
    <n v="12617.71"/>
    <n v="447536"/>
    <n v="5646878338"/>
    <n v="102493"/>
    <n v="218029"/>
    <n v="48.72"/>
    <n v="170.89999999999964"/>
    <n v="1.3669156815382371E-2"/>
    <x v="1"/>
  </r>
  <r>
    <d v="2024-06-07T00:00:00"/>
    <x v="5"/>
    <n v="6"/>
    <n v="1"/>
    <x v="0"/>
    <x v="1"/>
    <s v="Q2"/>
    <x v="11"/>
    <x v="3"/>
    <s v="EQ"/>
    <n v="12582.35"/>
    <n v="12828"/>
    <n v="12582.35"/>
    <n v="12673.5"/>
    <n v="12790"/>
    <n v="12810.9"/>
    <n v="12740.77"/>
    <n v="532480"/>
    <n v="6784207680"/>
    <n v="81384"/>
    <n v="270492"/>
    <n v="50.8"/>
    <n v="137.39999999999964"/>
    <n v="1.0841519706474111E-2"/>
    <x v="1"/>
  </r>
  <r>
    <d v="2024-06-10T00:00:00"/>
    <x v="5"/>
    <n v="6"/>
    <n v="1"/>
    <x v="0"/>
    <x v="1"/>
    <s v="Q2"/>
    <x v="11"/>
    <x v="3"/>
    <s v="EQ"/>
    <n v="12765.15"/>
    <n v="12920"/>
    <n v="12627.9"/>
    <n v="12810.9"/>
    <n v="12741"/>
    <n v="12717.55"/>
    <n v="12737.36"/>
    <n v="293471"/>
    <n v="3738044824.1999998"/>
    <n v="50300"/>
    <n v="158331"/>
    <n v="53.95"/>
    <n v="-93.350000000000364"/>
    <n v="-7.2867636153588246E-3"/>
    <x v="0"/>
  </r>
  <r>
    <d v="2024-06-11T00:00:00"/>
    <x v="5"/>
    <n v="6"/>
    <n v="1"/>
    <x v="0"/>
    <x v="1"/>
    <s v="Q2"/>
    <x v="11"/>
    <x v="3"/>
    <s v="EQ"/>
    <n v="12743.5"/>
    <n v="12939.55"/>
    <n v="12655.2"/>
    <n v="12717.55"/>
    <n v="12870"/>
    <n v="12863.65"/>
    <n v="12827.27"/>
    <n v="358807"/>
    <n v="4602513909.3999996"/>
    <n v="56304"/>
    <n v="185571"/>
    <n v="51.72"/>
    <n v="146.10000000000036"/>
    <n v="1.1488061772904401E-2"/>
    <x v="1"/>
  </r>
  <r>
    <d v="2024-06-12T00:00:00"/>
    <x v="5"/>
    <n v="6"/>
    <n v="1"/>
    <x v="0"/>
    <x v="1"/>
    <s v="Q2"/>
    <x v="11"/>
    <x v="3"/>
    <s v="EQ"/>
    <n v="12863.65"/>
    <n v="12951.6"/>
    <n v="12802"/>
    <n v="12863.65"/>
    <n v="12842.55"/>
    <n v="12849.35"/>
    <n v="12876.73"/>
    <n v="302719"/>
    <n v="3898029605.3499999"/>
    <n v="77621"/>
    <n v="167899"/>
    <n v="55.46"/>
    <n v="-14.299999999999272"/>
    <n v="-1.1116595989473651E-3"/>
    <x v="0"/>
  </r>
  <r>
    <d v="2024-06-13T00:00:00"/>
    <x v="5"/>
    <n v="6"/>
    <n v="1"/>
    <x v="0"/>
    <x v="1"/>
    <s v="Q2"/>
    <x v="11"/>
    <x v="3"/>
    <s v="EQ"/>
    <n v="12940"/>
    <n v="12940"/>
    <n v="12739.6"/>
    <n v="12849.35"/>
    <n v="12840"/>
    <n v="12846.85"/>
    <n v="12824.4"/>
    <n v="297240"/>
    <n v="3811924108.8000002"/>
    <n v="57819"/>
    <n v="164586"/>
    <n v="55.37"/>
    <n v="-2.5"/>
    <n v="-1.9456237085922634E-4"/>
    <x v="0"/>
  </r>
  <r>
    <d v="2024-06-14T00:00:00"/>
    <x v="5"/>
    <n v="6"/>
    <n v="1"/>
    <x v="0"/>
    <x v="1"/>
    <s v="Q2"/>
    <x v="11"/>
    <x v="3"/>
    <s v="EQ"/>
    <n v="12831.5"/>
    <n v="12895"/>
    <n v="12778.8"/>
    <n v="12846.85"/>
    <n v="12832.6"/>
    <n v="12845.2"/>
    <n v="12842.82"/>
    <n v="216967"/>
    <n v="2786467879.5"/>
    <n v="39581"/>
    <n v="117837"/>
    <n v="54.31"/>
    <n v="-1.6499999999996362"/>
    <n v="-1.2843615360961139E-4"/>
    <x v="0"/>
  </r>
  <r>
    <d v="2024-06-18T00:00:00"/>
    <x v="5"/>
    <n v="6"/>
    <n v="1"/>
    <x v="0"/>
    <x v="1"/>
    <s v="Q2"/>
    <x v="11"/>
    <x v="3"/>
    <s v="EQ"/>
    <n v="12878.4"/>
    <n v="12880"/>
    <n v="12542.05"/>
    <n v="12845.2"/>
    <n v="12570"/>
    <n v="12560.95"/>
    <n v="12622.35"/>
    <n v="823306"/>
    <n v="10392058284.799999"/>
    <n v="100425"/>
    <n v="534932"/>
    <n v="64.97"/>
    <n v="-284.25"/>
    <n v="-2.212888861208856E-2"/>
    <x v="0"/>
  </r>
  <r>
    <d v="2024-06-19T00:00:00"/>
    <x v="5"/>
    <n v="6"/>
    <n v="1"/>
    <x v="0"/>
    <x v="1"/>
    <s v="Q2"/>
    <x v="11"/>
    <x v="3"/>
    <s v="EQ"/>
    <n v="12610"/>
    <n v="12625"/>
    <n v="12200"/>
    <n v="12560.95"/>
    <n v="12234"/>
    <n v="12242.1"/>
    <n v="12374.4"/>
    <n v="694871"/>
    <n v="8598613595.2999992"/>
    <n v="109806"/>
    <n v="422294"/>
    <n v="60.77"/>
    <n v="-318.85000000000036"/>
    <n v="-2.5384226511529807E-2"/>
    <x v="0"/>
  </r>
  <r>
    <d v="2024-06-20T00:00:00"/>
    <x v="5"/>
    <n v="6"/>
    <n v="1"/>
    <x v="0"/>
    <x v="1"/>
    <s v="Q2"/>
    <x v="11"/>
    <x v="3"/>
    <s v="EQ"/>
    <n v="12246"/>
    <n v="12305.5"/>
    <n v="12135"/>
    <n v="12242.1"/>
    <n v="12160"/>
    <n v="12149.5"/>
    <n v="12191.11"/>
    <n v="907751"/>
    <n v="11066489820.9"/>
    <n v="112661"/>
    <n v="582325"/>
    <n v="64.150000000000006"/>
    <n v="-92.600000000000364"/>
    <n v="-7.5640617214367111E-3"/>
    <x v="0"/>
  </r>
  <r>
    <d v="2024-06-21T00:00:00"/>
    <x v="5"/>
    <n v="6"/>
    <n v="1"/>
    <x v="0"/>
    <x v="1"/>
    <s v="Q2"/>
    <x v="11"/>
    <x v="3"/>
    <s v="EQ"/>
    <n v="12220"/>
    <n v="12366.25"/>
    <n v="12083.5"/>
    <n v="12149.5"/>
    <n v="12167"/>
    <n v="12201.5"/>
    <n v="12193.95"/>
    <n v="947800"/>
    <n v="11557428719.299999"/>
    <n v="169905"/>
    <n v="502043"/>
    <n v="52.97"/>
    <n v="52"/>
    <n v="4.2800115231079469E-3"/>
    <x v="1"/>
  </r>
  <r>
    <d v="2024-06-24T00:00:00"/>
    <x v="5"/>
    <n v="6"/>
    <n v="1"/>
    <x v="0"/>
    <x v="1"/>
    <s v="Q2"/>
    <x v="11"/>
    <x v="3"/>
    <s v="EQ"/>
    <n v="12181"/>
    <n v="12289"/>
    <n v="12041"/>
    <n v="12201.5"/>
    <n v="12239.9"/>
    <n v="12183.4"/>
    <n v="12174.02"/>
    <n v="550862"/>
    <n v="6706203982.8500004"/>
    <n v="77934"/>
    <n v="329990"/>
    <n v="59.9"/>
    <n v="-18.100000000000364"/>
    <n v="-1.4834241691595593E-3"/>
    <x v="0"/>
  </r>
  <r>
    <d v="2024-06-25T00:00:00"/>
    <x v="5"/>
    <n v="6"/>
    <n v="1"/>
    <x v="0"/>
    <x v="1"/>
    <s v="Q2"/>
    <x v="11"/>
    <x v="3"/>
    <s v="EQ"/>
    <n v="12201.4"/>
    <n v="12237.8"/>
    <n v="12072.05"/>
    <n v="12183.4"/>
    <n v="12125"/>
    <n v="12116.6"/>
    <n v="12139.33"/>
    <n v="594272"/>
    <n v="7214062067.25"/>
    <n v="73270"/>
    <n v="410569"/>
    <n v="69.09"/>
    <n v="-66.799999999999272"/>
    <n v="-5.4828701347734848E-3"/>
    <x v="0"/>
  </r>
  <r>
    <d v="2024-06-26T00:00:00"/>
    <x v="5"/>
    <n v="6"/>
    <n v="1"/>
    <x v="0"/>
    <x v="1"/>
    <s v="Q2"/>
    <x v="11"/>
    <x v="3"/>
    <s v="EQ"/>
    <n v="12117"/>
    <n v="12323.85"/>
    <n v="12067.7"/>
    <n v="12116.6"/>
    <n v="12199.8"/>
    <n v="12198.25"/>
    <n v="12214.42"/>
    <n v="447931"/>
    <n v="5471218119.4499998"/>
    <n v="75918"/>
    <n v="257820"/>
    <n v="57.56"/>
    <n v="81.649999999999636"/>
    <n v="6.7386890711915578E-3"/>
    <x v="1"/>
  </r>
  <r>
    <d v="2024-06-27T00:00:00"/>
    <x v="5"/>
    <n v="6"/>
    <n v="1"/>
    <x v="0"/>
    <x v="1"/>
    <s v="Q2"/>
    <x v="11"/>
    <x v="3"/>
    <s v="EQ"/>
    <n v="12200"/>
    <n v="12227.3"/>
    <n v="12010"/>
    <n v="12198.25"/>
    <n v="12185"/>
    <n v="12178.75"/>
    <n v="12117.5"/>
    <n v="1230852"/>
    <n v="14914846122.15"/>
    <n v="217341"/>
    <n v="756423"/>
    <n v="61.46"/>
    <n v="-19.5"/>
    <n v="-1.5985899616748303E-3"/>
    <x v="0"/>
  </r>
  <r>
    <d v="2024-06-28T00:00:00"/>
    <x v="5"/>
    <n v="6"/>
    <n v="1"/>
    <x v="0"/>
    <x v="1"/>
    <s v="Q2"/>
    <x v="11"/>
    <x v="3"/>
    <s v="EQ"/>
    <n v="12184.95"/>
    <n v="12201.5"/>
    <n v="12004.15"/>
    <n v="12178.75"/>
    <n v="12025"/>
    <n v="12033.85"/>
    <n v="12102.65"/>
    <n v="1160395"/>
    <n v="14043849352"/>
    <n v="139131"/>
    <n v="888402"/>
    <n v="76.56"/>
    <n v="-144.89999999999964"/>
    <n v="-1.1897772759930177E-2"/>
    <x v="0"/>
  </r>
  <r>
    <d v="2024-07-01T00:00:00"/>
    <x v="6"/>
    <n v="7"/>
    <n v="1"/>
    <x v="0"/>
    <x v="2"/>
    <s v="Q3"/>
    <x v="11"/>
    <x v="3"/>
    <s v="EQ"/>
    <n v="12045"/>
    <n v="12260"/>
    <n v="12005.55"/>
    <n v="12033.85"/>
    <n v="12100"/>
    <n v="12108.65"/>
    <n v="12124.61"/>
    <n v="1134926"/>
    <n v="13760539308.15"/>
    <n v="122841"/>
    <n v="727688"/>
    <n v="64.12"/>
    <n v="74.799999999999272"/>
    <n v="6.215799598632131E-3"/>
    <x v="1"/>
  </r>
  <r>
    <d v="2024-07-02T00:00:00"/>
    <x v="6"/>
    <n v="7"/>
    <n v="1"/>
    <x v="0"/>
    <x v="2"/>
    <s v="Q3"/>
    <x v="11"/>
    <x v="3"/>
    <s v="EQ"/>
    <n v="12149.95"/>
    <n v="12149.95"/>
    <n v="11995"/>
    <n v="12108.65"/>
    <n v="12029.9"/>
    <n v="12042.6"/>
    <n v="12051.14"/>
    <n v="687181"/>
    <n v="8281311644.75"/>
    <n v="67854"/>
    <n v="483328"/>
    <n v="70.33"/>
    <n v="-66.049999999999272"/>
    <n v="-5.454778195752563E-3"/>
    <x v="0"/>
  </r>
  <r>
    <d v="2024-07-03T00:00:00"/>
    <x v="6"/>
    <n v="7"/>
    <n v="1"/>
    <x v="0"/>
    <x v="2"/>
    <s v="Q3"/>
    <x v="11"/>
    <x v="3"/>
    <s v="EQ"/>
    <n v="12115"/>
    <n v="12150"/>
    <n v="11960"/>
    <n v="12042.6"/>
    <n v="12134"/>
    <n v="12123.65"/>
    <n v="12065.45"/>
    <n v="467532"/>
    <n v="5640983697.5"/>
    <n v="53158"/>
    <n v="289980"/>
    <n v="62.02"/>
    <n v="81.049999999999272"/>
    <n v="6.7302741932804598E-3"/>
    <x v="1"/>
  </r>
  <r>
    <d v="2024-07-04T00:00:00"/>
    <x v="6"/>
    <n v="7"/>
    <n v="1"/>
    <x v="0"/>
    <x v="2"/>
    <s v="Q3"/>
    <x v="11"/>
    <x v="3"/>
    <s v="EQ"/>
    <n v="12135"/>
    <n v="12210"/>
    <n v="12071.8"/>
    <n v="12123.65"/>
    <n v="12080"/>
    <n v="12089.6"/>
    <n v="12118.11"/>
    <n v="299684"/>
    <n v="3631603542.5"/>
    <n v="46273"/>
    <n v="162638"/>
    <n v="54.27"/>
    <n v="-34.049999999999272"/>
    <n v="-2.8085601283441269E-3"/>
    <x v="0"/>
  </r>
  <r>
    <d v="2024-07-05T00:00:00"/>
    <x v="6"/>
    <n v="7"/>
    <n v="1"/>
    <x v="0"/>
    <x v="2"/>
    <s v="Q3"/>
    <x v="11"/>
    <x v="3"/>
    <s v="EQ"/>
    <n v="12069.15"/>
    <n v="12137.45"/>
    <n v="12021.9"/>
    <n v="12089.6"/>
    <n v="12100"/>
    <n v="12104.05"/>
    <n v="12084.74"/>
    <n v="406926"/>
    <n v="4917596374.6000004"/>
    <n v="75811"/>
    <n v="246942"/>
    <n v="60.68"/>
    <n v="14.449999999998909"/>
    <n v="1.1952421916356958E-3"/>
    <x v="1"/>
  </r>
  <r>
    <d v="2024-07-08T00:00:00"/>
    <x v="6"/>
    <n v="7"/>
    <n v="1"/>
    <x v="0"/>
    <x v="2"/>
    <s v="Q3"/>
    <x v="11"/>
    <x v="3"/>
    <s v="EQ"/>
    <n v="12104"/>
    <n v="12112"/>
    <n v="11966"/>
    <n v="12104.05"/>
    <n v="12045"/>
    <n v="12023.6"/>
    <n v="12023.51"/>
    <n v="496933"/>
    <n v="5974877989.6499996"/>
    <n v="65581"/>
    <n v="334887"/>
    <n v="67.39"/>
    <n v="-80.449999999998909"/>
    <n v="-6.6465356636827271E-3"/>
    <x v="0"/>
  </r>
  <r>
    <d v="2024-07-09T00:00:00"/>
    <x v="6"/>
    <n v="7"/>
    <n v="1"/>
    <x v="0"/>
    <x v="2"/>
    <s v="Q3"/>
    <x v="11"/>
    <x v="3"/>
    <s v="EQ"/>
    <n v="12325"/>
    <n v="12959.95"/>
    <n v="12264.05"/>
    <n v="12023.6"/>
    <n v="12807"/>
    <n v="12827.7"/>
    <n v="12709.23"/>
    <n v="2114130"/>
    <n v="26868956638.950001"/>
    <n v="244903"/>
    <n v="606524"/>
    <n v="28.69"/>
    <n v="804.10000000000036"/>
    <n v="6.6876808942413282E-2"/>
    <x v="1"/>
  </r>
  <r>
    <d v="2024-07-10T00:00:00"/>
    <x v="6"/>
    <n v="7"/>
    <n v="1"/>
    <x v="0"/>
    <x v="2"/>
    <s v="Q3"/>
    <x v="11"/>
    <x v="3"/>
    <s v="EQ"/>
    <n v="12950.05"/>
    <n v="13300"/>
    <n v="12732.65"/>
    <n v="12827.7"/>
    <n v="12780.25"/>
    <n v="12772.8"/>
    <n v="13027.14"/>
    <n v="2070520"/>
    <n v="26972955419.450001"/>
    <n v="252066"/>
    <n v="548805"/>
    <n v="26.51"/>
    <n v="-54.900000000001455"/>
    <n v="-4.279800743703193E-3"/>
    <x v="0"/>
  </r>
  <r>
    <d v="2024-07-11T00:00:00"/>
    <x v="6"/>
    <n v="7"/>
    <n v="1"/>
    <x v="0"/>
    <x v="2"/>
    <s v="Q3"/>
    <x v="11"/>
    <x v="3"/>
    <s v="EQ"/>
    <n v="12800"/>
    <n v="12923.8"/>
    <n v="12695.05"/>
    <n v="12772.8"/>
    <n v="12730.25"/>
    <n v="12715.2"/>
    <n v="12800.23"/>
    <n v="608983"/>
    <n v="7795119866.75"/>
    <n v="100891"/>
    <n v="281891"/>
    <n v="46.29"/>
    <n v="-57.599999999998545"/>
    <n v="-4.5095828635850045E-3"/>
    <x v="0"/>
  </r>
  <r>
    <d v="2024-07-12T00:00:00"/>
    <x v="6"/>
    <n v="7"/>
    <n v="1"/>
    <x v="0"/>
    <x v="2"/>
    <s v="Q3"/>
    <x v="11"/>
    <x v="3"/>
    <s v="EQ"/>
    <n v="12620"/>
    <n v="12669.9"/>
    <n v="12475"/>
    <n v="12715.2"/>
    <n v="12599"/>
    <n v="12562.5"/>
    <n v="12578.58"/>
    <n v="674746"/>
    <n v="8487349609.5"/>
    <n v="93175"/>
    <n v="326738"/>
    <n v="48.42"/>
    <n v="-152.70000000000073"/>
    <n v="-1.200924877312199E-2"/>
    <x v="0"/>
  </r>
  <r>
    <d v="2024-07-15T00:00:00"/>
    <x v="6"/>
    <n v="7"/>
    <n v="1"/>
    <x v="0"/>
    <x v="2"/>
    <s v="Q3"/>
    <x v="11"/>
    <x v="3"/>
    <s v="EQ"/>
    <n v="12600"/>
    <n v="12768.5"/>
    <n v="12590"/>
    <n v="12562.5"/>
    <n v="12645"/>
    <n v="12643.95"/>
    <n v="12673.77"/>
    <n v="697192"/>
    <n v="8836054040.8500004"/>
    <n v="79937"/>
    <n v="420194"/>
    <n v="60.27"/>
    <n v="81.450000000000728"/>
    <n v="6.4835820895522969E-3"/>
    <x v="1"/>
  </r>
  <r>
    <d v="2024-07-16T00:00:00"/>
    <x v="6"/>
    <n v="7"/>
    <n v="1"/>
    <x v="0"/>
    <x v="2"/>
    <s v="Q3"/>
    <x v="11"/>
    <x v="3"/>
    <s v="EQ"/>
    <n v="12643"/>
    <n v="12798"/>
    <n v="12581.75"/>
    <n v="12643.95"/>
    <n v="12640"/>
    <n v="12639.55"/>
    <n v="12667.6"/>
    <n v="347810"/>
    <n v="4405919034.5500002"/>
    <n v="50006"/>
    <n v="170518"/>
    <n v="49.03"/>
    <n v="-4.4000000000014552"/>
    <n v="-3.4799251816097462E-4"/>
    <x v="0"/>
  </r>
  <r>
    <d v="2024-07-18T00:00:00"/>
    <x v="6"/>
    <n v="7"/>
    <n v="1"/>
    <x v="0"/>
    <x v="2"/>
    <s v="Q3"/>
    <x v="11"/>
    <x v="3"/>
    <s v="EQ"/>
    <n v="12633"/>
    <n v="12680"/>
    <n v="12463"/>
    <n v="12639.55"/>
    <n v="12651.45"/>
    <n v="12644.05"/>
    <n v="12593.75"/>
    <n v="391216"/>
    <n v="4926876858.5"/>
    <n v="80921"/>
    <n v="148094"/>
    <n v="37.85"/>
    <n v="4.5"/>
    <n v="3.5602533318037434E-4"/>
    <x v="1"/>
  </r>
  <r>
    <d v="2024-07-19T00:00:00"/>
    <x v="6"/>
    <n v="7"/>
    <n v="1"/>
    <x v="0"/>
    <x v="2"/>
    <s v="Q3"/>
    <x v="11"/>
    <x v="3"/>
    <s v="EQ"/>
    <n v="12650"/>
    <n v="12710"/>
    <n v="12496.45"/>
    <n v="12644.05"/>
    <n v="12535"/>
    <n v="12524.3"/>
    <n v="12568.68"/>
    <n v="351955"/>
    <n v="4423609908.9499998"/>
    <n v="55345"/>
    <n v="170485"/>
    <n v="48.44"/>
    <n v="-119.75"/>
    <n v="-9.470857834317328E-3"/>
    <x v="0"/>
  </r>
  <r>
    <d v="2024-07-22T00:00:00"/>
    <x v="6"/>
    <n v="7"/>
    <n v="1"/>
    <x v="0"/>
    <x v="2"/>
    <s v="Q3"/>
    <x v="11"/>
    <x v="3"/>
    <s v="EQ"/>
    <n v="12500"/>
    <n v="12658.95"/>
    <n v="12400.05"/>
    <n v="12524.3"/>
    <n v="12627"/>
    <n v="12641.25"/>
    <n v="12586.14"/>
    <n v="249631"/>
    <n v="3141891581.9499998"/>
    <n v="38556"/>
    <n v="120804"/>
    <n v="48.39"/>
    <n v="116.95000000000073"/>
    <n v="9.3378472249946685E-3"/>
    <x v="1"/>
  </r>
  <r>
    <d v="2024-07-23T00:00:00"/>
    <x v="6"/>
    <n v="7"/>
    <n v="1"/>
    <x v="0"/>
    <x v="2"/>
    <s v="Q3"/>
    <x v="11"/>
    <x v="3"/>
    <s v="EQ"/>
    <n v="12720"/>
    <n v="12734.95"/>
    <n v="12360"/>
    <n v="12641.25"/>
    <n v="12625.4"/>
    <n v="12629.05"/>
    <n v="12617.22"/>
    <n v="332258"/>
    <n v="4192172299.6500001"/>
    <n v="55901"/>
    <n v="134716"/>
    <n v="40.549999999999997"/>
    <n v="-12.200000000000728"/>
    <n v="-9.6509443290819562E-4"/>
    <x v="0"/>
  </r>
  <r>
    <d v="2024-07-24T00:00:00"/>
    <x v="6"/>
    <n v="7"/>
    <n v="1"/>
    <x v="0"/>
    <x v="2"/>
    <s v="Q3"/>
    <x v="11"/>
    <x v="3"/>
    <s v="EQ"/>
    <n v="12634"/>
    <n v="12663.2"/>
    <n v="12458.2"/>
    <n v="12629.05"/>
    <n v="12495.8"/>
    <n v="12487.25"/>
    <n v="12530.38"/>
    <n v="285860"/>
    <n v="3581934400.9499998"/>
    <n v="46134"/>
    <n v="136469"/>
    <n v="47.74"/>
    <n v="-141.79999999999927"/>
    <n v="-1.1228081288774634E-2"/>
    <x v="0"/>
  </r>
  <r>
    <d v="2024-07-25T00:00:00"/>
    <x v="6"/>
    <n v="7"/>
    <n v="1"/>
    <x v="0"/>
    <x v="2"/>
    <s v="Q3"/>
    <x v="11"/>
    <x v="3"/>
    <s v="EQ"/>
    <n v="12388.05"/>
    <n v="12525"/>
    <n v="12388.05"/>
    <n v="12487.25"/>
    <n v="12490"/>
    <n v="12509.2"/>
    <n v="12464.52"/>
    <n v="396789"/>
    <n v="4945782606.8999996"/>
    <n v="51259"/>
    <n v="225328"/>
    <n v="56.79"/>
    <n v="21.950000000000728"/>
    <n v="1.7577929488078422E-3"/>
    <x v="1"/>
  </r>
  <r>
    <d v="2024-07-26T00:00:00"/>
    <x v="6"/>
    <n v="7"/>
    <n v="1"/>
    <x v="0"/>
    <x v="2"/>
    <s v="Q3"/>
    <x v="11"/>
    <x v="3"/>
    <s v="EQ"/>
    <n v="12470"/>
    <n v="12743.1"/>
    <n v="12389.2"/>
    <n v="12509.2"/>
    <n v="12670"/>
    <n v="12663.7"/>
    <n v="12601.17"/>
    <n v="537693"/>
    <n v="6775562946"/>
    <n v="85479"/>
    <n v="282768"/>
    <n v="52.59"/>
    <n v="154.5"/>
    <n v="1.2350909730438397E-2"/>
    <x v="1"/>
  </r>
  <r>
    <d v="2024-07-29T00:00:00"/>
    <x v="6"/>
    <n v="7"/>
    <n v="1"/>
    <x v="0"/>
    <x v="2"/>
    <s v="Q3"/>
    <x v="11"/>
    <x v="3"/>
    <s v="EQ"/>
    <n v="12709"/>
    <n v="12773.7"/>
    <n v="12603"/>
    <n v="12663.7"/>
    <n v="12755"/>
    <n v="12751.55"/>
    <n v="12721.15"/>
    <n v="388263"/>
    <n v="4939152362.4499998"/>
    <n v="61322"/>
    <n v="225391"/>
    <n v="58.05"/>
    <n v="87.849999999998545"/>
    <n v="6.9371510695925001E-3"/>
    <x v="1"/>
  </r>
  <r>
    <d v="2024-07-30T00:00:00"/>
    <x v="6"/>
    <n v="7"/>
    <n v="1"/>
    <x v="0"/>
    <x v="2"/>
    <s v="Q3"/>
    <x v="11"/>
    <x v="3"/>
    <s v="EQ"/>
    <n v="12760"/>
    <n v="12968.8"/>
    <n v="12709.9"/>
    <n v="12751.55"/>
    <n v="12890"/>
    <n v="12873.65"/>
    <n v="12859.85"/>
    <n v="526539"/>
    <n v="6771212940.3500004"/>
    <n v="65332"/>
    <n v="248429"/>
    <n v="47.18"/>
    <n v="122.10000000000036"/>
    <n v="9.575306531362883E-3"/>
    <x v="1"/>
  </r>
  <r>
    <d v="2024-07-31T00:00:00"/>
    <x v="6"/>
    <n v="7"/>
    <n v="1"/>
    <x v="0"/>
    <x v="2"/>
    <s v="Q3"/>
    <x v="11"/>
    <x v="3"/>
    <s v="EQ"/>
    <n v="12980"/>
    <n v="13375"/>
    <n v="12895.15"/>
    <n v="12873.65"/>
    <n v="13375"/>
    <n v="13115.8"/>
    <n v="13029.53"/>
    <n v="836405"/>
    <n v="10897966962.35"/>
    <n v="89369"/>
    <n v="361247"/>
    <n v="43.19"/>
    <n v="242.14999999999964"/>
    <n v="1.8809739273632546E-2"/>
    <x v="1"/>
  </r>
  <r>
    <d v="2024-08-01T00:00:00"/>
    <x v="7"/>
    <n v="8"/>
    <n v="1"/>
    <x v="0"/>
    <x v="2"/>
    <s v="Q3"/>
    <x v="11"/>
    <x v="3"/>
    <s v="EQ"/>
    <n v="13393"/>
    <n v="13680"/>
    <n v="13112"/>
    <n v="13115.8"/>
    <n v="13343.05"/>
    <n v="13359.05"/>
    <n v="13394.3"/>
    <n v="2040384"/>
    <n v="27329505959.150002"/>
    <n v="260139"/>
    <n v="614334"/>
    <n v="30.11"/>
    <n v="243.25"/>
    <n v="1.8546333429908964E-2"/>
    <x v="1"/>
  </r>
  <r>
    <d v="2024-08-02T00:00:00"/>
    <x v="7"/>
    <n v="8"/>
    <n v="1"/>
    <x v="0"/>
    <x v="2"/>
    <s v="Q3"/>
    <x v="11"/>
    <x v="3"/>
    <s v="EQ"/>
    <n v="13126"/>
    <n v="13174.9"/>
    <n v="12673.05"/>
    <n v="13359.05"/>
    <n v="12697.1"/>
    <n v="12726.4"/>
    <n v="12826.91"/>
    <n v="1333355"/>
    <n v="17102826826.799999"/>
    <n v="156599"/>
    <n v="748350"/>
    <n v="56.13"/>
    <n v="-632.64999999999964"/>
    <n v="-4.7357409396626235E-2"/>
    <x v="0"/>
  </r>
  <r>
    <d v="2024-08-05T00:00:00"/>
    <x v="7"/>
    <n v="8"/>
    <n v="1"/>
    <x v="0"/>
    <x v="2"/>
    <s v="Q3"/>
    <x v="11"/>
    <x v="3"/>
    <s v="EQ"/>
    <n v="12490"/>
    <n v="12490"/>
    <n v="12027.65"/>
    <n v="12726.4"/>
    <n v="12217"/>
    <n v="12200.85"/>
    <n v="12260.73"/>
    <n v="1131415"/>
    <n v="13871976740.75"/>
    <n v="142652"/>
    <n v="589150"/>
    <n v="52.07"/>
    <n v="-525.54999999999927"/>
    <n v="-4.1296046014583802E-2"/>
    <x v="0"/>
  </r>
  <r>
    <d v="2024-08-06T00:00:00"/>
    <x v="7"/>
    <n v="8"/>
    <n v="1"/>
    <x v="0"/>
    <x v="2"/>
    <s v="Q3"/>
    <x v="11"/>
    <x v="3"/>
    <s v="EQ"/>
    <n v="12390"/>
    <n v="12554.9"/>
    <n v="12110"/>
    <n v="12200.85"/>
    <n v="12170.05"/>
    <n v="12131.1"/>
    <n v="12316.66"/>
    <n v="623565"/>
    <n v="7680240220.3500004"/>
    <n v="88224"/>
    <n v="271895"/>
    <n v="43.6"/>
    <n v="-69.75"/>
    <n v="-5.7168148120827645E-3"/>
    <x v="0"/>
  </r>
  <r>
    <d v="2024-08-07T00:00:00"/>
    <x v="7"/>
    <n v="8"/>
    <n v="1"/>
    <x v="0"/>
    <x v="2"/>
    <s v="Q3"/>
    <x v="11"/>
    <x v="3"/>
    <s v="EQ"/>
    <n v="12399"/>
    <n v="12450"/>
    <n v="12265.9"/>
    <n v="12131.1"/>
    <n v="12381"/>
    <n v="12371.5"/>
    <n v="12346.46"/>
    <n v="433514"/>
    <n v="5352362471.1999998"/>
    <n v="53868"/>
    <n v="217697"/>
    <n v="50.22"/>
    <n v="240.39999999999964"/>
    <n v="1.9816834417324038E-2"/>
    <x v="1"/>
  </r>
  <r>
    <d v="2024-08-08T00:00:00"/>
    <x v="7"/>
    <n v="8"/>
    <n v="1"/>
    <x v="0"/>
    <x v="2"/>
    <s v="Q3"/>
    <x v="11"/>
    <x v="3"/>
    <s v="EQ"/>
    <n v="12371"/>
    <n v="12392.7"/>
    <n v="12152.15"/>
    <n v="12371.5"/>
    <n v="12219"/>
    <n v="12218.85"/>
    <n v="12250.61"/>
    <n v="358577"/>
    <n v="4392787988"/>
    <n v="68340"/>
    <n v="143129"/>
    <n v="39.92"/>
    <n v="-152.64999999999964"/>
    <n v="-1.233884330921874E-2"/>
    <x v="0"/>
  </r>
  <r>
    <d v="2024-08-09T00:00:00"/>
    <x v="7"/>
    <n v="8"/>
    <n v="1"/>
    <x v="0"/>
    <x v="2"/>
    <s v="Q3"/>
    <x v="11"/>
    <x v="3"/>
    <s v="EQ"/>
    <n v="12390"/>
    <n v="12390"/>
    <n v="12195.1"/>
    <n v="12218.85"/>
    <n v="12204"/>
    <n v="12224.2"/>
    <n v="12249.39"/>
    <n v="320211"/>
    <n v="3922389051.25"/>
    <n v="47795"/>
    <n v="166422"/>
    <n v="51.97"/>
    <n v="5.3500000000003638"/>
    <n v="4.3784807899273365E-4"/>
    <x v="1"/>
  </r>
  <r>
    <d v="2024-08-12T00:00:00"/>
    <x v="7"/>
    <n v="8"/>
    <n v="1"/>
    <x v="0"/>
    <x v="2"/>
    <s v="Q3"/>
    <x v="11"/>
    <x v="3"/>
    <s v="EQ"/>
    <n v="12200"/>
    <n v="12370"/>
    <n v="12100"/>
    <n v="12224.2"/>
    <n v="12274.75"/>
    <n v="12273.25"/>
    <n v="12282.7"/>
    <n v="291212"/>
    <n v="3576868354.4000001"/>
    <n v="45531"/>
    <n v="132651"/>
    <n v="45.55"/>
    <n v="49.049999999999272"/>
    <n v="4.0125325174652955E-3"/>
    <x v="1"/>
  </r>
  <r>
    <d v="2024-08-13T00:00:00"/>
    <x v="7"/>
    <n v="8"/>
    <n v="1"/>
    <x v="0"/>
    <x v="2"/>
    <s v="Q3"/>
    <x v="11"/>
    <x v="3"/>
    <s v="EQ"/>
    <n v="12337"/>
    <n v="12340.05"/>
    <n v="12122"/>
    <n v="12273.25"/>
    <n v="12143"/>
    <n v="12176.25"/>
    <n v="12234.96"/>
    <n v="464483"/>
    <n v="5682931890.6000004"/>
    <n v="72377"/>
    <n v="258354"/>
    <n v="55.62"/>
    <n v="-97"/>
    <n v="-7.9033670788096061E-3"/>
    <x v="0"/>
  </r>
  <r>
    <d v="2024-08-14T00:00:00"/>
    <x v="7"/>
    <n v="8"/>
    <n v="1"/>
    <x v="0"/>
    <x v="2"/>
    <s v="Q3"/>
    <x v="11"/>
    <x v="3"/>
    <s v="EQ"/>
    <n v="12239"/>
    <n v="12239"/>
    <n v="12130"/>
    <n v="12176.25"/>
    <n v="12211.65"/>
    <n v="12205.65"/>
    <n v="12183.45"/>
    <n v="449827"/>
    <n v="5480445895.5500002"/>
    <n v="59866"/>
    <n v="308220"/>
    <n v="68.52"/>
    <n v="29.399999999999636"/>
    <n v="2.4145364952263327E-3"/>
    <x v="1"/>
  </r>
  <r>
    <d v="2024-08-16T00:00:00"/>
    <x v="7"/>
    <n v="8"/>
    <n v="1"/>
    <x v="0"/>
    <x v="2"/>
    <s v="Q3"/>
    <x v="11"/>
    <x v="3"/>
    <s v="EQ"/>
    <n v="12314.95"/>
    <n v="12343.95"/>
    <n v="12111"/>
    <n v="12205.65"/>
    <n v="12207.55"/>
    <n v="12213.3"/>
    <n v="12212.04"/>
    <n v="552732"/>
    <n v="6749983326.8999996"/>
    <n v="88507"/>
    <n v="346186"/>
    <n v="62.63"/>
    <n v="7.6499999999996362"/>
    <n v="6.2675891902517578E-4"/>
    <x v="1"/>
  </r>
  <r>
    <d v="2024-08-19T00:00:00"/>
    <x v="7"/>
    <n v="8"/>
    <n v="1"/>
    <x v="0"/>
    <x v="2"/>
    <s v="Q3"/>
    <x v="11"/>
    <x v="3"/>
    <s v="EQ"/>
    <n v="12195"/>
    <n v="12244.05"/>
    <n v="12126.8"/>
    <n v="12213.3"/>
    <n v="12145"/>
    <n v="12149.8"/>
    <n v="12172.45"/>
    <n v="277319"/>
    <n v="3375650716.5"/>
    <n v="44336"/>
    <n v="147408"/>
    <n v="53.15"/>
    <n v="-63.5"/>
    <n v="-5.1992499979530513E-3"/>
    <x v="0"/>
  </r>
  <r>
    <d v="2024-08-20T00:00:00"/>
    <x v="7"/>
    <n v="8"/>
    <n v="1"/>
    <x v="0"/>
    <x v="2"/>
    <s v="Q3"/>
    <x v="11"/>
    <x v="3"/>
    <s v="EQ"/>
    <n v="12160.5"/>
    <n v="12310"/>
    <n v="12150.1"/>
    <n v="12149.8"/>
    <n v="12208"/>
    <n v="12214.95"/>
    <n v="12218.85"/>
    <n v="471927"/>
    <n v="5766407142.5"/>
    <n v="43796"/>
    <n v="315372"/>
    <n v="66.83"/>
    <n v="65.150000000001455"/>
    <n v="5.3622281848262074E-3"/>
    <x v="1"/>
  </r>
  <r>
    <d v="2024-08-21T00:00:00"/>
    <x v="7"/>
    <n v="8"/>
    <n v="1"/>
    <x v="0"/>
    <x v="2"/>
    <s v="Q3"/>
    <x v="11"/>
    <x v="3"/>
    <s v="EQ"/>
    <n v="12214.95"/>
    <n v="12248.95"/>
    <n v="12177.05"/>
    <n v="12214.95"/>
    <n v="12218.05"/>
    <n v="12220.95"/>
    <n v="12216.72"/>
    <n v="295984"/>
    <n v="3615954054.3000002"/>
    <n v="37207"/>
    <n v="189763"/>
    <n v="64.11"/>
    <n v="6"/>
    <n v="4.9120135571574172E-4"/>
    <x v="1"/>
  </r>
  <r>
    <d v="2024-08-22T00:00:00"/>
    <x v="7"/>
    <n v="8"/>
    <n v="1"/>
    <x v="0"/>
    <x v="2"/>
    <s v="Q3"/>
    <x v="11"/>
    <x v="3"/>
    <s v="EQ"/>
    <n v="12280"/>
    <n v="12325"/>
    <n v="12181"/>
    <n v="12220.95"/>
    <n v="12305.05"/>
    <n v="12276.35"/>
    <n v="12244.04"/>
    <n v="501316"/>
    <n v="6138135178.6000004"/>
    <n v="61928"/>
    <n v="354068"/>
    <n v="70.63"/>
    <n v="55.399999999999636"/>
    <n v="4.53319913754656E-3"/>
    <x v="1"/>
  </r>
  <r>
    <d v="2024-08-23T00:00:00"/>
    <x v="7"/>
    <n v="8"/>
    <n v="1"/>
    <x v="0"/>
    <x v="2"/>
    <s v="Q3"/>
    <x v="11"/>
    <x v="3"/>
    <s v="EQ"/>
    <n v="12300"/>
    <n v="12375.05"/>
    <n v="12254.4"/>
    <n v="12276.35"/>
    <n v="12272"/>
    <n v="12302.3"/>
    <n v="12309.91"/>
    <n v="440809"/>
    <n v="5426317504.1999998"/>
    <n v="57997"/>
    <n v="223908"/>
    <n v="50.79"/>
    <n v="25.949999999998909"/>
    <n v="2.1138204759557121E-3"/>
    <x v="1"/>
  </r>
  <r>
    <d v="2024-08-26T00:00:00"/>
    <x v="7"/>
    <n v="8"/>
    <n v="1"/>
    <x v="0"/>
    <x v="2"/>
    <s v="Q3"/>
    <x v="11"/>
    <x v="3"/>
    <s v="EQ"/>
    <n v="12325"/>
    <n v="12334.5"/>
    <n v="12222"/>
    <n v="12302.3"/>
    <n v="12250.05"/>
    <n v="12243.8"/>
    <n v="12278.48"/>
    <n v="232805"/>
    <n v="2858491488.5500002"/>
    <n v="41863"/>
    <n v="130317"/>
    <n v="55.98"/>
    <n v="-58.5"/>
    <n v="-4.7552083756695904E-3"/>
    <x v="0"/>
  </r>
  <r>
    <d v="2024-08-27T00:00:00"/>
    <x v="7"/>
    <n v="8"/>
    <n v="1"/>
    <x v="0"/>
    <x v="2"/>
    <s v="Q3"/>
    <x v="11"/>
    <x v="3"/>
    <s v="EQ"/>
    <n v="12245"/>
    <n v="12530"/>
    <n v="12225.1"/>
    <n v="12243.8"/>
    <n v="12478"/>
    <n v="12496.9"/>
    <n v="12419.15"/>
    <n v="477609"/>
    <n v="5931500002.4499998"/>
    <n v="60523"/>
    <n v="207442"/>
    <n v="43.43"/>
    <n v="253.10000000000036"/>
    <n v="2.067168689459158E-2"/>
    <x v="1"/>
  </r>
  <r>
    <d v="2024-08-28T00:00:00"/>
    <x v="7"/>
    <n v="8"/>
    <n v="1"/>
    <x v="0"/>
    <x v="2"/>
    <s v="Q3"/>
    <x v="11"/>
    <x v="3"/>
    <s v="EQ"/>
    <n v="12500"/>
    <n v="12519.95"/>
    <n v="12330"/>
    <n v="12496.9"/>
    <n v="12330"/>
    <n v="12357.5"/>
    <n v="12393.31"/>
    <n v="313227"/>
    <n v="3881918785.5999999"/>
    <n v="48109"/>
    <n v="165685"/>
    <n v="52.9"/>
    <n v="-139.39999999999964"/>
    <n v="-1.1154766382062723E-2"/>
    <x v="0"/>
  </r>
  <r>
    <d v="2024-08-29T00:00:00"/>
    <x v="7"/>
    <n v="8"/>
    <n v="1"/>
    <x v="0"/>
    <x v="2"/>
    <s v="Q3"/>
    <x v="11"/>
    <x v="3"/>
    <s v="EQ"/>
    <n v="12343"/>
    <n v="12480"/>
    <n v="12250"/>
    <n v="12357.5"/>
    <n v="12450"/>
    <n v="12453.8"/>
    <n v="12346.29"/>
    <n v="608598"/>
    <n v="7513925308"/>
    <n v="77935"/>
    <n v="382443"/>
    <n v="62.84"/>
    <n v="96.299999999999272"/>
    <n v="7.7928383572728526E-3"/>
    <x v="1"/>
  </r>
  <r>
    <d v="2024-08-30T00:00:00"/>
    <x v="7"/>
    <n v="8"/>
    <n v="1"/>
    <x v="0"/>
    <x v="2"/>
    <s v="Q3"/>
    <x v="11"/>
    <x v="3"/>
    <s v="EQ"/>
    <n v="12460"/>
    <n v="12570"/>
    <n v="12316.2"/>
    <n v="12453.8"/>
    <n v="12461.8"/>
    <n v="12403"/>
    <n v="12413.42"/>
    <n v="2271179"/>
    <n v="28193105736.650002"/>
    <n v="113338"/>
    <n v="1670252"/>
    <n v="73.540000000000006"/>
    <n v="-50.799999999999272"/>
    <n v="-4.0790762658786291E-3"/>
    <x v="0"/>
  </r>
  <r>
    <d v="2024-09-02T00:00:00"/>
    <x v="8"/>
    <n v="9"/>
    <n v="1"/>
    <x v="0"/>
    <x v="2"/>
    <s v="Q3"/>
    <x v="11"/>
    <x v="3"/>
    <s v="EQ"/>
    <n v="12373"/>
    <n v="12525"/>
    <n v="12350.4"/>
    <n v="12403"/>
    <n v="12425"/>
    <n v="12427.4"/>
    <n v="12426.24"/>
    <n v="331514"/>
    <n v="4119472422.3000002"/>
    <n v="52645"/>
    <n v="175385"/>
    <n v="52.9"/>
    <n v="24.399999999999636"/>
    <n v="1.9672659840360911E-3"/>
    <x v="1"/>
  </r>
  <r>
    <d v="2024-09-03T00:00:00"/>
    <x v="8"/>
    <n v="9"/>
    <n v="1"/>
    <x v="0"/>
    <x v="2"/>
    <s v="Q3"/>
    <x v="11"/>
    <x v="3"/>
    <s v="EQ"/>
    <n v="12474"/>
    <n v="12474.3"/>
    <n v="12359.9"/>
    <n v="12427.4"/>
    <n v="12390"/>
    <n v="12397.1"/>
    <n v="12409.04"/>
    <n v="445514"/>
    <n v="5528399620.8999996"/>
    <n v="56211"/>
    <n v="311256"/>
    <n v="69.86"/>
    <n v="-30.299999999999272"/>
    <n v="-2.4381608381479048E-3"/>
    <x v="0"/>
  </r>
  <r>
    <d v="2024-09-04T00:00:00"/>
    <x v="8"/>
    <n v="9"/>
    <n v="1"/>
    <x v="0"/>
    <x v="2"/>
    <s v="Q3"/>
    <x v="11"/>
    <x v="3"/>
    <s v="EQ"/>
    <n v="12325.05"/>
    <n v="12398"/>
    <n v="12234.1"/>
    <n v="12397.1"/>
    <n v="12370"/>
    <n v="12336.25"/>
    <n v="12314.66"/>
    <n v="735076"/>
    <n v="9052208609.25"/>
    <n v="79704"/>
    <n v="518204"/>
    <n v="70.5"/>
    <n v="-60.850000000000364"/>
    <n v="-4.9084059981770222E-3"/>
    <x v="0"/>
  </r>
  <r>
    <d v="2024-09-05T00:00:00"/>
    <x v="8"/>
    <n v="9"/>
    <n v="1"/>
    <x v="0"/>
    <x v="2"/>
    <s v="Q3"/>
    <x v="11"/>
    <x v="3"/>
    <s v="EQ"/>
    <n v="12337"/>
    <n v="12370"/>
    <n v="12230"/>
    <n v="12336.25"/>
    <n v="12300"/>
    <n v="12298.6"/>
    <n v="12284.88"/>
    <n v="595865"/>
    <n v="7320127826.3500004"/>
    <n v="72135"/>
    <n v="407473"/>
    <n v="68.38"/>
    <n v="-37.649999999999636"/>
    <n v="-3.0519809504508774E-3"/>
    <x v="0"/>
  </r>
  <r>
    <d v="2024-09-06T00:00:00"/>
    <x v="8"/>
    <n v="9"/>
    <n v="1"/>
    <x v="0"/>
    <x v="2"/>
    <s v="Q3"/>
    <x v="11"/>
    <x v="3"/>
    <s v="EQ"/>
    <n v="12250"/>
    <n v="12304.85"/>
    <n v="12094.7"/>
    <n v="12298.6"/>
    <n v="12251"/>
    <n v="12186.15"/>
    <n v="12176.28"/>
    <n v="733354"/>
    <n v="8929525991.0499992"/>
    <n v="91896"/>
    <n v="469265"/>
    <n v="63.99"/>
    <n v="-112.45000000000073"/>
    <n v="-9.143317125526542E-3"/>
    <x v="0"/>
  </r>
  <r>
    <d v="2024-09-09T00:00:00"/>
    <x v="8"/>
    <n v="9"/>
    <n v="1"/>
    <x v="0"/>
    <x v="2"/>
    <s v="Q3"/>
    <x v="11"/>
    <x v="3"/>
    <s v="EQ"/>
    <n v="12197.5"/>
    <n v="12219.85"/>
    <n v="12102"/>
    <n v="12186.15"/>
    <n v="12148"/>
    <n v="12145.75"/>
    <n v="12146.75"/>
    <n v="415790"/>
    <n v="5050497820.5"/>
    <n v="52974"/>
    <n v="264492"/>
    <n v="63.61"/>
    <n v="-40.399999999999636"/>
    <n v="-3.3152390213479761E-3"/>
    <x v="0"/>
  </r>
  <r>
    <d v="2024-09-10T00:00:00"/>
    <x v="8"/>
    <n v="9"/>
    <n v="1"/>
    <x v="0"/>
    <x v="2"/>
    <s v="Q3"/>
    <x v="11"/>
    <x v="3"/>
    <s v="EQ"/>
    <n v="12150.1"/>
    <n v="12288.05"/>
    <n v="12098"/>
    <n v="12145.75"/>
    <n v="12278.9"/>
    <n v="12263.4"/>
    <n v="12185.57"/>
    <n v="285122"/>
    <n v="3474373260.3499999"/>
    <n v="47400"/>
    <n v="161714"/>
    <n v="56.72"/>
    <n v="117.64999999999964"/>
    <n v="9.686515859456981E-3"/>
    <x v="1"/>
  </r>
  <r>
    <d v="2024-09-11T00:00:00"/>
    <x v="8"/>
    <n v="9"/>
    <n v="1"/>
    <x v="0"/>
    <x v="2"/>
    <s v="Q3"/>
    <x v="11"/>
    <x v="3"/>
    <s v="EQ"/>
    <n v="12260"/>
    <n v="12334"/>
    <n v="12165"/>
    <n v="12263.4"/>
    <n v="12260.55"/>
    <n v="12242.6"/>
    <n v="12254.75"/>
    <n v="349799"/>
    <n v="4286697621.25"/>
    <n v="59970"/>
    <n v="200266"/>
    <n v="57.25"/>
    <n v="-20.799999999999272"/>
    <n v="-1.6961038537436008E-3"/>
    <x v="0"/>
  </r>
  <r>
    <d v="2024-09-12T00:00:00"/>
    <x v="8"/>
    <n v="9"/>
    <n v="1"/>
    <x v="0"/>
    <x v="2"/>
    <s v="Q3"/>
    <x v="11"/>
    <x v="3"/>
    <s v="EQ"/>
    <n v="12262.1"/>
    <n v="12427"/>
    <n v="12151.35"/>
    <n v="12242.6"/>
    <n v="12375"/>
    <n v="12400.85"/>
    <n v="12292.95"/>
    <n v="547830"/>
    <n v="6734445068.9499998"/>
    <n v="78307"/>
    <n v="315251"/>
    <n v="57.55"/>
    <n v="158.25"/>
    <n v="1.2926175812327446E-2"/>
    <x v="1"/>
  </r>
  <r>
    <d v="2024-09-13T00:00:00"/>
    <x v="8"/>
    <n v="9"/>
    <n v="1"/>
    <x v="0"/>
    <x v="2"/>
    <s v="Q3"/>
    <x v="11"/>
    <x v="3"/>
    <s v="EQ"/>
    <n v="12365"/>
    <n v="12395"/>
    <n v="12291.05"/>
    <n v="12400.85"/>
    <n v="12308.55"/>
    <n v="12316.05"/>
    <n v="12326.08"/>
    <n v="361093"/>
    <n v="4450861000.1999998"/>
    <n v="55312"/>
    <n v="222239"/>
    <n v="61.55"/>
    <n v="-84.800000000001091"/>
    <n v="-6.8382409270333153E-3"/>
    <x v="0"/>
  </r>
  <r>
    <d v="2024-09-16T00:00:00"/>
    <x v="8"/>
    <n v="9"/>
    <n v="1"/>
    <x v="0"/>
    <x v="2"/>
    <s v="Q3"/>
    <x v="11"/>
    <x v="3"/>
    <s v="EQ"/>
    <n v="12321.95"/>
    <n v="12364"/>
    <n v="12256"/>
    <n v="12316.05"/>
    <n v="12275"/>
    <n v="12289"/>
    <n v="12299.05"/>
    <n v="170114"/>
    <n v="2092240213.3499999"/>
    <n v="26578"/>
    <n v="105938"/>
    <n v="62.27"/>
    <n v="-27.049999999999272"/>
    <n v="-2.1963210607296394E-3"/>
    <x v="0"/>
  </r>
  <r>
    <d v="2024-09-17T00:00:00"/>
    <x v="8"/>
    <n v="9"/>
    <n v="1"/>
    <x v="0"/>
    <x v="2"/>
    <s v="Q3"/>
    <x v="11"/>
    <x v="3"/>
    <s v="EQ"/>
    <n v="12285"/>
    <n v="12285"/>
    <n v="12151.65"/>
    <n v="12289"/>
    <n v="12251.25"/>
    <n v="12245.75"/>
    <n v="12206.81"/>
    <n v="568161"/>
    <n v="6935432744.5"/>
    <n v="52581"/>
    <n v="401515"/>
    <n v="70.67"/>
    <n v="-43.25"/>
    <n v="-3.5194076002929447E-3"/>
    <x v="0"/>
  </r>
  <r>
    <d v="2024-09-18T00:00:00"/>
    <x v="8"/>
    <n v="9"/>
    <n v="1"/>
    <x v="0"/>
    <x v="2"/>
    <s v="Q3"/>
    <x v="11"/>
    <x v="3"/>
    <s v="EQ"/>
    <n v="12240.05"/>
    <n v="12337.95"/>
    <n v="12170"/>
    <n v="12245.75"/>
    <n v="12170"/>
    <n v="12204.1"/>
    <n v="12248.61"/>
    <n v="182282"/>
    <n v="2232701567.8499999"/>
    <n v="31562"/>
    <n v="97636"/>
    <n v="53.56"/>
    <n v="-41.649999999999636"/>
    <n v="-3.401180001224885E-3"/>
    <x v="0"/>
  </r>
  <r>
    <d v="2024-09-19T00:00:00"/>
    <x v="8"/>
    <n v="9"/>
    <n v="1"/>
    <x v="0"/>
    <x v="2"/>
    <s v="Q3"/>
    <x v="11"/>
    <x v="3"/>
    <s v="EQ"/>
    <n v="12259.95"/>
    <n v="12410"/>
    <n v="12206.4"/>
    <n v="12204.1"/>
    <n v="12329.05"/>
    <n v="12351.5"/>
    <n v="12343.79"/>
    <n v="465608"/>
    <n v="5747368310.1499996"/>
    <n v="73078"/>
    <n v="265761"/>
    <n v="57.08"/>
    <n v="147.39999999999964"/>
    <n v="1.2077908243950773E-2"/>
    <x v="1"/>
  </r>
  <r>
    <d v="2024-09-20T00:00:00"/>
    <x v="8"/>
    <n v="9"/>
    <n v="1"/>
    <x v="0"/>
    <x v="2"/>
    <s v="Q3"/>
    <x v="11"/>
    <x v="3"/>
    <s v="EQ"/>
    <n v="12360.4"/>
    <n v="12705.15"/>
    <n v="12360.05"/>
    <n v="12351.5"/>
    <n v="12619.9"/>
    <n v="12614.5"/>
    <n v="12599.01"/>
    <n v="875654"/>
    <n v="11032373210.85"/>
    <n v="115129"/>
    <n v="395305"/>
    <n v="45.14"/>
    <n v="263"/>
    <n v="2.1292960369185928E-2"/>
    <x v="1"/>
  </r>
  <r>
    <d v="2024-09-23T00:00:00"/>
    <x v="8"/>
    <n v="9"/>
    <n v="1"/>
    <x v="0"/>
    <x v="2"/>
    <s v="Q3"/>
    <x v="11"/>
    <x v="3"/>
    <s v="EQ"/>
    <n v="12625"/>
    <n v="12749"/>
    <n v="12625"/>
    <n v="12614.5"/>
    <n v="12667.2"/>
    <n v="12683.1"/>
    <n v="12691.05"/>
    <n v="235586"/>
    <n v="2989833690.3499999"/>
    <n v="38677"/>
    <n v="119837"/>
    <n v="50.87"/>
    <n v="68.600000000000364"/>
    <n v="5.4381862142772498E-3"/>
    <x v="1"/>
  </r>
  <r>
    <d v="2024-09-24T00:00:00"/>
    <x v="8"/>
    <n v="9"/>
    <n v="1"/>
    <x v="0"/>
    <x v="2"/>
    <s v="Q3"/>
    <x v="11"/>
    <x v="3"/>
    <s v="EQ"/>
    <n v="12583.1"/>
    <n v="12778.95"/>
    <n v="12583.1"/>
    <n v="12683.1"/>
    <n v="12732.35"/>
    <n v="12738.6"/>
    <n v="12710.2"/>
    <n v="425916"/>
    <n v="5413477306.8999996"/>
    <n v="59143"/>
    <n v="257432"/>
    <n v="60.44"/>
    <n v="55.5"/>
    <n v="4.3759017905717059E-3"/>
    <x v="1"/>
  </r>
  <r>
    <d v="2024-09-25T00:00:00"/>
    <x v="8"/>
    <n v="9"/>
    <n v="1"/>
    <x v="0"/>
    <x v="2"/>
    <s v="Q3"/>
    <x v="11"/>
    <x v="3"/>
    <s v="EQ"/>
    <n v="12727.25"/>
    <n v="12816.2"/>
    <n v="12611"/>
    <n v="12738.6"/>
    <n v="12774.75"/>
    <n v="12785.3"/>
    <n v="12725.35"/>
    <n v="341172"/>
    <n v="4341532486.0500002"/>
    <n v="47231"/>
    <n v="176364"/>
    <n v="51.69"/>
    <n v="46.699999999998909"/>
    <n v="3.666022953856696E-3"/>
    <x v="1"/>
  </r>
  <r>
    <d v="2024-09-26T00:00:00"/>
    <x v="8"/>
    <n v="9"/>
    <n v="1"/>
    <x v="0"/>
    <x v="2"/>
    <s v="Q3"/>
    <x v="11"/>
    <x v="3"/>
    <s v="EQ"/>
    <n v="12835"/>
    <n v="13411"/>
    <n v="12830"/>
    <n v="12785.3"/>
    <n v="13358.65"/>
    <n v="13383.8"/>
    <n v="13239.08"/>
    <n v="1471069"/>
    <n v="19475606621.049999"/>
    <n v="184004"/>
    <n v="466626"/>
    <n v="31.72"/>
    <n v="598.5"/>
    <n v="4.6811572665483019E-2"/>
    <x v="1"/>
  </r>
  <r>
    <d v="2024-09-27T00:00:00"/>
    <x v="8"/>
    <n v="9"/>
    <n v="1"/>
    <x v="0"/>
    <x v="2"/>
    <s v="Q3"/>
    <x v="11"/>
    <x v="3"/>
    <s v="EQ"/>
    <n v="13383"/>
    <n v="13541.65"/>
    <n v="13274.45"/>
    <n v="13383.8"/>
    <n v="13456.6"/>
    <n v="13495.6"/>
    <n v="13460.91"/>
    <n v="865698"/>
    <n v="11653087003.85"/>
    <n v="112769"/>
    <n v="481296"/>
    <n v="55.6"/>
    <n v="111.80000000000109"/>
    <n v="8.3533824474365352E-3"/>
    <x v="1"/>
  </r>
  <r>
    <d v="2024-09-30T00:00:00"/>
    <x v="8"/>
    <n v="9"/>
    <n v="1"/>
    <x v="0"/>
    <x v="2"/>
    <s v="Q3"/>
    <x v="11"/>
    <x v="3"/>
    <s v="EQ"/>
    <n v="13343.55"/>
    <n v="13500"/>
    <n v="13208.7"/>
    <n v="13495.6"/>
    <n v="13246.7"/>
    <n v="13238"/>
    <n v="13348.67"/>
    <n v="415743"/>
    <n v="5549616171.4499998"/>
    <n v="67884"/>
    <n v="210713"/>
    <n v="50.68"/>
    <n v="-257.60000000000036"/>
    <n v="-1.9087702658644325E-2"/>
    <x v="0"/>
  </r>
  <r>
    <d v="2024-10-01T00:00:00"/>
    <x v="9"/>
    <n v="10"/>
    <n v="1"/>
    <x v="0"/>
    <x v="3"/>
    <s v="Q4"/>
    <x v="11"/>
    <x v="3"/>
    <s v="EQ"/>
    <n v="13238"/>
    <n v="13300.45"/>
    <n v="13000.05"/>
    <n v="13238"/>
    <n v="13148"/>
    <n v="13166"/>
    <n v="13122.3"/>
    <n v="388888"/>
    <n v="5103103288.5"/>
    <n v="65952"/>
    <n v="205631"/>
    <n v="52.88"/>
    <n v="-72"/>
    <n v="-5.4388880495543131E-3"/>
    <x v="0"/>
  </r>
  <r>
    <d v="2024-10-03T00:00:00"/>
    <x v="9"/>
    <n v="10"/>
    <n v="1"/>
    <x v="0"/>
    <x v="3"/>
    <s v="Q4"/>
    <x v="11"/>
    <x v="3"/>
    <s v="EQ"/>
    <n v="12941.05"/>
    <n v="13148"/>
    <n v="12592.3"/>
    <n v="13166"/>
    <n v="12699"/>
    <n v="12647.35"/>
    <n v="12779.56"/>
    <n v="863520"/>
    <n v="11035404864.5"/>
    <n v="151765"/>
    <n v="566985"/>
    <n v="65.66"/>
    <n v="-518.64999999999964"/>
    <n v="-3.9393133829560965E-2"/>
    <x v="0"/>
  </r>
  <r>
    <d v="2024-10-04T00:00:00"/>
    <x v="9"/>
    <n v="10"/>
    <n v="1"/>
    <x v="0"/>
    <x v="3"/>
    <s v="Q4"/>
    <x v="11"/>
    <x v="3"/>
    <s v="EQ"/>
    <n v="12689.9"/>
    <n v="12877.85"/>
    <n v="12512.5"/>
    <n v="12647.35"/>
    <n v="12603"/>
    <n v="12605.75"/>
    <n v="12668.27"/>
    <n v="679362"/>
    <n v="8606341316.75"/>
    <n v="139069"/>
    <n v="324062"/>
    <n v="47.7"/>
    <n v="-41.600000000000364"/>
    <n v="-3.2892265968760539E-3"/>
    <x v="0"/>
  </r>
  <r>
    <d v="2024-10-07T00:00:00"/>
    <x v="9"/>
    <n v="10"/>
    <n v="1"/>
    <x v="0"/>
    <x v="3"/>
    <s v="Q4"/>
    <x v="11"/>
    <x v="3"/>
    <s v="EQ"/>
    <n v="12626.05"/>
    <n v="12648"/>
    <n v="12378"/>
    <n v="12605.75"/>
    <n v="12541"/>
    <n v="12527.5"/>
    <n v="12516.31"/>
    <n v="465500"/>
    <n v="5826342143.8500004"/>
    <n v="72300"/>
    <n v="265801"/>
    <n v="57.1"/>
    <n v="-78.25"/>
    <n v="-6.2074846796104956E-3"/>
    <x v="0"/>
  </r>
  <r>
    <d v="2024-10-08T00:00:00"/>
    <x v="9"/>
    <n v="10"/>
    <n v="1"/>
    <x v="0"/>
    <x v="3"/>
    <s v="Q4"/>
    <x v="11"/>
    <x v="3"/>
    <s v="EQ"/>
    <n v="12502.25"/>
    <n v="12630.1"/>
    <n v="12462.05"/>
    <n v="12527.5"/>
    <n v="12540.05"/>
    <n v="12531.95"/>
    <n v="12532.18"/>
    <n v="387060"/>
    <n v="4850706431.1000004"/>
    <n v="55133"/>
    <n v="239385"/>
    <n v="61.85"/>
    <n v="4.4500000000007276"/>
    <n v="3.5521851925769129E-4"/>
    <x v="1"/>
  </r>
  <r>
    <d v="2024-10-09T00:00:00"/>
    <x v="9"/>
    <n v="10"/>
    <n v="1"/>
    <x v="0"/>
    <x v="3"/>
    <s v="Q4"/>
    <x v="11"/>
    <x v="3"/>
    <s v="EQ"/>
    <n v="12554.95"/>
    <n v="12850"/>
    <n v="12540.5"/>
    <n v="12531.95"/>
    <n v="12741.1"/>
    <n v="12760.7"/>
    <n v="12744.49"/>
    <n v="465231"/>
    <n v="5929133201.6999998"/>
    <n v="63644"/>
    <n v="240086"/>
    <n v="51.61"/>
    <n v="228.75"/>
    <n v="1.8253344451581756E-2"/>
    <x v="1"/>
  </r>
  <r>
    <d v="2024-10-10T00:00:00"/>
    <x v="9"/>
    <n v="10"/>
    <n v="1"/>
    <x v="0"/>
    <x v="3"/>
    <s v="Q4"/>
    <x v="11"/>
    <x v="3"/>
    <s v="EQ"/>
    <n v="12798.9"/>
    <n v="12965"/>
    <n v="12711.5"/>
    <n v="12760.7"/>
    <n v="12935"/>
    <n v="12944.1"/>
    <n v="12872.11"/>
    <n v="492698"/>
    <n v="6342063492.6999998"/>
    <n v="100100"/>
    <n v="284525"/>
    <n v="57.75"/>
    <n v="183.39999999999964"/>
    <n v="1.4372252305907954E-2"/>
    <x v="1"/>
  </r>
  <r>
    <d v="2024-10-11T00:00:00"/>
    <x v="9"/>
    <n v="10"/>
    <n v="1"/>
    <x v="0"/>
    <x v="3"/>
    <s v="Q4"/>
    <x v="11"/>
    <x v="3"/>
    <s v="EQ"/>
    <n v="12944.1"/>
    <n v="12980"/>
    <n v="12725"/>
    <n v="12944.1"/>
    <n v="12792.1"/>
    <n v="12776.65"/>
    <n v="12834.53"/>
    <n v="274243"/>
    <n v="3519779381.6500001"/>
    <n v="67576"/>
    <n v="141961"/>
    <n v="51.76"/>
    <n v="-167.45000000000073"/>
    <n v="-1.2936395732418686E-2"/>
    <x v="0"/>
  </r>
  <r>
    <d v="2024-10-14T00:00:00"/>
    <x v="9"/>
    <n v="10"/>
    <n v="1"/>
    <x v="0"/>
    <x v="3"/>
    <s v="Q4"/>
    <x v="11"/>
    <x v="3"/>
    <s v="EQ"/>
    <n v="12775"/>
    <n v="12799"/>
    <n v="12462.3"/>
    <n v="12776.65"/>
    <n v="12551"/>
    <n v="12537.85"/>
    <n v="12584.76"/>
    <n v="488067"/>
    <n v="6142204005.8000002"/>
    <n v="82037"/>
    <n v="318676"/>
    <n v="65.290000000000006"/>
    <n v="-238.79999999999927"/>
    <n v="-1.8690345278300595E-2"/>
    <x v="0"/>
  </r>
  <r>
    <d v="2024-10-15T00:00:00"/>
    <x v="9"/>
    <n v="10"/>
    <n v="1"/>
    <x v="0"/>
    <x v="3"/>
    <s v="Q4"/>
    <x v="11"/>
    <x v="3"/>
    <s v="EQ"/>
    <n v="12709"/>
    <n v="12709"/>
    <n v="12355"/>
    <n v="12537.85"/>
    <n v="12450"/>
    <n v="12446.75"/>
    <n v="12451.12"/>
    <n v="532135"/>
    <n v="6625675777.6000004"/>
    <n v="66774"/>
    <n v="314017"/>
    <n v="59.01"/>
    <n v="-91.100000000000364"/>
    <n v="-7.2659985563713362E-3"/>
    <x v="0"/>
  </r>
  <r>
    <d v="2024-10-16T00:00:00"/>
    <x v="9"/>
    <n v="10"/>
    <n v="1"/>
    <x v="0"/>
    <x v="3"/>
    <s v="Q4"/>
    <x v="11"/>
    <x v="3"/>
    <s v="EQ"/>
    <n v="12414.05"/>
    <n v="12454.95"/>
    <n v="12231"/>
    <n v="12446.75"/>
    <n v="12367.85"/>
    <n v="12383.9"/>
    <n v="12332.42"/>
    <n v="418138"/>
    <n v="5156655371"/>
    <n v="76630"/>
    <n v="237199"/>
    <n v="56.73"/>
    <n v="-62.850000000000364"/>
    <n v="-5.0495109165043378E-3"/>
    <x v="0"/>
  </r>
  <r>
    <d v="2024-10-17T00:00:00"/>
    <x v="9"/>
    <n v="10"/>
    <n v="1"/>
    <x v="0"/>
    <x v="3"/>
    <s v="Q4"/>
    <x v="11"/>
    <x v="3"/>
    <s v="EQ"/>
    <n v="12400"/>
    <n v="12420.1"/>
    <n v="12070"/>
    <n v="12383.9"/>
    <n v="12108"/>
    <n v="12143.75"/>
    <n v="12129.01"/>
    <n v="875937"/>
    <n v="10624247294.75"/>
    <n v="112510"/>
    <n v="561563"/>
    <n v="64.11"/>
    <n v="-240.14999999999964"/>
    <n v="-1.9392113954408517E-2"/>
    <x v="0"/>
  </r>
  <r>
    <d v="2024-10-18T00:00:00"/>
    <x v="9"/>
    <n v="10"/>
    <n v="1"/>
    <x v="0"/>
    <x v="3"/>
    <s v="Q4"/>
    <x v="11"/>
    <x v="3"/>
    <s v="EQ"/>
    <n v="12070"/>
    <n v="12141.25"/>
    <n v="11844.45"/>
    <n v="12143.75"/>
    <n v="12127"/>
    <n v="12105.1"/>
    <n v="12059.4"/>
    <n v="506871"/>
    <n v="6112559479.6499996"/>
    <n v="78390"/>
    <n v="258753"/>
    <n v="51.05"/>
    <n v="-38.649999999999636"/>
    <n v="-3.1827071538857135E-3"/>
    <x v="0"/>
  </r>
  <r>
    <d v="2024-10-21T00:00:00"/>
    <x v="9"/>
    <n v="10"/>
    <n v="1"/>
    <x v="0"/>
    <x v="3"/>
    <s v="Q4"/>
    <x v="11"/>
    <x v="3"/>
    <s v="EQ"/>
    <n v="12145.55"/>
    <n v="12250"/>
    <n v="11944.55"/>
    <n v="12105.1"/>
    <n v="12140.05"/>
    <n v="12175.9"/>
    <n v="12140.16"/>
    <n v="375275"/>
    <n v="4555897320.75"/>
    <n v="73282"/>
    <n v="178587"/>
    <n v="47.59"/>
    <n v="70.799999999999272"/>
    <n v="5.8487744834821087E-3"/>
    <x v="1"/>
  </r>
  <r>
    <d v="2024-10-22T00:00:00"/>
    <x v="9"/>
    <n v="10"/>
    <n v="1"/>
    <x v="0"/>
    <x v="3"/>
    <s v="Q4"/>
    <x v="11"/>
    <x v="3"/>
    <s v="EQ"/>
    <n v="12215.95"/>
    <n v="12289.8"/>
    <n v="11840"/>
    <n v="12175.9"/>
    <n v="11955"/>
    <n v="11923.3"/>
    <n v="11982.45"/>
    <n v="904901"/>
    <n v="10842928866.9"/>
    <n v="140557"/>
    <n v="583415"/>
    <n v="64.47"/>
    <n v="-252.60000000000036"/>
    <n v="-2.0745899687086816E-2"/>
    <x v="0"/>
  </r>
  <r>
    <d v="2024-10-23T00:00:00"/>
    <x v="9"/>
    <n v="10"/>
    <n v="1"/>
    <x v="0"/>
    <x v="3"/>
    <s v="Q4"/>
    <x v="11"/>
    <x v="3"/>
    <s v="EQ"/>
    <n v="11923.3"/>
    <n v="12119.9"/>
    <n v="11753.45"/>
    <n v="11923.3"/>
    <n v="11921.55"/>
    <n v="11956.2"/>
    <n v="11988.39"/>
    <n v="412638"/>
    <n v="4946865248.6999998"/>
    <n v="88463"/>
    <n v="229806"/>
    <n v="55.69"/>
    <n v="32.900000000001455"/>
    <n v="2.7593032130367816E-3"/>
    <x v="1"/>
  </r>
  <r>
    <d v="2024-10-24T00:00:00"/>
    <x v="9"/>
    <n v="10"/>
    <n v="1"/>
    <x v="0"/>
    <x v="3"/>
    <s v="Q4"/>
    <x v="11"/>
    <x v="3"/>
    <s v="EQ"/>
    <n v="11998.95"/>
    <n v="11998.95"/>
    <n v="11636.9"/>
    <n v="11956.2"/>
    <n v="11789"/>
    <n v="11763.7"/>
    <n v="11762.76"/>
    <n v="552495"/>
    <n v="6498863500.8500004"/>
    <n v="101531"/>
    <n v="313992"/>
    <n v="56.83"/>
    <n v="-192.5"/>
    <n v="-1.6100433248021944E-2"/>
    <x v="0"/>
  </r>
  <r>
    <d v="2024-10-25T00:00:00"/>
    <x v="9"/>
    <n v="10"/>
    <n v="1"/>
    <x v="0"/>
    <x v="3"/>
    <s v="Q4"/>
    <x v="11"/>
    <x v="3"/>
    <s v="EQ"/>
    <n v="11763.6"/>
    <n v="11794.3"/>
    <n v="11440"/>
    <n v="11763.7"/>
    <n v="11490"/>
    <n v="11502.85"/>
    <n v="11523.43"/>
    <n v="624582"/>
    <n v="7197327790.3500004"/>
    <n v="115797"/>
    <n v="355332"/>
    <n v="56.89"/>
    <n v="-260.85000000000036"/>
    <n v="-2.2174145889473581E-2"/>
    <x v="0"/>
  </r>
  <r>
    <d v="2024-10-28T00:00:00"/>
    <x v="9"/>
    <n v="10"/>
    <n v="1"/>
    <x v="0"/>
    <x v="3"/>
    <s v="Q4"/>
    <x v="11"/>
    <x v="3"/>
    <s v="EQ"/>
    <n v="11504.8"/>
    <n v="11632.65"/>
    <n v="11440"/>
    <n v="11502.85"/>
    <n v="11480"/>
    <n v="11483.25"/>
    <n v="11516.32"/>
    <n v="613830"/>
    <n v="7069063740.6499996"/>
    <n v="65806"/>
    <n v="413208"/>
    <n v="67.319999999999993"/>
    <n v="-19.600000000000364"/>
    <n v="-1.7039255488857424E-3"/>
    <x v="0"/>
  </r>
  <r>
    <d v="2024-10-29T00:00:00"/>
    <x v="9"/>
    <n v="10"/>
    <n v="1"/>
    <x v="0"/>
    <x v="3"/>
    <s v="Q4"/>
    <x v="11"/>
    <x v="3"/>
    <s v="EQ"/>
    <n v="11450"/>
    <n v="11483"/>
    <n v="10742.45"/>
    <n v="11483.25"/>
    <n v="11005"/>
    <n v="11046"/>
    <n v="11035.75"/>
    <n v="2268683"/>
    <n v="25036612497.25"/>
    <n v="257624"/>
    <n v="1061152"/>
    <n v="46.77"/>
    <n v="-437.25"/>
    <n v="-3.8077199399124816E-2"/>
    <x v="0"/>
  </r>
  <r>
    <d v="2024-10-30T00:00:00"/>
    <x v="9"/>
    <n v="10"/>
    <n v="1"/>
    <x v="0"/>
    <x v="3"/>
    <s v="Q4"/>
    <x v="11"/>
    <x v="3"/>
    <s v="EQ"/>
    <n v="10979"/>
    <n v="11520"/>
    <n v="10945"/>
    <n v="11046"/>
    <n v="11264.7"/>
    <n v="11256.45"/>
    <n v="11313.49"/>
    <n v="1672966"/>
    <n v="18927087189.150002"/>
    <n v="217046"/>
    <n v="786705"/>
    <n v="47.02"/>
    <n v="210.45000000000073"/>
    <n v="1.9052145573058187E-2"/>
    <x v="1"/>
  </r>
  <r>
    <d v="2024-10-31T00:00:00"/>
    <x v="9"/>
    <n v="10"/>
    <n v="1"/>
    <x v="0"/>
    <x v="3"/>
    <s v="Q4"/>
    <x v="11"/>
    <x v="3"/>
    <s v="EQ"/>
    <n v="11225"/>
    <n v="11247.55"/>
    <n v="11050"/>
    <n v="11256.45"/>
    <n v="11110.85"/>
    <n v="11076.45"/>
    <n v="11107.61"/>
    <n v="838211"/>
    <n v="9310524893.5499992"/>
    <n v="105127"/>
    <n v="532340"/>
    <n v="63.51"/>
    <n v="-180"/>
    <n v="-1.5990831923030795E-2"/>
    <x v="0"/>
  </r>
  <r>
    <d v="2024-11-01T00:00:00"/>
    <x v="10"/>
    <n v="11"/>
    <n v="1"/>
    <x v="0"/>
    <x v="3"/>
    <s v="Q4"/>
    <x v="11"/>
    <x v="3"/>
    <s v="EQ"/>
    <n v="11150"/>
    <n v="11209.55"/>
    <n v="11080"/>
    <n v="11076.45"/>
    <n v="11103.9"/>
    <n v="11110"/>
    <n v="11143.15"/>
    <n v="65670"/>
    <n v="731770383.35000002"/>
    <n v="10283"/>
    <n v="18833"/>
    <n v="28.68"/>
    <n v="33.549999999999272"/>
    <n v="3.0289488057996263E-3"/>
    <x v="1"/>
  </r>
  <r>
    <d v="2024-11-04T00:00:00"/>
    <x v="10"/>
    <n v="11"/>
    <n v="1"/>
    <x v="0"/>
    <x v="3"/>
    <s v="Q4"/>
    <x v="11"/>
    <x v="3"/>
    <s v="EQ"/>
    <n v="11295"/>
    <n v="11295"/>
    <n v="10860"/>
    <n v="11110"/>
    <n v="11064.35"/>
    <n v="11052.45"/>
    <n v="10993.4"/>
    <n v="444462"/>
    <n v="4886148091.3500004"/>
    <n v="77295"/>
    <n v="202117"/>
    <n v="45.47"/>
    <n v="-57.549999999999272"/>
    <n v="-5.1800180018001145E-3"/>
    <x v="0"/>
  </r>
  <r>
    <d v="2024-11-05T00:00:00"/>
    <x v="10"/>
    <n v="11"/>
    <n v="1"/>
    <x v="0"/>
    <x v="3"/>
    <s v="Q4"/>
    <x v="11"/>
    <x v="3"/>
    <s v="EQ"/>
    <n v="11042"/>
    <n v="11275"/>
    <n v="11011.9"/>
    <n v="11052.45"/>
    <n v="11184.95"/>
    <n v="11170.1"/>
    <n v="11189.33"/>
    <n v="321159"/>
    <n v="3593554657.1500001"/>
    <n v="58838"/>
    <n v="108423"/>
    <n v="33.76"/>
    <n v="117.64999999999964"/>
    <n v="1.0644698686716487E-2"/>
    <x v="1"/>
  </r>
  <r>
    <d v="2024-11-06T00:00:00"/>
    <x v="10"/>
    <n v="11"/>
    <n v="1"/>
    <x v="0"/>
    <x v="3"/>
    <s v="Q4"/>
    <x v="11"/>
    <x v="3"/>
    <s v="EQ"/>
    <n v="11219"/>
    <n v="11430"/>
    <n v="11172.6"/>
    <n v="11170.1"/>
    <n v="11351"/>
    <n v="11354.25"/>
    <n v="11336.35"/>
    <n v="416027"/>
    <n v="4716229708.1499996"/>
    <n v="76183"/>
    <n v="218922"/>
    <n v="52.62"/>
    <n v="184.14999999999964"/>
    <n v="1.6485975953661976E-2"/>
    <x v="1"/>
  </r>
  <r>
    <d v="2024-11-07T00:00:00"/>
    <x v="10"/>
    <n v="11"/>
    <n v="1"/>
    <x v="0"/>
    <x v="3"/>
    <s v="Q4"/>
    <x v="11"/>
    <x v="3"/>
    <s v="EQ"/>
    <n v="11305.15"/>
    <n v="11385"/>
    <n v="11186.6"/>
    <n v="11354.25"/>
    <n v="11270"/>
    <n v="11300.15"/>
    <n v="11283.33"/>
    <n v="530194"/>
    <n v="5982352197.1000004"/>
    <n v="77768"/>
    <n v="337003"/>
    <n v="63.56"/>
    <n v="-54.100000000000364"/>
    <n v="-4.764735671664827E-3"/>
    <x v="0"/>
  </r>
  <r>
    <d v="2024-11-08T00:00:00"/>
    <x v="10"/>
    <n v="11"/>
    <n v="1"/>
    <x v="0"/>
    <x v="3"/>
    <s v="Q4"/>
    <x v="11"/>
    <x v="3"/>
    <s v="EQ"/>
    <n v="11260.5"/>
    <n v="11344"/>
    <n v="11125.6"/>
    <n v="11300.15"/>
    <n v="11302"/>
    <n v="11303"/>
    <n v="11255.77"/>
    <n v="269993"/>
    <n v="3038980419.4000001"/>
    <n v="55270"/>
    <n v="108311"/>
    <n v="40.119999999999997"/>
    <n v="2.8500000000003638"/>
    <n v="2.5220904147293298E-4"/>
    <x v="1"/>
  </r>
  <r>
    <d v="2024-11-11T00:00:00"/>
    <x v="10"/>
    <n v="11"/>
    <n v="1"/>
    <x v="0"/>
    <x v="3"/>
    <s v="Q4"/>
    <x v="11"/>
    <x v="3"/>
    <s v="EQ"/>
    <n v="11331.5"/>
    <n v="11518.15"/>
    <n v="11310"/>
    <n v="11303"/>
    <n v="11390"/>
    <n v="11399.7"/>
    <n v="11450.26"/>
    <n v="450681"/>
    <n v="5160413428.5"/>
    <n v="74035"/>
    <n v="176051"/>
    <n v="39.06"/>
    <n v="96.700000000000728"/>
    <n v="8.5552508183668694E-3"/>
    <x v="1"/>
  </r>
  <r>
    <d v="2024-11-12T00:00:00"/>
    <x v="10"/>
    <n v="11"/>
    <n v="1"/>
    <x v="0"/>
    <x v="3"/>
    <s v="Q4"/>
    <x v="11"/>
    <x v="3"/>
    <s v="EQ"/>
    <n v="11392.05"/>
    <n v="11516.9"/>
    <n v="11107.25"/>
    <n v="11399.7"/>
    <n v="11125"/>
    <n v="11143.1"/>
    <n v="11266.67"/>
    <n v="549747"/>
    <n v="6193815636.3000002"/>
    <n v="73758"/>
    <n v="346670"/>
    <n v="63.06"/>
    <n v="-256.60000000000036"/>
    <n v="-2.250936428151621E-2"/>
    <x v="0"/>
  </r>
  <r>
    <d v="2024-11-13T00:00:00"/>
    <x v="10"/>
    <n v="11"/>
    <n v="1"/>
    <x v="0"/>
    <x v="3"/>
    <s v="Q4"/>
    <x v="11"/>
    <x v="3"/>
    <s v="EQ"/>
    <n v="11140"/>
    <n v="11142.85"/>
    <n v="10864.3"/>
    <n v="11143.1"/>
    <n v="11092.9"/>
    <n v="11049.6"/>
    <n v="11008.05"/>
    <n v="507710"/>
    <n v="5588898411.6499996"/>
    <n v="96997"/>
    <n v="284558"/>
    <n v="56.05"/>
    <n v="-93.5"/>
    <n v="-8.3908427636833552E-3"/>
    <x v="0"/>
  </r>
  <r>
    <d v="2024-11-14T00:00:00"/>
    <x v="10"/>
    <n v="11"/>
    <n v="1"/>
    <x v="0"/>
    <x v="3"/>
    <s v="Q4"/>
    <x v="11"/>
    <x v="3"/>
    <s v="EQ"/>
    <n v="11055"/>
    <n v="11117.7"/>
    <n v="10892.1"/>
    <n v="11049.6"/>
    <n v="10992.95"/>
    <n v="11006.05"/>
    <n v="10978.75"/>
    <n v="431348"/>
    <n v="4735661111.1999998"/>
    <n v="76909"/>
    <n v="236843"/>
    <n v="54.91"/>
    <n v="-43.550000000001091"/>
    <n v="-3.9413191427744975E-3"/>
    <x v="0"/>
  </r>
  <r>
    <d v="2024-11-18T00:00:00"/>
    <x v="10"/>
    <n v="11"/>
    <n v="1"/>
    <x v="0"/>
    <x v="3"/>
    <s v="Q4"/>
    <x v="11"/>
    <x v="3"/>
    <s v="EQ"/>
    <n v="10950"/>
    <n v="11182.95"/>
    <n v="10915"/>
    <n v="11006.05"/>
    <n v="11116.6"/>
    <n v="11093.95"/>
    <n v="11068.76"/>
    <n v="333440"/>
    <n v="3690768649.25"/>
    <n v="72197"/>
    <n v="174408"/>
    <n v="52.31"/>
    <n v="87.900000000001455"/>
    <n v="7.9865165068304673E-3"/>
    <x v="1"/>
  </r>
  <r>
    <d v="2024-11-19T00:00:00"/>
    <x v="10"/>
    <n v="11"/>
    <n v="1"/>
    <x v="0"/>
    <x v="3"/>
    <s v="Q4"/>
    <x v="11"/>
    <x v="3"/>
    <s v="EQ"/>
    <n v="11090"/>
    <n v="11195.25"/>
    <n v="10896.4"/>
    <n v="11093.95"/>
    <n v="10958.2"/>
    <n v="10959.3"/>
    <n v="11071.95"/>
    <n v="864067"/>
    <n v="9566908508.0499992"/>
    <n v="97405"/>
    <n v="655104"/>
    <n v="75.819999999999993"/>
    <n v="-134.65000000000146"/>
    <n v="-1.2137245976410697E-2"/>
    <x v="0"/>
  </r>
  <r>
    <d v="2024-11-21T00:00:00"/>
    <x v="10"/>
    <n v="11"/>
    <n v="1"/>
    <x v="0"/>
    <x v="3"/>
    <s v="Q4"/>
    <x v="11"/>
    <x v="3"/>
    <s v="EQ"/>
    <n v="10921.15"/>
    <n v="10958.2"/>
    <n v="10770"/>
    <n v="10959.3"/>
    <n v="10859.5"/>
    <n v="10861.45"/>
    <n v="10875.51"/>
    <n v="540201"/>
    <n v="5874959799"/>
    <n v="109856"/>
    <n v="315288"/>
    <n v="58.36"/>
    <n v="-97.849999999998545"/>
    <n v="-8.9284899583001245E-3"/>
    <x v="0"/>
  </r>
  <r>
    <d v="2024-11-22T00:00:00"/>
    <x v="10"/>
    <n v="11"/>
    <n v="1"/>
    <x v="0"/>
    <x v="3"/>
    <s v="Q4"/>
    <x v="11"/>
    <x v="3"/>
    <s v="EQ"/>
    <n v="10905"/>
    <n v="11106.65"/>
    <n v="10827.25"/>
    <n v="10861.45"/>
    <n v="11070.05"/>
    <n v="11063.6"/>
    <n v="10981.18"/>
    <n v="493678"/>
    <n v="5421167557.3000002"/>
    <n v="98447"/>
    <n v="294731"/>
    <n v="59.7"/>
    <n v="202.14999999999964"/>
    <n v="1.8611695491854183E-2"/>
    <x v="1"/>
  </r>
  <r>
    <d v="2024-11-25T00:00:00"/>
    <x v="10"/>
    <n v="11"/>
    <n v="1"/>
    <x v="0"/>
    <x v="3"/>
    <s v="Q4"/>
    <x v="11"/>
    <x v="3"/>
    <s v="EQ"/>
    <n v="11202"/>
    <n v="11247.95"/>
    <n v="10990.05"/>
    <n v="11063.6"/>
    <n v="11003.2"/>
    <n v="11025.15"/>
    <n v="11081.45"/>
    <n v="635726"/>
    <n v="7044764680.25"/>
    <n v="75150"/>
    <n v="427294"/>
    <n v="67.209999999999994"/>
    <n v="-38.450000000000728"/>
    <n v="-3.4753606421057096E-3"/>
    <x v="0"/>
  </r>
  <r>
    <d v="2024-11-26T00:00:00"/>
    <x v="10"/>
    <n v="11"/>
    <n v="1"/>
    <x v="0"/>
    <x v="3"/>
    <s v="Q4"/>
    <x v="11"/>
    <x v="3"/>
    <s v="EQ"/>
    <n v="11025.15"/>
    <n v="11077.95"/>
    <n v="10891.45"/>
    <n v="11025.15"/>
    <n v="10936"/>
    <n v="10943.95"/>
    <n v="10971.86"/>
    <n v="406586"/>
    <n v="4461002867.6999998"/>
    <n v="71327"/>
    <n v="237748"/>
    <n v="58.47"/>
    <n v="-81.199999999998909"/>
    <n v="-7.364979161281154E-3"/>
    <x v="0"/>
  </r>
  <r>
    <d v="2024-11-27T00:00:00"/>
    <x v="10"/>
    <n v="11"/>
    <n v="1"/>
    <x v="0"/>
    <x v="3"/>
    <s v="Q4"/>
    <x v="11"/>
    <x v="3"/>
    <s v="EQ"/>
    <n v="10936"/>
    <n v="11116.9"/>
    <n v="10870"/>
    <n v="10943.95"/>
    <n v="11070"/>
    <n v="11058.35"/>
    <n v="11035.07"/>
    <n v="343332"/>
    <n v="3788691559.8000002"/>
    <n v="58479"/>
    <n v="179761"/>
    <n v="52.36"/>
    <n v="114.39999999999964"/>
    <n v="1.0453264132237412E-2"/>
    <x v="1"/>
  </r>
  <r>
    <d v="2024-11-28T00:00:00"/>
    <x v="10"/>
    <n v="11"/>
    <n v="1"/>
    <x v="0"/>
    <x v="3"/>
    <s v="Q4"/>
    <x v="11"/>
    <x v="3"/>
    <s v="EQ"/>
    <n v="11060.4"/>
    <n v="11080.6"/>
    <n v="10888"/>
    <n v="11058.35"/>
    <n v="10980"/>
    <n v="10949.85"/>
    <n v="10963.95"/>
    <n v="607669"/>
    <n v="6662452812.8000002"/>
    <n v="95499"/>
    <n v="373280"/>
    <n v="61.43"/>
    <n v="-108.5"/>
    <n v="-9.8115903367138862E-3"/>
    <x v="0"/>
  </r>
  <r>
    <d v="2024-11-29T00:00:00"/>
    <x v="10"/>
    <n v="11"/>
    <n v="1"/>
    <x v="0"/>
    <x v="3"/>
    <s v="Q4"/>
    <x v="11"/>
    <x v="3"/>
    <s v="EQ"/>
    <n v="10949.95"/>
    <n v="11130.1"/>
    <n v="10920"/>
    <n v="10949.85"/>
    <n v="11081.15"/>
    <n v="11074.2"/>
    <n v="11053.4"/>
    <n v="338207"/>
    <n v="3738338428.9499998"/>
    <n v="65947"/>
    <n v="178374"/>
    <n v="52.74"/>
    <n v="124.35000000000036"/>
    <n v="1.1356319949588384E-2"/>
    <x v="1"/>
  </r>
  <r>
    <d v="2024-12-02T00:00:00"/>
    <x v="11"/>
    <n v="12"/>
    <n v="1"/>
    <x v="0"/>
    <x v="3"/>
    <s v="Q4"/>
    <x v="11"/>
    <x v="3"/>
    <s v="EQ"/>
    <n v="11151"/>
    <n v="11330"/>
    <n v="11151"/>
    <n v="11074.2"/>
    <n v="11230"/>
    <n v="11239.3"/>
    <n v="11264.75"/>
    <n v="446880"/>
    <n v="5033990444.5500002"/>
    <n v="81378"/>
    <n v="162757"/>
    <n v="36.42"/>
    <n v="165.09999999999854"/>
    <n v="1.4908526123783076E-2"/>
    <x v="1"/>
  </r>
  <r>
    <d v="2024-12-03T00:00:00"/>
    <x v="11"/>
    <n v="12"/>
    <n v="1"/>
    <x v="0"/>
    <x v="3"/>
    <s v="Q4"/>
    <x v="11"/>
    <x v="3"/>
    <s v="EQ"/>
    <n v="11250"/>
    <n v="11309"/>
    <n v="11203"/>
    <n v="11239.3"/>
    <n v="11260.95"/>
    <n v="11279.25"/>
    <n v="11269.46"/>
    <n v="258644"/>
    <n v="2914777764.8000002"/>
    <n v="58440"/>
    <n v="141400"/>
    <n v="54.67"/>
    <n v="39.950000000000728"/>
    <n v="3.5544918277829341E-3"/>
    <x v="1"/>
  </r>
  <r>
    <d v="2024-12-04T00:00:00"/>
    <x v="11"/>
    <n v="12"/>
    <n v="1"/>
    <x v="0"/>
    <x v="3"/>
    <s v="Q4"/>
    <x v="11"/>
    <x v="3"/>
    <s v="EQ"/>
    <n v="11281"/>
    <n v="11300"/>
    <n v="11106"/>
    <n v="11279.25"/>
    <n v="11125"/>
    <n v="11129.85"/>
    <n v="11194.43"/>
    <n v="554674"/>
    <n v="6209257358"/>
    <n v="85627"/>
    <n v="377881"/>
    <n v="68.13"/>
    <n v="-149.39999999999964"/>
    <n v="-1.3245561539995978E-2"/>
    <x v="0"/>
  </r>
  <r>
    <d v="2024-12-05T00:00:00"/>
    <x v="11"/>
    <n v="12"/>
    <n v="1"/>
    <x v="0"/>
    <x v="3"/>
    <s v="Q4"/>
    <x v="11"/>
    <x v="3"/>
    <s v="EQ"/>
    <n v="11134.95"/>
    <n v="11270"/>
    <n v="11031"/>
    <n v="11129.85"/>
    <n v="11176"/>
    <n v="11182.25"/>
    <n v="11135.26"/>
    <n v="545501"/>
    <n v="6074294099.75"/>
    <n v="107290"/>
    <n v="268927"/>
    <n v="49.3"/>
    <n v="52.399999999999636"/>
    <n v="4.7080598570510505E-3"/>
    <x v="1"/>
  </r>
  <r>
    <d v="2024-12-06T00:00:00"/>
    <x v="11"/>
    <n v="12"/>
    <n v="1"/>
    <x v="0"/>
    <x v="3"/>
    <s v="Q4"/>
    <x v="11"/>
    <x v="3"/>
    <s v="EQ"/>
    <n v="11200"/>
    <n v="11375.95"/>
    <n v="11121"/>
    <n v="11182.25"/>
    <n v="11303"/>
    <n v="11317.95"/>
    <n v="11258.53"/>
    <n v="417214"/>
    <n v="4697217136.0500002"/>
    <n v="73352"/>
    <n v="193477"/>
    <n v="46.37"/>
    <n v="135.70000000000073"/>
    <n v="1.2135303717945916E-2"/>
    <x v="1"/>
  </r>
  <r>
    <d v="2024-12-09T00:00:00"/>
    <x v="11"/>
    <n v="12"/>
    <n v="1"/>
    <x v="0"/>
    <x v="3"/>
    <s v="Q4"/>
    <x v="11"/>
    <x v="3"/>
    <s v="EQ"/>
    <n v="11322"/>
    <n v="11368.9"/>
    <n v="11252.55"/>
    <n v="11317.95"/>
    <n v="11260"/>
    <n v="11279.8"/>
    <n v="11291.51"/>
    <n v="254485"/>
    <n v="2873518865.4499998"/>
    <n v="43967"/>
    <n v="147214"/>
    <n v="57.85"/>
    <n v="-38.150000000001455"/>
    <n v="-3.3707517704179161E-3"/>
    <x v="0"/>
  </r>
  <r>
    <d v="2024-12-10T00:00:00"/>
    <x v="11"/>
    <n v="12"/>
    <n v="1"/>
    <x v="0"/>
    <x v="3"/>
    <s v="Q4"/>
    <x v="11"/>
    <x v="3"/>
    <s v="EQ"/>
    <n v="11275"/>
    <n v="11314.35"/>
    <n v="11170"/>
    <n v="11279.8"/>
    <n v="11219.8"/>
    <n v="11198.2"/>
    <n v="11219.43"/>
    <n v="410569"/>
    <n v="4606348473.3999996"/>
    <n v="52912"/>
    <n v="282287"/>
    <n v="68.760000000000005"/>
    <n v="-81.599999999998545"/>
    <n v="-7.2341708186314073E-3"/>
    <x v="0"/>
  </r>
  <r>
    <d v="2024-12-11T00:00:00"/>
    <x v="11"/>
    <n v="12"/>
    <n v="1"/>
    <x v="0"/>
    <x v="3"/>
    <s v="Q4"/>
    <x v="11"/>
    <x v="3"/>
    <s v="EQ"/>
    <n v="11229.9"/>
    <n v="11320.85"/>
    <n v="11220.6"/>
    <n v="11198.2"/>
    <n v="11291.95"/>
    <n v="11277.75"/>
    <n v="11282.8"/>
    <n v="226584"/>
    <n v="2556502779.9499998"/>
    <n v="39648"/>
    <n v="119947"/>
    <n v="52.94"/>
    <n v="79.549999999999272"/>
    <n v="7.1038202568269246E-3"/>
    <x v="1"/>
  </r>
  <r>
    <d v="2024-12-12T00:00:00"/>
    <x v="11"/>
    <n v="12"/>
    <n v="1"/>
    <x v="0"/>
    <x v="3"/>
    <s v="Q4"/>
    <x v="11"/>
    <x v="3"/>
    <s v="EQ"/>
    <n v="11299.35"/>
    <n v="11299.35"/>
    <n v="11078.25"/>
    <n v="11277.75"/>
    <n v="11137.5"/>
    <n v="11167.4"/>
    <n v="11161.43"/>
    <n v="396561"/>
    <n v="4426187410.1000004"/>
    <n v="58050"/>
    <n v="183646"/>
    <n v="46.31"/>
    <n v="-110.35000000000036"/>
    <n v="-9.784753164416694E-3"/>
    <x v="0"/>
  </r>
  <r>
    <d v="2024-12-13T00:00:00"/>
    <x v="11"/>
    <n v="12"/>
    <n v="1"/>
    <x v="0"/>
    <x v="3"/>
    <s v="Q4"/>
    <x v="11"/>
    <x v="3"/>
    <s v="EQ"/>
    <n v="11137.4"/>
    <n v="11290"/>
    <n v="11033.6"/>
    <n v="11167.4"/>
    <n v="11271.5"/>
    <n v="11272.55"/>
    <n v="11190.39"/>
    <n v="263579"/>
    <n v="2949551493.1999998"/>
    <n v="53494"/>
    <n v="106831"/>
    <n v="40.53"/>
    <n v="105.14999999999964"/>
    <n v="9.4157995594318852E-3"/>
    <x v="1"/>
  </r>
  <r>
    <d v="2024-12-16T00:00:00"/>
    <x v="11"/>
    <n v="12"/>
    <n v="1"/>
    <x v="0"/>
    <x v="3"/>
    <s v="Q4"/>
    <x v="11"/>
    <x v="3"/>
    <s v="EQ"/>
    <n v="11255.55"/>
    <n v="11329.45"/>
    <n v="11205"/>
    <n v="11272.55"/>
    <n v="11262.35"/>
    <n v="11277"/>
    <n v="11264.08"/>
    <n v="223389"/>
    <n v="2516271554.6500001"/>
    <n v="45400"/>
    <n v="111717"/>
    <n v="50.01"/>
    <n v="4.4500000000007276"/>
    <n v="3.9476427250273699E-4"/>
    <x v="1"/>
  </r>
  <r>
    <d v="2024-12-17T00:00:00"/>
    <x v="11"/>
    <n v="12"/>
    <n v="1"/>
    <x v="0"/>
    <x v="3"/>
    <s v="Q4"/>
    <x v="11"/>
    <x v="3"/>
    <s v="EQ"/>
    <n v="11263"/>
    <n v="11272.45"/>
    <n v="11059.7"/>
    <n v="11277"/>
    <n v="11085"/>
    <n v="11108.55"/>
    <n v="11148.06"/>
    <n v="295445"/>
    <n v="3293637998.3000002"/>
    <n v="47479"/>
    <n v="149955"/>
    <n v="50.76"/>
    <n v="-168.45000000000073"/>
    <n v="-1.4937483373237628E-2"/>
    <x v="0"/>
  </r>
  <r>
    <d v="2024-12-18T00:00:00"/>
    <x v="11"/>
    <n v="12"/>
    <n v="1"/>
    <x v="0"/>
    <x v="3"/>
    <s v="Q4"/>
    <x v="11"/>
    <x v="3"/>
    <s v="EQ"/>
    <n v="11085"/>
    <n v="11098.05"/>
    <n v="10970.1"/>
    <n v="11108.55"/>
    <n v="11012"/>
    <n v="11002.45"/>
    <n v="11013.37"/>
    <n v="497103"/>
    <n v="5474780876.4499998"/>
    <n v="63628"/>
    <n v="303316"/>
    <n v="61.02"/>
    <n v="-106.09999999999854"/>
    <n v="-9.5512015519575964E-3"/>
    <x v="0"/>
  </r>
  <r>
    <d v="2024-12-19T00:00:00"/>
    <x v="11"/>
    <n v="12"/>
    <n v="1"/>
    <x v="0"/>
    <x v="3"/>
    <s v="Q4"/>
    <x v="11"/>
    <x v="3"/>
    <s v="EQ"/>
    <n v="10888"/>
    <n v="11035.4"/>
    <n v="10852.45"/>
    <n v="11002.45"/>
    <n v="10955"/>
    <n v="10955.35"/>
    <n v="10953.92"/>
    <n v="435360"/>
    <n v="4768896625.5500002"/>
    <n v="57581"/>
    <n v="245506"/>
    <n v="56.39"/>
    <n v="-47.100000000000364"/>
    <n v="-4.280864716494995E-3"/>
    <x v="0"/>
  </r>
  <r>
    <d v="2024-12-20T00:00:00"/>
    <x v="11"/>
    <n v="12"/>
    <n v="1"/>
    <x v="0"/>
    <x v="3"/>
    <s v="Q4"/>
    <x v="11"/>
    <x v="3"/>
    <s v="EQ"/>
    <n v="10940"/>
    <n v="11077"/>
    <n v="10865.95"/>
    <n v="10955.35"/>
    <n v="10868.9"/>
    <n v="10901.05"/>
    <n v="10959.32"/>
    <n v="404608"/>
    <n v="4434229374.1000004"/>
    <n v="65375"/>
    <n v="189854"/>
    <n v="46.92"/>
    <n v="-54.300000000001091"/>
    <n v="-4.9564824492144104E-3"/>
    <x v="0"/>
  </r>
  <r>
    <d v="2024-12-23T00:00:00"/>
    <x v="11"/>
    <n v="12"/>
    <n v="1"/>
    <x v="0"/>
    <x v="3"/>
    <s v="Q4"/>
    <x v="11"/>
    <x v="3"/>
    <s v="EQ"/>
    <n v="10928"/>
    <n v="10989.8"/>
    <n v="10755.4"/>
    <n v="10901.05"/>
    <n v="10810"/>
    <n v="10822"/>
    <n v="10859.93"/>
    <n v="237165"/>
    <n v="2575596341.1999998"/>
    <n v="48860"/>
    <n v="105167"/>
    <n v="44.34"/>
    <n v="-79.049999999999272"/>
    <n v="-7.2515950298365087E-3"/>
    <x v="0"/>
  </r>
  <r>
    <d v="2024-12-24T00:00:00"/>
    <x v="11"/>
    <n v="12"/>
    <n v="1"/>
    <x v="0"/>
    <x v="3"/>
    <s v="Q4"/>
    <x v="11"/>
    <x v="3"/>
    <s v="EQ"/>
    <n v="10822"/>
    <n v="10887.45"/>
    <n v="10725"/>
    <n v="10822"/>
    <n v="10745.05"/>
    <n v="10736.6"/>
    <n v="10791.53"/>
    <n v="151149"/>
    <n v="1631128921.55"/>
    <n v="29801"/>
    <n v="63572"/>
    <n v="42.06"/>
    <n v="-85.399999999999636"/>
    <n v="-7.8913324708925932E-3"/>
    <x v="0"/>
  </r>
  <r>
    <d v="2024-12-26T00:00:00"/>
    <x v="11"/>
    <n v="12"/>
    <n v="1"/>
    <x v="0"/>
    <x v="3"/>
    <s v="Q4"/>
    <x v="11"/>
    <x v="3"/>
    <s v="EQ"/>
    <n v="10770.5"/>
    <n v="10974.8"/>
    <n v="10770"/>
    <n v="10736.6"/>
    <n v="10911.8"/>
    <n v="10896"/>
    <n v="10902.71"/>
    <n v="349811"/>
    <n v="3813889415.5999999"/>
    <n v="54811"/>
    <n v="154007"/>
    <n v="44.03"/>
    <n v="159.39999999999964"/>
    <n v="1.4846413203434945E-2"/>
    <x v="1"/>
  </r>
  <r>
    <d v="2024-12-27T00:00:00"/>
    <x v="11"/>
    <n v="12"/>
    <n v="1"/>
    <x v="0"/>
    <x v="3"/>
    <s v="Q4"/>
    <x v="11"/>
    <x v="3"/>
    <s v="EQ"/>
    <n v="10929.5"/>
    <n v="11133"/>
    <n v="10912.6"/>
    <n v="10896"/>
    <n v="10957.95"/>
    <n v="10941.05"/>
    <n v="11012.72"/>
    <n v="257973"/>
    <n v="2840985273.6999998"/>
    <n v="49503"/>
    <n v="91694"/>
    <n v="35.54"/>
    <n v="45.049999999999272"/>
    <n v="4.1345447870777602E-3"/>
    <x v="1"/>
  </r>
  <r>
    <d v="2024-12-30T00:00:00"/>
    <x v="11"/>
    <n v="12"/>
    <n v="1"/>
    <x v="0"/>
    <x v="3"/>
    <s v="Q4"/>
    <x v="11"/>
    <x v="3"/>
    <s v="EQ"/>
    <n v="10941.05"/>
    <n v="10950"/>
    <n v="10750.1"/>
    <n v="10941.05"/>
    <n v="10804.25"/>
    <n v="10798.95"/>
    <n v="10841.52"/>
    <n v="335481"/>
    <n v="3637124685.1999998"/>
    <n v="53845"/>
    <n v="212091"/>
    <n v="63.22"/>
    <n v="-142.09999999999854"/>
    <n v="-1.2987784536218969E-2"/>
    <x v="0"/>
  </r>
  <r>
    <d v="2024-12-31T00:00:00"/>
    <x v="11"/>
    <n v="12"/>
    <n v="1"/>
    <x v="0"/>
    <x v="3"/>
    <s v="Q4"/>
    <x v="11"/>
    <x v="3"/>
    <s v="EQ"/>
    <n v="10765"/>
    <n v="10893.7"/>
    <n v="10750.6"/>
    <n v="10798.95"/>
    <n v="10860"/>
    <n v="10858.4"/>
    <n v="10832.98"/>
    <n v="198997"/>
    <n v="2155730883.1500001"/>
    <n v="31049"/>
    <n v="98672"/>
    <n v="49.58"/>
    <n v="59.449999999998909"/>
    <n v="5.5051648539903332E-3"/>
    <x v="1"/>
  </r>
  <r>
    <d v="2025-01-01T00:00:00"/>
    <x v="0"/>
    <n v="1"/>
    <n v="1"/>
    <x v="1"/>
    <x v="0"/>
    <s v="Q1"/>
    <x v="11"/>
    <x v="3"/>
    <s v="EQ"/>
    <n v="10858"/>
    <n v="11273.95"/>
    <n v="10800.2"/>
    <n v="10858.4"/>
    <n v="11185"/>
    <n v="11208.3"/>
    <n v="11106.44"/>
    <n v="383202"/>
    <n v="4256011580.9499998"/>
    <n v="60953"/>
    <n v="108226"/>
    <n v="28.24"/>
    <n v="349.89999999999964"/>
    <n v="3.2223900390481071E-2"/>
    <x v="1"/>
  </r>
  <r>
    <d v="2025-01-02T00:00:00"/>
    <x v="0"/>
    <n v="1"/>
    <n v="1"/>
    <x v="1"/>
    <x v="0"/>
    <s v="Q1"/>
    <x v="11"/>
    <x v="3"/>
    <s v="EQ"/>
    <n v="11285"/>
    <n v="11859.15"/>
    <n v="11226"/>
    <n v="11208.3"/>
    <n v="11837"/>
    <n v="11841.3"/>
    <n v="11644.01"/>
    <n v="1417042"/>
    <n v="16500046404.35"/>
    <n v="178108"/>
    <n v="738040"/>
    <n v="52.08"/>
    <n v="633"/>
    <n v="5.6476004389604137E-2"/>
    <x v="1"/>
  </r>
  <r>
    <d v="2025-01-03T00:00:00"/>
    <x v="0"/>
    <n v="1"/>
    <n v="1"/>
    <x v="1"/>
    <x v="0"/>
    <s v="Q1"/>
    <x v="11"/>
    <x v="3"/>
    <s v="EQ"/>
    <n v="11849.95"/>
    <n v="12049.8"/>
    <n v="11787.95"/>
    <n v="11841.3"/>
    <n v="11900"/>
    <n v="11934.25"/>
    <n v="11951.54"/>
    <n v="701315"/>
    <n v="8381797263.1499996"/>
    <n v="102489"/>
    <n v="307067"/>
    <n v="43.78"/>
    <n v="92.950000000000728"/>
    <n v="7.8496448869634864E-3"/>
    <x v="1"/>
  </r>
  <r>
    <d v="2025-01-06T00:00:00"/>
    <x v="0"/>
    <n v="1"/>
    <n v="1"/>
    <x v="1"/>
    <x v="0"/>
    <s v="Q1"/>
    <x v="11"/>
    <x v="3"/>
    <s v="EQ"/>
    <n v="11929"/>
    <n v="11979.9"/>
    <n v="11690.7"/>
    <n v="11934.25"/>
    <n v="11730.3"/>
    <n v="11755.65"/>
    <n v="11793.61"/>
    <n v="383268"/>
    <n v="4520111449.8999996"/>
    <n v="67220"/>
    <n v="187378"/>
    <n v="48.89"/>
    <n v="-178.60000000000036"/>
    <n v="-1.4965330875421611E-2"/>
    <x v="0"/>
  </r>
  <r>
    <d v="2025-01-07T00:00:00"/>
    <x v="0"/>
    <n v="1"/>
    <n v="1"/>
    <x v="1"/>
    <x v="0"/>
    <s v="Q1"/>
    <x v="11"/>
    <x v="3"/>
    <s v="EQ"/>
    <n v="11755.65"/>
    <n v="11825.95"/>
    <n v="11673.7"/>
    <n v="11755.65"/>
    <n v="11715.15"/>
    <n v="11721.3"/>
    <n v="11746.11"/>
    <n v="308104"/>
    <n v="3619023348.9000001"/>
    <n v="66788"/>
    <n v="161786"/>
    <n v="52.51"/>
    <n v="-34.350000000000364"/>
    <n v="-2.9219992088910748E-3"/>
    <x v="0"/>
  </r>
  <r>
    <d v="2025-01-08T00:00:00"/>
    <x v="0"/>
    <n v="1"/>
    <n v="1"/>
    <x v="1"/>
    <x v="0"/>
    <s v="Q1"/>
    <x v="11"/>
    <x v="3"/>
    <s v="EQ"/>
    <n v="11726"/>
    <n v="11859.95"/>
    <n v="11725.3"/>
    <n v="11721.3"/>
    <n v="11790.55"/>
    <n v="11822"/>
    <n v="11803.57"/>
    <n v="303100"/>
    <n v="3577661230.25"/>
    <n v="74022"/>
    <n v="109820"/>
    <n v="36.229999999999997"/>
    <n v="100.70000000000073"/>
    <n v="8.5911972221511899E-3"/>
    <x v="1"/>
  </r>
  <r>
    <d v="2025-01-09T00:00:00"/>
    <x v="0"/>
    <n v="1"/>
    <n v="1"/>
    <x v="1"/>
    <x v="0"/>
    <s v="Q1"/>
    <x v="11"/>
    <x v="3"/>
    <s v="EQ"/>
    <n v="11822"/>
    <n v="11850"/>
    <n v="11659.65"/>
    <n v="11822"/>
    <n v="11751.15"/>
    <n v="11740.55"/>
    <n v="11751.68"/>
    <n v="266413"/>
    <n v="3130800907.4499998"/>
    <n v="57684"/>
    <n v="132159"/>
    <n v="49.61"/>
    <n v="-81.450000000000728"/>
    <n v="-6.8896971747589852E-3"/>
    <x v="0"/>
  </r>
  <r>
    <d v="2025-01-10T00:00:00"/>
    <x v="0"/>
    <n v="1"/>
    <n v="1"/>
    <x v="1"/>
    <x v="0"/>
    <s v="Q1"/>
    <x v="11"/>
    <x v="3"/>
    <s v="EQ"/>
    <n v="11690"/>
    <n v="11760"/>
    <n v="11570"/>
    <n v="11740.55"/>
    <n v="11640"/>
    <n v="11631.1"/>
    <n v="11634.03"/>
    <n v="218246"/>
    <n v="2539079696.4000001"/>
    <n v="48765"/>
    <n v="107782"/>
    <n v="49.39"/>
    <n v="-109.44999999999891"/>
    <n v="-9.3223911997307556E-3"/>
    <x v="0"/>
  </r>
  <r>
    <d v="2025-01-13T00:00:00"/>
    <x v="0"/>
    <n v="1"/>
    <n v="1"/>
    <x v="1"/>
    <x v="0"/>
    <s v="Q1"/>
    <x v="11"/>
    <x v="3"/>
    <s v="EQ"/>
    <n v="11468.5"/>
    <n v="11654.45"/>
    <n v="11468"/>
    <n v="11631.1"/>
    <n v="11500"/>
    <n v="11497.7"/>
    <n v="11557.32"/>
    <n v="253524"/>
    <n v="2930057738.0500002"/>
    <n v="46840"/>
    <n v="122296"/>
    <n v="48.24"/>
    <n v="-133.39999999999964"/>
    <n v="-1.146925054380064E-2"/>
    <x v="0"/>
  </r>
  <r>
    <d v="2025-01-14T00:00:00"/>
    <x v="0"/>
    <n v="1"/>
    <n v="1"/>
    <x v="1"/>
    <x v="0"/>
    <s v="Q1"/>
    <x v="11"/>
    <x v="3"/>
    <s v="EQ"/>
    <n v="11533.95"/>
    <n v="11785.55"/>
    <n v="11531"/>
    <n v="11497.7"/>
    <n v="11745"/>
    <n v="11741.15"/>
    <n v="11713.39"/>
    <n v="627463"/>
    <n v="7349715789.8999996"/>
    <n v="99759"/>
    <n v="429465"/>
    <n v="68.44"/>
    <n v="243.44999999999891"/>
    <n v="2.1173799977386686E-2"/>
    <x v="1"/>
  </r>
  <r>
    <d v="2025-01-15T00:00:00"/>
    <x v="0"/>
    <n v="1"/>
    <n v="1"/>
    <x v="1"/>
    <x v="0"/>
    <s v="Q1"/>
    <x v="11"/>
    <x v="3"/>
    <s v="EQ"/>
    <n v="11890.55"/>
    <n v="12192.4"/>
    <n v="11861"/>
    <n v="11741.15"/>
    <n v="11964.95"/>
    <n v="11947.4"/>
    <n v="12007.95"/>
    <n v="692822"/>
    <n v="8319374879.0500002"/>
    <n v="119075"/>
    <n v="348113"/>
    <n v="50.25"/>
    <n v="206.25"/>
    <n v="1.7566422369188709E-2"/>
    <x v="1"/>
  </r>
  <r>
    <d v="2025-01-16T00:00:00"/>
    <x v="0"/>
    <n v="1"/>
    <n v="1"/>
    <x v="1"/>
    <x v="0"/>
    <s v="Q1"/>
    <x v="11"/>
    <x v="3"/>
    <s v="EQ"/>
    <n v="11981.45"/>
    <n v="12134"/>
    <n v="11956.2"/>
    <n v="11947.4"/>
    <n v="12094"/>
    <n v="12092.3"/>
    <n v="12066.97"/>
    <n v="551211"/>
    <n v="6651446665.1499996"/>
    <n v="170528"/>
    <n v="366361"/>
    <n v="66.459999999999994"/>
    <n v="144.89999999999964"/>
    <n v="1.2128161775783823E-2"/>
    <x v="1"/>
  </r>
  <r>
    <d v="2025-01-17T00:00:00"/>
    <x v="0"/>
    <n v="1"/>
    <n v="1"/>
    <x v="1"/>
    <x v="0"/>
    <s v="Q1"/>
    <x v="11"/>
    <x v="3"/>
    <s v="EQ"/>
    <n v="12101.9"/>
    <n v="12189.9"/>
    <n v="12004.3"/>
    <n v="12092.3"/>
    <n v="12109.05"/>
    <n v="12136.35"/>
    <n v="12104.37"/>
    <n v="285370"/>
    <n v="3454223311.5999999"/>
    <n v="48730"/>
    <n v="138311"/>
    <n v="48.47"/>
    <n v="44.050000000001091"/>
    <n v="3.6428140221464152E-3"/>
    <x v="1"/>
  </r>
  <r>
    <d v="2025-01-20T00:00:00"/>
    <x v="0"/>
    <n v="1"/>
    <n v="1"/>
    <x v="1"/>
    <x v="0"/>
    <s v="Q1"/>
    <x v="11"/>
    <x v="3"/>
    <s v="EQ"/>
    <n v="12147.05"/>
    <n v="12147.05"/>
    <n v="11984.05"/>
    <n v="12136.35"/>
    <n v="12006.8"/>
    <n v="12020.05"/>
    <n v="12040.78"/>
    <n v="251731"/>
    <n v="3031037469"/>
    <n v="54390"/>
    <n v="130022"/>
    <n v="51.65"/>
    <n v="-116.30000000000109"/>
    <n v="-9.5827823027517401E-3"/>
    <x v="0"/>
  </r>
  <r>
    <d v="2025-01-21T00:00:00"/>
    <x v="0"/>
    <n v="1"/>
    <n v="1"/>
    <x v="1"/>
    <x v="0"/>
    <s v="Q1"/>
    <x v="11"/>
    <x v="3"/>
    <s v="EQ"/>
    <n v="12017.05"/>
    <n v="12139.8"/>
    <n v="11862.05"/>
    <n v="12020.05"/>
    <n v="11909"/>
    <n v="11883.7"/>
    <n v="11984.35"/>
    <n v="300038"/>
    <n v="3595758995.4499998"/>
    <n v="86307"/>
    <n v="97729"/>
    <n v="32.57"/>
    <n v="-136.34999999999854"/>
    <n v="-1.1343546823848366E-2"/>
    <x v="0"/>
  </r>
  <r>
    <d v="2025-01-22T00:00:00"/>
    <x v="0"/>
    <n v="1"/>
    <n v="1"/>
    <x v="1"/>
    <x v="0"/>
    <s v="Q1"/>
    <x v="11"/>
    <x v="3"/>
    <s v="EQ"/>
    <n v="11900.05"/>
    <n v="12078.85"/>
    <n v="11900.05"/>
    <n v="11883.7"/>
    <n v="12020"/>
    <n v="12020.35"/>
    <n v="11998.48"/>
    <n v="396590"/>
    <n v="4758475783.5"/>
    <n v="84861"/>
    <n v="239758"/>
    <n v="60.45"/>
    <n v="136.64999999999964"/>
    <n v="1.1498943931603762E-2"/>
    <x v="1"/>
  </r>
  <r>
    <d v="2025-01-23T00:00:00"/>
    <x v="0"/>
    <n v="1"/>
    <n v="1"/>
    <x v="1"/>
    <x v="0"/>
    <s v="Q1"/>
    <x v="11"/>
    <x v="3"/>
    <s v="EQ"/>
    <n v="12005"/>
    <n v="12106.3"/>
    <n v="11961.3"/>
    <n v="12020.35"/>
    <n v="12010"/>
    <n v="12045.75"/>
    <n v="12037.71"/>
    <n v="480876"/>
    <n v="5788646596.3999996"/>
    <n v="80683"/>
    <n v="319691"/>
    <n v="66.48"/>
    <n v="25.399999999999636"/>
    <n v="2.113083229689621E-3"/>
    <x v="1"/>
  </r>
  <r>
    <d v="2025-01-24T00:00:00"/>
    <x v="0"/>
    <n v="1"/>
    <n v="1"/>
    <x v="1"/>
    <x v="0"/>
    <s v="Q1"/>
    <x v="11"/>
    <x v="3"/>
    <s v="EQ"/>
    <n v="11930"/>
    <n v="12093"/>
    <n v="11914.1"/>
    <n v="12045.75"/>
    <n v="11949.35"/>
    <n v="11967.9"/>
    <n v="11990.44"/>
    <n v="310343"/>
    <n v="3721149231.5999999"/>
    <n v="53209"/>
    <n v="170000"/>
    <n v="54.78"/>
    <n v="-77.850000000000364"/>
    <n v="-6.462860344934966E-3"/>
    <x v="0"/>
  </r>
  <r>
    <d v="2025-01-27T00:00:00"/>
    <x v="0"/>
    <n v="1"/>
    <n v="1"/>
    <x v="1"/>
    <x v="0"/>
    <s v="Q1"/>
    <x v="11"/>
    <x v="3"/>
    <s v="EQ"/>
    <n v="11901.9"/>
    <n v="12046.9"/>
    <n v="11811.05"/>
    <n v="11967.9"/>
    <n v="11990"/>
    <n v="11993.85"/>
    <n v="11984.4"/>
    <n v="251783"/>
    <n v="3017469310.5999999"/>
    <n v="64019"/>
    <n v="135670"/>
    <n v="53.88"/>
    <n v="25.950000000000728"/>
    <n v="2.1683002030432014E-3"/>
    <x v="1"/>
  </r>
  <r>
    <d v="2025-01-28T00:00:00"/>
    <x v="0"/>
    <n v="1"/>
    <n v="1"/>
    <x v="1"/>
    <x v="0"/>
    <s v="Q1"/>
    <x v="11"/>
    <x v="3"/>
    <s v="EQ"/>
    <n v="12018.35"/>
    <n v="12164.7"/>
    <n v="11884.95"/>
    <n v="11993.85"/>
    <n v="12097"/>
    <n v="12123.75"/>
    <n v="12050.28"/>
    <n v="533451"/>
    <n v="6428235389.0500002"/>
    <n v="108020"/>
    <n v="325533"/>
    <n v="61.02"/>
    <n v="129.89999999999964"/>
    <n v="1.083055065721179E-2"/>
    <x v="1"/>
  </r>
  <r>
    <d v="2025-01-29T00:00:00"/>
    <x v="0"/>
    <n v="1"/>
    <n v="1"/>
    <x v="1"/>
    <x v="0"/>
    <s v="Q1"/>
    <x v="11"/>
    <x v="3"/>
    <s v="EQ"/>
    <n v="12120"/>
    <n v="12320.7"/>
    <n v="11885.05"/>
    <n v="12123.75"/>
    <n v="11953"/>
    <n v="11977.9"/>
    <n v="12120.54"/>
    <n v="817549"/>
    <n v="9909138346.9500008"/>
    <n v="150723"/>
    <n v="299019"/>
    <n v="36.58"/>
    <n v="-145.85000000000036"/>
    <n v="-1.2030106196515135E-2"/>
    <x v="0"/>
  </r>
  <r>
    <d v="2025-01-30T00:00:00"/>
    <x v="0"/>
    <n v="1"/>
    <n v="1"/>
    <x v="1"/>
    <x v="0"/>
    <s v="Q1"/>
    <x v="11"/>
    <x v="3"/>
    <s v="EQ"/>
    <n v="12021"/>
    <n v="12110.85"/>
    <n v="11923.1"/>
    <n v="11977.9"/>
    <n v="12005"/>
    <n v="12000"/>
    <n v="12007.85"/>
    <n v="418442"/>
    <n v="5024590033.8500004"/>
    <n v="68845"/>
    <n v="179797"/>
    <n v="42.97"/>
    <n v="22.100000000000364"/>
    <n v="1.8450646607502453E-3"/>
    <x v="1"/>
  </r>
  <r>
    <d v="2025-01-31T00:00:00"/>
    <x v="0"/>
    <n v="1"/>
    <n v="1"/>
    <x v="1"/>
    <x v="0"/>
    <s v="Q1"/>
    <x v="11"/>
    <x v="3"/>
    <s v="EQ"/>
    <n v="12000"/>
    <n v="12390"/>
    <n v="12000"/>
    <n v="12000"/>
    <n v="12308.25"/>
    <n v="12310.65"/>
    <n v="12267.08"/>
    <n v="709009"/>
    <n v="8697470476"/>
    <n v="106204"/>
    <n v="370247"/>
    <n v="52.22"/>
    <n v="310.64999999999964"/>
    <n v="2.588749999999997E-2"/>
    <x v="1"/>
  </r>
  <r>
    <d v="2025-02-01T00:00:00"/>
    <x v="1"/>
    <n v="2"/>
    <n v="1"/>
    <x v="1"/>
    <x v="0"/>
    <s v="Q1"/>
    <x v="11"/>
    <x v="3"/>
    <s v="EQ"/>
    <n v="12320"/>
    <n v="13150"/>
    <n v="12228.65"/>
    <n v="12310.65"/>
    <n v="12910"/>
    <n v="12916.5"/>
    <n v="12831.74"/>
    <n v="1101170"/>
    <n v="14129928701.299999"/>
    <n v="165681"/>
    <n v="544919"/>
    <n v="49.49"/>
    <n v="605.85000000000036"/>
    <n v="4.9213485884173493E-2"/>
    <x v="1"/>
  </r>
  <r>
    <d v="2025-02-03T00:00:00"/>
    <x v="1"/>
    <n v="2"/>
    <n v="1"/>
    <x v="1"/>
    <x v="0"/>
    <s v="Q1"/>
    <x v="11"/>
    <x v="3"/>
    <s v="EQ"/>
    <n v="12990"/>
    <n v="13461.2"/>
    <n v="12921.65"/>
    <n v="12916.5"/>
    <n v="13120"/>
    <n v="13139.95"/>
    <n v="13164.08"/>
    <n v="926127"/>
    <n v="12191606310.549999"/>
    <n v="204041"/>
    <n v="567185"/>
    <n v="61.24"/>
    <n v="223.45000000000073"/>
    <n v="1.7299578059071785E-2"/>
    <x v="1"/>
  </r>
  <r>
    <d v="2025-02-04T00:00:00"/>
    <x v="1"/>
    <n v="2"/>
    <n v="1"/>
    <x v="1"/>
    <x v="0"/>
    <s v="Q1"/>
    <x v="11"/>
    <x v="3"/>
    <s v="EQ"/>
    <n v="13250"/>
    <n v="13259.95"/>
    <n v="12971.5"/>
    <n v="13139.95"/>
    <n v="13106.55"/>
    <n v="13109.95"/>
    <n v="13081.94"/>
    <n v="530749"/>
    <n v="6943225734.3999996"/>
    <n v="98004"/>
    <n v="329990"/>
    <n v="62.17"/>
    <n v="-30"/>
    <n v="-2.2831137104783504E-3"/>
    <x v="0"/>
  </r>
  <r>
    <d v="2025-02-05T00:00:00"/>
    <x v="1"/>
    <n v="2"/>
    <n v="1"/>
    <x v="1"/>
    <x v="0"/>
    <s v="Q1"/>
    <x v="11"/>
    <x v="3"/>
    <s v="EQ"/>
    <n v="13110"/>
    <n v="13150"/>
    <n v="13003.5"/>
    <n v="13109.95"/>
    <n v="13070"/>
    <n v="13086.8"/>
    <n v="13064.26"/>
    <n v="271633"/>
    <n v="3548684588"/>
    <n v="53832"/>
    <n v="160876"/>
    <n v="59.23"/>
    <n v="-23.150000000001455"/>
    <n v="-1.7658343471944175E-3"/>
    <x v="0"/>
  </r>
  <r>
    <d v="2025-02-06T00:00:00"/>
    <x v="1"/>
    <n v="2"/>
    <n v="1"/>
    <x v="1"/>
    <x v="0"/>
    <s v="Q1"/>
    <x v="11"/>
    <x v="3"/>
    <s v="EQ"/>
    <n v="13060"/>
    <n v="13130"/>
    <n v="13006.8"/>
    <n v="13086.8"/>
    <n v="13068.35"/>
    <n v="13074"/>
    <n v="13071.28"/>
    <n v="414134"/>
    <n v="5413261967.9499998"/>
    <n v="75502"/>
    <n v="242057"/>
    <n v="58.45"/>
    <n v="-12.799999999999272"/>
    <n v="-9.7808478772498045E-4"/>
    <x v="0"/>
  </r>
  <r>
    <d v="2025-02-07T00:00:00"/>
    <x v="1"/>
    <n v="2"/>
    <n v="1"/>
    <x v="1"/>
    <x v="0"/>
    <s v="Q1"/>
    <x v="11"/>
    <x v="3"/>
    <s v="EQ"/>
    <n v="13060"/>
    <n v="13108.5"/>
    <n v="13012"/>
    <n v="13074"/>
    <n v="13033.45"/>
    <n v="13049.5"/>
    <n v="13053.89"/>
    <n v="355223"/>
    <n v="4637043615.6499996"/>
    <n v="69645"/>
    <n v="234142"/>
    <n v="65.91"/>
    <n v="-24.5"/>
    <n v="-1.8739482943246138E-3"/>
    <x v="0"/>
  </r>
  <r>
    <d v="2025-02-10T00:00:00"/>
    <x v="1"/>
    <n v="2"/>
    <n v="1"/>
    <x v="1"/>
    <x v="0"/>
    <s v="Q1"/>
    <x v="11"/>
    <x v="3"/>
    <s v="EQ"/>
    <n v="13050"/>
    <n v="13060"/>
    <n v="12886.65"/>
    <n v="13049.5"/>
    <n v="12891.65"/>
    <n v="12900.75"/>
    <n v="12939.35"/>
    <n v="294142"/>
    <n v="3806005190.0999999"/>
    <n v="56822"/>
    <n v="198236"/>
    <n v="67.39"/>
    <n v="-148.75"/>
    <n v="-1.1398904172573662E-2"/>
    <x v="0"/>
  </r>
  <r>
    <d v="2025-02-11T00:00:00"/>
    <x v="1"/>
    <n v="2"/>
    <n v="1"/>
    <x v="1"/>
    <x v="0"/>
    <s v="Q1"/>
    <x v="11"/>
    <x v="3"/>
    <s v="EQ"/>
    <n v="12899.95"/>
    <n v="13017.25"/>
    <n v="12699.45"/>
    <n v="12900.75"/>
    <n v="12708.3"/>
    <n v="12724.35"/>
    <n v="12821.43"/>
    <n v="354195"/>
    <n v="4541285022.3000002"/>
    <n v="65803"/>
    <n v="201853"/>
    <n v="56.99"/>
    <n v="-176.39999999999964"/>
    <n v="-1.3673623626533312E-2"/>
    <x v="0"/>
  </r>
  <r>
    <d v="2025-02-12T00:00:00"/>
    <x v="1"/>
    <n v="2"/>
    <n v="1"/>
    <x v="1"/>
    <x v="0"/>
    <s v="Q1"/>
    <x v="11"/>
    <x v="3"/>
    <s v="EQ"/>
    <n v="12700"/>
    <n v="12765.35"/>
    <n v="12608.05"/>
    <n v="12724.35"/>
    <n v="12656"/>
    <n v="12655.55"/>
    <n v="12682.27"/>
    <n v="425735"/>
    <n v="5399284935.8000002"/>
    <n v="72469"/>
    <n v="262464"/>
    <n v="61.65"/>
    <n v="-68.800000000001091"/>
    <n v="-5.4069559545282149E-3"/>
    <x v="0"/>
  </r>
  <r>
    <d v="2025-02-13T00:00:00"/>
    <x v="1"/>
    <n v="2"/>
    <n v="1"/>
    <x v="1"/>
    <x v="0"/>
    <s v="Q1"/>
    <x v="11"/>
    <x v="3"/>
    <s v="EQ"/>
    <n v="12675"/>
    <n v="12744.95"/>
    <n v="12614.75"/>
    <n v="12655.55"/>
    <n v="12673"/>
    <n v="12671.3"/>
    <n v="12670.66"/>
    <n v="186742"/>
    <n v="2366144148.3000002"/>
    <n v="42580"/>
    <n v="103986"/>
    <n v="55.68"/>
    <n v="15.75"/>
    <n v="1.2445132767837036E-3"/>
    <x v="1"/>
  </r>
  <r>
    <d v="2025-02-14T00:00:00"/>
    <x v="1"/>
    <n v="2"/>
    <n v="1"/>
    <x v="1"/>
    <x v="0"/>
    <s v="Q1"/>
    <x v="11"/>
    <x v="3"/>
    <s v="EQ"/>
    <n v="12700"/>
    <n v="12780"/>
    <n v="12584.1"/>
    <n v="12671.3"/>
    <n v="12660"/>
    <n v="12680.25"/>
    <n v="12670.98"/>
    <n v="233454"/>
    <n v="2958090266.9499998"/>
    <n v="44934"/>
    <n v="136805"/>
    <n v="58.6"/>
    <n v="8.9500000000007276"/>
    <n v="7.0632058273426782E-4"/>
    <x v="1"/>
  </r>
  <r>
    <d v="2025-02-17T00:00:00"/>
    <x v="1"/>
    <n v="2"/>
    <n v="1"/>
    <x v="1"/>
    <x v="0"/>
    <s v="Q1"/>
    <x v="11"/>
    <x v="3"/>
    <s v="EQ"/>
    <n v="12601.6"/>
    <n v="12774"/>
    <n v="12578.1"/>
    <n v="12680.25"/>
    <n v="12759.95"/>
    <n v="12762.9"/>
    <n v="12688.88"/>
    <n v="192210"/>
    <n v="2438929200.5999999"/>
    <n v="42892"/>
    <n v="105947"/>
    <n v="55.12"/>
    <n v="82.649999999999636"/>
    <n v="6.5180102915951684E-3"/>
    <x v="1"/>
  </r>
  <r>
    <d v="2025-02-18T00:00:00"/>
    <x v="1"/>
    <n v="2"/>
    <n v="1"/>
    <x v="1"/>
    <x v="0"/>
    <s v="Q1"/>
    <x v="11"/>
    <x v="3"/>
    <s v="EQ"/>
    <n v="12764.95"/>
    <n v="12884.95"/>
    <n v="12735.15"/>
    <n v="12762.9"/>
    <n v="12778"/>
    <n v="12786.2"/>
    <n v="12788.64"/>
    <n v="267936"/>
    <n v="3426537796.1500001"/>
    <n v="54786"/>
    <n v="150317"/>
    <n v="56.1"/>
    <n v="23.300000000001091"/>
    <n v="1.825603898800515E-3"/>
    <x v="1"/>
  </r>
  <r>
    <d v="2025-02-19T00:00:00"/>
    <x v="1"/>
    <n v="2"/>
    <n v="1"/>
    <x v="1"/>
    <x v="0"/>
    <s v="Q1"/>
    <x v="11"/>
    <x v="3"/>
    <s v="EQ"/>
    <n v="12727"/>
    <n v="12769.15"/>
    <n v="12651"/>
    <n v="12786.2"/>
    <n v="12681.2"/>
    <n v="12686.15"/>
    <n v="12700.83"/>
    <n v="288694"/>
    <n v="3666654355.6500001"/>
    <n v="61158"/>
    <n v="203316"/>
    <n v="70.430000000000007"/>
    <n v="-100.05000000000109"/>
    <n v="-7.8248424082214482E-3"/>
    <x v="0"/>
  </r>
  <r>
    <d v="2025-02-20T00:00:00"/>
    <x v="1"/>
    <n v="2"/>
    <n v="1"/>
    <x v="1"/>
    <x v="0"/>
    <s v="Q1"/>
    <x v="11"/>
    <x v="3"/>
    <s v="EQ"/>
    <n v="12650"/>
    <n v="12650"/>
    <n v="12380"/>
    <n v="12686.15"/>
    <n v="12420"/>
    <n v="12440.65"/>
    <n v="12442.01"/>
    <n v="423739"/>
    <n v="5272163516.4499998"/>
    <n v="100574"/>
    <n v="230019"/>
    <n v="54.28"/>
    <n v="-245.5"/>
    <n v="-1.93518128037269E-2"/>
    <x v="0"/>
  </r>
  <r>
    <d v="2025-02-21T00:00:00"/>
    <x v="1"/>
    <n v="2"/>
    <n v="1"/>
    <x v="1"/>
    <x v="0"/>
    <s v="Q1"/>
    <x v="11"/>
    <x v="3"/>
    <s v="EQ"/>
    <n v="12420"/>
    <n v="12438.6"/>
    <n v="12245"/>
    <n v="12440.65"/>
    <n v="12320"/>
    <n v="12323.45"/>
    <n v="12340.25"/>
    <n v="477013"/>
    <n v="5886460691.5"/>
    <n v="79467"/>
    <n v="323526"/>
    <n v="67.819999999999993"/>
    <n v="-117.19999999999891"/>
    <n v="-9.4207296242558806E-3"/>
    <x v="0"/>
  </r>
  <r>
    <d v="2025-02-24T00:00:00"/>
    <x v="1"/>
    <n v="2"/>
    <n v="1"/>
    <x v="1"/>
    <x v="0"/>
    <s v="Q1"/>
    <x v="11"/>
    <x v="3"/>
    <s v="EQ"/>
    <n v="12248.35"/>
    <n v="12432.5"/>
    <n v="12220.1"/>
    <n v="12323.45"/>
    <n v="12360"/>
    <n v="12345.2"/>
    <n v="12344.16"/>
    <n v="399571"/>
    <n v="4932368752.1000004"/>
    <n v="103645"/>
    <n v="252338"/>
    <n v="63.15"/>
    <n v="21.75"/>
    <n v="1.7649278408237953E-3"/>
    <x v="1"/>
  </r>
  <r>
    <d v="2025-02-25T00:00:00"/>
    <x v="1"/>
    <n v="2"/>
    <n v="1"/>
    <x v="1"/>
    <x v="0"/>
    <s v="Q1"/>
    <x v="11"/>
    <x v="3"/>
    <s v="EQ"/>
    <n v="12388.75"/>
    <n v="12507.4"/>
    <n v="12350"/>
    <n v="12345.2"/>
    <n v="12448.65"/>
    <n v="12476.35"/>
    <n v="12448.06"/>
    <n v="363355"/>
    <n v="4523064813.5"/>
    <n v="75766"/>
    <n v="176554"/>
    <n v="48.59"/>
    <n v="131.14999999999964"/>
    <n v="1.0623562194213105E-2"/>
    <x v="1"/>
  </r>
  <r>
    <d v="2025-02-27T00:00:00"/>
    <x v="1"/>
    <n v="2"/>
    <n v="1"/>
    <x v="1"/>
    <x v="0"/>
    <s v="Q1"/>
    <x v="11"/>
    <x v="3"/>
    <s v="EQ"/>
    <n v="12531.7"/>
    <n v="12550"/>
    <n v="12312"/>
    <n v="12476.35"/>
    <n v="12322"/>
    <n v="12380.6"/>
    <n v="12386.76"/>
    <n v="236805"/>
    <n v="2933247718.75"/>
    <n v="58991"/>
    <n v="138012"/>
    <n v="58.28"/>
    <n v="-95.75"/>
    <n v="-7.6745201922036495E-3"/>
    <x v="0"/>
  </r>
  <r>
    <d v="2025-02-28T00:00:00"/>
    <x v="1"/>
    <n v="2"/>
    <n v="1"/>
    <x v="1"/>
    <x v="0"/>
    <s v="Q1"/>
    <x v="11"/>
    <x v="3"/>
    <s v="EQ"/>
    <n v="12338.5"/>
    <n v="12338.5"/>
    <n v="11811.7"/>
    <n v="12380.6"/>
    <n v="11950"/>
    <n v="11945.85"/>
    <n v="11948.98"/>
    <n v="605149"/>
    <n v="7230913256.1999998"/>
    <n v="105179"/>
    <n v="364853"/>
    <n v="60.29"/>
    <n v="-434.75"/>
    <n v="-3.5115422515871603E-2"/>
    <x v="0"/>
  </r>
  <r>
    <d v="2025-03-03T00:00:00"/>
    <x v="2"/>
    <n v="3"/>
    <n v="1"/>
    <x v="1"/>
    <x v="0"/>
    <s v="Q1"/>
    <x v="11"/>
    <x v="3"/>
    <s v="EQ"/>
    <n v="11886"/>
    <n v="12059.45"/>
    <n v="11757.75"/>
    <n v="11945.85"/>
    <n v="11815.5"/>
    <n v="11775.6"/>
    <n v="11880.61"/>
    <n v="186884"/>
    <n v="2220295563.8000002"/>
    <n v="46079"/>
    <n v="66889"/>
    <n v="35.79"/>
    <n v="-170.25"/>
    <n v="-1.425181129848441E-2"/>
    <x v="0"/>
  </r>
  <r>
    <d v="2025-03-04T00:00:00"/>
    <x v="2"/>
    <n v="3"/>
    <n v="1"/>
    <x v="1"/>
    <x v="0"/>
    <s v="Q1"/>
    <x v="11"/>
    <x v="3"/>
    <s v="EQ"/>
    <n v="11690"/>
    <n v="11724.25"/>
    <n v="11591"/>
    <n v="11775.6"/>
    <n v="11615"/>
    <n v="11616.25"/>
    <n v="11641.24"/>
    <n v="255726"/>
    <n v="2976968579.8499999"/>
    <n v="60537"/>
    <n v="154029"/>
    <n v="60.23"/>
    <n v="-159.35000000000036"/>
    <n v="-1.3532219165053191E-2"/>
    <x v="0"/>
  </r>
  <r>
    <d v="2025-03-05T00:00:00"/>
    <x v="2"/>
    <n v="3"/>
    <n v="1"/>
    <x v="1"/>
    <x v="0"/>
    <s v="Q1"/>
    <x v="11"/>
    <x v="3"/>
    <s v="EQ"/>
    <n v="11605"/>
    <n v="11830"/>
    <n v="11568.35"/>
    <n v="11616.25"/>
    <n v="11630"/>
    <n v="11617.35"/>
    <n v="11683.82"/>
    <n v="349730"/>
    <n v="4086183550.8000002"/>
    <n v="47747"/>
    <n v="201632"/>
    <n v="57.65"/>
    <n v="1.1000000000003638"/>
    <n v="9.4694931669029494E-5"/>
    <x v="1"/>
  </r>
  <r>
    <d v="2025-03-06T00:00:00"/>
    <x v="2"/>
    <n v="3"/>
    <n v="1"/>
    <x v="1"/>
    <x v="0"/>
    <s v="Q1"/>
    <x v="11"/>
    <x v="3"/>
    <s v="EQ"/>
    <n v="11701"/>
    <n v="11729.5"/>
    <n v="11480"/>
    <n v="11617.35"/>
    <n v="11658"/>
    <n v="11666.4"/>
    <n v="11611.49"/>
    <n v="315309"/>
    <n v="3661208515.4000001"/>
    <n v="70041"/>
    <n v="125956"/>
    <n v="39.950000000000003"/>
    <n v="49.049999999999272"/>
    <n v="4.2221332748001283E-3"/>
    <x v="1"/>
  </r>
  <r>
    <d v="2025-03-07T00:00:00"/>
    <x v="2"/>
    <n v="3"/>
    <n v="1"/>
    <x v="1"/>
    <x v="0"/>
    <s v="Q1"/>
    <x v="11"/>
    <x v="3"/>
    <s v="EQ"/>
    <n v="11650"/>
    <n v="11742.3"/>
    <n v="11601"/>
    <n v="11666.4"/>
    <n v="11667.8"/>
    <n v="11664.15"/>
    <n v="11652.39"/>
    <n v="259055"/>
    <n v="3018608722.1999998"/>
    <n v="40405"/>
    <n v="170285"/>
    <n v="65.73"/>
    <n v="-2.25"/>
    <n v="-1.9286155112116849E-4"/>
    <x v="0"/>
  </r>
  <r>
    <d v="2025-03-10T00:00:00"/>
    <x v="2"/>
    <n v="3"/>
    <n v="1"/>
    <x v="1"/>
    <x v="0"/>
    <s v="Q1"/>
    <x v="11"/>
    <x v="3"/>
    <s v="EQ"/>
    <n v="11600"/>
    <n v="11697.9"/>
    <n v="11533.65"/>
    <n v="11664.15"/>
    <n v="11571.4"/>
    <n v="11586.05"/>
    <n v="11615.35"/>
    <n v="153894"/>
    <n v="1787533102.5999999"/>
    <n v="34457"/>
    <n v="70717"/>
    <n v="45.95"/>
    <n v="-78.100000000000364"/>
    <n v="-6.6957300789170547E-3"/>
    <x v="0"/>
  </r>
  <r>
    <d v="2025-03-11T00:00:00"/>
    <x v="2"/>
    <n v="3"/>
    <n v="1"/>
    <x v="1"/>
    <x v="0"/>
    <s v="Q1"/>
    <x v="11"/>
    <x v="3"/>
    <s v="EQ"/>
    <n v="11579.5"/>
    <n v="11692"/>
    <n v="11510"/>
    <n v="11586.05"/>
    <n v="11660"/>
    <n v="11646.95"/>
    <n v="11604.05"/>
    <n v="245822"/>
    <n v="2852530271.6999998"/>
    <n v="57626"/>
    <n v="106093"/>
    <n v="43.16"/>
    <n v="60.900000000001455"/>
    <n v="5.2563211793494298E-3"/>
    <x v="1"/>
  </r>
  <r>
    <d v="2025-03-12T00:00:00"/>
    <x v="2"/>
    <n v="3"/>
    <n v="1"/>
    <x v="1"/>
    <x v="0"/>
    <s v="Q1"/>
    <x v="11"/>
    <x v="3"/>
    <s v="EQ"/>
    <n v="11620.8"/>
    <n v="11723.95"/>
    <n v="11522"/>
    <n v="11646.95"/>
    <n v="11595"/>
    <n v="11640.1"/>
    <n v="11615.85"/>
    <n v="249361"/>
    <n v="2896538780.3499999"/>
    <n v="40536"/>
    <n v="148407"/>
    <n v="59.51"/>
    <n v="-6.8500000000003638"/>
    <n v="-5.8813680834899804E-4"/>
    <x v="0"/>
  </r>
  <r>
    <d v="2025-03-13T00:00:00"/>
    <x v="2"/>
    <n v="3"/>
    <n v="1"/>
    <x v="1"/>
    <x v="0"/>
    <s v="Q1"/>
    <x v="11"/>
    <x v="3"/>
    <s v="EQ"/>
    <n v="11634.8"/>
    <n v="11685"/>
    <n v="11489.75"/>
    <n v="11640.1"/>
    <n v="11519.6"/>
    <n v="11513.8"/>
    <n v="11576.03"/>
    <n v="260736"/>
    <n v="3018286469.5500002"/>
    <n v="42350"/>
    <n v="154840"/>
    <n v="59.39"/>
    <n v="-126.30000000000109"/>
    <n v="-1.0850422247231647E-2"/>
    <x v="0"/>
  </r>
  <r>
    <d v="2025-03-17T00:00:00"/>
    <x v="2"/>
    <n v="3"/>
    <n v="1"/>
    <x v="1"/>
    <x v="0"/>
    <s v="Q1"/>
    <x v="11"/>
    <x v="3"/>
    <s v="EQ"/>
    <n v="11513.8"/>
    <n v="11752.95"/>
    <n v="11456.35"/>
    <n v="11513.8"/>
    <n v="11531.35"/>
    <n v="11553.7"/>
    <n v="11575.21"/>
    <n v="275581"/>
    <n v="3189909304.6500001"/>
    <n v="52144"/>
    <n v="147309"/>
    <n v="53.45"/>
    <n v="39.900000000001455"/>
    <n v="3.4654067293162518E-3"/>
    <x v="1"/>
  </r>
  <r>
    <d v="2025-03-18T00:00:00"/>
    <x v="2"/>
    <n v="3"/>
    <n v="1"/>
    <x v="1"/>
    <x v="0"/>
    <s v="Q1"/>
    <x v="11"/>
    <x v="3"/>
    <s v="EQ"/>
    <n v="11560.05"/>
    <n v="11755.45"/>
    <n v="11501"/>
    <n v="11553.7"/>
    <n v="11693"/>
    <n v="11714.55"/>
    <n v="11655.02"/>
    <n v="373219"/>
    <n v="4349876295.1000004"/>
    <n v="72754"/>
    <n v="212556"/>
    <n v="56.95"/>
    <n v="160.84999999999854"/>
    <n v="1.392194708188706E-2"/>
    <x v="1"/>
  </r>
  <r>
    <d v="2025-03-19T00:00:00"/>
    <x v="2"/>
    <n v="3"/>
    <n v="1"/>
    <x v="1"/>
    <x v="0"/>
    <s v="Q1"/>
    <x v="11"/>
    <x v="3"/>
    <s v="EQ"/>
    <n v="11700"/>
    <n v="11714.45"/>
    <n v="11547"/>
    <n v="11714.55"/>
    <n v="11615"/>
    <n v="11615.55"/>
    <n v="11618.99"/>
    <n v="476555"/>
    <n v="5537086611.6999998"/>
    <n v="63268"/>
    <n v="323698"/>
    <n v="67.92"/>
    <n v="-99"/>
    <n v="-8.4510288487393889E-3"/>
    <x v="0"/>
  </r>
  <r>
    <d v="2025-03-20T00:00:00"/>
    <x v="2"/>
    <n v="3"/>
    <n v="1"/>
    <x v="1"/>
    <x v="0"/>
    <s v="Q1"/>
    <x v="11"/>
    <x v="3"/>
    <s v="EQ"/>
    <n v="11699.9"/>
    <n v="11765"/>
    <n v="11588"/>
    <n v="11615.55"/>
    <n v="11762"/>
    <n v="11730.2"/>
    <n v="11698.9"/>
    <n v="379421"/>
    <n v="4438809113.75"/>
    <n v="75811"/>
    <n v="248938"/>
    <n v="65.61"/>
    <n v="114.65000000000146"/>
    <n v="9.8703892626695652E-3"/>
    <x v="1"/>
  </r>
  <r>
    <d v="2025-03-21T00:00:00"/>
    <x v="2"/>
    <n v="3"/>
    <n v="1"/>
    <x v="1"/>
    <x v="0"/>
    <s v="Q1"/>
    <x v="11"/>
    <x v="3"/>
    <s v="EQ"/>
    <n v="11780"/>
    <n v="11921.7"/>
    <n v="11705.8"/>
    <n v="11730.2"/>
    <n v="11769.2"/>
    <n v="11732.8"/>
    <n v="11805.4"/>
    <n v="560565"/>
    <n v="6617691502.5500002"/>
    <n v="73489"/>
    <n v="352916"/>
    <n v="62.96"/>
    <n v="2.5999999999985448"/>
    <n v="2.2165009974242081E-4"/>
    <x v="1"/>
  </r>
  <r>
    <d v="2025-03-24T00:00:00"/>
    <x v="2"/>
    <n v="3"/>
    <n v="1"/>
    <x v="1"/>
    <x v="0"/>
    <s v="Q1"/>
    <x v="11"/>
    <x v="3"/>
    <s v="EQ"/>
    <n v="11779.95"/>
    <n v="11990"/>
    <n v="11742.05"/>
    <n v="11732.8"/>
    <n v="11917"/>
    <n v="11922.25"/>
    <n v="11885.49"/>
    <n v="359033"/>
    <n v="4267282655.8499999"/>
    <n v="84229"/>
    <n v="199416"/>
    <n v="55.54"/>
    <n v="189.45000000000073"/>
    <n v="1.6147040774580727E-2"/>
    <x v="1"/>
  </r>
  <r>
    <d v="2025-03-25T00:00:00"/>
    <x v="2"/>
    <n v="3"/>
    <n v="1"/>
    <x v="1"/>
    <x v="0"/>
    <s v="Q1"/>
    <x v="11"/>
    <x v="3"/>
    <s v="EQ"/>
    <n v="11951.4"/>
    <n v="12075.25"/>
    <n v="11800"/>
    <n v="11922.25"/>
    <n v="11824.9"/>
    <n v="11868.9"/>
    <n v="11930.03"/>
    <n v="514283"/>
    <n v="6135410879.1499996"/>
    <n v="72904"/>
    <n v="304069"/>
    <n v="59.12"/>
    <n v="-53.350000000000364"/>
    <n v="-4.4748264799010559E-3"/>
    <x v="0"/>
  </r>
  <r>
    <d v="2025-03-26T00:00:00"/>
    <x v="2"/>
    <n v="3"/>
    <n v="1"/>
    <x v="1"/>
    <x v="0"/>
    <s v="Q1"/>
    <x v="11"/>
    <x v="3"/>
    <s v="EQ"/>
    <n v="11807"/>
    <n v="11868.9"/>
    <n v="11710"/>
    <n v="11868.9"/>
    <n v="11745"/>
    <n v="11734.3"/>
    <n v="11773.65"/>
    <n v="478517"/>
    <n v="5633893032.9499998"/>
    <n v="89350"/>
    <n v="313675"/>
    <n v="65.55"/>
    <n v="-134.60000000000036"/>
    <n v="-1.134056230990238E-2"/>
    <x v="0"/>
  </r>
  <r>
    <d v="2025-03-27T00:00:00"/>
    <x v="2"/>
    <n v="3"/>
    <n v="1"/>
    <x v="1"/>
    <x v="0"/>
    <s v="Q1"/>
    <x v="11"/>
    <x v="3"/>
    <s v="EQ"/>
    <n v="11773.15"/>
    <n v="11898"/>
    <n v="11638"/>
    <n v="11734.3"/>
    <n v="11700"/>
    <n v="11721.95"/>
    <n v="11738.73"/>
    <n v="645787"/>
    <n v="7580716422.0500002"/>
    <n v="109418"/>
    <n v="408639"/>
    <n v="63.28"/>
    <n v="-12.349999999998545"/>
    <n v="-1.0524701089965781E-3"/>
    <x v="0"/>
  </r>
  <r>
    <d v="2025-03-28T00:00:00"/>
    <x v="2"/>
    <n v="3"/>
    <n v="1"/>
    <x v="1"/>
    <x v="0"/>
    <s v="Q1"/>
    <x v="11"/>
    <x v="3"/>
    <s v="EQ"/>
    <n v="11699.05"/>
    <n v="11745.95"/>
    <n v="11400.1"/>
    <n v="11721.95"/>
    <n v="11490.15"/>
    <n v="11522.15"/>
    <n v="11551.51"/>
    <n v="541795"/>
    <n v="6258548661.75"/>
    <n v="124522"/>
    <n v="360361"/>
    <n v="66.510000000000005"/>
    <n v="-199.80000000000109"/>
    <n v="-1.7044945593523354E-2"/>
    <x v="0"/>
  </r>
  <r>
    <d v="2025-04-01T00:00:00"/>
    <x v="3"/>
    <n v="4"/>
    <n v="1"/>
    <x v="1"/>
    <x v="1"/>
    <s v="Q2"/>
    <x v="11"/>
    <x v="3"/>
    <s v="EQ"/>
    <n v="11480"/>
    <n v="11545.8"/>
    <n v="11290"/>
    <n v="11522.15"/>
    <n v="11455.25"/>
    <n v="11481.1"/>
    <n v="11415.76"/>
    <n v="498244"/>
    <n v="5687832377.1499996"/>
    <n v="96268"/>
    <n v="305304"/>
    <n v="61.28"/>
    <n v="-41.049999999999272"/>
    <n v="-3.5627031413407459E-3"/>
    <x v="0"/>
  </r>
  <r>
    <d v="2025-04-02T00:00:00"/>
    <x v="3"/>
    <n v="4"/>
    <n v="1"/>
    <x v="1"/>
    <x v="1"/>
    <s v="Q2"/>
    <x v="11"/>
    <x v="3"/>
    <s v="EQ"/>
    <n v="11481.1"/>
    <n v="11732"/>
    <n v="11410.05"/>
    <n v="11481.1"/>
    <n v="11691"/>
    <n v="11716.1"/>
    <n v="11663.86"/>
    <n v="452994"/>
    <n v="5283658091.1000004"/>
    <n v="80324"/>
    <n v="270713"/>
    <n v="59.76"/>
    <n v="235"/>
    <n v="2.046842201531212E-2"/>
    <x v="1"/>
  </r>
  <r>
    <d v="2025-04-03T00:00:00"/>
    <x v="3"/>
    <n v="4"/>
    <n v="1"/>
    <x v="1"/>
    <x v="1"/>
    <s v="Q2"/>
    <x v="11"/>
    <x v="3"/>
    <s v="EQ"/>
    <n v="11630.5"/>
    <n v="11802.95"/>
    <n v="11611.05"/>
    <n v="11716.1"/>
    <n v="11646"/>
    <n v="11688.1"/>
    <n v="11706.81"/>
    <n v="326624"/>
    <n v="3823725316.1500001"/>
    <n v="44000"/>
    <n v="220597"/>
    <n v="67.540000000000006"/>
    <n v="-28"/>
    <n v="-2.3898737634537089E-3"/>
    <x v="0"/>
  </r>
  <r>
    <d v="2025-04-04T00:00:00"/>
    <x v="3"/>
    <n v="4"/>
    <n v="1"/>
    <x v="1"/>
    <x v="1"/>
    <s v="Q2"/>
    <x v="11"/>
    <x v="3"/>
    <s v="EQ"/>
    <n v="11600"/>
    <n v="11630"/>
    <n v="11330"/>
    <n v="11688.1"/>
    <n v="11482"/>
    <n v="11482"/>
    <n v="11427.18"/>
    <n v="355785"/>
    <n v="4065618247.4000001"/>
    <n v="59574"/>
    <n v="230762"/>
    <n v="64.86"/>
    <n v="-206.10000000000036"/>
    <n v="-1.7633319359006198E-2"/>
    <x v="0"/>
  </r>
  <r>
    <d v="2025-04-07T00:00:00"/>
    <x v="3"/>
    <n v="4"/>
    <n v="1"/>
    <x v="1"/>
    <x v="1"/>
    <s v="Q2"/>
    <x v="11"/>
    <x v="3"/>
    <s v="EQ"/>
    <n v="11105.6"/>
    <n v="11358.5"/>
    <n v="11059.45"/>
    <n v="11482"/>
    <n v="11352.95"/>
    <n v="11329.75"/>
    <n v="11224.77"/>
    <n v="602353"/>
    <n v="6761271433.8500004"/>
    <n v="109199"/>
    <n v="371004"/>
    <n v="61.59"/>
    <n v="-152.25"/>
    <n v="-1.3259885037449922E-2"/>
    <x v="0"/>
  </r>
  <r>
    <d v="2025-04-08T00:00:00"/>
    <x v="3"/>
    <n v="4"/>
    <n v="1"/>
    <x v="1"/>
    <x v="1"/>
    <s v="Q2"/>
    <x v="11"/>
    <x v="3"/>
    <s v="EQ"/>
    <n v="11530"/>
    <n v="11550.35"/>
    <n v="11290.05"/>
    <n v="11329.75"/>
    <n v="11436"/>
    <n v="11458.9"/>
    <n v="11447.67"/>
    <n v="629968"/>
    <n v="7211668457.3000002"/>
    <n v="93920"/>
    <n v="399579"/>
    <n v="63.43"/>
    <n v="129.14999999999964"/>
    <n v="1.1399192391712054E-2"/>
    <x v="1"/>
  </r>
  <r>
    <d v="2025-04-09T00:00:00"/>
    <x v="3"/>
    <n v="4"/>
    <n v="1"/>
    <x v="1"/>
    <x v="1"/>
    <s v="Q2"/>
    <x v="11"/>
    <x v="3"/>
    <s v="EQ"/>
    <n v="11460.1"/>
    <n v="11538.7"/>
    <n v="11425"/>
    <n v="11458.9"/>
    <n v="11480"/>
    <n v="11457.4"/>
    <n v="11475.31"/>
    <n v="255114"/>
    <n v="2927511554.1999998"/>
    <n v="50927"/>
    <n v="128672"/>
    <n v="50.44"/>
    <n v="-1.5"/>
    <n v="-1.3090261717965947E-4"/>
    <x v="0"/>
  </r>
  <r>
    <d v="2025-04-11T00:00:00"/>
    <x v="3"/>
    <n v="4"/>
    <n v="1"/>
    <x v="1"/>
    <x v="1"/>
    <s v="Q2"/>
    <x v="11"/>
    <x v="3"/>
    <s v="EQ"/>
    <n v="11480.35"/>
    <n v="11678.75"/>
    <n v="11480"/>
    <n v="11457.4"/>
    <n v="11609"/>
    <n v="11599.05"/>
    <n v="11603.45"/>
    <n v="231420"/>
    <n v="2685269869.9000001"/>
    <n v="45734"/>
    <n v="125277"/>
    <n v="54.13"/>
    <n v="141.64999999999964"/>
    <n v="1.236318885611043E-2"/>
    <x v="1"/>
  </r>
  <r>
    <d v="2025-04-15T00:00:00"/>
    <x v="3"/>
    <n v="4"/>
    <n v="1"/>
    <x v="1"/>
    <x v="1"/>
    <s v="Q2"/>
    <x v="11"/>
    <x v="3"/>
    <s v="EQ"/>
    <n v="11790"/>
    <n v="11940"/>
    <n v="11680"/>
    <n v="11599.05"/>
    <n v="11825"/>
    <n v="11855"/>
    <n v="11869.86"/>
    <n v="458593"/>
    <n v="5443434939"/>
    <n v="68741"/>
    <n v="302369"/>
    <n v="65.930000000000007"/>
    <n v="255.95000000000073"/>
    <n v="2.2066462339588221E-2"/>
    <x v="1"/>
  </r>
  <r>
    <d v="2025-04-16T00:00:00"/>
    <x v="3"/>
    <n v="4"/>
    <n v="1"/>
    <x v="1"/>
    <x v="1"/>
    <s v="Q2"/>
    <x v="11"/>
    <x v="3"/>
    <s v="EQ"/>
    <n v="11768"/>
    <n v="11768"/>
    <n v="11615"/>
    <n v="11855"/>
    <n v="11665"/>
    <n v="11664"/>
    <n v="11670.99"/>
    <n v="470494"/>
    <n v="5491129574"/>
    <n v="68073"/>
    <n v="253253"/>
    <n v="53.83"/>
    <n v="-191"/>
    <n v="-1.6111345423871784E-2"/>
    <x v="0"/>
  </r>
  <r>
    <d v="2025-04-17T00:00:00"/>
    <x v="3"/>
    <n v="4"/>
    <n v="1"/>
    <x v="1"/>
    <x v="1"/>
    <s v="Q2"/>
    <x v="11"/>
    <x v="3"/>
    <s v="EQ"/>
    <n v="11664"/>
    <n v="11728"/>
    <n v="11525"/>
    <n v="11664"/>
    <n v="11665"/>
    <n v="11695"/>
    <n v="11645.95"/>
    <n v="302146"/>
    <n v="3518777343"/>
    <n v="62794"/>
    <n v="137435"/>
    <n v="45.49"/>
    <n v="31"/>
    <n v="2.657750342935528E-3"/>
    <x v="1"/>
  </r>
  <r>
    <d v="2025-04-21T00:00:00"/>
    <x v="3"/>
    <n v="4"/>
    <n v="1"/>
    <x v="1"/>
    <x v="1"/>
    <s v="Q2"/>
    <x v="11"/>
    <x v="3"/>
    <s v="EQ"/>
    <n v="11695"/>
    <n v="11769"/>
    <n v="11588"/>
    <n v="11695"/>
    <n v="11769"/>
    <n v="11745"/>
    <n v="11700.58"/>
    <n v="318493"/>
    <n v="3726551467"/>
    <n v="49266"/>
    <n v="179773"/>
    <n v="56.44"/>
    <n v="50"/>
    <n v="4.2753313381787093E-3"/>
    <x v="1"/>
  </r>
  <r>
    <d v="2025-04-22T00:00:00"/>
    <x v="3"/>
    <n v="4"/>
    <n v="1"/>
    <x v="1"/>
    <x v="1"/>
    <s v="Q2"/>
    <x v="11"/>
    <x v="3"/>
    <s v="EQ"/>
    <n v="11770"/>
    <n v="11788"/>
    <n v="11615"/>
    <n v="11745"/>
    <n v="11744"/>
    <n v="11734"/>
    <n v="11702.8"/>
    <n v="516753"/>
    <n v="6047456049"/>
    <n v="102717"/>
    <n v="306685"/>
    <n v="59.35"/>
    <n v="-11"/>
    <n v="-9.3656875266070669E-4"/>
    <x v="0"/>
  </r>
  <r>
    <d v="2025-04-23T00:00:00"/>
    <x v="3"/>
    <n v="4"/>
    <n v="1"/>
    <x v="1"/>
    <x v="1"/>
    <s v="Q2"/>
    <x v="11"/>
    <x v="3"/>
    <s v="EQ"/>
    <n v="11799"/>
    <n v="11971"/>
    <n v="11729"/>
    <n v="11734"/>
    <n v="11900"/>
    <n v="11907"/>
    <n v="11827.33"/>
    <n v="493839"/>
    <n v="5840798795"/>
    <n v="78908"/>
    <n v="276132"/>
    <n v="55.92"/>
    <n v="173"/>
    <n v="1.4743480484063405E-2"/>
    <x v="1"/>
  </r>
  <r>
    <d v="2025-04-24T00:00:00"/>
    <x v="3"/>
    <n v="4"/>
    <n v="1"/>
    <x v="1"/>
    <x v="1"/>
    <s v="Q2"/>
    <x v="11"/>
    <x v="3"/>
    <s v="EQ"/>
    <n v="11940"/>
    <n v="12040"/>
    <n v="11858"/>
    <n v="11907"/>
    <n v="11901"/>
    <n v="11894"/>
    <n v="11917.68"/>
    <n v="387863"/>
    <n v="4622427333"/>
    <n v="67998"/>
    <n v="169785"/>
    <n v="43.77"/>
    <n v="-13"/>
    <n v="-1.0917947425883934E-3"/>
    <x v="0"/>
  </r>
  <r>
    <d v="2025-04-25T00:00:00"/>
    <x v="3"/>
    <n v="4"/>
    <n v="1"/>
    <x v="1"/>
    <x v="1"/>
    <s v="Q2"/>
    <x v="11"/>
    <x v="3"/>
    <s v="EQ"/>
    <n v="11902"/>
    <n v="12046"/>
    <n v="11598"/>
    <n v="11894"/>
    <n v="11650"/>
    <n v="11698"/>
    <n v="11767.59"/>
    <n v="906266"/>
    <n v="10664569973"/>
    <n v="130970"/>
    <n v="421477"/>
    <n v="46.51"/>
    <n v="-196"/>
    <n v="-1.6478896922818228E-2"/>
    <x v="0"/>
  </r>
  <r>
    <d v="2025-04-28T00:00:00"/>
    <x v="3"/>
    <n v="4"/>
    <n v="1"/>
    <x v="1"/>
    <x v="1"/>
    <s v="Q2"/>
    <x v="11"/>
    <x v="3"/>
    <s v="EQ"/>
    <n v="11428"/>
    <n v="11896"/>
    <n v="11289"/>
    <n v="11698"/>
    <n v="11809"/>
    <n v="11846"/>
    <n v="11702.99"/>
    <n v="457303"/>
    <n v="5351810411"/>
    <n v="80996"/>
    <n v="185541"/>
    <n v="40.57"/>
    <n v="148"/>
    <n v="1.2651735339374252E-2"/>
    <x v="1"/>
  </r>
  <r>
    <d v="2025-04-29T00:00:00"/>
    <x v="3"/>
    <n v="4"/>
    <n v="1"/>
    <x v="1"/>
    <x v="1"/>
    <s v="Q2"/>
    <x v="11"/>
    <x v="3"/>
    <s v="EQ"/>
    <n v="11812"/>
    <n v="11940"/>
    <n v="11741"/>
    <n v="11846"/>
    <n v="11810"/>
    <n v="11841"/>
    <n v="11826.38"/>
    <n v="455596"/>
    <n v="5388049220"/>
    <n v="86819"/>
    <n v="233971"/>
    <n v="51.35"/>
    <n v="-5"/>
    <n v="-4.2208340368056729E-4"/>
    <x v="0"/>
  </r>
  <r>
    <d v="2025-04-30T00:00:00"/>
    <x v="3"/>
    <n v="4"/>
    <n v="1"/>
    <x v="1"/>
    <x v="1"/>
    <s v="Q2"/>
    <x v="11"/>
    <x v="3"/>
    <s v="EQ"/>
    <n v="11825"/>
    <n v="12325"/>
    <n v="11800"/>
    <n v="11841"/>
    <n v="12218"/>
    <n v="12257"/>
    <n v="12153.9"/>
    <n v="967250"/>
    <n v="11755859522"/>
    <n v="105465"/>
    <n v="557699"/>
    <n v="57.66"/>
    <n v="416"/>
    <n v="3.5132167891225405E-2"/>
    <x v="1"/>
  </r>
  <r>
    <d v="2025-05-02T00:00:00"/>
    <x v="4"/>
    <n v="5"/>
    <n v="1"/>
    <x v="1"/>
    <x v="1"/>
    <s v="Q2"/>
    <x v="11"/>
    <x v="3"/>
    <s v="EQ"/>
    <n v="12257"/>
    <n v="12727"/>
    <n v="12250"/>
    <n v="12257"/>
    <n v="12390"/>
    <n v="12406"/>
    <n v="12523.32"/>
    <n v="786089"/>
    <n v="9844447650"/>
    <n v="157884"/>
    <n v="356591"/>
    <n v="45.36"/>
    <n v="149"/>
    <n v="1.2156318838214898E-2"/>
    <x v="1"/>
  </r>
  <r>
    <d v="2025-05-05T00:00:00"/>
    <x v="4"/>
    <n v="5"/>
    <n v="1"/>
    <x v="1"/>
    <x v="1"/>
    <s v="Q2"/>
    <x v="11"/>
    <x v="3"/>
    <s v="EQ"/>
    <n v="12490"/>
    <n v="12490"/>
    <n v="12362"/>
    <n v="12406"/>
    <n v="12449"/>
    <n v="12458"/>
    <n v="12437.88"/>
    <n v="270014"/>
    <n v="3358401660"/>
    <n v="49136"/>
    <n v="156790"/>
    <n v="58.07"/>
    <n v="52"/>
    <n v="4.1915202321457356E-3"/>
    <x v="1"/>
  </r>
  <r>
    <d v="2025-05-06T00:00:00"/>
    <x v="4"/>
    <n v="5"/>
    <n v="1"/>
    <x v="1"/>
    <x v="1"/>
    <s v="Q2"/>
    <x v="11"/>
    <x v="3"/>
    <s v="EQ"/>
    <n v="12438"/>
    <n v="12599"/>
    <n v="12371"/>
    <n v="12458"/>
    <n v="12560"/>
    <n v="12581"/>
    <n v="12548.62"/>
    <n v="414921"/>
    <n v="5206687661"/>
    <n v="65850"/>
    <n v="251052"/>
    <n v="60.51"/>
    <n v="123"/>
    <n v="9.8731738641836576E-3"/>
    <x v="1"/>
  </r>
  <r>
    <d v="2025-05-07T00:00:00"/>
    <x v="4"/>
    <n v="5"/>
    <n v="1"/>
    <x v="1"/>
    <x v="1"/>
    <s v="Q2"/>
    <x v="11"/>
    <x v="3"/>
    <s v="EQ"/>
    <n v="12355"/>
    <n v="12669"/>
    <n v="12355"/>
    <n v="12581"/>
    <n v="12585"/>
    <n v="12633"/>
    <n v="12601.9"/>
    <n v="303619"/>
    <n v="3826175764"/>
    <n v="61308"/>
    <n v="178114"/>
    <n v="58.66"/>
    <n v="52"/>
    <n v="4.1332167554248471E-3"/>
    <x v="1"/>
  </r>
  <r>
    <d v="2025-05-08T00:00:00"/>
    <x v="4"/>
    <n v="5"/>
    <n v="1"/>
    <x v="1"/>
    <x v="1"/>
    <s v="Q2"/>
    <x v="11"/>
    <x v="3"/>
    <s v="EQ"/>
    <n v="12560"/>
    <n v="12597"/>
    <n v="12330"/>
    <n v="12633"/>
    <n v="12380"/>
    <n v="12392"/>
    <n v="12414.23"/>
    <n v="485326"/>
    <n v="6024946169"/>
    <n v="80654"/>
    <n v="217244"/>
    <n v="44.76"/>
    <n v="-241"/>
    <n v="-1.9077020501860206E-2"/>
    <x v="0"/>
  </r>
  <r>
    <d v="2025-05-09T00:00:00"/>
    <x v="4"/>
    <n v="5"/>
    <n v="1"/>
    <x v="1"/>
    <x v="1"/>
    <s v="Q2"/>
    <x v="11"/>
    <x v="3"/>
    <s v="EQ"/>
    <n v="12135"/>
    <n v="12360"/>
    <n v="12115"/>
    <n v="12392"/>
    <n v="12245"/>
    <n v="12250"/>
    <n v="12263.65"/>
    <n v="278112"/>
    <n v="3410669230"/>
    <n v="41889"/>
    <n v="126978"/>
    <n v="45.66"/>
    <n v="-142"/>
    <n v="-1.1459005810200129E-2"/>
    <x v="0"/>
  </r>
  <r>
    <d v="2025-05-12T00:00:00"/>
    <x v="4"/>
    <n v="5"/>
    <n v="1"/>
    <x v="1"/>
    <x v="1"/>
    <s v="Q2"/>
    <x v="11"/>
    <x v="3"/>
    <s v="EQ"/>
    <n v="12426"/>
    <n v="12630"/>
    <n v="12426"/>
    <n v="12250"/>
    <n v="12625"/>
    <n v="12616"/>
    <n v="12543.63"/>
    <n v="185165"/>
    <n v="2322641674"/>
    <n v="37152"/>
    <n v="85817"/>
    <n v="46.35"/>
    <n v="366"/>
    <n v="2.9877551020408163E-2"/>
    <x v="1"/>
  </r>
  <r>
    <d v="2025-05-13T00:00:00"/>
    <x v="4"/>
    <n v="5"/>
    <n v="1"/>
    <x v="1"/>
    <x v="1"/>
    <s v="Q2"/>
    <x v="11"/>
    <x v="3"/>
    <s v="EQ"/>
    <n v="12600"/>
    <n v="12700"/>
    <n v="12430"/>
    <n v="12616"/>
    <n v="12474"/>
    <n v="12482"/>
    <n v="12509.35"/>
    <n v="378269"/>
    <n v="4731899460"/>
    <n v="86167"/>
    <n v="200505"/>
    <n v="53.01"/>
    <n v="-134"/>
    <n v="-1.062143310082435E-2"/>
    <x v="0"/>
  </r>
  <r>
    <d v="2025-05-14T00:00:00"/>
    <x v="4"/>
    <n v="5"/>
    <n v="1"/>
    <x v="1"/>
    <x v="1"/>
    <s v="Q2"/>
    <x v="11"/>
    <x v="3"/>
    <s v="EQ"/>
    <n v="12485"/>
    <n v="12718"/>
    <n v="12411"/>
    <n v="12482"/>
    <n v="12700"/>
    <n v="12670"/>
    <n v="12610.69"/>
    <n v="306050"/>
    <n v="3859501696"/>
    <n v="46535"/>
    <n v="192041"/>
    <n v="62.75"/>
    <n v="188"/>
    <n v="1.5061688831917962E-2"/>
    <x v="1"/>
  </r>
  <r>
    <d v="2025-05-15T00:00:00"/>
    <x v="4"/>
    <n v="5"/>
    <n v="1"/>
    <x v="1"/>
    <x v="1"/>
    <s v="Q2"/>
    <x v="11"/>
    <x v="3"/>
    <s v="EQ"/>
    <n v="12600"/>
    <n v="13023"/>
    <n v="12548"/>
    <n v="12670"/>
    <n v="12900"/>
    <n v="12952"/>
    <n v="12817.67"/>
    <n v="561496"/>
    <n v="7197073020"/>
    <n v="100567"/>
    <n v="239786"/>
    <n v="42.7"/>
    <n v="282"/>
    <n v="2.2257300710339385E-2"/>
    <x v="1"/>
  </r>
  <r>
    <d v="2025-05-16T00:00:00"/>
    <x v="4"/>
    <n v="5"/>
    <n v="1"/>
    <x v="1"/>
    <x v="1"/>
    <s v="Q2"/>
    <x v="11"/>
    <x v="3"/>
    <s v="EQ"/>
    <n v="12950"/>
    <n v="13086"/>
    <n v="12912"/>
    <n v="12952"/>
    <n v="13000"/>
    <n v="12995"/>
    <n v="12992.64"/>
    <n v="425275"/>
    <n v="5525445635"/>
    <n v="62548"/>
    <n v="254451"/>
    <n v="59.83"/>
    <n v="43"/>
    <n v="3.3199505867819641E-3"/>
    <x v="1"/>
  </r>
  <r>
    <d v="2025-05-19T00:00:00"/>
    <x v="4"/>
    <n v="5"/>
    <n v="1"/>
    <x v="1"/>
    <x v="1"/>
    <s v="Q2"/>
    <x v="11"/>
    <x v="3"/>
    <s v="EQ"/>
    <n v="12990"/>
    <n v="13046"/>
    <n v="12930"/>
    <n v="12995"/>
    <n v="12950"/>
    <n v="12989"/>
    <n v="12984.04"/>
    <n v="244277"/>
    <n v="3171703409"/>
    <n v="36934"/>
    <n v="174600"/>
    <n v="71.48"/>
    <n v="-6"/>
    <n v="-4.61716044632551E-4"/>
    <x v="0"/>
  </r>
  <r>
    <d v="2025-05-20T00:00:00"/>
    <x v="4"/>
    <n v="5"/>
    <n v="1"/>
    <x v="1"/>
    <x v="1"/>
    <s v="Q2"/>
    <x v="11"/>
    <x v="3"/>
    <s v="EQ"/>
    <n v="13005"/>
    <n v="13010"/>
    <n v="12610"/>
    <n v="12989"/>
    <n v="12640"/>
    <n v="12638"/>
    <n v="12722.47"/>
    <n v="361111"/>
    <n v="4594223997"/>
    <n v="55237"/>
    <n v="243269"/>
    <n v="67.37"/>
    <n v="-351"/>
    <n v="-2.7022865501578258E-2"/>
    <x v="0"/>
  </r>
  <r>
    <d v="2025-05-21T00:00:00"/>
    <x v="4"/>
    <n v="5"/>
    <n v="1"/>
    <x v="1"/>
    <x v="1"/>
    <s v="Q2"/>
    <x v="11"/>
    <x v="3"/>
    <s v="EQ"/>
    <n v="12675"/>
    <n v="12808"/>
    <n v="12594"/>
    <n v="12638"/>
    <n v="12618"/>
    <n v="12615"/>
    <n v="12675.43"/>
    <n v="209104"/>
    <n v="2650482871"/>
    <n v="37683"/>
    <n v="99722"/>
    <n v="47.69"/>
    <n v="-23"/>
    <n v="-1.8199082133248932E-3"/>
    <x v="0"/>
  </r>
  <r>
    <d v="2025-05-22T00:00:00"/>
    <x v="4"/>
    <n v="5"/>
    <n v="1"/>
    <x v="1"/>
    <x v="1"/>
    <s v="Q2"/>
    <x v="11"/>
    <x v="3"/>
    <s v="EQ"/>
    <n v="12611"/>
    <n v="12611"/>
    <n v="12395"/>
    <n v="12615"/>
    <n v="12440"/>
    <n v="12445"/>
    <n v="12451.65"/>
    <n v="434848"/>
    <n v="5414576614"/>
    <n v="70625"/>
    <n v="300415"/>
    <n v="69.09"/>
    <n v="-170"/>
    <n v="-1.3476020610384463E-2"/>
    <x v="0"/>
  </r>
  <r>
    <d v="2025-05-23T00:00:00"/>
    <x v="4"/>
    <n v="5"/>
    <n v="1"/>
    <x v="1"/>
    <x v="1"/>
    <s v="Q2"/>
    <x v="11"/>
    <x v="3"/>
    <s v="EQ"/>
    <n v="12450"/>
    <n v="12495"/>
    <n v="12423"/>
    <n v="12445"/>
    <n v="12460"/>
    <n v="12453"/>
    <n v="12459.85"/>
    <n v="169465"/>
    <n v="2111507730"/>
    <n v="25943"/>
    <n v="98684"/>
    <n v="58.23"/>
    <n v="8"/>
    <n v="6.4282844515869823E-4"/>
    <x v="1"/>
  </r>
  <r>
    <d v="2025-05-26T00:00:00"/>
    <x v="4"/>
    <n v="5"/>
    <n v="1"/>
    <x v="1"/>
    <x v="1"/>
    <s v="Q2"/>
    <x v="11"/>
    <x v="3"/>
    <s v="EQ"/>
    <n v="12455"/>
    <n v="12539"/>
    <n v="12391"/>
    <n v="12453"/>
    <n v="12427"/>
    <n v="12421"/>
    <n v="12456.74"/>
    <n v="214703"/>
    <n v="2674499541"/>
    <n v="35302"/>
    <n v="118721"/>
    <n v="55.3"/>
    <n v="-32"/>
    <n v="-2.5696619288524854E-3"/>
    <x v="0"/>
  </r>
  <r>
    <d v="2025-05-27T00:00:00"/>
    <x v="4"/>
    <n v="5"/>
    <n v="1"/>
    <x v="1"/>
    <x v="1"/>
    <s v="Q2"/>
    <x v="11"/>
    <x v="3"/>
    <s v="EQ"/>
    <n v="12421"/>
    <n v="12479"/>
    <n v="12290"/>
    <n v="12421"/>
    <n v="12366"/>
    <n v="12414"/>
    <n v="12378.87"/>
    <n v="344679"/>
    <n v="4266737102"/>
    <n v="78400"/>
    <n v="181026"/>
    <n v="52.52"/>
    <n v="-7"/>
    <n v="-5.6356171000724578E-4"/>
    <x v="0"/>
  </r>
  <r>
    <d v="2025-05-28T00:00:00"/>
    <x v="4"/>
    <n v="5"/>
    <n v="1"/>
    <x v="1"/>
    <x v="1"/>
    <s v="Q2"/>
    <x v="11"/>
    <x v="3"/>
    <s v="EQ"/>
    <n v="12414"/>
    <n v="12415"/>
    <n v="12305"/>
    <n v="12414"/>
    <n v="12315"/>
    <n v="12331"/>
    <n v="12347.05"/>
    <n v="178181"/>
    <n v="2200009599"/>
    <n v="29345"/>
    <n v="104659"/>
    <n v="58.74"/>
    <n v="-83"/>
    <n v="-6.6859996777831479E-3"/>
    <x v="0"/>
  </r>
  <r>
    <d v="2025-05-29T00:00:00"/>
    <x v="4"/>
    <n v="5"/>
    <n v="1"/>
    <x v="1"/>
    <x v="1"/>
    <s v="Q2"/>
    <x v="11"/>
    <x v="3"/>
    <s v="EQ"/>
    <n v="12340"/>
    <n v="12428"/>
    <n v="12266"/>
    <n v="12331"/>
    <n v="12427"/>
    <n v="12392"/>
    <n v="12360.19"/>
    <n v="191097"/>
    <n v="2361995351"/>
    <n v="41645"/>
    <n v="91704"/>
    <n v="47.99"/>
    <n v="61"/>
    <n v="4.9468818425107454E-3"/>
    <x v="1"/>
  </r>
  <r>
    <d v="2025-05-30T00:00:00"/>
    <x v="4"/>
    <n v="5"/>
    <n v="1"/>
    <x v="1"/>
    <x v="1"/>
    <s v="Q2"/>
    <x v="11"/>
    <x v="3"/>
    <s v="EQ"/>
    <n v="12392"/>
    <n v="12490"/>
    <n v="12251"/>
    <n v="12392"/>
    <n v="12323"/>
    <n v="12319"/>
    <n v="12329.84"/>
    <n v="351353"/>
    <n v="4332124765"/>
    <n v="44433"/>
    <n v="218461"/>
    <n v="62.18"/>
    <n v="-73"/>
    <n v="-5.8908973531310522E-3"/>
    <x v="0"/>
  </r>
  <r>
    <d v="2025-06-02T00:00:00"/>
    <x v="5"/>
    <n v="6"/>
    <n v="1"/>
    <x v="1"/>
    <x v="1"/>
    <s v="Q2"/>
    <x v="11"/>
    <x v="3"/>
    <s v="EQ"/>
    <n v="12161"/>
    <n v="12319"/>
    <n v="12132"/>
    <n v="12319"/>
    <n v="12273"/>
    <n v="12290"/>
    <n v="12233.98"/>
    <n v="264972"/>
    <n v="3241662264"/>
    <n v="46395"/>
    <n v="133642"/>
    <n v="50.44"/>
    <n v="-29"/>
    <n v="-2.3540871824011688E-3"/>
    <x v="0"/>
  </r>
  <r>
    <d v="2025-06-03T00:00:00"/>
    <x v="5"/>
    <n v="6"/>
    <n v="1"/>
    <x v="1"/>
    <x v="1"/>
    <s v="Q2"/>
    <x v="11"/>
    <x v="3"/>
    <s v="EQ"/>
    <n v="12273"/>
    <n v="12350"/>
    <n v="12060"/>
    <n v="12290"/>
    <n v="12130"/>
    <n v="12128"/>
    <n v="12158.1"/>
    <n v="369114"/>
    <n v="4487724941"/>
    <n v="58050"/>
    <n v="200660"/>
    <n v="54.36"/>
    <n v="-162"/>
    <n v="-1.3181448331977217E-2"/>
    <x v="0"/>
  </r>
  <r>
    <d v="2025-06-04T00:00:00"/>
    <x v="5"/>
    <n v="6"/>
    <n v="1"/>
    <x v="1"/>
    <x v="1"/>
    <s v="Q2"/>
    <x v="11"/>
    <x v="3"/>
    <s v="EQ"/>
    <n v="12128"/>
    <n v="12245"/>
    <n v="12128"/>
    <n v="12128"/>
    <n v="12188"/>
    <n v="12163"/>
    <n v="12183.68"/>
    <n v="205846"/>
    <n v="2507961126"/>
    <n v="35477"/>
    <n v="115135"/>
    <n v="55.93"/>
    <n v="35"/>
    <n v="2.8858839050131925E-3"/>
    <x v="1"/>
  </r>
  <r>
    <d v="2025-06-05T00:00:00"/>
    <x v="5"/>
    <n v="6"/>
    <n v="1"/>
    <x v="1"/>
    <x v="1"/>
    <s v="Q2"/>
    <x v="11"/>
    <x v="3"/>
    <s v="EQ"/>
    <n v="12200"/>
    <n v="12257"/>
    <n v="12016"/>
    <n v="12163"/>
    <n v="12132"/>
    <n v="12126"/>
    <n v="12115.28"/>
    <n v="319783"/>
    <n v="3874261406"/>
    <n v="59856"/>
    <n v="136496"/>
    <n v="42.68"/>
    <n v="-37"/>
    <n v="-3.0420126613499958E-3"/>
    <x v="0"/>
  </r>
  <r>
    <d v="2025-06-06T00:00:00"/>
    <x v="5"/>
    <n v="6"/>
    <n v="1"/>
    <x v="1"/>
    <x v="1"/>
    <s v="Q2"/>
    <x v="11"/>
    <x v="3"/>
    <s v="EQ"/>
    <n v="12139"/>
    <n v="12535"/>
    <n v="12100"/>
    <n v="12126"/>
    <n v="12463"/>
    <n v="12462"/>
    <n v="12415.83"/>
    <n v="456129"/>
    <n v="5663220423"/>
    <n v="59302"/>
    <n v="258959"/>
    <n v="56.77"/>
    <n v="336"/>
    <n v="2.7709054923305294E-2"/>
    <x v="1"/>
  </r>
  <r>
    <d v="2025-06-09T00:00:00"/>
    <x v="5"/>
    <n v="6"/>
    <n v="1"/>
    <x v="1"/>
    <x v="1"/>
    <s v="Q2"/>
    <x v="11"/>
    <x v="3"/>
    <s v="EQ"/>
    <n v="12505"/>
    <n v="12660"/>
    <n v="12466"/>
    <n v="12462"/>
    <n v="12649"/>
    <n v="12637"/>
    <n v="12570.67"/>
    <n v="323443"/>
    <n v="4065896094"/>
    <n v="39735"/>
    <n v="206933"/>
    <n v="63.98"/>
    <n v="175"/>
    <n v="1.4042689776921842E-2"/>
    <x v="1"/>
  </r>
  <r>
    <d v="2025-06-10T00:00:00"/>
    <x v="5"/>
    <n v="6"/>
    <n v="1"/>
    <x v="1"/>
    <x v="1"/>
    <s v="Q2"/>
    <x v="11"/>
    <x v="3"/>
    <s v="EQ"/>
    <n v="12660"/>
    <n v="12744"/>
    <n v="12461"/>
    <n v="12637"/>
    <n v="12472"/>
    <n v="12520"/>
    <n v="12580"/>
    <n v="325292"/>
    <n v="4092172883"/>
    <n v="42686"/>
    <n v="202743"/>
    <n v="62.33"/>
    <n v="-117"/>
    <n v="-9.2585265490227105E-3"/>
    <x v="0"/>
  </r>
  <r>
    <d v="2025-06-11T00:00:00"/>
    <x v="5"/>
    <n v="6"/>
    <n v="1"/>
    <x v="1"/>
    <x v="1"/>
    <s v="Q2"/>
    <x v="11"/>
    <x v="3"/>
    <s v="EQ"/>
    <n v="12470"/>
    <n v="12560"/>
    <n v="12427"/>
    <n v="12520"/>
    <n v="12481"/>
    <n v="12452"/>
    <n v="12472.81"/>
    <n v="306061"/>
    <n v="3817439767"/>
    <n v="38758"/>
    <n v="200579"/>
    <n v="65.540000000000006"/>
    <n v="-68"/>
    <n v="-5.4313099041533542E-3"/>
    <x v="0"/>
  </r>
  <r>
    <d v="2025-06-12T00:00:00"/>
    <x v="5"/>
    <n v="6"/>
    <n v="1"/>
    <x v="1"/>
    <x v="1"/>
    <s v="Q2"/>
    <x v="11"/>
    <x v="3"/>
    <s v="EQ"/>
    <n v="12459"/>
    <n v="12490"/>
    <n v="12307"/>
    <n v="12452"/>
    <n v="12360"/>
    <n v="12390"/>
    <n v="12385.55"/>
    <n v="347339"/>
    <n v="4301985558"/>
    <n v="54513"/>
    <n v="205233"/>
    <n v="59.09"/>
    <n v="-62"/>
    <n v="-4.979119820109219E-3"/>
    <x v="0"/>
  </r>
  <r>
    <d v="2025-06-13T00:00:00"/>
    <x v="5"/>
    <n v="6"/>
    <n v="1"/>
    <x v="1"/>
    <x v="1"/>
    <s v="Q2"/>
    <x v="11"/>
    <x v="3"/>
    <s v="EQ"/>
    <n v="12200"/>
    <n v="12425"/>
    <n v="12176"/>
    <n v="12390"/>
    <n v="12405"/>
    <n v="12408"/>
    <n v="12362.3"/>
    <n v="385493"/>
    <n v="4765581259"/>
    <n v="39760"/>
    <n v="278116"/>
    <n v="72.150000000000006"/>
    <n v="18"/>
    <n v="1.4527845036319612E-3"/>
    <x v="1"/>
  </r>
  <r>
    <d v="2025-06-16T00:00:00"/>
    <x v="5"/>
    <n v="6"/>
    <n v="1"/>
    <x v="1"/>
    <x v="1"/>
    <s v="Q2"/>
    <x v="11"/>
    <x v="3"/>
    <s v="EQ"/>
    <n v="12404"/>
    <n v="12567"/>
    <n v="12336"/>
    <n v="12408"/>
    <n v="12522"/>
    <n v="12530"/>
    <n v="12516.53"/>
    <n v="184242"/>
    <n v="2306069963"/>
    <n v="29029"/>
    <n v="105962"/>
    <n v="57.51"/>
    <n v="122"/>
    <n v="9.8323662153449384E-3"/>
    <x v="1"/>
  </r>
  <r>
    <d v="2025-06-17T00:00:00"/>
    <x v="5"/>
    <n v="6"/>
    <n v="1"/>
    <x v="1"/>
    <x v="1"/>
    <s v="Q2"/>
    <x v="11"/>
    <x v="3"/>
    <s v="EQ"/>
    <n v="12529"/>
    <n v="12615"/>
    <n v="12470"/>
    <n v="12530"/>
    <n v="12598"/>
    <n v="12595"/>
    <n v="12559.8"/>
    <n v="226597"/>
    <n v="2846012814"/>
    <n v="44599"/>
    <n v="143518"/>
    <n v="63.34"/>
    <n v="65"/>
    <n v="5.1875498802873106E-3"/>
    <x v="1"/>
  </r>
  <r>
    <d v="2025-06-18T00:00:00"/>
    <x v="5"/>
    <n v="6"/>
    <n v="1"/>
    <x v="1"/>
    <x v="1"/>
    <s v="Q2"/>
    <x v="11"/>
    <x v="3"/>
    <s v="EQ"/>
    <n v="12620"/>
    <n v="12880"/>
    <n v="12550"/>
    <n v="12595"/>
    <n v="12750"/>
    <n v="12748"/>
    <n v="12770.92"/>
    <n v="467738"/>
    <n v="5973442300"/>
    <n v="76681"/>
    <n v="277122"/>
    <n v="59.25"/>
    <n v="153"/>
    <n v="1.2147677649861056E-2"/>
    <x v="1"/>
  </r>
  <r>
    <d v="2025-06-19T00:00:00"/>
    <x v="5"/>
    <n v="6"/>
    <n v="1"/>
    <x v="1"/>
    <x v="1"/>
    <s v="Q2"/>
    <x v="11"/>
    <x v="3"/>
    <s v="EQ"/>
    <n v="12750"/>
    <n v="12825"/>
    <n v="12714"/>
    <n v="12748"/>
    <n v="12782"/>
    <n v="12806"/>
    <n v="12793.65"/>
    <n v="339117"/>
    <n v="4338545598"/>
    <n v="48493"/>
    <n v="215572"/>
    <n v="63.57"/>
    <n v="58"/>
    <n v="4.5497332914967055E-3"/>
    <x v="1"/>
  </r>
  <r>
    <d v="2025-06-20T00:00:00"/>
    <x v="5"/>
    <n v="6"/>
    <n v="1"/>
    <x v="1"/>
    <x v="1"/>
    <s v="Q2"/>
    <x v="11"/>
    <x v="3"/>
    <s v="EQ"/>
    <n v="12809"/>
    <n v="12890"/>
    <n v="12728"/>
    <n v="12806"/>
    <n v="12787"/>
    <n v="12791"/>
    <n v="12788.05"/>
    <n v="652128"/>
    <n v="8339442760"/>
    <n v="70038"/>
    <n v="497895"/>
    <n v="76.349999999999994"/>
    <n v="-15"/>
    <n v="-1.1713259409651725E-3"/>
    <x v="0"/>
  </r>
  <r>
    <d v="2025-06-23T00:00:00"/>
    <x v="5"/>
    <n v="6"/>
    <n v="1"/>
    <x v="1"/>
    <x v="1"/>
    <s v="Q2"/>
    <x v="11"/>
    <x v="3"/>
    <s v="EQ"/>
    <n v="12771"/>
    <n v="12786"/>
    <n v="12666"/>
    <n v="12791"/>
    <n v="12693"/>
    <n v="12699"/>
    <n v="12707.97"/>
    <n v="192037"/>
    <n v="2440399581"/>
    <n v="34740"/>
    <n v="120265"/>
    <n v="62.63"/>
    <n v="-92"/>
    <n v="-7.1925572668282388E-3"/>
    <x v="0"/>
  </r>
  <r>
    <d v="2025-06-24T00:00:00"/>
    <x v="5"/>
    <n v="6"/>
    <n v="1"/>
    <x v="1"/>
    <x v="1"/>
    <s v="Q2"/>
    <x v="11"/>
    <x v="3"/>
    <s v="EQ"/>
    <n v="12830"/>
    <n v="12855"/>
    <n v="12553"/>
    <n v="12699"/>
    <n v="12620"/>
    <n v="12611"/>
    <n v="12685.37"/>
    <n v="332717"/>
    <n v="4220639513"/>
    <n v="65250"/>
    <n v="165302"/>
    <n v="49.68"/>
    <n v="-88"/>
    <n v="-6.9296795023230176E-3"/>
    <x v="0"/>
  </r>
  <r>
    <d v="2025-06-25T00:00:00"/>
    <x v="5"/>
    <n v="6"/>
    <n v="1"/>
    <x v="1"/>
    <x v="1"/>
    <s v="Q2"/>
    <x v="11"/>
    <x v="3"/>
    <s v="EQ"/>
    <n v="12684"/>
    <n v="12807"/>
    <n v="12617"/>
    <n v="12611"/>
    <n v="12760"/>
    <n v="12767"/>
    <n v="12741.69"/>
    <n v="316536"/>
    <n v="4033202447"/>
    <n v="55008"/>
    <n v="199944"/>
    <n v="63.17"/>
    <n v="156"/>
    <n v="1.2370153040995957E-2"/>
    <x v="1"/>
  </r>
  <r>
    <d v="2025-06-26T00:00:00"/>
    <x v="5"/>
    <n v="6"/>
    <n v="1"/>
    <x v="1"/>
    <x v="1"/>
    <s v="Q2"/>
    <x v="11"/>
    <x v="3"/>
    <s v="EQ"/>
    <n v="12780"/>
    <n v="12848"/>
    <n v="12689"/>
    <n v="12767"/>
    <n v="12734"/>
    <n v="12715"/>
    <n v="12741.13"/>
    <n v="354735"/>
    <n v="4519725996"/>
    <n v="50705"/>
    <n v="220416"/>
    <n v="62.14"/>
    <n v="-52"/>
    <n v="-4.0730007049424293E-3"/>
    <x v="0"/>
  </r>
  <r>
    <d v="2025-06-27T00:00:00"/>
    <x v="5"/>
    <n v="6"/>
    <n v="1"/>
    <x v="1"/>
    <x v="1"/>
    <s v="Q2"/>
    <x v="11"/>
    <x v="3"/>
    <s v="EQ"/>
    <n v="12750"/>
    <n v="12799"/>
    <n v="12621"/>
    <n v="12715"/>
    <n v="12667"/>
    <n v="12642"/>
    <n v="12678.52"/>
    <n v="346403"/>
    <n v="4391877993"/>
    <n v="80776"/>
    <n v="249885"/>
    <n v="72.14"/>
    <n v="-73"/>
    <n v="-5.7412504915454188E-3"/>
    <x v="0"/>
  </r>
  <r>
    <d v="2025-06-30T00:00:00"/>
    <x v="5"/>
    <n v="6"/>
    <n v="1"/>
    <x v="1"/>
    <x v="1"/>
    <s v="Q2"/>
    <x v="11"/>
    <x v="3"/>
    <s v="EQ"/>
    <n v="12667"/>
    <n v="12675"/>
    <n v="12332"/>
    <n v="12642"/>
    <n v="12406"/>
    <n v="12400"/>
    <n v="12455.02"/>
    <n v="448956"/>
    <n v="5591754684"/>
    <n v="75415"/>
    <n v="296847"/>
    <n v="66.12"/>
    <n v="-242"/>
    <n v="-1.9142540737225124E-2"/>
    <x v="0"/>
  </r>
  <r>
    <d v="2025-07-01T00:00:00"/>
    <x v="6"/>
    <n v="7"/>
    <n v="1"/>
    <x v="1"/>
    <x v="2"/>
    <s v="Q3"/>
    <x v="11"/>
    <x v="3"/>
    <s v="EQ"/>
    <n v="12450"/>
    <n v="12459"/>
    <n v="12320"/>
    <n v="12400"/>
    <n v="12432"/>
    <n v="12442"/>
    <n v="12412.03"/>
    <n v="283481"/>
    <n v="3518573297"/>
    <n v="53573"/>
    <n v="150569"/>
    <n v="53.11"/>
    <n v="42"/>
    <n v="3.3870967741935483E-3"/>
    <x v="1"/>
  </r>
  <r>
    <d v="2025-07-02T00:00:00"/>
    <x v="6"/>
    <n v="7"/>
    <n v="1"/>
    <x v="1"/>
    <x v="2"/>
    <s v="Q3"/>
    <x v="11"/>
    <x v="3"/>
    <s v="EQ"/>
    <n v="12380"/>
    <n v="12643"/>
    <n v="12359"/>
    <n v="12442"/>
    <n v="12615"/>
    <n v="12622"/>
    <n v="12544.16"/>
    <n v="609735"/>
    <n v="7648614659"/>
    <n v="67518"/>
    <n v="386239"/>
    <n v="63.35"/>
    <n v="180"/>
    <n v="1.446712747146761E-2"/>
    <x v="1"/>
  </r>
  <r>
    <d v="2025-07-03T00:00:00"/>
    <x v="6"/>
    <n v="7"/>
    <n v="1"/>
    <x v="1"/>
    <x v="2"/>
    <s v="Q3"/>
    <x v="11"/>
    <x v="3"/>
    <s v="EQ"/>
    <n v="12630"/>
    <n v="12820"/>
    <n v="12590"/>
    <n v="12622"/>
    <n v="12750"/>
    <n v="12752"/>
    <n v="12746.65"/>
    <n v="606221"/>
    <n v="7727285261"/>
    <n v="88815"/>
    <n v="425541"/>
    <n v="70.2"/>
    <n v="130"/>
    <n v="1.0299477103470131E-2"/>
    <x v="1"/>
  </r>
  <r>
    <d v="2025-07-04T00:00:00"/>
    <x v="6"/>
    <n v="7"/>
    <n v="1"/>
    <x v="1"/>
    <x v="2"/>
    <s v="Q3"/>
    <x v="11"/>
    <x v="3"/>
    <s v="EQ"/>
    <n v="12715"/>
    <n v="12748"/>
    <n v="12608"/>
    <n v="12752"/>
    <n v="12647"/>
    <n v="12646"/>
    <n v="12643.58"/>
    <n v="225607"/>
    <n v="2852480073"/>
    <n v="44264"/>
    <n v="139724"/>
    <n v="61.93"/>
    <n v="-106"/>
    <n v="-8.3124215809284811E-3"/>
    <x v="0"/>
  </r>
  <r>
    <d v="2025-07-07T00:00:00"/>
    <x v="6"/>
    <n v="7"/>
    <n v="1"/>
    <x v="1"/>
    <x v="2"/>
    <s v="Q3"/>
    <x v="11"/>
    <x v="3"/>
    <s v="EQ"/>
    <n v="12647"/>
    <n v="12670"/>
    <n v="12471"/>
    <n v="12646"/>
    <n v="12507"/>
    <n v="12520"/>
    <n v="12520.87"/>
    <n v="220116"/>
    <n v="2756043198"/>
    <n v="48336"/>
    <n v="116494"/>
    <n v="52.92"/>
    <n v="-126"/>
    <n v="-9.9636248616163207E-3"/>
    <x v="0"/>
  </r>
  <r>
    <d v="2025-07-08T00:00:00"/>
    <x v="6"/>
    <n v="7"/>
    <n v="1"/>
    <x v="1"/>
    <x v="2"/>
    <s v="Q3"/>
    <x v="11"/>
    <x v="3"/>
    <s v="EQ"/>
    <n v="12525"/>
    <n v="12555"/>
    <n v="12359"/>
    <n v="12520"/>
    <n v="12435"/>
    <n v="12414"/>
    <n v="12414.18"/>
    <n v="241050"/>
    <n v="2992436939"/>
    <n v="36530"/>
    <n v="157950"/>
    <n v="65.53"/>
    <n v="-106"/>
    <n v="-8.4664536741214051E-3"/>
    <x v="0"/>
  </r>
  <r>
    <d v="2025-07-09T00:00:00"/>
    <x v="6"/>
    <n v="7"/>
    <n v="1"/>
    <x v="1"/>
    <x v="2"/>
    <s v="Q3"/>
    <x v="11"/>
    <x v="3"/>
    <s v="EQ"/>
    <n v="12435"/>
    <n v="12540"/>
    <n v="12430"/>
    <n v="12414"/>
    <n v="12453"/>
    <n v="12470"/>
    <n v="12479.64"/>
    <n v="174203"/>
    <n v="2173990741"/>
    <n v="34715"/>
    <n v="111815"/>
    <n v="64.19"/>
    <n v="56"/>
    <n v="4.5110359271789916E-3"/>
    <x v="1"/>
  </r>
  <r>
    <d v="2025-07-10T00:00:00"/>
    <x v="6"/>
    <n v="7"/>
    <n v="1"/>
    <x v="1"/>
    <x v="2"/>
    <s v="Q3"/>
    <x v="11"/>
    <x v="3"/>
    <s v="EQ"/>
    <n v="12500"/>
    <n v="12670"/>
    <n v="12401"/>
    <n v="12470"/>
    <n v="12644"/>
    <n v="12650"/>
    <n v="12598.36"/>
    <n v="277325"/>
    <n v="3493839715"/>
    <n v="44249"/>
    <n v="107988"/>
    <n v="38.94"/>
    <n v="180"/>
    <n v="1.4434643143544507E-2"/>
    <x v="1"/>
  </r>
  <r>
    <d v="2025-07-11T00:00:00"/>
    <x v="6"/>
    <n v="7"/>
    <n v="1"/>
    <x v="1"/>
    <x v="2"/>
    <s v="Q3"/>
    <x v="11"/>
    <x v="3"/>
    <s v="EQ"/>
    <n v="12640"/>
    <n v="12685"/>
    <n v="12521"/>
    <n v="12650"/>
    <n v="12585"/>
    <n v="12574"/>
    <n v="12572.25"/>
    <n v="194420"/>
    <n v="2444295993"/>
    <n v="41643"/>
    <n v="128478"/>
    <n v="66.08"/>
    <n v="-76"/>
    <n v="-6.0079051383399211E-3"/>
    <x v="0"/>
  </r>
  <r>
    <d v="2025-07-11T00:00:00"/>
    <x v="6"/>
    <n v="7"/>
    <n v="1"/>
    <x v="1"/>
    <x v="2"/>
    <s v="Q3"/>
    <x v="11"/>
    <x v="3"/>
    <s v="EQ"/>
    <n v="12640"/>
    <n v="12685"/>
    <n v="12521"/>
    <n v="12650"/>
    <n v="12585"/>
    <n v="12574"/>
    <n v="12572.25"/>
    <n v="194420"/>
    <n v="2444295993"/>
    <n v="41643"/>
    <n v="128478"/>
    <n v="66.08"/>
    <n v="-76"/>
    <n v="-6.0079051383399211E-3"/>
    <x v="0"/>
  </r>
  <r>
    <d v="2025-07-14T00:00:00"/>
    <x v="6"/>
    <n v="7"/>
    <n v="1"/>
    <x v="1"/>
    <x v="2"/>
    <s v="Q3"/>
    <x v="11"/>
    <x v="3"/>
    <s v="EQ"/>
    <n v="12590"/>
    <n v="12616"/>
    <n v="12431"/>
    <n v="12574"/>
    <n v="12534"/>
    <n v="12514"/>
    <n v="12509.48"/>
    <n v="246737"/>
    <n v="3086552445"/>
    <n v="38640"/>
    <n v="163414"/>
    <n v="66.23"/>
    <n v="-60"/>
    <n v="-4.7717512327024019E-3"/>
    <x v="0"/>
  </r>
  <r>
    <d v="2025-07-15T00:00:00"/>
    <x v="6"/>
    <n v="7"/>
    <n v="1"/>
    <x v="1"/>
    <x v="2"/>
    <s v="Q3"/>
    <x v="11"/>
    <x v="3"/>
    <s v="EQ"/>
    <n v="12481"/>
    <n v="12598"/>
    <n v="12481"/>
    <n v="12514"/>
    <n v="12545"/>
    <n v="12536"/>
    <n v="12538.33"/>
    <n v="147377"/>
    <n v="1847860810"/>
    <n v="30834"/>
    <n v="75102"/>
    <n v="50.96"/>
    <n v="22"/>
    <n v="1.758031005274093E-3"/>
    <x v="1"/>
  </r>
  <r>
    <d v="2025-07-16T00:00:00"/>
    <x v="6"/>
    <n v="7"/>
    <n v="1"/>
    <x v="1"/>
    <x v="2"/>
    <s v="Q3"/>
    <x v="11"/>
    <x v="3"/>
    <s v="EQ"/>
    <n v="12536"/>
    <n v="12571"/>
    <n v="12439"/>
    <n v="12536"/>
    <n v="12569"/>
    <n v="12564"/>
    <n v="12511.87"/>
    <n v="204480"/>
    <n v="2558428073"/>
    <n v="37086"/>
    <n v="123690"/>
    <n v="60.49"/>
    <n v="28"/>
    <n v="2.2335673261008296E-3"/>
    <x v="1"/>
  </r>
  <r>
    <d v="2025-07-17T00:00:00"/>
    <x v="6"/>
    <n v="7"/>
    <n v="1"/>
    <x v="1"/>
    <x v="2"/>
    <s v="Q3"/>
    <x v="11"/>
    <x v="3"/>
    <s v="EQ"/>
    <n v="12569"/>
    <n v="12627"/>
    <n v="12463"/>
    <n v="12564"/>
    <n v="12492"/>
    <n v="12476"/>
    <n v="12528.95"/>
    <n v="189207"/>
    <n v="2370565635"/>
    <n v="40988"/>
    <n v="114665"/>
    <n v="60.6"/>
    <n v="-88"/>
    <n v="-7.0041388092964025E-3"/>
    <x v="0"/>
  </r>
  <r>
    <d v="2025-07-18T00:00:00"/>
    <x v="6"/>
    <n v="7"/>
    <n v="1"/>
    <x v="1"/>
    <x v="2"/>
    <s v="Q3"/>
    <x v="11"/>
    <x v="3"/>
    <s v="EQ"/>
    <n v="12525"/>
    <n v="12527"/>
    <n v="12370"/>
    <n v="12476"/>
    <n v="12424"/>
    <n v="12419"/>
    <n v="12423.69"/>
    <n v="124068"/>
    <n v="1541382207"/>
    <n v="21217"/>
    <n v="65467"/>
    <n v="52.77"/>
    <n v="-57"/>
    <n v="-4.5687720423212572E-3"/>
    <x v="0"/>
  </r>
  <r>
    <d v="2025-07-21T00:00:00"/>
    <x v="6"/>
    <n v="7"/>
    <n v="1"/>
    <x v="1"/>
    <x v="2"/>
    <s v="Q3"/>
    <x v="11"/>
    <x v="3"/>
    <s v="EQ"/>
    <n v="12431"/>
    <n v="12478"/>
    <n v="12342"/>
    <n v="12419"/>
    <n v="12385"/>
    <n v="12405"/>
    <n v="12394.86"/>
    <n v="232066"/>
    <n v="2876425473"/>
    <n v="44842"/>
    <n v="139228"/>
    <n v="60"/>
    <n v="-14"/>
    <n v="-1.1273049359851841E-3"/>
    <x v="0"/>
  </r>
  <r>
    <d v="2025-07-22T00:00:00"/>
    <x v="6"/>
    <n v="7"/>
    <n v="1"/>
    <x v="1"/>
    <x v="2"/>
    <s v="Q3"/>
    <x v="11"/>
    <x v="3"/>
    <s v="EQ"/>
    <n v="12449"/>
    <n v="12530"/>
    <n v="12319"/>
    <n v="12405"/>
    <n v="12504"/>
    <n v="12492"/>
    <n v="12435.29"/>
    <n v="169006"/>
    <n v="2101638620"/>
    <n v="38928"/>
    <n v="85809"/>
    <n v="50.77"/>
    <n v="87"/>
    <n v="7.0133010882708589E-3"/>
    <x v="1"/>
  </r>
  <r>
    <d v="2025-07-23T00:00:00"/>
    <x v="6"/>
    <n v="7"/>
    <n v="1"/>
    <x v="1"/>
    <x v="2"/>
    <s v="Q3"/>
    <x v="11"/>
    <x v="3"/>
    <s v="EQ"/>
    <n v="12540"/>
    <n v="12719"/>
    <n v="12540"/>
    <n v="12492"/>
    <n v="12638"/>
    <n v="12627"/>
    <n v="12649.16"/>
    <n v="342005"/>
    <n v="4326076177"/>
    <n v="45794"/>
    <n v="155059"/>
    <n v="45.34"/>
    <n v="135"/>
    <n v="1.0806916426512969E-2"/>
    <x v="1"/>
  </r>
  <r>
    <d v="2025-07-24T00:00:00"/>
    <x v="6"/>
    <n v="7"/>
    <n v="1"/>
    <x v="1"/>
    <x v="2"/>
    <s v="Q3"/>
    <x v="11"/>
    <x v="3"/>
    <s v="EQ"/>
    <n v="12648"/>
    <n v="12661"/>
    <n v="12519"/>
    <n v="12627"/>
    <n v="12565"/>
    <n v="12557"/>
    <n v="12580.83"/>
    <n v="157163"/>
    <n v="1977240460"/>
    <n v="37229"/>
    <n v="87882"/>
    <n v="55.92"/>
    <n v="-70"/>
    <n v="-5.5436762493070403E-3"/>
    <x v="0"/>
  </r>
  <r>
    <d v="2025-07-25T00:00:00"/>
    <x v="6"/>
    <n v="7"/>
    <n v="1"/>
    <x v="1"/>
    <x v="2"/>
    <s v="Q3"/>
    <x v="11"/>
    <x v="3"/>
    <s v="EQ"/>
    <n v="12545"/>
    <n v="12557"/>
    <n v="12357"/>
    <n v="12557"/>
    <n v="12385"/>
    <n v="12404"/>
    <n v="12418.29"/>
    <n v="260700"/>
    <n v="3237449240"/>
    <n v="42048"/>
    <n v="164569"/>
    <n v="63.13"/>
    <n v="-153"/>
    <n v="-1.2184438958349924E-2"/>
    <x v="0"/>
  </r>
  <r>
    <d v="2025-07-28T00:00:00"/>
    <x v="6"/>
    <n v="7"/>
    <n v="1"/>
    <x v="1"/>
    <x v="2"/>
    <s v="Q3"/>
    <x v="11"/>
    <x v="3"/>
    <s v="EQ"/>
    <n v="12371"/>
    <n v="12535"/>
    <n v="12302"/>
    <n v="12404"/>
    <n v="12335"/>
    <n v="12340"/>
    <n v="12410.95"/>
    <n v="292879"/>
    <n v="3634907654"/>
    <n v="51251"/>
    <n v="200785"/>
    <n v="68.56"/>
    <n v="-64"/>
    <n v="-5.1596259271202835E-3"/>
    <x v="0"/>
  </r>
  <r>
    <d v="2025-07-29T00:00:00"/>
    <x v="6"/>
    <n v="7"/>
    <n v="1"/>
    <x v="1"/>
    <x v="2"/>
    <s v="Q3"/>
    <x v="11"/>
    <x v="3"/>
    <s v="EQ"/>
    <n v="12340"/>
    <n v="12507"/>
    <n v="12268"/>
    <n v="12340"/>
    <n v="12488"/>
    <n v="12469"/>
    <n v="12395.17"/>
    <n v="285115"/>
    <n v="3534049999"/>
    <n v="44636"/>
    <n v="187875"/>
    <n v="65.89"/>
    <n v="129"/>
    <n v="1.0453808752025931E-2"/>
    <x v="1"/>
  </r>
  <r>
    <d v="2025-07-30T00:00:00"/>
    <x v="6"/>
    <n v="7"/>
    <n v="1"/>
    <x v="1"/>
    <x v="2"/>
    <s v="Q3"/>
    <x v="11"/>
    <x v="3"/>
    <s v="EQ"/>
    <n v="12431"/>
    <n v="12643"/>
    <n v="12420"/>
    <n v="12469"/>
    <n v="12588"/>
    <n v="12618"/>
    <n v="12575.09"/>
    <n v="203847"/>
    <n v="2563395216"/>
    <n v="44622"/>
    <n v="93202"/>
    <n v="45.72"/>
    <n v="149"/>
    <n v="1.1949635095035688E-2"/>
    <x v="1"/>
  </r>
  <r>
    <d v="2025-07-31T00:00:00"/>
    <x v="6"/>
    <n v="7"/>
    <n v="1"/>
    <x v="1"/>
    <x v="2"/>
    <s v="Q3"/>
    <x v="11"/>
    <x v="3"/>
    <s v="EQ"/>
    <n v="12506"/>
    <n v="12760"/>
    <n v="12464"/>
    <n v="12618"/>
    <n v="12521"/>
    <n v="12608"/>
    <n v="12574.65"/>
    <n v="709783"/>
    <n v="8925274901"/>
    <n v="106063"/>
    <n v="371174"/>
    <n v="52.29"/>
    <n v="-10"/>
    <n v="-7.9251862418766843E-4"/>
    <x v="0"/>
  </r>
  <r>
    <d v="2025-08-01T00:00:00"/>
    <x v="7"/>
    <n v="8"/>
    <n v="1"/>
    <x v="1"/>
    <x v="2"/>
    <s v="Q3"/>
    <x v="11"/>
    <x v="3"/>
    <s v="EQ"/>
    <n v="12521"/>
    <n v="12779"/>
    <n v="12273"/>
    <n v="12608"/>
    <n v="12275"/>
    <n v="12302"/>
    <n v="12478.12"/>
    <n v="346024"/>
    <n v="4317729270"/>
    <n v="68394"/>
    <n v="122251"/>
    <n v="35.33"/>
    <n v="-306"/>
    <n v="-2.4270304568527919E-2"/>
    <x v="0"/>
  </r>
  <r>
    <d v="2025-08-04T00:00:00"/>
    <x v="7"/>
    <n v="8"/>
    <n v="1"/>
    <x v="1"/>
    <x v="2"/>
    <s v="Q3"/>
    <x v="11"/>
    <x v="3"/>
    <s v="EQ"/>
    <n v="12326"/>
    <n v="12425"/>
    <n v="12225"/>
    <n v="12302"/>
    <n v="12357"/>
    <n v="12365"/>
    <n v="12328.72"/>
    <n v="255693"/>
    <n v="3152367752"/>
    <n v="60870"/>
    <n v="125440"/>
    <n v="49.06"/>
    <n v="63"/>
    <n v="5.1211185173142574E-3"/>
    <x v="1"/>
  </r>
  <r>
    <d v="2025-08-05T00:00:00"/>
    <x v="7"/>
    <n v="8"/>
    <n v="1"/>
    <x v="1"/>
    <x v="2"/>
    <s v="Q3"/>
    <x v="11"/>
    <x v="3"/>
    <s v="EQ"/>
    <n v="12400"/>
    <n v="12577"/>
    <n v="12370"/>
    <n v="12365"/>
    <n v="12543"/>
    <n v="12537"/>
    <n v="12512.87"/>
    <n v="233560"/>
    <n v="2922504951"/>
    <n v="43967"/>
    <n v="108107"/>
    <n v="46.29"/>
    <n v="172"/>
    <n v="1.391023048928427E-2"/>
    <x v="1"/>
  </r>
  <r>
    <d v="2025-08-06T00:00:00"/>
    <x v="7"/>
    <n v="8"/>
    <n v="1"/>
    <x v="1"/>
    <x v="2"/>
    <s v="Q3"/>
    <x v="11"/>
    <x v="3"/>
    <s v="EQ"/>
    <n v="12570"/>
    <n v="12619"/>
    <n v="12483"/>
    <n v="12537"/>
    <n v="12510"/>
    <n v="12524"/>
    <n v="12536.79"/>
    <n v="151608"/>
    <n v="1900677480"/>
    <n v="31122"/>
    <n v="79421"/>
    <n v="52.39"/>
    <n v="-13"/>
    <n v="-1.0369306851718912E-3"/>
    <x v="0"/>
  </r>
  <r>
    <d v="2025-08-07T00:00:00"/>
    <x v="7"/>
    <n v="8"/>
    <n v="1"/>
    <x v="1"/>
    <x v="2"/>
    <s v="Q3"/>
    <x v="11"/>
    <x v="3"/>
    <s v="EQ"/>
    <n v="12525"/>
    <n v="12654"/>
    <n v="12429"/>
    <n v="12524"/>
    <n v="12625"/>
    <n v="12632"/>
    <n v="12546.68"/>
    <n v="173393"/>
    <n v="2175506521"/>
    <n v="35095"/>
    <n v="94655"/>
    <n v="54.59"/>
    <n v="108"/>
    <n v="8.6234429894602362E-3"/>
    <x v="1"/>
  </r>
  <r>
    <d v="2025-08-08T00:00:00"/>
    <x v="7"/>
    <n v="8"/>
    <n v="1"/>
    <x v="1"/>
    <x v="2"/>
    <s v="Q3"/>
    <x v="11"/>
    <x v="3"/>
    <s v="EQ"/>
    <n v="12630"/>
    <n v="12725"/>
    <n v="12564"/>
    <n v="12632"/>
    <n v="12567"/>
    <n v="12590"/>
    <n v="12631.48"/>
    <n v="247048"/>
    <n v="3120582057"/>
    <n v="42222"/>
    <n v="143101"/>
    <n v="57.92"/>
    <n v="-42"/>
    <n v="-3.324889170360988E-3"/>
    <x v="0"/>
  </r>
  <r>
    <d v="2025-08-11T00:00:00"/>
    <x v="7"/>
    <n v="8"/>
    <n v="1"/>
    <x v="1"/>
    <x v="2"/>
    <s v="Q3"/>
    <x v="11"/>
    <x v="3"/>
    <s v="EQ"/>
    <n v="12585"/>
    <n v="12734"/>
    <n v="12482"/>
    <n v="12590"/>
    <n v="12583"/>
    <n v="12597"/>
    <n v="12564.22"/>
    <n v="187230"/>
    <n v="2352398674"/>
    <n v="42810"/>
    <n v="103808"/>
    <n v="55.44"/>
    <n v="7"/>
    <n v="5.5599682287529786E-4"/>
    <x v="1"/>
  </r>
  <r>
    <d v="2025-08-12T00:00:00"/>
    <x v="7"/>
    <n v="8"/>
    <n v="1"/>
    <x v="1"/>
    <x v="2"/>
    <s v="Q3"/>
    <x v="11"/>
    <x v="3"/>
    <s v="EQ"/>
    <n v="12620"/>
    <n v="12959"/>
    <n v="12606"/>
    <n v="12597"/>
    <n v="12847"/>
    <n v="12840"/>
    <n v="12857.67"/>
    <n v="504476"/>
    <n v="6486386920"/>
    <n v="90513"/>
    <n v="248276"/>
    <n v="49.21"/>
    <n v="243"/>
    <n v="1.9290307216003812E-2"/>
    <x v="1"/>
  </r>
  <r>
    <d v="2025-08-13T00:00:00"/>
    <x v="7"/>
    <n v="8"/>
    <n v="1"/>
    <x v="1"/>
    <x v="2"/>
    <s v="Q3"/>
    <x v="11"/>
    <x v="3"/>
    <s v="EQ"/>
    <n v="12840"/>
    <n v="12925"/>
    <n v="12752"/>
    <n v="12840"/>
    <n v="12839"/>
    <n v="12834"/>
    <n v="12852.17"/>
    <n v="252065"/>
    <n v="3239581920"/>
    <n v="50617"/>
    <n v="137332"/>
    <n v="54.48"/>
    <n v="-6"/>
    <n v="-4.6728971962616824E-4"/>
    <x v="0"/>
  </r>
  <r>
    <d v="2025-08-14T00:00:00"/>
    <x v="7"/>
    <n v="8"/>
    <n v="1"/>
    <x v="1"/>
    <x v="2"/>
    <s v="Q3"/>
    <x v="11"/>
    <x v="3"/>
    <s v="EQ"/>
    <n v="12864"/>
    <n v="12956"/>
    <n v="12825"/>
    <n v="12834"/>
    <n v="12905"/>
    <n v="12936"/>
    <n v="12902.63"/>
    <n v="318580"/>
    <n v="4110520647"/>
    <n v="55973"/>
    <n v="193532"/>
    <n v="60.75"/>
    <n v="102"/>
    <n v="7.9476390836839637E-3"/>
    <x v="1"/>
  </r>
  <r>
    <d v="2025-08-18T00:00:00"/>
    <x v="7"/>
    <n v="8"/>
    <n v="1"/>
    <x v="1"/>
    <x v="2"/>
    <s v="Q3"/>
    <x v="11"/>
    <x v="3"/>
    <s v="EQ"/>
    <n v="13703"/>
    <n v="14125"/>
    <n v="13664"/>
    <n v="12936"/>
    <n v="14090"/>
    <n v="14068"/>
    <n v="13938.19"/>
    <n v="2154781"/>
    <n v="30033753915"/>
    <n v="279326"/>
    <n v="1270612"/>
    <n v="58.97"/>
    <n v="1132"/>
    <n v="8.7507730364873221E-2"/>
    <x v="1"/>
  </r>
  <r>
    <d v="2025-08-19T00:00:00"/>
    <x v="7"/>
    <n v="8"/>
    <n v="1"/>
    <x v="1"/>
    <x v="2"/>
    <s v="Q3"/>
    <x v="11"/>
    <x v="3"/>
    <s v="EQ"/>
    <n v="14070"/>
    <n v="14270"/>
    <n v="13979"/>
    <n v="14068"/>
    <n v="14235"/>
    <n v="14250"/>
    <n v="14161.15"/>
    <n v="906623"/>
    <n v="12838824248"/>
    <n v="154240"/>
    <n v="515866"/>
    <n v="56.9"/>
    <n v="182"/>
    <n v="1.2937162354279216E-2"/>
    <x v="1"/>
  </r>
  <r>
    <d v="2025-08-20T00:00:00"/>
    <x v="7"/>
    <n v="8"/>
    <n v="1"/>
    <x v="1"/>
    <x v="2"/>
    <s v="Q3"/>
    <x v="11"/>
    <x v="3"/>
    <s v="EQ"/>
    <n v="14362"/>
    <n v="14362"/>
    <n v="14200"/>
    <n v="14250"/>
    <n v="14220"/>
    <n v="14221"/>
    <n v="14253.63"/>
    <n v="391425"/>
    <n v="5579225853"/>
    <n v="73246"/>
    <n v="233193"/>
    <n v="59.58"/>
    <n v="-29"/>
    <n v="-2.0350877192982456E-3"/>
    <x v="0"/>
  </r>
  <r>
    <d v="2025-08-21T00:00:00"/>
    <x v="7"/>
    <n v="8"/>
    <n v="1"/>
    <x v="1"/>
    <x v="2"/>
    <s v="Q3"/>
    <x v="11"/>
    <x v="3"/>
    <s v="EQ"/>
    <n v="14219"/>
    <n v="14401"/>
    <n v="14156"/>
    <n v="14221"/>
    <n v="14280"/>
    <n v="14280"/>
    <n v="14278.88"/>
    <n v="513460"/>
    <n v="7331631252"/>
    <n v="126872"/>
    <n v="324094"/>
    <n v="63.12"/>
    <n v="59"/>
    <n v="4.1487940369875536E-3"/>
    <x v="1"/>
  </r>
  <r>
    <d v="2025-08-22T00:00:00"/>
    <x v="7"/>
    <n v="8"/>
    <n v="1"/>
    <x v="1"/>
    <x v="2"/>
    <s v="Q3"/>
    <x v="11"/>
    <x v="3"/>
    <s v="EQ"/>
    <n v="14349"/>
    <n v="14370"/>
    <n v="14230"/>
    <n v="14280"/>
    <n v="14370"/>
    <n v="14349"/>
    <n v="14324.59"/>
    <n v="458935"/>
    <n v="6574057277"/>
    <n v="103050"/>
    <n v="293842"/>
    <n v="64.03"/>
    <n v="69"/>
    <n v="4.8319327731092439E-3"/>
    <x v="1"/>
  </r>
  <r>
    <d v="2025-08-25T00:00:00"/>
    <x v="7"/>
    <n v="8"/>
    <n v="1"/>
    <x v="1"/>
    <x v="2"/>
    <s v="Q3"/>
    <x v="11"/>
    <x v="3"/>
    <s v="EQ"/>
    <n v="14401"/>
    <n v="14478"/>
    <n v="14280"/>
    <n v="14349"/>
    <n v="14450"/>
    <n v="14452"/>
    <n v="14400.31"/>
    <n v="357110"/>
    <n v="5142495582"/>
    <n v="63692"/>
    <n v="222798"/>
    <n v="62.39"/>
    <n v="103"/>
    <n v="7.1782005714683952E-3"/>
    <x v="1"/>
  </r>
  <r>
    <d v="2025-08-26T00:00:00"/>
    <x v="7"/>
    <n v="8"/>
    <n v="1"/>
    <x v="1"/>
    <x v="2"/>
    <s v="Q3"/>
    <x v="11"/>
    <x v="3"/>
    <s v="EQ"/>
    <n v="14452"/>
    <n v="14825"/>
    <n v="14391"/>
    <n v="14452"/>
    <n v="14720"/>
    <n v="14714"/>
    <n v="14669.48"/>
    <n v="962974"/>
    <n v="14126332347"/>
    <n v="141393"/>
    <n v="544320"/>
    <n v="56.52"/>
    <n v="262"/>
    <n v="1.8128978688070854E-2"/>
    <x v="1"/>
  </r>
  <r>
    <d v="2025-08-28T00:00:00"/>
    <x v="7"/>
    <n v="8"/>
    <n v="1"/>
    <x v="1"/>
    <x v="2"/>
    <s v="Q3"/>
    <x v="11"/>
    <x v="3"/>
    <s v="EQ"/>
    <n v="14895"/>
    <n v="14895"/>
    <n v="14625"/>
    <n v="14714"/>
    <n v="14798"/>
    <n v="14752"/>
    <n v="14744.28"/>
    <n v="666635"/>
    <n v="9829050429"/>
    <n v="114042"/>
    <n v="404782"/>
    <n v="60.72"/>
    <n v="38"/>
    <n v="2.5825744189207555E-3"/>
    <x v="1"/>
  </r>
  <r>
    <d v="2025-08-29T00:00:00"/>
    <x v="7"/>
    <n v="8"/>
    <n v="1"/>
    <x v="1"/>
    <x v="2"/>
    <s v="Q3"/>
    <x v="11"/>
    <x v="3"/>
    <s v="EQ"/>
    <n v="14750"/>
    <n v="14850"/>
    <n v="14692"/>
    <n v="14752"/>
    <n v="14790"/>
    <n v="14791"/>
    <n v="14773.55"/>
    <n v="621560"/>
    <n v="9182645808"/>
    <n v="120028"/>
    <n v="400210"/>
    <n v="64.39"/>
    <n v="39"/>
    <n v="2.6437093275488068E-3"/>
    <x v="1"/>
  </r>
  <r>
    <d v="2025-09-01T00:00:00"/>
    <x v="8"/>
    <n v="9"/>
    <n v="1"/>
    <x v="1"/>
    <x v="2"/>
    <s v="Q3"/>
    <x v="11"/>
    <x v="3"/>
    <s v="EQ"/>
    <n v="14790"/>
    <n v="14938"/>
    <n v="14654"/>
    <n v="14791"/>
    <n v="14865"/>
    <n v="14887"/>
    <n v="14818.81"/>
    <n v="572927"/>
    <n v="8490094719"/>
    <n v="84752"/>
    <n v="376503"/>
    <n v="65.72"/>
    <n v="96"/>
    <n v="6.4904333716449191E-3"/>
    <x v="1"/>
  </r>
  <r>
    <d v="2025-09-02T00:00:00"/>
    <x v="8"/>
    <n v="9"/>
    <n v="1"/>
    <x v="1"/>
    <x v="2"/>
    <s v="Q3"/>
    <x v="11"/>
    <x v="3"/>
    <s v="EQ"/>
    <n v="14859"/>
    <n v="14934"/>
    <n v="14783"/>
    <n v="14887"/>
    <n v="14848"/>
    <n v="14842"/>
    <n v="14862.16"/>
    <n v="379167"/>
    <n v="5635238875"/>
    <n v="63082"/>
    <n v="219713"/>
    <n v="57.95"/>
    <n v="-45"/>
    <n v="-3.0227715456438505E-3"/>
    <x v="0"/>
  </r>
  <r>
    <d v="2025-09-03T00:00:00"/>
    <x v="8"/>
    <n v="9"/>
    <n v="1"/>
    <x v="1"/>
    <x v="2"/>
    <s v="Q3"/>
    <x v="11"/>
    <x v="3"/>
    <s v="EQ"/>
    <n v="14875"/>
    <n v="14991"/>
    <n v="14750"/>
    <n v="14842"/>
    <n v="14911"/>
    <n v="14927"/>
    <n v="14902.26"/>
    <n v="561656"/>
    <n v="8369943170"/>
    <n v="57170"/>
    <n v="355529"/>
    <n v="63.3"/>
    <n v="85"/>
    <n v="5.7269909715671743E-3"/>
    <x v="1"/>
  </r>
  <r>
    <d v="2025-09-04T00:00:00"/>
    <x v="8"/>
    <n v="9"/>
    <n v="1"/>
    <x v="1"/>
    <x v="2"/>
    <s v="Q3"/>
    <x v="11"/>
    <x v="3"/>
    <s v="EQ"/>
    <n v="15240"/>
    <n v="15240"/>
    <n v="14630"/>
    <n v="14927"/>
    <n v="14680"/>
    <n v="14662"/>
    <n v="14852.46"/>
    <n v="784369"/>
    <n v="11649810635"/>
    <n v="132255"/>
    <n v="397248"/>
    <n v="50.65"/>
    <n v="-265"/>
    <n v="-1.7753064915924165E-2"/>
    <x v="0"/>
  </r>
  <r>
    <d v="2025-09-05T00:00:00"/>
    <x v="8"/>
    <n v="9"/>
    <n v="1"/>
    <x v="1"/>
    <x v="2"/>
    <s v="Q3"/>
    <x v="11"/>
    <x v="3"/>
    <s v="EQ"/>
    <n v="14740"/>
    <n v="14957"/>
    <n v="14701"/>
    <n v="14662"/>
    <n v="14903"/>
    <n v="14895"/>
    <n v="14829.09"/>
    <n v="473806"/>
    <n v="7026110833"/>
    <n v="74445"/>
    <n v="234004"/>
    <n v="49.39"/>
    <n v="233"/>
    <n v="1.5891419997271859E-2"/>
    <x v="1"/>
  </r>
  <r>
    <d v="2025-09-08T00:00:00"/>
    <x v="8"/>
    <n v="9"/>
    <n v="1"/>
    <x v="1"/>
    <x v="2"/>
    <s v="Q3"/>
    <x v="11"/>
    <x v="3"/>
    <s v="EQ"/>
    <n v="14921"/>
    <n v="15319"/>
    <n v="14850"/>
    <n v="14895"/>
    <n v="15256"/>
    <n v="15258"/>
    <n v="15178.18"/>
    <n v="691077"/>
    <n v="10489293330"/>
    <n v="117092"/>
    <n v="418948"/>
    <n v="60.62"/>
    <n v="363"/>
    <n v="2.4370594159113797E-2"/>
    <x v="1"/>
  </r>
  <r>
    <d v="2025-09-09T00:00:00"/>
    <x v="8"/>
    <n v="9"/>
    <n v="1"/>
    <x v="1"/>
    <x v="2"/>
    <s v="Q3"/>
    <x v="11"/>
    <x v="3"/>
    <s v="EQ"/>
    <n v="15249"/>
    <n v="15384"/>
    <n v="15201"/>
    <n v="15258"/>
    <n v="15339"/>
    <n v="15365"/>
    <n v="15310.67"/>
    <n v="605860"/>
    <n v="9276125259"/>
    <n v="75284"/>
    <n v="391913"/>
    <n v="64.69"/>
    <n v="107"/>
    <n v="7.0127146414995416E-3"/>
    <x v="1"/>
  </r>
  <r>
    <d v="2025-09-10T00:00:00"/>
    <x v="8"/>
    <n v="9"/>
    <n v="1"/>
    <x v="1"/>
    <x v="2"/>
    <s v="Q3"/>
    <x v="11"/>
    <x v="3"/>
    <s v="EQ"/>
    <n v="15366"/>
    <n v="15384"/>
    <n v="15072"/>
    <n v="15365"/>
    <n v="15134"/>
    <n v="15108"/>
    <n v="15189.25"/>
    <n v="489062"/>
    <n v="7428485424"/>
    <n v="95671"/>
    <n v="313915"/>
    <n v="64.19"/>
    <n v="-257"/>
    <n v="-1.672632606573381E-2"/>
    <x v="0"/>
  </r>
  <r>
    <d v="2025-09-11T00:00:00"/>
    <x v="8"/>
    <n v="9"/>
    <n v="1"/>
    <x v="1"/>
    <x v="2"/>
    <s v="Q3"/>
    <x v="11"/>
    <x v="3"/>
    <s v="EQ"/>
    <n v="15111"/>
    <n v="15191"/>
    <n v="15038"/>
    <n v="15108"/>
    <n v="15119"/>
    <n v="15095"/>
    <n v="15103.21"/>
    <n v="657161"/>
    <n v="9925241316"/>
    <n v="81386"/>
    <n v="437687"/>
    <n v="66.599999999999994"/>
    <n v="-13"/>
    <n v="-8.6047127349748477E-4"/>
    <x v="0"/>
  </r>
  <r>
    <d v="2025-09-12T00:00:00"/>
    <x v="8"/>
    <n v="9"/>
    <n v="1"/>
    <x v="1"/>
    <x v="2"/>
    <s v="Q3"/>
    <x v="11"/>
    <x v="3"/>
    <s v="EQ"/>
    <n v="15160"/>
    <n v="15373"/>
    <n v="15153"/>
    <n v="15095"/>
    <n v="15307"/>
    <n v="15325"/>
    <n v="15311.6"/>
    <n v="420101"/>
    <n v="6432420385"/>
    <n v="67135"/>
    <n v="264415"/>
    <n v="62.94"/>
    <n v="230"/>
    <n v="1.5236833388539251E-2"/>
    <x v="1"/>
  </r>
  <r>
    <d v="2025-09-15T00:00:00"/>
    <x v="8"/>
    <n v="9"/>
    <n v="1"/>
    <x v="1"/>
    <x v="2"/>
    <s v="Q3"/>
    <x v="11"/>
    <x v="3"/>
    <s v="EQ"/>
    <n v="15350"/>
    <n v="15378"/>
    <n v="15249"/>
    <n v="15325"/>
    <n v="15277"/>
    <n v="15265"/>
    <n v="15295.13"/>
    <n v="170587"/>
    <n v="2609150923"/>
    <n v="29191"/>
    <n v="92387"/>
    <n v="54.16"/>
    <n v="-60"/>
    <n v="-3.9151712887438824E-3"/>
    <x v="0"/>
  </r>
  <r>
    <d v="2025-09-16T00:00:00"/>
    <x v="8"/>
    <n v="9"/>
    <n v="1"/>
    <x v="1"/>
    <x v="2"/>
    <s v="Q3"/>
    <x v="11"/>
    <x v="3"/>
    <s v="EQ"/>
    <n v="15300"/>
    <n v="15594"/>
    <n v="15284"/>
    <n v="15265"/>
    <n v="15592"/>
    <n v="15573"/>
    <n v="15459.79"/>
    <n v="381944"/>
    <n v="5904774595"/>
    <n v="63143"/>
    <n v="195294"/>
    <n v="51.13"/>
    <n v="308"/>
    <n v="2.0176875204716671E-2"/>
    <x v="1"/>
  </r>
  <r>
    <d v="2025-09-17T00:00:00"/>
    <x v="8"/>
    <n v="9"/>
    <n v="1"/>
    <x v="1"/>
    <x v="2"/>
    <s v="Q3"/>
    <x v="11"/>
    <x v="3"/>
    <s v="EQ"/>
    <n v="15592"/>
    <n v="15818"/>
    <n v="15570"/>
    <n v="15573"/>
    <n v="15790"/>
    <n v="15801"/>
    <n v="15732.13"/>
    <n v="624986"/>
    <n v="9832357992"/>
    <n v="92349"/>
    <n v="370908"/>
    <n v="59.35"/>
    <n v="228"/>
    <n v="1.4640724330572143E-2"/>
    <x v="1"/>
  </r>
  <r>
    <d v="2025-09-18T00:00:00"/>
    <x v="8"/>
    <n v="9"/>
    <n v="1"/>
    <x v="1"/>
    <x v="2"/>
    <s v="Q3"/>
    <x v="11"/>
    <x v="3"/>
    <s v="EQ"/>
    <n v="15916"/>
    <n v="15939"/>
    <n v="15703"/>
    <n v="15801"/>
    <n v="15840"/>
    <n v="15817"/>
    <n v="15821.81"/>
    <n v="642175"/>
    <n v="10160368757"/>
    <n v="112026"/>
    <n v="386655"/>
    <n v="60.21"/>
    <n v="16"/>
    <n v="1.012594139611417E-3"/>
    <x v="1"/>
  </r>
  <r>
    <d v="2025-09-19T00:00:00"/>
    <x v="8"/>
    <n v="9"/>
    <n v="1"/>
    <x v="1"/>
    <x v="2"/>
    <s v="Q3"/>
    <x v="11"/>
    <x v="3"/>
    <s v="EQ"/>
    <n v="16000"/>
    <n v="16060"/>
    <n v="15811"/>
    <n v="15817"/>
    <n v="15880"/>
    <n v="15864"/>
    <n v="15885.75"/>
    <n v="652443"/>
    <n v="10364547118"/>
    <n v="62166"/>
    <n v="404680"/>
    <n v="62.03"/>
    <n v="47"/>
    <n v="2.9714863754188533E-3"/>
    <x v="1"/>
  </r>
  <r>
    <d v="2025-09-22T00:00:00"/>
    <x v="8"/>
    <n v="9"/>
    <n v="1"/>
    <x v="1"/>
    <x v="2"/>
    <s v="Q3"/>
    <x v="11"/>
    <x v="3"/>
    <s v="EQ"/>
    <n v="15879"/>
    <n v="16000"/>
    <n v="15779"/>
    <n v="15864"/>
    <n v="15779"/>
    <n v="15816"/>
    <n v="15904.26"/>
    <n v="302234"/>
    <n v="4806806833"/>
    <n v="60022"/>
    <n v="184651"/>
    <n v="61.1"/>
    <n v="-48"/>
    <n v="-3.0257186081694403E-3"/>
    <x v="0"/>
  </r>
  <r>
    <d v="2025-09-23T00:00:00"/>
    <x v="8"/>
    <n v="9"/>
    <n v="1"/>
    <x v="1"/>
    <x v="2"/>
    <s v="Q3"/>
    <x v="11"/>
    <x v="3"/>
    <s v="EQ"/>
    <n v="16120"/>
    <n v="16325"/>
    <n v="16031"/>
    <n v="15816"/>
    <n v="16083"/>
    <n v="16097"/>
    <n v="16148.86"/>
    <n v="873114"/>
    <n v="14099794364"/>
    <n v="132040"/>
    <n v="328977"/>
    <n v="37.68"/>
    <n v="281"/>
    <n v="1.7766818411734952E-2"/>
    <x v="1"/>
  </r>
  <r>
    <d v="2025-09-24T00:00:00"/>
    <x v="8"/>
    <n v="9"/>
    <n v="1"/>
    <x v="1"/>
    <x v="2"/>
    <s v="Q3"/>
    <x v="11"/>
    <x v="3"/>
    <s v="EQ"/>
    <n v="16188"/>
    <n v="16375"/>
    <n v="16063"/>
    <n v="16097"/>
    <n v="16254"/>
    <n v="16249"/>
    <n v="16240.09"/>
    <n v="663647"/>
    <n v="10777689205"/>
    <n v="105290"/>
    <n v="357198"/>
    <n v="53.82"/>
    <n v="152"/>
    <n v="9.4427533080698265E-3"/>
    <x v="1"/>
  </r>
  <r>
    <d v="2025-09-25T00:00:00"/>
    <x v="8"/>
    <n v="9"/>
    <n v="1"/>
    <x v="1"/>
    <x v="2"/>
    <s v="Q3"/>
    <x v="11"/>
    <x v="3"/>
    <s v="EQ"/>
    <n v="16249"/>
    <n v="16370"/>
    <n v="16067"/>
    <n v="16249"/>
    <n v="16236"/>
    <n v="16269"/>
    <n v="16232.37"/>
    <n v="490262"/>
    <n v="7958113355"/>
    <n v="79885"/>
    <n v="262522"/>
    <n v="53.55"/>
    <n v="20"/>
    <n v="1.2308449750753892E-3"/>
    <x v="1"/>
  </r>
  <r>
    <d v="2025-09-26T00:00:00"/>
    <x v="8"/>
    <n v="9"/>
    <n v="1"/>
    <x v="1"/>
    <x v="2"/>
    <s v="Q3"/>
    <x v="11"/>
    <x v="3"/>
    <s v="EQ"/>
    <n v="16235"/>
    <n v="16435"/>
    <n v="16202"/>
    <n v="16269"/>
    <n v="16307"/>
    <n v="16286"/>
    <n v="16356.06"/>
    <n v="490957"/>
    <n v="8030122303"/>
    <n v="103824"/>
    <n v="280481"/>
    <n v="57.13"/>
    <n v="17"/>
    <n v="1.0449320794148381E-3"/>
    <x v="1"/>
  </r>
  <r>
    <d v="2025-09-29T00:00:00"/>
    <x v="8"/>
    <n v="9"/>
    <n v="1"/>
    <x v="1"/>
    <x v="2"/>
    <s v="Q3"/>
    <x v="11"/>
    <x v="3"/>
    <s v="EQ"/>
    <n v="16300"/>
    <n v="16340"/>
    <n v="15950"/>
    <n v="16286"/>
    <n v="16000"/>
    <n v="15984"/>
    <n v="16070.28"/>
    <n v="627326"/>
    <n v="10081302827"/>
    <n v="106920"/>
    <n v="360130"/>
    <n v="57.41"/>
    <n v="-302"/>
    <n v="-1.8543534323959228E-2"/>
    <x v="0"/>
  </r>
  <r>
    <d v="2025-09-30T00:00:00"/>
    <x v="8"/>
    <n v="9"/>
    <n v="1"/>
    <x v="1"/>
    <x v="2"/>
    <s v="Q3"/>
    <x v="11"/>
    <x v="3"/>
    <s v="EQ"/>
    <n v="15985"/>
    <n v="16054"/>
    <n v="15921"/>
    <n v="15984"/>
    <n v="16035"/>
    <n v="16029"/>
    <n v="15999.63"/>
    <n v="390006"/>
    <n v="6239952133"/>
    <n v="60117"/>
    <n v="244200"/>
    <n v="62.61"/>
    <n v="45"/>
    <n v="2.8153153153153152E-3"/>
    <x v="1"/>
  </r>
  <r>
    <d v="2025-10-01T00:00:00"/>
    <x v="9"/>
    <n v="10"/>
    <n v="1"/>
    <x v="1"/>
    <x v="3"/>
    <s v="Q4"/>
    <x v="11"/>
    <x v="3"/>
    <s v="EQ"/>
    <n v="16026"/>
    <n v="16109"/>
    <n v="15850"/>
    <n v="16029"/>
    <n v="15970"/>
    <n v="15965"/>
    <n v="15934.15"/>
    <n v="426075"/>
    <n v="6789144839"/>
    <n v="68436"/>
    <n v="282972"/>
    <n v="66.41"/>
    <n v="-64"/>
    <n v="-3.9927631168507078E-3"/>
    <x v="0"/>
  </r>
  <r>
    <d v="2025-10-03T00:00:00"/>
    <x v="9"/>
    <n v="10"/>
    <n v="1"/>
    <x v="1"/>
    <x v="3"/>
    <s v="Q4"/>
    <x v="11"/>
    <x v="3"/>
    <s v="EQ"/>
    <n v="15949"/>
    <n v="16025"/>
    <n v="15736"/>
    <n v="15965"/>
    <n v="15808"/>
    <n v="15806"/>
    <n v="15823.16"/>
    <n v="470216"/>
    <n v="7440301086"/>
    <n v="68052"/>
    <n v="287885"/>
    <n v="61.22"/>
    <n v="-159"/>
    <n v="-9.9592859379893511E-3"/>
    <x v="0"/>
  </r>
  <r>
    <d v="2025-10-06T00:00:00"/>
    <x v="9"/>
    <n v="10"/>
    <n v="1"/>
    <x v="1"/>
    <x v="3"/>
    <s v="Q4"/>
    <x v="11"/>
    <x v="3"/>
    <s v="EQ"/>
    <n v="15840"/>
    <n v="16057"/>
    <n v="15708"/>
    <n v="15806"/>
    <n v="16001"/>
    <n v="15998"/>
    <n v="15962.12"/>
    <n v="268497"/>
    <n v="4285780255"/>
    <n v="53647"/>
    <n v="130858"/>
    <n v="48.74"/>
    <n v="192"/>
    <n v="1.2147285840819942E-2"/>
    <x v="1"/>
  </r>
  <r>
    <d v="2025-10-07T00:00:00"/>
    <x v="9"/>
    <n v="10"/>
    <n v="1"/>
    <x v="1"/>
    <x v="3"/>
    <s v="Q4"/>
    <x v="11"/>
    <x v="3"/>
    <s v="EQ"/>
    <n v="16014"/>
    <n v="16159"/>
    <n v="15977"/>
    <n v="15998"/>
    <n v="16092"/>
    <n v="16108"/>
    <n v="16108.24"/>
    <n v="330326"/>
    <n v="5320971490"/>
    <n v="52517"/>
    <n v="212169"/>
    <n v="64.23"/>
    <n v="110"/>
    <n v="6.8758594824353042E-3"/>
    <x v="1"/>
  </r>
  <r>
    <d v="2025-10-08T00:00:00"/>
    <x v="9"/>
    <n v="10"/>
    <n v="1"/>
    <x v="1"/>
    <x v="3"/>
    <s v="Q4"/>
    <x v="11"/>
    <x v="3"/>
    <s v="EQ"/>
    <n v="16108"/>
    <n v="16236"/>
    <n v="15979"/>
    <n v="16108"/>
    <n v="16014"/>
    <n v="16012"/>
    <n v="16125.3"/>
    <n v="306518"/>
    <n v="4942694838"/>
    <n v="48172"/>
    <n v="201113"/>
    <n v="65.61"/>
    <n v="-96"/>
    <n v="-5.9597715420908869E-3"/>
    <x v="0"/>
  </r>
  <r>
    <d v="2025-10-09T00:00:00"/>
    <x v="9"/>
    <n v="10"/>
    <n v="1"/>
    <x v="1"/>
    <x v="3"/>
    <s v="Q4"/>
    <x v="11"/>
    <x v="3"/>
    <s v="EQ"/>
    <n v="16070"/>
    <n v="16075"/>
    <n v="15853"/>
    <n v="16012"/>
    <n v="15948"/>
    <n v="15985"/>
    <n v="15943.31"/>
    <n v="300499"/>
    <n v="4790949910"/>
    <n v="53385"/>
    <n v="182401"/>
    <n v="60.7"/>
    <n v="-27"/>
    <n v="-1.6862353235073695E-3"/>
    <x v="0"/>
  </r>
  <r>
    <d v="2025-10-10T00:00:00"/>
    <x v="9"/>
    <n v="10"/>
    <n v="1"/>
    <x v="1"/>
    <x v="3"/>
    <s v="Q4"/>
    <x v="11"/>
    <x v="3"/>
    <s v="EQ"/>
    <n v="15980"/>
    <n v="16315"/>
    <n v="15911"/>
    <n v="15985"/>
    <n v="16285"/>
    <n v="16265"/>
    <n v="16173.69"/>
    <n v="423031"/>
    <n v="6841972205"/>
    <n v="85744"/>
    <n v="240568"/>
    <n v="56.87"/>
    <n v="280"/>
    <n v="1.7516421645292463E-2"/>
    <x v="1"/>
  </r>
  <r>
    <d v="2025-10-13T00:00:00"/>
    <x v="9"/>
    <n v="10"/>
    <n v="1"/>
    <x v="1"/>
    <x v="3"/>
    <s v="Q4"/>
    <x v="11"/>
    <x v="3"/>
    <s v="EQ"/>
    <n v="16264"/>
    <n v="16432"/>
    <n v="16218"/>
    <n v="16265"/>
    <n v="16320"/>
    <n v="16323"/>
    <n v="16332.27"/>
    <n v="337617"/>
    <n v="5514050574"/>
    <n v="56986"/>
    <n v="180658"/>
    <n v="53.51"/>
    <n v="58"/>
    <n v="3.5659391331079003E-3"/>
    <x v="1"/>
  </r>
  <r>
    <d v="2025-10-14T00:00:00"/>
    <x v="9"/>
    <n v="10"/>
    <n v="1"/>
    <x v="1"/>
    <x v="3"/>
    <s v="Q4"/>
    <x v="11"/>
    <x v="3"/>
    <s v="EQ"/>
    <n v="16350"/>
    <n v="16350"/>
    <n v="16121"/>
    <n v="16323"/>
    <n v="16300"/>
    <n v="16261"/>
    <n v="16217.7"/>
    <n v="307925"/>
    <n v="4993834187"/>
    <n v="63401"/>
    <n v="171891"/>
    <n v="55.82"/>
    <n v="-62"/>
    <n v="-3.7983213869999389E-3"/>
    <x v="0"/>
  </r>
  <r>
    <d v="2025-10-15T00:00:00"/>
    <x v="9"/>
    <n v="10"/>
    <n v="1"/>
    <x v="1"/>
    <x v="3"/>
    <s v="Q4"/>
    <x v="11"/>
    <x v="3"/>
    <s v="EQ"/>
    <n v="16300"/>
    <n v="16380"/>
    <n v="16200"/>
    <n v="16261"/>
    <n v="16218"/>
    <n v="16212"/>
    <n v="16286.65"/>
    <n v="266435"/>
    <n v="4339334831"/>
    <n v="43992"/>
    <n v="164734"/>
    <n v="61.83"/>
    <n v="-49"/>
    <n v="-3.0133448127421438E-3"/>
    <x v="0"/>
  </r>
  <r>
    <d v="2025-10-16T00:00:00"/>
    <x v="9"/>
    <n v="10"/>
    <n v="1"/>
    <x v="1"/>
    <x v="3"/>
    <s v="Q4"/>
    <x v="11"/>
    <x v="3"/>
    <s v="EQ"/>
    <n v="16246"/>
    <n v="16332"/>
    <n v="16200"/>
    <n v="16212"/>
    <n v="16295"/>
    <n v="16298"/>
    <n v="16286.68"/>
    <n v="265727"/>
    <n v="4327811746"/>
    <n v="38122"/>
    <n v="162025"/>
    <n v="60.97"/>
    <n v="86"/>
    <n v="5.3047125585985689E-3"/>
    <x v="1"/>
  </r>
  <r>
    <d v="2025-10-17T00:00:00"/>
    <x v="9"/>
    <n v="10"/>
    <n v="1"/>
    <x v="1"/>
    <x v="3"/>
    <s v="Q4"/>
    <x v="11"/>
    <x v="3"/>
    <s v="EQ"/>
    <n v="16298"/>
    <n v="16549"/>
    <n v="16298"/>
    <n v="16298"/>
    <n v="16380"/>
    <n v="16401"/>
    <n v="16431"/>
    <n v="411608"/>
    <n v="6763133045"/>
    <n v="62951"/>
    <n v="221476"/>
    <n v="53.81"/>
    <n v="103"/>
    <n v="6.3197938397349367E-3"/>
    <x v="1"/>
  </r>
  <r>
    <d v="2025-10-20T00:00:00"/>
    <x v="9"/>
    <n v="10"/>
    <n v="1"/>
    <x v="1"/>
    <x v="3"/>
    <s v="Q4"/>
    <x v="11"/>
    <x v="3"/>
    <s v="EQ"/>
    <n v="16500"/>
    <n v="16518"/>
    <n v="16380"/>
    <n v="16401"/>
    <n v="16400"/>
    <n v="16424"/>
    <n v="16425.66"/>
    <n v="374246"/>
    <n v="6147238191"/>
    <n v="66810"/>
    <n v="253317"/>
    <n v="67.69"/>
    <n v="23"/>
    <n v="1.4023535150295714E-3"/>
    <x v="1"/>
  </r>
  <r>
    <d v="2025-10-21T00:00:00"/>
    <x v="9"/>
    <n v="10"/>
    <n v="1"/>
    <x v="1"/>
    <x v="3"/>
    <s v="Q4"/>
    <x v="11"/>
    <x v="3"/>
    <s v="EQ"/>
    <n v="16453"/>
    <n v="16476"/>
    <n v="16330"/>
    <n v="16424"/>
    <n v="16335"/>
    <n v="16396"/>
    <n v="16421.97"/>
    <n v="28990"/>
    <n v="476072873"/>
    <n v="4811"/>
    <n v="14744"/>
    <n v="50.86"/>
    <n v="-28"/>
    <n v="-1.7048222113979542E-3"/>
    <x v="0"/>
  </r>
  <r>
    <d v="2025-10-23T00:00:00"/>
    <x v="9"/>
    <n v="10"/>
    <n v="1"/>
    <x v="1"/>
    <x v="3"/>
    <s v="Q4"/>
    <x v="11"/>
    <x v="3"/>
    <s v="EQ"/>
    <n v="16660"/>
    <n v="16660"/>
    <n v="16340"/>
    <n v="16396"/>
    <n v="16410"/>
    <n v="16393"/>
    <n v="16408.099999999999"/>
    <n v="481753"/>
    <n v="7904651754"/>
    <n v="81380"/>
    <n v="300592"/>
    <n v="62.4"/>
    <n v="-3"/>
    <n v="-1.8297145645279338E-4"/>
    <x v="0"/>
  </r>
  <r>
    <d v="2025-10-24T00:00:00"/>
    <x v="9"/>
    <n v="10"/>
    <n v="1"/>
    <x v="1"/>
    <x v="3"/>
    <s v="Q4"/>
    <x v="11"/>
    <x v="3"/>
    <s v="EQ"/>
    <n v="16392"/>
    <n v="16423"/>
    <n v="16200"/>
    <n v="16393"/>
    <n v="16267"/>
    <n v="16274"/>
    <n v="16292.91"/>
    <n v="208520"/>
    <n v="3397396967"/>
    <n v="45966"/>
    <n v="116201"/>
    <n v="55.73"/>
    <n v="-119"/>
    <n v="-7.2591959982919538E-3"/>
    <x v="0"/>
  </r>
  <r>
    <d v="2025-10-27T00:00:00"/>
    <x v="9"/>
    <n v="10"/>
    <n v="1"/>
    <x v="1"/>
    <x v="3"/>
    <s v="Q4"/>
    <x v="11"/>
    <x v="3"/>
    <s v="EQ"/>
    <n v="16350"/>
    <n v="16410"/>
    <n v="16275"/>
    <n v="16274"/>
    <n v="16382"/>
    <n v="16388"/>
    <n v="16343.41"/>
    <n v="209829"/>
    <n v="3429322041"/>
    <n v="39421"/>
    <n v="124538"/>
    <n v="59.35"/>
    <n v="114"/>
    <n v="7.0050387120560399E-3"/>
    <x v="1"/>
  </r>
  <r>
    <d v="2025-10-28T00:00:00"/>
    <x v="9"/>
    <n v="10"/>
    <n v="1"/>
    <x v="1"/>
    <x v="3"/>
    <s v="Q4"/>
    <x v="11"/>
    <x v="3"/>
    <s v="EQ"/>
    <n v="16399"/>
    <n v="16495"/>
    <n v="16261"/>
    <n v="16388"/>
    <n v="16309"/>
    <n v="16311"/>
    <n v="16356.1"/>
    <n v="383383"/>
    <n v="6270649073"/>
    <n v="69797"/>
    <n v="233089"/>
    <n v="60.8"/>
    <n v="-77"/>
    <n v="-4.6985599218940686E-3"/>
    <x v="0"/>
  </r>
  <r>
    <d v="2025-10-29T00:00:00"/>
    <x v="9"/>
    <n v="10"/>
    <n v="1"/>
    <x v="1"/>
    <x v="3"/>
    <s v="Q4"/>
    <x v="11"/>
    <x v="3"/>
    <s v="EQ"/>
    <n v="16360"/>
    <n v="16428"/>
    <n v="16046"/>
    <n v="16311"/>
    <n v="16140"/>
    <n v="16138"/>
    <n v="16250.17"/>
    <n v="232815"/>
    <n v="3783283107"/>
    <n v="39351"/>
    <n v="102889"/>
    <n v="44.19"/>
    <n v="-173"/>
    <n v="-1.0606339280240329E-2"/>
    <x v="0"/>
  </r>
  <r>
    <d v="2025-10-30T00:00:00"/>
    <x v="9"/>
    <n v="10"/>
    <n v="1"/>
    <x v="1"/>
    <x v="3"/>
    <s v="Q4"/>
    <x v="11"/>
    <x v="3"/>
    <s v="EQ"/>
    <n v="16190"/>
    <n v="16275"/>
    <n v="16077"/>
    <n v="16138"/>
    <n v="16190"/>
    <n v="16206"/>
    <n v="16199.02"/>
    <n v="230383"/>
    <n v="3731979767"/>
    <n v="38004"/>
    <n v="125597"/>
    <n v="54.52"/>
    <n v="68"/>
    <n v="4.2136572065931341E-3"/>
    <x v="1"/>
  </r>
  <r>
    <d v="2025-10-31T00:00:00"/>
    <x v="9"/>
    <n v="10"/>
    <n v="1"/>
    <x v="1"/>
    <x v="3"/>
    <s v="Q4"/>
    <x v="11"/>
    <x v="3"/>
    <s v="EQ"/>
    <n v="16204"/>
    <n v="16516"/>
    <n v="15949"/>
    <n v="16206"/>
    <n v="16155"/>
    <n v="16186"/>
    <n v="16247.98"/>
    <n v="719402"/>
    <n v="11688832854"/>
    <n v="103861"/>
    <n v="282119"/>
    <n v="39.22"/>
    <n v="-20"/>
    <n v="-1.2341108231519191E-3"/>
    <x v="0"/>
  </r>
  <r>
    <d v="2025-11-03T00:00:00"/>
    <x v="10"/>
    <n v="11"/>
    <n v="1"/>
    <x v="1"/>
    <x v="3"/>
    <s v="Q4"/>
    <x v="11"/>
    <x v="3"/>
    <s v="EQ"/>
    <n v="16016"/>
    <n v="16100"/>
    <n v="15530"/>
    <n v="16186"/>
    <n v="15634"/>
    <n v="15651"/>
    <n v="15667"/>
    <n v="942850"/>
    <n v="14771635214"/>
    <n v="152759"/>
    <n v="511696"/>
    <n v="54.27"/>
    <n v="-535"/>
    <n v="-3.305325590016063E-2"/>
    <x v="0"/>
  </r>
  <r>
    <d v="2025-11-04T00:00:00"/>
    <x v="10"/>
    <n v="11"/>
    <n v="1"/>
    <x v="1"/>
    <x v="3"/>
    <s v="Q4"/>
    <x v="11"/>
    <x v="3"/>
    <s v="EQ"/>
    <n v="15607"/>
    <n v="15633"/>
    <n v="15355"/>
    <n v="15651"/>
    <n v="15356"/>
    <n v="15374"/>
    <n v="15465.51"/>
    <n v="748848"/>
    <n v="11581319295"/>
    <n v="112323"/>
    <n v="541805"/>
    <n v="72.349999999999994"/>
    <n v="-277"/>
    <n v="-1.7698549613443231E-2"/>
    <x v="0"/>
  </r>
  <r>
    <d v="2025-11-06T00:00:00"/>
    <x v="10"/>
    <n v="11"/>
    <n v="1"/>
    <x v="1"/>
    <x v="3"/>
    <s v="Q4"/>
    <x v="11"/>
    <x v="3"/>
    <s v="EQ"/>
    <n v="15534"/>
    <n v="15534"/>
    <n v="15309"/>
    <n v="15374"/>
    <n v="15449"/>
    <n v="15452"/>
    <n v="15434.11"/>
    <n v="429800"/>
    <n v="6633579488"/>
    <n v="80278"/>
    <n v="249725"/>
    <n v="58.1"/>
    <n v="78"/>
    <n v="5.0735007154936902E-3"/>
    <x v="1"/>
  </r>
  <r>
    <d v="2025-11-07T00:00:00"/>
    <x v="10"/>
    <n v="11"/>
    <n v="1"/>
    <x v="1"/>
    <x v="3"/>
    <s v="Q4"/>
    <x v="11"/>
    <x v="3"/>
    <s v="EQ"/>
    <n v="15459"/>
    <n v="15499"/>
    <n v="15260"/>
    <n v="15452"/>
    <n v="15490"/>
    <n v="15479"/>
    <n v="15392.88"/>
    <n v="227247"/>
    <n v="3497986309"/>
    <n v="47159"/>
    <n v="119738"/>
    <n v="52.69"/>
    <n v="27"/>
    <n v="1.7473466217965312E-3"/>
    <x v="1"/>
  </r>
  <r>
    <d v="2025-11-10T00:00:00"/>
    <x v="10"/>
    <n v="11"/>
    <n v="1"/>
    <x v="1"/>
    <x v="3"/>
    <s v="Q4"/>
    <x v="11"/>
    <x v="3"/>
    <s v="EQ"/>
    <n v="15380"/>
    <n v="15647"/>
    <n v="15380"/>
    <n v="15479"/>
    <n v="15600"/>
    <n v="15583"/>
    <n v="15537.33"/>
    <n v="274191"/>
    <n v="4260196205"/>
    <n v="51294"/>
    <n v="138591"/>
    <n v="50.55"/>
    <n v="104"/>
    <n v="6.7187802829640157E-3"/>
    <x v="1"/>
  </r>
  <r>
    <d v="2025-11-11T00:00:00"/>
    <x v="10"/>
    <n v="11"/>
    <n v="1"/>
    <x v="1"/>
    <x v="3"/>
    <s v="Q4"/>
    <x v="11"/>
    <x v="3"/>
    <s v="EQ"/>
    <n v="15640"/>
    <n v="15680"/>
    <n v="15512"/>
    <n v="15583"/>
    <n v="15651"/>
    <n v="15645"/>
    <n v="15613.47"/>
    <n v="181524"/>
    <n v="2834220115"/>
    <n v="42423"/>
    <n v="98901"/>
    <n v="54.48"/>
    <n v="62"/>
    <n v="3.9786947314381059E-3"/>
    <x v="1"/>
  </r>
  <r>
    <d v="2025-11-12T00:00:00"/>
    <x v="10"/>
    <n v="11"/>
    <n v="1"/>
    <x v="1"/>
    <x v="3"/>
    <s v="Q4"/>
    <x v="11"/>
    <x v="3"/>
    <s v="EQ"/>
    <n v="15674"/>
    <n v="15731"/>
    <n v="15555"/>
    <n v="15645"/>
    <n v="15654"/>
    <n v="15696"/>
    <n v="15667.14"/>
    <n v="244015"/>
    <n v="3823017286"/>
    <n v="41126"/>
    <n v="133749"/>
    <n v="54.81"/>
    <n v="51"/>
    <n v="3.2598274209012464E-3"/>
    <x v="1"/>
  </r>
  <r>
    <d v="2025-11-13T00:00:00"/>
    <x v="10"/>
    <n v="11"/>
    <n v="1"/>
    <x v="1"/>
    <x v="3"/>
    <s v="Q4"/>
    <x v="11"/>
    <x v="3"/>
    <s v="EQ"/>
    <n v="15661"/>
    <n v="15800"/>
    <n v="15660"/>
    <n v="15696"/>
    <n v="15725"/>
    <n v="15749"/>
    <n v="15744.77"/>
    <n v="250711"/>
    <n v="3947386271"/>
    <n v="43187"/>
    <n v="140874"/>
    <n v="56.19"/>
    <n v="53"/>
    <n v="3.3766564729867483E-3"/>
    <x v="1"/>
  </r>
  <r>
    <d v="2025-11-14T00:00:00"/>
    <x v="10"/>
    <n v="11"/>
    <n v="1"/>
    <x v="1"/>
    <x v="3"/>
    <s v="Q4"/>
    <x v="11"/>
    <x v="3"/>
    <s v="EQ"/>
    <n v="15725"/>
    <n v="15735"/>
    <n v="15572"/>
    <n v="15749"/>
    <n v="15708"/>
    <n v="15684"/>
    <n v="15650.28"/>
    <n v="253698"/>
    <n v="3970445359"/>
    <n v="43613"/>
    <n v="143933"/>
    <n v="56.73"/>
    <n v="-65"/>
    <n v="-4.1272461743602764E-3"/>
    <x v="0"/>
  </r>
  <r>
    <d v="2025-11-17T00:00:00"/>
    <x v="10"/>
    <n v="11"/>
    <n v="1"/>
    <x v="1"/>
    <x v="3"/>
    <s v="Q4"/>
    <x v="11"/>
    <x v="3"/>
    <s v="EQ"/>
    <n v="15689"/>
    <n v="15892"/>
    <n v="15655"/>
    <n v="15684"/>
    <n v="15889"/>
    <n v="15878"/>
    <n v="15825.89"/>
    <n v="301069"/>
    <n v="4764685848"/>
    <n v="39462"/>
    <n v="173126"/>
    <n v="57.5"/>
    <n v="194"/>
    <n v="1.2369293547564397E-2"/>
    <x v="1"/>
  </r>
  <r>
    <d v="2025-11-18T00:00:00"/>
    <x v="10"/>
    <n v="11"/>
    <n v="1"/>
    <x v="1"/>
    <x v="3"/>
    <s v="Q4"/>
    <x v="11"/>
    <x v="3"/>
    <s v="EQ"/>
    <n v="15878"/>
    <n v="15999"/>
    <n v="15750"/>
    <n v="15878"/>
    <n v="15919"/>
    <n v="15930"/>
    <n v="15918.31"/>
    <n v="392903"/>
    <n v="6254353451"/>
    <n v="40550"/>
    <n v="265985"/>
    <n v="67.7"/>
    <n v="52"/>
    <n v="3.2749716588991056E-3"/>
    <x v="1"/>
  </r>
  <r>
    <d v="2025-11-19T00:00:00"/>
    <x v="10"/>
    <n v="11"/>
    <n v="1"/>
    <x v="1"/>
    <x v="3"/>
    <s v="Q4"/>
    <x v="11"/>
    <x v="3"/>
    <s v="EQ"/>
    <n v="15950"/>
    <n v="15950"/>
    <n v="15715"/>
    <n v="15930"/>
    <n v="15740"/>
    <n v="15768"/>
    <n v="15799.67"/>
    <n v="286434"/>
    <n v="4525563697"/>
    <n v="49334"/>
    <n v="178772"/>
    <n v="62.41"/>
    <n v="-162"/>
    <n v="-1.0169491525423728E-2"/>
    <x v="0"/>
  </r>
  <r>
    <d v="2025-11-20T00:00:00"/>
    <x v="10"/>
    <n v="11"/>
    <n v="1"/>
    <x v="1"/>
    <x v="3"/>
    <s v="Q4"/>
    <x v="11"/>
    <x v="3"/>
    <s v="EQ"/>
    <n v="15810"/>
    <n v="15823"/>
    <n v="15618"/>
    <n v="15768"/>
    <n v="15822"/>
    <n v="15801"/>
    <n v="15740.97"/>
    <n v="249492"/>
    <n v="3927246017"/>
    <n v="49594"/>
    <n v="149858"/>
    <n v="60.07"/>
    <n v="33"/>
    <n v="2.0928462709284626E-3"/>
    <x v="1"/>
  </r>
  <r>
    <d v="2025-11-21T00:00:00"/>
    <x v="10"/>
    <n v="11"/>
    <n v="1"/>
    <x v="1"/>
    <x v="3"/>
    <s v="Q4"/>
    <x v="11"/>
    <x v="3"/>
    <s v="EQ"/>
    <n v="15790"/>
    <n v="16150"/>
    <n v="15737"/>
    <n v="15801"/>
    <n v="16010"/>
    <n v="15977"/>
    <n v="15987.46"/>
    <n v="586351"/>
    <n v="9374265295"/>
    <n v="66516"/>
    <n v="321918"/>
    <n v="54.9"/>
    <n v="176"/>
    <n v="1.1138535535725587E-2"/>
    <x v="1"/>
  </r>
  <r>
    <d v="2025-11-24T00:00:00"/>
    <x v="10"/>
    <n v="11"/>
    <n v="1"/>
    <x v="1"/>
    <x v="3"/>
    <s v="Q4"/>
    <x v="11"/>
    <x v="3"/>
    <s v="EQ"/>
    <n v="16005"/>
    <n v="16085"/>
    <n v="15911"/>
    <n v="15977"/>
    <n v="15926"/>
    <n v="15958"/>
    <n v="15979.02"/>
    <n v="525788"/>
    <n v="8401576400"/>
    <n v="65816"/>
    <n v="405050"/>
    <n v="77.040000000000006"/>
    <n v="-19"/>
    <n v="-1.1892094886399199E-3"/>
    <x v="0"/>
  </r>
  <r>
    <d v="2025-11-25T00:00:00"/>
    <x v="10"/>
    <n v="11"/>
    <n v="1"/>
    <x v="1"/>
    <x v="3"/>
    <s v="Q4"/>
    <x v="11"/>
    <x v="3"/>
    <s v="EQ"/>
    <n v="15958"/>
    <n v="16050"/>
    <n v="15842"/>
    <n v="15958"/>
    <n v="15910"/>
    <n v="15889"/>
    <n v="15957.35"/>
    <n v="214525"/>
    <n v="3423251345"/>
    <n v="43693"/>
    <n v="117032"/>
    <n v="54.55"/>
    <n v="-69"/>
    <n v="-4.3238501065296399E-3"/>
    <x v="0"/>
  </r>
  <r>
    <d v="2025-11-26T00:00:00"/>
    <x v="10"/>
    <n v="11"/>
    <n v="1"/>
    <x v="1"/>
    <x v="3"/>
    <s v="Q4"/>
    <x v="11"/>
    <x v="3"/>
    <s v="EQ"/>
    <n v="15950"/>
    <n v="16210"/>
    <n v="15950"/>
    <n v="15889"/>
    <n v="16140"/>
    <n v="16156"/>
    <n v="16113.07"/>
    <n v="314946"/>
    <n v="5074748498"/>
    <n v="63775"/>
    <n v="185011"/>
    <n v="58.74"/>
    <n v="267"/>
    <n v="1.6804078293158789E-2"/>
    <x v="1"/>
  </r>
  <r>
    <d v="2025-11-27T00:00:00"/>
    <x v="10"/>
    <n v="11"/>
    <n v="1"/>
    <x v="1"/>
    <x v="3"/>
    <s v="Q4"/>
    <x v="11"/>
    <x v="3"/>
    <s v="EQ"/>
    <n v="16166"/>
    <n v="16171"/>
    <n v="15875"/>
    <n v="16156"/>
    <n v="15912"/>
    <n v="15903"/>
    <n v="16003.54"/>
    <n v="339986"/>
    <n v="5440980837"/>
    <n v="71283"/>
    <n v="227972"/>
    <n v="67.05"/>
    <n v="-253"/>
    <n v="-1.5659816786333252E-2"/>
    <x v="0"/>
  </r>
  <r>
    <d v="2025-11-28T00:00:00"/>
    <x v="10"/>
    <n v="11"/>
    <n v="1"/>
    <x v="1"/>
    <x v="3"/>
    <s v="Q4"/>
    <x v="11"/>
    <x v="3"/>
    <s v="EQ"/>
    <n v="15906"/>
    <n v="16049"/>
    <n v="15850"/>
    <n v="15903"/>
    <n v="15890"/>
    <n v="15900"/>
    <n v="15926.22"/>
    <n v="352340"/>
    <n v="5611445309"/>
    <n v="61014"/>
    <n v="252632"/>
    <n v="71.7"/>
    <n v="-3"/>
    <n v="-1.8864365214110544E-4"/>
    <x v="0"/>
  </r>
  <r>
    <d v="2025-12-01T00:00:00"/>
    <x v="11"/>
    <n v="12"/>
    <n v="1"/>
    <x v="1"/>
    <x v="3"/>
    <s v="Q4"/>
    <x v="11"/>
    <x v="3"/>
    <s v="EQ"/>
    <n v="15975"/>
    <n v="16177"/>
    <n v="15851"/>
    <n v="15900"/>
    <n v="16125"/>
    <n v="16097"/>
    <n v="16023.48"/>
    <n v="434052"/>
    <n v="6955024200"/>
    <n v="72923"/>
    <n v="248205"/>
    <n v="57.18"/>
    <n v="197"/>
    <n v="1.2389937106918238E-2"/>
    <x v="1"/>
  </r>
  <r>
    <d v="2025-12-02T00:00:00"/>
    <x v="11"/>
    <n v="12"/>
    <n v="1"/>
    <x v="1"/>
    <x v="3"/>
    <s v="Q4"/>
    <x v="11"/>
    <x v="3"/>
    <s v="EQ"/>
    <n v="16127"/>
    <n v="16261"/>
    <n v="16095"/>
    <n v="16097"/>
    <n v="16245"/>
    <n v="16239"/>
    <n v="16196.02"/>
    <n v="383165"/>
    <n v="6205747033"/>
    <n v="64843"/>
    <n v="228977"/>
    <n v="59.76"/>
    <n v="142"/>
    <n v="8.8215195378020753E-3"/>
    <x v="1"/>
  </r>
  <r>
    <d v="2025-12-03T00:00:00"/>
    <x v="11"/>
    <n v="12"/>
    <n v="1"/>
    <x v="1"/>
    <x v="3"/>
    <s v="Q4"/>
    <x v="11"/>
    <x v="3"/>
    <s v="EQ"/>
    <n v="16219"/>
    <n v="16248"/>
    <n v="16010"/>
    <n v="16239"/>
    <n v="16075"/>
    <n v="16082"/>
    <n v="16083.48"/>
    <n v="264397"/>
    <n v="4252423071"/>
    <n v="46875"/>
    <n v="158937"/>
    <n v="60.11"/>
    <n v="-157"/>
    <n v="-9.6680830100375637E-3"/>
    <x v="0"/>
  </r>
  <r>
    <d v="2025-12-04T00:00:00"/>
    <x v="11"/>
    <n v="12"/>
    <n v="1"/>
    <x v="1"/>
    <x v="3"/>
    <s v="Q4"/>
    <x v="11"/>
    <x v="3"/>
    <s v="EQ"/>
    <n v="16058"/>
    <n v="16135"/>
    <n v="15887"/>
    <n v="16082"/>
    <n v="15979"/>
    <n v="15994"/>
    <n v="15984.58"/>
    <n v="248812"/>
    <n v="3977155877"/>
    <n v="43223"/>
    <n v="151920"/>
    <n v="61.06"/>
    <n v="-88"/>
    <n v="-5.4719562243502051E-3"/>
    <x v="0"/>
  </r>
  <r>
    <d v="2025-12-05T00:00:00"/>
    <x v="11"/>
    <n v="12"/>
    <n v="1"/>
    <x v="1"/>
    <x v="3"/>
    <s v="Q4"/>
    <x v="11"/>
    <x v="3"/>
    <s v="EQ"/>
    <n v="16000"/>
    <n v="16338"/>
    <n v="15979"/>
    <n v="15994"/>
    <n v="16300"/>
    <n v="16282"/>
    <n v="16194.46"/>
    <n v="332032"/>
    <n v="5377078767"/>
    <n v="48006"/>
    <n v="184539"/>
    <n v="55.58"/>
    <n v="288"/>
    <n v="1.8006752532199573E-2"/>
    <x v="1"/>
  </r>
  <r>
    <d v="2025-12-08T00:00:00"/>
    <x v="11"/>
    <n v="12"/>
    <n v="1"/>
    <x v="1"/>
    <x v="3"/>
    <s v="Q4"/>
    <x v="11"/>
    <x v="3"/>
    <s v="EQ"/>
    <n v="16200"/>
    <n v="16256"/>
    <n v="16094"/>
    <n v="16282"/>
    <n v="16178"/>
    <n v="16187"/>
    <n v="16178.36"/>
    <n v="220513"/>
    <n v="3567537785"/>
    <n v="45874"/>
    <n v="129651"/>
    <n v="58.8"/>
    <n v="-95"/>
    <n v="-5.8346640461859724E-3"/>
    <x v="0"/>
  </r>
  <r>
    <d v="2025-12-09T00:00:00"/>
    <x v="11"/>
    <n v="12"/>
    <n v="1"/>
    <x v="1"/>
    <x v="3"/>
    <s v="Q4"/>
    <x v="11"/>
    <x v="3"/>
    <s v="EQ"/>
    <n v="16051"/>
    <n v="16226"/>
    <n v="15985"/>
    <n v="16187"/>
    <n v="15990"/>
    <n v="16020"/>
    <n v="16073.38"/>
    <n v="276388"/>
    <n v="4442488107"/>
    <n v="46812"/>
    <n v="168192"/>
    <n v="60.85"/>
    <n v="-167"/>
    <n v="-1.0316920985976401E-2"/>
    <x v="0"/>
  </r>
  <r>
    <d v="2025-12-10T00:00:00"/>
    <x v="11"/>
    <n v="12"/>
    <n v="1"/>
    <x v="1"/>
    <x v="3"/>
    <s v="Q4"/>
    <x v="11"/>
    <x v="3"/>
    <s v="EQ"/>
    <n v="16090"/>
    <n v="16125"/>
    <n v="15925"/>
    <n v="16020"/>
    <n v="16000"/>
    <n v="16019"/>
    <n v="16041.87"/>
    <n v="293374"/>
    <n v="4706266802"/>
    <n v="60509"/>
    <n v="177580"/>
    <n v="60.53"/>
    <n v="-1"/>
    <n v="-6.2421972534332083E-5"/>
    <x v="0"/>
  </r>
  <r>
    <d v="2025-12-11T00:00:00"/>
    <x v="11"/>
    <n v="12"/>
    <n v="1"/>
    <x v="1"/>
    <x v="3"/>
    <s v="Q4"/>
    <x v="11"/>
    <x v="3"/>
    <s v="EQ"/>
    <n v="16049"/>
    <n v="16296"/>
    <n v="15983"/>
    <n v="16019"/>
    <n v="16220"/>
    <n v="16248"/>
    <n v="16218.56"/>
    <n v="268701"/>
    <n v="4357942870"/>
    <n v="58929"/>
    <n v="147965"/>
    <n v="55.07"/>
    <n v="229"/>
    <n v="1.4295524065172607E-2"/>
    <x v="1"/>
  </r>
  <r>
    <d v="2025-12-12T00:00:00"/>
    <x v="11"/>
    <n v="12"/>
    <n v="1"/>
    <x v="1"/>
    <x v="3"/>
    <s v="Q4"/>
    <x v="11"/>
    <x v="3"/>
    <s v="EQ"/>
    <n v="16248"/>
    <n v="16536"/>
    <n v="16247"/>
    <n v="16248"/>
    <n v="16515"/>
    <n v="16522"/>
    <n v="16480.310000000001"/>
    <n v="404711"/>
    <n v="6669761249"/>
    <n v="67799"/>
    <n v="267389"/>
    <n v="66.069999999999993"/>
    <n v="274"/>
    <n v="1.6863613983259477E-2"/>
    <x v="1"/>
  </r>
  <r>
    <d v="2025-12-15T00:00:00"/>
    <x v="11"/>
    <n v="12"/>
    <n v="1"/>
    <x v="1"/>
    <x v="3"/>
    <s v="Q4"/>
    <x v="11"/>
    <x v="3"/>
    <s v="EQ"/>
    <n v="16500"/>
    <n v="16500"/>
    <n v="16360"/>
    <n v="16522"/>
    <n v="16400"/>
    <n v="16415"/>
    <n v="16420.849999999999"/>
    <n v="225221"/>
    <n v="3698320481"/>
    <n v="41307"/>
    <n v="153803"/>
    <n v="68.290000000000006"/>
    <n v="-107"/>
    <n v="-6.4762135334705245E-3"/>
    <x v="0"/>
  </r>
  <r>
    <d v="2025-12-16T00:00:00"/>
    <x v="11"/>
    <n v="12"/>
    <n v="1"/>
    <x v="1"/>
    <x v="3"/>
    <s v="Q4"/>
    <x v="11"/>
    <x v="3"/>
    <s v="EQ"/>
    <n v="16400"/>
    <n v="16451"/>
    <n v="16320"/>
    <n v="16415"/>
    <n v="16326"/>
    <n v="16354"/>
    <n v="16378.9"/>
    <n v="156134"/>
    <n v="2557303075"/>
    <n v="34270"/>
    <n v="101331"/>
    <n v="64.900000000000006"/>
    <n v="-61"/>
    <n v="-3.7161133109960402E-3"/>
    <x v="0"/>
  </r>
  <r>
    <d v="2025-12-17T00:00:00"/>
    <x v="11"/>
    <n v="12"/>
    <n v="1"/>
    <x v="1"/>
    <x v="3"/>
    <s v="Q4"/>
    <x v="11"/>
    <x v="3"/>
    <s v="EQ"/>
    <n v="16389"/>
    <n v="16490"/>
    <n v="16357"/>
    <n v="16354"/>
    <n v="16382"/>
    <n v="16398"/>
    <n v="16408.939999999999"/>
    <n v="257406"/>
    <n v="4223759764"/>
    <n v="37624"/>
    <n v="190476"/>
    <n v="74"/>
    <n v="44"/>
    <n v="2.6904732787085728E-3"/>
    <x v="1"/>
  </r>
  <r>
    <d v="2025-12-18T00:00:00"/>
    <x v="11"/>
    <n v="12"/>
    <n v="1"/>
    <x v="1"/>
    <x v="3"/>
    <s v="Q4"/>
    <x v="11"/>
    <x v="3"/>
    <s v="EQ"/>
    <n v="16440"/>
    <n v="16486"/>
    <n v="16221"/>
    <n v="16398"/>
    <n v="16306"/>
    <n v="16329"/>
    <n v="16333.39"/>
    <n v="213981"/>
    <n v="3495035605"/>
    <n v="34024"/>
    <n v="134915"/>
    <n v="63.05"/>
    <n v="-69"/>
    <n v="-4.2078302231979507E-3"/>
    <x v="0"/>
  </r>
  <r>
    <d v="2025-12-19T00:00:00"/>
    <x v="11"/>
    <n v="12"/>
    <n v="1"/>
    <x v="1"/>
    <x v="3"/>
    <s v="Q4"/>
    <x v="11"/>
    <x v="3"/>
    <s v="EQ"/>
    <n v="16329"/>
    <n v="16475"/>
    <n v="16329"/>
    <n v="16329"/>
    <n v="16405"/>
    <n v="16414"/>
    <n v="16412.919999999998"/>
    <n v="360190"/>
    <n v="5911769247"/>
    <n v="35290"/>
    <n v="277222"/>
    <n v="76.97"/>
    <n v="85"/>
    <n v="5.2054626737705924E-3"/>
    <x v="1"/>
  </r>
  <r>
    <d v="2025-12-22T00:00:00"/>
    <x v="11"/>
    <n v="12"/>
    <n v="1"/>
    <x v="1"/>
    <x v="3"/>
    <s v="Q4"/>
    <x v="11"/>
    <x v="3"/>
    <s v="EQ"/>
    <n v="16464"/>
    <n v="16693"/>
    <n v="16414"/>
    <n v="16414"/>
    <n v="16681"/>
    <n v="16649"/>
    <n v="16555.45"/>
    <n v="271590"/>
    <n v="4496295608"/>
    <n v="47733"/>
    <n v="194437"/>
    <n v="71.59"/>
    <n v="235"/>
    <n v="1.4317046423784573E-2"/>
    <x v="1"/>
  </r>
  <r>
    <d v="2025-12-23T00:00:00"/>
    <x v="11"/>
    <n v="12"/>
    <n v="1"/>
    <x v="1"/>
    <x v="3"/>
    <s v="Q4"/>
    <x v="11"/>
    <x v="3"/>
    <s v="EQ"/>
    <n v="16709"/>
    <n v="16720"/>
    <n v="16558"/>
    <n v="16649"/>
    <n v="16561"/>
    <n v="16585"/>
    <n v="16607"/>
    <n v="215650"/>
    <n v="3581300352"/>
    <n v="35212"/>
    <n v="147589"/>
    <n v="68.44"/>
    <n v="-64"/>
    <n v="-3.8440747192023546E-3"/>
    <x v="0"/>
  </r>
  <r>
    <d v="2025-12-24T00:00:00"/>
    <x v="11"/>
    <n v="12"/>
    <n v="1"/>
    <x v="1"/>
    <x v="3"/>
    <s v="Q4"/>
    <x v="11"/>
    <x v="3"/>
    <s v="EQ"/>
    <n v="16640"/>
    <n v="16720"/>
    <n v="16542"/>
    <n v="16585"/>
    <n v="16710"/>
    <n v="16703"/>
    <n v="16684.349999999999"/>
    <n v="258486"/>
    <n v="4312671071"/>
    <n v="53697"/>
    <n v="168008"/>
    <n v="65"/>
    <n v="118"/>
    <n v="7.1148628278564965E-3"/>
    <x v="1"/>
  </r>
  <r>
    <d v="2025-12-26T00:00:00"/>
    <x v="11"/>
    <n v="12"/>
    <n v="1"/>
    <x v="1"/>
    <x v="3"/>
    <s v="Q4"/>
    <x v="11"/>
    <x v="3"/>
    <s v="EQ"/>
    <n v="16703"/>
    <n v="16703"/>
    <n v="16516"/>
    <n v="16703"/>
    <n v="16590"/>
    <n v="16596"/>
    <n v="16594.13"/>
    <n v="212925"/>
    <n v="3533305925"/>
    <n v="23053"/>
    <n v="147597"/>
    <n v="69.319999999999993"/>
    <n v="-107"/>
    <n v="-6.406034844039993E-3"/>
    <x v="0"/>
  </r>
  <r>
    <d v="2025-12-29T00:00:00"/>
    <x v="11"/>
    <n v="12"/>
    <n v="1"/>
    <x v="1"/>
    <x v="3"/>
    <s v="Q4"/>
    <x v="11"/>
    <x v="3"/>
    <s v="EQ"/>
    <n v="16600"/>
    <n v="16682"/>
    <n v="16499"/>
    <n v="16596"/>
    <n v="16552"/>
    <n v="16542"/>
    <n v="16576.16"/>
    <n v="251796"/>
    <n v="4173811450"/>
    <n v="47443"/>
    <n v="167109"/>
    <n v="66.37"/>
    <n v="-54"/>
    <n v="-3.2537960954446853E-3"/>
    <x v="0"/>
  </r>
  <r>
    <d v="2025-12-30T00:00:00"/>
    <x v="11"/>
    <n v="12"/>
    <n v="1"/>
    <x v="1"/>
    <x v="3"/>
    <s v="Q4"/>
    <x v="11"/>
    <x v="3"/>
    <s v="EQ"/>
    <n v="16575"/>
    <n v="16818"/>
    <n v="16482"/>
    <n v="16542"/>
    <n v="16625"/>
    <n v="16647"/>
    <n v="16658.79"/>
    <n v="1055843"/>
    <n v="17589067242"/>
    <n v="122607"/>
    <n v="756829"/>
    <n v="71.680000000000007"/>
    <n v="105"/>
    <n v="6.3474791439970986E-3"/>
    <x v="1"/>
  </r>
  <r>
    <d v="2025-12-31T00:00:00"/>
    <x v="11"/>
    <n v="12"/>
    <n v="1"/>
    <x v="1"/>
    <x v="3"/>
    <s v="Q4"/>
    <x v="11"/>
    <x v="3"/>
    <s v="EQ"/>
    <n v="16581"/>
    <n v="16776"/>
    <n v="16581"/>
    <n v="16647"/>
    <n v="16688"/>
    <n v="16697"/>
    <n v="16682.77"/>
    <n v="314427"/>
    <n v="5245513521"/>
    <n v="65813"/>
    <n v="195953"/>
    <n v="62.32"/>
    <n v="50"/>
    <n v="3.003544182134919E-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D7ACE-C77E-41AD-8970-ADAFC91F8F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3:E67" firstHeaderRow="1" firstDataRow="2" firstDataCol="1"/>
  <pivotFields count="25">
    <pivotField numFmtId="164" showAll="0"/>
    <pivotField showAll="0"/>
    <pivotField showAll="0"/>
    <pivotField showAll="0"/>
    <pivotField showAll="0">
      <items count="3">
        <item x="0"/>
        <item x="1"/>
        <item t="default"/>
      </items>
    </pivotField>
    <pivotField showAll="0"/>
    <pivotField showAll="0"/>
    <pivotField axis="axisRow" showAll="0" sortType="descending">
      <items count="13">
        <item x="0"/>
        <item x="10"/>
        <item x="5"/>
        <item x="1"/>
        <item x="2"/>
        <item x="6"/>
        <item x="9"/>
        <item x="8"/>
        <item x="11"/>
        <item x="7"/>
        <item x="3"/>
        <item x="4"/>
        <item t="default"/>
      </items>
      <autoSortScope>
        <pivotArea dataOnly="0" outline="0" fieldPosition="0">
          <references count="2">
            <reference field="4294967294" count="1" selected="0">
              <x v="0"/>
            </reference>
            <reference field="24" count="1" selected="0">
              <x v="0"/>
            </reference>
          </references>
        </pivotArea>
      </autoSortScope>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axis="axisCol" dataField="1" showAll="0">
      <items count="4">
        <item x="1"/>
        <item x="0"/>
        <item x="2"/>
        <item t="default"/>
      </items>
    </pivotField>
  </pivotFields>
  <rowFields count="1">
    <field x="7"/>
  </rowFields>
  <rowItems count="13">
    <i>
      <x v="1"/>
    </i>
    <i>
      <x v="6"/>
    </i>
    <i>
      <x v="4"/>
    </i>
    <i>
      <x v="3"/>
    </i>
    <i>
      <x v="11"/>
    </i>
    <i>
      <x/>
    </i>
    <i>
      <x v="2"/>
    </i>
    <i>
      <x v="9"/>
    </i>
    <i>
      <x v="7"/>
    </i>
    <i>
      <x v="8"/>
    </i>
    <i>
      <x v="5"/>
    </i>
    <i>
      <x v="10"/>
    </i>
    <i t="grand">
      <x/>
    </i>
  </rowItems>
  <colFields count="1">
    <field x="24"/>
  </colFields>
  <colItems count="4">
    <i>
      <x/>
    </i>
    <i>
      <x v="1"/>
    </i>
    <i>
      <x v="2"/>
    </i>
    <i t="grand">
      <x/>
    </i>
  </colItems>
  <dataFields count="1">
    <dataField name="Count of Gain or Loss" fld="24" subtotal="count" baseField="0" baseItem="0"/>
  </dataFields>
  <chartFormats count="11">
    <chartFormat chart="0" format="0" series="1">
      <pivotArea type="data" outline="0" fieldPosition="0">
        <references count="2">
          <reference field="4294967294" count="1" selected="0">
            <x v="0"/>
          </reference>
          <reference field="24" count="1" selected="0">
            <x v="0"/>
          </reference>
        </references>
      </pivotArea>
    </chartFormat>
    <chartFormat chart="0" format="1" series="1">
      <pivotArea type="data" outline="0" fieldPosition="0">
        <references count="2">
          <reference field="4294967294" count="1" selected="0">
            <x v="0"/>
          </reference>
          <reference field="24" count="1" selected="0">
            <x v="1"/>
          </reference>
        </references>
      </pivotArea>
    </chartFormat>
    <chartFormat chart="0" format="2" series="1">
      <pivotArea type="data" outline="0" fieldPosition="0">
        <references count="2">
          <reference field="4294967294" count="1" selected="0">
            <x v="0"/>
          </reference>
          <reference field="24" count="1" selected="0">
            <x v="2"/>
          </reference>
        </references>
      </pivotArea>
    </chartFormat>
    <chartFormat chart="3" format="6" series="1">
      <pivotArea type="data" outline="0" fieldPosition="0">
        <references count="2">
          <reference field="4294967294" count="1" selected="0">
            <x v="0"/>
          </reference>
          <reference field="24" count="1" selected="0">
            <x v="0"/>
          </reference>
        </references>
      </pivotArea>
    </chartFormat>
    <chartFormat chart="3" format="7" series="1">
      <pivotArea type="data" outline="0" fieldPosition="0">
        <references count="2">
          <reference field="4294967294" count="1" selected="0">
            <x v="0"/>
          </reference>
          <reference field="24" count="1" selected="0">
            <x v="1"/>
          </reference>
        </references>
      </pivotArea>
    </chartFormat>
    <chartFormat chart="3" format="8" series="1">
      <pivotArea type="data" outline="0" fieldPosition="0">
        <references count="2">
          <reference field="4294967294" count="1" selected="0">
            <x v="0"/>
          </reference>
          <reference field="24" count="1" selected="0">
            <x v="2"/>
          </reference>
        </references>
      </pivotArea>
    </chartFormat>
    <chartFormat chart="3" format="9">
      <pivotArea type="data" outline="0" fieldPosition="0">
        <references count="3">
          <reference field="4294967294" count="1" selected="0">
            <x v="0"/>
          </reference>
          <reference field="7" count="1" selected="0">
            <x v="5"/>
          </reference>
          <reference field="24" count="1" selected="0">
            <x v="2"/>
          </reference>
        </references>
      </pivotArea>
    </chartFormat>
    <chartFormat chart="3" format="10">
      <pivotArea type="data" outline="0" fieldPosition="0">
        <references count="3">
          <reference field="4294967294" count="1" selected="0">
            <x v="0"/>
          </reference>
          <reference field="7" count="1" selected="0">
            <x v="7"/>
          </reference>
          <reference field="24" count="1" selected="0">
            <x v="2"/>
          </reference>
        </references>
      </pivotArea>
    </chartFormat>
    <chartFormat chart="3" format="11">
      <pivotArea type="data" outline="0" fieldPosition="0">
        <references count="3">
          <reference field="4294967294" count="1" selected="0">
            <x v="0"/>
          </reference>
          <reference field="7" count="1" selected="0">
            <x v="2"/>
          </reference>
          <reference field="24" count="1" selected="0">
            <x v="2"/>
          </reference>
        </references>
      </pivotArea>
    </chartFormat>
    <chartFormat chart="3" format="12">
      <pivotArea type="data" outline="0" fieldPosition="0">
        <references count="3">
          <reference field="4294967294" count="1" selected="0">
            <x v="0"/>
          </reference>
          <reference field="7" count="1" selected="0">
            <x v="11"/>
          </reference>
          <reference field="24" count="1" selected="0">
            <x v="2"/>
          </reference>
        </references>
      </pivotArea>
    </chartFormat>
    <chartFormat chart="3" format="13">
      <pivotArea type="data" outline="0" fieldPosition="0">
        <references count="3">
          <reference field="4294967294" count="1" selected="0">
            <x v="0"/>
          </reference>
          <reference field="7" count="1" selected="0">
            <x v="3"/>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36AC0-4062-4D5B-8767-74E1DFB9A7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6" firstHeaderRow="1" firstDataRow="1" firstDataCol="1"/>
  <pivotFields count="25">
    <pivotField numFmtId="164" showAll="0"/>
    <pivotField showAll="0"/>
    <pivotField showAll="0"/>
    <pivotField showAll="0"/>
    <pivotField showAll="0">
      <items count="3">
        <item x="0"/>
        <item x="1"/>
        <item t="default"/>
      </items>
    </pivotField>
    <pivotField showAll="0"/>
    <pivotField showAll="0"/>
    <pivotField axis="axisRow" showAll="0">
      <items count="13">
        <item x="0"/>
        <item x="10"/>
        <item x="5"/>
        <item x="1"/>
        <item x="2"/>
        <item x="6"/>
        <item x="9"/>
        <item x="8"/>
        <item x="11"/>
        <item x="7"/>
        <item x="3"/>
        <item x="4"/>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Average of Daily Return %" fld="23" subtotal="average" baseField="8" baseItem="0" numFmtId="10"/>
  </dataFields>
  <formats count="1">
    <format dxfId="2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 chart="32" format="8" series="1">
      <pivotArea type="data" outline="0" fieldPosition="0">
        <references count="1">
          <reference field="4294967294" count="1" selected="0">
            <x v="0"/>
          </reference>
        </references>
      </pivotArea>
    </chartFormat>
    <chartFormat chart="32" format="9">
      <pivotArea type="data" outline="0" fieldPosition="0">
        <references count="2">
          <reference field="4294967294" count="1" selected="0">
            <x v="0"/>
          </reference>
          <reference field="7" count="1" selected="0">
            <x v="9"/>
          </reference>
        </references>
      </pivotArea>
    </chartFormat>
    <chartFormat chart="32" format="10">
      <pivotArea type="data" outline="0" fieldPosition="0">
        <references count="2">
          <reference field="4294967294" count="1" selected="0">
            <x v="0"/>
          </reference>
          <reference field="7" count="1" selected="0">
            <x v="6"/>
          </reference>
        </references>
      </pivotArea>
    </chartFormat>
    <chartFormat chart="32" format="11">
      <pivotArea type="data" outline="0" fieldPosition="0">
        <references count="2">
          <reference field="4294967294" count="1" selected="0">
            <x v="0"/>
          </reference>
          <reference field="7" count="1" selected="0">
            <x v="8"/>
          </reference>
        </references>
      </pivotArea>
    </chartFormat>
    <chartFormat chart="32" format="12">
      <pivotArea type="data" outline="0" fieldPosition="0">
        <references count="2">
          <reference field="4294967294" count="1" selected="0">
            <x v="0"/>
          </reference>
          <reference field="7" count="1" selected="0">
            <x v="7"/>
          </reference>
        </references>
      </pivotArea>
    </chartFormat>
    <chartFormat chart="32" format="13">
      <pivotArea type="data" outline="0" fieldPosition="0">
        <references count="2">
          <reference field="4294967294" count="1" selected="0">
            <x v="0"/>
          </reference>
          <reference field="7" count="1" selected="0">
            <x v="4"/>
          </reference>
        </references>
      </pivotArea>
    </chartFormat>
    <chartFormat chart="32" format="14">
      <pivotArea type="data" outline="0" fieldPosition="0">
        <references count="2">
          <reference field="4294967294" count="1" selected="0">
            <x v="0"/>
          </reference>
          <reference field="7" count="1" selected="0">
            <x v="2"/>
          </reference>
        </references>
      </pivotArea>
    </chartFormat>
    <chartFormat chart="32" format="15">
      <pivotArea type="data" outline="0" fieldPosition="0">
        <references count="2">
          <reference field="4294967294" count="1" selected="0">
            <x v="0"/>
          </reference>
          <reference field="7" count="1" selected="0">
            <x v="1"/>
          </reference>
        </references>
      </pivotArea>
    </chartFormat>
    <chartFormat chart="32" format="16">
      <pivotArea type="data" outline="0" fieldPosition="0">
        <references count="2">
          <reference field="4294967294" count="1" selected="0">
            <x v="0"/>
          </reference>
          <reference field="7" count="1" selected="0">
            <x v="0"/>
          </reference>
        </references>
      </pivotArea>
    </chartFormat>
    <chartFormat chart="32" format="1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22675-0D83-44F6-AB18-D31CAF2FC7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1:B106" firstHeaderRow="1" firstDataRow="1" firstDataCol="1"/>
  <pivotFields count="25">
    <pivotField numFmtId="164" showAll="0"/>
    <pivotField showAll="0"/>
    <pivotField showAll="0"/>
    <pivotField showAll="0"/>
    <pivotField showAll="0">
      <items count="3">
        <item x="0"/>
        <item x="1"/>
        <item t="default"/>
      </items>
    </pivotField>
    <pivotField axis="axisRow" showAll="0">
      <items count="5">
        <item x="0"/>
        <item x="1"/>
        <item x="2"/>
        <item x="3"/>
        <item t="default"/>
      </items>
    </pivotField>
    <pivotField showAll="0"/>
    <pivotField showAll="0">
      <items count="13">
        <item x="0"/>
        <item x="10"/>
        <item x="5"/>
        <item x="1"/>
        <item x="2"/>
        <item x="6"/>
        <item x="9"/>
        <item x="8"/>
        <item x="11"/>
        <item x="7"/>
        <item x="3"/>
        <item x="4"/>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Fields count="1">
    <field x="5"/>
  </rowFields>
  <rowItems count="5">
    <i>
      <x/>
    </i>
    <i>
      <x v="1"/>
    </i>
    <i>
      <x v="2"/>
    </i>
    <i>
      <x v="3"/>
    </i>
    <i t="grand">
      <x/>
    </i>
  </rowItems>
  <colItems count="1">
    <i/>
  </colItems>
  <dataFields count="1">
    <dataField name="Average of Daily Return %" fld="23" subtotal="average" baseField="5" baseItem="0" numFmtId="165"/>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99EDC8-6753-492B-B41E-97CACCAC4EC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2:D86" firstHeaderRow="1" firstDataRow="2" firstDataCol="1"/>
  <pivotFields count="25">
    <pivotField numFmtId="164" showAll="0"/>
    <pivotField axis="axisRow" showAll="0">
      <items count="13">
        <item x="0"/>
        <item x="1"/>
        <item x="2"/>
        <item x="3"/>
        <item x="4"/>
        <item x="5"/>
        <item x="6"/>
        <item x="7"/>
        <item x="8"/>
        <item x="9"/>
        <item x="10"/>
        <item x="11"/>
        <item t="default"/>
      </items>
    </pivotField>
    <pivotField showAll="0"/>
    <pivotField showAll="0"/>
    <pivotField axis="axisCol" showAll="0">
      <items count="3">
        <item x="0"/>
        <item x="1"/>
        <item t="default"/>
      </items>
    </pivotField>
    <pivotField showAll="0"/>
    <pivotField showAll="0"/>
    <pivotField showAll="0">
      <items count="13">
        <item x="0"/>
        <item x="10"/>
        <item x="5"/>
        <item x="1"/>
        <item x="2"/>
        <item x="6"/>
        <item x="9"/>
        <item x="8"/>
        <item x="11"/>
        <item x="7"/>
        <item x="3"/>
        <item x="4"/>
        <item t="default"/>
      </items>
    </pivotField>
    <pivotField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Fields count="1">
    <field x="1"/>
  </rowFields>
  <rowItems count="13">
    <i>
      <x/>
    </i>
    <i>
      <x v="1"/>
    </i>
    <i>
      <x v="2"/>
    </i>
    <i>
      <x v="3"/>
    </i>
    <i>
      <x v="4"/>
    </i>
    <i>
      <x v="5"/>
    </i>
    <i>
      <x v="6"/>
    </i>
    <i>
      <x v="7"/>
    </i>
    <i>
      <x v="8"/>
    </i>
    <i>
      <x v="9"/>
    </i>
    <i>
      <x v="10"/>
    </i>
    <i>
      <x v="11"/>
    </i>
    <i t="grand">
      <x/>
    </i>
  </rowItems>
  <colFields count="1">
    <field x="4"/>
  </colFields>
  <colItems count="3">
    <i>
      <x/>
    </i>
    <i>
      <x v="1"/>
    </i>
    <i t="grand">
      <x/>
    </i>
  </colItems>
  <dataFields count="1">
    <dataField name="Average of Daily Return %" fld="23" subtotal="average" baseField="1" baseItem="0" numFmtId="166"/>
  </dataFields>
  <formats count="2">
    <format dxfId="27">
      <pivotArea collapsedLevelsAreSubtotals="1" fieldPosition="0">
        <references count="1">
          <reference field="1" count="0"/>
        </references>
      </pivotArea>
    </format>
    <format dxfId="26">
      <pivotArea outline="0" collapsedLevelsAreSubtotals="1" fieldPosition="0"/>
    </format>
  </format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5" format="4" series="1">
      <pivotArea type="data" outline="0" fieldPosition="0">
        <references count="2">
          <reference field="4294967294" count="1" selected="0">
            <x v="0"/>
          </reference>
          <reference field="4" count="1" selected="0">
            <x v="0"/>
          </reference>
        </references>
      </pivotArea>
    </chartFormat>
    <chartFormat chart="15"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8D9457-27AC-411F-9F89-EAF2FD3FA61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1:D97" firstHeaderRow="1" firstDataRow="2" firstDataCol="1"/>
  <pivotFields count="25">
    <pivotField numFmtId="164" showAll="0"/>
    <pivotField showAll="0"/>
    <pivotField showAll="0"/>
    <pivotField showAll="0"/>
    <pivotField axis="axisCol" showAll="0">
      <items count="3">
        <item x="0"/>
        <item x="1"/>
        <item t="default"/>
      </items>
    </pivotField>
    <pivotField showAll="0"/>
    <pivotField showAll="0"/>
    <pivotField showAll="0">
      <items count="13">
        <item x="0"/>
        <item x="10"/>
        <item x="5"/>
        <item x="1"/>
        <item x="2"/>
        <item x="6"/>
        <item x="9"/>
        <item x="8"/>
        <item x="11"/>
        <item x="7"/>
        <item x="3"/>
        <item x="4"/>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Fields count="1">
    <field x="8"/>
  </rowFields>
  <rowItems count="5">
    <i>
      <x/>
    </i>
    <i>
      <x v="1"/>
    </i>
    <i>
      <x v="2"/>
    </i>
    <i>
      <x v="3"/>
    </i>
    <i t="grand">
      <x/>
    </i>
  </rowItems>
  <colFields count="1">
    <field x="4"/>
  </colFields>
  <colItems count="3">
    <i>
      <x/>
    </i>
    <i>
      <x v="1"/>
    </i>
    <i t="grand">
      <x/>
    </i>
  </colItems>
  <dataFields count="1">
    <dataField name="Average of Daily Return %" fld="23" subtotal="average" baseField="8" baseItem="0" numFmtId="166"/>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460C15-B24A-438C-9317-C35D3DA71AD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1:B44" firstHeaderRow="1" firstDataRow="1" firstDataCol="1"/>
  <pivotFields count="25">
    <pivotField numFmtId="164" showAll="0"/>
    <pivotField showAll="0"/>
    <pivotField showAll="0"/>
    <pivotField showAll="0"/>
    <pivotField showAll="0">
      <items count="3">
        <item x="0"/>
        <item x="1"/>
        <item t="default"/>
      </items>
    </pivotField>
    <pivotField showAll="0"/>
    <pivotField showAll="0"/>
    <pivotField axis="axisRow" showAll="0" sortType="descending">
      <items count="13">
        <item x="0"/>
        <item x="10"/>
        <item x="5"/>
        <item x="1"/>
        <item x="2"/>
        <item x="6"/>
        <item x="9"/>
        <item x="8"/>
        <item x="11"/>
        <item x="7"/>
        <item x="3"/>
        <item x="4"/>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9" showAll="0"/>
    <pivotField showAll="0"/>
  </pivotFields>
  <rowFields count="1">
    <field x="7"/>
  </rowFields>
  <rowItems count="13">
    <i>
      <x v="3"/>
    </i>
    <i>
      <x v="5"/>
    </i>
    <i>
      <x v="4"/>
    </i>
    <i>
      <x v="11"/>
    </i>
    <i>
      <x/>
    </i>
    <i>
      <x v="2"/>
    </i>
    <i>
      <x v="6"/>
    </i>
    <i>
      <x v="10"/>
    </i>
    <i>
      <x v="7"/>
    </i>
    <i>
      <x v="9"/>
    </i>
    <i>
      <x v="8"/>
    </i>
    <i>
      <x v="1"/>
    </i>
    <i t="grand">
      <x/>
    </i>
  </rowItems>
  <colItems count="1">
    <i/>
  </colItems>
  <dataFields count="1">
    <dataField name="Sum of VOLUME" fld="17" baseField="0" baseItem="0"/>
  </dataFields>
  <chartFormats count="2">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58769D-95B1-4DCC-B50E-6411D641F30D}"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0">
  <location ref="A22:B27" firstHeaderRow="1" firstDataRow="1" firstDataCol="1"/>
  <pivotFields count="25">
    <pivotField numFmtId="164" showAll="0"/>
    <pivotField showAll="0"/>
    <pivotField showAll="0"/>
    <pivotField showAll="0"/>
    <pivotField showAll="0">
      <items count="3">
        <item x="0"/>
        <item x="1"/>
        <item t="default"/>
      </items>
    </pivotField>
    <pivotField showAll="0"/>
    <pivotField showAll="0"/>
    <pivotField showAll="0">
      <items count="13">
        <item x="0"/>
        <item x="10"/>
        <item x="5"/>
        <item x="1"/>
        <item x="2"/>
        <item x="6"/>
        <item x="9"/>
        <item x="8"/>
        <item x="11"/>
        <item x="7"/>
        <item x="3"/>
        <item x="4"/>
        <item t="default"/>
      </items>
    </pivotField>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Fields count="1">
    <field x="8"/>
  </rowFields>
  <rowItems count="5">
    <i>
      <x/>
    </i>
    <i>
      <x v="1"/>
    </i>
    <i>
      <x v="2"/>
    </i>
    <i>
      <x v="3"/>
    </i>
    <i t="grand">
      <x/>
    </i>
  </rowItems>
  <colItems count="1">
    <i/>
  </colItems>
  <dataFields count="1">
    <dataField name="Average of Daily Return %" fld="23" subtotal="average" baseField="8" baseItem="0" numFmtId="10"/>
  </dataFields>
  <formats count="1">
    <format dxfId="29">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2"/>
          </reference>
        </references>
      </pivotArea>
    </chartFormat>
    <chartFormat chart="3" format="4">
      <pivotArea type="data" outline="0" fieldPosition="0">
        <references count="2">
          <reference field="4294967294" count="1" selected="0">
            <x v="0"/>
          </reference>
          <reference field="8" count="1" selected="0">
            <x v="1"/>
          </reference>
        </references>
      </pivotArea>
    </chartFormat>
    <chartFormat chart="3" format="5">
      <pivotArea type="data" outline="0" fieldPosition="0">
        <references count="2">
          <reference field="4294967294" count="1" selected="0">
            <x v="0"/>
          </reference>
          <reference field="8" count="1" selected="0">
            <x v="3"/>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 chart="3" format="9" series="1">
      <pivotArea type="data" outline="0" fieldPosition="0">
        <references count="2">
          <reference field="4294967294" count="1" selected="0">
            <x v="0"/>
          </reference>
          <reference field="8" count="1" selected="0">
            <x v="3"/>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337D97-2DCB-4547-8070-24B6FF871965}" sourceName="Year">
  <pivotTables>
    <pivotTable tabId="3" name="PivotTable6"/>
    <pivotTable tabId="3" name="PivotTable3"/>
    <pivotTable tabId="3" name="PivotTable5"/>
    <pivotTable tabId="3" name="PivotTable2"/>
    <pivotTable tabId="3" name="PivotTable11"/>
    <pivotTable tabId="3" name="PivotTable7"/>
    <pivotTable tabId="3" name="PivotTable8"/>
  </pivotTables>
  <data>
    <tabular pivotCacheId="21755956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F9C6449D-CFAB-4C6B-8054-8FA363D801DD}" sourceName="Name">
  <pivotTables>
    <pivotTable tabId="3" name="PivotTable2"/>
    <pivotTable tabId="3" name="PivotTable11"/>
    <pivotTable tabId="3" name="PivotTable5"/>
    <pivotTable tabId="3" name="PivotTable6"/>
    <pivotTable tabId="3" name="PivotTable3"/>
    <pivotTable tabId="3" name="PivotTable7"/>
    <pivotTable tabId="3" name="PivotTable8"/>
  </pivotTables>
  <data>
    <tabular pivotCacheId="217559561">
      <items count="12">
        <i x="0" s="1"/>
        <i x="10" s="1"/>
        <i x="5" s="1"/>
        <i x="1" s="1"/>
        <i x="2" s="1"/>
        <i x="6" s="1"/>
        <i x="9" s="1"/>
        <i x="8" s="1"/>
        <i x="11" s="1"/>
        <i x="7"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AF700F0F-402E-46B8-9A9A-79B84FCB134D}" sourceName="Sector">
  <pivotTables>
    <pivotTable tabId="3" name="PivotTable2"/>
    <pivotTable tabId="3" name="PivotTable11"/>
    <pivotTable tabId="3" name="PivotTable3"/>
    <pivotTable tabId="3" name="PivotTable5"/>
    <pivotTable tabId="3" name="PivotTable6"/>
    <pivotTable tabId="3" name="PivotTable7"/>
    <pivotTable tabId="3" name="PivotTable8"/>
  </pivotTables>
  <data>
    <tabular pivotCacheId="21755956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07B3710-F2EF-42BC-8E36-8732E7AE84BD}" cache="Slicer_Year" caption="Year" style="Slicer Style 4" rowHeight="324000"/>
  <slicer name="Stocks" xr10:uid="{EB7DC514-1960-4B5B-984E-FE5F64B5CE72}" cache="Slicer_Name" caption="Stocks" style="Slicer Style 4" rowHeight="324000"/>
  <slicer name="Sector" xr10:uid="{C56679E1-060E-4D74-9211-50B835ABE659}" cache="Slicer_Sector" caption="Sector" style="Slicer Style 4"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5175A0-F226-47A5-95F6-222FB92157F7}" name="StockData" displayName="StockData" ref="A1:Y6046" totalsRowShown="0">
  <autoFilter ref="A1:Y6046" xr:uid="{285175A0-F226-47A5-95F6-222FB92157F7}"/>
  <tableColumns count="25">
    <tableColumn id="1" xr3:uid="{4880AE01-8AC5-4A15-8804-DAE923C23CE6}" name="DATE" dataDxfId="40"/>
    <tableColumn id="20" xr3:uid="{BE94A6C4-0F85-4280-80F3-FE79E1228CE6}" name="StockID" dataDxfId="39"/>
    <tableColumn id="21" xr3:uid="{A267CE54-41EF-4573-B884-8761C719CFE7}" name="Month" dataDxfId="38"/>
    <tableColumn id="27" xr3:uid="{06BE88EA-26B0-411F-A957-60514BB4E209}" name="Month Number" dataDxfId="37">
      <calculatedColumnFormula>MONTH(StockData[[#This Row],[DATE]])</calculatedColumnFormula>
    </tableColumn>
    <tableColumn id="25" xr3:uid="{C5FF2E5A-FE2B-4620-8B89-10BE5640C182}" name="Year" dataDxfId="36"/>
    <tableColumn id="28" xr3:uid="{FC334C71-8446-4F9D-896B-290698C25C43}" name="QuaterR" dataDxfId="35"/>
    <tableColumn id="26" xr3:uid="{D0AFA824-EBCF-4485-949C-73A73C45B494}" name="Quarter" dataDxfId="34">
      <calculatedColumnFormula>"Q"&amp;ROUNDUP(StockData[[#This Row],[Month Number]]/3,0)</calculatedColumnFormula>
    </tableColumn>
    <tableColumn id="2" xr3:uid="{603169AB-C71B-40AD-8323-DD3B992C5EEB}" name="Stocks" dataDxfId="33"/>
    <tableColumn id="3" xr3:uid="{2B6FD8A5-E984-4537-A907-B90257D26679}" name="Sector" dataDxfId="32"/>
    <tableColumn id="4" xr3:uid="{F3100CF7-ADBF-4036-9FD9-5336E511460E}" name="SERIES"/>
    <tableColumn id="5" xr3:uid="{436722D1-3A3E-46EC-BE12-103038B5CBED}" name="OPEN"/>
    <tableColumn id="6" xr3:uid="{202F99BA-E9C1-4EA4-8793-00C1F8797ADF}" name="HIGH"/>
    <tableColumn id="7" xr3:uid="{59CD37D0-58B0-4DF0-9C5E-DD2E6C1D30EC}" name="LOW"/>
    <tableColumn id="8" xr3:uid="{28D81523-757E-4E4A-8991-ED0A8DC4D057}" name="PREV. CLOSE"/>
    <tableColumn id="9" xr3:uid="{A4ADA2FD-29AF-41F4-B094-751FEE792AD2}" name="LTP"/>
    <tableColumn id="10" xr3:uid="{1EB0E0B2-403D-4CBD-B212-60FBBAF9AF94}" name="CLOSE"/>
    <tableColumn id="11" xr3:uid="{65A94F47-DCCB-4FFC-8D95-0099BC046DD7}" name="VWAP"/>
    <tableColumn id="12" xr3:uid="{4C623757-983D-453E-96D3-5E3F22BB5824}" name="VOLUME"/>
    <tableColumn id="13" xr3:uid="{F2B2B6F8-223A-4A21-8DDD-E63B6789E873}" name="VALUE"/>
    <tableColumn id="14" xr3:uid="{3AF1E158-6FA2-4F8C-AB56-87F06B0E5F72}" name="NO OF TRADES"/>
    <tableColumn id="15" xr3:uid="{2F62B093-493D-4D94-B9B8-D1CD59134418}" name="DELIVERY QTY"/>
    <tableColumn id="16" xr3:uid="{E90136E4-378E-4C06-AEE7-ED5D0596E225}" name="DELIVERY %"/>
    <tableColumn id="17" xr3:uid="{85A9132D-8D0C-47E3-85F9-19FD9901F236}" name="Daily Price Change" dataDxfId="31">
      <calculatedColumnFormula>StockData[[#This Row],[CLOSE]]-StockData[[#This Row],[PREV. CLOSE]]</calculatedColumnFormula>
    </tableColumn>
    <tableColumn id="18" xr3:uid="{56F1D070-3707-4C25-A588-D2A586244D7F}" name="Daily Return %" dataCellStyle="Percent">
      <calculatedColumnFormula>IFERROR((StockData[[#This Row],[CLOSE]]-StockData[[#This Row],[PREV. CLOSE]])/StockData[[#This Row],[PREV. CLOSE]],0)</calculatedColumnFormula>
    </tableColumn>
    <tableColumn id="19" xr3:uid="{0B234B08-5ACB-4B31-A6B3-9AE72CBB952B}" name="Gain or Loss" dataDxfId="30">
      <calculatedColumnFormula>IF(StockData[[#This Row],[Daily Return %]]&gt;0,"Gain",IF(StockData[[#This Row],[Daily Return %]]&lt;0,"Loss","No Change"))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8AB26-9BD0-4464-A923-84A46E192255}">
  <sheetPr codeName="Sheet1"/>
  <dimension ref="A1:AK6046"/>
  <sheetViews>
    <sheetView tabSelected="1" topLeftCell="H1" zoomScale="68" zoomScaleNormal="68" workbookViewId="0">
      <selection activeCell="Y2" sqref="Y2"/>
    </sheetView>
  </sheetViews>
  <sheetFormatPr defaultRowHeight="15.6" x14ac:dyDescent="0.3"/>
  <cols>
    <col min="1" max="1" width="12.19921875" bestFit="1" customWidth="1"/>
    <col min="2" max="2" width="11.3984375" bestFit="1" customWidth="1"/>
    <col min="3" max="3" width="9.69921875" bestFit="1" customWidth="1"/>
    <col min="4" max="4" width="17.69921875" bestFit="1" customWidth="1"/>
    <col min="5" max="5" width="8.19921875" bestFit="1" customWidth="1"/>
    <col min="6" max="6" width="11.8984375" bestFit="1" customWidth="1"/>
    <col min="7" max="7" width="11.19921875" bestFit="1" customWidth="1"/>
    <col min="8" max="8" width="25.69921875" bestFit="1" customWidth="1"/>
    <col min="9" max="9" width="10.3984375" bestFit="1" customWidth="1"/>
    <col min="10" max="10" width="11" bestFit="1" customWidth="1"/>
    <col min="11" max="13" width="9.19921875" bestFit="1" customWidth="1"/>
    <col min="14" max="14" width="17.19921875" bestFit="1" customWidth="1"/>
    <col min="15" max="15" width="9.19921875" bestFit="1" customWidth="1"/>
    <col min="16" max="16" width="10.69921875" bestFit="1" customWidth="1"/>
    <col min="17" max="17" width="10.09765625" bestFit="1" customWidth="1"/>
    <col min="18" max="19" width="12.59765625" bestFit="1" customWidth="1"/>
    <col min="20" max="20" width="18.8984375" bestFit="1" customWidth="1"/>
    <col min="21" max="21" width="19.3984375" bestFit="1" customWidth="1"/>
    <col min="22" max="22" width="17.19921875" style="3" bestFit="1" customWidth="1"/>
    <col min="23" max="23" width="21.59765625" style="2" bestFit="1" customWidth="1"/>
    <col min="24" max="24" width="18.59765625" bestFit="1" customWidth="1"/>
    <col min="25" max="25" width="15.3984375" bestFit="1" customWidth="1"/>
    <col min="29" max="29" width="13.3984375" customWidth="1"/>
    <col min="37" max="37" width="2" bestFit="1" customWidth="1"/>
  </cols>
  <sheetData>
    <row r="1" spans="1:25" x14ac:dyDescent="0.3">
      <c r="A1" s="1" t="s">
        <v>0</v>
      </c>
      <c r="B1" s="1" t="s">
        <v>1</v>
      </c>
      <c r="C1" s="1" t="s">
        <v>2</v>
      </c>
      <c r="D1" t="s">
        <v>3</v>
      </c>
      <c r="E1" s="1" t="s">
        <v>4</v>
      </c>
      <c r="F1" s="1" t="s">
        <v>5</v>
      </c>
      <c r="G1" s="1" t="s">
        <v>6</v>
      </c>
      <c r="H1" s="1" t="s">
        <v>7</v>
      </c>
      <c r="I1" s="1" t="s">
        <v>8</v>
      </c>
      <c r="J1" t="s">
        <v>9</v>
      </c>
      <c r="K1" t="s">
        <v>10</v>
      </c>
      <c r="L1" t="s">
        <v>11</v>
      </c>
      <c r="M1" t="s">
        <v>12</v>
      </c>
      <c r="N1" t="s">
        <v>13</v>
      </c>
      <c r="O1" t="s">
        <v>14</v>
      </c>
      <c r="P1" t="s">
        <v>15</v>
      </c>
      <c r="Q1" t="s">
        <v>16</v>
      </c>
      <c r="R1" t="s">
        <v>17</v>
      </c>
      <c r="S1" t="s">
        <v>18</v>
      </c>
      <c r="T1" t="s">
        <v>19</v>
      </c>
      <c r="U1" t="s">
        <v>20</v>
      </c>
      <c r="V1" t="s">
        <v>21</v>
      </c>
      <c r="W1" s="3" t="s">
        <v>22</v>
      </c>
      <c r="X1" s="2" t="s">
        <v>23</v>
      </c>
      <c r="Y1" t="s">
        <v>24</v>
      </c>
    </row>
    <row r="2" spans="1:25" x14ac:dyDescent="0.3">
      <c r="A2" s="1">
        <v>45292</v>
      </c>
      <c r="B2" s="1" t="s">
        <v>25</v>
      </c>
      <c r="C2" s="1" t="s">
        <v>26</v>
      </c>
      <c r="D2">
        <f>MONTH(StockData[[#This Row],[DATE]])</f>
        <v>1</v>
      </c>
      <c r="E2">
        <v>2024</v>
      </c>
      <c r="F2" t="s">
        <v>27</v>
      </c>
      <c r="G2" t="str">
        <f>"Q"&amp;ROUNDUP(StockData[[#This Row],[Month Number]]/3,0)</f>
        <v>Q1</v>
      </c>
      <c r="H2" s="1" t="s">
        <v>28</v>
      </c>
      <c r="I2" s="1" t="s">
        <v>29</v>
      </c>
      <c r="J2" t="s">
        <v>30</v>
      </c>
      <c r="K2">
        <v>1095</v>
      </c>
      <c r="L2">
        <v>1104</v>
      </c>
      <c r="M2">
        <v>1093</v>
      </c>
      <c r="N2">
        <v>1102.3</v>
      </c>
      <c r="O2">
        <v>1095</v>
      </c>
      <c r="P2">
        <v>1097.7</v>
      </c>
      <c r="Q2">
        <v>1099.75</v>
      </c>
      <c r="R2">
        <v>4083732</v>
      </c>
      <c r="S2">
        <v>4491102999.5</v>
      </c>
      <c r="T2">
        <v>160126</v>
      </c>
      <c r="U2">
        <v>2258877</v>
      </c>
      <c r="V2">
        <v>55.31</v>
      </c>
      <c r="W2" s="3">
        <f>StockData[[#This Row],[CLOSE]]-StockData[[#This Row],[PREV. CLOSE]]</f>
        <v>-4.5999999999999091</v>
      </c>
      <c r="X2" s="2">
        <f>IFERROR((StockData[[#This Row],[CLOSE]]-StockData[[#This Row],[PREV. CLOSE]])/StockData[[#This Row],[PREV. CLOSE]],0)</f>
        <v>-4.173092624512301E-3</v>
      </c>
      <c r="Y2" t="str">
        <f>IF(StockData[[#This Row],[Daily Return %]]&gt;0,"Gain",IF(StockData[[#This Row],[Daily Return %]]&lt;0,"Loss","No Change"))</f>
        <v>Loss</v>
      </c>
    </row>
    <row r="3" spans="1:25" x14ac:dyDescent="0.3">
      <c r="A3" s="1">
        <v>45293</v>
      </c>
      <c r="B3" s="1" t="s">
        <v>31</v>
      </c>
      <c r="C3" s="1" t="s">
        <v>26</v>
      </c>
      <c r="D3">
        <f>MONTH(StockData[[#This Row],[DATE]])</f>
        <v>1</v>
      </c>
      <c r="E3">
        <v>2024</v>
      </c>
      <c r="F3" t="s">
        <v>27</v>
      </c>
      <c r="G3" t="str">
        <f>"Q"&amp;ROUNDUP(StockData[[#This Row],[Month Number]]/3,0)</f>
        <v>Q1</v>
      </c>
      <c r="H3" s="1" t="s">
        <v>28</v>
      </c>
      <c r="I3" s="1" t="s">
        <v>29</v>
      </c>
      <c r="J3" t="s">
        <v>30</v>
      </c>
      <c r="K3">
        <v>1095.0999999999999</v>
      </c>
      <c r="L3">
        <v>1099.3499999999999</v>
      </c>
      <c r="M3">
        <v>1082.3</v>
      </c>
      <c r="N3">
        <v>1097.7</v>
      </c>
      <c r="O3">
        <v>1089.25</v>
      </c>
      <c r="P3">
        <v>1093.25</v>
      </c>
      <c r="Q3">
        <v>1091.4100000000001</v>
      </c>
      <c r="R3">
        <v>7895577</v>
      </c>
      <c r="S3">
        <v>8617345938.5499992</v>
      </c>
      <c r="T3">
        <v>187704</v>
      </c>
      <c r="U3">
        <v>4495327</v>
      </c>
      <c r="V3">
        <v>56.93</v>
      </c>
      <c r="W3" s="3">
        <f>StockData[[#This Row],[CLOSE]]-StockData[[#This Row],[PREV. CLOSE]]</f>
        <v>-4.4500000000000455</v>
      </c>
      <c r="X3" s="2">
        <f>IFERROR((StockData[[#This Row],[CLOSE]]-StockData[[#This Row],[PREV. CLOSE]])/StockData[[#This Row],[PREV. CLOSE]],0)</f>
        <v>-4.0539309465245929E-3</v>
      </c>
      <c r="Y3" t="str">
        <f>IF(StockData[[#This Row],[Daily Return %]]&gt;0,"Gain",IF(StockData[[#This Row],[Daily Return %]]&lt;0,"Loss","No Change"))</f>
        <v>Loss</v>
      </c>
    </row>
    <row r="4" spans="1:25" x14ac:dyDescent="0.3">
      <c r="A4" s="1">
        <v>45294</v>
      </c>
      <c r="B4" s="1" t="s">
        <v>32</v>
      </c>
      <c r="C4" s="1" t="s">
        <v>26</v>
      </c>
      <c r="D4">
        <f>MONTH(StockData[[#This Row],[DATE]])</f>
        <v>1</v>
      </c>
      <c r="E4">
        <v>2024</v>
      </c>
      <c r="F4" t="s">
        <v>27</v>
      </c>
      <c r="G4" t="str">
        <f>"Q"&amp;ROUNDUP(StockData[[#This Row],[Month Number]]/3,0)</f>
        <v>Q1</v>
      </c>
      <c r="H4" s="1" t="s">
        <v>28</v>
      </c>
      <c r="I4" s="1" t="s">
        <v>29</v>
      </c>
      <c r="J4" t="s">
        <v>30</v>
      </c>
      <c r="K4">
        <v>1091</v>
      </c>
      <c r="L4">
        <v>1102.5999999999999</v>
      </c>
      <c r="M4">
        <v>1081.3</v>
      </c>
      <c r="N4">
        <v>1093.25</v>
      </c>
      <c r="O4">
        <v>1098</v>
      </c>
      <c r="P4">
        <v>1098.5999999999999</v>
      </c>
      <c r="Q4">
        <v>1093.81</v>
      </c>
      <c r="R4">
        <v>10225290</v>
      </c>
      <c r="S4">
        <v>11184474919.700001</v>
      </c>
      <c r="T4">
        <v>232835</v>
      </c>
      <c r="U4">
        <v>5891206</v>
      </c>
      <c r="V4">
        <v>57.61</v>
      </c>
      <c r="W4" s="3">
        <f>StockData[[#This Row],[CLOSE]]-StockData[[#This Row],[PREV. CLOSE]]</f>
        <v>5.3499999999999091</v>
      </c>
      <c r="X4" s="2">
        <f>IFERROR((StockData[[#This Row],[CLOSE]]-StockData[[#This Row],[PREV. CLOSE]])/StockData[[#This Row],[PREV. CLOSE]],0)</f>
        <v>4.8936656757373968E-3</v>
      </c>
      <c r="Y4" t="str">
        <f>IF(StockData[[#This Row],[Daily Return %]]&gt;0,"Gain",IF(StockData[[#This Row],[Daily Return %]]&lt;0,"Loss","No Change"))</f>
        <v>Gain</v>
      </c>
    </row>
    <row r="5" spans="1:25" x14ac:dyDescent="0.3">
      <c r="A5" s="1">
        <v>45295</v>
      </c>
      <c r="B5" s="1" t="s">
        <v>33</v>
      </c>
      <c r="C5" s="1" t="s">
        <v>26</v>
      </c>
      <c r="D5">
        <f>MONTH(StockData[[#This Row],[DATE]])</f>
        <v>1</v>
      </c>
      <c r="E5">
        <v>2024</v>
      </c>
      <c r="F5" t="s">
        <v>27</v>
      </c>
      <c r="G5" t="str">
        <f>"Q"&amp;ROUNDUP(StockData[[#This Row],[Month Number]]/3,0)</f>
        <v>Q1</v>
      </c>
      <c r="H5" s="1" t="s">
        <v>28</v>
      </c>
      <c r="I5" s="1" t="s">
        <v>29</v>
      </c>
      <c r="J5" t="s">
        <v>30</v>
      </c>
      <c r="K5">
        <v>1103</v>
      </c>
      <c r="L5">
        <v>1130</v>
      </c>
      <c r="M5">
        <v>1100.05</v>
      </c>
      <c r="N5">
        <v>1098.5999999999999</v>
      </c>
      <c r="O5">
        <v>1125</v>
      </c>
      <c r="P5">
        <v>1123.4000000000001</v>
      </c>
      <c r="Q5">
        <v>1120.1500000000001</v>
      </c>
      <c r="R5">
        <v>11411683</v>
      </c>
      <c r="S5">
        <v>12782778096.049999</v>
      </c>
      <c r="T5">
        <v>179554</v>
      </c>
      <c r="U5">
        <v>7854267</v>
      </c>
      <c r="V5">
        <v>68.83</v>
      </c>
      <c r="W5" s="3">
        <f>StockData[[#This Row],[CLOSE]]-StockData[[#This Row],[PREV. CLOSE]]</f>
        <v>24.800000000000182</v>
      </c>
      <c r="X5" s="2">
        <f>IFERROR((StockData[[#This Row],[CLOSE]]-StockData[[#This Row],[PREV. CLOSE]])/StockData[[#This Row],[PREV. CLOSE]],0)</f>
        <v>2.2574185326779704E-2</v>
      </c>
      <c r="Y5" t="str">
        <f>IF(StockData[[#This Row],[Daily Return %]]&gt;0,"Gain",IF(StockData[[#This Row],[Daily Return %]]&lt;0,"Loss","No Change"))</f>
        <v>Gain</v>
      </c>
    </row>
    <row r="6" spans="1:25" x14ac:dyDescent="0.3">
      <c r="A6" s="1">
        <v>45296</v>
      </c>
      <c r="B6" s="1" t="s">
        <v>34</v>
      </c>
      <c r="C6" s="1" t="s">
        <v>26</v>
      </c>
      <c r="D6">
        <f>MONTH(StockData[[#This Row],[DATE]])</f>
        <v>1</v>
      </c>
      <c r="E6">
        <v>2024</v>
      </c>
      <c r="F6" t="s">
        <v>27</v>
      </c>
      <c r="G6" t="str">
        <f>"Q"&amp;ROUNDUP(StockData[[#This Row],[Month Number]]/3,0)</f>
        <v>Q1</v>
      </c>
      <c r="H6" s="1" t="s">
        <v>28</v>
      </c>
      <c r="I6" s="1" t="s">
        <v>29</v>
      </c>
      <c r="J6" t="s">
        <v>30</v>
      </c>
      <c r="K6">
        <v>1124</v>
      </c>
      <c r="L6">
        <v>1139.9000000000001</v>
      </c>
      <c r="M6">
        <v>1119</v>
      </c>
      <c r="N6">
        <v>1123.4000000000001</v>
      </c>
      <c r="O6">
        <v>1134.3</v>
      </c>
      <c r="P6">
        <v>1136.95</v>
      </c>
      <c r="Q6">
        <v>1131.22</v>
      </c>
      <c r="R6">
        <v>8025466</v>
      </c>
      <c r="S6">
        <v>9078562317.5</v>
      </c>
      <c r="T6">
        <v>193046</v>
      </c>
      <c r="U6">
        <v>5273965</v>
      </c>
      <c r="V6">
        <v>65.72</v>
      </c>
      <c r="W6" s="3">
        <f>StockData[[#This Row],[CLOSE]]-StockData[[#This Row],[PREV. CLOSE]]</f>
        <v>13.549999999999955</v>
      </c>
      <c r="X6" s="2">
        <f>IFERROR((StockData[[#This Row],[CLOSE]]-StockData[[#This Row],[PREV. CLOSE]])/StockData[[#This Row],[PREV. CLOSE]],0)</f>
        <v>1.206159871817692E-2</v>
      </c>
      <c r="Y6" t="str">
        <f>IF(StockData[[#This Row],[Daily Return %]]&gt;0,"Gain",IF(StockData[[#This Row],[Daily Return %]]&lt;0,"Loss","No Change"))</f>
        <v>Gain</v>
      </c>
    </row>
    <row r="7" spans="1:25" x14ac:dyDescent="0.3">
      <c r="A7" s="1">
        <v>45299</v>
      </c>
      <c r="B7" s="1" t="s">
        <v>35</v>
      </c>
      <c r="C7" s="1" t="s">
        <v>26</v>
      </c>
      <c r="D7">
        <f>MONTH(StockData[[#This Row],[DATE]])</f>
        <v>1</v>
      </c>
      <c r="E7">
        <v>2024</v>
      </c>
      <c r="F7" t="s">
        <v>27</v>
      </c>
      <c r="G7" t="str">
        <f>"Q"&amp;ROUNDUP(StockData[[#This Row],[Month Number]]/3,0)</f>
        <v>Q1</v>
      </c>
      <c r="H7" s="1" t="s">
        <v>28</v>
      </c>
      <c r="I7" s="1" t="s">
        <v>29</v>
      </c>
      <c r="J7" t="s">
        <v>30</v>
      </c>
      <c r="K7">
        <v>1145</v>
      </c>
      <c r="L7">
        <v>1146</v>
      </c>
      <c r="M7">
        <v>1118.5</v>
      </c>
      <c r="N7">
        <v>1136.95</v>
      </c>
      <c r="O7">
        <v>1122</v>
      </c>
      <c r="P7">
        <v>1122</v>
      </c>
      <c r="Q7">
        <v>1131.56</v>
      </c>
      <c r="R7">
        <v>4735538</v>
      </c>
      <c r="S7">
        <v>5358548732.1499996</v>
      </c>
      <c r="T7">
        <v>140745</v>
      </c>
      <c r="U7">
        <v>2091167</v>
      </c>
      <c r="V7">
        <v>44.16</v>
      </c>
      <c r="W7" s="3">
        <f>StockData[[#This Row],[CLOSE]]-StockData[[#This Row],[PREV. CLOSE]]</f>
        <v>-14.950000000000045</v>
      </c>
      <c r="X7" s="2">
        <f>IFERROR((StockData[[#This Row],[CLOSE]]-StockData[[#This Row],[PREV. CLOSE]])/StockData[[#This Row],[PREV. CLOSE]],0)</f>
        <v>-1.3149215005057431E-2</v>
      </c>
      <c r="Y7" t="str">
        <f>IF(StockData[[#This Row],[Daily Return %]]&gt;0,"Gain",IF(StockData[[#This Row],[Daily Return %]]&lt;0,"Loss","No Change"))</f>
        <v>Loss</v>
      </c>
    </row>
    <row r="8" spans="1:25" x14ac:dyDescent="0.3">
      <c r="A8" s="1">
        <v>45300</v>
      </c>
      <c r="B8" s="1" t="s">
        <v>36</v>
      </c>
      <c r="C8" s="1" t="s">
        <v>26</v>
      </c>
      <c r="D8">
        <f>MONTH(StockData[[#This Row],[DATE]])</f>
        <v>1</v>
      </c>
      <c r="E8">
        <v>2024</v>
      </c>
      <c r="F8" t="s">
        <v>27</v>
      </c>
      <c r="G8" t="str">
        <f>"Q"&amp;ROUNDUP(StockData[[#This Row],[Month Number]]/3,0)</f>
        <v>Q1</v>
      </c>
      <c r="H8" s="1" t="s">
        <v>28</v>
      </c>
      <c r="I8" s="1" t="s">
        <v>29</v>
      </c>
      <c r="J8" t="s">
        <v>30</v>
      </c>
      <c r="K8">
        <v>1128.55</v>
      </c>
      <c r="L8">
        <v>1135.55</v>
      </c>
      <c r="M8">
        <v>1112.3499999999999</v>
      </c>
      <c r="N8">
        <v>1122</v>
      </c>
      <c r="O8">
        <v>1118.8</v>
      </c>
      <c r="P8">
        <v>1116.55</v>
      </c>
      <c r="Q8">
        <v>1124.29</v>
      </c>
      <c r="R8">
        <v>6359362</v>
      </c>
      <c r="S8">
        <v>7149764859.6999998</v>
      </c>
      <c r="T8">
        <v>184213</v>
      </c>
      <c r="U8">
        <v>3176752</v>
      </c>
      <c r="V8">
        <v>49.95</v>
      </c>
      <c r="W8" s="3">
        <f>StockData[[#This Row],[CLOSE]]-StockData[[#This Row],[PREV. CLOSE]]</f>
        <v>-5.4500000000000455</v>
      </c>
      <c r="X8" s="2">
        <f>IFERROR((StockData[[#This Row],[CLOSE]]-StockData[[#This Row],[PREV. CLOSE]])/StockData[[#This Row],[PREV. CLOSE]],0)</f>
        <v>-4.8573975044563684E-3</v>
      </c>
      <c r="Y8" t="str">
        <f>IF(StockData[[#This Row],[Daily Return %]]&gt;0,"Gain",IF(StockData[[#This Row],[Daily Return %]]&lt;0,"Loss","No Change"))</f>
        <v>Loss</v>
      </c>
    </row>
    <row r="9" spans="1:25" x14ac:dyDescent="0.3">
      <c r="A9" s="1">
        <v>45301</v>
      </c>
      <c r="B9" s="1" t="s">
        <v>37</v>
      </c>
      <c r="C9" s="1" t="s">
        <v>26</v>
      </c>
      <c r="D9">
        <f>MONTH(StockData[[#This Row],[DATE]])</f>
        <v>1</v>
      </c>
      <c r="E9">
        <v>2024</v>
      </c>
      <c r="F9" t="s">
        <v>27</v>
      </c>
      <c r="G9" t="str">
        <f>"Q"&amp;ROUNDUP(StockData[[#This Row],[Month Number]]/3,0)</f>
        <v>Q1</v>
      </c>
      <c r="H9" s="1" t="s">
        <v>28</v>
      </c>
      <c r="I9" s="1" t="s">
        <v>29</v>
      </c>
      <c r="J9" t="s">
        <v>30</v>
      </c>
      <c r="K9">
        <v>1115.25</v>
      </c>
      <c r="L9">
        <v>1116</v>
      </c>
      <c r="M9">
        <v>1099.05</v>
      </c>
      <c r="N9">
        <v>1116.55</v>
      </c>
      <c r="O9">
        <v>1106.95</v>
      </c>
      <c r="P9">
        <v>1107</v>
      </c>
      <c r="Q9">
        <v>1106.1099999999999</v>
      </c>
      <c r="R9">
        <v>5934163</v>
      </c>
      <c r="S9">
        <v>6563841404.3000002</v>
      </c>
      <c r="T9">
        <v>133259</v>
      </c>
      <c r="U9">
        <v>3692980</v>
      </c>
      <c r="V9">
        <v>62.23</v>
      </c>
      <c r="W9" s="3">
        <f>StockData[[#This Row],[CLOSE]]-StockData[[#This Row],[PREV. CLOSE]]</f>
        <v>-9.5499999999999545</v>
      </c>
      <c r="X9" s="2">
        <f>IFERROR((StockData[[#This Row],[CLOSE]]-StockData[[#This Row],[PREV. CLOSE]])/StockData[[#This Row],[PREV. CLOSE]],0)</f>
        <v>-8.5531324168196272E-3</v>
      </c>
      <c r="Y9" t="str">
        <f>IF(StockData[[#This Row],[Daily Return %]]&gt;0,"Gain",IF(StockData[[#This Row],[Daily Return %]]&lt;0,"Loss","No Change"))</f>
        <v>Loss</v>
      </c>
    </row>
    <row r="10" spans="1:25" x14ac:dyDescent="0.3">
      <c r="A10" s="1">
        <v>45302</v>
      </c>
      <c r="B10" s="1" t="s">
        <v>38</v>
      </c>
      <c r="C10" s="1" t="s">
        <v>26</v>
      </c>
      <c r="D10">
        <f>MONTH(StockData[[#This Row],[DATE]])</f>
        <v>1</v>
      </c>
      <c r="E10">
        <v>2024</v>
      </c>
      <c r="F10" t="s">
        <v>27</v>
      </c>
      <c r="G10" t="str">
        <f>"Q"&amp;ROUNDUP(StockData[[#This Row],[Month Number]]/3,0)</f>
        <v>Q1</v>
      </c>
      <c r="H10" s="1" t="s">
        <v>28</v>
      </c>
      <c r="I10" s="1" t="s">
        <v>29</v>
      </c>
      <c r="J10" t="s">
        <v>30</v>
      </c>
      <c r="K10">
        <v>1111.05</v>
      </c>
      <c r="L10">
        <v>1127.9000000000001</v>
      </c>
      <c r="M10">
        <v>1111.05</v>
      </c>
      <c r="N10">
        <v>1107</v>
      </c>
      <c r="O10">
        <v>1125</v>
      </c>
      <c r="P10">
        <v>1125.75</v>
      </c>
      <c r="Q10">
        <v>1122.67</v>
      </c>
      <c r="R10">
        <v>4683035</v>
      </c>
      <c r="S10">
        <v>5257489790.3000002</v>
      </c>
      <c r="T10">
        <v>143442</v>
      </c>
      <c r="U10">
        <v>3014465</v>
      </c>
      <c r="V10">
        <v>64.37</v>
      </c>
      <c r="W10" s="3">
        <f>StockData[[#This Row],[CLOSE]]-StockData[[#This Row],[PREV. CLOSE]]</f>
        <v>18.75</v>
      </c>
      <c r="X10" s="2">
        <f>IFERROR((StockData[[#This Row],[CLOSE]]-StockData[[#This Row],[PREV. CLOSE]])/StockData[[#This Row],[PREV. CLOSE]],0)</f>
        <v>1.6937669376693765E-2</v>
      </c>
      <c r="Y10" t="str">
        <f>IF(StockData[[#This Row],[Daily Return %]]&gt;0,"Gain",IF(StockData[[#This Row],[Daily Return %]]&lt;0,"Loss","No Change"))</f>
        <v>Gain</v>
      </c>
    </row>
    <row r="11" spans="1:25" x14ac:dyDescent="0.3">
      <c r="A11" s="1">
        <v>45303</v>
      </c>
      <c r="B11" s="1" t="s">
        <v>39</v>
      </c>
      <c r="C11" s="1" t="s">
        <v>26</v>
      </c>
      <c r="D11">
        <f>MONTH(StockData[[#This Row],[DATE]])</f>
        <v>1</v>
      </c>
      <c r="E11">
        <v>2024</v>
      </c>
      <c r="F11" t="s">
        <v>27</v>
      </c>
      <c r="G11" t="str">
        <f>"Q"&amp;ROUNDUP(StockData[[#This Row],[Month Number]]/3,0)</f>
        <v>Q1</v>
      </c>
      <c r="H11" s="1" t="s">
        <v>28</v>
      </c>
      <c r="I11" s="1" t="s">
        <v>29</v>
      </c>
      <c r="J11" t="s">
        <v>30</v>
      </c>
      <c r="K11">
        <v>1126.3499999999999</v>
      </c>
      <c r="L11">
        <v>1129.45</v>
      </c>
      <c r="M11">
        <v>1118.05</v>
      </c>
      <c r="N11">
        <v>1125.75</v>
      </c>
      <c r="O11">
        <v>1119.05</v>
      </c>
      <c r="P11">
        <v>1120.3499999999999</v>
      </c>
      <c r="Q11">
        <v>1122.27</v>
      </c>
      <c r="R11">
        <v>5616755</v>
      </c>
      <c r="S11">
        <v>6303528702.1999998</v>
      </c>
      <c r="T11">
        <v>248340</v>
      </c>
      <c r="U11">
        <v>3795162</v>
      </c>
      <c r="V11">
        <v>67.569999999999993</v>
      </c>
      <c r="W11" s="3">
        <f>StockData[[#This Row],[CLOSE]]-StockData[[#This Row],[PREV. CLOSE]]</f>
        <v>-5.4000000000000909</v>
      </c>
      <c r="X11" s="2">
        <f>IFERROR((StockData[[#This Row],[CLOSE]]-StockData[[#This Row],[PREV. CLOSE]])/StockData[[#This Row],[PREV. CLOSE]],0)</f>
        <v>-4.7968021319121394E-3</v>
      </c>
      <c r="Y11" t="str">
        <f>IF(StockData[[#This Row],[Daily Return %]]&gt;0,"Gain",IF(StockData[[#This Row],[Daily Return %]]&lt;0,"Loss","No Change"))</f>
        <v>Loss</v>
      </c>
    </row>
    <row r="12" spans="1:25" x14ac:dyDescent="0.3">
      <c r="A12" s="1">
        <v>45306</v>
      </c>
      <c r="B12" s="1" t="s">
        <v>40</v>
      </c>
      <c r="C12" s="1" t="s">
        <v>26</v>
      </c>
      <c r="D12">
        <f>MONTH(StockData[[#This Row],[DATE]])</f>
        <v>1</v>
      </c>
      <c r="E12">
        <v>2024</v>
      </c>
      <c r="F12" t="s">
        <v>27</v>
      </c>
      <c r="G12" t="str">
        <f>"Q"&amp;ROUNDUP(StockData[[#This Row],[Month Number]]/3,0)</f>
        <v>Q1</v>
      </c>
      <c r="H12" s="1" t="s">
        <v>28</v>
      </c>
      <c r="I12" s="1" t="s">
        <v>29</v>
      </c>
      <c r="J12" t="s">
        <v>30</v>
      </c>
      <c r="K12">
        <v>1122</v>
      </c>
      <c r="L12">
        <v>1130.45</v>
      </c>
      <c r="M12">
        <v>1116.5999999999999</v>
      </c>
      <c r="N12">
        <v>1120.3499999999999</v>
      </c>
      <c r="O12">
        <v>1120.5</v>
      </c>
      <c r="P12">
        <v>1119.5</v>
      </c>
      <c r="Q12">
        <v>1121.23</v>
      </c>
      <c r="R12">
        <v>6719079</v>
      </c>
      <c r="S12">
        <v>7533658320.5500002</v>
      </c>
      <c r="T12">
        <v>248969</v>
      </c>
      <c r="U12">
        <v>4049161</v>
      </c>
      <c r="V12">
        <v>60.26</v>
      </c>
      <c r="W12" s="3">
        <f>StockData[[#This Row],[CLOSE]]-StockData[[#This Row],[PREV. CLOSE]]</f>
        <v>-0.84999999999990905</v>
      </c>
      <c r="X12" s="2">
        <f>IFERROR((StockData[[#This Row],[CLOSE]]-StockData[[#This Row],[PREV. CLOSE]])/StockData[[#This Row],[PREV. CLOSE]],0)</f>
        <v>-7.5869148034088374E-4</v>
      </c>
      <c r="Y12" t="str">
        <f>IF(StockData[[#This Row],[Daily Return %]]&gt;0,"Gain",IF(StockData[[#This Row],[Daily Return %]]&lt;0,"Loss","No Change"))</f>
        <v>Loss</v>
      </c>
    </row>
    <row r="13" spans="1:25" x14ac:dyDescent="0.3">
      <c r="A13" s="1">
        <v>45307</v>
      </c>
      <c r="B13" s="1" t="s">
        <v>41</v>
      </c>
      <c r="C13" s="1" t="s">
        <v>26</v>
      </c>
      <c r="D13">
        <f>MONTH(StockData[[#This Row],[DATE]])</f>
        <v>1</v>
      </c>
      <c r="E13">
        <v>2024</v>
      </c>
      <c r="F13" t="s">
        <v>27</v>
      </c>
      <c r="G13" t="str">
        <f>"Q"&amp;ROUNDUP(StockData[[#This Row],[Month Number]]/3,0)</f>
        <v>Q1</v>
      </c>
      <c r="H13" s="1" t="s">
        <v>28</v>
      </c>
      <c r="I13" s="1" t="s">
        <v>29</v>
      </c>
      <c r="J13" t="s">
        <v>30</v>
      </c>
      <c r="K13">
        <v>1116.6500000000001</v>
      </c>
      <c r="L13">
        <v>1127.8</v>
      </c>
      <c r="M13">
        <v>1115.0999999999999</v>
      </c>
      <c r="N13">
        <v>1119.5</v>
      </c>
      <c r="O13">
        <v>1120.2</v>
      </c>
      <c r="P13">
        <v>1119.0999999999999</v>
      </c>
      <c r="Q13">
        <v>1121.8399999999999</v>
      </c>
      <c r="R13">
        <v>5229753</v>
      </c>
      <c r="S13">
        <v>5866922578.8500004</v>
      </c>
      <c r="T13">
        <v>151286</v>
      </c>
      <c r="U13">
        <v>3084217</v>
      </c>
      <c r="V13">
        <v>58.97</v>
      </c>
      <c r="W13" s="3">
        <f>StockData[[#This Row],[CLOSE]]-StockData[[#This Row],[PREV. CLOSE]]</f>
        <v>-0.40000000000009095</v>
      </c>
      <c r="X13" s="2">
        <f>IFERROR((StockData[[#This Row],[CLOSE]]-StockData[[#This Row],[PREV. CLOSE]])/StockData[[#This Row],[PREV. CLOSE]],0)</f>
        <v>-3.5730236712826349E-4</v>
      </c>
      <c r="Y13" t="str">
        <f>IF(StockData[[#This Row],[Daily Return %]]&gt;0,"Gain",IF(StockData[[#This Row],[Daily Return %]]&lt;0,"Loss","No Change"))</f>
        <v>Loss</v>
      </c>
    </row>
    <row r="14" spans="1:25" x14ac:dyDescent="0.3">
      <c r="A14" s="1">
        <v>45308</v>
      </c>
      <c r="B14" s="1" t="s">
        <v>42</v>
      </c>
      <c r="C14" s="1" t="s">
        <v>26</v>
      </c>
      <c r="D14">
        <f>MONTH(StockData[[#This Row],[DATE]])</f>
        <v>1</v>
      </c>
      <c r="E14">
        <v>2024</v>
      </c>
      <c r="F14" t="s">
        <v>27</v>
      </c>
      <c r="G14" t="str">
        <f>"Q"&amp;ROUNDUP(StockData[[#This Row],[Month Number]]/3,0)</f>
        <v>Q1</v>
      </c>
      <c r="H14" s="1" t="s">
        <v>28</v>
      </c>
      <c r="I14" s="1" t="s">
        <v>29</v>
      </c>
      <c r="J14" t="s">
        <v>30</v>
      </c>
      <c r="K14">
        <v>1082</v>
      </c>
      <c r="L14">
        <v>1115</v>
      </c>
      <c r="M14">
        <v>1079.2</v>
      </c>
      <c r="N14">
        <v>1119.0999999999999</v>
      </c>
      <c r="O14">
        <v>1080.75</v>
      </c>
      <c r="P14">
        <v>1082.3</v>
      </c>
      <c r="Q14">
        <v>1095.23</v>
      </c>
      <c r="R14">
        <v>24913719</v>
      </c>
      <c r="S14">
        <v>27286173643.849998</v>
      </c>
      <c r="T14">
        <v>534448</v>
      </c>
      <c r="U14">
        <v>11648070</v>
      </c>
      <c r="V14">
        <v>46.75</v>
      </c>
      <c r="W14" s="3">
        <f>StockData[[#This Row],[CLOSE]]-StockData[[#This Row],[PREV. CLOSE]]</f>
        <v>-36.799999999999955</v>
      </c>
      <c r="X14" s="2">
        <f>IFERROR((StockData[[#This Row],[CLOSE]]-StockData[[#This Row],[PREV. CLOSE]])/StockData[[#This Row],[PREV. CLOSE]],0)</f>
        <v>-3.2883567152175816E-2</v>
      </c>
      <c r="Y14" t="str">
        <f>IF(StockData[[#This Row],[Daily Return %]]&gt;0,"Gain",IF(StockData[[#This Row],[Daily Return %]]&lt;0,"Loss","No Change"))</f>
        <v>Loss</v>
      </c>
    </row>
    <row r="15" spans="1:25" x14ac:dyDescent="0.3">
      <c r="A15" s="1">
        <v>45309</v>
      </c>
      <c r="B15" s="1" t="s">
        <v>43</v>
      </c>
      <c r="C15" s="1" t="s">
        <v>26</v>
      </c>
      <c r="D15">
        <f>MONTH(StockData[[#This Row],[DATE]])</f>
        <v>1</v>
      </c>
      <c r="E15">
        <v>2024</v>
      </c>
      <c r="F15" t="s">
        <v>27</v>
      </c>
      <c r="G15" t="str">
        <f>"Q"&amp;ROUNDUP(StockData[[#This Row],[Month Number]]/3,0)</f>
        <v>Q1</v>
      </c>
      <c r="H15" s="1" t="s">
        <v>28</v>
      </c>
      <c r="I15" s="1" t="s">
        <v>29</v>
      </c>
      <c r="J15" t="s">
        <v>30</v>
      </c>
      <c r="K15">
        <v>1066</v>
      </c>
      <c r="L15">
        <v>1108.75</v>
      </c>
      <c r="M15">
        <v>1066</v>
      </c>
      <c r="N15">
        <v>1082.3</v>
      </c>
      <c r="O15">
        <v>1093.25</v>
      </c>
      <c r="P15">
        <v>1097.5</v>
      </c>
      <c r="Q15">
        <v>1095.78</v>
      </c>
      <c r="R15">
        <v>11473135</v>
      </c>
      <c r="S15">
        <v>12572042567.15</v>
      </c>
      <c r="T15">
        <v>264860</v>
      </c>
      <c r="U15">
        <v>6334895</v>
      </c>
      <c r="V15">
        <v>55.22</v>
      </c>
      <c r="W15" s="3">
        <f>StockData[[#This Row],[CLOSE]]-StockData[[#This Row],[PREV. CLOSE]]</f>
        <v>15.200000000000045</v>
      </c>
      <c r="X15" s="2">
        <f>IFERROR((StockData[[#This Row],[CLOSE]]-StockData[[#This Row],[PREV. CLOSE]])/StockData[[#This Row],[PREV. CLOSE]],0)</f>
        <v>1.4044165203732834E-2</v>
      </c>
      <c r="Y15" t="str">
        <f>IF(StockData[[#This Row],[Daily Return %]]&gt;0,"Gain",IF(StockData[[#This Row],[Daily Return %]]&lt;0,"Loss","No Change"))</f>
        <v>Gain</v>
      </c>
    </row>
    <row r="16" spans="1:25" x14ac:dyDescent="0.3">
      <c r="A16" s="1">
        <v>45310</v>
      </c>
      <c r="B16" s="1" t="s">
        <v>44</v>
      </c>
      <c r="C16" s="1" t="s">
        <v>26</v>
      </c>
      <c r="D16">
        <f>MONTH(StockData[[#This Row],[DATE]])</f>
        <v>1</v>
      </c>
      <c r="E16">
        <v>2024</v>
      </c>
      <c r="F16" t="s">
        <v>27</v>
      </c>
      <c r="G16" t="str">
        <f>"Q"&amp;ROUNDUP(StockData[[#This Row],[Month Number]]/3,0)</f>
        <v>Q1</v>
      </c>
      <c r="H16" s="1" t="s">
        <v>28</v>
      </c>
      <c r="I16" s="1" t="s">
        <v>29</v>
      </c>
      <c r="J16" t="s">
        <v>30</v>
      </c>
      <c r="K16">
        <v>1107.1500000000001</v>
      </c>
      <c r="L16">
        <v>1126.3</v>
      </c>
      <c r="M16">
        <v>1105</v>
      </c>
      <c r="N16">
        <v>1097.5</v>
      </c>
      <c r="O16">
        <v>1116</v>
      </c>
      <c r="P16">
        <v>1116.55</v>
      </c>
      <c r="Q16">
        <v>1118.44</v>
      </c>
      <c r="R16">
        <v>12303696</v>
      </c>
      <c r="S16">
        <v>13760961329.1</v>
      </c>
      <c r="T16">
        <v>348516</v>
      </c>
      <c r="U16">
        <v>8059225</v>
      </c>
      <c r="V16">
        <v>65.5</v>
      </c>
      <c r="W16" s="3">
        <f>StockData[[#This Row],[CLOSE]]-StockData[[#This Row],[PREV. CLOSE]]</f>
        <v>19.049999999999955</v>
      </c>
      <c r="X16" s="2">
        <f>IFERROR((StockData[[#This Row],[CLOSE]]-StockData[[#This Row],[PREV. CLOSE]])/StockData[[#This Row],[PREV. CLOSE]],0)</f>
        <v>1.7357630979498821E-2</v>
      </c>
      <c r="Y16" t="str">
        <f>IF(StockData[[#This Row],[Daily Return %]]&gt;0,"Gain",IF(StockData[[#This Row],[Daily Return %]]&lt;0,"Loss","No Change"))</f>
        <v>Gain</v>
      </c>
    </row>
    <row r="17" spans="1:37" x14ac:dyDescent="0.3">
      <c r="A17" s="1">
        <v>45311</v>
      </c>
      <c r="B17" s="1" t="s">
        <v>45</v>
      </c>
      <c r="C17" s="1" t="s">
        <v>26</v>
      </c>
      <c r="D17">
        <f>MONTH(StockData[[#This Row],[DATE]])</f>
        <v>1</v>
      </c>
      <c r="E17">
        <v>2024</v>
      </c>
      <c r="F17" t="s">
        <v>27</v>
      </c>
      <c r="G17" t="str">
        <f>"Q"&amp;ROUNDUP(StockData[[#This Row],[Month Number]]/3,0)</f>
        <v>Q1</v>
      </c>
      <c r="H17" s="1" t="s">
        <v>28</v>
      </c>
      <c r="I17" s="1" t="s">
        <v>29</v>
      </c>
      <c r="J17" t="s">
        <v>30</v>
      </c>
      <c r="K17">
        <v>1121</v>
      </c>
      <c r="L17">
        <v>1126.45</v>
      </c>
      <c r="M17">
        <v>1102.8</v>
      </c>
      <c r="N17">
        <v>1116.55</v>
      </c>
      <c r="O17">
        <v>1118.0999999999999</v>
      </c>
      <c r="P17">
        <v>1121</v>
      </c>
      <c r="Q17">
        <v>1115.57</v>
      </c>
      <c r="R17">
        <v>5055594</v>
      </c>
      <c r="S17">
        <v>5639882327.6999998</v>
      </c>
      <c r="T17">
        <v>113131</v>
      </c>
      <c r="U17">
        <v>767598</v>
      </c>
      <c r="V17">
        <v>15.18</v>
      </c>
      <c r="W17" s="3">
        <f>StockData[[#This Row],[CLOSE]]-StockData[[#This Row],[PREV. CLOSE]]</f>
        <v>4.4500000000000455</v>
      </c>
      <c r="X17" s="2">
        <f>IFERROR((StockData[[#This Row],[CLOSE]]-StockData[[#This Row],[PREV. CLOSE]])/StockData[[#This Row],[PREV. CLOSE]],0)</f>
        <v>3.985491021450043E-3</v>
      </c>
      <c r="Y17" t="str">
        <f>IF(StockData[[#This Row],[Daily Return %]]&gt;0,"Gain",IF(StockData[[#This Row],[Daily Return %]]&lt;0,"Loss","No Change"))</f>
        <v>Gain</v>
      </c>
    </row>
    <row r="18" spans="1:37" x14ac:dyDescent="0.3">
      <c r="A18" s="1">
        <v>45314</v>
      </c>
      <c r="B18" s="1" t="s">
        <v>46</v>
      </c>
      <c r="C18" s="1" t="s">
        <v>26</v>
      </c>
      <c r="D18">
        <f>MONTH(StockData[[#This Row],[DATE]])</f>
        <v>1</v>
      </c>
      <c r="E18">
        <v>2024</v>
      </c>
      <c r="F18" t="s">
        <v>27</v>
      </c>
      <c r="G18" t="str">
        <f>"Q"&amp;ROUNDUP(StockData[[#This Row],[Month Number]]/3,0)</f>
        <v>Q1</v>
      </c>
      <c r="H18" s="1" t="s">
        <v>28</v>
      </c>
      <c r="I18" s="1" t="s">
        <v>29</v>
      </c>
      <c r="J18" t="s">
        <v>30</v>
      </c>
      <c r="K18">
        <v>1125.9000000000001</v>
      </c>
      <c r="L18">
        <v>1141.5999999999999</v>
      </c>
      <c r="M18">
        <v>1078.8</v>
      </c>
      <c r="N18">
        <v>1121</v>
      </c>
      <c r="O18">
        <v>1082</v>
      </c>
      <c r="P18">
        <v>1089.25</v>
      </c>
      <c r="Q18">
        <v>1101.48</v>
      </c>
      <c r="R18">
        <v>18924087</v>
      </c>
      <c r="S18">
        <v>20844533168.650002</v>
      </c>
      <c r="T18">
        <v>298496</v>
      </c>
      <c r="U18">
        <v>11125189</v>
      </c>
      <c r="V18">
        <v>58.79</v>
      </c>
      <c r="W18" s="3">
        <f>StockData[[#This Row],[CLOSE]]-StockData[[#This Row],[PREV. CLOSE]]</f>
        <v>-31.75</v>
      </c>
      <c r="X18" s="2">
        <f>IFERROR((StockData[[#This Row],[CLOSE]]-StockData[[#This Row],[PREV. CLOSE]])/StockData[[#This Row],[PREV. CLOSE]],0)</f>
        <v>-2.8322925958965208E-2</v>
      </c>
      <c r="Y18" t="str">
        <f>IF(StockData[[#This Row],[Daily Return %]]&gt;0,"Gain",IF(StockData[[#This Row],[Daily Return %]]&lt;0,"Loss","No Change"))</f>
        <v>Loss</v>
      </c>
      <c r="AK18">
        <f>MATCH(24.8,W2:W9,1)</f>
        <v>3</v>
      </c>
    </row>
    <row r="19" spans="1:37" x14ac:dyDescent="0.3">
      <c r="A19" s="1">
        <v>45315</v>
      </c>
      <c r="B19" s="1" t="s">
        <v>47</v>
      </c>
      <c r="C19" s="1" t="s">
        <v>26</v>
      </c>
      <c r="D19">
        <f>MONTH(StockData[[#This Row],[DATE]])</f>
        <v>1</v>
      </c>
      <c r="E19">
        <v>2024</v>
      </c>
      <c r="F19" t="s">
        <v>27</v>
      </c>
      <c r="G19" t="str">
        <f>"Q"&amp;ROUNDUP(StockData[[#This Row],[Month Number]]/3,0)</f>
        <v>Q1</v>
      </c>
      <c r="H19" s="1" t="s">
        <v>28</v>
      </c>
      <c r="I19" s="1" t="s">
        <v>29</v>
      </c>
      <c r="J19" t="s">
        <v>30</v>
      </c>
      <c r="K19">
        <v>1034.8</v>
      </c>
      <c r="L19">
        <v>1073.2</v>
      </c>
      <c r="M19">
        <v>1020.9</v>
      </c>
      <c r="N19">
        <v>1089.25</v>
      </c>
      <c r="O19">
        <v>1059.5999999999999</v>
      </c>
      <c r="P19">
        <v>1059.1500000000001</v>
      </c>
      <c r="Q19">
        <v>1050.55</v>
      </c>
      <c r="R19">
        <v>20884046</v>
      </c>
      <c r="S19">
        <v>21939693940.099998</v>
      </c>
      <c r="T19">
        <v>381021</v>
      </c>
      <c r="U19">
        <v>10475578</v>
      </c>
      <c r="V19">
        <v>50.16</v>
      </c>
      <c r="W19" s="3">
        <f>StockData[[#This Row],[CLOSE]]-StockData[[#This Row],[PREV. CLOSE]]</f>
        <v>-30.099999999999909</v>
      </c>
      <c r="X19" s="2">
        <f>IFERROR((StockData[[#This Row],[CLOSE]]-StockData[[#This Row],[PREV. CLOSE]])/StockData[[#This Row],[PREV. CLOSE]],0)</f>
        <v>-2.7633692907964112E-2</v>
      </c>
      <c r="Y19" t="str">
        <f>IF(StockData[[#This Row],[Daily Return %]]&gt;0,"Gain",IF(StockData[[#This Row],[Daily Return %]]&lt;0,"Loss","No Change"))</f>
        <v>Loss</v>
      </c>
    </row>
    <row r="20" spans="1:37" x14ac:dyDescent="0.3">
      <c r="A20" s="1">
        <v>45315</v>
      </c>
      <c r="B20" s="1" t="s">
        <v>48</v>
      </c>
      <c r="C20" s="1" t="s">
        <v>26</v>
      </c>
      <c r="D20">
        <f>MONTH(StockData[[#This Row],[DATE]])</f>
        <v>1</v>
      </c>
      <c r="E20">
        <v>2024</v>
      </c>
      <c r="F20" t="s">
        <v>27</v>
      </c>
      <c r="G20" t="str">
        <f>"Q"&amp;ROUNDUP(StockData[[#This Row],[Month Number]]/3,0)</f>
        <v>Q1</v>
      </c>
      <c r="H20" s="1" t="s">
        <v>28</v>
      </c>
      <c r="I20" s="1" t="s">
        <v>29</v>
      </c>
      <c r="J20" t="s">
        <v>30</v>
      </c>
      <c r="K20">
        <v>1034.8</v>
      </c>
      <c r="L20">
        <v>1073.2</v>
      </c>
      <c r="M20">
        <v>1020.9</v>
      </c>
      <c r="N20">
        <v>1089.25</v>
      </c>
      <c r="O20">
        <v>1059.5999999999999</v>
      </c>
      <c r="P20">
        <v>1059.1500000000001</v>
      </c>
      <c r="Q20">
        <v>1050.55</v>
      </c>
      <c r="R20">
        <v>20884046</v>
      </c>
      <c r="S20">
        <v>21939693940.099998</v>
      </c>
      <c r="T20">
        <v>381021</v>
      </c>
      <c r="U20">
        <v>10475578</v>
      </c>
      <c r="V20">
        <v>50.16</v>
      </c>
      <c r="W20" s="3">
        <f>StockData[[#This Row],[CLOSE]]-StockData[[#This Row],[PREV. CLOSE]]</f>
        <v>-30.099999999999909</v>
      </c>
      <c r="X20" s="2">
        <f>IFERROR((StockData[[#This Row],[CLOSE]]-StockData[[#This Row],[PREV. CLOSE]])/StockData[[#This Row],[PREV. CLOSE]],0)</f>
        <v>-2.7633692907964112E-2</v>
      </c>
      <c r="Y20" t="str">
        <f>IF(StockData[[#This Row],[Daily Return %]]&gt;0,"Gain",IF(StockData[[#This Row],[Daily Return %]]&lt;0,"Loss","No Change"))</f>
        <v>Loss</v>
      </c>
    </row>
    <row r="21" spans="1:37" x14ac:dyDescent="0.3">
      <c r="A21" s="1">
        <v>45316</v>
      </c>
      <c r="B21" s="1" t="s">
        <v>49</v>
      </c>
      <c r="C21" s="1" t="s">
        <v>26</v>
      </c>
      <c r="D21">
        <f>MONTH(StockData[[#This Row],[DATE]])</f>
        <v>1</v>
      </c>
      <c r="E21">
        <v>2024</v>
      </c>
      <c r="F21" t="s">
        <v>27</v>
      </c>
      <c r="G21" t="str">
        <f>"Q"&amp;ROUNDUP(StockData[[#This Row],[Month Number]]/3,0)</f>
        <v>Q1</v>
      </c>
      <c r="H21" s="1" t="s">
        <v>28</v>
      </c>
      <c r="I21" s="1" t="s">
        <v>29</v>
      </c>
      <c r="J21" t="s">
        <v>30</v>
      </c>
      <c r="K21">
        <v>1058</v>
      </c>
      <c r="L21">
        <v>1063.7</v>
      </c>
      <c r="M21">
        <v>1025.8</v>
      </c>
      <c r="N21">
        <v>1059.1500000000001</v>
      </c>
      <c r="O21">
        <v>1050.0999999999999</v>
      </c>
      <c r="P21">
        <v>1042.25</v>
      </c>
      <c r="Q21">
        <v>1037.96</v>
      </c>
      <c r="R21">
        <v>20835434</v>
      </c>
      <c r="S21">
        <v>21626312133.150002</v>
      </c>
      <c r="T21">
        <v>393518</v>
      </c>
      <c r="U21">
        <v>12540498</v>
      </c>
      <c r="V21">
        <v>60.19</v>
      </c>
      <c r="W21" s="3">
        <f>StockData[[#This Row],[CLOSE]]-StockData[[#This Row],[PREV. CLOSE]]</f>
        <v>-16.900000000000091</v>
      </c>
      <c r="X21" s="2">
        <f>IFERROR((StockData[[#This Row],[CLOSE]]-StockData[[#This Row],[PREV. CLOSE]])/StockData[[#This Row],[PREV. CLOSE]],0)</f>
        <v>-1.5956191285464844E-2</v>
      </c>
      <c r="Y21" t="str">
        <f>IF(StockData[[#This Row],[Daily Return %]]&gt;0,"Gain",IF(StockData[[#This Row],[Daily Return %]]&lt;0,"Loss","No Change"))</f>
        <v>Loss</v>
      </c>
    </row>
    <row r="22" spans="1:37" x14ac:dyDescent="0.3">
      <c r="A22" s="1">
        <v>45320</v>
      </c>
      <c r="B22" s="1" t="s">
        <v>50</v>
      </c>
      <c r="C22" s="1" t="s">
        <v>26</v>
      </c>
      <c r="D22">
        <f>MONTH(StockData[[#This Row],[DATE]])</f>
        <v>1</v>
      </c>
      <c r="E22">
        <v>2024</v>
      </c>
      <c r="F22" t="s">
        <v>27</v>
      </c>
      <c r="G22" t="str">
        <f>"Q"&amp;ROUNDUP(StockData[[#This Row],[Month Number]]/3,0)</f>
        <v>Q1</v>
      </c>
      <c r="H22" s="1" t="s">
        <v>28</v>
      </c>
      <c r="I22" s="1" t="s">
        <v>29</v>
      </c>
      <c r="J22" t="s">
        <v>30</v>
      </c>
      <c r="K22">
        <v>1036</v>
      </c>
      <c r="L22">
        <v>1068</v>
      </c>
      <c r="M22">
        <v>1036</v>
      </c>
      <c r="N22">
        <v>1042.25</v>
      </c>
      <c r="O22">
        <v>1060.8499999999999</v>
      </c>
      <c r="P22">
        <v>1061.25</v>
      </c>
      <c r="Q22">
        <v>1058.1199999999999</v>
      </c>
      <c r="R22">
        <v>11188604</v>
      </c>
      <c r="S22">
        <v>11838909653.549999</v>
      </c>
      <c r="T22">
        <v>205125</v>
      </c>
      <c r="U22">
        <v>5918863</v>
      </c>
      <c r="V22">
        <v>52.9</v>
      </c>
      <c r="W22" s="3">
        <f>StockData[[#This Row],[CLOSE]]-StockData[[#This Row],[PREV. CLOSE]]</f>
        <v>19</v>
      </c>
      <c r="X22" s="2">
        <f>IFERROR((StockData[[#This Row],[CLOSE]]-StockData[[#This Row],[PREV. CLOSE]])/StockData[[#This Row],[PREV. CLOSE]],0)</f>
        <v>1.8229791316862556E-2</v>
      </c>
      <c r="Y22" t="str">
        <f>IF(StockData[[#This Row],[Daily Return %]]&gt;0,"Gain",IF(StockData[[#This Row],[Daily Return %]]&lt;0,"Loss","No Change"))</f>
        <v>Gain</v>
      </c>
    </row>
    <row r="23" spans="1:37" x14ac:dyDescent="0.3">
      <c r="A23" s="1">
        <v>45321</v>
      </c>
      <c r="B23" s="1" t="s">
        <v>51</v>
      </c>
      <c r="C23" s="1" t="s">
        <v>26</v>
      </c>
      <c r="D23">
        <f>MONTH(StockData[[#This Row],[DATE]])</f>
        <v>1</v>
      </c>
      <c r="E23">
        <v>2024</v>
      </c>
      <c r="F23" t="s">
        <v>27</v>
      </c>
      <c r="G23" t="str">
        <f>"Q"&amp;ROUNDUP(StockData[[#This Row],[Month Number]]/3,0)</f>
        <v>Q1</v>
      </c>
      <c r="H23" s="1" t="s">
        <v>28</v>
      </c>
      <c r="I23" s="1" t="s">
        <v>29</v>
      </c>
      <c r="J23" t="s">
        <v>30</v>
      </c>
      <c r="K23">
        <v>1060.05</v>
      </c>
      <c r="L23">
        <v>1070.45</v>
      </c>
      <c r="M23">
        <v>1050.8</v>
      </c>
      <c r="N23">
        <v>1061.25</v>
      </c>
      <c r="O23">
        <v>1053.5</v>
      </c>
      <c r="P23">
        <v>1054.0999999999999</v>
      </c>
      <c r="Q23">
        <v>1057.78</v>
      </c>
      <c r="R23">
        <v>9426983</v>
      </c>
      <c r="S23">
        <v>9971698908.3999996</v>
      </c>
      <c r="T23">
        <v>325034</v>
      </c>
      <c r="U23">
        <v>4929307</v>
      </c>
      <c r="V23">
        <v>52.29</v>
      </c>
      <c r="W23" s="3">
        <f>StockData[[#This Row],[CLOSE]]-StockData[[#This Row],[PREV. CLOSE]]</f>
        <v>-7.1500000000000909</v>
      </c>
      <c r="X23" s="2">
        <f>IFERROR((StockData[[#This Row],[CLOSE]]-StockData[[#This Row],[PREV. CLOSE]])/StockData[[#This Row],[PREV. CLOSE]],0)</f>
        <v>-6.7373380447586255E-3</v>
      </c>
      <c r="Y23" t="str">
        <f>IF(StockData[[#This Row],[Daily Return %]]&gt;0,"Gain",IF(StockData[[#This Row],[Daily Return %]]&lt;0,"Loss","No Change"))</f>
        <v>Loss</v>
      </c>
    </row>
    <row r="24" spans="1:37" x14ac:dyDescent="0.3">
      <c r="A24" s="1">
        <v>45322</v>
      </c>
      <c r="B24" s="1" t="s">
        <v>52</v>
      </c>
      <c r="C24" s="1" t="s">
        <v>26</v>
      </c>
      <c r="D24">
        <f>MONTH(StockData[[#This Row],[DATE]])</f>
        <v>1</v>
      </c>
      <c r="E24">
        <v>2024</v>
      </c>
      <c r="F24" t="s">
        <v>27</v>
      </c>
      <c r="G24" t="str">
        <f>"Q"&amp;ROUNDUP(StockData[[#This Row],[Month Number]]/3,0)</f>
        <v>Q1</v>
      </c>
      <c r="H24" s="1" t="s">
        <v>28</v>
      </c>
      <c r="I24" s="1" t="s">
        <v>29</v>
      </c>
      <c r="J24" t="s">
        <v>30</v>
      </c>
      <c r="K24">
        <v>1048.2</v>
      </c>
      <c r="L24">
        <v>1084.0999999999999</v>
      </c>
      <c r="M24">
        <v>1042.7</v>
      </c>
      <c r="N24">
        <v>1054.0999999999999</v>
      </c>
      <c r="O24">
        <v>1067.5</v>
      </c>
      <c r="P24">
        <v>1067.75</v>
      </c>
      <c r="Q24">
        <v>1068.9000000000001</v>
      </c>
      <c r="R24">
        <v>12600390</v>
      </c>
      <c r="S24">
        <v>13468519443.450001</v>
      </c>
      <c r="T24">
        <v>303223</v>
      </c>
      <c r="U24">
        <v>6437032</v>
      </c>
      <c r="V24">
        <v>51.09</v>
      </c>
      <c r="W24" s="3">
        <f>StockData[[#This Row],[CLOSE]]-StockData[[#This Row],[PREV. CLOSE]]</f>
        <v>13.650000000000091</v>
      </c>
      <c r="X24" s="2">
        <f>IFERROR((StockData[[#This Row],[CLOSE]]-StockData[[#This Row],[PREV. CLOSE]])/StockData[[#This Row],[PREV. CLOSE]],0)</f>
        <v>1.2949435537425379E-2</v>
      </c>
      <c r="Y24" t="str">
        <f>IF(StockData[[#This Row],[Daily Return %]]&gt;0,"Gain",IF(StockData[[#This Row],[Daily Return %]]&lt;0,"Loss","No Change"))</f>
        <v>Gain</v>
      </c>
    </row>
    <row r="25" spans="1:37" x14ac:dyDescent="0.3">
      <c r="A25" s="1">
        <v>45323</v>
      </c>
      <c r="B25" s="1" t="s">
        <v>53</v>
      </c>
      <c r="C25" s="1" t="s">
        <v>54</v>
      </c>
      <c r="D25">
        <f>MONTH(StockData[[#This Row],[DATE]])</f>
        <v>2</v>
      </c>
      <c r="E25">
        <v>2024</v>
      </c>
      <c r="F25" t="s">
        <v>27</v>
      </c>
      <c r="G25" t="str">
        <f>"Q"&amp;ROUNDUP(StockData[[#This Row],[Month Number]]/3,0)</f>
        <v>Q1</v>
      </c>
      <c r="H25" s="1" t="s">
        <v>28</v>
      </c>
      <c r="I25" s="1" t="s">
        <v>29</v>
      </c>
      <c r="J25" t="s">
        <v>30</v>
      </c>
      <c r="K25">
        <v>1072.6500000000001</v>
      </c>
      <c r="L25">
        <v>1087.6500000000001</v>
      </c>
      <c r="M25">
        <v>1056.8</v>
      </c>
      <c r="N25">
        <v>1067.75</v>
      </c>
      <c r="O25">
        <v>1083.45</v>
      </c>
      <c r="P25">
        <v>1084.25</v>
      </c>
      <c r="Q25">
        <v>1073.44</v>
      </c>
      <c r="R25">
        <v>9756682</v>
      </c>
      <c r="S25">
        <v>10473226767.75</v>
      </c>
      <c r="T25">
        <v>213721</v>
      </c>
      <c r="U25">
        <v>5825259</v>
      </c>
      <c r="V25">
        <v>59.71</v>
      </c>
      <c r="W25" s="3">
        <f>StockData[[#This Row],[CLOSE]]-StockData[[#This Row],[PREV. CLOSE]]</f>
        <v>16.5</v>
      </c>
      <c r="X25" s="2">
        <f>IFERROR((StockData[[#This Row],[CLOSE]]-StockData[[#This Row],[PREV. CLOSE]])/StockData[[#This Row],[PREV. CLOSE]],0)</f>
        <v>1.5453055490517443E-2</v>
      </c>
      <c r="Y25" t="str">
        <f>IF(StockData[[#This Row],[Daily Return %]]&gt;0,"Gain",IF(StockData[[#This Row],[Daily Return %]]&lt;0,"Loss","No Change"))</f>
        <v>Gain</v>
      </c>
    </row>
    <row r="26" spans="1:37" x14ac:dyDescent="0.3">
      <c r="A26" s="1">
        <v>45324</v>
      </c>
      <c r="B26" s="1" t="s">
        <v>55</v>
      </c>
      <c r="C26" s="1" t="s">
        <v>54</v>
      </c>
      <c r="D26">
        <f>MONTH(StockData[[#This Row],[DATE]])</f>
        <v>2</v>
      </c>
      <c r="E26">
        <v>2024</v>
      </c>
      <c r="F26" t="s">
        <v>27</v>
      </c>
      <c r="G26" t="str">
        <f>"Q"&amp;ROUNDUP(StockData[[#This Row],[Month Number]]/3,0)</f>
        <v>Q1</v>
      </c>
      <c r="H26" s="1" t="s">
        <v>28</v>
      </c>
      <c r="I26" s="1" t="s">
        <v>29</v>
      </c>
      <c r="J26" t="s">
        <v>30</v>
      </c>
      <c r="K26">
        <v>1088.05</v>
      </c>
      <c r="L26">
        <v>1096.2</v>
      </c>
      <c r="M26">
        <v>1065</v>
      </c>
      <c r="N26">
        <v>1084.25</v>
      </c>
      <c r="O26">
        <v>1067.7</v>
      </c>
      <c r="P26">
        <v>1067.05</v>
      </c>
      <c r="Q26">
        <v>1078.73</v>
      </c>
      <c r="R26">
        <v>8667415</v>
      </c>
      <c r="S26">
        <v>9349778291.6000004</v>
      </c>
      <c r="T26">
        <v>262152</v>
      </c>
      <c r="U26">
        <v>4229192</v>
      </c>
      <c r="V26">
        <v>48.79</v>
      </c>
      <c r="W26" s="3">
        <f>StockData[[#This Row],[CLOSE]]-StockData[[#This Row],[PREV. CLOSE]]</f>
        <v>-17.200000000000045</v>
      </c>
      <c r="X26" s="2">
        <f>IFERROR((StockData[[#This Row],[CLOSE]]-StockData[[#This Row],[PREV. CLOSE]])/StockData[[#This Row],[PREV. CLOSE]],0)</f>
        <v>-1.5863500115287105E-2</v>
      </c>
      <c r="Y26" t="str">
        <f>IF(StockData[[#This Row],[Daily Return %]]&gt;0,"Gain",IF(StockData[[#This Row],[Daily Return %]]&lt;0,"Loss","No Change"))</f>
        <v>Loss</v>
      </c>
    </row>
    <row r="27" spans="1:37" x14ac:dyDescent="0.3">
      <c r="A27" s="1">
        <v>45327</v>
      </c>
      <c r="B27" s="1" t="s">
        <v>56</v>
      </c>
      <c r="C27" s="1" t="s">
        <v>54</v>
      </c>
      <c r="D27">
        <f>MONTH(StockData[[#This Row],[DATE]])</f>
        <v>2</v>
      </c>
      <c r="E27">
        <v>2024</v>
      </c>
      <c r="F27" t="s">
        <v>27</v>
      </c>
      <c r="G27" t="str">
        <f>"Q"&amp;ROUNDUP(StockData[[#This Row],[Month Number]]/3,0)</f>
        <v>Q1</v>
      </c>
      <c r="H27" s="1" t="s">
        <v>28</v>
      </c>
      <c r="I27" s="1" t="s">
        <v>29</v>
      </c>
      <c r="J27" t="s">
        <v>30</v>
      </c>
      <c r="K27">
        <v>1067.05</v>
      </c>
      <c r="L27">
        <v>1079.5</v>
      </c>
      <c r="M27">
        <v>1058</v>
      </c>
      <c r="N27">
        <v>1067.05</v>
      </c>
      <c r="O27">
        <v>1059.2</v>
      </c>
      <c r="P27">
        <v>1061.5</v>
      </c>
      <c r="Q27">
        <v>1068.1199999999999</v>
      </c>
      <c r="R27">
        <v>12569454</v>
      </c>
      <c r="S27">
        <v>13425687174.35</v>
      </c>
      <c r="T27">
        <v>267496</v>
      </c>
      <c r="U27">
        <v>6255483</v>
      </c>
      <c r="V27">
        <v>49.77</v>
      </c>
      <c r="W27" s="3">
        <f>StockData[[#This Row],[CLOSE]]-StockData[[#This Row],[PREV. CLOSE]]</f>
        <v>-5.5499999999999545</v>
      </c>
      <c r="X27" s="2">
        <f>IFERROR((StockData[[#This Row],[CLOSE]]-StockData[[#This Row],[PREV. CLOSE]])/StockData[[#This Row],[PREV. CLOSE]],0)</f>
        <v>-5.2012557986973011E-3</v>
      </c>
      <c r="Y27" t="str">
        <f>IF(StockData[[#This Row],[Daily Return %]]&gt;0,"Gain",IF(StockData[[#This Row],[Daily Return %]]&lt;0,"Loss","No Change"))</f>
        <v>Loss</v>
      </c>
    </row>
    <row r="28" spans="1:37" x14ac:dyDescent="0.3">
      <c r="A28" s="1">
        <v>45328</v>
      </c>
      <c r="B28" s="1" t="s">
        <v>57</v>
      </c>
      <c r="C28" s="1" t="s">
        <v>54</v>
      </c>
      <c r="D28">
        <f>MONTH(StockData[[#This Row],[DATE]])</f>
        <v>2</v>
      </c>
      <c r="E28">
        <v>2024</v>
      </c>
      <c r="F28" t="s">
        <v>27</v>
      </c>
      <c r="G28" t="str">
        <f>"Q"&amp;ROUNDUP(StockData[[#This Row],[Month Number]]/3,0)</f>
        <v>Q1</v>
      </c>
      <c r="H28" s="1" t="s">
        <v>28</v>
      </c>
      <c r="I28" s="1" t="s">
        <v>29</v>
      </c>
      <c r="J28" t="s">
        <v>30</v>
      </c>
      <c r="K28">
        <v>1061.55</v>
      </c>
      <c r="L28">
        <v>1065.0999999999999</v>
      </c>
      <c r="M28">
        <v>1048.2</v>
      </c>
      <c r="N28">
        <v>1061.5</v>
      </c>
      <c r="O28">
        <v>1053</v>
      </c>
      <c r="P28">
        <v>1050.05</v>
      </c>
      <c r="Q28">
        <v>1054.5</v>
      </c>
      <c r="R28">
        <v>8011171</v>
      </c>
      <c r="S28">
        <v>8447759890.1000004</v>
      </c>
      <c r="T28">
        <v>200742</v>
      </c>
      <c r="U28">
        <v>4575694</v>
      </c>
      <c r="V28">
        <v>57.12</v>
      </c>
      <c r="W28" s="3">
        <f>StockData[[#This Row],[CLOSE]]-StockData[[#This Row],[PREV. CLOSE]]</f>
        <v>-11.450000000000045</v>
      </c>
      <c r="X28" s="2">
        <f>IFERROR((StockData[[#This Row],[CLOSE]]-StockData[[#This Row],[PREV. CLOSE]])/StockData[[#This Row],[PREV. CLOSE]],0)</f>
        <v>-1.0786622703721192E-2</v>
      </c>
      <c r="Y28" t="str">
        <f>IF(StockData[[#This Row],[Daily Return %]]&gt;0,"Gain",IF(StockData[[#This Row],[Daily Return %]]&lt;0,"Loss","No Change"))</f>
        <v>Loss</v>
      </c>
    </row>
    <row r="29" spans="1:37" x14ac:dyDescent="0.3">
      <c r="A29" s="1">
        <v>45329</v>
      </c>
      <c r="B29" s="1" t="s">
        <v>58</v>
      </c>
      <c r="C29" s="1" t="s">
        <v>54</v>
      </c>
      <c r="D29">
        <f>MONTH(StockData[[#This Row],[DATE]])</f>
        <v>2</v>
      </c>
      <c r="E29">
        <v>2024</v>
      </c>
      <c r="F29" t="s">
        <v>27</v>
      </c>
      <c r="G29" t="str">
        <f>"Q"&amp;ROUNDUP(StockData[[#This Row],[Month Number]]/3,0)</f>
        <v>Q1</v>
      </c>
      <c r="H29" s="1" t="s">
        <v>28</v>
      </c>
      <c r="I29" s="1" t="s">
        <v>29</v>
      </c>
      <c r="J29" t="s">
        <v>30</v>
      </c>
      <c r="K29">
        <v>1061.05</v>
      </c>
      <c r="L29">
        <v>1073.7</v>
      </c>
      <c r="M29">
        <v>1057.5</v>
      </c>
      <c r="N29">
        <v>1050.05</v>
      </c>
      <c r="O29">
        <v>1072</v>
      </c>
      <c r="P29">
        <v>1069.0999999999999</v>
      </c>
      <c r="Q29">
        <v>1067.49</v>
      </c>
      <c r="R29">
        <v>7281793</v>
      </c>
      <c r="S29">
        <v>7773207507.5500002</v>
      </c>
      <c r="T29">
        <v>218920</v>
      </c>
      <c r="U29">
        <v>3122307</v>
      </c>
      <c r="V29">
        <v>42.88</v>
      </c>
      <c r="W29" s="3">
        <f>StockData[[#This Row],[CLOSE]]-StockData[[#This Row],[PREV. CLOSE]]</f>
        <v>19.049999999999955</v>
      </c>
      <c r="X29" s="2">
        <f>IFERROR((StockData[[#This Row],[CLOSE]]-StockData[[#This Row],[PREV. CLOSE]])/StockData[[#This Row],[PREV. CLOSE]],0)</f>
        <v>1.8141993238417177E-2</v>
      </c>
      <c r="Y29" t="str">
        <f>IF(StockData[[#This Row],[Daily Return %]]&gt;0,"Gain",IF(StockData[[#This Row],[Daily Return %]]&lt;0,"Loss","No Change"))</f>
        <v>Gain</v>
      </c>
    </row>
    <row r="30" spans="1:37" x14ac:dyDescent="0.3">
      <c r="A30" s="1">
        <v>45330</v>
      </c>
      <c r="B30" s="1" t="s">
        <v>59</v>
      </c>
      <c r="C30" s="1" t="s">
        <v>54</v>
      </c>
      <c r="D30">
        <f>MONTH(StockData[[#This Row],[DATE]])</f>
        <v>2</v>
      </c>
      <c r="E30">
        <v>2024</v>
      </c>
      <c r="F30" t="s">
        <v>27</v>
      </c>
      <c r="G30" t="str">
        <f>"Q"&amp;ROUNDUP(StockData[[#This Row],[Month Number]]/3,0)</f>
        <v>Q1</v>
      </c>
      <c r="H30" s="1" t="s">
        <v>28</v>
      </c>
      <c r="I30" s="1" t="s">
        <v>29</v>
      </c>
      <c r="J30" t="s">
        <v>30</v>
      </c>
      <c r="K30">
        <v>1072</v>
      </c>
      <c r="L30">
        <v>1075.5999999999999</v>
      </c>
      <c r="M30">
        <v>1031.6500000000001</v>
      </c>
      <c r="N30">
        <v>1069.0999999999999</v>
      </c>
      <c r="O30">
        <v>1036.9000000000001</v>
      </c>
      <c r="P30">
        <v>1035.9000000000001</v>
      </c>
      <c r="Q30">
        <v>1043.3900000000001</v>
      </c>
      <c r="R30">
        <v>9869141</v>
      </c>
      <c r="S30">
        <v>10297386835.700001</v>
      </c>
      <c r="T30">
        <v>272590</v>
      </c>
      <c r="U30">
        <v>5452343</v>
      </c>
      <c r="V30">
        <v>55.25</v>
      </c>
      <c r="W30" s="3">
        <f>StockData[[#This Row],[CLOSE]]-StockData[[#This Row],[PREV. CLOSE]]</f>
        <v>-33.199999999999818</v>
      </c>
      <c r="X30" s="2">
        <f>IFERROR((StockData[[#This Row],[CLOSE]]-StockData[[#This Row],[PREV. CLOSE]])/StockData[[#This Row],[PREV. CLOSE]],0)</f>
        <v>-3.1054157702740455E-2</v>
      </c>
      <c r="Y30" t="str">
        <f>IF(StockData[[#This Row],[Daily Return %]]&gt;0,"Gain",IF(StockData[[#This Row],[Daily Return %]]&lt;0,"Loss","No Change"))</f>
        <v>Loss</v>
      </c>
    </row>
    <row r="31" spans="1:37" x14ac:dyDescent="0.3">
      <c r="A31" s="1">
        <v>45331</v>
      </c>
      <c r="B31" s="1" t="s">
        <v>60</v>
      </c>
      <c r="C31" s="1" t="s">
        <v>54</v>
      </c>
      <c r="D31">
        <f>MONTH(StockData[[#This Row],[DATE]])</f>
        <v>2</v>
      </c>
      <c r="E31">
        <v>2024</v>
      </c>
      <c r="F31" t="s">
        <v>27</v>
      </c>
      <c r="G31" t="str">
        <f>"Q"&amp;ROUNDUP(StockData[[#This Row],[Month Number]]/3,0)</f>
        <v>Q1</v>
      </c>
      <c r="H31" s="1" t="s">
        <v>28</v>
      </c>
      <c r="I31" s="1" t="s">
        <v>29</v>
      </c>
      <c r="J31" t="s">
        <v>30</v>
      </c>
      <c r="K31">
        <v>1039.95</v>
      </c>
      <c r="L31">
        <v>1054.9000000000001</v>
      </c>
      <c r="M31">
        <v>1034.55</v>
      </c>
      <c r="N31">
        <v>1035.9000000000001</v>
      </c>
      <c r="O31">
        <v>1052.5999999999999</v>
      </c>
      <c r="P31">
        <v>1051.4000000000001</v>
      </c>
      <c r="Q31">
        <v>1046.3900000000001</v>
      </c>
      <c r="R31">
        <v>8233454</v>
      </c>
      <c r="S31">
        <v>8615386873.5499992</v>
      </c>
      <c r="T31">
        <v>245062</v>
      </c>
      <c r="U31">
        <v>4400703</v>
      </c>
      <c r="V31">
        <v>53.45</v>
      </c>
      <c r="W31" s="3">
        <f>StockData[[#This Row],[CLOSE]]-StockData[[#This Row],[PREV. CLOSE]]</f>
        <v>15.5</v>
      </c>
      <c r="X31" s="2">
        <f>IFERROR((StockData[[#This Row],[CLOSE]]-StockData[[#This Row],[PREV. CLOSE]])/StockData[[#This Row],[PREV. CLOSE]],0)</f>
        <v>1.496283425041027E-2</v>
      </c>
      <c r="Y31" t="str">
        <f>IF(StockData[[#This Row],[Daily Return %]]&gt;0,"Gain",IF(StockData[[#This Row],[Daily Return %]]&lt;0,"Loss","No Change"))</f>
        <v>Gain</v>
      </c>
    </row>
    <row r="32" spans="1:37" x14ac:dyDescent="0.3">
      <c r="A32" s="1">
        <v>45334</v>
      </c>
      <c r="B32" s="1" t="s">
        <v>61</v>
      </c>
      <c r="C32" s="1" t="s">
        <v>54</v>
      </c>
      <c r="D32">
        <f>MONTH(StockData[[#This Row],[DATE]])</f>
        <v>2</v>
      </c>
      <c r="E32">
        <v>2024</v>
      </c>
      <c r="F32" t="s">
        <v>27</v>
      </c>
      <c r="G32" t="str">
        <f>"Q"&amp;ROUNDUP(StockData[[#This Row],[Month Number]]/3,0)</f>
        <v>Q1</v>
      </c>
      <c r="H32" s="1" t="s">
        <v>28</v>
      </c>
      <c r="I32" s="1" t="s">
        <v>29</v>
      </c>
      <c r="J32" t="s">
        <v>30</v>
      </c>
      <c r="K32">
        <v>1051.4000000000001</v>
      </c>
      <c r="L32">
        <v>1057.25</v>
      </c>
      <c r="M32">
        <v>1035.3499999999999</v>
      </c>
      <c r="N32">
        <v>1051.4000000000001</v>
      </c>
      <c r="O32">
        <v>1047</v>
      </c>
      <c r="P32">
        <v>1046.7</v>
      </c>
      <c r="Q32">
        <v>1047.27</v>
      </c>
      <c r="R32">
        <v>8694379</v>
      </c>
      <c r="S32">
        <v>9105381172.2999992</v>
      </c>
      <c r="T32">
        <v>213483</v>
      </c>
      <c r="U32">
        <v>4799440</v>
      </c>
      <c r="V32">
        <v>55.2</v>
      </c>
      <c r="W32" s="3">
        <f>StockData[[#This Row],[CLOSE]]-StockData[[#This Row],[PREV. CLOSE]]</f>
        <v>-4.7000000000000455</v>
      </c>
      <c r="X32" s="2">
        <f>IFERROR((StockData[[#This Row],[CLOSE]]-StockData[[#This Row],[PREV. CLOSE]])/StockData[[#This Row],[PREV. CLOSE]],0)</f>
        <v>-4.4702301692981219E-3</v>
      </c>
      <c r="Y32" t="str">
        <f>IF(StockData[[#This Row],[Daily Return %]]&gt;0,"Gain",IF(StockData[[#This Row],[Daily Return %]]&lt;0,"Loss","No Change"))</f>
        <v>Loss</v>
      </c>
    </row>
    <row r="33" spans="1:25" x14ac:dyDescent="0.3">
      <c r="A33" s="1">
        <v>45335</v>
      </c>
      <c r="B33" s="1" t="s">
        <v>62</v>
      </c>
      <c r="C33" s="1" t="s">
        <v>54</v>
      </c>
      <c r="D33">
        <f>MONTH(StockData[[#This Row],[DATE]])</f>
        <v>2</v>
      </c>
      <c r="E33">
        <v>2024</v>
      </c>
      <c r="F33" t="s">
        <v>27</v>
      </c>
      <c r="G33" t="str">
        <f>"Q"&amp;ROUNDUP(StockData[[#This Row],[Month Number]]/3,0)</f>
        <v>Q1</v>
      </c>
      <c r="H33" s="1" t="s">
        <v>28</v>
      </c>
      <c r="I33" s="1" t="s">
        <v>29</v>
      </c>
      <c r="J33" t="s">
        <v>30</v>
      </c>
      <c r="K33">
        <v>1051</v>
      </c>
      <c r="L33">
        <v>1075.55</v>
      </c>
      <c r="M33">
        <v>1044.8</v>
      </c>
      <c r="N33">
        <v>1046.7</v>
      </c>
      <c r="O33">
        <v>1070.5999999999999</v>
      </c>
      <c r="P33">
        <v>1070.75</v>
      </c>
      <c r="Q33">
        <v>1063.3900000000001</v>
      </c>
      <c r="R33">
        <v>8413609</v>
      </c>
      <c r="S33">
        <v>8946947169.3999996</v>
      </c>
      <c r="T33">
        <v>222013</v>
      </c>
      <c r="U33">
        <v>2804927</v>
      </c>
      <c r="V33">
        <v>33.340000000000003</v>
      </c>
      <c r="W33" s="3">
        <f>StockData[[#This Row],[CLOSE]]-StockData[[#This Row],[PREV. CLOSE]]</f>
        <v>24.049999999999955</v>
      </c>
      <c r="X33" s="2">
        <f>IFERROR((StockData[[#This Row],[CLOSE]]-StockData[[#This Row],[PREV. CLOSE]])/StockData[[#This Row],[PREV. CLOSE]],0)</f>
        <v>2.2976975255565066E-2</v>
      </c>
      <c r="Y33" t="str">
        <f>IF(StockData[[#This Row],[Daily Return %]]&gt;0,"Gain",IF(StockData[[#This Row],[Daily Return %]]&lt;0,"Loss","No Change"))</f>
        <v>Gain</v>
      </c>
    </row>
    <row r="34" spans="1:25" x14ac:dyDescent="0.3">
      <c r="A34" s="1">
        <v>45336</v>
      </c>
      <c r="B34" s="1" t="s">
        <v>63</v>
      </c>
      <c r="C34" s="1" t="s">
        <v>54</v>
      </c>
      <c r="D34">
        <f>MONTH(StockData[[#This Row],[DATE]])</f>
        <v>2</v>
      </c>
      <c r="E34">
        <v>2024</v>
      </c>
      <c r="F34" t="s">
        <v>27</v>
      </c>
      <c r="G34" t="str">
        <f>"Q"&amp;ROUNDUP(StockData[[#This Row],[Month Number]]/3,0)</f>
        <v>Q1</v>
      </c>
      <c r="H34" s="1" t="s">
        <v>28</v>
      </c>
      <c r="I34" s="1" t="s">
        <v>29</v>
      </c>
      <c r="J34" t="s">
        <v>30</v>
      </c>
      <c r="K34">
        <v>1061.3</v>
      </c>
      <c r="L34">
        <v>1100.9000000000001</v>
      </c>
      <c r="M34">
        <v>1060.55</v>
      </c>
      <c r="N34">
        <v>1070.75</v>
      </c>
      <c r="O34">
        <v>1097</v>
      </c>
      <c r="P34">
        <v>1096.8499999999999</v>
      </c>
      <c r="Q34">
        <v>1082.95</v>
      </c>
      <c r="R34">
        <v>16609115</v>
      </c>
      <c r="S34">
        <v>17986814048.599998</v>
      </c>
      <c r="T34">
        <v>322045</v>
      </c>
      <c r="U34">
        <v>8304960</v>
      </c>
      <c r="V34">
        <v>50</v>
      </c>
      <c r="W34" s="3">
        <f>StockData[[#This Row],[CLOSE]]-StockData[[#This Row],[PREV. CLOSE]]</f>
        <v>26.099999999999909</v>
      </c>
      <c r="X34" s="2">
        <f>IFERROR((StockData[[#This Row],[CLOSE]]-StockData[[#This Row],[PREV. CLOSE]])/StockData[[#This Row],[PREV. CLOSE]],0)</f>
        <v>2.4375437777258847E-2</v>
      </c>
      <c r="Y34" t="str">
        <f>IF(StockData[[#This Row],[Daily Return %]]&gt;0,"Gain",IF(StockData[[#This Row],[Daily Return %]]&lt;0,"Loss","No Change"))</f>
        <v>Gain</v>
      </c>
    </row>
    <row r="35" spans="1:25" x14ac:dyDescent="0.3">
      <c r="A35" s="1">
        <v>45337</v>
      </c>
      <c r="B35" s="1" t="s">
        <v>64</v>
      </c>
      <c r="C35" s="1" t="s">
        <v>54</v>
      </c>
      <c r="D35">
        <f>MONTH(StockData[[#This Row],[DATE]])</f>
        <v>2</v>
      </c>
      <c r="E35">
        <v>2024</v>
      </c>
      <c r="F35" t="s">
        <v>27</v>
      </c>
      <c r="G35" t="str">
        <f>"Q"&amp;ROUNDUP(StockData[[#This Row],[Month Number]]/3,0)</f>
        <v>Q1</v>
      </c>
      <c r="H35" s="1" t="s">
        <v>28</v>
      </c>
      <c r="I35" s="1" t="s">
        <v>29</v>
      </c>
      <c r="J35" t="s">
        <v>30</v>
      </c>
      <c r="K35">
        <v>1097.5</v>
      </c>
      <c r="L35">
        <v>1097.55</v>
      </c>
      <c r="M35">
        <v>1069.25</v>
      </c>
      <c r="N35">
        <v>1096.8499999999999</v>
      </c>
      <c r="O35">
        <v>1074.75</v>
      </c>
      <c r="P35">
        <v>1072.2</v>
      </c>
      <c r="Q35">
        <v>1078.8</v>
      </c>
      <c r="R35">
        <v>11780823</v>
      </c>
      <c r="S35">
        <v>12709203876.5</v>
      </c>
      <c r="T35">
        <v>255813</v>
      </c>
      <c r="U35">
        <v>6845605</v>
      </c>
      <c r="V35">
        <v>58.11</v>
      </c>
      <c r="W35" s="3">
        <f>StockData[[#This Row],[CLOSE]]-StockData[[#This Row],[PREV. CLOSE]]</f>
        <v>-24.649999999999864</v>
      </c>
      <c r="X35" s="2">
        <f>IFERROR((StockData[[#This Row],[CLOSE]]-StockData[[#This Row],[PREV. CLOSE]])/StockData[[#This Row],[PREV. CLOSE]],0)</f>
        <v>-2.2473446688243484E-2</v>
      </c>
      <c r="Y35" t="str">
        <f>IF(StockData[[#This Row],[Daily Return %]]&gt;0,"Gain",IF(StockData[[#This Row],[Daily Return %]]&lt;0,"Loss","No Change"))</f>
        <v>Loss</v>
      </c>
    </row>
    <row r="36" spans="1:25" x14ac:dyDescent="0.3">
      <c r="A36" s="1">
        <v>45338</v>
      </c>
      <c r="B36" s="1" t="s">
        <v>65</v>
      </c>
      <c r="C36" s="1" t="s">
        <v>54</v>
      </c>
      <c r="D36">
        <f>MONTH(StockData[[#This Row],[DATE]])</f>
        <v>2</v>
      </c>
      <c r="E36">
        <v>2024</v>
      </c>
      <c r="F36" t="s">
        <v>27</v>
      </c>
      <c r="G36" t="str">
        <f>"Q"&amp;ROUNDUP(StockData[[#This Row],[Month Number]]/3,0)</f>
        <v>Q1</v>
      </c>
      <c r="H36" s="1" t="s">
        <v>28</v>
      </c>
      <c r="I36" s="1" t="s">
        <v>29</v>
      </c>
      <c r="J36" t="s">
        <v>30</v>
      </c>
      <c r="K36">
        <v>1073</v>
      </c>
      <c r="L36">
        <v>1076</v>
      </c>
      <c r="M36">
        <v>1058</v>
      </c>
      <c r="N36">
        <v>1072.2</v>
      </c>
      <c r="O36">
        <v>1068</v>
      </c>
      <c r="P36">
        <v>1068.75</v>
      </c>
      <c r="Q36">
        <v>1067.1099999999999</v>
      </c>
      <c r="R36">
        <v>8660907</v>
      </c>
      <c r="S36">
        <v>9242108048.2000008</v>
      </c>
      <c r="T36">
        <v>210198</v>
      </c>
      <c r="U36">
        <v>4970535</v>
      </c>
      <c r="V36">
        <v>57.39</v>
      </c>
      <c r="W36" s="3">
        <f>StockData[[#This Row],[CLOSE]]-StockData[[#This Row],[PREV. CLOSE]]</f>
        <v>-3.4500000000000455</v>
      </c>
      <c r="X36" s="2">
        <f>IFERROR((StockData[[#This Row],[CLOSE]]-StockData[[#This Row],[PREV. CLOSE]])/StockData[[#This Row],[PREV. CLOSE]],0)</f>
        <v>-3.2176832680470484E-3</v>
      </c>
      <c r="Y36" t="str">
        <f>IF(StockData[[#This Row],[Daily Return %]]&gt;0,"Gain",IF(StockData[[#This Row],[Daily Return %]]&lt;0,"Loss","No Change"))</f>
        <v>Loss</v>
      </c>
    </row>
    <row r="37" spans="1:25" x14ac:dyDescent="0.3">
      <c r="A37" s="1">
        <v>45341</v>
      </c>
      <c r="B37" s="1" t="s">
        <v>66</v>
      </c>
      <c r="C37" s="1" t="s">
        <v>54</v>
      </c>
      <c r="D37">
        <f>MONTH(StockData[[#This Row],[DATE]])</f>
        <v>2</v>
      </c>
      <c r="E37">
        <v>2024</v>
      </c>
      <c r="F37" t="s">
        <v>27</v>
      </c>
      <c r="G37" t="str">
        <f>"Q"&amp;ROUNDUP(StockData[[#This Row],[Month Number]]/3,0)</f>
        <v>Q1</v>
      </c>
      <c r="H37" s="1" t="s">
        <v>28</v>
      </c>
      <c r="I37" s="1" t="s">
        <v>29</v>
      </c>
      <c r="J37" t="s">
        <v>30</v>
      </c>
      <c r="K37">
        <v>1069</v>
      </c>
      <c r="L37">
        <v>1070</v>
      </c>
      <c r="M37">
        <v>1060.0999999999999</v>
      </c>
      <c r="N37">
        <v>1068.75</v>
      </c>
      <c r="O37">
        <v>1064.3499999999999</v>
      </c>
      <c r="P37">
        <v>1062.95</v>
      </c>
      <c r="Q37">
        <v>1064.53</v>
      </c>
      <c r="R37">
        <v>7562645</v>
      </c>
      <c r="S37">
        <v>8050629517.5500002</v>
      </c>
      <c r="T37">
        <v>163537</v>
      </c>
      <c r="U37">
        <v>5127165</v>
      </c>
      <c r="V37">
        <v>67.8</v>
      </c>
      <c r="W37" s="3">
        <f>StockData[[#This Row],[CLOSE]]-StockData[[#This Row],[PREV. CLOSE]]</f>
        <v>-5.7999999999999545</v>
      </c>
      <c r="X37" s="2">
        <f>IFERROR((StockData[[#This Row],[CLOSE]]-StockData[[#This Row],[PREV. CLOSE]])/StockData[[#This Row],[PREV. CLOSE]],0)</f>
        <v>-5.4269005847952792E-3</v>
      </c>
      <c r="Y37" t="str">
        <f>IF(StockData[[#This Row],[Daily Return %]]&gt;0,"Gain",IF(StockData[[#This Row],[Daily Return %]]&lt;0,"Loss","No Change"))</f>
        <v>Loss</v>
      </c>
    </row>
    <row r="38" spans="1:25" x14ac:dyDescent="0.3">
      <c r="A38" s="1">
        <v>45342</v>
      </c>
      <c r="B38" s="1" t="s">
        <v>67</v>
      </c>
      <c r="C38" s="1" t="s">
        <v>54</v>
      </c>
      <c r="D38">
        <f>MONTH(StockData[[#This Row],[DATE]])</f>
        <v>2</v>
      </c>
      <c r="E38">
        <v>2024</v>
      </c>
      <c r="F38" t="s">
        <v>27</v>
      </c>
      <c r="G38" t="str">
        <f>"Q"&amp;ROUNDUP(StockData[[#This Row],[Month Number]]/3,0)</f>
        <v>Q1</v>
      </c>
      <c r="H38" s="1" t="s">
        <v>28</v>
      </c>
      <c r="I38" s="1" t="s">
        <v>29</v>
      </c>
      <c r="J38" t="s">
        <v>30</v>
      </c>
      <c r="K38">
        <v>1059</v>
      </c>
      <c r="L38">
        <v>1090.5</v>
      </c>
      <c r="M38">
        <v>1057.7</v>
      </c>
      <c r="N38">
        <v>1062.95</v>
      </c>
      <c r="O38">
        <v>1087.0999999999999</v>
      </c>
      <c r="P38">
        <v>1088.5999999999999</v>
      </c>
      <c r="Q38">
        <v>1078.99</v>
      </c>
      <c r="R38">
        <v>8722800</v>
      </c>
      <c r="S38">
        <v>9411838973.6499996</v>
      </c>
      <c r="T38">
        <v>243044</v>
      </c>
      <c r="U38">
        <v>4625748</v>
      </c>
      <c r="V38">
        <v>53.03</v>
      </c>
      <c r="W38" s="3">
        <f>StockData[[#This Row],[CLOSE]]-StockData[[#This Row],[PREV. CLOSE]]</f>
        <v>25.649999999999864</v>
      </c>
      <c r="X38" s="2">
        <f>IFERROR((StockData[[#This Row],[CLOSE]]-StockData[[#This Row],[PREV. CLOSE]])/StockData[[#This Row],[PREV. CLOSE]],0)</f>
        <v>2.4130956300860682E-2</v>
      </c>
      <c r="Y38" t="str">
        <f>IF(StockData[[#This Row],[Daily Return %]]&gt;0,"Gain",IF(StockData[[#This Row],[Daily Return %]]&lt;0,"Loss","No Change"))</f>
        <v>Gain</v>
      </c>
    </row>
    <row r="39" spans="1:25" x14ac:dyDescent="0.3">
      <c r="A39" s="1">
        <v>45343</v>
      </c>
      <c r="B39" s="1" t="s">
        <v>68</v>
      </c>
      <c r="C39" s="1" t="s">
        <v>54</v>
      </c>
      <c r="D39">
        <f>MONTH(StockData[[#This Row],[DATE]])</f>
        <v>2</v>
      </c>
      <c r="E39">
        <v>2024</v>
      </c>
      <c r="F39" t="s">
        <v>27</v>
      </c>
      <c r="G39" t="str">
        <f>"Q"&amp;ROUNDUP(StockData[[#This Row],[Month Number]]/3,0)</f>
        <v>Q1</v>
      </c>
      <c r="H39" s="1" t="s">
        <v>28</v>
      </c>
      <c r="I39" s="1" t="s">
        <v>29</v>
      </c>
      <c r="J39" t="s">
        <v>30</v>
      </c>
      <c r="K39">
        <v>1093.8499999999999</v>
      </c>
      <c r="L39">
        <v>1093.95</v>
      </c>
      <c r="M39">
        <v>1073.0999999999999</v>
      </c>
      <c r="N39">
        <v>1088.5999999999999</v>
      </c>
      <c r="O39">
        <v>1079.55</v>
      </c>
      <c r="P39">
        <v>1084.2</v>
      </c>
      <c r="Q39">
        <v>1081.74</v>
      </c>
      <c r="R39">
        <v>9177213</v>
      </c>
      <c r="S39">
        <v>9927335651.25</v>
      </c>
      <c r="T39">
        <v>199283</v>
      </c>
      <c r="U39">
        <v>5305430</v>
      </c>
      <c r="V39">
        <v>57.81</v>
      </c>
      <c r="W39" s="3">
        <f>StockData[[#This Row],[CLOSE]]-StockData[[#This Row],[PREV. CLOSE]]</f>
        <v>-4.3999999999998636</v>
      </c>
      <c r="X39" s="2">
        <f>IFERROR((StockData[[#This Row],[CLOSE]]-StockData[[#This Row],[PREV. CLOSE]])/StockData[[#This Row],[PREV. CLOSE]],0)</f>
        <v>-4.0418886643393938E-3</v>
      </c>
      <c r="Y39" t="str">
        <f>IF(StockData[[#This Row],[Daily Return %]]&gt;0,"Gain",IF(StockData[[#This Row],[Daily Return %]]&lt;0,"Loss","No Change"))</f>
        <v>Loss</v>
      </c>
    </row>
    <row r="40" spans="1:25" x14ac:dyDescent="0.3">
      <c r="A40" s="1">
        <v>45344</v>
      </c>
      <c r="B40" s="1" t="s">
        <v>69</v>
      </c>
      <c r="C40" s="1" t="s">
        <v>54</v>
      </c>
      <c r="D40">
        <f>MONTH(StockData[[#This Row],[DATE]])</f>
        <v>2</v>
      </c>
      <c r="E40">
        <v>2024</v>
      </c>
      <c r="F40" t="s">
        <v>27</v>
      </c>
      <c r="G40" t="str">
        <f>"Q"&amp;ROUNDUP(StockData[[#This Row],[Month Number]]/3,0)</f>
        <v>Q1</v>
      </c>
      <c r="H40" s="1" t="s">
        <v>28</v>
      </c>
      <c r="I40" s="1" t="s">
        <v>29</v>
      </c>
      <c r="J40" t="s">
        <v>30</v>
      </c>
      <c r="K40">
        <v>1090.3</v>
      </c>
      <c r="L40">
        <v>1110.7</v>
      </c>
      <c r="M40">
        <v>1081.5</v>
      </c>
      <c r="N40">
        <v>1084.2</v>
      </c>
      <c r="O40">
        <v>1098.75</v>
      </c>
      <c r="P40">
        <v>1100.9000000000001</v>
      </c>
      <c r="Q40">
        <v>1098.7</v>
      </c>
      <c r="R40">
        <v>14633340</v>
      </c>
      <c r="S40">
        <v>16077695725.299999</v>
      </c>
      <c r="T40">
        <v>268227</v>
      </c>
      <c r="U40">
        <v>7558304</v>
      </c>
      <c r="V40">
        <v>51.65</v>
      </c>
      <c r="W40" s="3">
        <f>StockData[[#This Row],[CLOSE]]-StockData[[#This Row],[PREV. CLOSE]]</f>
        <v>16.700000000000045</v>
      </c>
      <c r="X40" s="2">
        <f>IFERROR((StockData[[#This Row],[CLOSE]]-StockData[[#This Row],[PREV. CLOSE]])/StockData[[#This Row],[PREV. CLOSE]],0)</f>
        <v>1.5403062165652135E-2</v>
      </c>
      <c r="Y40" t="str">
        <f>IF(StockData[[#This Row],[Daily Return %]]&gt;0,"Gain",IF(StockData[[#This Row],[Daily Return %]]&lt;0,"Loss","No Change"))</f>
        <v>Gain</v>
      </c>
    </row>
    <row r="41" spans="1:25" x14ac:dyDescent="0.3">
      <c r="A41" s="1">
        <v>45345</v>
      </c>
      <c r="B41" s="1" t="s">
        <v>70</v>
      </c>
      <c r="C41" s="1" t="s">
        <v>54</v>
      </c>
      <c r="D41">
        <f>MONTH(StockData[[#This Row],[DATE]])</f>
        <v>2</v>
      </c>
      <c r="E41">
        <v>2024</v>
      </c>
      <c r="F41" t="s">
        <v>27</v>
      </c>
      <c r="G41" t="str">
        <f>"Q"&amp;ROUNDUP(StockData[[#This Row],[Month Number]]/3,0)</f>
        <v>Q1</v>
      </c>
      <c r="H41" s="1" t="s">
        <v>28</v>
      </c>
      <c r="I41" s="1" t="s">
        <v>29</v>
      </c>
      <c r="J41" t="s">
        <v>30</v>
      </c>
      <c r="K41">
        <v>1099</v>
      </c>
      <c r="L41">
        <v>1107.4000000000001</v>
      </c>
      <c r="M41">
        <v>1090</v>
      </c>
      <c r="N41">
        <v>1100.9000000000001</v>
      </c>
      <c r="O41">
        <v>1093.75</v>
      </c>
      <c r="P41">
        <v>1096.8</v>
      </c>
      <c r="Q41">
        <v>1099.43</v>
      </c>
      <c r="R41">
        <v>6250943</v>
      </c>
      <c r="S41">
        <v>6872467279.4499998</v>
      </c>
      <c r="T41">
        <v>180522</v>
      </c>
      <c r="U41">
        <v>3190848</v>
      </c>
      <c r="V41">
        <v>51.05</v>
      </c>
      <c r="W41" s="3">
        <f>StockData[[#This Row],[CLOSE]]-StockData[[#This Row],[PREV. CLOSE]]</f>
        <v>-4.1000000000001364</v>
      </c>
      <c r="X41" s="2">
        <f>IFERROR((StockData[[#This Row],[CLOSE]]-StockData[[#This Row],[PREV. CLOSE]])/StockData[[#This Row],[PREV. CLOSE]],0)</f>
        <v>-3.7242256335726551E-3</v>
      </c>
      <c r="Y41" t="str">
        <f>IF(StockData[[#This Row],[Daily Return %]]&gt;0,"Gain",IF(StockData[[#This Row],[Daily Return %]]&lt;0,"Loss","No Change"))</f>
        <v>Loss</v>
      </c>
    </row>
    <row r="42" spans="1:25" x14ac:dyDescent="0.3">
      <c r="A42" s="1">
        <v>45348</v>
      </c>
      <c r="B42" s="1" t="s">
        <v>71</v>
      </c>
      <c r="C42" s="1" t="s">
        <v>54</v>
      </c>
      <c r="D42">
        <f>MONTH(StockData[[#This Row],[DATE]])</f>
        <v>2</v>
      </c>
      <c r="E42">
        <v>2024</v>
      </c>
      <c r="F42" t="s">
        <v>27</v>
      </c>
      <c r="G42" t="str">
        <f>"Q"&amp;ROUNDUP(StockData[[#This Row],[Month Number]]/3,0)</f>
        <v>Q1</v>
      </c>
      <c r="H42" s="1" t="s">
        <v>28</v>
      </c>
      <c r="I42" s="1" t="s">
        <v>29</v>
      </c>
      <c r="J42" t="s">
        <v>30</v>
      </c>
      <c r="K42">
        <v>1093.45</v>
      </c>
      <c r="L42">
        <v>1094.8</v>
      </c>
      <c r="M42">
        <v>1079.6500000000001</v>
      </c>
      <c r="N42">
        <v>1096.8</v>
      </c>
      <c r="O42">
        <v>1084</v>
      </c>
      <c r="P42">
        <v>1085.2</v>
      </c>
      <c r="Q42">
        <v>1085.8</v>
      </c>
      <c r="R42">
        <v>5354189</v>
      </c>
      <c r="S42">
        <v>5813591284.1499996</v>
      </c>
      <c r="T42">
        <v>204678</v>
      </c>
      <c r="U42">
        <v>3396698</v>
      </c>
      <c r="V42">
        <v>63.44</v>
      </c>
      <c r="W42" s="3">
        <f>StockData[[#This Row],[CLOSE]]-StockData[[#This Row],[PREV. CLOSE]]</f>
        <v>-11.599999999999909</v>
      </c>
      <c r="X42" s="2">
        <f>IFERROR((StockData[[#This Row],[CLOSE]]-StockData[[#This Row],[PREV. CLOSE]])/StockData[[#This Row],[PREV. CLOSE]],0)</f>
        <v>-1.0576221735959072E-2</v>
      </c>
      <c r="Y42" t="str">
        <f>IF(StockData[[#This Row],[Daily Return %]]&gt;0,"Gain",IF(StockData[[#This Row],[Daily Return %]]&lt;0,"Loss","No Change"))</f>
        <v>Loss</v>
      </c>
    </row>
    <row r="43" spans="1:25" x14ac:dyDescent="0.3">
      <c r="A43" s="1">
        <v>45349</v>
      </c>
      <c r="B43" s="1" t="s">
        <v>72</v>
      </c>
      <c r="C43" s="1" t="s">
        <v>54</v>
      </c>
      <c r="D43">
        <f>MONTH(StockData[[#This Row],[DATE]])</f>
        <v>2</v>
      </c>
      <c r="E43">
        <v>2024</v>
      </c>
      <c r="F43" t="s">
        <v>27</v>
      </c>
      <c r="G43" t="str">
        <f>"Q"&amp;ROUNDUP(StockData[[#This Row],[Month Number]]/3,0)</f>
        <v>Q1</v>
      </c>
      <c r="H43" s="1" t="s">
        <v>28</v>
      </c>
      <c r="I43" s="1" t="s">
        <v>29</v>
      </c>
      <c r="J43" t="s">
        <v>30</v>
      </c>
      <c r="K43">
        <v>1081.6500000000001</v>
      </c>
      <c r="L43">
        <v>1088.55</v>
      </c>
      <c r="M43">
        <v>1072.05</v>
      </c>
      <c r="N43">
        <v>1085.2</v>
      </c>
      <c r="O43">
        <v>1080.4000000000001</v>
      </c>
      <c r="P43">
        <v>1079.05</v>
      </c>
      <c r="Q43">
        <v>1079.98</v>
      </c>
      <c r="R43">
        <v>6546815</v>
      </c>
      <c r="S43">
        <v>7070446833.6499996</v>
      </c>
      <c r="T43">
        <v>229780</v>
      </c>
      <c r="U43">
        <v>3678084</v>
      </c>
      <c r="V43">
        <v>56.18</v>
      </c>
      <c r="W43" s="3">
        <f>StockData[[#This Row],[CLOSE]]-StockData[[#This Row],[PREV. CLOSE]]</f>
        <v>-6.1500000000000909</v>
      </c>
      <c r="X43" s="2">
        <f>IFERROR((StockData[[#This Row],[CLOSE]]-StockData[[#This Row],[PREV. CLOSE]])/StockData[[#This Row],[PREV. CLOSE]],0)</f>
        <v>-5.6671581275341788E-3</v>
      </c>
      <c r="Y43" t="str">
        <f>IF(StockData[[#This Row],[Daily Return %]]&gt;0,"Gain",IF(StockData[[#This Row],[Daily Return %]]&lt;0,"Loss","No Change"))</f>
        <v>Loss</v>
      </c>
    </row>
    <row r="44" spans="1:25" x14ac:dyDescent="0.3">
      <c r="A44" s="1">
        <v>45350</v>
      </c>
      <c r="B44" s="1" t="s">
        <v>73</v>
      </c>
      <c r="C44" s="1" t="s">
        <v>54</v>
      </c>
      <c r="D44">
        <f>MONTH(StockData[[#This Row],[DATE]])</f>
        <v>2</v>
      </c>
      <c r="E44">
        <v>2024</v>
      </c>
      <c r="F44" t="s">
        <v>27</v>
      </c>
      <c r="G44" t="str">
        <f>"Q"&amp;ROUNDUP(StockData[[#This Row],[Month Number]]/3,0)</f>
        <v>Q1</v>
      </c>
      <c r="H44" s="1" t="s">
        <v>28</v>
      </c>
      <c r="I44" s="1" t="s">
        <v>29</v>
      </c>
      <c r="J44" t="s">
        <v>30</v>
      </c>
      <c r="K44">
        <v>1077.4000000000001</v>
      </c>
      <c r="L44">
        <v>1085</v>
      </c>
      <c r="M44">
        <v>1064.05</v>
      </c>
      <c r="N44">
        <v>1079.05</v>
      </c>
      <c r="O44">
        <v>1071.55</v>
      </c>
      <c r="P44">
        <v>1074.2</v>
      </c>
      <c r="Q44">
        <v>1073.1600000000001</v>
      </c>
      <c r="R44">
        <v>7643191</v>
      </c>
      <c r="S44">
        <v>8202342629.4499998</v>
      </c>
      <c r="T44">
        <v>136752</v>
      </c>
      <c r="U44">
        <v>5004504</v>
      </c>
      <c r="V44">
        <v>65.48</v>
      </c>
      <c r="W44" s="3">
        <f>StockData[[#This Row],[CLOSE]]-StockData[[#This Row],[PREV. CLOSE]]</f>
        <v>-4.8499999999999091</v>
      </c>
      <c r="X44" s="2">
        <f>IFERROR((StockData[[#This Row],[CLOSE]]-StockData[[#This Row],[PREV. CLOSE]])/StockData[[#This Row],[PREV. CLOSE]],0)</f>
        <v>-4.4946944071172874E-3</v>
      </c>
      <c r="Y44" t="str">
        <f>IF(StockData[[#This Row],[Daily Return %]]&gt;0,"Gain",IF(StockData[[#This Row],[Daily Return %]]&lt;0,"Loss","No Change"))</f>
        <v>Loss</v>
      </c>
    </row>
    <row r="45" spans="1:25" x14ac:dyDescent="0.3">
      <c r="A45" s="1">
        <v>45351</v>
      </c>
      <c r="B45" s="1" t="s">
        <v>74</v>
      </c>
      <c r="C45" s="1" t="s">
        <v>54</v>
      </c>
      <c r="D45">
        <f>MONTH(StockData[[#This Row],[DATE]])</f>
        <v>2</v>
      </c>
      <c r="E45">
        <v>2024</v>
      </c>
      <c r="F45" t="s">
        <v>27</v>
      </c>
      <c r="G45" t="str">
        <f>"Q"&amp;ROUNDUP(StockData[[#This Row],[Month Number]]/3,0)</f>
        <v>Q1</v>
      </c>
      <c r="H45" s="1" t="s">
        <v>28</v>
      </c>
      <c r="I45" s="1" t="s">
        <v>29</v>
      </c>
      <c r="J45" t="s">
        <v>30</v>
      </c>
      <c r="K45">
        <v>1071</v>
      </c>
      <c r="L45">
        <v>1082.3</v>
      </c>
      <c r="M45">
        <v>1055.3499999999999</v>
      </c>
      <c r="N45">
        <v>1074.2</v>
      </c>
      <c r="O45">
        <v>1073.6500000000001</v>
      </c>
      <c r="P45">
        <v>1075.0999999999999</v>
      </c>
      <c r="Q45">
        <v>1069.97</v>
      </c>
      <c r="R45">
        <v>13648997</v>
      </c>
      <c r="S45">
        <v>14604048710.15</v>
      </c>
      <c r="T45">
        <v>231689</v>
      </c>
      <c r="U45">
        <v>7302322</v>
      </c>
      <c r="V45">
        <v>53.5</v>
      </c>
      <c r="W45" s="3">
        <f>StockData[[#This Row],[CLOSE]]-StockData[[#This Row],[PREV. CLOSE]]</f>
        <v>0.89999999999986358</v>
      </c>
      <c r="X45" s="2">
        <f>IFERROR((StockData[[#This Row],[CLOSE]]-StockData[[#This Row],[PREV. CLOSE]])/StockData[[#This Row],[PREV. CLOSE]],0)</f>
        <v>8.3783280580884711E-4</v>
      </c>
      <c r="Y45" t="str">
        <f>IF(StockData[[#This Row],[Daily Return %]]&gt;0,"Gain",IF(StockData[[#This Row],[Daily Return %]]&lt;0,"Loss","No Change"))</f>
        <v>Gain</v>
      </c>
    </row>
    <row r="46" spans="1:25" x14ac:dyDescent="0.3">
      <c r="A46" s="1">
        <v>45352</v>
      </c>
      <c r="B46" s="1" t="s">
        <v>75</v>
      </c>
      <c r="C46" s="1" t="s">
        <v>76</v>
      </c>
      <c r="D46">
        <f>MONTH(StockData[[#This Row],[DATE]])</f>
        <v>3</v>
      </c>
      <c r="E46">
        <v>2024</v>
      </c>
      <c r="F46" t="s">
        <v>27</v>
      </c>
      <c r="G46" t="str">
        <f>"Q"&amp;ROUNDUP(StockData[[#This Row],[Month Number]]/3,0)</f>
        <v>Q1</v>
      </c>
      <c r="H46" s="1" t="s">
        <v>28</v>
      </c>
      <c r="I46" s="1" t="s">
        <v>29</v>
      </c>
      <c r="J46" t="s">
        <v>30</v>
      </c>
      <c r="K46">
        <v>1076</v>
      </c>
      <c r="L46">
        <v>1101.7</v>
      </c>
      <c r="M46">
        <v>1076</v>
      </c>
      <c r="N46">
        <v>1075.0999999999999</v>
      </c>
      <c r="O46">
        <v>1098.4000000000001</v>
      </c>
      <c r="P46">
        <v>1099.25</v>
      </c>
      <c r="Q46">
        <v>1092.58</v>
      </c>
      <c r="R46">
        <v>4819390</v>
      </c>
      <c r="S46">
        <v>5265579136.0500002</v>
      </c>
      <c r="T46">
        <v>171646</v>
      </c>
      <c r="U46">
        <v>2335639</v>
      </c>
      <c r="V46">
        <v>48.46</v>
      </c>
      <c r="W46" s="3">
        <f>StockData[[#This Row],[CLOSE]]-StockData[[#This Row],[PREV. CLOSE]]</f>
        <v>24.150000000000091</v>
      </c>
      <c r="X46" s="2">
        <f>IFERROR((StockData[[#This Row],[CLOSE]]-StockData[[#This Row],[PREV. CLOSE]])/StockData[[#This Row],[PREV. CLOSE]],0)</f>
        <v>2.2463026695191231E-2</v>
      </c>
      <c r="Y46" t="str">
        <f>IF(StockData[[#This Row],[Daily Return %]]&gt;0,"Gain",IF(StockData[[#This Row],[Daily Return %]]&lt;0,"Loss","No Change"))</f>
        <v>Gain</v>
      </c>
    </row>
    <row r="47" spans="1:25" x14ac:dyDescent="0.3">
      <c r="A47" s="1">
        <v>45353</v>
      </c>
      <c r="B47" s="1" t="s">
        <v>77</v>
      </c>
      <c r="C47" s="1" t="s">
        <v>76</v>
      </c>
      <c r="D47">
        <f>MONTH(StockData[[#This Row],[DATE]])</f>
        <v>3</v>
      </c>
      <c r="E47">
        <v>2024</v>
      </c>
      <c r="F47" t="s">
        <v>27</v>
      </c>
      <c r="G47" t="str">
        <f>"Q"&amp;ROUNDUP(StockData[[#This Row],[Month Number]]/3,0)</f>
        <v>Q1</v>
      </c>
      <c r="H47" s="1" t="s">
        <v>28</v>
      </c>
      <c r="I47" s="1" t="s">
        <v>29</v>
      </c>
      <c r="J47" t="s">
        <v>30</v>
      </c>
      <c r="K47">
        <v>1099.3</v>
      </c>
      <c r="L47">
        <v>1104.9000000000001</v>
      </c>
      <c r="M47">
        <v>1091.1500000000001</v>
      </c>
      <c r="N47">
        <v>1099.25</v>
      </c>
      <c r="O47">
        <v>1095.25</v>
      </c>
      <c r="P47">
        <v>1096.7</v>
      </c>
      <c r="Q47">
        <v>1097.07</v>
      </c>
      <c r="R47">
        <v>250465</v>
      </c>
      <c r="S47">
        <v>274778449.10000002</v>
      </c>
      <c r="T47">
        <v>8031</v>
      </c>
      <c r="U47">
        <v>63456</v>
      </c>
      <c r="V47">
        <v>25.34</v>
      </c>
      <c r="W47" s="3">
        <f>StockData[[#This Row],[CLOSE]]-StockData[[#This Row],[PREV. CLOSE]]</f>
        <v>-2.5499999999999545</v>
      </c>
      <c r="X47" s="2">
        <f>IFERROR((StockData[[#This Row],[CLOSE]]-StockData[[#This Row],[PREV. CLOSE]])/StockData[[#This Row],[PREV. CLOSE]],0)</f>
        <v>-2.3197634750966156E-3</v>
      </c>
      <c r="Y47" t="str">
        <f>IF(StockData[[#This Row],[Daily Return %]]&gt;0,"Gain",IF(StockData[[#This Row],[Daily Return %]]&lt;0,"Loss","No Change"))</f>
        <v>Loss</v>
      </c>
    </row>
    <row r="48" spans="1:25" x14ac:dyDescent="0.3">
      <c r="A48" s="1">
        <v>45355</v>
      </c>
      <c r="B48" s="1" t="s">
        <v>78</v>
      </c>
      <c r="C48" s="1" t="s">
        <v>76</v>
      </c>
      <c r="D48">
        <f>MONTH(StockData[[#This Row],[DATE]])</f>
        <v>3</v>
      </c>
      <c r="E48">
        <v>2024</v>
      </c>
      <c r="F48" t="s">
        <v>27</v>
      </c>
      <c r="G48" t="str">
        <f>"Q"&amp;ROUNDUP(StockData[[#This Row],[Month Number]]/3,0)</f>
        <v>Q1</v>
      </c>
      <c r="H48" s="1" t="s">
        <v>28</v>
      </c>
      <c r="I48" s="1" t="s">
        <v>29</v>
      </c>
      <c r="J48" t="s">
        <v>30</v>
      </c>
      <c r="K48">
        <v>1099.25</v>
      </c>
      <c r="L48">
        <v>1108.9000000000001</v>
      </c>
      <c r="M48">
        <v>1093.0999999999999</v>
      </c>
      <c r="N48">
        <v>1096.7</v>
      </c>
      <c r="O48">
        <v>1105.25</v>
      </c>
      <c r="P48">
        <v>1106.75</v>
      </c>
      <c r="Q48">
        <v>1102.3499999999999</v>
      </c>
      <c r="R48">
        <v>5895441</v>
      </c>
      <c r="S48">
        <v>6498838358.25</v>
      </c>
      <c r="T48">
        <v>141187</v>
      </c>
      <c r="U48">
        <v>3167457</v>
      </c>
      <c r="V48">
        <v>53.73</v>
      </c>
      <c r="W48" s="3">
        <f>StockData[[#This Row],[CLOSE]]-StockData[[#This Row],[PREV. CLOSE]]</f>
        <v>10.049999999999955</v>
      </c>
      <c r="X48" s="2">
        <f>IFERROR((StockData[[#This Row],[CLOSE]]-StockData[[#This Row],[PREV. CLOSE]])/StockData[[#This Row],[PREV. CLOSE]],0)</f>
        <v>9.1638552019695039E-3</v>
      </c>
      <c r="Y48" t="str">
        <f>IF(StockData[[#This Row],[Daily Return %]]&gt;0,"Gain",IF(StockData[[#This Row],[Daily Return %]]&lt;0,"Loss","No Change"))</f>
        <v>Gain</v>
      </c>
    </row>
    <row r="49" spans="1:25" x14ac:dyDescent="0.3">
      <c r="A49" s="1">
        <v>45356</v>
      </c>
      <c r="B49" s="1" t="s">
        <v>79</v>
      </c>
      <c r="C49" s="1" t="s">
        <v>76</v>
      </c>
      <c r="D49">
        <f>MONTH(StockData[[#This Row],[DATE]])</f>
        <v>3</v>
      </c>
      <c r="E49">
        <v>2024</v>
      </c>
      <c r="F49" t="s">
        <v>27</v>
      </c>
      <c r="G49" t="str">
        <f>"Q"&amp;ROUNDUP(StockData[[#This Row],[Month Number]]/3,0)</f>
        <v>Q1</v>
      </c>
      <c r="H49" s="1" t="s">
        <v>28</v>
      </c>
      <c r="I49" s="1" t="s">
        <v>29</v>
      </c>
      <c r="J49" t="s">
        <v>30</v>
      </c>
      <c r="K49">
        <v>1102.2</v>
      </c>
      <c r="L49">
        <v>1110.9000000000001</v>
      </c>
      <c r="M49">
        <v>1094.5</v>
      </c>
      <c r="N49">
        <v>1106.75</v>
      </c>
      <c r="O49">
        <v>1101.9000000000001</v>
      </c>
      <c r="P49">
        <v>1100.8</v>
      </c>
      <c r="Q49">
        <v>1101.53</v>
      </c>
      <c r="R49">
        <v>4851446</v>
      </c>
      <c r="S49">
        <v>5344020979.6999998</v>
      </c>
      <c r="T49">
        <v>158323</v>
      </c>
      <c r="U49">
        <v>2665692</v>
      </c>
      <c r="V49">
        <v>54.95</v>
      </c>
      <c r="W49" s="3">
        <f>StockData[[#This Row],[CLOSE]]-StockData[[#This Row],[PREV. CLOSE]]</f>
        <v>-5.9500000000000455</v>
      </c>
      <c r="X49" s="2">
        <f>IFERROR((StockData[[#This Row],[CLOSE]]-StockData[[#This Row],[PREV. CLOSE]])/StockData[[#This Row],[PREV. CLOSE]],0)</f>
        <v>-5.3761011971990473E-3</v>
      </c>
      <c r="Y49" t="str">
        <f>IF(StockData[[#This Row],[Daily Return %]]&gt;0,"Gain",IF(StockData[[#This Row],[Daily Return %]]&lt;0,"Loss","No Change"))</f>
        <v>Loss</v>
      </c>
    </row>
    <row r="50" spans="1:25" x14ac:dyDescent="0.3">
      <c r="A50" s="1">
        <v>45357</v>
      </c>
      <c r="B50" s="1" t="s">
        <v>80</v>
      </c>
      <c r="C50" s="1" t="s">
        <v>76</v>
      </c>
      <c r="D50">
        <f>MONTH(StockData[[#This Row],[DATE]])</f>
        <v>3</v>
      </c>
      <c r="E50">
        <v>2024</v>
      </c>
      <c r="F50" t="s">
        <v>27</v>
      </c>
      <c r="G50" t="str">
        <f>"Q"&amp;ROUNDUP(StockData[[#This Row],[Month Number]]/3,0)</f>
        <v>Q1</v>
      </c>
      <c r="H50" s="1" t="s">
        <v>28</v>
      </c>
      <c r="I50" s="1" t="s">
        <v>29</v>
      </c>
      <c r="J50" t="s">
        <v>30</v>
      </c>
      <c r="K50">
        <v>1100.2</v>
      </c>
      <c r="L50">
        <v>1131.95</v>
      </c>
      <c r="M50">
        <v>1095.3499999999999</v>
      </c>
      <c r="N50">
        <v>1100.8</v>
      </c>
      <c r="O50">
        <v>1124</v>
      </c>
      <c r="P50">
        <v>1125</v>
      </c>
      <c r="Q50">
        <v>1122.9100000000001</v>
      </c>
      <c r="R50">
        <v>13787638</v>
      </c>
      <c r="S50">
        <v>15482285780.549999</v>
      </c>
      <c r="T50">
        <v>320060</v>
      </c>
      <c r="U50">
        <v>5877091</v>
      </c>
      <c r="V50">
        <v>42.63</v>
      </c>
      <c r="W50" s="3">
        <f>StockData[[#This Row],[CLOSE]]-StockData[[#This Row],[PREV. CLOSE]]</f>
        <v>24.200000000000045</v>
      </c>
      <c r="X50" s="2">
        <f>IFERROR((StockData[[#This Row],[CLOSE]]-StockData[[#This Row],[PREV. CLOSE]])/StockData[[#This Row],[PREV. CLOSE]],0)</f>
        <v>2.1984011627907019E-2</v>
      </c>
      <c r="Y50" t="str">
        <f>IF(StockData[[#This Row],[Daily Return %]]&gt;0,"Gain",IF(StockData[[#This Row],[Daily Return %]]&lt;0,"Loss","No Change"))</f>
        <v>Gain</v>
      </c>
    </row>
    <row r="51" spans="1:25" x14ac:dyDescent="0.3">
      <c r="A51" s="1">
        <v>45358</v>
      </c>
      <c r="B51" s="1" t="s">
        <v>81</v>
      </c>
      <c r="C51" s="1" t="s">
        <v>76</v>
      </c>
      <c r="D51">
        <f>MONTH(StockData[[#This Row],[DATE]])</f>
        <v>3</v>
      </c>
      <c r="E51">
        <v>2024</v>
      </c>
      <c r="F51" t="s">
        <v>27</v>
      </c>
      <c r="G51" t="str">
        <f>"Q"&amp;ROUNDUP(StockData[[#This Row],[Month Number]]/3,0)</f>
        <v>Q1</v>
      </c>
      <c r="H51" s="1" t="s">
        <v>28</v>
      </c>
      <c r="I51" s="1" t="s">
        <v>29</v>
      </c>
      <c r="J51" t="s">
        <v>30</v>
      </c>
      <c r="K51">
        <v>1126</v>
      </c>
      <c r="L51">
        <v>1126.9000000000001</v>
      </c>
      <c r="M51">
        <v>1107.55</v>
      </c>
      <c r="N51">
        <v>1125</v>
      </c>
      <c r="O51">
        <v>1111</v>
      </c>
      <c r="P51">
        <v>1111.45</v>
      </c>
      <c r="Q51">
        <v>1115.58</v>
      </c>
      <c r="R51">
        <v>6943879</v>
      </c>
      <c r="S51">
        <v>7746442476.6499996</v>
      </c>
      <c r="T51">
        <v>201584</v>
      </c>
      <c r="U51">
        <v>3789171</v>
      </c>
      <c r="V51">
        <v>54.57</v>
      </c>
      <c r="W51" s="3">
        <f>StockData[[#This Row],[CLOSE]]-StockData[[#This Row],[PREV. CLOSE]]</f>
        <v>-13.549999999999955</v>
      </c>
      <c r="X51" s="2">
        <f>IFERROR((StockData[[#This Row],[CLOSE]]-StockData[[#This Row],[PREV. CLOSE]])/StockData[[#This Row],[PREV. CLOSE]],0)</f>
        <v>-1.2044444444444405E-2</v>
      </c>
      <c r="Y51" t="str">
        <f>IF(StockData[[#This Row],[Daily Return %]]&gt;0,"Gain",IF(StockData[[#This Row],[Daily Return %]]&lt;0,"Loss","No Change"))</f>
        <v>Loss</v>
      </c>
    </row>
    <row r="52" spans="1:25" x14ac:dyDescent="0.3">
      <c r="A52" s="1">
        <v>45362</v>
      </c>
      <c r="B52" s="1" t="s">
        <v>82</v>
      </c>
      <c r="C52" s="1" t="s">
        <v>76</v>
      </c>
      <c r="D52">
        <f>MONTH(StockData[[#This Row],[DATE]])</f>
        <v>3</v>
      </c>
      <c r="E52">
        <v>2024</v>
      </c>
      <c r="F52" t="s">
        <v>27</v>
      </c>
      <c r="G52" t="str">
        <f>"Q"&amp;ROUNDUP(StockData[[#This Row],[Month Number]]/3,0)</f>
        <v>Q1</v>
      </c>
      <c r="H52" s="1" t="s">
        <v>28</v>
      </c>
      <c r="I52" s="1" t="s">
        <v>29</v>
      </c>
      <c r="J52" t="s">
        <v>30</v>
      </c>
      <c r="K52">
        <v>1112.25</v>
      </c>
      <c r="L52">
        <v>1120</v>
      </c>
      <c r="M52">
        <v>1101.9000000000001</v>
      </c>
      <c r="N52">
        <v>1111.45</v>
      </c>
      <c r="O52">
        <v>1102.8499999999999</v>
      </c>
      <c r="P52">
        <v>1105.0999999999999</v>
      </c>
      <c r="Q52">
        <v>1108.47</v>
      </c>
      <c r="R52">
        <v>6751641</v>
      </c>
      <c r="S52">
        <v>7483963018.8000002</v>
      </c>
      <c r="T52">
        <v>197149</v>
      </c>
      <c r="U52">
        <v>4305487</v>
      </c>
      <c r="V52">
        <v>63.77</v>
      </c>
      <c r="W52" s="3">
        <f>StockData[[#This Row],[CLOSE]]-StockData[[#This Row],[PREV. CLOSE]]</f>
        <v>-6.3500000000001364</v>
      </c>
      <c r="X52" s="2">
        <f>IFERROR((StockData[[#This Row],[CLOSE]]-StockData[[#This Row],[PREV. CLOSE]])/StockData[[#This Row],[PREV. CLOSE]],0)</f>
        <v>-5.7132574564758972E-3</v>
      </c>
      <c r="Y52" t="str">
        <f>IF(StockData[[#This Row],[Daily Return %]]&gt;0,"Gain",IF(StockData[[#This Row],[Daily Return %]]&lt;0,"Loss","No Change"))</f>
        <v>Loss</v>
      </c>
    </row>
    <row r="53" spans="1:25" x14ac:dyDescent="0.3">
      <c r="A53" s="1">
        <v>45363</v>
      </c>
      <c r="B53" s="1" t="s">
        <v>83</v>
      </c>
      <c r="C53" s="1" t="s">
        <v>76</v>
      </c>
      <c r="D53">
        <f>MONTH(StockData[[#This Row],[DATE]])</f>
        <v>3</v>
      </c>
      <c r="E53">
        <v>2024</v>
      </c>
      <c r="F53" t="s">
        <v>27</v>
      </c>
      <c r="G53" t="str">
        <f>"Q"&amp;ROUNDUP(StockData[[#This Row],[Month Number]]/3,0)</f>
        <v>Q1</v>
      </c>
      <c r="H53" s="1" t="s">
        <v>28</v>
      </c>
      <c r="I53" s="1" t="s">
        <v>29</v>
      </c>
      <c r="J53" t="s">
        <v>30</v>
      </c>
      <c r="K53">
        <v>1105</v>
      </c>
      <c r="L53">
        <v>1121.4000000000001</v>
      </c>
      <c r="M53">
        <v>1084.25</v>
      </c>
      <c r="N53">
        <v>1105.0999999999999</v>
      </c>
      <c r="O53">
        <v>1094.45</v>
      </c>
      <c r="P53">
        <v>1097</v>
      </c>
      <c r="Q53">
        <v>1101.8900000000001</v>
      </c>
      <c r="R53">
        <v>9817138</v>
      </c>
      <c r="S53">
        <v>10817433853.799999</v>
      </c>
      <c r="T53">
        <v>228070</v>
      </c>
      <c r="U53">
        <v>4496497</v>
      </c>
      <c r="V53">
        <v>45.8</v>
      </c>
      <c r="W53" s="3">
        <f>StockData[[#This Row],[CLOSE]]-StockData[[#This Row],[PREV. CLOSE]]</f>
        <v>-8.0999999999999091</v>
      </c>
      <c r="X53" s="2">
        <f>IFERROR((StockData[[#This Row],[CLOSE]]-StockData[[#This Row],[PREV. CLOSE]])/StockData[[#This Row],[PREV. CLOSE]],0)</f>
        <v>-7.329653425029327E-3</v>
      </c>
      <c r="Y53" t="str">
        <f>IF(StockData[[#This Row],[Daily Return %]]&gt;0,"Gain",IF(StockData[[#This Row],[Daily Return %]]&lt;0,"Loss","No Change"))</f>
        <v>Loss</v>
      </c>
    </row>
    <row r="54" spans="1:25" x14ac:dyDescent="0.3">
      <c r="A54" s="1">
        <v>45364</v>
      </c>
      <c r="B54" s="1" t="s">
        <v>84</v>
      </c>
      <c r="C54" s="1" t="s">
        <v>76</v>
      </c>
      <c r="D54">
        <f>MONTH(StockData[[#This Row],[DATE]])</f>
        <v>3</v>
      </c>
      <c r="E54">
        <v>2024</v>
      </c>
      <c r="F54" t="s">
        <v>27</v>
      </c>
      <c r="G54" t="str">
        <f>"Q"&amp;ROUNDUP(StockData[[#This Row],[Month Number]]/3,0)</f>
        <v>Q1</v>
      </c>
      <c r="H54" s="1" t="s">
        <v>28</v>
      </c>
      <c r="I54" s="1" t="s">
        <v>29</v>
      </c>
      <c r="J54" t="s">
        <v>30</v>
      </c>
      <c r="K54">
        <v>1096</v>
      </c>
      <c r="L54">
        <v>1099.55</v>
      </c>
      <c r="M54">
        <v>1070.75</v>
      </c>
      <c r="N54">
        <v>1097</v>
      </c>
      <c r="O54">
        <v>1078.5</v>
      </c>
      <c r="P54">
        <v>1080.4000000000001</v>
      </c>
      <c r="Q54">
        <v>1079.81</v>
      </c>
      <c r="R54">
        <v>11503890</v>
      </c>
      <c r="S54">
        <v>12422069636.5</v>
      </c>
      <c r="T54">
        <v>226985</v>
      </c>
      <c r="U54">
        <v>6310200</v>
      </c>
      <c r="V54">
        <v>54.85</v>
      </c>
      <c r="W54" s="3">
        <f>StockData[[#This Row],[CLOSE]]-StockData[[#This Row],[PREV. CLOSE]]</f>
        <v>-16.599999999999909</v>
      </c>
      <c r="X54" s="2">
        <f>IFERROR((StockData[[#This Row],[CLOSE]]-StockData[[#This Row],[PREV. CLOSE]])/StockData[[#This Row],[PREV. CLOSE]],0)</f>
        <v>-1.5132178669097456E-2</v>
      </c>
      <c r="Y54" t="str">
        <f>IF(StockData[[#This Row],[Daily Return %]]&gt;0,"Gain",IF(StockData[[#This Row],[Daily Return %]]&lt;0,"Loss","No Change"))</f>
        <v>Loss</v>
      </c>
    </row>
    <row r="55" spans="1:25" x14ac:dyDescent="0.3">
      <c r="A55" s="1">
        <v>45365</v>
      </c>
      <c r="B55" s="1" t="s">
        <v>85</v>
      </c>
      <c r="C55" s="1" t="s">
        <v>76</v>
      </c>
      <c r="D55">
        <f>MONTH(StockData[[#This Row],[DATE]])</f>
        <v>3</v>
      </c>
      <c r="E55">
        <v>2024</v>
      </c>
      <c r="F55" t="s">
        <v>27</v>
      </c>
      <c r="G55" t="str">
        <f>"Q"&amp;ROUNDUP(StockData[[#This Row],[Month Number]]/3,0)</f>
        <v>Q1</v>
      </c>
      <c r="H55" s="1" t="s">
        <v>28</v>
      </c>
      <c r="I55" s="1" t="s">
        <v>29</v>
      </c>
      <c r="J55" t="s">
        <v>30</v>
      </c>
      <c r="K55">
        <v>1075</v>
      </c>
      <c r="L55">
        <v>1081.25</v>
      </c>
      <c r="M55">
        <v>1055.5999999999999</v>
      </c>
      <c r="N55">
        <v>1080.4000000000001</v>
      </c>
      <c r="O55">
        <v>1061.0999999999999</v>
      </c>
      <c r="P55">
        <v>1058.25</v>
      </c>
      <c r="Q55">
        <v>1068.08</v>
      </c>
      <c r="R55">
        <v>10253613</v>
      </c>
      <c r="S55">
        <v>10951673978.4</v>
      </c>
      <c r="T55">
        <v>193181</v>
      </c>
      <c r="U55">
        <v>6016950</v>
      </c>
      <c r="V55">
        <v>58.68</v>
      </c>
      <c r="W55" s="3">
        <f>StockData[[#This Row],[CLOSE]]-StockData[[#This Row],[PREV. CLOSE]]</f>
        <v>-22.150000000000091</v>
      </c>
      <c r="X55" s="2">
        <f>IFERROR((StockData[[#This Row],[CLOSE]]-StockData[[#This Row],[PREV. CLOSE]])/StockData[[#This Row],[PREV. CLOSE]],0)</f>
        <v>-2.0501666049611338E-2</v>
      </c>
      <c r="Y55" t="str">
        <f>IF(StockData[[#This Row],[Daily Return %]]&gt;0,"Gain",IF(StockData[[#This Row],[Daily Return %]]&lt;0,"Loss","No Change"))</f>
        <v>Loss</v>
      </c>
    </row>
    <row r="56" spans="1:25" x14ac:dyDescent="0.3">
      <c r="A56" s="1">
        <v>45366</v>
      </c>
      <c r="B56" s="1" t="s">
        <v>86</v>
      </c>
      <c r="C56" s="1" t="s">
        <v>76</v>
      </c>
      <c r="D56">
        <f>MONTH(StockData[[#This Row],[DATE]])</f>
        <v>3</v>
      </c>
      <c r="E56">
        <v>2024</v>
      </c>
      <c r="F56" t="s">
        <v>27</v>
      </c>
      <c r="G56" t="str">
        <f>"Q"&amp;ROUNDUP(StockData[[#This Row],[Month Number]]/3,0)</f>
        <v>Q1</v>
      </c>
      <c r="H56" s="1" t="s">
        <v>28</v>
      </c>
      <c r="I56" s="1" t="s">
        <v>29</v>
      </c>
      <c r="J56" t="s">
        <v>30</v>
      </c>
      <c r="K56">
        <v>1056.25</v>
      </c>
      <c r="L56">
        <v>1056.25</v>
      </c>
      <c r="M56">
        <v>1030.25</v>
      </c>
      <c r="N56">
        <v>1058.25</v>
      </c>
      <c r="O56">
        <v>1048</v>
      </c>
      <c r="P56">
        <v>1046.4000000000001</v>
      </c>
      <c r="Q56">
        <v>1044.51</v>
      </c>
      <c r="R56">
        <v>17798175</v>
      </c>
      <c r="S56">
        <v>18590458547.25</v>
      </c>
      <c r="T56">
        <v>261474</v>
      </c>
      <c r="U56">
        <v>12038488</v>
      </c>
      <c r="V56">
        <v>67.64</v>
      </c>
      <c r="W56" s="3">
        <f>StockData[[#This Row],[CLOSE]]-StockData[[#This Row],[PREV. CLOSE]]</f>
        <v>-11.849999999999909</v>
      </c>
      <c r="X56" s="2">
        <f>IFERROR((StockData[[#This Row],[CLOSE]]-StockData[[#This Row],[PREV. CLOSE]])/StockData[[#This Row],[PREV. CLOSE]],0)</f>
        <v>-1.1197732104890062E-2</v>
      </c>
      <c r="Y56" t="str">
        <f>IF(StockData[[#This Row],[Daily Return %]]&gt;0,"Gain",IF(StockData[[#This Row],[Daily Return %]]&lt;0,"Loss","No Change"))</f>
        <v>Loss</v>
      </c>
    </row>
    <row r="57" spans="1:25" x14ac:dyDescent="0.3">
      <c r="A57" s="1">
        <v>45369</v>
      </c>
      <c r="B57" s="1" t="s">
        <v>87</v>
      </c>
      <c r="C57" s="1" t="s">
        <v>76</v>
      </c>
      <c r="D57">
        <f>MONTH(StockData[[#This Row],[DATE]])</f>
        <v>3</v>
      </c>
      <c r="E57">
        <v>2024</v>
      </c>
      <c r="F57" t="s">
        <v>27</v>
      </c>
      <c r="G57" t="str">
        <f>"Q"&amp;ROUNDUP(StockData[[#This Row],[Month Number]]/3,0)</f>
        <v>Q1</v>
      </c>
      <c r="H57" s="1" t="s">
        <v>28</v>
      </c>
      <c r="I57" s="1" t="s">
        <v>29</v>
      </c>
      <c r="J57" t="s">
        <v>30</v>
      </c>
      <c r="K57">
        <v>1044</v>
      </c>
      <c r="L57">
        <v>1066.9000000000001</v>
      </c>
      <c r="M57">
        <v>1043.5999999999999</v>
      </c>
      <c r="N57">
        <v>1046.4000000000001</v>
      </c>
      <c r="O57">
        <v>1064.75</v>
      </c>
      <c r="P57">
        <v>1061.3499999999999</v>
      </c>
      <c r="Q57">
        <v>1056.44</v>
      </c>
      <c r="R57">
        <v>7612407</v>
      </c>
      <c r="S57">
        <v>8042037127.25</v>
      </c>
      <c r="T57">
        <v>273150</v>
      </c>
      <c r="U57">
        <v>3230321</v>
      </c>
      <c r="V57">
        <v>42.43</v>
      </c>
      <c r="W57" s="3">
        <f>StockData[[#This Row],[CLOSE]]-StockData[[#This Row],[PREV. CLOSE]]</f>
        <v>14.949999999999818</v>
      </c>
      <c r="X57" s="2">
        <f>IFERROR((StockData[[#This Row],[CLOSE]]-StockData[[#This Row],[PREV. CLOSE]])/StockData[[#This Row],[PREV. CLOSE]],0)</f>
        <v>1.4287079510703189E-2</v>
      </c>
      <c r="Y57" t="str">
        <f>IF(StockData[[#This Row],[Daily Return %]]&gt;0,"Gain",IF(StockData[[#This Row],[Daily Return %]]&lt;0,"Loss","No Change"))</f>
        <v>Gain</v>
      </c>
    </row>
    <row r="58" spans="1:25" x14ac:dyDescent="0.3">
      <c r="A58" s="1">
        <v>45370</v>
      </c>
      <c r="B58" s="1" t="s">
        <v>88</v>
      </c>
      <c r="C58" s="1" t="s">
        <v>76</v>
      </c>
      <c r="D58">
        <f>MONTH(StockData[[#This Row],[DATE]])</f>
        <v>3</v>
      </c>
      <c r="E58">
        <v>2024</v>
      </c>
      <c r="F58" t="s">
        <v>27</v>
      </c>
      <c r="G58" t="str">
        <f>"Q"&amp;ROUNDUP(StockData[[#This Row],[Month Number]]/3,0)</f>
        <v>Q1</v>
      </c>
      <c r="H58" s="1" t="s">
        <v>28</v>
      </c>
      <c r="I58" s="1" t="s">
        <v>29</v>
      </c>
      <c r="J58" t="s">
        <v>30</v>
      </c>
      <c r="K58">
        <v>1055.55</v>
      </c>
      <c r="L58">
        <v>1060.95</v>
      </c>
      <c r="M58">
        <v>1046.7</v>
      </c>
      <c r="N58">
        <v>1061.3499999999999</v>
      </c>
      <c r="O58">
        <v>1050.3499999999999</v>
      </c>
      <c r="P58">
        <v>1050.8</v>
      </c>
      <c r="Q58">
        <v>1051.92</v>
      </c>
      <c r="R58">
        <v>6728886</v>
      </c>
      <c r="S58">
        <v>7078277172.5</v>
      </c>
      <c r="T58">
        <v>236410</v>
      </c>
      <c r="U58">
        <v>3086678</v>
      </c>
      <c r="V58">
        <v>45.87</v>
      </c>
      <c r="W58" s="3">
        <f>StockData[[#This Row],[CLOSE]]-StockData[[#This Row],[PREV. CLOSE]]</f>
        <v>-10.549999999999955</v>
      </c>
      <c r="X58" s="2">
        <f>IFERROR((StockData[[#This Row],[CLOSE]]-StockData[[#This Row],[PREV. CLOSE]])/StockData[[#This Row],[PREV. CLOSE]],0)</f>
        <v>-9.9401705375229236E-3</v>
      </c>
      <c r="Y58" t="str">
        <f>IF(StockData[[#This Row],[Daily Return %]]&gt;0,"Gain",IF(StockData[[#This Row],[Daily Return %]]&lt;0,"Loss","No Change"))</f>
        <v>Loss</v>
      </c>
    </row>
    <row r="59" spans="1:25" x14ac:dyDescent="0.3">
      <c r="A59" s="1">
        <v>45371</v>
      </c>
      <c r="B59" s="1" t="s">
        <v>89</v>
      </c>
      <c r="C59" s="1" t="s">
        <v>76</v>
      </c>
      <c r="D59">
        <f>MONTH(StockData[[#This Row],[DATE]])</f>
        <v>3</v>
      </c>
      <c r="E59">
        <v>2024</v>
      </c>
      <c r="F59" t="s">
        <v>27</v>
      </c>
      <c r="G59" t="str">
        <f>"Q"&amp;ROUNDUP(StockData[[#This Row],[Month Number]]/3,0)</f>
        <v>Q1</v>
      </c>
      <c r="H59" s="1" t="s">
        <v>28</v>
      </c>
      <c r="I59" s="1" t="s">
        <v>29</v>
      </c>
      <c r="J59" t="s">
        <v>30</v>
      </c>
      <c r="K59">
        <v>1050</v>
      </c>
      <c r="L59">
        <v>1057.45</v>
      </c>
      <c r="M59">
        <v>1030.95</v>
      </c>
      <c r="N59">
        <v>1050.8</v>
      </c>
      <c r="O59">
        <v>1038.25</v>
      </c>
      <c r="P59">
        <v>1034.75</v>
      </c>
      <c r="Q59">
        <v>1043.1099999999999</v>
      </c>
      <c r="R59">
        <v>12619644</v>
      </c>
      <c r="S59">
        <v>13163664760.15</v>
      </c>
      <c r="T59">
        <v>339938</v>
      </c>
      <c r="U59">
        <v>7061023</v>
      </c>
      <c r="V59">
        <v>55.95</v>
      </c>
      <c r="W59" s="3">
        <f>StockData[[#This Row],[CLOSE]]-StockData[[#This Row],[PREV. CLOSE]]</f>
        <v>-16.049999999999955</v>
      </c>
      <c r="X59" s="2">
        <f>IFERROR((StockData[[#This Row],[CLOSE]]-StockData[[#This Row],[PREV. CLOSE]])/StockData[[#This Row],[PREV. CLOSE]],0)</f>
        <v>-1.527407689379516E-2</v>
      </c>
      <c r="Y59" t="str">
        <f>IF(StockData[[#This Row],[Daily Return %]]&gt;0,"Gain",IF(StockData[[#This Row],[Daily Return %]]&lt;0,"Loss","No Change"))</f>
        <v>Loss</v>
      </c>
    </row>
    <row r="60" spans="1:25" x14ac:dyDescent="0.3">
      <c r="A60" s="1">
        <v>45372</v>
      </c>
      <c r="B60" s="1" t="s">
        <v>90</v>
      </c>
      <c r="C60" s="1" t="s">
        <v>76</v>
      </c>
      <c r="D60">
        <f>MONTH(StockData[[#This Row],[DATE]])</f>
        <v>3</v>
      </c>
      <c r="E60">
        <v>2024</v>
      </c>
      <c r="F60" t="s">
        <v>27</v>
      </c>
      <c r="G60" t="str">
        <f>"Q"&amp;ROUNDUP(StockData[[#This Row],[Month Number]]/3,0)</f>
        <v>Q1</v>
      </c>
      <c r="H60" s="1" t="s">
        <v>28</v>
      </c>
      <c r="I60" s="1" t="s">
        <v>29</v>
      </c>
      <c r="J60" t="s">
        <v>30</v>
      </c>
      <c r="K60">
        <v>1039.3499999999999</v>
      </c>
      <c r="L60">
        <v>1050.55</v>
      </c>
      <c r="M60">
        <v>1028.1500000000001</v>
      </c>
      <c r="N60">
        <v>1034.75</v>
      </c>
      <c r="O60">
        <v>1041.8499999999999</v>
      </c>
      <c r="P60">
        <v>1035.5999999999999</v>
      </c>
      <c r="Q60">
        <v>1037.6400000000001</v>
      </c>
      <c r="R60">
        <v>9903738</v>
      </c>
      <c r="S60">
        <v>10276520680.4</v>
      </c>
      <c r="T60">
        <v>223205</v>
      </c>
      <c r="U60">
        <v>4877111</v>
      </c>
      <c r="V60">
        <v>49.25</v>
      </c>
      <c r="W60" s="3">
        <f>StockData[[#This Row],[CLOSE]]-StockData[[#This Row],[PREV. CLOSE]]</f>
        <v>0.84999999999990905</v>
      </c>
      <c r="X60" s="2">
        <f>IFERROR((StockData[[#This Row],[CLOSE]]-StockData[[#This Row],[PREV. CLOSE]])/StockData[[#This Row],[PREV. CLOSE]],0)</f>
        <v>8.2145445759836588E-4</v>
      </c>
      <c r="Y60" t="str">
        <f>IF(StockData[[#This Row],[Daily Return %]]&gt;0,"Gain",IF(StockData[[#This Row],[Daily Return %]]&lt;0,"Loss","No Change"))</f>
        <v>Gain</v>
      </c>
    </row>
    <row r="61" spans="1:25" x14ac:dyDescent="0.3">
      <c r="A61" s="1">
        <v>45373</v>
      </c>
      <c r="B61" s="1" t="s">
        <v>91</v>
      </c>
      <c r="C61" s="1" t="s">
        <v>76</v>
      </c>
      <c r="D61">
        <f>MONTH(StockData[[#This Row],[DATE]])</f>
        <v>3</v>
      </c>
      <c r="E61">
        <v>2024</v>
      </c>
      <c r="F61" t="s">
        <v>27</v>
      </c>
      <c r="G61" t="str">
        <f>"Q"&amp;ROUNDUP(StockData[[#This Row],[Month Number]]/3,0)</f>
        <v>Q1</v>
      </c>
      <c r="H61" s="1" t="s">
        <v>28</v>
      </c>
      <c r="I61" s="1" t="s">
        <v>29</v>
      </c>
      <c r="J61" t="s">
        <v>30</v>
      </c>
      <c r="K61">
        <v>1040.0999999999999</v>
      </c>
      <c r="L61">
        <v>1047.25</v>
      </c>
      <c r="M61">
        <v>1029.95</v>
      </c>
      <c r="N61">
        <v>1035.5999999999999</v>
      </c>
      <c r="O61">
        <v>1031</v>
      </c>
      <c r="P61">
        <v>1033.3</v>
      </c>
      <c r="Q61">
        <v>1038.24</v>
      </c>
      <c r="R61">
        <v>9891194</v>
      </c>
      <c r="S61">
        <v>10269436021.049999</v>
      </c>
      <c r="T61">
        <v>236409</v>
      </c>
      <c r="U61">
        <v>5337173</v>
      </c>
      <c r="V61">
        <v>53.96</v>
      </c>
      <c r="W61" s="3">
        <f>StockData[[#This Row],[CLOSE]]-StockData[[#This Row],[PREV. CLOSE]]</f>
        <v>-2.2999999999999545</v>
      </c>
      <c r="X61" s="2">
        <f>IFERROR((StockData[[#This Row],[CLOSE]]-StockData[[#This Row],[PREV. CLOSE]])/StockData[[#This Row],[PREV. CLOSE]],0)</f>
        <v>-2.2209347238315515E-3</v>
      </c>
      <c r="Y61" t="str">
        <f>IF(StockData[[#This Row],[Daily Return %]]&gt;0,"Gain",IF(StockData[[#This Row],[Daily Return %]]&lt;0,"Loss","No Change"))</f>
        <v>Loss</v>
      </c>
    </row>
    <row r="62" spans="1:25" x14ac:dyDescent="0.3">
      <c r="A62" s="1">
        <v>45377</v>
      </c>
      <c r="B62" s="1" t="s">
        <v>92</v>
      </c>
      <c r="C62" s="1" t="s">
        <v>76</v>
      </c>
      <c r="D62">
        <f>MONTH(StockData[[#This Row],[DATE]])</f>
        <v>3</v>
      </c>
      <c r="E62">
        <v>2024</v>
      </c>
      <c r="F62" t="s">
        <v>27</v>
      </c>
      <c r="G62" t="str">
        <f>"Q"&amp;ROUNDUP(StockData[[#This Row],[Month Number]]/3,0)</f>
        <v>Q1</v>
      </c>
      <c r="H62" s="1" t="s">
        <v>28</v>
      </c>
      <c r="I62" s="1" t="s">
        <v>29</v>
      </c>
      <c r="J62" t="s">
        <v>30</v>
      </c>
      <c r="K62">
        <v>1029</v>
      </c>
      <c r="L62">
        <v>1044.2</v>
      </c>
      <c r="M62">
        <v>1027.5</v>
      </c>
      <c r="N62">
        <v>1033.3</v>
      </c>
      <c r="O62">
        <v>1043</v>
      </c>
      <c r="P62">
        <v>1040.55</v>
      </c>
      <c r="Q62">
        <v>1037.47</v>
      </c>
      <c r="R62">
        <v>9656767</v>
      </c>
      <c r="S62">
        <v>10018641510.950001</v>
      </c>
      <c r="T62">
        <v>251863</v>
      </c>
      <c r="U62">
        <v>6026258</v>
      </c>
      <c r="V62">
        <v>62.4</v>
      </c>
      <c r="W62" s="3">
        <f>StockData[[#This Row],[CLOSE]]-StockData[[#This Row],[PREV. CLOSE]]</f>
        <v>7.25</v>
      </c>
      <c r="X62" s="2">
        <f>IFERROR((StockData[[#This Row],[CLOSE]]-StockData[[#This Row],[PREV. CLOSE]])/StockData[[#This Row],[PREV. CLOSE]],0)</f>
        <v>7.016355366302139E-3</v>
      </c>
      <c r="Y62" t="str">
        <f>IF(StockData[[#This Row],[Daily Return %]]&gt;0,"Gain",IF(StockData[[#This Row],[Daily Return %]]&lt;0,"Loss","No Change"))</f>
        <v>Gain</v>
      </c>
    </row>
    <row r="63" spans="1:25" x14ac:dyDescent="0.3">
      <c r="A63" s="1">
        <v>45378</v>
      </c>
      <c r="B63" s="1" t="s">
        <v>93</v>
      </c>
      <c r="C63" s="1" t="s">
        <v>76</v>
      </c>
      <c r="D63">
        <f>MONTH(StockData[[#This Row],[DATE]])</f>
        <v>3</v>
      </c>
      <c r="E63">
        <v>2024</v>
      </c>
      <c r="F63" t="s">
        <v>27</v>
      </c>
      <c r="G63" t="str">
        <f>"Q"&amp;ROUNDUP(StockData[[#This Row],[Month Number]]/3,0)</f>
        <v>Q1</v>
      </c>
      <c r="H63" s="1" t="s">
        <v>28</v>
      </c>
      <c r="I63" s="1" t="s">
        <v>29</v>
      </c>
      <c r="J63" t="s">
        <v>30</v>
      </c>
      <c r="K63">
        <v>1045.8</v>
      </c>
      <c r="L63">
        <v>1057.55</v>
      </c>
      <c r="M63">
        <v>1044.25</v>
      </c>
      <c r="N63">
        <v>1040.55</v>
      </c>
      <c r="O63">
        <v>1052</v>
      </c>
      <c r="P63">
        <v>1052.8499999999999</v>
      </c>
      <c r="Q63">
        <v>1050.31</v>
      </c>
      <c r="R63">
        <v>17027308</v>
      </c>
      <c r="S63">
        <v>17884010983.450001</v>
      </c>
      <c r="T63">
        <v>287048</v>
      </c>
      <c r="U63">
        <v>11367677</v>
      </c>
      <c r="V63">
        <v>66.760000000000005</v>
      </c>
      <c r="W63" s="3">
        <f>StockData[[#This Row],[CLOSE]]-StockData[[#This Row],[PREV. CLOSE]]</f>
        <v>12.299999999999955</v>
      </c>
      <c r="X63" s="2">
        <f>IFERROR((StockData[[#This Row],[CLOSE]]-StockData[[#This Row],[PREV. CLOSE]])/StockData[[#This Row],[PREV. CLOSE]],0)</f>
        <v>1.1820671760126814E-2</v>
      </c>
      <c r="Y63" t="str">
        <f>IF(StockData[[#This Row],[Daily Return %]]&gt;0,"Gain",IF(StockData[[#This Row],[Daily Return %]]&lt;0,"Loss","No Change"))</f>
        <v>Gain</v>
      </c>
    </row>
    <row r="64" spans="1:25" x14ac:dyDescent="0.3">
      <c r="A64" s="1">
        <v>45379</v>
      </c>
      <c r="B64" s="1" t="s">
        <v>94</v>
      </c>
      <c r="C64" s="1" t="s">
        <v>76</v>
      </c>
      <c r="D64">
        <f>MONTH(StockData[[#This Row],[DATE]])</f>
        <v>3</v>
      </c>
      <c r="E64">
        <v>2024</v>
      </c>
      <c r="F64" t="s">
        <v>27</v>
      </c>
      <c r="G64" t="str">
        <f>"Q"&amp;ROUNDUP(StockData[[#This Row],[Month Number]]/3,0)</f>
        <v>Q1</v>
      </c>
      <c r="H64" s="1" t="s">
        <v>28</v>
      </c>
      <c r="I64" s="1" t="s">
        <v>29</v>
      </c>
      <c r="J64" t="s">
        <v>30</v>
      </c>
      <c r="K64">
        <v>1052.8499999999999</v>
      </c>
      <c r="L64">
        <v>1058.4000000000001</v>
      </c>
      <c r="M64">
        <v>1044.0999999999999</v>
      </c>
      <c r="N64">
        <v>1052.8499999999999</v>
      </c>
      <c r="O64">
        <v>1046.5</v>
      </c>
      <c r="P64">
        <v>1047.2</v>
      </c>
      <c r="Q64">
        <v>1050.27</v>
      </c>
      <c r="R64">
        <v>10235318</v>
      </c>
      <c r="S64">
        <v>10749862842.1</v>
      </c>
      <c r="T64">
        <v>220763</v>
      </c>
      <c r="U64">
        <v>5304381</v>
      </c>
      <c r="V64">
        <v>51.82</v>
      </c>
      <c r="W64" s="3">
        <f>StockData[[#This Row],[CLOSE]]-StockData[[#This Row],[PREV. CLOSE]]</f>
        <v>-5.6499999999998636</v>
      </c>
      <c r="X64" s="2">
        <f>IFERROR((StockData[[#This Row],[CLOSE]]-StockData[[#This Row],[PREV. CLOSE]])/StockData[[#This Row],[PREV. CLOSE]],0)</f>
        <v>-5.3663864748063487E-3</v>
      </c>
      <c r="Y64" t="str">
        <f>IF(StockData[[#This Row],[Daily Return %]]&gt;0,"Gain",IF(StockData[[#This Row],[Daily Return %]]&lt;0,"Loss","No Change"))</f>
        <v>Loss</v>
      </c>
    </row>
    <row r="65" spans="1:25" x14ac:dyDescent="0.3">
      <c r="A65" s="1">
        <v>45383</v>
      </c>
      <c r="B65" s="1" t="s">
        <v>95</v>
      </c>
      <c r="C65" s="1" t="s">
        <v>96</v>
      </c>
      <c r="D65">
        <f>MONTH(StockData[[#This Row],[DATE]])</f>
        <v>4</v>
      </c>
      <c r="E65">
        <v>2024</v>
      </c>
      <c r="F65" t="s">
        <v>97</v>
      </c>
      <c r="G65" t="str">
        <f>"Q"&amp;ROUNDUP(StockData[[#This Row],[Month Number]]/3,0)</f>
        <v>Q2</v>
      </c>
      <c r="H65" s="1" t="s">
        <v>28</v>
      </c>
      <c r="I65" s="1" t="s">
        <v>29</v>
      </c>
      <c r="J65" t="s">
        <v>30</v>
      </c>
      <c r="K65">
        <v>1052.3499999999999</v>
      </c>
      <c r="L65">
        <v>1063.75</v>
      </c>
      <c r="M65">
        <v>1048.9000000000001</v>
      </c>
      <c r="N65">
        <v>1047.2</v>
      </c>
      <c r="O65">
        <v>1054.05</v>
      </c>
      <c r="P65">
        <v>1053.0999999999999</v>
      </c>
      <c r="Q65">
        <v>1056.51</v>
      </c>
      <c r="R65">
        <v>5484556</v>
      </c>
      <c r="S65">
        <v>5794462420.0500002</v>
      </c>
      <c r="T65">
        <v>181143</v>
      </c>
      <c r="U65">
        <v>2999963</v>
      </c>
      <c r="V65">
        <v>54.7</v>
      </c>
      <c r="W65" s="3">
        <f>StockData[[#This Row],[CLOSE]]-StockData[[#This Row],[PREV. CLOSE]]</f>
        <v>5.8999999999998636</v>
      </c>
      <c r="X65" s="2">
        <f>IFERROR((StockData[[#This Row],[CLOSE]]-StockData[[#This Row],[PREV. CLOSE]])/StockData[[#This Row],[PREV. CLOSE]],0)</f>
        <v>5.6340718105422679E-3</v>
      </c>
      <c r="Y65" t="str">
        <f>IF(StockData[[#This Row],[Daily Return %]]&gt;0,"Gain",IF(StockData[[#This Row],[Daily Return %]]&lt;0,"Loss","No Change"))</f>
        <v>Gain</v>
      </c>
    </row>
    <row r="66" spans="1:25" x14ac:dyDescent="0.3">
      <c r="A66" s="1">
        <v>45384</v>
      </c>
      <c r="B66" s="1" t="s">
        <v>98</v>
      </c>
      <c r="C66" s="1" t="s">
        <v>96</v>
      </c>
      <c r="D66">
        <f>MONTH(StockData[[#This Row],[DATE]])</f>
        <v>4</v>
      </c>
      <c r="E66">
        <v>2024</v>
      </c>
      <c r="F66" t="s">
        <v>97</v>
      </c>
      <c r="G66" t="str">
        <f>"Q"&amp;ROUNDUP(StockData[[#This Row],[Month Number]]/3,0)</f>
        <v>Q2</v>
      </c>
      <c r="H66" s="1" t="s">
        <v>28</v>
      </c>
      <c r="I66" s="1" t="s">
        <v>29</v>
      </c>
      <c r="J66" t="s">
        <v>30</v>
      </c>
      <c r="K66">
        <v>1051</v>
      </c>
      <c r="L66">
        <v>1055.8499999999999</v>
      </c>
      <c r="M66">
        <v>1040.2</v>
      </c>
      <c r="N66">
        <v>1053.0999999999999</v>
      </c>
      <c r="O66">
        <v>1050</v>
      </c>
      <c r="P66">
        <v>1047.2</v>
      </c>
      <c r="Q66">
        <v>1046.2</v>
      </c>
      <c r="R66">
        <v>13617893</v>
      </c>
      <c r="S66">
        <v>14247090587.15</v>
      </c>
      <c r="T66">
        <v>307894</v>
      </c>
      <c r="U66">
        <v>9935571</v>
      </c>
      <c r="V66">
        <v>72.959999999999994</v>
      </c>
      <c r="W66" s="3">
        <f>StockData[[#This Row],[CLOSE]]-StockData[[#This Row],[PREV. CLOSE]]</f>
        <v>-5.8999999999998636</v>
      </c>
      <c r="X66" s="2">
        <f>IFERROR((StockData[[#This Row],[CLOSE]]-StockData[[#This Row],[PREV. CLOSE]])/StockData[[#This Row],[PREV. CLOSE]],0)</f>
        <v>-5.6025068844362969E-3</v>
      </c>
      <c r="Y66" t="str">
        <f>IF(StockData[[#This Row],[Daily Return %]]&gt;0,"Gain",IF(StockData[[#This Row],[Daily Return %]]&lt;0,"Loss","No Change"))</f>
        <v>Loss</v>
      </c>
    </row>
    <row r="67" spans="1:25" x14ac:dyDescent="0.3">
      <c r="A67" s="1">
        <v>45385</v>
      </c>
      <c r="B67" s="1" t="s">
        <v>99</v>
      </c>
      <c r="C67" s="1" t="s">
        <v>96</v>
      </c>
      <c r="D67">
        <f>MONTH(StockData[[#This Row],[DATE]])</f>
        <v>4</v>
      </c>
      <c r="E67">
        <v>2024</v>
      </c>
      <c r="F67" t="s">
        <v>97</v>
      </c>
      <c r="G67" t="str">
        <f>"Q"&amp;ROUNDUP(StockData[[#This Row],[Month Number]]/3,0)</f>
        <v>Q2</v>
      </c>
      <c r="H67" s="1" t="s">
        <v>28</v>
      </c>
      <c r="I67" s="1" t="s">
        <v>29</v>
      </c>
      <c r="J67" t="s">
        <v>30</v>
      </c>
      <c r="K67">
        <v>1043.8</v>
      </c>
      <c r="L67">
        <v>1070.3</v>
      </c>
      <c r="M67">
        <v>1043.75</v>
      </c>
      <c r="N67">
        <v>1047.2</v>
      </c>
      <c r="O67">
        <v>1061</v>
      </c>
      <c r="P67">
        <v>1063.25</v>
      </c>
      <c r="Q67">
        <v>1060.74</v>
      </c>
      <c r="R67">
        <v>11573590</v>
      </c>
      <c r="S67">
        <v>12276623964.65</v>
      </c>
      <c r="T67">
        <v>281965</v>
      </c>
      <c r="U67">
        <v>6635248</v>
      </c>
      <c r="V67">
        <v>57.33</v>
      </c>
      <c r="W67" s="3">
        <f>StockData[[#This Row],[CLOSE]]-StockData[[#This Row],[PREV. CLOSE]]</f>
        <v>16.049999999999955</v>
      </c>
      <c r="X67" s="2">
        <f>IFERROR((StockData[[#This Row],[CLOSE]]-StockData[[#This Row],[PREV. CLOSE]])/StockData[[#This Row],[PREV. CLOSE]],0)</f>
        <v>1.5326585179526312E-2</v>
      </c>
      <c r="Y67" t="str">
        <f>IF(StockData[[#This Row],[Daily Return %]]&gt;0,"Gain",IF(StockData[[#This Row],[Daily Return %]]&lt;0,"Loss","No Change"))</f>
        <v>Gain</v>
      </c>
    </row>
    <row r="68" spans="1:25" x14ac:dyDescent="0.3">
      <c r="A68" s="1">
        <v>45386</v>
      </c>
      <c r="B68" s="1" t="s">
        <v>100</v>
      </c>
      <c r="C68" s="1" t="s">
        <v>96</v>
      </c>
      <c r="D68">
        <f>MONTH(StockData[[#This Row],[DATE]])</f>
        <v>4</v>
      </c>
      <c r="E68">
        <v>2024</v>
      </c>
      <c r="F68" t="s">
        <v>97</v>
      </c>
      <c r="G68" t="str">
        <f>"Q"&amp;ROUNDUP(StockData[[#This Row],[Month Number]]/3,0)</f>
        <v>Q2</v>
      </c>
      <c r="H68" s="1" t="s">
        <v>28</v>
      </c>
      <c r="I68" s="1" t="s">
        <v>29</v>
      </c>
      <c r="J68" t="s">
        <v>30</v>
      </c>
      <c r="K68">
        <v>1070</v>
      </c>
      <c r="L68">
        <v>1080.7</v>
      </c>
      <c r="M68">
        <v>1059.1500000000001</v>
      </c>
      <c r="N68">
        <v>1063.25</v>
      </c>
      <c r="O68">
        <v>1066</v>
      </c>
      <c r="P68">
        <v>1062.95</v>
      </c>
      <c r="Q68">
        <v>1068.44</v>
      </c>
      <c r="R68">
        <v>17964844</v>
      </c>
      <c r="S68">
        <v>19194406129.049999</v>
      </c>
      <c r="T68">
        <v>353555</v>
      </c>
      <c r="U68">
        <v>10623814</v>
      </c>
      <c r="V68">
        <v>59.14</v>
      </c>
      <c r="W68" s="3">
        <f>StockData[[#This Row],[CLOSE]]-StockData[[#This Row],[PREV. CLOSE]]</f>
        <v>-0.29999999999995453</v>
      </c>
      <c r="X68" s="2">
        <f>IFERROR((StockData[[#This Row],[CLOSE]]-StockData[[#This Row],[PREV. CLOSE]])/StockData[[#This Row],[PREV. CLOSE]],0)</f>
        <v>-2.8215377380668192E-4</v>
      </c>
      <c r="Y68" t="str">
        <f>IF(StockData[[#This Row],[Daily Return %]]&gt;0,"Gain",IF(StockData[[#This Row],[Daily Return %]]&lt;0,"Loss","No Change"))</f>
        <v>Loss</v>
      </c>
    </row>
    <row r="69" spans="1:25" x14ac:dyDescent="0.3">
      <c r="A69" s="1">
        <v>45387</v>
      </c>
      <c r="B69" s="1" t="s">
        <v>101</v>
      </c>
      <c r="C69" s="1" t="s">
        <v>96</v>
      </c>
      <c r="D69">
        <f>MONTH(StockData[[#This Row],[DATE]])</f>
        <v>4</v>
      </c>
      <c r="E69">
        <v>2024</v>
      </c>
      <c r="F69" t="s">
        <v>97</v>
      </c>
      <c r="G69" t="str">
        <f>"Q"&amp;ROUNDUP(StockData[[#This Row],[Month Number]]/3,0)</f>
        <v>Q2</v>
      </c>
      <c r="H69" s="1" t="s">
        <v>28</v>
      </c>
      <c r="I69" s="1" t="s">
        <v>29</v>
      </c>
      <c r="J69" t="s">
        <v>30</v>
      </c>
      <c r="K69">
        <v>1061.0999999999999</v>
      </c>
      <c r="L69">
        <v>1063</v>
      </c>
      <c r="M69">
        <v>1048.0999999999999</v>
      </c>
      <c r="N69">
        <v>1062.95</v>
      </c>
      <c r="O69">
        <v>1062.5</v>
      </c>
      <c r="P69">
        <v>1059.0999999999999</v>
      </c>
      <c r="Q69">
        <v>1054.3699999999999</v>
      </c>
      <c r="R69">
        <v>9210187</v>
      </c>
      <c r="S69">
        <v>9710962597.2000008</v>
      </c>
      <c r="T69">
        <v>200225</v>
      </c>
      <c r="U69">
        <v>6142176</v>
      </c>
      <c r="V69">
        <v>66.69</v>
      </c>
      <c r="W69" s="3">
        <f>StockData[[#This Row],[CLOSE]]-StockData[[#This Row],[PREV. CLOSE]]</f>
        <v>-3.8500000000001364</v>
      </c>
      <c r="X69" s="2">
        <f>IFERROR((StockData[[#This Row],[CLOSE]]-StockData[[#This Row],[PREV. CLOSE]])/StockData[[#This Row],[PREV. CLOSE]],0)</f>
        <v>-3.6219953901878133E-3</v>
      </c>
      <c r="Y69" t="str">
        <f>IF(StockData[[#This Row],[Daily Return %]]&gt;0,"Gain",IF(StockData[[#This Row],[Daily Return %]]&lt;0,"Loss","No Change"))</f>
        <v>Loss</v>
      </c>
    </row>
    <row r="70" spans="1:25" x14ac:dyDescent="0.3">
      <c r="A70" s="1">
        <v>45390</v>
      </c>
      <c r="B70" s="1" t="s">
        <v>102</v>
      </c>
      <c r="C70" s="1" t="s">
        <v>96</v>
      </c>
      <c r="D70">
        <f>MONTH(StockData[[#This Row],[DATE]])</f>
        <v>4</v>
      </c>
      <c r="E70">
        <v>2024</v>
      </c>
      <c r="F70" t="s">
        <v>97</v>
      </c>
      <c r="G70" t="str">
        <f>"Q"&amp;ROUNDUP(StockData[[#This Row],[Month Number]]/3,0)</f>
        <v>Q2</v>
      </c>
      <c r="H70" s="1" t="s">
        <v>28</v>
      </c>
      <c r="I70" s="1" t="s">
        <v>29</v>
      </c>
      <c r="J70" t="s">
        <v>30</v>
      </c>
      <c r="K70">
        <v>1067</v>
      </c>
      <c r="L70">
        <v>1079.45</v>
      </c>
      <c r="M70">
        <v>1063.55</v>
      </c>
      <c r="N70">
        <v>1059.0999999999999</v>
      </c>
      <c r="O70">
        <v>1077</v>
      </c>
      <c r="P70">
        <v>1076.05</v>
      </c>
      <c r="Q70">
        <v>1074.1300000000001</v>
      </c>
      <c r="R70">
        <v>4967186</v>
      </c>
      <c r="S70">
        <v>5335383836.9499998</v>
      </c>
      <c r="T70">
        <v>164919</v>
      </c>
      <c r="U70">
        <v>3169120</v>
      </c>
      <c r="V70">
        <v>63.8</v>
      </c>
      <c r="W70" s="3">
        <f>StockData[[#This Row],[CLOSE]]-StockData[[#This Row],[PREV. CLOSE]]</f>
        <v>16.950000000000045</v>
      </c>
      <c r="X70" s="2">
        <f>IFERROR((StockData[[#This Row],[CLOSE]]-StockData[[#This Row],[PREV. CLOSE]])/StockData[[#This Row],[PREV. CLOSE]],0)</f>
        <v>1.6004154470777118E-2</v>
      </c>
      <c r="Y70" t="str">
        <f>IF(StockData[[#This Row],[Daily Return %]]&gt;0,"Gain",IF(StockData[[#This Row],[Daily Return %]]&lt;0,"Loss","No Change"))</f>
        <v>Gain</v>
      </c>
    </row>
    <row r="71" spans="1:25" x14ac:dyDescent="0.3">
      <c r="A71" s="1">
        <v>45390</v>
      </c>
      <c r="B71" s="1" t="s">
        <v>103</v>
      </c>
      <c r="C71" s="1" t="s">
        <v>96</v>
      </c>
      <c r="D71">
        <f>MONTH(StockData[[#This Row],[DATE]])</f>
        <v>4</v>
      </c>
      <c r="E71">
        <v>2024</v>
      </c>
      <c r="F71" t="s">
        <v>97</v>
      </c>
      <c r="G71" t="str">
        <f>"Q"&amp;ROUNDUP(StockData[[#This Row],[Month Number]]/3,0)</f>
        <v>Q2</v>
      </c>
      <c r="H71" s="1" t="s">
        <v>28</v>
      </c>
      <c r="I71" s="1" t="s">
        <v>29</v>
      </c>
      <c r="J71" t="s">
        <v>30</v>
      </c>
      <c r="K71">
        <v>1067</v>
      </c>
      <c r="L71">
        <v>1079.45</v>
      </c>
      <c r="M71">
        <v>1063.55</v>
      </c>
      <c r="N71">
        <v>1059.0999999999999</v>
      </c>
      <c r="O71">
        <v>1077</v>
      </c>
      <c r="P71">
        <v>1076.05</v>
      </c>
      <c r="Q71">
        <v>1074.1300000000001</v>
      </c>
      <c r="R71">
        <v>4967186</v>
      </c>
      <c r="S71">
        <v>5335383836.9499998</v>
      </c>
      <c r="T71">
        <v>164919</v>
      </c>
      <c r="U71">
        <v>3169120</v>
      </c>
      <c r="V71">
        <v>63.8</v>
      </c>
      <c r="W71" s="3">
        <f>StockData[[#This Row],[CLOSE]]-StockData[[#This Row],[PREV. CLOSE]]</f>
        <v>16.950000000000045</v>
      </c>
      <c r="X71" s="2">
        <f>IFERROR((StockData[[#This Row],[CLOSE]]-StockData[[#This Row],[PREV. CLOSE]])/StockData[[#This Row],[PREV. CLOSE]],0)</f>
        <v>1.6004154470777118E-2</v>
      </c>
      <c r="Y71" t="str">
        <f>IF(StockData[[#This Row],[Daily Return %]]&gt;0,"Gain",IF(StockData[[#This Row],[Daily Return %]]&lt;0,"Loss","No Change"))</f>
        <v>Gain</v>
      </c>
    </row>
    <row r="72" spans="1:25" x14ac:dyDescent="0.3">
      <c r="A72" s="1">
        <v>45391</v>
      </c>
      <c r="B72" s="1" t="s">
        <v>104</v>
      </c>
      <c r="C72" s="1" t="s">
        <v>96</v>
      </c>
      <c r="D72">
        <f>MONTH(StockData[[#This Row],[DATE]])</f>
        <v>4</v>
      </c>
      <c r="E72">
        <v>2024</v>
      </c>
      <c r="F72" t="s">
        <v>97</v>
      </c>
      <c r="G72" t="str">
        <f>"Q"&amp;ROUNDUP(StockData[[#This Row],[Month Number]]/3,0)</f>
        <v>Q2</v>
      </c>
      <c r="H72" s="1" t="s">
        <v>28</v>
      </c>
      <c r="I72" s="1" t="s">
        <v>29</v>
      </c>
      <c r="J72" t="s">
        <v>30</v>
      </c>
      <c r="K72">
        <v>1090</v>
      </c>
      <c r="L72">
        <v>1090</v>
      </c>
      <c r="M72">
        <v>1071.3499999999999</v>
      </c>
      <c r="N72">
        <v>1076.05</v>
      </c>
      <c r="O72">
        <v>1079.95</v>
      </c>
      <c r="P72">
        <v>1080</v>
      </c>
      <c r="Q72">
        <v>1081.82</v>
      </c>
      <c r="R72">
        <v>11385226</v>
      </c>
      <c r="S72">
        <v>12316772651.299999</v>
      </c>
      <c r="T72">
        <v>191566</v>
      </c>
      <c r="U72">
        <v>5765447</v>
      </c>
      <c r="V72">
        <v>50.64</v>
      </c>
      <c r="W72" s="3">
        <f>StockData[[#This Row],[CLOSE]]-StockData[[#This Row],[PREV. CLOSE]]</f>
        <v>3.9500000000000455</v>
      </c>
      <c r="X72" s="2">
        <f>IFERROR((StockData[[#This Row],[CLOSE]]-StockData[[#This Row],[PREV. CLOSE]])/StockData[[#This Row],[PREV. CLOSE]],0)</f>
        <v>3.6708331397240328E-3</v>
      </c>
      <c r="Y72" t="str">
        <f>IF(StockData[[#This Row],[Daily Return %]]&gt;0,"Gain",IF(StockData[[#This Row],[Daily Return %]]&lt;0,"Loss","No Change"))</f>
        <v>Gain</v>
      </c>
    </row>
    <row r="73" spans="1:25" x14ac:dyDescent="0.3">
      <c r="A73" s="1">
        <v>45392</v>
      </c>
      <c r="B73" s="1" t="s">
        <v>105</v>
      </c>
      <c r="C73" s="1" t="s">
        <v>96</v>
      </c>
      <c r="D73">
        <f>MONTH(StockData[[#This Row],[DATE]])</f>
        <v>4</v>
      </c>
      <c r="E73">
        <v>2024</v>
      </c>
      <c r="F73" t="s">
        <v>97</v>
      </c>
      <c r="G73" t="str">
        <f>"Q"&amp;ROUNDUP(StockData[[#This Row],[Month Number]]/3,0)</f>
        <v>Q2</v>
      </c>
      <c r="H73" s="1" t="s">
        <v>28</v>
      </c>
      <c r="I73" s="1" t="s">
        <v>29</v>
      </c>
      <c r="J73" t="s">
        <v>30</v>
      </c>
      <c r="K73">
        <v>1086.2</v>
      </c>
      <c r="L73">
        <v>1093</v>
      </c>
      <c r="M73">
        <v>1080</v>
      </c>
      <c r="N73">
        <v>1080</v>
      </c>
      <c r="O73">
        <v>1084.4000000000001</v>
      </c>
      <c r="P73">
        <v>1087.8</v>
      </c>
      <c r="Q73">
        <v>1087.8800000000001</v>
      </c>
      <c r="R73">
        <v>9064074</v>
      </c>
      <c r="S73">
        <v>9860631872.0499992</v>
      </c>
      <c r="T73">
        <v>208186</v>
      </c>
      <c r="U73">
        <v>5004872</v>
      </c>
      <c r="V73">
        <v>55.22</v>
      </c>
      <c r="W73" s="3">
        <f>StockData[[#This Row],[CLOSE]]-StockData[[#This Row],[PREV. CLOSE]]</f>
        <v>7.7999999999999545</v>
      </c>
      <c r="X73" s="2">
        <f>IFERROR((StockData[[#This Row],[CLOSE]]-StockData[[#This Row],[PREV. CLOSE]])/StockData[[#This Row],[PREV. CLOSE]],0)</f>
        <v>7.2222222222221803E-3</v>
      </c>
      <c r="Y73" t="str">
        <f>IF(StockData[[#This Row],[Daily Return %]]&gt;0,"Gain",IF(StockData[[#This Row],[Daily Return %]]&lt;0,"Loss","No Change"))</f>
        <v>Gain</v>
      </c>
    </row>
    <row r="74" spans="1:25" x14ac:dyDescent="0.3">
      <c r="A74" s="1">
        <v>45394</v>
      </c>
      <c r="B74" s="1" t="s">
        <v>106</v>
      </c>
      <c r="C74" s="1" t="s">
        <v>96</v>
      </c>
      <c r="D74">
        <f>MONTH(StockData[[#This Row],[DATE]])</f>
        <v>4</v>
      </c>
      <c r="E74">
        <v>2024</v>
      </c>
      <c r="F74" t="s">
        <v>97</v>
      </c>
      <c r="G74" t="str">
        <f>"Q"&amp;ROUNDUP(StockData[[#This Row],[Month Number]]/3,0)</f>
        <v>Q2</v>
      </c>
      <c r="H74" s="1" t="s">
        <v>28</v>
      </c>
      <c r="I74" s="1" t="s">
        <v>29</v>
      </c>
      <c r="J74" t="s">
        <v>30</v>
      </c>
      <c r="K74">
        <v>1079.5</v>
      </c>
      <c r="L74">
        <v>1096.4000000000001</v>
      </c>
      <c r="M74">
        <v>1071.0999999999999</v>
      </c>
      <c r="N74">
        <v>1087.8</v>
      </c>
      <c r="O74">
        <v>1073</v>
      </c>
      <c r="P74">
        <v>1073.45</v>
      </c>
      <c r="Q74">
        <v>1084.03</v>
      </c>
      <c r="R74">
        <v>18045983</v>
      </c>
      <c r="S74">
        <v>19562460089.049999</v>
      </c>
      <c r="T74">
        <v>385766</v>
      </c>
      <c r="U74">
        <v>13271508</v>
      </c>
      <c r="V74">
        <v>73.540000000000006</v>
      </c>
      <c r="W74" s="3">
        <f>StockData[[#This Row],[CLOSE]]-StockData[[#This Row],[PREV. CLOSE]]</f>
        <v>-14.349999999999909</v>
      </c>
      <c r="X74" s="2">
        <f>IFERROR((StockData[[#This Row],[CLOSE]]-StockData[[#This Row],[PREV. CLOSE]])/StockData[[#This Row],[PREV. CLOSE]],0)</f>
        <v>-1.3191763191763109E-2</v>
      </c>
      <c r="Y74" t="str">
        <f>IF(StockData[[#This Row],[Daily Return %]]&gt;0,"Gain",IF(StockData[[#This Row],[Daily Return %]]&lt;0,"Loss","No Change"))</f>
        <v>Loss</v>
      </c>
    </row>
    <row r="75" spans="1:25" x14ac:dyDescent="0.3">
      <c r="A75" s="1">
        <v>45397</v>
      </c>
      <c r="B75" s="1" t="s">
        <v>107</v>
      </c>
      <c r="C75" s="1" t="s">
        <v>96</v>
      </c>
      <c r="D75">
        <f>MONTH(StockData[[#This Row],[DATE]])</f>
        <v>4</v>
      </c>
      <c r="E75">
        <v>2024</v>
      </c>
      <c r="F75" t="s">
        <v>97</v>
      </c>
      <c r="G75" t="str">
        <f>"Q"&amp;ROUNDUP(StockData[[#This Row],[Month Number]]/3,0)</f>
        <v>Q2</v>
      </c>
      <c r="H75" s="1" t="s">
        <v>28</v>
      </c>
      <c r="I75" s="1" t="s">
        <v>29</v>
      </c>
      <c r="J75" t="s">
        <v>30</v>
      </c>
      <c r="K75">
        <v>1063.0999999999999</v>
      </c>
      <c r="L75">
        <v>1071</v>
      </c>
      <c r="M75">
        <v>1055.25</v>
      </c>
      <c r="N75">
        <v>1073.45</v>
      </c>
      <c r="O75">
        <v>1057.75</v>
      </c>
      <c r="P75">
        <v>1057.95</v>
      </c>
      <c r="Q75">
        <v>1062.4100000000001</v>
      </c>
      <c r="R75">
        <v>8889435</v>
      </c>
      <c r="S75">
        <v>9444256462.6499996</v>
      </c>
      <c r="T75">
        <v>239122</v>
      </c>
      <c r="U75">
        <v>5282099</v>
      </c>
      <c r="V75">
        <v>59.42</v>
      </c>
      <c r="W75" s="3">
        <f>StockData[[#This Row],[CLOSE]]-StockData[[#This Row],[PREV. CLOSE]]</f>
        <v>-15.5</v>
      </c>
      <c r="X75" s="2">
        <f>IFERROR((StockData[[#This Row],[CLOSE]]-StockData[[#This Row],[PREV. CLOSE]])/StockData[[#This Row],[PREV. CLOSE]],0)</f>
        <v>-1.4439424286180074E-2</v>
      </c>
      <c r="Y75" t="str">
        <f>IF(StockData[[#This Row],[Daily Return %]]&gt;0,"Gain",IF(StockData[[#This Row],[Daily Return %]]&lt;0,"Loss","No Change"))</f>
        <v>Loss</v>
      </c>
    </row>
    <row r="76" spans="1:25" x14ac:dyDescent="0.3">
      <c r="A76" s="1">
        <v>45398</v>
      </c>
      <c r="B76" s="1" t="s">
        <v>108</v>
      </c>
      <c r="C76" s="1" t="s">
        <v>96</v>
      </c>
      <c r="D76">
        <f>MONTH(StockData[[#This Row],[DATE]])</f>
        <v>4</v>
      </c>
      <c r="E76">
        <v>2024</v>
      </c>
      <c r="F76" t="s">
        <v>97</v>
      </c>
      <c r="G76" t="str">
        <f>"Q"&amp;ROUNDUP(StockData[[#This Row],[Month Number]]/3,0)</f>
        <v>Q2</v>
      </c>
      <c r="H76" s="1" t="s">
        <v>28</v>
      </c>
      <c r="I76" s="1" t="s">
        <v>29</v>
      </c>
      <c r="J76" t="s">
        <v>30</v>
      </c>
      <c r="K76">
        <v>1049.95</v>
      </c>
      <c r="L76">
        <v>1057.8499999999999</v>
      </c>
      <c r="M76">
        <v>1044.3499999999999</v>
      </c>
      <c r="N76">
        <v>1057.95</v>
      </c>
      <c r="O76">
        <v>1055.9000000000001</v>
      </c>
      <c r="P76">
        <v>1051.9000000000001</v>
      </c>
      <c r="Q76">
        <v>1052.29</v>
      </c>
      <c r="R76">
        <v>7107881</v>
      </c>
      <c r="S76">
        <v>7479554260.75</v>
      </c>
      <c r="T76">
        <v>214474</v>
      </c>
      <c r="U76">
        <v>4874014</v>
      </c>
      <c r="V76">
        <v>68.569999999999993</v>
      </c>
      <c r="W76" s="3">
        <f>StockData[[#This Row],[CLOSE]]-StockData[[#This Row],[PREV. CLOSE]]</f>
        <v>-6.0499999999999545</v>
      </c>
      <c r="X76" s="2">
        <f>IFERROR((StockData[[#This Row],[CLOSE]]-StockData[[#This Row],[PREV. CLOSE]])/StockData[[#This Row],[PREV. CLOSE]],0)</f>
        <v>-5.7186067394488912E-3</v>
      </c>
      <c r="Y76" t="str">
        <f>IF(StockData[[#This Row],[Daily Return %]]&gt;0,"Gain",IF(StockData[[#This Row],[Daily Return %]]&lt;0,"Loss","No Change"))</f>
        <v>Loss</v>
      </c>
    </row>
    <row r="77" spans="1:25" x14ac:dyDescent="0.3">
      <c r="A77" s="1">
        <v>45400</v>
      </c>
      <c r="B77" s="1" t="s">
        <v>109</v>
      </c>
      <c r="C77" s="1" t="s">
        <v>96</v>
      </c>
      <c r="D77">
        <f>MONTH(StockData[[#This Row],[DATE]])</f>
        <v>4</v>
      </c>
      <c r="E77">
        <v>2024</v>
      </c>
      <c r="F77" t="s">
        <v>97</v>
      </c>
      <c r="G77" t="str">
        <f>"Q"&amp;ROUNDUP(StockData[[#This Row],[Month Number]]/3,0)</f>
        <v>Q2</v>
      </c>
      <c r="H77" s="1" t="s">
        <v>28</v>
      </c>
      <c r="I77" s="1" t="s">
        <v>29</v>
      </c>
      <c r="J77" t="s">
        <v>30</v>
      </c>
      <c r="K77">
        <v>1044.1500000000001</v>
      </c>
      <c r="L77">
        <v>1051.4000000000001</v>
      </c>
      <c r="M77">
        <v>1013.85</v>
      </c>
      <c r="N77">
        <v>1051.9000000000001</v>
      </c>
      <c r="O77">
        <v>1025.8499999999999</v>
      </c>
      <c r="P77">
        <v>1024</v>
      </c>
      <c r="Q77">
        <v>1032.29</v>
      </c>
      <c r="R77">
        <v>17832438</v>
      </c>
      <c r="S77">
        <v>18408286427.200001</v>
      </c>
      <c r="T77">
        <v>314144</v>
      </c>
      <c r="U77">
        <v>11424229</v>
      </c>
      <c r="V77">
        <v>64.06</v>
      </c>
      <c r="W77" s="3">
        <f>StockData[[#This Row],[CLOSE]]-StockData[[#This Row],[PREV. CLOSE]]</f>
        <v>-27.900000000000091</v>
      </c>
      <c r="X77" s="2">
        <f>IFERROR((StockData[[#This Row],[CLOSE]]-StockData[[#This Row],[PREV. CLOSE]])/StockData[[#This Row],[PREV. CLOSE]],0)</f>
        <v>-2.6523433786481688E-2</v>
      </c>
      <c r="Y77" t="str">
        <f>IF(StockData[[#This Row],[Daily Return %]]&gt;0,"Gain",IF(StockData[[#This Row],[Daily Return %]]&lt;0,"Loss","No Change"))</f>
        <v>Loss</v>
      </c>
    </row>
    <row r="78" spans="1:25" x14ac:dyDescent="0.3">
      <c r="A78" s="1">
        <v>45401</v>
      </c>
      <c r="B78" s="1" t="s">
        <v>110</v>
      </c>
      <c r="C78" s="1" t="s">
        <v>96</v>
      </c>
      <c r="D78">
        <f>MONTH(StockData[[#This Row],[DATE]])</f>
        <v>4</v>
      </c>
      <c r="E78">
        <v>2024</v>
      </c>
      <c r="F78" t="s">
        <v>97</v>
      </c>
      <c r="G78" t="str">
        <f>"Q"&amp;ROUNDUP(StockData[[#This Row],[Month Number]]/3,0)</f>
        <v>Q2</v>
      </c>
      <c r="H78" s="1" t="s">
        <v>28</v>
      </c>
      <c r="I78" s="1" t="s">
        <v>29</v>
      </c>
      <c r="J78" t="s">
        <v>30</v>
      </c>
      <c r="K78">
        <v>1015</v>
      </c>
      <c r="L78">
        <v>1036.95</v>
      </c>
      <c r="M78">
        <v>995.7</v>
      </c>
      <c r="N78">
        <v>1024</v>
      </c>
      <c r="O78">
        <v>1031.7</v>
      </c>
      <c r="P78">
        <v>1029.0999999999999</v>
      </c>
      <c r="Q78">
        <v>1010.36</v>
      </c>
      <c r="R78">
        <v>21598007</v>
      </c>
      <c r="S78">
        <v>21821852104.5</v>
      </c>
      <c r="T78">
        <v>359249</v>
      </c>
      <c r="U78">
        <v>13302410</v>
      </c>
      <c r="V78">
        <v>61.59</v>
      </c>
      <c r="W78" s="3">
        <f>StockData[[#This Row],[CLOSE]]-StockData[[#This Row],[PREV. CLOSE]]</f>
        <v>5.0999999999999091</v>
      </c>
      <c r="X78" s="2">
        <f>IFERROR((StockData[[#This Row],[CLOSE]]-StockData[[#This Row],[PREV. CLOSE]])/StockData[[#This Row],[PREV. CLOSE]],0)</f>
        <v>4.9804687499999112E-3</v>
      </c>
      <c r="Y78" t="str">
        <f>IF(StockData[[#This Row],[Daily Return %]]&gt;0,"Gain",IF(StockData[[#This Row],[Daily Return %]]&lt;0,"Loss","No Change"))</f>
        <v>Gain</v>
      </c>
    </row>
    <row r="79" spans="1:25" x14ac:dyDescent="0.3">
      <c r="A79" s="1">
        <v>45404</v>
      </c>
      <c r="B79" s="1" t="s">
        <v>111</v>
      </c>
      <c r="C79" s="1" t="s">
        <v>96</v>
      </c>
      <c r="D79">
        <f>MONTH(StockData[[#This Row],[DATE]])</f>
        <v>4</v>
      </c>
      <c r="E79">
        <v>2024</v>
      </c>
      <c r="F79" t="s">
        <v>97</v>
      </c>
      <c r="G79" t="str">
        <f>"Q"&amp;ROUNDUP(StockData[[#This Row],[Month Number]]/3,0)</f>
        <v>Q2</v>
      </c>
      <c r="H79" s="1" t="s">
        <v>28</v>
      </c>
      <c r="I79" s="1" t="s">
        <v>29</v>
      </c>
      <c r="J79" t="s">
        <v>30</v>
      </c>
      <c r="K79">
        <v>1039</v>
      </c>
      <c r="L79">
        <v>1058.5</v>
      </c>
      <c r="M79">
        <v>1032</v>
      </c>
      <c r="N79">
        <v>1029.0999999999999</v>
      </c>
      <c r="O79">
        <v>1054.8</v>
      </c>
      <c r="P79">
        <v>1053.95</v>
      </c>
      <c r="Q79">
        <v>1050.92</v>
      </c>
      <c r="R79">
        <v>9410832</v>
      </c>
      <c r="S79">
        <v>9889988042.7000008</v>
      </c>
      <c r="T79">
        <v>217402</v>
      </c>
      <c r="U79">
        <v>5700541</v>
      </c>
      <c r="V79">
        <v>60.57</v>
      </c>
      <c r="W79" s="3">
        <f>StockData[[#This Row],[CLOSE]]-StockData[[#This Row],[PREV. CLOSE]]</f>
        <v>24.850000000000136</v>
      </c>
      <c r="X79" s="2">
        <f>IFERROR((StockData[[#This Row],[CLOSE]]-StockData[[#This Row],[PREV. CLOSE]])/StockData[[#This Row],[PREV. CLOSE]],0)</f>
        <v>2.4147313186279409E-2</v>
      </c>
      <c r="Y79" t="str">
        <f>IF(StockData[[#This Row],[Daily Return %]]&gt;0,"Gain",IF(StockData[[#This Row],[Daily Return %]]&lt;0,"Loss","No Change"))</f>
        <v>Gain</v>
      </c>
    </row>
    <row r="80" spans="1:25" x14ac:dyDescent="0.3">
      <c r="A80" s="1">
        <v>45405</v>
      </c>
      <c r="B80" s="1" t="s">
        <v>112</v>
      </c>
      <c r="C80" s="1" t="s">
        <v>96</v>
      </c>
      <c r="D80">
        <f>MONTH(StockData[[#This Row],[DATE]])</f>
        <v>4</v>
      </c>
      <c r="E80">
        <v>2024</v>
      </c>
      <c r="F80" t="s">
        <v>97</v>
      </c>
      <c r="G80" t="str">
        <f>"Q"&amp;ROUNDUP(StockData[[#This Row],[Month Number]]/3,0)</f>
        <v>Q2</v>
      </c>
      <c r="H80" s="1" t="s">
        <v>28</v>
      </c>
      <c r="I80" s="1" t="s">
        <v>29</v>
      </c>
      <c r="J80" t="s">
        <v>30</v>
      </c>
      <c r="K80">
        <v>1058</v>
      </c>
      <c r="L80">
        <v>1060.25</v>
      </c>
      <c r="M80">
        <v>1048.75</v>
      </c>
      <c r="N80">
        <v>1053.95</v>
      </c>
      <c r="O80">
        <v>1055</v>
      </c>
      <c r="P80">
        <v>1055.75</v>
      </c>
      <c r="Q80">
        <v>1054.18</v>
      </c>
      <c r="R80">
        <v>8300012</v>
      </c>
      <c r="S80">
        <v>8749709686</v>
      </c>
      <c r="T80">
        <v>175265</v>
      </c>
      <c r="U80">
        <v>5142487</v>
      </c>
      <c r="V80">
        <v>61.96</v>
      </c>
      <c r="W80" s="3">
        <f>StockData[[#This Row],[CLOSE]]-StockData[[#This Row],[PREV. CLOSE]]</f>
        <v>1.7999999999999545</v>
      </c>
      <c r="X80" s="2">
        <f>IFERROR((StockData[[#This Row],[CLOSE]]-StockData[[#This Row],[PREV. CLOSE]])/StockData[[#This Row],[PREV. CLOSE]],0)</f>
        <v>1.7078609042174243E-3</v>
      </c>
      <c r="Y80" t="str">
        <f>IF(StockData[[#This Row],[Daily Return %]]&gt;0,"Gain",IF(StockData[[#This Row],[Daily Return %]]&lt;0,"Loss","No Change"))</f>
        <v>Gain</v>
      </c>
    </row>
    <row r="81" spans="1:25" x14ac:dyDescent="0.3">
      <c r="A81" s="1">
        <v>45406</v>
      </c>
      <c r="B81" s="1" t="s">
        <v>113</v>
      </c>
      <c r="C81" s="1" t="s">
        <v>96</v>
      </c>
      <c r="D81">
        <f>MONTH(StockData[[#This Row],[DATE]])</f>
        <v>4</v>
      </c>
      <c r="E81">
        <v>2024</v>
      </c>
      <c r="F81" t="s">
        <v>97</v>
      </c>
      <c r="G81" t="str">
        <f>"Q"&amp;ROUNDUP(StockData[[#This Row],[Month Number]]/3,0)</f>
        <v>Q2</v>
      </c>
      <c r="H81" s="1" t="s">
        <v>28</v>
      </c>
      <c r="I81" s="1" t="s">
        <v>29</v>
      </c>
      <c r="J81" t="s">
        <v>30</v>
      </c>
      <c r="K81">
        <v>1056</v>
      </c>
      <c r="L81">
        <v>1068.95</v>
      </c>
      <c r="M81">
        <v>1056</v>
      </c>
      <c r="N81">
        <v>1055.75</v>
      </c>
      <c r="O81">
        <v>1065</v>
      </c>
      <c r="P81">
        <v>1063.25</v>
      </c>
      <c r="Q81">
        <v>1063.83</v>
      </c>
      <c r="R81">
        <v>5641163</v>
      </c>
      <c r="S81">
        <v>6001222460.6000004</v>
      </c>
      <c r="T81">
        <v>137910</v>
      </c>
      <c r="U81">
        <v>2941187</v>
      </c>
      <c r="V81">
        <v>52.14</v>
      </c>
      <c r="W81" s="3">
        <f>StockData[[#This Row],[CLOSE]]-StockData[[#This Row],[PREV. CLOSE]]</f>
        <v>7.5</v>
      </c>
      <c r="X81" s="2">
        <f>IFERROR((StockData[[#This Row],[CLOSE]]-StockData[[#This Row],[PREV. CLOSE]])/StockData[[#This Row],[PREV. CLOSE]],0)</f>
        <v>7.1039545346909781E-3</v>
      </c>
      <c r="Y81" t="str">
        <f>IF(StockData[[#This Row],[Daily Return %]]&gt;0,"Gain",IF(StockData[[#This Row],[Daily Return %]]&lt;0,"Loss","No Change"))</f>
        <v>Gain</v>
      </c>
    </row>
    <row r="82" spans="1:25" x14ac:dyDescent="0.3">
      <c r="A82" s="1">
        <v>45407</v>
      </c>
      <c r="B82" s="1" t="s">
        <v>114</v>
      </c>
      <c r="C82" s="1" t="s">
        <v>96</v>
      </c>
      <c r="D82">
        <f>MONTH(StockData[[#This Row],[DATE]])</f>
        <v>4</v>
      </c>
      <c r="E82">
        <v>2024</v>
      </c>
      <c r="F82" t="s">
        <v>97</v>
      </c>
      <c r="G82" t="str">
        <f>"Q"&amp;ROUNDUP(StockData[[#This Row],[Month Number]]/3,0)</f>
        <v>Q2</v>
      </c>
      <c r="H82" s="1" t="s">
        <v>28</v>
      </c>
      <c r="I82" s="1" t="s">
        <v>29</v>
      </c>
      <c r="J82" t="s">
        <v>30</v>
      </c>
      <c r="K82">
        <v>1100</v>
      </c>
      <c r="L82">
        <v>1133.95</v>
      </c>
      <c r="M82">
        <v>1086.0999999999999</v>
      </c>
      <c r="N82">
        <v>1063.25</v>
      </c>
      <c r="O82">
        <v>1127.45</v>
      </c>
      <c r="P82">
        <v>1127</v>
      </c>
      <c r="Q82">
        <v>1117.17</v>
      </c>
      <c r="R82">
        <v>46136295</v>
      </c>
      <c r="S82">
        <v>51542275043.150002</v>
      </c>
      <c r="T82">
        <v>657770</v>
      </c>
      <c r="U82">
        <v>21807972</v>
      </c>
      <c r="V82">
        <v>47.27</v>
      </c>
      <c r="W82" s="3">
        <f>StockData[[#This Row],[CLOSE]]-StockData[[#This Row],[PREV. CLOSE]]</f>
        <v>63.75</v>
      </c>
      <c r="X82" s="2">
        <f>IFERROR((StockData[[#This Row],[CLOSE]]-StockData[[#This Row],[PREV. CLOSE]])/StockData[[#This Row],[PREV. CLOSE]],0)</f>
        <v>5.9957676933928991E-2</v>
      </c>
      <c r="Y82" t="str">
        <f>IF(StockData[[#This Row],[Daily Return %]]&gt;0,"Gain",IF(StockData[[#This Row],[Daily Return %]]&lt;0,"Loss","No Change"))</f>
        <v>Gain</v>
      </c>
    </row>
    <row r="83" spans="1:25" x14ac:dyDescent="0.3">
      <c r="A83" s="1">
        <v>45408</v>
      </c>
      <c r="B83" s="1" t="s">
        <v>115</v>
      </c>
      <c r="C83" s="1" t="s">
        <v>96</v>
      </c>
      <c r="D83">
        <f>MONTH(StockData[[#This Row],[DATE]])</f>
        <v>4</v>
      </c>
      <c r="E83">
        <v>2024</v>
      </c>
      <c r="F83" t="s">
        <v>97</v>
      </c>
      <c r="G83" t="str">
        <f>"Q"&amp;ROUNDUP(StockData[[#This Row],[Month Number]]/3,0)</f>
        <v>Q2</v>
      </c>
      <c r="H83" s="1" t="s">
        <v>28</v>
      </c>
      <c r="I83" s="1" t="s">
        <v>29</v>
      </c>
      <c r="J83" t="s">
        <v>30</v>
      </c>
      <c r="K83">
        <v>1130</v>
      </c>
      <c r="L83">
        <v>1141.3499999999999</v>
      </c>
      <c r="M83">
        <v>1123</v>
      </c>
      <c r="N83">
        <v>1127</v>
      </c>
      <c r="O83">
        <v>1133</v>
      </c>
      <c r="P83">
        <v>1130.3</v>
      </c>
      <c r="Q83">
        <v>1131.47</v>
      </c>
      <c r="R83">
        <v>10133766</v>
      </c>
      <c r="S83">
        <v>11466087902.15</v>
      </c>
      <c r="T83">
        <v>299648</v>
      </c>
      <c r="U83">
        <v>4980525</v>
      </c>
      <c r="V83">
        <v>49.15</v>
      </c>
      <c r="W83" s="3">
        <f>StockData[[#This Row],[CLOSE]]-StockData[[#This Row],[PREV. CLOSE]]</f>
        <v>3.2999999999999545</v>
      </c>
      <c r="X83" s="2">
        <f>IFERROR((StockData[[#This Row],[CLOSE]]-StockData[[#This Row],[PREV. CLOSE]])/StockData[[#This Row],[PREV. CLOSE]],0)</f>
        <v>2.9281277728482294E-3</v>
      </c>
      <c r="Y83" t="str">
        <f>IF(StockData[[#This Row],[Daily Return %]]&gt;0,"Gain",IF(StockData[[#This Row],[Daily Return %]]&lt;0,"Loss","No Change"))</f>
        <v>Gain</v>
      </c>
    </row>
    <row r="84" spans="1:25" x14ac:dyDescent="0.3">
      <c r="A84" s="1">
        <v>45411</v>
      </c>
      <c r="B84" s="1" t="s">
        <v>116</v>
      </c>
      <c r="C84" s="1" t="s">
        <v>96</v>
      </c>
      <c r="D84">
        <f>MONTH(StockData[[#This Row],[DATE]])</f>
        <v>4</v>
      </c>
      <c r="E84">
        <v>2024</v>
      </c>
      <c r="F84" t="s">
        <v>97</v>
      </c>
      <c r="G84" t="str">
        <f>"Q"&amp;ROUNDUP(StockData[[#This Row],[Month Number]]/3,0)</f>
        <v>Q2</v>
      </c>
      <c r="H84" s="1" t="s">
        <v>28</v>
      </c>
      <c r="I84" s="1" t="s">
        <v>29</v>
      </c>
      <c r="J84" t="s">
        <v>30</v>
      </c>
      <c r="K84">
        <v>1130.3</v>
      </c>
      <c r="L84">
        <v>1164</v>
      </c>
      <c r="M84">
        <v>1125.3</v>
      </c>
      <c r="N84">
        <v>1130.3</v>
      </c>
      <c r="O84">
        <v>1159.7</v>
      </c>
      <c r="P84">
        <v>1159.25</v>
      </c>
      <c r="Q84">
        <v>1150.7</v>
      </c>
      <c r="R84">
        <v>15183242</v>
      </c>
      <c r="S84">
        <v>17471427087.150002</v>
      </c>
      <c r="T84">
        <v>273071</v>
      </c>
      <c r="U84">
        <v>5934053</v>
      </c>
      <c r="V84">
        <v>39.08</v>
      </c>
      <c r="W84" s="3">
        <f>StockData[[#This Row],[CLOSE]]-StockData[[#This Row],[PREV. CLOSE]]</f>
        <v>28.950000000000045</v>
      </c>
      <c r="X84" s="2">
        <f>IFERROR((StockData[[#This Row],[CLOSE]]-StockData[[#This Row],[PREV. CLOSE]])/StockData[[#This Row],[PREV. CLOSE]],0)</f>
        <v>2.5612669202866537E-2</v>
      </c>
      <c r="Y84" t="str">
        <f>IF(StockData[[#This Row],[Daily Return %]]&gt;0,"Gain",IF(StockData[[#This Row],[Daily Return %]]&lt;0,"Loss","No Change"))</f>
        <v>Gain</v>
      </c>
    </row>
    <row r="85" spans="1:25" x14ac:dyDescent="0.3">
      <c r="A85" s="1">
        <v>45412</v>
      </c>
      <c r="B85" s="1" t="s">
        <v>117</v>
      </c>
      <c r="C85" s="1" t="s">
        <v>96</v>
      </c>
      <c r="D85">
        <f>MONTH(StockData[[#This Row],[DATE]])</f>
        <v>4</v>
      </c>
      <c r="E85">
        <v>2024</v>
      </c>
      <c r="F85" t="s">
        <v>97</v>
      </c>
      <c r="G85" t="str">
        <f>"Q"&amp;ROUNDUP(StockData[[#This Row],[Month Number]]/3,0)</f>
        <v>Q2</v>
      </c>
      <c r="H85" s="1" t="s">
        <v>28</v>
      </c>
      <c r="I85" s="1" t="s">
        <v>29</v>
      </c>
      <c r="J85" t="s">
        <v>30</v>
      </c>
      <c r="K85">
        <v>1160.1500000000001</v>
      </c>
      <c r="L85">
        <v>1182.9000000000001</v>
      </c>
      <c r="M85">
        <v>1155.1500000000001</v>
      </c>
      <c r="N85">
        <v>1159.25</v>
      </c>
      <c r="O85">
        <v>1162.45</v>
      </c>
      <c r="P85">
        <v>1165.9000000000001</v>
      </c>
      <c r="Q85">
        <v>1166.9000000000001</v>
      </c>
      <c r="R85">
        <v>18965164</v>
      </c>
      <c r="S85">
        <v>22130462800.400002</v>
      </c>
      <c r="T85">
        <v>327501</v>
      </c>
      <c r="U85">
        <v>8617999</v>
      </c>
      <c r="V85">
        <v>45.44</v>
      </c>
      <c r="W85" s="3">
        <f>StockData[[#This Row],[CLOSE]]-StockData[[#This Row],[PREV. CLOSE]]</f>
        <v>6.6500000000000909</v>
      </c>
      <c r="X85" s="2">
        <f>IFERROR((StockData[[#This Row],[CLOSE]]-StockData[[#This Row],[PREV. CLOSE]])/StockData[[#This Row],[PREV. CLOSE]],0)</f>
        <v>5.7364675436705551E-3</v>
      </c>
      <c r="Y85" t="str">
        <f>IF(StockData[[#This Row],[Daily Return %]]&gt;0,"Gain",IF(StockData[[#This Row],[Daily Return %]]&lt;0,"Loss","No Change"))</f>
        <v>Gain</v>
      </c>
    </row>
    <row r="86" spans="1:25" x14ac:dyDescent="0.3">
      <c r="A86" s="1">
        <v>45414</v>
      </c>
      <c r="B86" s="1" t="s">
        <v>118</v>
      </c>
      <c r="C86" s="1" t="s">
        <v>119</v>
      </c>
      <c r="D86">
        <f>MONTH(StockData[[#This Row],[DATE]])</f>
        <v>5</v>
      </c>
      <c r="E86">
        <v>2024</v>
      </c>
      <c r="F86" t="s">
        <v>97</v>
      </c>
      <c r="G86" t="str">
        <f>"Q"&amp;ROUNDUP(StockData[[#This Row],[Month Number]]/3,0)</f>
        <v>Q2</v>
      </c>
      <c r="H86" s="1" t="s">
        <v>28</v>
      </c>
      <c r="I86" s="1" t="s">
        <v>29</v>
      </c>
      <c r="J86" t="s">
        <v>30</v>
      </c>
      <c r="K86">
        <v>1156</v>
      </c>
      <c r="L86">
        <v>1174</v>
      </c>
      <c r="M86">
        <v>1148</v>
      </c>
      <c r="N86">
        <v>1165.9000000000001</v>
      </c>
      <c r="O86">
        <v>1150</v>
      </c>
      <c r="P86">
        <v>1149.8499999999999</v>
      </c>
      <c r="Q86">
        <v>1156.76</v>
      </c>
      <c r="R86">
        <v>12302236</v>
      </c>
      <c r="S86">
        <v>14230738751</v>
      </c>
      <c r="T86">
        <v>277844</v>
      </c>
      <c r="U86">
        <v>7332194</v>
      </c>
      <c r="V86">
        <v>59.6</v>
      </c>
      <c r="W86" s="3">
        <f>StockData[[#This Row],[CLOSE]]-StockData[[#This Row],[PREV. CLOSE]]</f>
        <v>-16.050000000000182</v>
      </c>
      <c r="X86" s="2">
        <f>IFERROR((StockData[[#This Row],[CLOSE]]-StockData[[#This Row],[PREV. CLOSE]])/StockData[[#This Row],[PREV. CLOSE]],0)</f>
        <v>-1.3766189210052475E-2</v>
      </c>
      <c r="Y86" t="str">
        <f>IF(StockData[[#This Row],[Daily Return %]]&gt;0,"Gain",IF(StockData[[#This Row],[Daily Return %]]&lt;0,"Loss","No Change"))</f>
        <v>Loss</v>
      </c>
    </row>
    <row r="87" spans="1:25" x14ac:dyDescent="0.3">
      <c r="A87" s="1">
        <v>45415</v>
      </c>
      <c r="B87" s="1" t="s">
        <v>120</v>
      </c>
      <c r="C87" s="1" t="s">
        <v>119</v>
      </c>
      <c r="D87">
        <f>MONTH(StockData[[#This Row],[DATE]])</f>
        <v>5</v>
      </c>
      <c r="E87">
        <v>2024</v>
      </c>
      <c r="F87" t="s">
        <v>97</v>
      </c>
      <c r="G87" t="str">
        <f>"Q"&amp;ROUNDUP(StockData[[#This Row],[Month Number]]/3,0)</f>
        <v>Q2</v>
      </c>
      <c r="H87" s="1" t="s">
        <v>28</v>
      </c>
      <c r="I87" s="1" t="s">
        <v>29</v>
      </c>
      <c r="J87" t="s">
        <v>30</v>
      </c>
      <c r="K87">
        <v>1150.9000000000001</v>
      </c>
      <c r="L87">
        <v>1163.25</v>
      </c>
      <c r="M87">
        <v>1134.0999999999999</v>
      </c>
      <c r="N87">
        <v>1149.8499999999999</v>
      </c>
      <c r="O87">
        <v>1140.4000000000001</v>
      </c>
      <c r="P87">
        <v>1141.5</v>
      </c>
      <c r="Q87">
        <v>1144.78</v>
      </c>
      <c r="R87">
        <v>9993632</v>
      </c>
      <c r="S87">
        <v>11440545970.4</v>
      </c>
      <c r="T87">
        <v>193809</v>
      </c>
      <c r="U87">
        <v>5280666</v>
      </c>
      <c r="V87">
        <v>52.84</v>
      </c>
      <c r="W87" s="3">
        <f>StockData[[#This Row],[CLOSE]]-StockData[[#This Row],[PREV. CLOSE]]</f>
        <v>-8.3499999999999091</v>
      </c>
      <c r="X87" s="2">
        <f>IFERROR((StockData[[#This Row],[CLOSE]]-StockData[[#This Row],[PREV. CLOSE]])/StockData[[#This Row],[PREV. CLOSE]],0)</f>
        <v>-7.2618167587075793E-3</v>
      </c>
      <c r="Y87" t="str">
        <f>IF(StockData[[#This Row],[Daily Return %]]&gt;0,"Gain",IF(StockData[[#This Row],[Daily Return %]]&lt;0,"Loss","No Change"))</f>
        <v>Loss</v>
      </c>
    </row>
    <row r="88" spans="1:25" x14ac:dyDescent="0.3">
      <c r="A88" s="1">
        <v>45418</v>
      </c>
      <c r="B88" s="1" t="s">
        <v>121</v>
      </c>
      <c r="C88" s="1" t="s">
        <v>119</v>
      </c>
      <c r="D88">
        <f>MONTH(StockData[[#This Row],[DATE]])</f>
        <v>5</v>
      </c>
      <c r="E88">
        <v>2024</v>
      </c>
      <c r="F88" t="s">
        <v>97</v>
      </c>
      <c r="G88" t="str">
        <f>"Q"&amp;ROUNDUP(StockData[[#This Row],[Month Number]]/3,0)</f>
        <v>Q2</v>
      </c>
      <c r="H88" s="1" t="s">
        <v>28</v>
      </c>
      <c r="I88" s="1" t="s">
        <v>29</v>
      </c>
      <c r="J88" t="s">
        <v>30</v>
      </c>
      <c r="K88">
        <v>1143.9000000000001</v>
      </c>
      <c r="L88">
        <v>1156</v>
      </c>
      <c r="M88">
        <v>1135.6500000000001</v>
      </c>
      <c r="N88">
        <v>1141.5</v>
      </c>
      <c r="O88">
        <v>1144.5</v>
      </c>
      <c r="P88">
        <v>1143.6500000000001</v>
      </c>
      <c r="Q88">
        <v>1146.78</v>
      </c>
      <c r="R88">
        <v>7490104</v>
      </c>
      <c r="S88">
        <v>8589474788.75</v>
      </c>
      <c r="T88">
        <v>152481</v>
      </c>
      <c r="U88">
        <v>3498747</v>
      </c>
      <c r="V88">
        <v>46.71</v>
      </c>
      <c r="W88" s="3">
        <f>StockData[[#This Row],[CLOSE]]-StockData[[#This Row],[PREV. CLOSE]]</f>
        <v>2.1500000000000909</v>
      </c>
      <c r="X88" s="2">
        <f>IFERROR((StockData[[#This Row],[CLOSE]]-StockData[[#This Row],[PREV. CLOSE]])/StockData[[#This Row],[PREV. CLOSE]],0)</f>
        <v>1.8834866403855373E-3</v>
      </c>
      <c r="Y88" t="str">
        <f>IF(StockData[[#This Row],[Daily Return %]]&gt;0,"Gain",IF(StockData[[#This Row],[Daily Return %]]&lt;0,"Loss","No Change"))</f>
        <v>Gain</v>
      </c>
    </row>
    <row r="89" spans="1:25" x14ac:dyDescent="0.3">
      <c r="A89" s="1">
        <v>45419</v>
      </c>
      <c r="B89" s="1" t="s">
        <v>122</v>
      </c>
      <c r="C89" s="1" t="s">
        <v>119</v>
      </c>
      <c r="D89">
        <f>MONTH(StockData[[#This Row],[DATE]])</f>
        <v>5</v>
      </c>
      <c r="E89">
        <v>2024</v>
      </c>
      <c r="F89" t="s">
        <v>97</v>
      </c>
      <c r="G89" t="str">
        <f>"Q"&amp;ROUNDUP(StockData[[#This Row],[Month Number]]/3,0)</f>
        <v>Q2</v>
      </c>
      <c r="H89" s="1" t="s">
        <v>28</v>
      </c>
      <c r="I89" s="1" t="s">
        <v>29</v>
      </c>
      <c r="J89" t="s">
        <v>30</v>
      </c>
      <c r="K89">
        <v>1146.05</v>
      </c>
      <c r="L89">
        <v>1148.8</v>
      </c>
      <c r="M89">
        <v>1124.05</v>
      </c>
      <c r="N89">
        <v>1143.6500000000001</v>
      </c>
      <c r="O89">
        <v>1127.6500000000001</v>
      </c>
      <c r="P89">
        <v>1127.7</v>
      </c>
      <c r="Q89">
        <v>1131.78</v>
      </c>
      <c r="R89">
        <v>7115509</v>
      </c>
      <c r="S89">
        <v>8053213188.25</v>
      </c>
      <c r="T89">
        <v>169525</v>
      </c>
      <c r="U89">
        <v>3893455</v>
      </c>
      <c r="V89">
        <v>54.72</v>
      </c>
      <c r="W89" s="3">
        <f>StockData[[#This Row],[CLOSE]]-StockData[[#This Row],[PREV. CLOSE]]</f>
        <v>-15.950000000000045</v>
      </c>
      <c r="X89" s="2">
        <f>IFERROR((StockData[[#This Row],[CLOSE]]-StockData[[#This Row],[PREV. CLOSE]])/StockData[[#This Row],[PREV. CLOSE]],0)</f>
        <v>-1.3946574563896336E-2</v>
      </c>
      <c r="Y89" t="str">
        <f>IF(StockData[[#This Row],[Daily Return %]]&gt;0,"Gain",IF(StockData[[#This Row],[Daily Return %]]&lt;0,"Loss","No Change"))</f>
        <v>Loss</v>
      </c>
    </row>
    <row r="90" spans="1:25" x14ac:dyDescent="0.3">
      <c r="A90" s="1">
        <v>45420</v>
      </c>
      <c r="B90" s="1" t="s">
        <v>123</v>
      </c>
      <c r="C90" s="1" t="s">
        <v>119</v>
      </c>
      <c r="D90">
        <f>MONTH(StockData[[#This Row],[DATE]])</f>
        <v>5</v>
      </c>
      <c r="E90">
        <v>2024</v>
      </c>
      <c r="F90" t="s">
        <v>97</v>
      </c>
      <c r="G90" t="str">
        <f>"Q"&amp;ROUNDUP(StockData[[#This Row],[Month Number]]/3,0)</f>
        <v>Q2</v>
      </c>
      <c r="H90" s="1" t="s">
        <v>28</v>
      </c>
      <c r="I90" s="1" t="s">
        <v>29</v>
      </c>
      <c r="J90" t="s">
        <v>30</v>
      </c>
      <c r="K90">
        <v>1124.6500000000001</v>
      </c>
      <c r="L90">
        <v>1135.45</v>
      </c>
      <c r="M90">
        <v>1118.25</v>
      </c>
      <c r="N90">
        <v>1127.7</v>
      </c>
      <c r="O90">
        <v>1132</v>
      </c>
      <c r="P90">
        <v>1128.6500000000001</v>
      </c>
      <c r="Q90">
        <v>1127.7</v>
      </c>
      <c r="R90">
        <v>8175609</v>
      </c>
      <c r="S90">
        <v>9219638150.75</v>
      </c>
      <c r="T90">
        <v>162473</v>
      </c>
      <c r="U90">
        <v>4056885</v>
      </c>
      <c r="V90">
        <v>49.62</v>
      </c>
      <c r="W90" s="3">
        <f>StockData[[#This Row],[CLOSE]]-StockData[[#This Row],[PREV. CLOSE]]</f>
        <v>0.95000000000004547</v>
      </c>
      <c r="X90" s="2">
        <f>IFERROR((StockData[[#This Row],[CLOSE]]-StockData[[#This Row],[PREV. CLOSE]])/StockData[[#This Row],[PREV. CLOSE]],0)</f>
        <v>8.4242263013216759E-4</v>
      </c>
      <c r="Y90" t="str">
        <f>IF(StockData[[#This Row],[Daily Return %]]&gt;0,"Gain",IF(StockData[[#This Row],[Daily Return %]]&lt;0,"Loss","No Change"))</f>
        <v>Gain</v>
      </c>
    </row>
    <row r="91" spans="1:25" x14ac:dyDescent="0.3">
      <c r="A91" s="1">
        <v>45421</v>
      </c>
      <c r="B91" s="1" t="s">
        <v>124</v>
      </c>
      <c r="C91" s="1" t="s">
        <v>119</v>
      </c>
      <c r="D91">
        <f>MONTH(StockData[[#This Row],[DATE]])</f>
        <v>5</v>
      </c>
      <c r="E91">
        <v>2024</v>
      </c>
      <c r="F91" t="s">
        <v>97</v>
      </c>
      <c r="G91" t="str">
        <f>"Q"&amp;ROUNDUP(StockData[[#This Row],[Month Number]]/3,0)</f>
        <v>Q2</v>
      </c>
      <c r="H91" s="1" t="s">
        <v>28</v>
      </c>
      <c r="I91" s="1" t="s">
        <v>29</v>
      </c>
      <c r="J91" t="s">
        <v>30</v>
      </c>
      <c r="K91">
        <v>1122</v>
      </c>
      <c r="L91">
        <v>1134.55</v>
      </c>
      <c r="M91">
        <v>1112.2</v>
      </c>
      <c r="N91">
        <v>1128.6500000000001</v>
      </c>
      <c r="O91">
        <v>1119</v>
      </c>
      <c r="P91">
        <v>1115.6500000000001</v>
      </c>
      <c r="Q91">
        <v>1122.6400000000001</v>
      </c>
      <c r="R91">
        <v>5226693</v>
      </c>
      <c r="S91">
        <v>5867716191.6499996</v>
      </c>
      <c r="T91">
        <v>168872</v>
      </c>
      <c r="U91">
        <v>2728252</v>
      </c>
      <c r="V91">
        <v>52.2</v>
      </c>
      <c r="W91" s="3">
        <f>StockData[[#This Row],[CLOSE]]-StockData[[#This Row],[PREV. CLOSE]]</f>
        <v>-13</v>
      </c>
      <c r="X91" s="2">
        <f>IFERROR((StockData[[#This Row],[CLOSE]]-StockData[[#This Row],[PREV. CLOSE]])/StockData[[#This Row],[PREV. CLOSE]],0)</f>
        <v>-1.1518185442785628E-2</v>
      </c>
      <c r="Y91" t="str">
        <f>IF(StockData[[#This Row],[Daily Return %]]&gt;0,"Gain",IF(StockData[[#This Row],[Daily Return %]]&lt;0,"Loss","No Change"))</f>
        <v>Loss</v>
      </c>
    </row>
    <row r="92" spans="1:25" x14ac:dyDescent="0.3">
      <c r="A92" s="1">
        <v>45422</v>
      </c>
      <c r="B92" s="1" t="s">
        <v>125</v>
      </c>
      <c r="C92" s="1" t="s">
        <v>119</v>
      </c>
      <c r="D92">
        <f>MONTH(StockData[[#This Row],[DATE]])</f>
        <v>5</v>
      </c>
      <c r="E92">
        <v>2024</v>
      </c>
      <c r="F92" t="s">
        <v>97</v>
      </c>
      <c r="G92" t="str">
        <f>"Q"&amp;ROUNDUP(StockData[[#This Row],[Month Number]]/3,0)</f>
        <v>Q2</v>
      </c>
      <c r="H92" s="1" t="s">
        <v>28</v>
      </c>
      <c r="I92" s="1" t="s">
        <v>29</v>
      </c>
      <c r="J92" t="s">
        <v>30</v>
      </c>
      <c r="K92">
        <v>1123.7</v>
      </c>
      <c r="L92">
        <v>1140</v>
      </c>
      <c r="M92">
        <v>1113.3499999999999</v>
      </c>
      <c r="N92">
        <v>1115.6500000000001</v>
      </c>
      <c r="O92">
        <v>1122.25</v>
      </c>
      <c r="P92">
        <v>1120.0999999999999</v>
      </c>
      <c r="Q92">
        <v>1124.95</v>
      </c>
      <c r="R92">
        <v>7242718</v>
      </c>
      <c r="S92">
        <v>8147690576.4499998</v>
      </c>
      <c r="T92">
        <v>151941</v>
      </c>
      <c r="U92">
        <v>3643057</v>
      </c>
      <c r="V92">
        <v>50.3</v>
      </c>
      <c r="W92" s="3">
        <f>StockData[[#This Row],[CLOSE]]-StockData[[#This Row],[PREV. CLOSE]]</f>
        <v>4.4499999999998181</v>
      </c>
      <c r="X92" s="2">
        <f>IFERROR((StockData[[#This Row],[CLOSE]]-StockData[[#This Row],[PREV. CLOSE]])/StockData[[#This Row],[PREV. CLOSE]],0)</f>
        <v>3.9887061354365776E-3</v>
      </c>
      <c r="Y92" t="str">
        <f>IF(StockData[[#This Row],[Daily Return %]]&gt;0,"Gain",IF(StockData[[#This Row],[Daily Return %]]&lt;0,"Loss","No Change"))</f>
        <v>Gain</v>
      </c>
    </row>
    <row r="93" spans="1:25" x14ac:dyDescent="0.3">
      <c r="A93" s="1">
        <v>45425</v>
      </c>
      <c r="B93" s="1" t="s">
        <v>126</v>
      </c>
      <c r="C93" s="1" t="s">
        <v>119</v>
      </c>
      <c r="D93">
        <f>MONTH(StockData[[#This Row],[DATE]])</f>
        <v>5</v>
      </c>
      <c r="E93">
        <v>2024</v>
      </c>
      <c r="F93" t="s">
        <v>97</v>
      </c>
      <c r="G93" t="str">
        <f>"Q"&amp;ROUNDUP(StockData[[#This Row],[Month Number]]/3,0)</f>
        <v>Q2</v>
      </c>
      <c r="H93" s="1" t="s">
        <v>28</v>
      </c>
      <c r="I93" s="1" t="s">
        <v>29</v>
      </c>
      <c r="J93" t="s">
        <v>30</v>
      </c>
      <c r="K93">
        <v>1120.0999999999999</v>
      </c>
      <c r="L93">
        <v>1135.4000000000001</v>
      </c>
      <c r="M93">
        <v>1105.05</v>
      </c>
      <c r="N93">
        <v>1120.0999999999999</v>
      </c>
      <c r="O93">
        <v>1133.75</v>
      </c>
      <c r="P93">
        <v>1132</v>
      </c>
      <c r="Q93">
        <v>1121.1300000000001</v>
      </c>
      <c r="R93">
        <v>5513160</v>
      </c>
      <c r="S93">
        <v>6180995003.25</v>
      </c>
      <c r="T93">
        <v>224158</v>
      </c>
      <c r="U93">
        <v>2314586</v>
      </c>
      <c r="V93">
        <v>41.98</v>
      </c>
      <c r="W93" s="3">
        <f>StockData[[#This Row],[CLOSE]]-StockData[[#This Row],[PREV. CLOSE]]</f>
        <v>11.900000000000091</v>
      </c>
      <c r="X93" s="2">
        <f>IFERROR((StockData[[#This Row],[CLOSE]]-StockData[[#This Row],[PREV. CLOSE]])/StockData[[#This Row],[PREV. CLOSE]],0)</f>
        <v>1.0624051423980084E-2</v>
      </c>
      <c r="Y93" t="str">
        <f>IF(StockData[[#This Row],[Daily Return %]]&gt;0,"Gain",IF(StockData[[#This Row],[Daily Return %]]&lt;0,"Loss","No Change"))</f>
        <v>Gain</v>
      </c>
    </row>
    <row r="94" spans="1:25" x14ac:dyDescent="0.3">
      <c r="A94" s="1">
        <v>45426</v>
      </c>
      <c r="B94" s="1" t="s">
        <v>127</v>
      </c>
      <c r="C94" s="1" t="s">
        <v>119</v>
      </c>
      <c r="D94">
        <f>MONTH(StockData[[#This Row],[DATE]])</f>
        <v>5</v>
      </c>
      <c r="E94">
        <v>2024</v>
      </c>
      <c r="F94" t="s">
        <v>97</v>
      </c>
      <c r="G94" t="str">
        <f>"Q"&amp;ROUNDUP(StockData[[#This Row],[Month Number]]/3,0)</f>
        <v>Q2</v>
      </c>
      <c r="H94" s="1" t="s">
        <v>28</v>
      </c>
      <c r="I94" s="1" t="s">
        <v>29</v>
      </c>
      <c r="J94" t="s">
        <v>30</v>
      </c>
      <c r="K94">
        <v>1129.95</v>
      </c>
      <c r="L94">
        <v>1136.0999999999999</v>
      </c>
      <c r="M94">
        <v>1118.0999999999999</v>
      </c>
      <c r="N94">
        <v>1132</v>
      </c>
      <c r="O94">
        <v>1123.05</v>
      </c>
      <c r="P94">
        <v>1122.8499999999999</v>
      </c>
      <c r="Q94">
        <v>1123.5999999999999</v>
      </c>
      <c r="R94">
        <v>5471143</v>
      </c>
      <c r="S94">
        <v>6147386089.3999996</v>
      </c>
      <c r="T94">
        <v>178673</v>
      </c>
      <c r="U94">
        <v>2870611</v>
      </c>
      <c r="V94">
        <v>52.47</v>
      </c>
      <c r="W94" s="3">
        <f>StockData[[#This Row],[CLOSE]]-StockData[[#This Row],[PREV. CLOSE]]</f>
        <v>-9.1500000000000909</v>
      </c>
      <c r="X94" s="2">
        <f>IFERROR((StockData[[#This Row],[CLOSE]]-StockData[[#This Row],[PREV. CLOSE]])/StockData[[#This Row],[PREV. CLOSE]],0)</f>
        <v>-8.0830388692580309E-3</v>
      </c>
      <c r="Y94" t="str">
        <f>IF(StockData[[#This Row],[Daily Return %]]&gt;0,"Gain",IF(StockData[[#This Row],[Daily Return %]]&lt;0,"Loss","No Change"))</f>
        <v>Loss</v>
      </c>
    </row>
    <row r="95" spans="1:25" x14ac:dyDescent="0.3">
      <c r="A95" s="1">
        <v>45427</v>
      </c>
      <c r="B95" s="1" t="s">
        <v>128</v>
      </c>
      <c r="C95" s="1" t="s">
        <v>119</v>
      </c>
      <c r="D95">
        <f>MONTH(StockData[[#This Row],[DATE]])</f>
        <v>5</v>
      </c>
      <c r="E95">
        <v>2024</v>
      </c>
      <c r="F95" t="s">
        <v>97</v>
      </c>
      <c r="G95" t="str">
        <f>"Q"&amp;ROUNDUP(StockData[[#This Row],[Month Number]]/3,0)</f>
        <v>Q2</v>
      </c>
      <c r="H95" s="1" t="s">
        <v>28</v>
      </c>
      <c r="I95" s="1" t="s">
        <v>29</v>
      </c>
      <c r="J95" t="s">
        <v>30</v>
      </c>
      <c r="K95">
        <v>1125.55</v>
      </c>
      <c r="L95">
        <v>1131.2</v>
      </c>
      <c r="M95">
        <v>1118.5999999999999</v>
      </c>
      <c r="N95">
        <v>1122.8499999999999</v>
      </c>
      <c r="O95">
        <v>1128</v>
      </c>
      <c r="P95">
        <v>1128.05</v>
      </c>
      <c r="Q95">
        <v>1125.1099999999999</v>
      </c>
      <c r="R95">
        <v>5436338</v>
      </c>
      <c r="S95">
        <v>6116493659.3999996</v>
      </c>
      <c r="T95">
        <v>198143</v>
      </c>
      <c r="U95">
        <v>2266823</v>
      </c>
      <c r="V95">
        <v>41.7</v>
      </c>
      <c r="W95" s="3">
        <f>StockData[[#This Row],[CLOSE]]-StockData[[#This Row],[PREV. CLOSE]]</f>
        <v>5.2000000000000455</v>
      </c>
      <c r="X95" s="2">
        <f>IFERROR((StockData[[#This Row],[CLOSE]]-StockData[[#This Row],[PREV. CLOSE]])/StockData[[#This Row],[PREV. CLOSE]],0)</f>
        <v>4.6310727167476031E-3</v>
      </c>
      <c r="Y95" t="str">
        <f>IF(StockData[[#This Row],[Daily Return %]]&gt;0,"Gain",IF(StockData[[#This Row],[Daily Return %]]&lt;0,"Loss","No Change"))</f>
        <v>Gain</v>
      </c>
    </row>
    <row r="96" spans="1:25" x14ac:dyDescent="0.3">
      <c r="A96" s="1">
        <v>45428</v>
      </c>
      <c r="B96" s="1" t="s">
        <v>129</v>
      </c>
      <c r="C96" s="1" t="s">
        <v>119</v>
      </c>
      <c r="D96">
        <f>MONTH(StockData[[#This Row],[DATE]])</f>
        <v>5</v>
      </c>
      <c r="E96">
        <v>2024</v>
      </c>
      <c r="F96" t="s">
        <v>97</v>
      </c>
      <c r="G96" t="str">
        <f>"Q"&amp;ROUNDUP(StockData[[#This Row],[Month Number]]/3,0)</f>
        <v>Q2</v>
      </c>
      <c r="H96" s="1" t="s">
        <v>28</v>
      </c>
      <c r="I96" s="1" t="s">
        <v>29</v>
      </c>
      <c r="J96" t="s">
        <v>30</v>
      </c>
      <c r="K96">
        <v>1134.1500000000001</v>
      </c>
      <c r="L96">
        <v>1143.95</v>
      </c>
      <c r="M96">
        <v>1111.3</v>
      </c>
      <c r="N96">
        <v>1128.05</v>
      </c>
      <c r="O96">
        <v>1141.9000000000001</v>
      </c>
      <c r="P96">
        <v>1139.3</v>
      </c>
      <c r="Q96">
        <v>1128</v>
      </c>
      <c r="R96">
        <v>10750526</v>
      </c>
      <c r="S96">
        <v>12126549873.85</v>
      </c>
      <c r="T96">
        <v>292058</v>
      </c>
      <c r="U96">
        <v>5917479</v>
      </c>
      <c r="V96">
        <v>55.04</v>
      </c>
      <c r="W96" s="3">
        <f>StockData[[#This Row],[CLOSE]]-StockData[[#This Row],[PREV. CLOSE]]</f>
        <v>11.25</v>
      </c>
      <c r="X96" s="2">
        <f>IFERROR((StockData[[#This Row],[CLOSE]]-StockData[[#This Row],[PREV. CLOSE]])/StockData[[#This Row],[PREV. CLOSE]],0)</f>
        <v>9.9729621913922251E-3</v>
      </c>
      <c r="Y96" t="str">
        <f>IF(StockData[[#This Row],[Daily Return %]]&gt;0,"Gain",IF(StockData[[#This Row],[Daily Return %]]&lt;0,"Loss","No Change"))</f>
        <v>Gain</v>
      </c>
    </row>
    <row r="97" spans="1:25" x14ac:dyDescent="0.3">
      <c r="A97" s="1">
        <v>45429</v>
      </c>
      <c r="B97" s="1" t="s">
        <v>130</v>
      </c>
      <c r="C97" s="1" t="s">
        <v>119</v>
      </c>
      <c r="D97">
        <f>MONTH(StockData[[#This Row],[DATE]])</f>
        <v>5</v>
      </c>
      <c r="E97">
        <v>2024</v>
      </c>
      <c r="F97" t="s">
        <v>97</v>
      </c>
      <c r="G97" t="str">
        <f>"Q"&amp;ROUNDUP(StockData[[#This Row],[Month Number]]/3,0)</f>
        <v>Q2</v>
      </c>
      <c r="H97" s="1" t="s">
        <v>28</v>
      </c>
      <c r="I97" s="1" t="s">
        <v>29</v>
      </c>
      <c r="J97" t="s">
        <v>30</v>
      </c>
      <c r="K97">
        <v>1132</v>
      </c>
      <c r="L97">
        <v>1146</v>
      </c>
      <c r="M97">
        <v>1126.0999999999999</v>
      </c>
      <c r="N97">
        <v>1139.3</v>
      </c>
      <c r="O97">
        <v>1144</v>
      </c>
      <c r="P97">
        <v>1141.3499999999999</v>
      </c>
      <c r="Q97">
        <v>1137.58</v>
      </c>
      <c r="R97">
        <v>9909986</v>
      </c>
      <c r="S97">
        <v>11273363179.9</v>
      </c>
      <c r="T97">
        <v>168324</v>
      </c>
      <c r="U97">
        <v>5266989</v>
      </c>
      <c r="V97">
        <v>53.15</v>
      </c>
      <c r="W97" s="3">
        <f>StockData[[#This Row],[CLOSE]]-StockData[[#This Row],[PREV. CLOSE]]</f>
        <v>2.0499999999999545</v>
      </c>
      <c r="X97" s="2">
        <f>IFERROR((StockData[[#This Row],[CLOSE]]-StockData[[#This Row],[PREV. CLOSE]])/StockData[[#This Row],[PREV. CLOSE]],0)</f>
        <v>1.7993504783638677E-3</v>
      </c>
      <c r="Y97" t="str">
        <f>IF(StockData[[#This Row],[Daily Return %]]&gt;0,"Gain",IF(StockData[[#This Row],[Daily Return %]]&lt;0,"Loss","No Change"))</f>
        <v>Gain</v>
      </c>
    </row>
    <row r="98" spans="1:25" x14ac:dyDescent="0.3">
      <c r="A98" s="1">
        <v>45430</v>
      </c>
      <c r="B98" s="1" t="s">
        <v>131</v>
      </c>
      <c r="C98" s="1" t="s">
        <v>119</v>
      </c>
      <c r="D98">
        <f>MONTH(StockData[[#This Row],[DATE]])</f>
        <v>5</v>
      </c>
      <c r="E98">
        <v>2024</v>
      </c>
      <c r="F98" t="s">
        <v>97</v>
      </c>
      <c r="G98" t="str">
        <f>"Q"&amp;ROUNDUP(StockData[[#This Row],[Month Number]]/3,0)</f>
        <v>Q2</v>
      </c>
      <c r="H98" s="1" t="s">
        <v>28</v>
      </c>
      <c r="I98" s="1" t="s">
        <v>29</v>
      </c>
      <c r="J98" t="s">
        <v>30</v>
      </c>
      <c r="K98">
        <v>1142</v>
      </c>
      <c r="L98">
        <v>1145</v>
      </c>
      <c r="M98">
        <v>1137</v>
      </c>
      <c r="N98">
        <v>1141.3499999999999</v>
      </c>
      <c r="O98">
        <v>1142.1500000000001</v>
      </c>
      <c r="P98">
        <v>1143.75</v>
      </c>
      <c r="Q98">
        <v>1141</v>
      </c>
      <c r="R98">
        <v>169757</v>
      </c>
      <c r="S98">
        <v>193692329.94999999</v>
      </c>
      <c r="T98">
        <v>5380</v>
      </c>
      <c r="U98">
        <v>55072</v>
      </c>
      <c r="V98">
        <v>32.44</v>
      </c>
      <c r="W98" s="3">
        <f>StockData[[#This Row],[CLOSE]]-StockData[[#This Row],[PREV. CLOSE]]</f>
        <v>2.4000000000000909</v>
      </c>
      <c r="X98" s="2">
        <f>IFERROR((StockData[[#This Row],[CLOSE]]-StockData[[#This Row],[PREV. CLOSE]])/StockData[[#This Row],[PREV. CLOSE]],0)</f>
        <v>2.1027730319359453E-3</v>
      </c>
      <c r="Y98" t="str">
        <f>IF(StockData[[#This Row],[Daily Return %]]&gt;0,"Gain",IF(StockData[[#This Row],[Daily Return %]]&lt;0,"Loss","No Change"))</f>
        <v>Gain</v>
      </c>
    </row>
    <row r="99" spans="1:25" x14ac:dyDescent="0.3">
      <c r="A99" s="1">
        <v>45433</v>
      </c>
      <c r="B99" s="1" t="s">
        <v>132</v>
      </c>
      <c r="C99" s="1" t="s">
        <v>119</v>
      </c>
      <c r="D99">
        <f>MONTH(StockData[[#This Row],[DATE]])</f>
        <v>5</v>
      </c>
      <c r="E99">
        <v>2024</v>
      </c>
      <c r="F99" t="s">
        <v>97</v>
      </c>
      <c r="G99" t="str">
        <f>"Q"&amp;ROUNDUP(StockData[[#This Row],[Month Number]]/3,0)</f>
        <v>Q2</v>
      </c>
      <c r="H99" s="1" t="s">
        <v>28</v>
      </c>
      <c r="I99" s="1" t="s">
        <v>29</v>
      </c>
      <c r="J99" t="s">
        <v>30</v>
      </c>
      <c r="K99">
        <v>1136</v>
      </c>
      <c r="L99">
        <v>1145.75</v>
      </c>
      <c r="M99">
        <v>1129.2</v>
      </c>
      <c r="N99">
        <v>1143.75</v>
      </c>
      <c r="O99">
        <v>1137.7</v>
      </c>
      <c r="P99">
        <v>1137.6500000000001</v>
      </c>
      <c r="Q99">
        <v>1137.5999999999999</v>
      </c>
      <c r="R99">
        <v>8162017</v>
      </c>
      <c r="S99">
        <v>9285079457.1000004</v>
      </c>
      <c r="T99">
        <v>174810</v>
      </c>
      <c r="U99">
        <v>5403189</v>
      </c>
      <c r="V99">
        <v>66.2</v>
      </c>
      <c r="W99" s="3">
        <f>StockData[[#This Row],[CLOSE]]-StockData[[#This Row],[PREV. CLOSE]]</f>
        <v>-6.0999999999999091</v>
      </c>
      <c r="X99" s="2">
        <f>IFERROR((StockData[[#This Row],[CLOSE]]-StockData[[#This Row],[PREV. CLOSE]])/StockData[[#This Row],[PREV. CLOSE]],0)</f>
        <v>-5.3333333333332542E-3</v>
      </c>
      <c r="Y99" t="str">
        <f>IF(StockData[[#This Row],[Daily Return %]]&gt;0,"Gain",IF(StockData[[#This Row],[Daily Return %]]&lt;0,"Loss","No Change"))</f>
        <v>Loss</v>
      </c>
    </row>
    <row r="100" spans="1:25" x14ac:dyDescent="0.3">
      <c r="A100" s="1">
        <v>45434</v>
      </c>
      <c r="B100" s="1" t="s">
        <v>133</v>
      </c>
      <c r="C100" s="1" t="s">
        <v>119</v>
      </c>
      <c r="D100">
        <f>MONTH(StockData[[#This Row],[DATE]])</f>
        <v>5</v>
      </c>
      <c r="E100">
        <v>2024</v>
      </c>
      <c r="F100" t="s">
        <v>97</v>
      </c>
      <c r="G100" t="str">
        <f>"Q"&amp;ROUNDUP(StockData[[#This Row],[Month Number]]/3,0)</f>
        <v>Q2</v>
      </c>
      <c r="H100" s="1" t="s">
        <v>28</v>
      </c>
      <c r="I100" s="1" t="s">
        <v>29</v>
      </c>
      <c r="J100" t="s">
        <v>30</v>
      </c>
      <c r="K100">
        <v>1142</v>
      </c>
      <c r="L100">
        <v>1142</v>
      </c>
      <c r="M100">
        <v>1117.95</v>
      </c>
      <c r="N100">
        <v>1137.6500000000001</v>
      </c>
      <c r="O100">
        <v>1131.4000000000001</v>
      </c>
      <c r="P100">
        <v>1126</v>
      </c>
      <c r="Q100">
        <v>1127.49</v>
      </c>
      <c r="R100">
        <v>9094033</v>
      </c>
      <c r="S100">
        <v>10253472782</v>
      </c>
      <c r="T100">
        <v>192068</v>
      </c>
      <c r="U100">
        <v>4494298</v>
      </c>
      <c r="V100">
        <v>49.42</v>
      </c>
      <c r="W100" s="3">
        <f>StockData[[#This Row],[CLOSE]]-StockData[[#This Row],[PREV. CLOSE]]</f>
        <v>-11.650000000000091</v>
      </c>
      <c r="X100" s="2">
        <f>IFERROR((StockData[[#This Row],[CLOSE]]-StockData[[#This Row],[PREV. CLOSE]])/StockData[[#This Row],[PREV. CLOSE]],0)</f>
        <v>-1.0240407858304478E-2</v>
      </c>
      <c r="Y100" t="str">
        <f>IF(StockData[[#This Row],[Daily Return %]]&gt;0,"Gain",IF(StockData[[#This Row],[Daily Return %]]&lt;0,"Loss","No Change"))</f>
        <v>Loss</v>
      </c>
    </row>
    <row r="101" spans="1:25" x14ac:dyDescent="0.3">
      <c r="A101" s="1">
        <v>45435</v>
      </c>
      <c r="B101" s="1" t="s">
        <v>134</v>
      </c>
      <c r="C101" s="1" t="s">
        <v>119</v>
      </c>
      <c r="D101">
        <f>MONTH(StockData[[#This Row],[DATE]])</f>
        <v>5</v>
      </c>
      <c r="E101">
        <v>2024</v>
      </c>
      <c r="F101" t="s">
        <v>97</v>
      </c>
      <c r="G101" t="str">
        <f>"Q"&amp;ROUNDUP(StockData[[#This Row],[Month Number]]/3,0)</f>
        <v>Q2</v>
      </c>
      <c r="H101" s="1" t="s">
        <v>28</v>
      </c>
      <c r="I101" s="1" t="s">
        <v>29</v>
      </c>
      <c r="J101" t="s">
        <v>30</v>
      </c>
      <c r="K101">
        <v>1126</v>
      </c>
      <c r="L101">
        <v>1169.6500000000001</v>
      </c>
      <c r="M101">
        <v>1125.75</v>
      </c>
      <c r="N101">
        <v>1126</v>
      </c>
      <c r="O101">
        <v>1164</v>
      </c>
      <c r="P101">
        <v>1165.25</v>
      </c>
      <c r="Q101">
        <v>1155.8</v>
      </c>
      <c r="R101">
        <v>12818081</v>
      </c>
      <c r="S101">
        <v>14815126041.049999</v>
      </c>
      <c r="T101">
        <v>230965</v>
      </c>
      <c r="U101">
        <v>6060860</v>
      </c>
      <c r="V101">
        <v>47.28</v>
      </c>
      <c r="W101" s="3">
        <f>StockData[[#This Row],[CLOSE]]-StockData[[#This Row],[PREV. CLOSE]]</f>
        <v>39.25</v>
      </c>
      <c r="X101" s="2">
        <f>IFERROR((StockData[[#This Row],[CLOSE]]-StockData[[#This Row],[PREV. CLOSE]])/StockData[[#This Row],[PREV. CLOSE]],0)</f>
        <v>3.4857904085257546E-2</v>
      </c>
      <c r="Y101" t="str">
        <f>IF(StockData[[#This Row],[Daily Return %]]&gt;0,"Gain",IF(StockData[[#This Row],[Daily Return %]]&lt;0,"Loss","No Change"))</f>
        <v>Gain</v>
      </c>
    </row>
    <row r="102" spans="1:25" x14ac:dyDescent="0.3">
      <c r="A102" s="1">
        <v>45436</v>
      </c>
      <c r="B102" s="1" t="s">
        <v>135</v>
      </c>
      <c r="C102" s="1" t="s">
        <v>119</v>
      </c>
      <c r="D102">
        <f>MONTH(StockData[[#This Row],[DATE]])</f>
        <v>5</v>
      </c>
      <c r="E102">
        <v>2024</v>
      </c>
      <c r="F102" t="s">
        <v>97</v>
      </c>
      <c r="G102" t="str">
        <f>"Q"&amp;ROUNDUP(StockData[[#This Row],[Month Number]]/3,0)</f>
        <v>Q2</v>
      </c>
      <c r="H102" s="1" t="s">
        <v>28</v>
      </c>
      <c r="I102" s="1" t="s">
        <v>29</v>
      </c>
      <c r="J102" t="s">
        <v>30</v>
      </c>
      <c r="K102">
        <v>1165.5</v>
      </c>
      <c r="L102">
        <v>1177</v>
      </c>
      <c r="M102">
        <v>1160.5999999999999</v>
      </c>
      <c r="N102">
        <v>1165.25</v>
      </c>
      <c r="O102">
        <v>1172.95</v>
      </c>
      <c r="P102">
        <v>1174</v>
      </c>
      <c r="Q102">
        <v>1170.0999999999999</v>
      </c>
      <c r="R102">
        <v>8814997</v>
      </c>
      <c r="S102">
        <v>10314414702.200001</v>
      </c>
      <c r="T102">
        <v>261712</v>
      </c>
      <c r="U102">
        <v>5623402</v>
      </c>
      <c r="V102">
        <v>63.79</v>
      </c>
      <c r="W102" s="3">
        <f>StockData[[#This Row],[CLOSE]]-StockData[[#This Row],[PREV. CLOSE]]</f>
        <v>8.75</v>
      </c>
      <c r="X102" s="2">
        <f>IFERROR((StockData[[#This Row],[CLOSE]]-StockData[[#This Row],[PREV. CLOSE]])/StockData[[#This Row],[PREV. CLOSE]],0)</f>
        <v>7.509118214975327E-3</v>
      </c>
      <c r="Y102" t="str">
        <f>IF(StockData[[#This Row],[Daily Return %]]&gt;0,"Gain",IF(StockData[[#This Row],[Daily Return %]]&lt;0,"Loss","No Change"))</f>
        <v>Gain</v>
      </c>
    </row>
    <row r="103" spans="1:25" x14ac:dyDescent="0.3">
      <c r="A103" s="1">
        <v>45439</v>
      </c>
      <c r="B103" s="1" t="s">
        <v>136</v>
      </c>
      <c r="C103" s="1" t="s">
        <v>119</v>
      </c>
      <c r="D103">
        <f>MONTH(StockData[[#This Row],[DATE]])</f>
        <v>5</v>
      </c>
      <c r="E103">
        <v>2024</v>
      </c>
      <c r="F103" t="s">
        <v>97</v>
      </c>
      <c r="G103" t="str">
        <f>"Q"&amp;ROUNDUP(StockData[[#This Row],[Month Number]]/3,0)</f>
        <v>Q2</v>
      </c>
      <c r="H103" s="1" t="s">
        <v>28</v>
      </c>
      <c r="I103" s="1" t="s">
        <v>29</v>
      </c>
      <c r="J103" t="s">
        <v>30</v>
      </c>
      <c r="K103">
        <v>1178.9000000000001</v>
      </c>
      <c r="L103">
        <v>1196</v>
      </c>
      <c r="M103">
        <v>1168</v>
      </c>
      <c r="N103">
        <v>1174</v>
      </c>
      <c r="O103">
        <v>1187.25</v>
      </c>
      <c r="P103">
        <v>1187</v>
      </c>
      <c r="Q103">
        <v>1184.9000000000001</v>
      </c>
      <c r="R103">
        <v>10450046</v>
      </c>
      <c r="S103">
        <v>12382209226.700001</v>
      </c>
      <c r="T103">
        <v>237192</v>
      </c>
      <c r="U103">
        <v>6296486</v>
      </c>
      <c r="V103">
        <v>60.25</v>
      </c>
      <c r="W103" s="3">
        <f>StockData[[#This Row],[CLOSE]]-StockData[[#This Row],[PREV. CLOSE]]</f>
        <v>13</v>
      </c>
      <c r="X103" s="2">
        <f>IFERROR((StockData[[#This Row],[CLOSE]]-StockData[[#This Row],[PREV. CLOSE]])/StockData[[#This Row],[PREV. CLOSE]],0)</f>
        <v>1.1073253833049404E-2</v>
      </c>
      <c r="Y103" t="str">
        <f>IF(StockData[[#This Row],[Daily Return %]]&gt;0,"Gain",IF(StockData[[#This Row],[Daily Return %]]&lt;0,"Loss","No Change"))</f>
        <v>Gain</v>
      </c>
    </row>
    <row r="104" spans="1:25" x14ac:dyDescent="0.3">
      <c r="A104" s="1">
        <v>45440</v>
      </c>
      <c r="B104" s="1" t="s">
        <v>137</v>
      </c>
      <c r="C104" s="1" t="s">
        <v>119</v>
      </c>
      <c r="D104">
        <f>MONTH(StockData[[#This Row],[DATE]])</f>
        <v>5</v>
      </c>
      <c r="E104">
        <v>2024</v>
      </c>
      <c r="F104" t="s">
        <v>97</v>
      </c>
      <c r="G104" t="str">
        <f>"Q"&amp;ROUNDUP(StockData[[#This Row],[Month Number]]/3,0)</f>
        <v>Q2</v>
      </c>
      <c r="H104" s="1" t="s">
        <v>28</v>
      </c>
      <c r="I104" s="1" t="s">
        <v>29</v>
      </c>
      <c r="J104" t="s">
        <v>30</v>
      </c>
      <c r="K104">
        <v>1188</v>
      </c>
      <c r="L104">
        <v>1192.4000000000001</v>
      </c>
      <c r="M104">
        <v>1179</v>
      </c>
      <c r="N104">
        <v>1187</v>
      </c>
      <c r="O104">
        <v>1181</v>
      </c>
      <c r="P104">
        <v>1183.4000000000001</v>
      </c>
      <c r="Q104">
        <v>1184.71</v>
      </c>
      <c r="R104">
        <v>4018776</v>
      </c>
      <c r="S104">
        <v>4761091671.6999998</v>
      </c>
      <c r="T104">
        <v>108973</v>
      </c>
      <c r="U104">
        <v>1768704</v>
      </c>
      <c r="V104">
        <v>44.01</v>
      </c>
      <c r="W104" s="3">
        <f>StockData[[#This Row],[CLOSE]]-StockData[[#This Row],[PREV. CLOSE]]</f>
        <v>-3.5999999999999091</v>
      </c>
      <c r="X104" s="2">
        <f>IFERROR((StockData[[#This Row],[CLOSE]]-StockData[[#This Row],[PREV. CLOSE]])/StockData[[#This Row],[PREV. CLOSE]],0)</f>
        <v>-3.0328559393428046E-3</v>
      </c>
      <c r="Y104" t="str">
        <f>IF(StockData[[#This Row],[Daily Return %]]&gt;0,"Gain",IF(StockData[[#This Row],[Daily Return %]]&lt;0,"Loss","No Change"))</f>
        <v>Loss</v>
      </c>
    </row>
    <row r="105" spans="1:25" x14ac:dyDescent="0.3">
      <c r="A105" s="1">
        <v>45441</v>
      </c>
      <c r="B105" s="1" t="s">
        <v>138</v>
      </c>
      <c r="C105" s="1" t="s">
        <v>119</v>
      </c>
      <c r="D105">
        <f>MONTH(StockData[[#This Row],[DATE]])</f>
        <v>5</v>
      </c>
      <c r="E105">
        <v>2024</v>
      </c>
      <c r="F105" t="s">
        <v>97</v>
      </c>
      <c r="G105" t="str">
        <f>"Q"&amp;ROUNDUP(StockData[[#This Row],[Month Number]]/3,0)</f>
        <v>Q2</v>
      </c>
      <c r="H105" s="1" t="s">
        <v>28</v>
      </c>
      <c r="I105" s="1" t="s">
        <v>29</v>
      </c>
      <c r="J105" t="s">
        <v>30</v>
      </c>
      <c r="K105">
        <v>1172</v>
      </c>
      <c r="L105">
        <v>1185.9000000000001</v>
      </c>
      <c r="M105">
        <v>1156</v>
      </c>
      <c r="N105">
        <v>1183.4000000000001</v>
      </c>
      <c r="O105">
        <v>1164.95</v>
      </c>
      <c r="P105">
        <v>1159.75</v>
      </c>
      <c r="Q105">
        <v>1165.17</v>
      </c>
      <c r="R105">
        <v>9418064</v>
      </c>
      <c r="S105">
        <v>10973638363.450001</v>
      </c>
      <c r="T105">
        <v>159514</v>
      </c>
      <c r="U105">
        <v>5392998</v>
      </c>
      <c r="V105">
        <v>57.26</v>
      </c>
      <c r="W105" s="3">
        <f>StockData[[#This Row],[CLOSE]]-StockData[[#This Row],[PREV. CLOSE]]</f>
        <v>-23.650000000000091</v>
      </c>
      <c r="X105" s="2">
        <f>IFERROR((StockData[[#This Row],[CLOSE]]-StockData[[#This Row],[PREV. CLOSE]])/StockData[[#This Row],[PREV. CLOSE]],0)</f>
        <v>-1.9984789589318985E-2</v>
      </c>
      <c r="Y105" t="str">
        <f>IF(StockData[[#This Row],[Daily Return %]]&gt;0,"Gain",IF(StockData[[#This Row],[Daily Return %]]&lt;0,"Loss","No Change"))</f>
        <v>Loss</v>
      </c>
    </row>
    <row r="106" spans="1:25" x14ac:dyDescent="0.3">
      <c r="A106" s="1">
        <v>45442</v>
      </c>
      <c r="B106" s="1" t="s">
        <v>139</v>
      </c>
      <c r="C106" s="1" t="s">
        <v>119</v>
      </c>
      <c r="D106">
        <f>MONTH(StockData[[#This Row],[DATE]])</f>
        <v>5</v>
      </c>
      <c r="E106">
        <v>2024</v>
      </c>
      <c r="F106" t="s">
        <v>97</v>
      </c>
      <c r="G106" t="str">
        <f>"Q"&amp;ROUNDUP(StockData[[#This Row],[Month Number]]/3,0)</f>
        <v>Q2</v>
      </c>
      <c r="H106" s="1" t="s">
        <v>28</v>
      </c>
      <c r="I106" s="1" t="s">
        <v>29</v>
      </c>
      <c r="J106" t="s">
        <v>30</v>
      </c>
      <c r="K106">
        <v>1155.2</v>
      </c>
      <c r="L106">
        <v>1179.8</v>
      </c>
      <c r="M106">
        <v>1155</v>
      </c>
      <c r="N106">
        <v>1159.75</v>
      </c>
      <c r="O106">
        <v>1172</v>
      </c>
      <c r="P106">
        <v>1167.95</v>
      </c>
      <c r="Q106">
        <v>1167.19</v>
      </c>
      <c r="R106">
        <v>7232217</v>
      </c>
      <c r="S106">
        <v>8441339660.0500002</v>
      </c>
      <c r="T106">
        <v>187968</v>
      </c>
      <c r="U106">
        <v>3171037</v>
      </c>
      <c r="V106">
        <v>43.85</v>
      </c>
      <c r="W106" s="3">
        <f>StockData[[#This Row],[CLOSE]]-StockData[[#This Row],[PREV. CLOSE]]</f>
        <v>8.2000000000000455</v>
      </c>
      <c r="X106" s="2">
        <f>IFERROR((StockData[[#This Row],[CLOSE]]-StockData[[#This Row],[PREV. CLOSE]])/StockData[[#This Row],[PREV. CLOSE]],0)</f>
        <v>7.0704893295969349E-3</v>
      </c>
      <c r="Y106" t="str">
        <f>IF(StockData[[#This Row],[Daily Return %]]&gt;0,"Gain",IF(StockData[[#This Row],[Daily Return %]]&lt;0,"Loss","No Change"))</f>
        <v>Gain</v>
      </c>
    </row>
    <row r="107" spans="1:25" x14ac:dyDescent="0.3">
      <c r="A107" s="1">
        <v>45443</v>
      </c>
      <c r="B107" s="1" t="s">
        <v>140</v>
      </c>
      <c r="C107" s="1" t="s">
        <v>119</v>
      </c>
      <c r="D107">
        <f>MONTH(StockData[[#This Row],[DATE]])</f>
        <v>5</v>
      </c>
      <c r="E107">
        <v>2024</v>
      </c>
      <c r="F107" t="s">
        <v>97</v>
      </c>
      <c r="G107" t="str">
        <f>"Q"&amp;ROUNDUP(StockData[[#This Row],[Month Number]]/3,0)</f>
        <v>Q2</v>
      </c>
      <c r="H107" s="1" t="s">
        <v>28</v>
      </c>
      <c r="I107" s="1" t="s">
        <v>29</v>
      </c>
      <c r="J107" t="s">
        <v>30</v>
      </c>
      <c r="K107">
        <v>1173</v>
      </c>
      <c r="L107">
        <v>1178</v>
      </c>
      <c r="M107">
        <v>1153.4000000000001</v>
      </c>
      <c r="N107">
        <v>1167.95</v>
      </c>
      <c r="O107">
        <v>1164.05</v>
      </c>
      <c r="P107">
        <v>1162.1500000000001</v>
      </c>
      <c r="Q107">
        <v>1163.57</v>
      </c>
      <c r="R107">
        <v>10057642</v>
      </c>
      <c r="S107">
        <v>11702797392</v>
      </c>
      <c r="T107">
        <v>181548</v>
      </c>
      <c r="U107">
        <v>5593631</v>
      </c>
      <c r="V107">
        <v>55.62</v>
      </c>
      <c r="W107" s="3">
        <f>StockData[[#This Row],[CLOSE]]-StockData[[#This Row],[PREV. CLOSE]]</f>
        <v>-5.7999999999999545</v>
      </c>
      <c r="X107" s="2">
        <f>IFERROR((StockData[[#This Row],[CLOSE]]-StockData[[#This Row],[PREV. CLOSE]])/StockData[[#This Row],[PREV. CLOSE]],0)</f>
        <v>-4.9659660088188316E-3</v>
      </c>
      <c r="Y107" t="str">
        <f>IF(StockData[[#This Row],[Daily Return %]]&gt;0,"Gain",IF(StockData[[#This Row],[Daily Return %]]&lt;0,"Loss","No Change"))</f>
        <v>Loss</v>
      </c>
    </row>
    <row r="108" spans="1:25" x14ac:dyDescent="0.3">
      <c r="A108" s="1">
        <v>45446</v>
      </c>
      <c r="B108" s="1" t="s">
        <v>141</v>
      </c>
      <c r="C108" s="1" t="s">
        <v>142</v>
      </c>
      <c r="D108">
        <f>MONTH(StockData[[#This Row],[DATE]])</f>
        <v>6</v>
      </c>
      <c r="E108">
        <v>2024</v>
      </c>
      <c r="F108" t="s">
        <v>97</v>
      </c>
      <c r="G108" t="str">
        <f>"Q"&amp;ROUNDUP(StockData[[#This Row],[Month Number]]/3,0)</f>
        <v>Q2</v>
      </c>
      <c r="H108" s="1" t="s">
        <v>28</v>
      </c>
      <c r="I108" s="1" t="s">
        <v>29</v>
      </c>
      <c r="J108" t="s">
        <v>30</v>
      </c>
      <c r="K108">
        <v>1197.05</v>
      </c>
      <c r="L108">
        <v>1242.2</v>
      </c>
      <c r="M108">
        <v>1193.4000000000001</v>
      </c>
      <c r="N108">
        <v>1162.1500000000001</v>
      </c>
      <c r="O108">
        <v>1230</v>
      </c>
      <c r="P108">
        <v>1223.9000000000001</v>
      </c>
      <c r="Q108">
        <v>1217.27</v>
      </c>
      <c r="R108">
        <v>22197339</v>
      </c>
      <c r="S108">
        <v>27020248884</v>
      </c>
      <c r="T108">
        <v>405670</v>
      </c>
      <c r="U108">
        <v>10802930</v>
      </c>
      <c r="V108">
        <v>48.67</v>
      </c>
      <c r="W108" s="3">
        <f>StockData[[#This Row],[CLOSE]]-StockData[[#This Row],[PREV. CLOSE]]</f>
        <v>61.75</v>
      </c>
      <c r="X108" s="2">
        <f>IFERROR((StockData[[#This Row],[CLOSE]]-StockData[[#This Row],[PREV. CLOSE]])/StockData[[#This Row],[PREV. CLOSE]],0)</f>
        <v>5.313427698661962E-2</v>
      </c>
      <c r="Y108" t="str">
        <f>IF(StockData[[#This Row],[Daily Return %]]&gt;0,"Gain",IF(StockData[[#This Row],[Daily Return %]]&lt;0,"Loss","No Change"))</f>
        <v>Gain</v>
      </c>
    </row>
    <row r="109" spans="1:25" x14ac:dyDescent="0.3">
      <c r="A109" s="1">
        <v>45447</v>
      </c>
      <c r="B109" s="1" t="s">
        <v>143</v>
      </c>
      <c r="C109" s="1" t="s">
        <v>142</v>
      </c>
      <c r="D109">
        <f>MONTH(StockData[[#This Row],[DATE]])</f>
        <v>6</v>
      </c>
      <c r="E109">
        <v>2024</v>
      </c>
      <c r="F109" t="s">
        <v>97</v>
      </c>
      <c r="G109" t="str">
        <f>"Q"&amp;ROUNDUP(StockData[[#This Row],[Month Number]]/3,0)</f>
        <v>Q2</v>
      </c>
      <c r="H109" s="1" t="s">
        <v>28</v>
      </c>
      <c r="I109" s="1" t="s">
        <v>29</v>
      </c>
      <c r="J109" t="s">
        <v>30</v>
      </c>
      <c r="K109">
        <v>1224</v>
      </c>
      <c r="L109">
        <v>1224</v>
      </c>
      <c r="M109">
        <v>1101.55</v>
      </c>
      <c r="N109">
        <v>1223.9000000000001</v>
      </c>
      <c r="O109">
        <v>1138</v>
      </c>
      <c r="P109">
        <v>1131.25</v>
      </c>
      <c r="Q109">
        <v>1154.47</v>
      </c>
      <c r="R109">
        <v>24135989</v>
      </c>
      <c r="S109">
        <v>27864328324.900002</v>
      </c>
      <c r="T109">
        <v>496520</v>
      </c>
      <c r="U109">
        <v>9709763</v>
      </c>
      <c r="V109">
        <v>40.229999999999997</v>
      </c>
      <c r="W109" s="3">
        <f>StockData[[#This Row],[CLOSE]]-StockData[[#This Row],[PREV. CLOSE]]</f>
        <v>-92.650000000000091</v>
      </c>
      <c r="X109" s="2">
        <f>IFERROR((StockData[[#This Row],[CLOSE]]-StockData[[#This Row],[PREV. CLOSE]])/StockData[[#This Row],[PREV. CLOSE]],0)</f>
        <v>-7.5700629136367423E-2</v>
      </c>
      <c r="Y109" t="str">
        <f>IF(StockData[[#This Row],[Daily Return %]]&gt;0,"Gain",IF(StockData[[#This Row],[Daily Return %]]&lt;0,"Loss","No Change"))</f>
        <v>Loss</v>
      </c>
    </row>
    <row r="110" spans="1:25" x14ac:dyDescent="0.3">
      <c r="A110" s="1">
        <v>45448</v>
      </c>
      <c r="B110" s="1" t="s">
        <v>144</v>
      </c>
      <c r="C110" s="1" t="s">
        <v>142</v>
      </c>
      <c r="D110">
        <f>MONTH(StockData[[#This Row],[DATE]])</f>
        <v>6</v>
      </c>
      <c r="E110">
        <v>2024</v>
      </c>
      <c r="F110" t="s">
        <v>97</v>
      </c>
      <c r="G110" t="str">
        <f>"Q"&amp;ROUNDUP(StockData[[#This Row],[Month Number]]/3,0)</f>
        <v>Q2</v>
      </c>
      <c r="H110" s="1" t="s">
        <v>28</v>
      </c>
      <c r="I110" s="1" t="s">
        <v>29</v>
      </c>
      <c r="J110" t="s">
        <v>30</v>
      </c>
      <c r="K110">
        <v>1138</v>
      </c>
      <c r="L110">
        <v>1193</v>
      </c>
      <c r="M110">
        <v>1110.7</v>
      </c>
      <c r="N110">
        <v>1131.25</v>
      </c>
      <c r="O110">
        <v>1180.5</v>
      </c>
      <c r="P110">
        <v>1184.5</v>
      </c>
      <c r="Q110">
        <v>1152.75</v>
      </c>
      <c r="R110">
        <v>21039499</v>
      </c>
      <c r="S110">
        <v>24253312563.5</v>
      </c>
      <c r="T110">
        <v>382962</v>
      </c>
      <c r="U110">
        <v>8991633</v>
      </c>
      <c r="V110">
        <v>42.74</v>
      </c>
      <c r="W110" s="3">
        <f>StockData[[#This Row],[CLOSE]]-StockData[[#This Row],[PREV. CLOSE]]</f>
        <v>53.25</v>
      </c>
      <c r="X110" s="2">
        <f>IFERROR((StockData[[#This Row],[CLOSE]]-StockData[[#This Row],[PREV. CLOSE]])/StockData[[#This Row],[PREV. CLOSE]],0)</f>
        <v>4.7071823204419889E-2</v>
      </c>
      <c r="Y110" t="str">
        <f>IF(StockData[[#This Row],[Daily Return %]]&gt;0,"Gain",IF(StockData[[#This Row],[Daily Return %]]&lt;0,"Loss","No Change"))</f>
        <v>Gain</v>
      </c>
    </row>
    <row r="111" spans="1:25" x14ac:dyDescent="0.3">
      <c r="A111" s="1">
        <v>45449</v>
      </c>
      <c r="B111" s="1" t="s">
        <v>145</v>
      </c>
      <c r="C111" s="1" t="s">
        <v>142</v>
      </c>
      <c r="D111">
        <f>MONTH(StockData[[#This Row],[DATE]])</f>
        <v>6</v>
      </c>
      <c r="E111">
        <v>2024</v>
      </c>
      <c r="F111" t="s">
        <v>97</v>
      </c>
      <c r="G111" t="str">
        <f>"Q"&amp;ROUNDUP(StockData[[#This Row],[Month Number]]/3,0)</f>
        <v>Q2</v>
      </c>
      <c r="H111" s="1" t="s">
        <v>28</v>
      </c>
      <c r="I111" s="1" t="s">
        <v>29</v>
      </c>
      <c r="J111" t="s">
        <v>30</v>
      </c>
      <c r="K111">
        <v>1192.0999999999999</v>
      </c>
      <c r="L111">
        <v>1195.9000000000001</v>
      </c>
      <c r="M111">
        <v>1163.25</v>
      </c>
      <c r="N111">
        <v>1184.5</v>
      </c>
      <c r="O111">
        <v>1174</v>
      </c>
      <c r="P111">
        <v>1170.95</v>
      </c>
      <c r="Q111">
        <v>1177.3900000000001</v>
      </c>
      <c r="R111">
        <v>12006879</v>
      </c>
      <c r="S111">
        <v>14136779337.85</v>
      </c>
      <c r="T111">
        <v>334949</v>
      </c>
      <c r="U111">
        <v>6072523</v>
      </c>
      <c r="V111">
        <v>50.58</v>
      </c>
      <c r="W111" s="3">
        <f>StockData[[#This Row],[CLOSE]]-StockData[[#This Row],[PREV. CLOSE]]</f>
        <v>-13.549999999999955</v>
      </c>
      <c r="X111" s="2">
        <f>IFERROR((StockData[[#This Row],[CLOSE]]-StockData[[#This Row],[PREV. CLOSE]])/StockData[[#This Row],[PREV. CLOSE]],0)</f>
        <v>-1.1439425918108868E-2</v>
      </c>
      <c r="Y111" t="str">
        <f>IF(StockData[[#This Row],[Daily Return %]]&gt;0,"Gain",IF(StockData[[#This Row],[Daily Return %]]&lt;0,"Loss","No Change"))</f>
        <v>Loss</v>
      </c>
    </row>
    <row r="112" spans="1:25" x14ac:dyDescent="0.3">
      <c r="A112" s="1">
        <v>45450</v>
      </c>
      <c r="B112" s="1" t="s">
        <v>146</v>
      </c>
      <c r="C112" s="1" t="s">
        <v>142</v>
      </c>
      <c r="D112">
        <f>MONTH(StockData[[#This Row],[DATE]])</f>
        <v>6</v>
      </c>
      <c r="E112">
        <v>2024</v>
      </c>
      <c r="F112" t="s">
        <v>97</v>
      </c>
      <c r="G112" t="str">
        <f>"Q"&amp;ROUNDUP(StockData[[#This Row],[Month Number]]/3,0)</f>
        <v>Q2</v>
      </c>
      <c r="H112" s="1" t="s">
        <v>28</v>
      </c>
      <c r="I112" s="1" t="s">
        <v>29</v>
      </c>
      <c r="J112" t="s">
        <v>30</v>
      </c>
      <c r="K112">
        <v>1178</v>
      </c>
      <c r="L112">
        <v>1195.2</v>
      </c>
      <c r="M112">
        <v>1166.75</v>
      </c>
      <c r="N112">
        <v>1170.95</v>
      </c>
      <c r="O112">
        <v>1188</v>
      </c>
      <c r="P112">
        <v>1186.8</v>
      </c>
      <c r="Q112">
        <v>1186.19</v>
      </c>
      <c r="R112">
        <v>8583998</v>
      </c>
      <c r="S112">
        <v>10182291291.25</v>
      </c>
      <c r="T112">
        <v>186416</v>
      </c>
      <c r="U112">
        <v>3839640</v>
      </c>
      <c r="V112">
        <v>44.73</v>
      </c>
      <c r="W112" s="3">
        <f>StockData[[#This Row],[CLOSE]]-StockData[[#This Row],[PREV. CLOSE]]</f>
        <v>15.849999999999909</v>
      </c>
      <c r="X112" s="2">
        <f>IFERROR((StockData[[#This Row],[CLOSE]]-StockData[[#This Row],[PREV. CLOSE]])/StockData[[#This Row],[PREV. CLOSE]],0)</f>
        <v>1.3536017763354462E-2</v>
      </c>
      <c r="Y112" t="str">
        <f>IF(StockData[[#This Row],[Daily Return %]]&gt;0,"Gain",IF(StockData[[#This Row],[Daily Return %]]&lt;0,"Loss","No Change"))</f>
        <v>Gain</v>
      </c>
    </row>
    <row r="113" spans="1:25" x14ac:dyDescent="0.3">
      <c r="A113" s="1">
        <v>45453</v>
      </c>
      <c r="B113" s="1" t="s">
        <v>147</v>
      </c>
      <c r="C113" s="1" t="s">
        <v>142</v>
      </c>
      <c r="D113">
        <f>MONTH(StockData[[#This Row],[DATE]])</f>
        <v>6</v>
      </c>
      <c r="E113">
        <v>2024</v>
      </c>
      <c r="F113" t="s">
        <v>97</v>
      </c>
      <c r="G113" t="str">
        <f>"Q"&amp;ROUNDUP(StockData[[#This Row],[Month Number]]/3,0)</f>
        <v>Q2</v>
      </c>
      <c r="H113" s="1" t="s">
        <v>28</v>
      </c>
      <c r="I113" s="1" t="s">
        <v>29</v>
      </c>
      <c r="J113" t="s">
        <v>30</v>
      </c>
      <c r="K113">
        <v>1185</v>
      </c>
      <c r="L113">
        <v>1212.4000000000001</v>
      </c>
      <c r="M113">
        <v>1185</v>
      </c>
      <c r="N113">
        <v>1186.8</v>
      </c>
      <c r="O113">
        <v>1196.95</v>
      </c>
      <c r="P113">
        <v>1200</v>
      </c>
      <c r="Q113">
        <v>1205.31</v>
      </c>
      <c r="R113">
        <v>9995057</v>
      </c>
      <c r="S113">
        <v>12047164277.299999</v>
      </c>
      <c r="T113">
        <v>353620</v>
      </c>
      <c r="U113">
        <v>6455306</v>
      </c>
      <c r="V113">
        <v>64.58</v>
      </c>
      <c r="W113" s="3">
        <f>StockData[[#This Row],[CLOSE]]-StockData[[#This Row],[PREV. CLOSE]]</f>
        <v>13.200000000000045</v>
      </c>
      <c r="X113" s="2">
        <f>IFERROR((StockData[[#This Row],[CLOSE]]-StockData[[#This Row],[PREV. CLOSE]])/StockData[[#This Row],[PREV. CLOSE]],0)</f>
        <v>1.1122345803842304E-2</v>
      </c>
      <c r="Y113" t="str">
        <f>IF(StockData[[#This Row],[Daily Return %]]&gt;0,"Gain",IF(StockData[[#This Row],[Daily Return %]]&lt;0,"Loss","No Change"))</f>
        <v>Gain</v>
      </c>
    </row>
    <row r="114" spans="1:25" x14ac:dyDescent="0.3">
      <c r="A114" s="1">
        <v>45454</v>
      </c>
      <c r="B114" s="1" t="s">
        <v>148</v>
      </c>
      <c r="C114" s="1" t="s">
        <v>142</v>
      </c>
      <c r="D114">
        <f>MONTH(StockData[[#This Row],[DATE]])</f>
        <v>6</v>
      </c>
      <c r="E114">
        <v>2024</v>
      </c>
      <c r="F114" t="s">
        <v>97</v>
      </c>
      <c r="G114" t="str">
        <f>"Q"&amp;ROUNDUP(StockData[[#This Row],[Month Number]]/3,0)</f>
        <v>Q2</v>
      </c>
      <c r="H114" s="1" t="s">
        <v>28</v>
      </c>
      <c r="I114" s="1" t="s">
        <v>29</v>
      </c>
      <c r="J114" t="s">
        <v>30</v>
      </c>
      <c r="K114">
        <v>1204.45</v>
      </c>
      <c r="L114">
        <v>1209.3499999999999</v>
      </c>
      <c r="M114">
        <v>1190.45</v>
      </c>
      <c r="N114">
        <v>1200</v>
      </c>
      <c r="O114">
        <v>1193</v>
      </c>
      <c r="P114">
        <v>1194.5999999999999</v>
      </c>
      <c r="Q114">
        <v>1199.79</v>
      </c>
      <c r="R114">
        <v>9390212</v>
      </c>
      <c r="S114">
        <v>11266264173.15</v>
      </c>
      <c r="T114">
        <v>175931</v>
      </c>
      <c r="U114">
        <v>5814782</v>
      </c>
      <c r="V114">
        <v>61.92</v>
      </c>
      <c r="W114" s="3">
        <f>StockData[[#This Row],[CLOSE]]-StockData[[#This Row],[PREV. CLOSE]]</f>
        <v>-5.4000000000000909</v>
      </c>
      <c r="X114" s="2">
        <f>IFERROR((StockData[[#This Row],[CLOSE]]-StockData[[#This Row],[PREV. CLOSE]])/StockData[[#This Row],[PREV. CLOSE]],0)</f>
        <v>-4.500000000000076E-3</v>
      </c>
      <c r="Y114" t="str">
        <f>IF(StockData[[#This Row],[Daily Return %]]&gt;0,"Gain",IF(StockData[[#This Row],[Daily Return %]]&lt;0,"Loss","No Change"))</f>
        <v>Loss</v>
      </c>
    </row>
    <row r="115" spans="1:25" x14ac:dyDescent="0.3">
      <c r="A115" s="1">
        <v>45455</v>
      </c>
      <c r="B115" s="1" t="s">
        <v>149</v>
      </c>
      <c r="C115" s="1" t="s">
        <v>142</v>
      </c>
      <c r="D115">
        <f>MONTH(StockData[[#This Row],[DATE]])</f>
        <v>6</v>
      </c>
      <c r="E115">
        <v>2024</v>
      </c>
      <c r="F115" t="s">
        <v>97</v>
      </c>
      <c r="G115" t="str">
        <f>"Q"&amp;ROUNDUP(StockData[[#This Row],[Month Number]]/3,0)</f>
        <v>Q2</v>
      </c>
      <c r="H115" s="1" t="s">
        <v>28</v>
      </c>
      <c r="I115" s="1" t="s">
        <v>29</v>
      </c>
      <c r="J115" t="s">
        <v>30</v>
      </c>
      <c r="K115">
        <v>1192.0999999999999</v>
      </c>
      <c r="L115">
        <v>1206.1500000000001</v>
      </c>
      <c r="M115">
        <v>1184.0999999999999</v>
      </c>
      <c r="N115">
        <v>1194.5999999999999</v>
      </c>
      <c r="O115">
        <v>1186</v>
      </c>
      <c r="P115">
        <v>1187.9000000000001</v>
      </c>
      <c r="Q115">
        <v>1193.99</v>
      </c>
      <c r="R115">
        <v>7199718</v>
      </c>
      <c r="S115">
        <v>8596401078.25</v>
      </c>
      <c r="T115">
        <v>206029</v>
      </c>
      <c r="U115">
        <v>3535871</v>
      </c>
      <c r="V115">
        <v>49.11</v>
      </c>
      <c r="W115" s="3">
        <f>StockData[[#This Row],[CLOSE]]-StockData[[#This Row],[PREV. CLOSE]]</f>
        <v>-6.6999999999998181</v>
      </c>
      <c r="X115" s="2">
        <f>IFERROR((StockData[[#This Row],[CLOSE]]-StockData[[#This Row],[PREV. CLOSE]])/StockData[[#This Row],[PREV. CLOSE]],0)</f>
        <v>-5.6085719069142968E-3</v>
      </c>
      <c r="Y115" t="str">
        <f>IF(StockData[[#This Row],[Daily Return %]]&gt;0,"Gain",IF(StockData[[#This Row],[Daily Return %]]&lt;0,"Loss","No Change"))</f>
        <v>Loss</v>
      </c>
    </row>
    <row r="116" spans="1:25" x14ac:dyDescent="0.3">
      <c r="A116" s="1">
        <v>45456</v>
      </c>
      <c r="B116" s="1" t="s">
        <v>150</v>
      </c>
      <c r="C116" s="1" t="s">
        <v>142</v>
      </c>
      <c r="D116">
        <f>MONTH(StockData[[#This Row],[DATE]])</f>
        <v>6</v>
      </c>
      <c r="E116">
        <v>2024</v>
      </c>
      <c r="F116" t="s">
        <v>97</v>
      </c>
      <c r="G116" t="str">
        <f>"Q"&amp;ROUNDUP(StockData[[#This Row],[Month Number]]/3,0)</f>
        <v>Q2</v>
      </c>
      <c r="H116" s="1" t="s">
        <v>28</v>
      </c>
      <c r="I116" s="1" t="s">
        <v>29</v>
      </c>
      <c r="J116" t="s">
        <v>30</v>
      </c>
      <c r="K116">
        <v>1201.8</v>
      </c>
      <c r="L116">
        <v>1202</v>
      </c>
      <c r="M116">
        <v>1173.45</v>
      </c>
      <c r="N116">
        <v>1187.9000000000001</v>
      </c>
      <c r="O116">
        <v>1175.5</v>
      </c>
      <c r="P116">
        <v>1174.6500000000001</v>
      </c>
      <c r="Q116">
        <v>1182.78</v>
      </c>
      <c r="R116">
        <v>5321148</v>
      </c>
      <c r="S116">
        <v>6293767209.8999996</v>
      </c>
      <c r="T116">
        <v>166167</v>
      </c>
      <c r="U116">
        <v>3264815</v>
      </c>
      <c r="V116">
        <v>61.36</v>
      </c>
      <c r="W116" s="3">
        <f>StockData[[#This Row],[CLOSE]]-StockData[[#This Row],[PREV. CLOSE]]</f>
        <v>-13.25</v>
      </c>
      <c r="X116" s="2">
        <f>IFERROR((StockData[[#This Row],[CLOSE]]-StockData[[#This Row],[PREV. CLOSE]])/StockData[[#This Row],[PREV. CLOSE]],0)</f>
        <v>-1.1154137553666134E-2</v>
      </c>
      <c r="Y116" t="str">
        <f>IF(StockData[[#This Row],[Daily Return %]]&gt;0,"Gain",IF(StockData[[#This Row],[Daily Return %]]&lt;0,"Loss","No Change"))</f>
        <v>Loss</v>
      </c>
    </row>
    <row r="117" spans="1:25" x14ac:dyDescent="0.3">
      <c r="A117" s="1">
        <v>45457</v>
      </c>
      <c r="B117" s="1" t="s">
        <v>151</v>
      </c>
      <c r="C117" s="1" t="s">
        <v>142</v>
      </c>
      <c r="D117">
        <f>MONTH(StockData[[#This Row],[DATE]])</f>
        <v>6</v>
      </c>
      <c r="E117">
        <v>2024</v>
      </c>
      <c r="F117" t="s">
        <v>97</v>
      </c>
      <c r="G117" t="str">
        <f>"Q"&amp;ROUNDUP(StockData[[#This Row],[Month Number]]/3,0)</f>
        <v>Q2</v>
      </c>
      <c r="H117" s="1" t="s">
        <v>28</v>
      </c>
      <c r="I117" s="1" t="s">
        <v>29</v>
      </c>
      <c r="J117" t="s">
        <v>30</v>
      </c>
      <c r="K117">
        <v>1180.95</v>
      </c>
      <c r="L117">
        <v>1184.6500000000001</v>
      </c>
      <c r="M117">
        <v>1170</v>
      </c>
      <c r="N117">
        <v>1174.6500000000001</v>
      </c>
      <c r="O117">
        <v>1181</v>
      </c>
      <c r="P117">
        <v>1181.05</v>
      </c>
      <c r="Q117">
        <v>1178.9000000000001</v>
      </c>
      <c r="R117">
        <v>4451031</v>
      </c>
      <c r="S117">
        <v>5247312164.1000004</v>
      </c>
      <c r="T117">
        <v>175362</v>
      </c>
      <c r="U117">
        <v>2273332</v>
      </c>
      <c r="V117">
        <v>51.07</v>
      </c>
      <c r="W117" s="3">
        <f>StockData[[#This Row],[CLOSE]]-StockData[[#This Row],[PREV. CLOSE]]</f>
        <v>6.3999999999998636</v>
      </c>
      <c r="X117" s="2">
        <f>IFERROR((StockData[[#This Row],[CLOSE]]-StockData[[#This Row],[PREV. CLOSE]])/StockData[[#This Row],[PREV. CLOSE]],0)</f>
        <v>5.4484314476651455E-3</v>
      </c>
      <c r="Y117" t="str">
        <f>IF(StockData[[#This Row],[Daily Return %]]&gt;0,"Gain",IF(StockData[[#This Row],[Daily Return %]]&lt;0,"Loss","No Change"))</f>
        <v>Gain</v>
      </c>
    </row>
    <row r="118" spans="1:25" x14ac:dyDescent="0.3">
      <c r="A118" s="1">
        <v>45461</v>
      </c>
      <c r="B118" s="1" t="s">
        <v>152</v>
      </c>
      <c r="C118" s="1" t="s">
        <v>142</v>
      </c>
      <c r="D118">
        <f>MONTH(StockData[[#This Row],[DATE]])</f>
        <v>6</v>
      </c>
      <c r="E118">
        <v>2024</v>
      </c>
      <c r="F118" t="s">
        <v>97</v>
      </c>
      <c r="G118" t="str">
        <f>"Q"&amp;ROUNDUP(StockData[[#This Row],[Month Number]]/3,0)</f>
        <v>Q2</v>
      </c>
      <c r="H118" s="1" t="s">
        <v>28</v>
      </c>
      <c r="I118" s="1" t="s">
        <v>29</v>
      </c>
      <c r="J118" t="s">
        <v>30</v>
      </c>
      <c r="K118">
        <v>1194</v>
      </c>
      <c r="L118">
        <v>1194</v>
      </c>
      <c r="M118">
        <v>1181.1500000000001</v>
      </c>
      <c r="N118">
        <v>1181.05</v>
      </c>
      <c r="O118">
        <v>1190</v>
      </c>
      <c r="P118">
        <v>1191.9000000000001</v>
      </c>
      <c r="Q118">
        <v>1188.94</v>
      </c>
      <c r="R118">
        <v>6837181</v>
      </c>
      <c r="S118">
        <v>8128978098.3999996</v>
      </c>
      <c r="T118">
        <v>166191</v>
      </c>
      <c r="U118">
        <v>4307424</v>
      </c>
      <c r="V118">
        <v>63</v>
      </c>
      <c r="W118" s="3">
        <f>StockData[[#This Row],[CLOSE]]-StockData[[#This Row],[PREV. CLOSE]]</f>
        <v>10.850000000000136</v>
      </c>
      <c r="X118" s="2">
        <f>IFERROR((StockData[[#This Row],[CLOSE]]-StockData[[#This Row],[PREV. CLOSE]])/StockData[[#This Row],[PREV. CLOSE]],0)</f>
        <v>9.1867406121672549E-3</v>
      </c>
      <c r="Y118" t="str">
        <f>IF(StockData[[#This Row],[Daily Return %]]&gt;0,"Gain",IF(StockData[[#This Row],[Daily Return %]]&lt;0,"Loss","No Change"))</f>
        <v>Gain</v>
      </c>
    </row>
    <row r="119" spans="1:25" x14ac:dyDescent="0.3">
      <c r="A119" s="1">
        <v>45462</v>
      </c>
      <c r="B119" s="1" t="s">
        <v>153</v>
      </c>
      <c r="C119" s="1" t="s">
        <v>142</v>
      </c>
      <c r="D119">
        <f>MONTH(StockData[[#This Row],[DATE]])</f>
        <v>6</v>
      </c>
      <c r="E119">
        <v>2024</v>
      </c>
      <c r="F119" t="s">
        <v>97</v>
      </c>
      <c r="G119" t="str">
        <f>"Q"&amp;ROUNDUP(StockData[[#This Row],[Month Number]]/3,0)</f>
        <v>Q2</v>
      </c>
      <c r="H119" s="1" t="s">
        <v>28</v>
      </c>
      <c r="I119" s="1" t="s">
        <v>29</v>
      </c>
      <c r="J119" t="s">
        <v>30</v>
      </c>
      <c r="K119">
        <v>1193</v>
      </c>
      <c r="L119">
        <v>1243.3499999999999</v>
      </c>
      <c r="M119">
        <v>1185.5</v>
      </c>
      <c r="N119">
        <v>1191.9000000000001</v>
      </c>
      <c r="O119">
        <v>1229</v>
      </c>
      <c r="P119">
        <v>1226.6500000000001</v>
      </c>
      <c r="Q119">
        <v>1216.95</v>
      </c>
      <c r="R119">
        <v>17987437</v>
      </c>
      <c r="S119">
        <v>21889874992.900002</v>
      </c>
      <c r="T119">
        <v>338098</v>
      </c>
      <c r="U119">
        <v>7137531</v>
      </c>
      <c r="V119">
        <v>39.68</v>
      </c>
      <c r="W119" s="3">
        <f>StockData[[#This Row],[CLOSE]]-StockData[[#This Row],[PREV. CLOSE]]</f>
        <v>34.75</v>
      </c>
      <c r="X119" s="2">
        <f>IFERROR((StockData[[#This Row],[CLOSE]]-StockData[[#This Row],[PREV. CLOSE]])/StockData[[#This Row],[PREV. CLOSE]],0)</f>
        <v>2.9155130463965097E-2</v>
      </c>
      <c r="Y119" t="str">
        <f>IF(StockData[[#This Row],[Daily Return %]]&gt;0,"Gain",IF(StockData[[#This Row],[Daily Return %]]&lt;0,"Loss","No Change"))</f>
        <v>Gain</v>
      </c>
    </row>
    <row r="120" spans="1:25" x14ac:dyDescent="0.3">
      <c r="A120" s="1">
        <v>45463</v>
      </c>
      <c r="B120" s="1" t="s">
        <v>154</v>
      </c>
      <c r="C120" s="1" t="s">
        <v>142</v>
      </c>
      <c r="D120">
        <f>MONTH(StockData[[#This Row],[DATE]])</f>
        <v>6</v>
      </c>
      <c r="E120">
        <v>2024</v>
      </c>
      <c r="F120" t="s">
        <v>97</v>
      </c>
      <c r="G120" t="str">
        <f>"Q"&amp;ROUNDUP(StockData[[#This Row],[Month Number]]/3,0)</f>
        <v>Q2</v>
      </c>
      <c r="H120" s="1" t="s">
        <v>28</v>
      </c>
      <c r="I120" s="1" t="s">
        <v>29</v>
      </c>
      <c r="J120" t="s">
        <v>30</v>
      </c>
      <c r="K120">
        <v>1230.0999999999999</v>
      </c>
      <c r="L120">
        <v>1241.5</v>
      </c>
      <c r="M120">
        <v>1220.4000000000001</v>
      </c>
      <c r="N120">
        <v>1226.6500000000001</v>
      </c>
      <c r="O120">
        <v>1238</v>
      </c>
      <c r="P120">
        <v>1239.5</v>
      </c>
      <c r="Q120">
        <v>1234.4000000000001</v>
      </c>
      <c r="R120">
        <v>8206858</v>
      </c>
      <c r="S120">
        <v>10130577306.25</v>
      </c>
      <c r="T120">
        <v>184564</v>
      </c>
      <c r="U120">
        <v>4493794</v>
      </c>
      <c r="V120">
        <v>54.76</v>
      </c>
      <c r="W120" s="3">
        <f>StockData[[#This Row],[CLOSE]]-StockData[[#This Row],[PREV. CLOSE]]</f>
        <v>12.849999999999909</v>
      </c>
      <c r="X120" s="2">
        <f>IFERROR((StockData[[#This Row],[CLOSE]]-StockData[[#This Row],[PREV. CLOSE]])/StockData[[#This Row],[PREV. CLOSE]],0)</f>
        <v>1.0475685810948444E-2</v>
      </c>
      <c r="Y120" t="str">
        <f>IF(StockData[[#This Row],[Daily Return %]]&gt;0,"Gain",IF(StockData[[#This Row],[Daily Return %]]&lt;0,"Loss","No Change"))</f>
        <v>Gain</v>
      </c>
    </row>
    <row r="121" spans="1:25" x14ac:dyDescent="0.3">
      <c r="A121" s="1">
        <v>45464</v>
      </c>
      <c r="B121" s="1" t="s">
        <v>155</v>
      </c>
      <c r="C121" s="1" t="s">
        <v>142</v>
      </c>
      <c r="D121">
        <f>MONTH(StockData[[#This Row],[DATE]])</f>
        <v>6</v>
      </c>
      <c r="E121">
        <v>2024</v>
      </c>
      <c r="F121" t="s">
        <v>97</v>
      </c>
      <c r="G121" t="str">
        <f>"Q"&amp;ROUNDUP(StockData[[#This Row],[Month Number]]/3,0)</f>
        <v>Q2</v>
      </c>
      <c r="H121" s="1" t="s">
        <v>28</v>
      </c>
      <c r="I121" s="1" t="s">
        <v>29</v>
      </c>
      <c r="J121" t="s">
        <v>30</v>
      </c>
      <c r="K121">
        <v>1246</v>
      </c>
      <c r="L121">
        <v>1246</v>
      </c>
      <c r="M121">
        <v>1223.75</v>
      </c>
      <c r="N121">
        <v>1239.5</v>
      </c>
      <c r="O121">
        <v>1232.0999999999999</v>
      </c>
      <c r="P121">
        <v>1237.45</v>
      </c>
      <c r="Q121">
        <v>1229.24</v>
      </c>
      <c r="R121">
        <v>29311314</v>
      </c>
      <c r="S121">
        <v>36030514617.599998</v>
      </c>
      <c r="T121">
        <v>236969</v>
      </c>
      <c r="U121">
        <v>22949642</v>
      </c>
      <c r="V121">
        <v>78.3</v>
      </c>
      <c r="W121" s="3">
        <f>StockData[[#This Row],[CLOSE]]-StockData[[#This Row],[PREV. CLOSE]]</f>
        <v>-2.0499999999999545</v>
      </c>
      <c r="X121" s="2">
        <f>IFERROR((StockData[[#This Row],[CLOSE]]-StockData[[#This Row],[PREV. CLOSE]])/StockData[[#This Row],[PREV. CLOSE]],0)</f>
        <v>-1.6538926986687814E-3</v>
      </c>
      <c r="Y121" t="str">
        <f>IF(StockData[[#This Row],[Daily Return %]]&gt;0,"Gain",IF(StockData[[#This Row],[Daily Return %]]&lt;0,"Loss","No Change"))</f>
        <v>Loss</v>
      </c>
    </row>
    <row r="122" spans="1:25" x14ac:dyDescent="0.3">
      <c r="A122" s="1">
        <v>45467</v>
      </c>
      <c r="B122" s="1" t="s">
        <v>156</v>
      </c>
      <c r="C122" s="1" t="s">
        <v>142</v>
      </c>
      <c r="D122">
        <f>MONTH(StockData[[#This Row],[DATE]])</f>
        <v>6</v>
      </c>
      <c r="E122">
        <v>2024</v>
      </c>
      <c r="F122" t="s">
        <v>97</v>
      </c>
      <c r="G122" t="str">
        <f>"Q"&amp;ROUNDUP(StockData[[#This Row],[Month Number]]/3,0)</f>
        <v>Q2</v>
      </c>
      <c r="H122" s="1" t="s">
        <v>28</v>
      </c>
      <c r="I122" s="1" t="s">
        <v>29</v>
      </c>
      <c r="J122" t="s">
        <v>30</v>
      </c>
      <c r="K122">
        <v>1231</v>
      </c>
      <c r="L122">
        <v>1235.75</v>
      </c>
      <c r="M122">
        <v>1225.05</v>
      </c>
      <c r="N122">
        <v>1237.45</v>
      </c>
      <c r="O122">
        <v>1229.6500000000001</v>
      </c>
      <c r="P122">
        <v>1228.0999999999999</v>
      </c>
      <c r="Q122">
        <v>1229</v>
      </c>
      <c r="R122">
        <v>6676530</v>
      </c>
      <c r="S122">
        <v>8205423840.8000002</v>
      </c>
      <c r="T122">
        <v>199186</v>
      </c>
      <c r="U122">
        <v>3757472</v>
      </c>
      <c r="V122">
        <v>56.28</v>
      </c>
      <c r="W122" s="3">
        <f>StockData[[#This Row],[CLOSE]]-StockData[[#This Row],[PREV. CLOSE]]</f>
        <v>-9.3500000000001364</v>
      </c>
      <c r="X122" s="2">
        <f>IFERROR((StockData[[#This Row],[CLOSE]]-StockData[[#This Row],[PREV. CLOSE]])/StockData[[#This Row],[PREV. CLOSE]],0)</f>
        <v>-7.5558608428624476E-3</v>
      </c>
      <c r="Y122" t="str">
        <f>IF(StockData[[#This Row],[Daily Return %]]&gt;0,"Gain",IF(StockData[[#This Row],[Daily Return %]]&lt;0,"Loss","No Change"))</f>
        <v>Loss</v>
      </c>
    </row>
    <row r="123" spans="1:25" x14ac:dyDescent="0.3">
      <c r="A123" s="1">
        <v>45468</v>
      </c>
      <c r="B123" s="1" t="s">
        <v>157</v>
      </c>
      <c r="C123" s="1" t="s">
        <v>142</v>
      </c>
      <c r="D123">
        <f>MONTH(StockData[[#This Row],[DATE]])</f>
        <v>6</v>
      </c>
      <c r="E123">
        <v>2024</v>
      </c>
      <c r="F123" t="s">
        <v>97</v>
      </c>
      <c r="G123" t="str">
        <f>"Q"&amp;ROUNDUP(StockData[[#This Row],[Month Number]]/3,0)</f>
        <v>Q2</v>
      </c>
      <c r="H123" s="1" t="s">
        <v>28</v>
      </c>
      <c r="I123" s="1" t="s">
        <v>29</v>
      </c>
      <c r="J123" t="s">
        <v>30</v>
      </c>
      <c r="K123">
        <v>1234.45</v>
      </c>
      <c r="L123">
        <v>1278.75</v>
      </c>
      <c r="M123">
        <v>1226</v>
      </c>
      <c r="N123">
        <v>1228.0999999999999</v>
      </c>
      <c r="O123">
        <v>1272.6500000000001</v>
      </c>
      <c r="P123">
        <v>1271.45</v>
      </c>
      <c r="Q123">
        <v>1259.6300000000001</v>
      </c>
      <c r="R123">
        <v>17607952</v>
      </c>
      <c r="S123">
        <v>22179490315.099998</v>
      </c>
      <c r="T123">
        <v>328365</v>
      </c>
      <c r="U123">
        <v>7849428</v>
      </c>
      <c r="V123">
        <v>44.58</v>
      </c>
      <c r="W123" s="3">
        <f>StockData[[#This Row],[CLOSE]]-StockData[[#This Row],[PREV. CLOSE]]</f>
        <v>43.350000000000136</v>
      </c>
      <c r="X123" s="2">
        <f>IFERROR((StockData[[#This Row],[CLOSE]]-StockData[[#This Row],[PREV. CLOSE]])/StockData[[#This Row],[PREV. CLOSE]],0)</f>
        <v>3.529842846673735E-2</v>
      </c>
      <c r="Y123" t="str">
        <f>IF(StockData[[#This Row],[Daily Return %]]&gt;0,"Gain",IF(StockData[[#This Row],[Daily Return %]]&lt;0,"Loss","No Change"))</f>
        <v>Gain</v>
      </c>
    </row>
    <row r="124" spans="1:25" x14ac:dyDescent="0.3">
      <c r="A124" s="1">
        <v>45469</v>
      </c>
      <c r="B124" s="1" t="s">
        <v>158</v>
      </c>
      <c r="C124" s="1" t="s">
        <v>142</v>
      </c>
      <c r="D124">
        <f>MONTH(StockData[[#This Row],[DATE]])</f>
        <v>6</v>
      </c>
      <c r="E124">
        <v>2024</v>
      </c>
      <c r="F124" t="s">
        <v>97</v>
      </c>
      <c r="G124" t="str">
        <f>"Q"&amp;ROUNDUP(StockData[[#This Row],[Month Number]]/3,0)</f>
        <v>Q2</v>
      </c>
      <c r="H124" s="1" t="s">
        <v>28</v>
      </c>
      <c r="I124" s="1" t="s">
        <v>29</v>
      </c>
      <c r="J124" t="s">
        <v>30</v>
      </c>
      <c r="K124">
        <v>1281.0999999999999</v>
      </c>
      <c r="L124">
        <v>1292.95</v>
      </c>
      <c r="M124">
        <v>1259.2</v>
      </c>
      <c r="N124">
        <v>1271.45</v>
      </c>
      <c r="O124">
        <v>1284</v>
      </c>
      <c r="P124">
        <v>1285.4000000000001</v>
      </c>
      <c r="Q124">
        <v>1277.28</v>
      </c>
      <c r="R124">
        <v>13956370</v>
      </c>
      <c r="S124">
        <v>17826261937.799999</v>
      </c>
      <c r="T124">
        <v>252419</v>
      </c>
      <c r="U124">
        <v>8531075</v>
      </c>
      <c r="V124">
        <v>61.13</v>
      </c>
      <c r="W124" s="3">
        <f>StockData[[#This Row],[CLOSE]]-StockData[[#This Row],[PREV. CLOSE]]</f>
        <v>13.950000000000045</v>
      </c>
      <c r="X124" s="2">
        <f>IFERROR((StockData[[#This Row],[CLOSE]]-StockData[[#This Row],[PREV. CLOSE]])/StockData[[#This Row],[PREV. CLOSE]],0)</f>
        <v>1.0971725195642806E-2</v>
      </c>
      <c r="Y124" t="str">
        <f>IF(StockData[[#This Row],[Daily Return %]]&gt;0,"Gain",IF(StockData[[#This Row],[Daily Return %]]&lt;0,"Loss","No Change"))</f>
        <v>Gain</v>
      </c>
    </row>
    <row r="125" spans="1:25" x14ac:dyDescent="0.3">
      <c r="A125" s="1">
        <v>45470</v>
      </c>
      <c r="B125" s="1" t="s">
        <v>159</v>
      </c>
      <c r="C125" s="1" t="s">
        <v>142</v>
      </c>
      <c r="D125">
        <f>MONTH(StockData[[#This Row],[DATE]])</f>
        <v>6</v>
      </c>
      <c r="E125">
        <v>2024</v>
      </c>
      <c r="F125" t="s">
        <v>97</v>
      </c>
      <c r="G125" t="str">
        <f>"Q"&amp;ROUNDUP(StockData[[#This Row],[Month Number]]/3,0)</f>
        <v>Q2</v>
      </c>
      <c r="H125" s="1" t="s">
        <v>28</v>
      </c>
      <c r="I125" s="1" t="s">
        <v>29</v>
      </c>
      <c r="J125" t="s">
        <v>30</v>
      </c>
      <c r="K125">
        <v>1310</v>
      </c>
      <c r="L125">
        <v>1310</v>
      </c>
      <c r="M125">
        <v>1280</v>
      </c>
      <c r="N125">
        <v>1285.4000000000001</v>
      </c>
      <c r="O125">
        <v>1288.05</v>
      </c>
      <c r="P125">
        <v>1288.95</v>
      </c>
      <c r="Q125">
        <v>1293.0899999999999</v>
      </c>
      <c r="R125">
        <v>22311393</v>
      </c>
      <c r="S125">
        <v>28850581982.400002</v>
      </c>
      <c r="T125">
        <v>295852</v>
      </c>
      <c r="U125">
        <v>15562273</v>
      </c>
      <c r="V125">
        <v>69.75</v>
      </c>
      <c r="W125" s="3">
        <f>StockData[[#This Row],[CLOSE]]-StockData[[#This Row],[PREV. CLOSE]]</f>
        <v>3.5499999999999545</v>
      </c>
      <c r="X125" s="2">
        <f>IFERROR((StockData[[#This Row],[CLOSE]]-StockData[[#This Row],[PREV. CLOSE]])/StockData[[#This Row],[PREV. CLOSE]],0)</f>
        <v>2.7617862144079307E-3</v>
      </c>
      <c r="Y125" t="str">
        <f>IF(StockData[[#This Row],[Daily Return %]]&gt;0,"Gain",IF(StockData[[#This Row],[Daily Return %]]&lt;0,"Loss","No Change"))</f>
        <v>Gain</v>
      </c>
    </row>
    <row r="126" spans="1:25" x14ac:dyDescent="0.3">
      <c r="A126" s="1">
        <v>45471</v>
      </c>
      <c r="B126" s="1" t="s">
        <v>160</v>
      </c>
      <c r="C126" s="1" t="s">
        <v>142</v>
      </c>
      <c r="D126">
        <f>MONTH(StockData[[#This Row],[DATE]])</f>
        <v>6</v>
      </c>
      <c r="E126">
        <v>2024</v>
      </c>
      <c r="F126" t="s">
        <v>97</v>
      </c>
      <c r="G126" t="str">
        <f>"Q"&amp;ROUNDUP(StockData[[#This Row],[Month Number]]/3,0)</f>
        <v>Q2</v>
      </c>
      <c r="H126" s="1" t="s">
        <v>28</v>
      </c>
      <c r="I126" s="1" t="s">
        <v>29</v>
      </c>
      <c r="J126" t="s">
        <v>30</v>
      </c>
      <c r="K126">
        <v>1283.0999999999999</v>
      </c>
      <c r="L126">
        <v>1289.9000000000001</v>
      </c>
      <c r="M126">
        <v>1261.5999999999999</v>
      </c>
      <c r="N126">
        <v>1288.95</v>
      </c>
      <c r="O126">
        <v>1263.8</v>
      </c>
      <c r="P126">
        <v>1265.25</v>
      </c>
      <c r="Q126">
        <v>1272.1400000000001</v>
      </c>
      <c r="R126">
        <v>7167069</v>
      </c>
      <c r="S126">
        <v>9117494214.7999992</v>
      </c>
      <c r="T126">
        <v>274653</v>
      </c>
      <c r="U126">
        <v>3910661</v>
      </c>
      <c r="V126">
        <v>54.56</v>
      </c>
      <c r="W126" s="3">
        <f>StockData[[#This Row],[CLOSE]]-StockData[[#This Row],[PREV. CLOSE]]</f>
        <v>-23.700000000000045</v>
      </c>
      <c r="X126" s="2">
        <f>IFERROR((StockData[[#This Row],[CLOSE]]-StockData[[#This Row],[PREV. CLOSE]])/StockData[[#This Row],[PREV. CLOSE]],0)</f>
        <v>-1.838705923426048E-2</v>
      </c>
      <c r="Y126" t="str">
        <f>IF(StockData[[#This Row],[Daily Return %]]&gt;0,"Gain",IF(StockData[[#This Row],[Daily Return %]]&lt;0,"Loss","No Change"))</f>
        <v>Loss</v>
      </c>
    </row>
    <row r="127" spans="1:25" x14ac:dyDescent="0.3">
      <c r="A127" s="1">
        <v>45474</v>
      </c>
      <c r="B127" s="1" t="s">
        <v>161</v>
      </c>
      <c r="C127" s="1" t="s">
        <v>162</v>
      </c>
      <c r="D127">
        <f>MONTH(StockData[[#This Row],[DATE]])</f>
        <v>7</v>
      </c>
      <c r="E127">
        <v>2024</v>
      </c>
      <c r="F127" t="s">
        <v>163</v>
      </c>
      <c r="G127" t="str">
        <f>"Q"&amp;ROUNDUP(StockData[[#This Row],[Month Number]]/3,0)</f>
        <v>Q3</v>
      </c>
      <c r="H127" s="1" t="s">
        <v>28</v>
      </c>
      <c r="I127" s="1" t="s">
        <v>29</v>
      </c>
      <c r="J127" t="s">
        <v>30</v>
      </c>
      <c r="K127">
        <v>1273</v>
      </c>
      <c r="L127">
        <v>1273</v>
      </c>
      <c r="M127">
        <v>1256.45</v>
      </c>
      <c r="N127">
        <v>1265.25</v>
      </c>
      <c r="O127">
        <v>1259.7</v>
      </c>
      <c r="P127">
        <v>1261.9000000000001</v>
      </c>
      <c r="Q127">
        <v>1264.6600000000001</v>
      </c>
      <c r="R127">
        <v>5797015</v>
      </c>
      <c r="S127">
        <v>7331280202.8500004</v>
      </c>
      <c r="T127">
        <v>183547</v>
      </c>
      <c r="U127">
        <v>2886086</v>
      </c>
      <c r="V127">
        <v>49.79</v>
      </c>
      <c r="W127" s="3">
        <f>StockData[[#This Row],[CLOSE]]-StockData[[#This Row],[PREV. CLOSE]]</f>
        <v>-3.3499999999999091</v>
      </c>
      <c r="X127" s="2">
        <f>IFERROR((StockData[[#This Row],[CLOSE]]-StockData[[#This Row],[PREV. CLOSE]])/StockData[[#This Row],[PREV. CLOSE]],0)</f>
        <v>-2.6476980833826588E-3</v>
      </c>
      <c r="Y127" t="str">
        <f>IF(StockData[[#This Row],[Daily Return %]]&gt;0,"Gain",IF(StockData[[#This Row],[Daily Return %]]&lt;0,"Loss","No Change"))</f>
        <v>Loss</v>
      </c>
    </row>
    <row r="128" spans="1:25" x14ac:dyDescent="0.3">
      <c r="A128" s="1">
        <v>45475</v>
      </c>
      <c r="B128" s="1" t="s">
        <v>164</v>
      </c>
      <c r="C128" s="1" t="s">
        <v>162</v>
      </c>
      <c r="D128">
        <f>MONTH(StockData[[#This Row],[DATE]])</f>
        <v>7</v>
      </c>
      <c r="E128">
        <v>2024</v>
      </c>
      <c r="F128" t="s">
        <v>163</v>
      </c>
      <c r="G128" t="str">
        <f>"Q"&amp;ROUNDUP(StockData[[#This Row],[Month Number]]/3,0)</f>
        <v>Q3</v>
      </c>
      <c r="H128" s="1" t="s">
        <v>28</v>
      </c>
      <c r="I128" s="1" t="s">
        <v>29</v>
      </c>
      <c r="J128" t="s">
        <v>30</v>
      </c>
      <c r="K128">
        <v>1265</v>
      </c>
      <c r="L128">
        <v>1267.8499999999999</v>
      </c>
      <c r="M128">
        <v>1238.25</v>
      </c>
      <c r="N128">
        <v>1261.9000000000001</v>
      </c>
      <c r="O128">
        <v>1250</v>
      </c>
      <c r="P128">
        <v>1253.4000000000001</v>
      </c>
      <c r="Q128">
        <v>1251.5999999999999</v>
      </c>
      <c r="R128">
        <v>9945447</v>
      </c>
      <c r="S128">
        <v>12447763788.799999</v>
      </c>
      <c r="T128">
        <v>258476</v>
      </c>
      <c r="U128">
        <v>4528406</v>
      </c>
      <c r="V128">
        <v>45.53</v>
      </c>
      <c r="W128" s="3">
        <f>StockData[[#This Row],[CLOSE]]-StockData[[#This Row],[PREV. CLOSE]]</f>
        <v>-8.5</v>
      </c>
      <c r="X128" s="2">
        <f>IFERROR((StockData[[#This Row],[CLOSE]]-StockData[[#This Row],[PREV. CLOSE]])/StockData[[#This Row],[PREV. CLOSE]],0)</f>
        <v>-6.7358744749980186E-3</v>
      </c>
      <c r="Y128" t="str">
        <f>IF(StockData[[#This Row],[Daily Return %]]&gt;0,"Gain",IF(StockData[[#This Row],[Daily Return %]]&lt;0,"Loss","No Change"))</f>
        <v>Loss</v>
      </c>
    </row>
    <row r="129" spans="1:25" x14ac:dyDescent="0.3">
      <c r="A129" s="1">
        <v>45476</v>
      </c>
      <c r="B129" s="1" t="s">
        <v>165</v>
      </c>
      <c r="C129" s="1" t="s">
        <v>162</v>
      </c>
      <c r="D129">
        <f>MONTH(StockData[[#This Row],[DATE]])</f>
        <v>7</v>
      </c>
      <c r="E129">
        <v>2024</v>
      </c>
      <c r="F129" t="s">
        <v>163</v>
      </c>
      <c r="G129" t="str">
        <f>"Q"&amp;ROUNDUP(StockData[[#This Row],[Month Number]]/3,0)</f>
        <v>Q3</v>
      </c>
      <c r="H129" s="1" t="s">
        <v>28</v>
      </c>
      <c r="I129" s="1" t="s">
        <v>29</v>
      </c>
      <c r="J129" t="s">
        <v>30</v>
      </c>
      <c r="K129">
        <v>1260</v>
      </c>
      <c r="L129">
        <v>1288.5999999999999</v>
      </c>
      <c r="M129">
        <v>1243.5999999999999</v>
      </c>
      <c r="N129">
        <v>1253.4000000000001</v>
      </c>
      <c r="O129">
        <v>1276.2</v>
      </c>
      <c r="P129">
        <v>1280</v>
      </c>
      <c r="Q129">
        <v>1275.8900000000001</v>
      </c>
      <c r="R129">
        <v>15171347</v>
      </c>
      <c r="S129">
        <v>19356973831.75</v>
      </c>
      <c r="T129">
        <v>275391</v>
      </c>
      <c r="U129">
        <v>7328367</v>
      </c>
      <c r="V129">
        <v>48.3</v>
      </c>
      <c r="W129" s="3">
        <f>StockData[[#This Row],[CLOSE]]-StockData[[#This Row],[PREV. CLOSE]]</f>
        <v>26.599999999999909</v>
      </c>
      <c r="X129" s="2">
        <f>IFERROR((StockData[[#This Row],[CLOSE]]-StockData[[#This Row],[PREV. CLOSE]])/StockData[[#This Row],[PREV. CLOSE]],0)</f>
        <v>2.1222275410882327E-2</v>
      </c>
      <c r="Y129" t="str">
        <f>IF(StockData[[#This Row],[Daily Return %]]&gt;0,"Gain",IF(StockData[[#This Row],[Daily Return %]]&lt;0,"Loss","No Change"))</f>
        <v>Gain</v>
      </c>
    </row>
    <row r="130" spans="1:25" x14ac:dyDescent="0.3">
      <c r="A130" s="1">
        <v>45477</v>
      </c>
      <c r="B130" s="1" t="s">
        <v>166</v>
      </c>
      <c r="C130" s="1" t="s">
        <v>162</v>
      </c>
      <c r="D130">
        <f>MONTH(StockData[[#This Row],[DATE]])</f>
        <v>7</v>
      </c>
      <c r="E130">
        <v>2024</v>
      </c>
      <c r="F130" t="s">
        <v>163</v>
      </c>
      <c r="G130" t="str">
        <f>"Q"&amp;ROUNDUP(StockData[[#This Row],[Month Number]]/3,0)</f>
        <v>Q3</v>
      </c>
      <c r="H130" s="1" t="s">
        <v>28</v>
      </c>
      <c r="I130" s="1" t="s">
        <v>29</v>
      </c>
      <c r="J130" t="s">
        <v>30</v>
      </c>
      <c r="K130">
        <v>1288</v>
      </c>
      <c r="L130">
        <v>1293</v>
      </c>
      <c r="M130">
        <v>1268.5</v>
      </c>
      <c r="N130">
        <v>1280</v>
      </c>
      <c r="O130">
        <v>1277.8</v>
      </c>
      <c r="P130">
        <v>1280.9000000000001</v>
      </c>
      <c r="Q130">
        <v>1280.77</v>
      </c>
      <c r="R130">
        <v>4817380</v>
      </c>
      <c r="S130">
        <v>6169970460.9499998</v>
      </c>
      <c r="T130">
        <v>182778</v>
      </c>
      <c r="U130">
        <v>2168471</v>
      </c>
      <c r="V130">
        <v>45.01</v>
      </c>
      <c r="W130" s="3">
        <f>StockData[[#This Row],[CLOSE]]-StockData[[#This Row],[PREV. CLOSE]]</f>
        <v>0.90000000000009095</v>
      </c>
      <c r="X130" s="2">
        <f>IFERROR((StockData[[#This Row],[CLOSE]]-StockData[[#This Row],[PREV. CLOSE]])/StockData[[#This Row],[PREV. CLOSE]],0)</f>
        <v>7.031250000000711E-4</v>
      </c>
      <c r="Y130" t="str">
        <f>IF(StockData[[#This Row],[Daily Return %]]&gt;0,"Gain",IF(StockData[[#This Row],[Daily Return %]]&lt;0,"Loss","No Change"))</f>
        <v>Gain</v>
      </c>
    </row>
    <row r="131" spans="1:25" x14ac:dyDescent="0.3">
      <c r="A131" s="1">
        <v>45478</v>
      </c>
      <c r="B131" s="1" t="s">
        <v>167</v>
      </c>
      <c r="C131" s="1" t="s">
        <v>162</v>
      </c>
      <c r="D131">
        <f>MONTH(StockData[[#This Row],[DATE]])</f>
        <v>7</v>
      </c>
      <c r="E131">
        <v>2024</v>
      </c>
      <c r="F131" t="s">
        <v>163</v>
      </c>
      <c r="G131" t="str">
        <f>"Q"&amp;ROUNDUP(StockData[[#This Row],[Month Number]]/3,0)</f>
        <v>Q3</v>
      </c>
      <c r="H131" s="1" t="s">
        <v>28</v>
      </c>
      <c r="I131" s="1" t="s">
        <v>29</v>
      </c>
      <c r="J131" t="s">
        <v>30</v>
      </c>
      <c r="K131">
        <v>1272</v>
      </c>
      <c r="L131">
        <v>1295.4000000000001</v>
      </c>
      <c r="M131">
        <v>1270.9000000000001</v>
      </c>
      <c r="N131">
        <v>1280.9000000000001</v>
      </c>
      <c r="O131">
        <v>1284</v>
      </c>
      <c r="P131">
        <v>1287.05</v>
      </c>
      <c r="Q131">
        <v>1284.18</v>
      </c>
      <c r="R131">
        <v>8593502</v>
      </c>
      <c r="S131">
        <v>11035596547.700001</v>
      </c>
      <c r="T131">
        <v>220462</v>
      </c>
      <c r="U131">
        <v>4631538</v>
      </c>
      <c r="V131">
        <v>53.9</v>
      </c>
      <c r="W131" s="3">
        <f>StockData[[#This Row],[CLOSE]]-StockData[[#This Row],[PREV. CLOSE]]</f>
        <v>6.1499999999998636</v>
      </c>
      <c r="X131" s="2">
        <f>IFERROR((StockData[[#This Row],[CLOSE]]-StockData[[#This Row],[PREV. CLOSE]])/StockData[[#This Row],[PREV. CLOSE]],0)</f>
        <v>4.8013115777967548E-3</v>
      </c>
      <c r="Y131" t="str">
        <f>IF(StockData[[#This Row],[Daily Return %]]&gt;0,"Gain",IF(StockData[[#This Row],[Daily Return %]]&lt;0,"Loss","No Change"))</f>
        <v>Gain</v>
      </c>
    </row>
    <row r="132" spans="1:25" x14ac:dyDescent="0.3">
      <c r="A132" s="1">
        <v>45481</v>
      </c>
      <c r="B132" s="1" t="s">
        <v>168</v>
      </c>
      <c r="C132" s="1" t="s">
        <v>162</v>
      </c>
      <c r="D132">
        <f>MONTH(StockData[[#This Row],[DATE]])</f>
        <v>7</v>
      </c>
      <c r="E132">
        <v>2024</v>
      </c>
      <c r="F132" t="s">
        <v>163</v>
      </c>
      <c r="G132" t="str">
        <f>"Q"&amp;ROUNDUP(StockData[[#This Row],[Month Number]]/3,0)</f>
        <v>Q3</v>
      </c>
      <c r="H132" s="1" t="s">
        <v>28</v>
      </c>
      <c r="I132" s="1" t="s">
        <v>29</v>
      </c>
      <c r="J132" t="s">
        <v>30</v>
      </c>
      <c r="K132">
        <v>1285</v>
      </c>
      <c r="L132">
        <v>1297.4000000000001</v>
      </c>
      <c r="M132">
        <v>1279.5999999999999</v>
      </c>
      <c r="N132">
        <v>1287.05</v>
      </c>
      <c r="O132">
        <v>1289</v>
      </c>
      <c r="P132">
        <v>1287.8499999999999</v>
      </c>
      <c r="Q132">
        <v>1285.9000000000001</v>
      </c>
      <c r="R132">
        <v>4216951</v>
      </c>
      <c r="S132">
        <v>5422566780.5</v>
      </c>
      <c r="T132">
        <v>95592</v>
      </c>
      <c r="U132">
        <v>2388791</v>
      </c>
      <c r="V132">
        <v>56.65</v>
      </c>
      <c r="W132" s="3">
        <f>StockData[[#This Row],[CLOSE]]-StockData[[#This Row],[PREV. CLOSE]]</f>
        <v>0.79999999999995453</v>
      </c>
      <c r="X132" s="2">
        <f>IFERROR((StockData[[#This Row],[CLOSE]]-StockData[[#This Row],[PREV. CLOSE]])/StockData[[#This Row],[PREV. CLOSE]],0)</f>
        <v>6.2157647333044915E-4</v>
      </c>
      <c r="Y132" t="str">
        <f>IF(StockData[[#This Row],[Daily Return %]]&gt;0,"Gain",IF(StockData[[#This Row],[Daily Return %]]&lt;0,"Loss","No Change"))</f>
        <v>Gain</v>
      </c>
    </row>
    <row r="133" spans="1:25" x14ac:dyDescent="0.3">
      <c r="A133" s="1">
        <v>45482</v>
      </c>
      <c r="B133" s="1" t="s">
        <v>169</v>
      </c>
      <c r="C133" s="1" t="s">
        <v>162</v>
      </c>
      <c r="D133">
        <f>MONTH(StockData[[#This Row],[DATE]])</f>
        <v>7</v>
      </c>
      <c r="E133">
        <v>2024</v>
      </c>
      <c r="F133" t="s">
        <v>163</v>
      </c>
      <c r="G133" t="str">
        <f>"Q"&amp;ROUNDUP(StockData[[#This Row],[Month Number]]/3,0)</f>
        <v>Q3</v>
      </c>
      <c r="H133" s="1" t="s">
        <v>28</v>
      </c>
      <c r="I133" s="1" t="s">
        <v>29</v>
      </c>
      <c r="J133" t="s">
        <v>30</v>
      </c>
      <c r="K133">
        <v>1284</v>
      </c>
      <c r="L133">
        <v>1295</v>
      </c>
      <c r="M133">
        <v>1279.2</v>
      </c>
      <c r="N133">
        <v>1287.8499999999999</v>
      </c>
      <c r="O133">
        <v>1287.4000000000001</v>
      </c>
      <c r="P133">
        <v>1289.4000000000001</v>
      </c>
      <c r="Q133">
        <v>1286.6500000000001</v>
      </c>
      <c r="R133">
        <v>6930340</v>
      </c>
      <c r="S133">
        <v>8916950649.7999992</v>
      </c>
      <c r="T133">
        <v>163202</v>
      </c>
      <c r="U133">
        <v>4514487</v>
      </c>
      <c r="V133">
        <v>65.14</v>
      </c>
      <c r="W133" s="3">
        <f>StockData[[#This Row],[CLOSE]]-StockData[[#This Row],[PREV. CLOSE]]</f>
        <v>1.5500000000001819</v>
      </c>
      <c r="X133" s="2">
        <f>IFERROR((StockData[[#This Row],[CLOSE]]-StockData[[#This Row],[PREV. CLOSE]])/StockData[[#This Row],[PREV. CLOSE]],0)</f>
        <v>1.2035563147883542E-3</v>
      </c>
      <c r="Y133" t="str">
        <f>IF(StockData[[#This Row],[Daily Return %]]&gt;0,"Gain",IF(StockData[[#This Row],[Daily Return %]]&lt;0,"Loss","No Change"))</f>
        <v>Gain</v>
      </c>
    </row>
    <row r="134" spans="1:25" x14ac:dyDescent="0.3">
      <c r="A134" s="1">
        <v>45483</v>
      </c>
      <c r="B134" s="1" t="s">
        <v>170</v>
      </c>
      <c r="C134" s="1" t="s">
        <v>162</v>
      </c>
      <c r="D134">
        <f>MONTH(StockData[[#This Row],[DATE]])</f>
        <v>7</v>
      </c>
      <c r="E134">
        <v>2024</v>
      </c>
      <c r="F134" t="s">
        <v>163</v>
      </c>
      <c r="G134" t="str">
        <f>"Q"&amp;ROUNDUP(StockData[[#This Row],[Month Number]]/3,0)</f>
        <v>Q3</v>
      </c>
      <c r="H134" s="1" t="s">
        <v>28</v>
      </c>
      <c r="I134" s="1" t="s">
        <v>29</v>
      </c>
      <c r="J134" t="s">
        <v>30</v>
      </c>
      <c r="K134">
        <v>1284.2</v>
      </c>
      <c r="L134">
        <v>1294</v>
      </c>
      <c r="M134">
        <v>1275.1500000000001</v>
      </c>
      <c r="N134">
        <v>1289.4000000000001</v>
      </c>
      <c r="O134">
        <v>1291.05</v>
      </c>
      <c r="P134">
        <v>1291.6500000000001</v>
      </c>
      <c r="Q134">
        <v>1287.01</v>
      </c>
      <c r="R134">
        <v>9020489</v>
      </c>
      <c r="S134">
        <v>11609470885.700001</v>
      </c>
      <c r="T134">
        <v>198328</v>
      </c>
      <c r="U134">
        <v>4807924</v>
      </c>
      <c r="V134">
        <v>53.3</v>
      </c>
      <c r="W134" s="3">
        <f>StockData[[#This Row],[CLOSE]]-StockData[[#This Row],[PREV. CLOSE]]</f>
        <v>2.25</v>
      </c>
      <c r="X134" s="2">
        <f>IFERROR((StockData[[#This Row],[CLOSE]]-StockData[[#This Row],[PREV. CLOSE]])/StockData[[#This Row],[PREV. CLOSE]],0)</f>
        <v>1.7449976733364355E-3</v>
      </c>
      <c r="Y134" t="str">
        <f>IF(StockData[[#This Row],[Daily Return %]]&gt;0,"Gain",IF(StockData[[#This Row],[Daily Return %]]&lt;0,"Loss","No Change"))</f>
        <v>Gain</v>
      </c>
    </row>
    <row r="135" spans="1:25" x14ac:dyDescent="0.3">
      <c r="A135" s="1">
        <v>45484</v>
      </c>
      <c r="B135" s="1" t="s">
        <v>171</v>
      </c>
      <c r="C135" s="1" t="s">
        <v>162</v>
      </c>
      <c r="D135">
        <f>MONTH(StockData[[#This Row],[DATE]])</f>
        <v>7</v>
      </c>
      <c r="E135">
        <v>2024</v>
      </c>
      <c r="F135" t="s">
        <v>163</v>
      </c>
      <c r="G135" t="str">
        <f>"Q"&amp;ROUNDUP(StockData[[#This Row],[Month Number]]/3,0)</f>
        <v>Q3</v>
      </c>
      <c r="H135" s="1" t="s">
        <v>28</v>
      </c>
      <c r="I135" s="1" t="s">
        <v>29</v>
      </c>
      <c r="J135" t="s">
        <v>30</v>
      </c>
      <c r="K135">
        <v>1301.05</v>
      </c>
      <c r="L135">
        <v>1301.4000000000001</v>
      </c>
      <c r="M135">
        <v>1276.95</v>
      </c>
      <c r="N135">
        <v>1291.6500000000001</v>
      </c>
      <c r="O135">
        <v>1299.3</v>
      </c>
      <c r="P135">
        <v>1296.75</v>
      </c>
      <c r="Q135">
        <v>1291.18</v>
      </c>
      <c r="R135">
        <v>7848846</v>
      </c>
      <c r="S135">
        <v>10134279274.549999</v>
      </c>
      <c r="T135">
        <v>232678</v>
      </c>
      <c r="U135">
        <v>5043313</v>
      </c>
      <c r="V135">
        <v>64.260000000000005</v>
      </c>
      <c r="W135" s="3">
        <f>StockData[[#This Row],[CLOSE]]-StockData[[#This Row],[PREV. CLOSE]]</f>
        <v>5.0999999999999091</v>
      </c>
      <c r="X135" s="2">
        <f>IFERROR((StockData[[#This Row],[CLOSE]]-StockData[[#This Row],[PREV. CLOSE]])/StockData[[#This Row],[PREV. CLOSE]],0)</f>
        <v>3.9484380443617923E-3</v>
      </c>
      <c r="Y135" t="str">
        <f>IF(StockData[[#This Row],[Daily Return %]]&gt;0,"Gain",IF(StockData[[#This Row],[Daily Return %]]&lt;0,"Loss","No Change"))</f>
        <v>Gain</v>
      </c>
    </row>
    <row r="136" spans="1:25" x14ac:dyDescent="0.3">
      <c r="A136" s="1">
        <v>45485</v>
      </c>
      <c r="B136" s="1" t="s">
        <v>172</v>
      </c>
      <c r="C136" s="1" t="s">
        <v>162</v>
      </c>
      <c r="D136">
        <f>MONTH(StockData[[#This Row],[DATE]])</f>
        <v>7</v>
      </c>
      <c r="E136">
        <v>2024</v>
      </c>
      <c r="F136" t="s">
        <v>163</v>
      </c>
      <c r="G136" t="str">
        <f>"Q"&amp;ROUNDUP(StockData[[#This Row],[Month Number]]/3,0)</f>
        <v>Q3</v>
      </c>
      <c r="H136" s="1" t="s">
        <v>28</v>
      </c>
      <c r="I136" s="1" t="s">
        <v>29</v>
      </c>
      <c r="J136" t="s">
        <v>30</v>
      </c>
      <c r="K136">
        <v>1293.9000000000001</v>
      </c>
      <c r="L136">
        <v>1339.65</v>
      </c>
      <c r="M136">
        <v>1293.9000000000001</v>
      </c>
      <c r="N136">
        <v>1296.75</v>
      </c>
      <c r="O136">
        <v>1317</v>
      </c>
      <c r="P136">
        <v>1317.3</v>
      </c>
      <c r="Q136">
        <v>1320.56</v>
      </c>
      <c r="R136">
        <v>11278987</v>
      </c>
      <c r="S136">
        <v>14894575098.799999</v>
      </c>
      <c r="T136">
        <v>297723</v>
      </c>
      <c r="U136">
        <v>6429384</v>
      </c>
      <c r="V136">
        <v>57</v>
      </c>
      <c r="W136" s="3">
        <f>StockData[[#This Row],[CLOSE]]-StockData[[#This Row],[PREV. CLOSE]]</f>
        <v>20.549999999999955</v>
      </c>
      <c r="X136" s="2">
        <f>IFERROR((StockData[[#This Row],[CLOSE]]-StockData[[#This Row],[PREV. CLOSE]])/StockData[[#This Row],[PREV. CLOSE]],0)</f>
        <v>1.5847310584152653E-2</v>
      </c>
      <c r="Y136" t="str">
        <f>IF(StockData[[#This Row],[Daily Return %]]&gt;0,"Gain",IF(StockData[[#This Row],[Daily Return %]]&lt;0,"Loss","No Change"))</f>
        <v>Gain</v>
      </c>
    </row>
    <row r="137" spans="1:25" x14ac:dyDescent="0.3">
      <c r="A137" s="1">
        <v>45488</v>
      </c>
      <c r="B137" s="1" t="s">
        <v>173</v>
      </c>
      <c r="C137" s="1" t="s">
        <v>162</v>
      </c>
      <c r="D137">
        <f>MONTH(StockData[[#This Row],[DATE]])</f>
        <v>7</v>
      </c>
      <c r="E137">
        <v>2024</v>
      </c>
      <c r="F137" t="s">
        <v>163</v>
      </c>
      <c r="G137" t="str">
        <f>"Q"&amp;ROUNDUP(StockData[[#This Row],[Month Number]]/3,0)</f>
        <v>Q3</v>
      </c>
      <c r="H137" s="1" t="s">
        <v>28</v>
      </c>
      <c r="I137" s="1" t="s">
        <v>29</v>
      </c>
      <c r="J137" t="s">
        <v>30</v>
      </c>
      <c r="K137">
        <v>1316.7</v>
      </c>
      <c r="L137">
        <v>1324.4</v>
      </c>
      <c r="M137">
        <v>1305</v>
      </c>
      <c r="N137">
        <v>1317.3</v>
      </c>
      <c r="O137">
        <v>1308.45</v>
      </c>
      <c r="P137">
        <v>1307.45</v>
      </c>
      <c r="Q137">
        <v>1311.89</v>
      </c>
      <c r="R137">
        <v>11537127</v>
      </c>
      <c r="S137">
        <v>15135387983.049999</v>
      </c>
      <c r="T137">
        <v>214007</v>
      </c>
      <c r="U137">
        <v>5653156</v>
      </c>
      <c r="V137">
        <v>49</v>
      </c>
      <c r="W137" s="3">
        <f>StockData[[#This Row],[CLOSE]]-StockData[[#This Row],[PREV. CLOSE]]</f>
        <v>-9.8499999999999091</v>
      </c>
      <c r="X137" s="2">
        <f>IFERROR((StockData[[#This Row],[CLOSE]]-StockData[[#This Row],[PREV. CLOSE]])/StockData[[#This Row],[PREV. CLOSE]],0)</f>
        <v>-7.4774159265162902E-3</v>
      </c>
      <c r="Y137" t="str">
        <f>IF(StockData[[#This Row],[Daily Return %]]&gt;0,"Gain",IF(StockData[[#This Row],[Daily Return %]]&lt;0,"Loss","No Change"))</f>
        <v>Loss</v>
      </c>
    </row>
    <row r="138" spans="1:25" x14ac:dyDescent="0.3">
      <c r="A138" s="1">
        <v>45489</v>
      </c>
      <c r="B138" s="1" t="s">
        <v>174</v>
      </c>
      <c r="C138" s="1" t="s">
        <v>162</v>
      </c>
      <c r="D138">
        <f>MONTH(StockData[[#This Row],[DATE]])</f>
        <v>7</v>
      </c>
      <c r="E138">
        <v>2024</v>
      </c>
      <c r="F138" t="s">
        <v>163</v>
      </c>
      <c r="G138" t="str">
        <f>"Q"&amp;ROUNDUP(StockData[[#This Row],[Month Number]]/3,0)</f>
        <v>Q3</v>
      </c>
      <c r="H138" s="1" t="s">
        <v>28</v>
      </c>
      <c r="I138" s="1" t="s">
        <v>29</v>
      </c>
      <c r="J138" t="s">
        <v>30</v>
      </c>
      <c r="K138">
        <v>1307.45</v>
      </c>
      <c r="L138">
        <v>1318.45</v>
      </c>
      <c r="M138">
        <v>1299.7</v>
      </c>
      <c r="N138">
        <v>1307.45</v>
      </c>
      <c r="O138">
        <v>1305.45</v>
      </c>
      <c r="P138">
        <v>1304</v>
      </c>
      <c r="Q138">
        <v>1303.98</v>
      </c>
      <c r="R138">
        <v>5433264</v>
      </c>
      <c r="S138">
        <v>7084862112.6000004</v>
      </c>
      <c r="T138">
        <v>169454</v>
      </c>
      <c r="U138">
        <v>2947252</v>
      </c>
      <c r="V138">
        <v>54.24</v>
      </c>
      <c r="W138" s="3">
        <f>StockData[[#This Row],[CLOSE]]-StockData[[#This Row],[PREV. CLOSE]]</f>
        <v>-3.4500000000000455</v>
      </c>
      <c r="X138" s="2">
        <f>IFERROR((StockData[[#This Row],[CLOSE]]-StockData[[#This Row],[PREV. CLOSE]])/StockData[[#This Row],[PREV. CLOSE]],0)</f>
        <v>-2.6387242341963709E-3</v>
      </c>
      <c r="Y138" t="str">
        <f>IF(StockData[[#This Row],[Daily Return %]]&gt;0,"Gain",IF(StockData[[#This Row],[Daily Return %]]&lt;0,"Loss","No Change"))</f>
        <v>Loss</v>
      </c>
    </row>
    <row r="139" spans="1:25" x14ac:dyDescent="0.3">
      <c r="A139" s="1">
        <v>45491</v>
      </c>
      <c r="B139" s="1" t="s">
        <v>175</v>
      </c>
      <c r="C139" s="1" t="s">
        <v>162</v>
      </c>
      <c r="D139">
        <f>MONTH(StockData[[#This Row],[DATE]])</f>
        <v>7</v>
      </c>
      <c r="E139">
        <v>2024</v>
      </c>
      <c r="F139" t="s">
        <v>163</v>
      </c>
      <c r="G139" t="str">
        <f>"Q"&amp;ROUNDUP(StockData[[#This Row],[Month Number]]/3,0)</f>
        <v>Q3</v>
      </c>
      <c r="H139" s="1" t="s">
        <v>28</v>
      </c>
      <c r="I139" s="1" t="s">
        <v>29</v>
      </c>
      <c r="J139" t="s">
        <v>30</v>
      </c>
      <c r="K139">
        <v>1300</v>
      </c>
      <c r="L139">
        <v>1318.6</v>
      </c>
      <c r="M139">
        <v>1294.5</v>
      </c>
      <c r="N139">
        <v>1304</v>
      </c>
      <c r="O139">
        <v>1310</v>
      </c>
      <c r="P139">
        <v>1309.4000000000001</v>
      </c>
      <c r="Q139">
        <v>1307.6600000000001</v>
      </c>
      <c r="R139">
        <v>6787511</v>
      </c>
      <c r="S139">
        <v>8875765736.2000008</v>
      </c>
      <c r="T139">
        <v>199758</v>
      </c>
      <c r="U139">
        <v>3324609</v>
      </c>
      <c r="V139">
        <v>48.98</v>
      </c>
      <c r="W139" s="3">
        <f>StockData[[#This Row],[CLOSE]]-StockData[[#This Row],[PREV. CLOSE]]</f>
        <v>5.4000000000000909</v>
      </c>
      <c r="X139" s="2">
        <f>IFERROR((StockData[[#This Row],[CLOSE]]-StockData[[#This Row],[PREV. CLOSE]])/StockData[[#This Row],[PREV. CLOSE]],0)</f>
        <v>4.1411042944785974E-3</v>
      </c>
      <c r="Y139" t="str">
        <f>IF(StockData[[#This Row],[Daily Return %]]&gt;0,"Gain",IF(StockData[[#This Row],[Daily Return %]]&lt;0,"Loss","No Change"))</f>
        <v>Gain</v>
      </c>
    </row>
    <row r="140" spans="1:25" x14ac:dyDescent="0.3">
      <c r="A140" s="1">
        <v>45492</v>
      </c>
      <c r="B140" s="1" t="s">
        <v>176</v>
      </c>
      <c r="C140" s="1" t="s">
        <v>162</v>
      </c>
      <c r="D140">
        <f>MONTH(StockData[[#This Row],[DATE]])</f>
        <v>7</v>
      </c>
      <c r="E140">
        <v>2024</v>
      </c>
      <c r="F140" t="s">
        <v>163</v>
      </c>
      <c r="G140" t="str">
        <f>"Q"&amp;ROUNDUP(StockData[[#This Row],[Month Number]]/3,0)</f>
        <v>Q3</v>
      </c>
      <c r="H140" s="1" t="s">
        <v>28</v>
      </c>
      <c r="I140" s="1" t="s">
        <v>29</v>
      </c>
      <c r="J140" t="s">
        <v>30</v>
      </c>
      <c r="K140">
        <v>1305.6500000000001</v>
      </c>
      <c r="L140">
        <v>1309</v>
      </c>
      <c r="M140">
        <v>1288.2</v>
      </c>
      <c r="N140">
        <v>1309.4000000000001</v>
      </c>
      <c r="O140">
        <v>1293.8</v>
      </c>
      <c r="P140">
        <v>1292.3499999999999</v>
      </c>
      <c r="Q140">
        <v>1296.77</v>
      </c>
      <c r="R140">
        <v>4496066</v>
      </c>
      <c r="S140">
        <v>5830380848.3000002</v>
      </c>
      <c r="T140">
        <v>115594</v>
      </c>
      <c r="U140">
        <v>2290365</v>
      </c>
      <c r="V140">
        <v>50.94</v>
      </c>
      <c r="W140" s="3">
        <f>StockData[[#This Row],[CLOSE]]-StockData[[#This Row],[PREV. CLOSE]]</f>
        <v>-17.050000000000182</v>
      </c>
      <c r="X140" s="2">
        <f>IFERROR((StockData[[#This Row],[CLOSE]]-StockData[[#This Row],[PREV. CLOSE]])/StockData[[#This Row],[PREV. CLOSE]],0)</f>
        <v>-1.302123109821306E-2</v>
      </c>
      <c r="Y140" t="str">
        <f>IF(StockData[[#This Row],[Daily Return %]]&gt;0,"Gain",IF(StockData[[#This Row],[Daily Return %]]&lt;0,"Loss","No Change"))</f>
        <v>Loss</v>
      </c>
    </row>
    <row r="141" spans="1:25" x14ac:dyDescent="0.3">
      <c r="A141" s="1">
        <v>45495</v>
      </c>
      <c r="B141" s="1" t="s">
        <v>177</v>
      </c>
      <c r="C141" s="1" t="s">
        <v>162</v>
      </c>
      <c r="D141">
        <f>MONTH(StockData[[#This Row],[DATE]])</f>
        <v>7</v>
      </c>
      <c r="E141">
        <v>2024</v>
      </c>
      <c r="F141" t="s">
        <v>163</v>
      </c>
      <c r="G141" t="str">
        <f>"Q"&amp;ROUNDUP(StockData[[#This Row],[Month Number]]/3,0)</f>
        <v>Q3</v>
      </c>
      <c r="H141" s="1" t="s">
        <v>28</v>
      </c>
      <c r="I141" s="1" t="s">
        <v>29</v>
      </c>
      <c r="J141" t="s">
        <v>30</v>
      </c>
      <c r="K141">
        <v>1283.3499999999999</v>
      </c>
      <c r="L141">
        <v>1292.3499999999999</v>
      </c>
      <c r="M141">
        <v>1278.2</v>
      </c>
      <c r="N141">
        <v>1292.3499999999999</v>
      </c>
      <c r="O141">
        <v>1286.2</v>
      </c>
      <c r="P141">
        <v>1282.5</v>
      </c>
      <c r="Q141">
        <v>1284.3</v>
      </c>
      <c r="R141">
        <v>6695557</v>
      </c>
      <c r="S141">
        <v>8599132671.7000008</v>
      </c>
      <c r="T141">
        <v>164189</v>
      </c>
      <c r="U141">
        <v>3834689</v>
      </c>
      <c r="V141">
        <v>57.27</v>
      </c>
      <c r="W141" s="3">
        <f>StockData[[#This Row],[CLOSE]]-StockData[[#This Row],[PREV. CLOSE]]</f>
        <v>-9.8499999999999091</v>
      </c>
      <c r="X141" s="2">
        <f>IFERROR((StockData[[#This Row],[CLOSE]]-StockData[[#This Row],[PREV. CLOSE]])/StockData[[#This Row],[PREV. CLOSE]],0)</f>
        <v>-7.6217742871512433E-3</v>
      </c>
      <c r="Y141" t="str">
        <f>IF(StockData[[#This Row],[Daily Return %]]&gt;0,"Gain",IF(StockData[[#This Row],[Daily Return %]]&lt;0,"Loss","No Change"))</f>
        <v>Loss</v>
      </c>
    </row>
    <row r="142" spans="1:25" x14ac:dyDescent="0.3">
      <c r="A142" s="1">
        <v>45496</v>
      </c>
      <c r="B142" s="1" t="s">
        <v>178</v>
      </c>
      <c r="C142" s="1" t="s">
        <v>162</v>
      </c>
      <c r="D142">
        <f>MONTH(StockData[[#This Row],[DATE]])</f>
        <v>7</v>
      </c>
      <c r="E142">
        <v>2024</v>
      </c>
      <c r="F142" t="s">
        <v>163</v>
      </c>
      <c r="G142" t="str">
        <f>"Q"&amp;ROUNDUP(StockData[[#This Row],[Month Number]]/3,0)</f>
        <v>Q3</v>
      </c>
      <c r="H142" s="1" t="s">
        <v>28</v>
      </c>
      <c r="I142" s="1" t="s">
        <v>29</v>
      </c>
      <c r="J142" t="s">
        <v>30</v>
      </c>
      <c r="K142">
        <v>1288.5</v>
      </c>
      <c r="L142">
        <v>1291.0999999999999</v>
      </c>
      <c r="M142">
        <v>1251</v>
      </c>
      <c r="N142">
        <v>1282.5</v>
      </c>
      <c r="O142">
        <v>1264.0999999999999</v>
      </c>
      <c r="P142">
        <v>1263.25</v>
      </c>
      <c r="Q142">
        <v>1270.8</v>
      </c>
      <c r="R142">
        <v>8789327</v>
      </c>
      <c r="S142">
        <v>11169500939.6</v>
      </c>
      <c r="T142">
        <v>215324</v>
      </c>
      <c r="U142">
        <v>3519521</v>
      </c>
      <c r="V142">
        <v>40.04</v>
      </c>
      <c r="W142" s="3">
        <f>StockData[[#This Row],[CLOSE]]-StockData[[#This Row],[PREV. CLOSE]]</f>
        <v>-19.25</v>
      </c>
      <c r="X142" s="2">
        <f>IFERROR((StockData[[#This Row],[CLOSE]]-StockData[[#This Row],[PREV. CLOSE]])/StockData[[#This Row],[PREV. CLOSE]],0)</f>
        <v>-1.5009746588693957E-2</v>
      </c>
      <c r="Y142" t="str">
        <f>IF(StockData[[#This Row],[Daily Return %]]&gt;0,"Gain",IF(StockData[[#This Row],[Daily Return %]]&lt;0,"Loss","No Change"))</f>
        <v>Loss</v>
      </c>
    </row>
    <row r="143" spans="1:25" x14ac:dyDescent="0.3">
      <c r="A143" s="1">
        <v>45497</v>
      </c>
      <c r="B143" s="1" t="s">
        <v>179</v>
      </c>
      <c r="C143" s="1" t="s">
        <v>162</v>
      </c>
      <c r="D143">
        <f>MONTH(StockData[[#This Row],[DATE]])</f>
        <v>7</v>
      </c>
      <c r="E143">
        <v>2024</v>
      </c>
      <c r="F143" t="s">
        <v>163</v>
      </c>
      <c r="G143" t="str">
        <f>"Q"&amp;ROUNDUP(StockData[[#This Row],[Month Number]]/3,0)</f>
        <v>Q3</v>
      </c>
      <c r="H143" s="1" t="s">
        <v>28</v>
      </c>
      <c r="I143" s="1" t="s">
        <v>29</v>
      </c>
      <c r="J143" t="s">
        <v>30</v>
      </c>
      <c r="K143">
        <v>1262.9000000000001</v>
      </c>
      <c r="L143">
        <v>1267.3499999999999</v>
      </c>
      <c r="M143">
        <v>1226.6500000000001</v>
      </c>
      <c r="N143">
        <v>1263.25</v>
      </c>
      <c r="O143">
        <v>1240.2</v>
      </c>
      <c r="P143">
        <v>1239.25</v>
      </c>
      <c r="Q143">
        <v>1240.49</v>
      </c>
      <c r="R143">
        <v>10344860</v>
      </c>
      <c r="S143">
        <v>12832686445.35</v>
      </c>
      <c r="T143">
        <v>234782</v>
      </c>
      <c r="U143">
        <v>3089860</v>
      </c>
      <c r="V143">
        <v>29.87</v>
      </c>
      <c r="W143" s="3">
        <f>StockData[[#This Row],[CLOSE]]-StockData[[#This Row],[PREV. CLOSE]]</f>
        <v>-24</v>
      </c>
      <c r="X143" s="2">
        <f>IFERROR((StockData[[#This Row],[CLOSE]]-StockData[[#This Row],[PREV. CLOSE]])/StockData[[#This Row],[PREV. CLOSE]],0)</f>
        <v>-1.8998614684345935E-2</v>
      </c>
      <c r="Y143" t="str">
        <f>IF(StockData[[#This Row],[Daily Return %]]&gt;0,"Gain",IF(StockData[[#This Row],[Daily Return %]]&lt;0,"Loss","No Change"))</f>
        <v>Loss</v>
      </c>
    </row>
    <row r="144" spans="1:25" x14ac:dyDescent="0.3">
      <c r="A144" s="1">
        <v>45498</v>
      </c>
      <c r="B144" s="1" t="s">
        <v>180</v>
      </c>
      <c r="C144" s="1" t="s">
        <v>162</v>
      </c>
      <c r="D144">
        <f>MONTH(StockData[[#This Row],[DATE]])</f>
        <v>7</v>
      </c>
      <c r="E144">
        <v>2024</v>
      </c>
      <c r="F144" t="s">
        <v>163</v>
      </c>
      <c r="G144" t="str">
        <f>"Q"&amp;ROUNDUP(StockData[[#This Row],[Month Number]]/3,0)</f>
        <v>Q3</v>
      </c>
      <c r="H144" s="1" t="s">
        <v>28</v>
      </c>
      <c r="I144" s="1" t="s">
        <v>29</v>
      </c>
      <c r="J144" t="s">
        <v>30</v>
      </c>
      <c r="K144">
        <v>1200</v>
      </c>
      <c r="L144">
        <v>1200</v>
      </c>
      <c r="M144">
        <v>1155.5</v>
      </c>
      <c r="N144">
        <v>1239.25</v>
      </c>
      <c r="O144">
        <v>1176.25</v>
      </c>
      <c r="P144">
        <v>1175.9000000000001</v>
      </c>
      <c r="Q144">
        <v>1167.71</v>
      </c>
      <c r="R144">
        <v>32979871</v>
      </c>
      <c r="S144">
        <v>38511048600.349998</v>
      </c>
      <c r="T144">
        <v>581999</v>
      </c>
      <c r="U144">
        <v>18448741</v>
      </c>
      <c r="V144">
        <v>55.94</v>
      </c>
      <c r="W144" s="3">
        <f>StockData[[#This Row],[CLOSE]]-StockData[[#This Row],[PREV. CLOSE]]</f>
        <v>-63.349999999999909</v>
      </c>
      <c r="X144" s="2">
        <f>IFERROR((StockData[[#This Row],[CLOSE]]-StockData[[#This Row],[PREV. CLOSE]])/StockData[[#This Row],[PREV. CLOSE]],0)</f>
        <v>-5.111962880774655E-2</v>
      </c>
      <c r="Y144" t="str">
        <f>IF(StockData[[#This Row],[Daily Return %]]&gt;0,"Gain",IF(StockData[[#This Row],[Daily Return %]]&lt;0,"Loss","No Change"))</f>
        <v>Loss</v>
      </c>
    </row>
    <row r="145" spans="1:25" x14ac:dyDescent="0.3">
      <c r="A145" s="1">
        <v>45499</v>
      </c>
      <c r="B145" s="1" t="s">
        <v>181</v>
      </c>
      <c r="C145" s="1" t="s">
        <v>162</v>
      </c>
      <c r="D145">
        <f>MONTH(StockData[[#This Row],[DATE]])</f>
        <v>7</v>
      </c>
      <c r="E145">
        <v>2024</v>
      </c>
      <c r="F145" t="s">
        <v>163</v>
      </c>
      <c r="G145" t="str">
        <f>"Q"&amp;ROUNDUP(StockData[[#This Row],[Month Number]]/3,0)</f>
        <v>Q3</v>
      </c>
      <c r="H145" s="1" t="s">
        <v>28</v>
      </c>
      <c r="I145" s="1" t="s">
        <v>29</v>
      </c>
      <c r="J145" t="s">
        <v>30</v>
      </c>
      <c r="K145">
        <v>1165</v>
      </c>
      <c r="L145">
        <v>1183.1500000000001</v>
      </c>
      <c r="M145">
        <v>1155.25</v>
      </c>
      <c r="N145">
        <v>1175.9000000000001</v>
      </c>
      <c r="O145">
        <v>1176</v>
      </c>
      <c r="P145">
        <v>1177.3499999999999</v>
      </c>
      <c r="Q145">
        <v>1172.1300000000001</v>
      </c>
      <c r="R145">
        <v>18554648</v>
      </c>
      <c r="S145">
        <v>21748497042.25</v>
      </c>
      <c r="T145">
        <v>434545</v>
      </c>
      <c r="U145">
        <v>11818870</v>
      </c>
      <c r="V145">
        <v>63.7</v>
      </c>
      <c r="W145" s="3">
        <f>StockData[[#This Row],[CLOSE]]-StockData[[#This Row],[PREV. CLOSE]]</f>
        <v>1.4499999999998181</v>
      </c>
      <c r="X145" s="2">
        <f>IFERROR((StockData[[#This Row],[CLOSE]]-StockData[[#This Row],[PREV. CLOSE]])/StockData[[#This Row],[PREV. CLOSE]],0)</f>
        <v>1.2330980525553346E-3</v>
      </c>
      <c r="Y145" t="str">
        <f>IF(StockData[[#This Row],[Daily Return %]]&gt;0,"Gain",IF(StockData[[#This Row],[Daily Return %]]&lt;0,"Loss","No Change"))</f>
        <v>Gain</v>
      </c>
    </row>
    <row r="146" spans="1:25" x14ac:dyDescent="0.3">
      <c r="A146" s="1">
        <v>45502</v>
      </c>
      <c r="B146" s="1" t="s">
        <v>182</v>
      </c>
      <c r="C146" s="1" t="s">
        <v>162</v>
      </c>
      <c r="D146">
        <f>MONTH(StockData[[#This Row],[DATE]])</f>
        <v>7</v>
      </c>
      <c r="E146">
        <v>2024</v>
      </c>
      <c r="F146" t="s">
        <v>163</v>
      </c>
      <c r="G146" t="str">
        <f>"Q"&amp;ROUNDUP(StockData[[#This Row],[Month Number]]/3,0)</f>
        <v>Q3</v>
      </c>
      <c r="H146" s="1" t="s">
        <v>28</v>
      </c>
      <c r="I146" s="1" t="s">
        <v>29</v>
      </c>
      <c r="J146" t="s">
        <v>30</v>
      </c>
      <c r="K146">
        <v>1182.3499999999999</v>
      </c>
      <c r="L146">
        <v>1194.5999999999999</v>
      </c>
      <c r="M146">
        <v>1163.6500000000001</v>
      </c>
      <c r="N146">
        <v>1177.3499999999999</v>
      </c>
      <c r="O146">
        <v>1169.25</v>
      </c>
      <c r="P146">
        <v>1170.05</v>
      </c>
      <c r="Q146">
        <v>1176.22</v>
      </c>
      <c r="R146">
        <v>19598573</v>
      </c>
      <c r="S146">
        <v>23052140304.25</v>
      </c>
      <c r="T146">
        <v>349227</v>
      </c>
      <c r="U146">
        <v>9201508</v>
      </c>
      <c r="V146">
        <v>46.95</v>
      </c>
      <c r="W146" s="3">
        <f>StockData[[#This Row],[CLOSE]]-StockData[[#This Row],[PREV. CLOSE]]</f>
        <v>-7.2999999999999545</v>
      </c>
      <c r="X146" s="2">
        <f>IFERROR((StockData[[#This Row],[CLOSE]]-StockData[[#This Row],[PREV. CLOSE]])/StockData[[#This Row],[PREV. CLOSE]],0)</f>
        <v>-6.200365226992785E-3</v>
      </c>
      <c r="Y146" t="str">
        <f>IF(StockData[[#This Row],[Daily Return %]]&gt;0,"Gain",IF(StockData[[#This Row],[Daily Return %]]&lt;0,"Loss","No Change"))</f>
        <v>Loss</v>
      </c>
    </row>
    <row r="147" spans="1:25" x14ac:dyDescent="0.3">
      <c r="A147" s="1">
        <v>45503</v>
      </c>
      <c r="B147" s="1" t="s">
        <v>183</v>
      </c>
      <c r="C147" s="1" t="s">
        <v>162</v>
      </c>
      <c r="D147">
        <f>MONTH(StockData[[#This Row],[DATE]])</f>
        <v>7</v>
      </c>
      <c r="E147">
        <v>2024</v>
      </c>
      <c r="F147" t="s">
        <v>163</v>
      </c>
      <c r="G147" t="str">
        <f>"Q"&amp;ROUNDUP(StockData[[#This Row],[Month Number]]/3,0)</f>
        <v>Q3</v>
      </c>
      <c r="H147" s="1" t="s">
        <v>28</v>
      </c>
      <c r="I147" s="1" t="s">
        <v>29</v>
      </c>
      <c r="J147" t="s">
        <v>30</v>
      </c>
      <c r="K147">
        <v>1164.0999999999999</v>
      </c>
      <c r="L147">
        <v>1180</v>
      </c>
      <c r="M147">
        <v>1160.2</v>
      </c>
      <c r="N147">
        <v>1170.05</v>
      </c>
      <c r="O147">
        <v>1167.3</v>
      </c>
      <c r="P147">
        <v>1170</v>
      </c>
      <c r="Q147">
        <v>1172.5</v>
      </c>
      <c r="R147">
        <v>18090045</v>
      </c>
      <c r="S147">
        <v>21210554578.25</v>
      </c>
      <c r="T147">
        <v>274170</v>
      </c>
      <c r="U147">
        <v>11125389</v>
      </c>
      <c r="V147">
        <v>61.5</v>
      </c>
      <c r="W147" s="3">
        <f>StockData[[#This Row],[CLOSE]]-StockData[[#This Row],[PREV. CLOSE]]</f>
        <v>-4.9999999999954525E-2</v>
      </c>
      <c r="X147" s="2">
        <f>IFERROR((StockData[[#This Row],[CLOSE]]-StockData[[#This Row],[PREV. CLOSE]])/StockData[[#This Row],[PREV. CLOSE]],0)</f>
        <v>-4.2733216529169288E-5</v>
      </c>
      <c r="Y147" t="str">
        <f>IF(StockData[[#This Row],[Daily Return %]]&gt;0,"Gain",IF(StockData[[#This Row],[Daily Return %]]&lt;0,"Loss","No Change"))</f>
        <v>Loss</v>
      </c>
    </row>
    <row r="148" spans="1:25" x14ac:dyDescent="0.3">
      <c r="A148" s="1">
        <v>45504</v>
      </c>
      <c r="B148" s="1" t="s">
        <v>184</v>
      </c>
      <c r="C148" s="1" t="s">
        <v>162</v>
      </c>
      <c r="D148">
        <f>MONTH(StockData[[#This Row],[DATE]])</f>
        <v>7</v>
      </c>
      <c r="E148">
        <v>2024</v>
      </c>
      <c r="F148" t="s">
        <v>163</v>
      </c>
      <c r="G148" t="str">
        <f>"Q"&amp;ROUNDUP(StockData[[#This Row],[Month Number]]/3,0)</f>
        <v>Q3</v>
      </c>
      <c r="H148" s="1" t="s">
        <v>28</v>
      </c>
      <c r="I148" s="1" t="s">
        <v>29</v>
      </c>
      <c r="J148" t="s">
        <v>30</v>
      </c>
      <c r="K148">
        <v>1157</v>
      </c>
      <c r="L148">
        <v>1171</v>
      </c>
      <c r="M148">
        <v>1154</v>
      </c>
      <c r="N148">
        <v>1170</v>
      </c>
      <c r="O148">
        <v>1167.8</v>
      </c>
      <c r="P148">
        <v>1166.0999999999999</v>
      </c>
      <c r="Q148">
        <v>1162.8599999999999</v>
      </c>
      <c r="R148">
        <v>17347076</v>
      </c>
      <c r="S148">
        <v>20172276869.400002</v>
      </c>
      <c r="T148">
        <v>374991</v>
      </c>
      <c r="U148">
        <v>10497785</v>
      </c>
      <c r="V148">
        <v>60.52</v>
      </c>
      <c r="W148" s="3">
        <f>StockData[[#This Row],[CLOSE]]-StockData[[#This Row],[PREV. CLOSE]]</f>
        <v>-3.9000000000000909</v>
      </c>
      <c r="X148" s="2">
        <f>IFERROR((StockData[[#This Row],[CLOSE]]-StockData[[#This Row],[PREV. CLOSE]])/StockData[[#This Row],[PREV. CLOSE]],0)</f>
        <v>-3.3333333333334112E-3</v>
      </c>
      <c r="Y148" t="str">
        <f>IF(StockData[[#This Row],[Daily Return %]]&gt;0,"Gain",IF(StockData[[#This Row],[Daily Return %]]&lt;0,"Loss","No Change"))</f>
        <v>Loss</v>
      </c>
    </row>
    <row r="149" spans="1:25" x14ac:dyDescent="0.3">
      <c r="A149" s="1">
        <v>45505</v>
      </c>
      <c r="B149" s="1" t="s">
        <v>185</v>
      </c>
      <c r="C149" s="1" t="s">
        <v>186</v>
      </c>
      <c r="D149">
        <f>MONTH(StockData[[#This Row],[DATE]])</f>
        <v>8</v>
      </c>
      <c r="E149">
        <v>2024</v>
      </c>
      <c r="F149" t="s">
        <v>163</v>
      </c>
      <c r="G149" t="str">
        <f>"Q"&amp;ROUNDUP(StockData[[#This Row],[Month Number]]/3,0)</f>
        <v>Q3</v>
      </c>
      <c r="H149" s="1" t="s">
        <v>28</v>
      </c>
      <c r="I149" s="1" t="s">
        <v>29</v>
      </c>
      <c r="J149" t="s">
        <v>30</v>
      </c>
      <c r="K149">
        <v>1168</v>
      </c>
      <c r="L149">
        <v>1175.6500000000001</v>
      </c>
      <c r="M149">
        <v>1165.45</v>
      </c>
      <c r="N149">
        <v>1166.0999999999999</v>
      </c>
      <c r="O149">
        <v>1172</v>
      </c>
      <c r="P149">
        <v>1172.3</v>
      </c>
      <c r="Q149">
        <v>1171.08</v>
      </c>
      <c r="R149">
        <v>11190500</v>
      </c>
      <c r="S149">
        <v>13105019619</v>
      </c>
      <c r="T149">
        <v>224349</v>
      </c>
      <c r="U149">
        <v>8079418</v>
      </c>
      <c r="V149">
        <v>72.2</v>
      </c>
      <c r="W149" s="3">
        <f>StockData[[#This Row],[CLOSE]]-StockData[[#This Row],[PREV. CLOSE]]</f>
        <v>6.2000000000000455</v>
      </c>
      <c r="X149" s="2">
        <f>IFERROR((StockData[[#This Row],[CLOSE]]-StockData[[#This Row],[PREV. CLOSE]])/StockData[[#This Row],[PREV. CLOSE]],0)</f>
        <v>5.3168681931224128E-3</v>
      </c>
      <c r="Y149" t="str">
        <f>IF(StockData[[#This Row],[Daily Return %]]&gt;0,"Gain",IF(StockData[[#This Row],[Daily Return %]]&lt;0,"Loss","No Change"))</f>
        <v>Gain</v>
      </c>
    </row>
    <row r="150" spans="1:25" x14ac:dyDescent="0.3">
      <c r="A150" s="1">
        <v>45506</v>
      </c>
      <c r="B150" s="1" t="s">
        <v>187</v>
      </c>
      <c r="C150" s="1" t="s">
        <v>186</v>
      </c>
      <c r="D150">
        <f>MONTH(StockData[[#This Row],[DATE]])</f>
        <v>8</v>
      </c>
      <c r="E150">
        <v>2024</v>
      </c>
      <c r="F150" t="s">
        <v>163</v>
      </c>
      <c r="G150" t="str">
        <f>"Q"&amp;ROUNDUP(StockData[[#This Row],[Month Number]]/3,0)</f>
        <v>Q3</v>
      </c>
      <c r="H150" s="1" t="s">
        <v>28</v>
      </c>
      <c r="I150" s="1" t="s">
        <v>29</v>
      </c>
      <c r="J150" t="s">
        <v>30</v>
      </c>
      <c r="K150">
        <v>1164</v>
      </c>
      <c r="L150">
        <v>1167.8</v>
      </c>
      <c r="M150">
        <v>1156.0999999999999</v>
      </c>
      <c r="N150">
        <v>1172.3</v>
      </c>
      <c r="O150">
        <v>1161.9000000000001</v>
      </c>
      <c r="P150">
        <v>1160.8499999999999</v>
      </c>
      <c r="Q150">
        <v>1161.56</v>
      </c>
      <c r="R150">
        <v>10581445</v>
      </c>
      <c r="S150">
        <v>12290960339.65</v>
      </c>
      <c r="T150">
        <v>253876</v>
      </c>
      <c r="U150">
        <v>7412744</v>
      </c>
      <c r="V150">
        <v>70.05</v>
      </c>
      <c r="W150" s="3">
        <f>StockData[[#This Row],[CLOSE]]-StockData[[#This Row],[PREV. CLOSE]]</f>
        <v>-11.450000000000045</v>
      </c>
      <c r="X150" s="2">
        <f>IFERROR((StockData[[#This Row],[CLOSE]]-StockData[[#This Row],[PREV. CLOSE]])/StockData[[#This Row],[PREV. CLOSE]],0)</f>
        <v>-9.7671244561972591E-3</v>
      </c>
      <c r="Y150" t="str">
        <f>IF(StockData[[#This Row],[Daily Return %]]&gt;0,"Gain",IF(StockData[[#This Row],[Daily Return %]]&lt;0,"Loss","No Change"))</f>
        <v>Loss</v>
      </c>
    </row>
    <row r="151" spans="1:25" x14ac:dyDescent="0.3">
      <c r="A151" s="1">
        <v>45509</v>
      </c>
      <c r="B151" s="1" t="s">
        <v>188</v>
      </c>
      <c r="C151" s="1" t="s">
        <v>186</v>
      </c>
      <c r="D151">
        <f>MONTH(StockData[[#This Row],[DATE]])</f>
        <v>8</v>
      </c>
      <c r="E151">
        <v>2024</v>
      </c>
      <c r="F151" t="s">
        <v>163</v>
      </c>
      <c r="G151" t="str">
        <f>"Q"&amp;ROUNDUP(StockData[[#This Row],[Month Number]]/3,0)</f>
        <v>Q3</v>
      </c>
      <c r="H151" s="1" t="s">
        <v>28</v>
      </c>
      <c r="I151" s="1" t="s">
        <v>29</v>
      </c>
      <c r="J151" t="s">
        <v>30</v>
      </c>
      <c r="K151">
        <v>1142</v>
      </c>
      <c r="L151">
        <v>1151.45</v>
      </c>
      <c r="M151">
        <v>1124.3</v>
      </c>
      <c r="N151">
        <v>1160.8499999999999</v>
      </c>
      <c r="O151">
        <v>1131.5</v>
      </c>
      <c r="P151">
        <v>1133.5</v>
      </c>
      <c r="Q151">
        <v>1131.75</v>
      </c>
      <c r="R151">
        <v>12013362</v>
      </c>
      <c r="S151">
        <v>13596164377.15</v>
      </c>
      <c r="T151">
        <v>234756</v>
      </c>
      <c r="U151">
        <v>7717760</v>
      </c>
      <c r="V151">
        <v>64.239999999999995</v>
      </c>
      <c r="W151" s="3">
        <f>StockData[[#This Row],[CLOSE]]-StockData[[#This Row],[PREV. CLOSE]]</f>
        <v>-27.349999999999909</v>
      </c>
      <c r="X151" s="2">
        <f>IFERROR((StockData[[#This Row],[CLOSE]]-StockData[[#This Row],[PREV. CLOSE]])/StockData[[#This Row],[PREV. CLOSE]],0)</f>
        <v>-2.3560322177714529E-2</v>
      </c>
      <c r="Y151" t="str">
        <f>IF(StockData[[#This Row],[Daily Return %]]&gt;0,"Gain",IF(StockData[[#This Row],[Daily Return %]]&lt;0,"Loss","No Change"))</f>
        <v>Loss</v>
      </c>
    </row>
    <row r="152" spans="1:25" x14ac:dyDescent="0.3">
      <c r="A152" s="1">
        <v>45510</v>
      </c>
      <c r="B152" s="1" t="s">
        <v>189</v>
      </c>
      <c r="C152" s="1" t="s">
        <v>186</v>
      </c>
      <c r="D152">
        <f>MONTH(StockData[[#This Row],[DATE]])</f>
        <v>8</v>
      </c>
      <c r="E152">
        <v>2024</v>
      </c>
      <c r="F152" t="s">
        <v>163</v>
      </c>
      <c r="G152" t="str">
        <f>"Q"&amp;ROUNDUP(StockData[[#This Row],[Month Number]]/3,0)</f>
        <v>Q3</v>
      </c>
      <c r="H152" s="1" t="s">
        <v>28</v>
      </c>
      <c r="I152" s="1" t="s">
        <v>29</v>
      </c>
      <c r="J152" t="s">
        <v>30</v>
      </c>
      <c r="K152">
        <v>1140</v>
      </c>
      <c r="L152">
        <v>1151</v>
      </c>
      <c r="M152">
        <v>1123.0999999999999</v>
      </c>
      <c r="N152">
        <v>1133.5</v>
      </c>
      <c r="O152">
        <v>1127.3</v>
      </c>
      <c r="P152">
        <v>1126.0999999999999</v>
      </c>
      <c r="Q152">
        <v>1132.42</v>
      </c>
      <c r="R152">
        <v>8571122</v>
      </c>
      <c r="S152">
        <v>9706082526.2000008</v>
      </c>
      <c r="T152">
        <v>251117</v>
      </c>
      <c r="U152">
        <v>5001239</v>
      </c>
      <c r="V152">
        <v>58.35</v>
      </c>
      <c r="W152" s="3">
        <f>StockData[[#This Row],[CLOSE]]-StockData[[#This Row],[PREV. CLOSE]]</f>
        <v>-7.4000000000000909</v>
      </c>
      <c r="X152" s="2">
        <f>IFERROR((StockData[[#This Row],[CLOSE]]-StockData[[#This Row],[PREV. CLOSE]])/StockData[[#This Row],[PREV. CLOSE]],0)</f>
        <v>-6.528451698279745E-3</v>
      </c>
      <c r="Y152" t="str">
        <f>IF(StockData[[#This Row],[Daily Return %]]&gt;0,"Gain",IF(StockData[[#This Row],[Daily Return %]]&lt;0,"Loss","No Change"))</f>
        <v>Loss</v>
      </c>
    </row>
    <row r="153" spans="1:25" x14ac:dyDescent="0.3">
      <c r="A153" s="1">
        <v>45511</v>
      </c>
      <c r="B153" s="1" t="s">
        <v>190</v>
      </c>
      <c r="C153" s="1" t="s">
        <v>186</v>
      </c>
      <c r="D153">
        <f>MONTH(StockData[[#This Row],[DATE]])</f>
        <v>8</v>
      </c>
      <c r="E153">
        <v>2024</v>
      </c>
      <c r="F153" t="s">
        <v>163</v>
      </c>
      <c r="G153" t="str">
        <f>"Q"&amp;ROUNDUP(StockData[[#This Row],[Month Number]]/3,0)</f>
        <v>Q3</v>
      </c>
      <c r="H153" s="1" t="s">
        <v>28</v>
      </c>
      <c r="I153" s="1" t="s">
        <v>29</v>
      </c>
      <c r="J153" t="s">
        <v>30</v>
      </c>
      <c r="K153">
        <v>1138.8</v>
      </c>
      <c r="L153">
        <v>1144.8</v>
      </c>
      <c r="M153">
        <v>1127</v>
      </c>
      <c r="N153">
        <v>1126.0999999999999</v>
      </c>
      <c r="O153">
        <v>1140.8499999999999</v>
      </c>
      <c r="P153">
        <v>1136.8</v>
      </c>
      <c r="Q153">
        <v>1134.67</v>
      </c>
      <c r="R153">
        <v>8370312</v>
      </c>
      <c r="S153">
        <v>9497507291.25</v>
      </c>
      <c r="T153">
        <v>277455</v>
      </c>
      <c r="U153">
        <v>4136013</v>
      </c>
      <c r="V153">
        <v>49.41</v>
      </c>
      <c r="W153" s="3">
        <f>StockData[[#This Row],[CLOSE]]-StockData[[#This Row],[PREV. CLOSE]]</f>
        <v>10.700000000000045</v>
      </c>
      <c r="X153" s="2">
        <f>IFERROR((StockData[[#This Row],[CLOSE]]-StockData[[#This Row],[PREV. CLOSE]])/StockData[[#This Row],[PREV. CLOSE]],0)</f>
        <v>9.5018204422343006E-3</v>
      </c>
      <c r="Y153" t="str">
        <f>IF(StockData[[#This Row],[Daily Return %]]&gt;0,"Gain",IF(StockData[[#This Row],[Daily Return %]]&lt;0,"Loss","No Change"))</f>
        <v>Gain</v>
      </c>
    </row>
    <row r="154" spans="1:25" x14ac:dyDescent="0.3">
      <c r="A154" s="1">
        <v>45512</v>
      </c>
      <c r="B154" s="1" t="s">
        <v>191</v>
      </c>
      <c r="C154" s="1" t="s">
        <v>186</v>
      </c>
      <c r="D154">
        <f>MONTH(StockData[[#This Row],[DATE]])</f>
        <v>8</v>
      </c>
      <c r="E154">
        <v>2024</v>
      </c>
      <c r="F154" t="s">
        <v>163</v>
      </c>
      <c r="G154" t="str">
        <f>"Q"&amp;ROUNDUP(StockData[[#This Row],[Month Number]]/3,0)</f>
        <v>Q3</v>
      </c>
      <c r="H154" s="1" t="s">
        <v>28</v>
      </c>
      <c r="I154" s="1" t="s">
        <v>29</v>
      </c>
      <c r="J154" t="s">
        <v>30</v>
      </c>
      <c r="K154">
        <v>1133.0999999999999</v>
      </c>
      <c r="L154">
        <v>1142.8</v>
      </c>
      <c r="M154">
        <v>1126</v>
      </c>
      <c r="N154">
        <v>1136.8</v>
      </c>
      <c r="O154">
        <v>1134</v>
      </c>
      <c r="P154">
        <v>1138.1500000000001</v>
      </c>
      <c r="Q154">
        <v>1134.6099999999999</v>
      </c>
      <c r="R154">
        <v>7903428</v>
      </c>
      <c r="S154">
        <v>8967280558.1000004</v>
      </c>
      <c r="T154">
        <v>215522</v>
      </c>
      <c r="U154">
        <v>4051471</v>
      </c>
      <c r="V154">
        <v>51.26</v>
      </c>
      <c r="W154" s="3">
        <f>StockData[[#This Row],[CLOSE]]-StockData[[#This Row],[PREV. CLOSE]]</f>
        <v>1.3500000000001364</v>
      </c>
      <c r="X154" s="2">
        <f>IFERROR((StockData[[#This Row],[CLOSE]]-StockData[[#This Row],[PREV. CLOSE]])/StockData[[#This Row],[PREV. CLOSE]],0)</f>
        <v>1.1875439831106056E-3</v>
      </c>
      <c r="Y154" t="str">
        <f>IF(StockData[[#This Row],[Daily Return %]]&gt;0,"Gain",IF(StockData[[#This Row],[Daily Return %]]&lt;0,"Loss","No Change"))</f>
        <v>Gain</v>
      </c>
    </row>
    <row r="155" spans="1:25" x14ac:dyDescent="0.3">
      <c r="A155" s="1">
        <v>45513</v>
      </c>
      <c r="B155" s="1" t="s">
        <v>192</v>
      </c>
      <c r="C155" s="1" t="s">
        <v>186</v>
      </c>
      <c r="D155">
        <f>MONTH(StockData[[#This Row],[DATE]])</f>
        <v>8</v>
      </c>
      <c r="E155">
        <v>2024</v>
      </c>
      <c r="F155" t="s">
        <v>163</v>
      </c>
      <c r="G155" t="str">
        <f>"Q"&amp;ROUNDUP(StockData[[#This Row],[Month Number]]/3,0)</f>
        <v>Q3</v>
      </c>
      <c r="H155" s="1" t="s">
        <v>28</v>
      </c>
      <c r="I155" s="1" t="s">
        <v>29</v>
      </c>
      <c r="J155" t="s">
        <v>30</v>
      </c>
      <c r="K155">
        <v>1152</v>
      </c>
      <c r="L155">
        <v>1155.7</v>
      </c>
      <c r="M155">
        <v>1139.95</v>
      </c>
      <c r="N155">
        <v>1138.1500000000001</v>
      </c>
      <c r="O155">
        <v>1142.3499999999999</v>
      </c>
      <c r="P155">
        <v>1142.75</v>
      </c>
      <c r="Q155">
        <v>1147.33</v>
      </c>
      <c r="R155">
        <v>6262086</v>
      </c>
      <c r="S155">
        <v>7184698054.3000002</v>
      </c>
      <c r="T155">
        <v>126822</v>
      </c>
      <c r="U155">
        <v>3494898</v>
      </c>
      <c r="V155">
        <v>55.81</v>
      </c>
      <c r="W155" s="3">
        <f>StockData[[#This Row],[CLOSE]]-StockData[[#This Row],[PREV. CLOSE]]</f>
        <v>4.5999999999999091</v>
      </c>
      <c r="X155" s="2">
        <f>IFERROR((StockData[[#This Row],[CLOSE]]-StockData[[#This Row],[PREV. CLOSE]])/StockData[[#This Row],[PREV. CLOSE]],0)</f>
        <v>4.0416465316521627E-3</v>
      </c>
      <c r="Y155" t="str">
        <f>IF(StockData[[#This Row],[Daily Return %]]&gt;0,"Gain",IF(StockData[[#This Row],[Daily Return %]]&lt;0,"Loss","No Change"))</f>
        <v>Gain</v>
      </c>
    </row>
    <row r="156" spans="1:25" x14ac:dyDescent="0.3">
      <c r="A156" s="1">
        <v>45516</v>
      </c>
      <c r="B156" s="1" t="s">
        <v>193</v>
      </c>
      <c r="C156" s="1" t="s">
        <v>186</v>
      </c>
      <c r="D156">
        <f>MONTH(StockData[[#This Row],[DATE]])</f>
        <v>8</v>
      </c>
      <c r="E156">
        <v>2024</v>
      </c>
      <c r="F156" t="s">
        <v>163</v>
      </c>
      <c r="G156" t="str">
        <f>"Q"&amp;ROUNDUP(StockData[[#This Row],[Month Number]]/3,0)</f>
        <v>Q3</v>
      </c>
      <c r="H156" s="1" t="s">
        <v>28</v>
      </c>
      <c r="I156" s="1" t="s">
        <v>29</v>
      </c>
      <c r="J156" t="s">
        <v>30</v>
      </c>
      <c r="K156">
        <v>1146</v>
      </c>
      <c r="L156">
        <v>1169.0999999999999</v>
      </c>
      <c r="M156">
        <v>1135.8499999999999</v>
      </c>
      <c r="N156">
        <v>1142.75</v>
      </c>
      <c r="O156">
        <v>1163.3499999999999</v>
      </c>
      <c r="P156">
        <v>1164.3</v>
      </c>
      <c r="Q156">
        <v>1159.8399999999999</v>
      </c>
      <c r="R156">
        <v>9078384</v>
      </c>
      <c r="S156">
        <v>10529470351.4</v>
      </c>
      <c r="T156">
        <v>175596</v>
      </c>
      <c r="U156">
        <v>5435132</v>
      </c>
      <c r="V156">
        <v>59.87</v>
      </c>
      <c r="W156" s="3">
        <f>StockData[[#This Row],[CLOSE]]-StockData[[#This Row],[PREV. CLOSE]]</f>
        <v>21.549999999999955</v>
      </c>
      <c r="X156" s="2">
        <f>IFERROR((StockData[[#This Row],[CLOSE]]-StockData[[#This Row],[PREV. CLOSE]])/StockData[[#This Row],[PREV. CLOSE]],0)</f>
        <v>1.8858017939181758E-2</v>
      </c>
      <c r="Y156" t="str">
        <f>IF(StockData[[#This Row],[Daily Return %]]&gt;0,"Gain",IF(StockData[[#This Row],[Daily Return %]]&lt;0,"Loss","No Change"))</f>
        <v>Gain</v>
      </c>
    </row>
    <row r="157" spans="1:25" x14ac:dyDescent="0.3">
      <c r="A157" s="1">
        <v>45517</v>
      </c>
      <c r="B157" s="1" t="s">
        <v>194</v>
      </c>
      <c r="C157" s="1" t="s">
        <v>186</v>
      </c>
      <c r="D157">
        <f>MONTH(StockData[[#This Row],[DATE]])</f>
        <v>8</v>
      </c>
      <c r="E157">
        <v>2024</v>
      </c>
      <c r="F157" t="s">
        <v>163</v>
      </c>
      <c r="G157" t="str">
        <f>"Q"&amp;ROUNDUP(StockData[[#This Row],[Month Number]]/3,0)</f>
        <v>Q3</v>
      </c>
      <c r="H157" s="1" t="s">
        <v>28</v>
      </c>
      <c r="I157" s="1" t="s">
        <v>29</v>
      </c>
      <c r="J157" t="s">
        <v>30</v>
      </c>
      <c r="K157">
        <v>1161.3499999999999</v>
      </c>
      <c r="L157">
        <v>1179.5999999999999</v>
      </c>
      <c r="M157">
        <v>1155.4000000000001</v>
      </c>
      <c r="N157">
        <v>1164.3</v>
      </c>
      <c r="O157">
        <v>1160.6500000000001</v>
      </c>
      <c r="P157">
        <v>1159.5999999999999</v>
      </c>
      <c r="Q157">
        <v>1166.32</v>
      </c>
      <c r="R157">
        <v>6180463</v>
      </c>
      <c r="S157">
        <v>7208394970.4499998</v>
      </c>
      <c r="T157">
        <v>186848</v>
      </c>
      <c r="U157">
        <v>2988502</v>
      </c>
      <c r="V157">
        <v>48.35</v>
      </c>
      <c r="W157" s="3">
        <f>StockData[[#This Row],[CLOSE]]-StockData[[#This Row],[PREV. CLOSE]]</f>
        <v>-4.7000000000000455</v>
      </c>
      <c r="X157" s="2">
        <f>IFERROR((StockData[[#This Row],[CLOSE]]-StockData[[#This Row],[PREV. CLOSE]])/StockData[[#This Row],[PREV. CLOSE]],0)</f>
        <v>-4.0367602851499144E-3</v>
      </c>
      <c r="Y157" t="str">
        <f>IF(StockData[[#This Row],[Daily Return %]]&gt;0,"Gain",IF(StockData[[#This Row],[Daily Return %]]&lt;0,"Loss","No Change"))</f>
        <v>Loss</v>
      </c>
    </row>
    <row r="158" spans="1:25" x14ac:dyDescent="0.3">
      <c r="A158" s="1">
        <v>45518</v>
      </c>
      <c r="B158" s="1" t="s">
        <v>195</v>
      </c>
      <c r="C158" s="1" t="s">
        <v>186</v>
      </c>
      <c r="D158">
        <f>MONTH(StockData[[#This Row],[DATE]])</f>
        <v>8</v>
      </c>
      <c r="E158">
        <v>2024</v>
      </c>
      <c r="F158" t="s">
        <v>163</v>
      </c>
      <c r="G158" t="str">
        <f>"Q"&amp;ROUNDUP(StockData[[#This Row],[Month Number]]/3,0)</f>
        <v>Q3</v>
      </c>
      <c r="H158" s="1" t="s">
        <v>28</v>
      </c>
      <c r="I158" s="1" t="s">
        <v>29</v>
      </c>
      <c r="J158" t="s">
        <v>30</v>
      </c>
      <c r="K158">
        <v>1159</v>
      </c>
      <c r="L158">
        <v>1159</v>
      </c>
      <c r="M158">
        <v>1148.6500000000001</v>
      </c>
      <c r="N158">
        <v>1159.5999999999999</v>
      </c>
      <c r="O158">
        <v>1152.6500000000001</v>
      </c>
      <c r="P158">
        <v>1153.0999999999999</v>
      </c>
      <c r="Q158">
        <v>1152.17</v>
      </c>
      <c r="R158">
        <v>5021841</v>
      </c>
      <c r="S158">
        <v>5786006315.6499996</v>
      </c>
      <c r="T158">
        <v>139328</v>
      </c>
      <c r="U158">
        <v>3025811</v>
      </c>
      <c r="V158">
        <v>60.25</v>
      </c>
      <c r="W158" s="3">
        <f>StockData[[#This Row],[CLOSE]]-StockData[[#This Row],[PREV. CLOSE]]</f>
        <v>-6.5</v>
      </c>
      <c r="X158" s="2">
        <f>IFERROR((StockData[[#This Row],[CLOSE]]-StockData[[#This Row],[PREV. CLOSE]])/StockData[[#This Row],[PREV. CLOSE]],0)</f>
        <v>-5.6053811659192831E-3</v>
      </c>
      <c r="Y158" t="str">
        <f>IF(StockData[[#This Row],[Daily Return %]]&gt;0,"Gain",IF(StockData[[#This Row],[Daily Return %]]&lt;0,"Loss","No Change"))</f>
        <v>Loss</v>
      </c>
    </row>
    <row r="159" spans="1:25" x14ac:dyDescent="0.3">
      <c r="A159" s="1">
        <v>45520</v>
      </c>
      <c r="B159" s="1" t="s">
        <v>196</v>
      </c>
      <c r="C159" s="1" t="s">
        <v>186</v>
      </c>
      <c r="D159">
        <f>MONTH(StockData[[#This Row],[DATE]])</f>
        <v>8</v>
      </c>
      <c r="E159">
        <v>2024</v>
      </c>
      <c r="F159" t="s">
        <v>163</v>
      </c>
      <c r="G159" t="str">
        <f>"Q"&amp;ROUNDUP(StockData[[#This Row],[Month Number]]/3,0)</f>
        <v>Q3</v>
      </c>
      <c r="H159" s="1" t="s">
        <v>28</v>
      </c>
      <c r="I159" s="1" t="s">
        <v>29</v>
      </c>
      <c r="J159" t="s">
        <v>30</v>
      </c>
      <c r="K159">
        <v>1166.4000000000001</v>
      </c>
      <c r="L159">
        <v>1170</v>
      </c>
      <c r="M159">
        <v>1149.5999999999999</v>
      </c>
      <c r="N159">
        <v>1153.0999999999999</v>
      </c>
      <c r="O159">
        <v>1166.8</v>
      </c>
      <c r="P159">
        <v>1166.8499999999999</v>
      </c>
      <c r="Q159">
        <v>1160.7</v>
      </c>
      <c r="R159">
        <v>6107134</v>
      </c>
      <c r="S159">
        <v>7088546944.3500004</v>
      </c>
      <c r="T159">
        <v>160066</v>
      </c>
      <c r="U159">
        <v>3400079</v>
      </c>
      <c r="V159">
        <v>55.67</v>
      </c>
      <c r="W159" s="3">
        <f>StockData[[#This Row],[CLOSE]]-StockData[[#This Row],[PREV. CLOSE]]</f>
        <v>13.75</v>
      </c>
      <c r="X159" s="2">
        <f>IFERROR((StockData[[#This Row],[CLOSE]]-StockData[[#This Row],[PREV. CLOSE]])/StockData[[#This Row],[PREV. CLOSE]],0)</f>
        <v>1.1924377764287574E-2</v>
      </c>
      <c r="Y159" t="str">
        <f>IF(StockData[[#This Row],[Daily Return %]]&gt;0,"Gain",IF(StockData[[#This Row],[Daily Return %]]&lt;0,"Loss","No Change"))</f>
        <v>Gain</v>
      </c>
    </row>
    <row r="160" spans="1:25" x14ac:dyDescent="0.3">
      <c r="A160" s="1">
        <v>45523</v>
      </c>
      <c r="B160" s="1" t="s">
        <v>197</v>
      </c>
      <c r="C160" s="1" t="s">
        <v>186</v>
      </c>
      <c r="D160">
        <f>MONTH(StockData[[#This Row],[DATE]])</f>
        <v>8</v>
      </c>
      <c r="E160">
        <v>2024</v>
      </c>
      <c r="F160" t="s">
        <v>163</v>
      </c>
      <c r="G160" t="str">
        <f>"Q"&amp;ROUNDUP(StockData[[#This Row],[Month Number]]/3,0)</f>
        <v>Q3</v>
      </c>
      <c r="H160" s="1" t="s">
        <v>28</v>
      </c>
      <c r="I160" s="1" t="s">
        <v>29</v>
      </c>
      <c r="J160" t="s">
        <v>30</v>
      </c>
      <c r="K160">
        <v>1169</v>
      </c>
      <c r="L160">
        <v>1171.3</v>
      </c>
      <c r="M160">
        <v>1150.2</v>
      </c>
      <c r="N160">
        <v>1166.8499999999999</v>
      </c>
      <c r="O160">
        <v>1155</v>
      </c>
      <c r="P160">
        <v>1153.25</v>
      </c>
      <c r="Q160">
        <v>1157.22</v>
      </c>
      <c r="R160">
        <v>6691823</v>
      </c>
      <c r="S160">
        <v>7743883012.0500002</v>
      </c>
      <c r="T160">
        <v>118636</v>
      </c>
      <c r="U160">
        <v>3886300</v>
      </c>
      <c r="V160">
        <v>58.08</v>
      </c>
      <c r="W160" s="3">
        <f>StockData[[#This Row],[CLOSE]]-StockData[[#This Row],[PREV. CLOSE]]</f>
        <v>-13.599999999999909</v>
      </c>
      <c r="X160" s="2">
        <f>IFERROR((StockData[[#This Row],[CLOSE]]-StockData[[#This Row],[PREV. CLOSE]])/StockData[[#This Row],[PREV. CLOSE]],0)</f>
        <v>-1.1655311308222916E-2</v>
      </c>
      <c r="Y160" t="str">
        <f>IF(StockData[[#This Row],[Daily Return %]]&gt;0,"Gain",IF(StockData[[#This Row],[Daily Return %]]&lt;0,"Loss","No Change"))</f>
        <v>Loss</v>
      </c>
    </row>
    <row r="161" spans="1:25" x14ac:dyDescent="0.3">
      <c r="A161" s="1">
        <v>45524</v>
      </c>
      <c r="B161" s="1" t="s">
        <v>198</v>
      </c>
      <c r="C161" s="1" t="s">
        <v>186</v>
      </c>
      <c r="D161">
        <f>MONTH(StockData[[#This Row],[DATE]])</f>
        <v>8</v>
      </c>
      <c r="E161">
        <v>2024</v>
      </c>
      <c r="F161" t="s">
        <v>163</v>
      </c>
      <c r="G161" t="str">
        <f>"Q"&amp;ROUNDUP(StockData[[#This Row],[Month Number]]/3,0)</f>
        <v>Q3</v>
      </c>
      <c r="H161" s="1" t="s">
        <v>28</v>
      </c>
      <c r="I161" s="1" t="s">
        <v>29</v>
      </c>
      <c r="J161" t="s">
        <v>30</v>
      </c>
      <c r="K161">
        <v>1158</v>
      </c>
      <c r="L161">
        <v>1177</v>
      </c>
      <c r="M161">
        <v>1154.6500000000001</v>
      </c>
      <c r="N161">
        <v>1153.25</v>
      </c>
      <c r="O161">
        <v>1165.5</v>
      </c>
      <c r="P161">
        <v>1168</v>
      </c>
      <c r="Q161">
        <v>1169.1300000000001</v>
      </c>
      <c r="R161">
        <v>6721749</v>
      </c>
      <c r="S161">
        <v>7858583395.4499998</v>
      </c>
      <c r="T161">
        <v>171688</v>
      </c>
      <c r="U161">
        <v>2742357</v>
      </c>
      <c r="V161">
        <v>40.799999999999997</v>
      </c>
      <c r="W161" s="3">
        <f>StockData[[#This Row],[CLOSE]]-StockData[[#This Row],[PREV. CLOSE]]</f>
        <v>14.75</v>
      </c>
      <c r="X161" s="2">
        <f>IFERROR((StockData[[#This Row],[CLOSE]]-StockData[[#This Row],[PREV. CLOSE]])/StockData[[#This Row],[PREV. CLOSE]],0)</f>
        <v>1.2789941469759376E-2</v>
      </c>
      <c r="Y161" t="str">
        <f>IF(StockData[[#This Row],[Daily Return %]]&gt;0,"Gain",IF(StockData[[#This Row],[Daily Return %]]&lt;0,"Loss","No Change"))</f>
        <v>Gain</v>
      </c>
    </row>
    <row r="162" spans="1:25" x14ac:dyDescent="0.3">
      <c r="A162" s="1">
        <v>45525</v>
      </c>
      <c r="B162" s="1" t="s">
        <v>199</v>
      </c>
      <c r="C162" s="1" t="s">
        <v>186</v>
      </c>
      <c r="D162">
        <f>MONTH(StockData[[#This Row],[DATE]])</f>
        <v>8</v>
      </c>
      <c r="E162">
        <v>2024</v>
      </c>
      <c r="F162" t="s">
        <v>163</v>
      </c>
      <c r="G162" t="str">
        <f>"Q"&amp;ROUNDUP(StockData[[#This Row],[Month Number]]/3,0)</f>
        <v>Q3</v>
      </c>
      <c r="H162" s="1" t="s">
        <v>28</v>
      </c>
      <c r="I162" s="1" t="s">
        <v>29</v>
      </c>
      <c r="J162" t="s">
        <v>30</v>
      </c>
      <c r="K162">
        <v>1166.5999999999999</v>
      </c>
      <c r="L162">
        <v>1178</v>
      </c>
      <c r="M162">
        <v>1161.5</v>
      </c>
      <c r="N162">
        <v>1168</v>
      </c>
      <c r="O162">
        <v>1176.4000000000001</v>
      </c>
      <c r="P162">
        <v>1174.4000000000001</v>
      </c>
      <c r="Q162">
        <v>1170.9000000000001</v>
      </c>
      <c r="R162">
        <v>9480630</v>
      </c>
      <c r="S162">
        <v>11100913642.450001</v>
      </c>
      <c r="T162">
        <v>201270</v>
      </c>
      <c r="U162">
        <v>5814013</v>
      </c>
      <c r="V162">
        <v>61.33</v>
      </c>
      <c r="W162" s="3">
        <f>StockData[[#This Row],[CLOSE]]-StockData[[#This Row],[PREV. CLOSE]]</f>
        <v>6.4000000000000909</v>
      </c>
      <c r="X162" s="2">
        <f>IFERROR((StockData[[#This Row],[CLOSE]]-StockData[[#This Row],[PREV. CLOSE]])/StockData[[#This Row],[PREV. CLOSE]],0)</f>
        <v>5.4794520547945987E-3</v>
      </c>
      <c r="Y162" t="str">
        <f>IF(StockData[[#This Row],[Daily Return %]]&gt;0,"Gain",IF(StockData[[#This Row],[Daily Return %]]&lt;0,"Loss","No Change"))</f>
        <v>Gain</v>
      </c>
    </row>
    <row r="163" spans="1:25" x14ac:dyDescent="0.3">
      <c r="A163" s="1">
        <v>45526</v>
      </c>
      <c r="B163" s="1" t="s">
        <v>200</v>
      </c>
      <c r="C163" s="1" t="s">
        <v>186</v>
      </c>
      <c r="D163">
        <f>MONTH(StockData[[#This Row],[DATE]])</f>
        <v>8</v>
      </c>
      <c r="E163">
        <v>2024</v>
      </c>
      <c r="F163" t="s">
        <v>163</v>
      </c>
      <c r="G163" t="str">
        <f>"Q"&amp;ROUNDUP(StockData[[#This Row],[Month Number]]/3,0)</f>
        <v>Q3</v>
      </c>
      <c r="H163" s="1" t="s">
        <v>28</v>
      </c>
      <c r="I163" s="1" t="s">
        <v>29</v>
      </c>
      <c r="J163" t="s">
        <v>30</v>
      </c>
      <c r="K163">
        <v>1179.7</v>
      </c>
      <c r="L163">
        <v>1181</v>
      </c>
      <c r="M163">
        <v>1168.95</v>
      </c>
      <c r="N163">
        <v>1174.4000000000001</v>
      </c>
      <c r="O163">
        <v>1170</v>
      </c>
      <c r="P163">
        <v>1169.95</v>
      </c>
      <c r="Q163">
        <v>1173.3699999999999</v>
      </c>
      <c r="R163">
        <v>5841326</v>
      </c>
      <c r="S163">
        <v>6854064563.1999998</v>
      </c>
      <c r="T163">
        <v>162840</v>
      </c>
      <c r="U163">
        <v>3820163</v>
      </c>
      <c r="V163">
        <v>65.400000000000006</v>
      </c>
      <c r="W163" s="3">
        <f>StockData[[#This Row],[CLOSE]]-StockData[[#This Row],[PREV. CLOSE]]</f>
        <v>-4.4500000000000455</v>
      </c>
      <c r="X163" s="2">
        <f>IFERROR((StockData[[#This Row],[CLOSE]]-StockData[[#This Row],[PREV. CLOSE]])/StockData[[#This Row],[PREV. CLOSE]],0)</f>
        <v>-3.7891689373297389E-3</v>
      </c>
      <c r="Y163" t="str">
        <f>IF(StockData[[#This Row],[Daily Return %]]&gt;0,"Gain",IF(StockData[[#This Row],[Daily Return %]]&lt;0,"Loss","No Change"))</f>
        <v>Loss</v>
      </c>
    </row>
    <row r="164" spans="1:25" x14ac:dyDescent="0.3">
      <c r="A164" s="1">
        <v>45527</v>
      </c>
      <c r="B164" s="1" t="s">
        <v>201</v>
      </c>
      <c r="C164" s="1" t="s">
        <v>186</v>
      </c>
      <c r="D164">
        <f>MONTH(StockData[[#This Row],[DATE]])</f>
        <v>8</v>
      </c>
      <c r="E164">
        <v>2024</v>
      </c>
      <c r="F164" t="s">
        <v>163</v>
      </c>
      <c r="G164" t="str">
        <f>"Q"&amp;ROUNDUP(StockData[[#This Row],[Month Number]]/3,0)</f>
        <v>Q3</v>
      </c>
      <c r="H164" s="1" t="s">
        <v>28</v>
      </c>
      <c r="I164" s="1" t="s">
        <v>29</v>
      </c>
      <c r="J164" t="s">
        <v>30</v>
      </c>
      <c r="K164">
        <v>1170</v>
      </c>
      <c r="L164">
        <v>1173.95</v>
      </c>
      <c r="M164">
        <v>1163.5</v>
      </c>
      <c r="N164">
        <v>1169.95</v>
      </c>
      <c r="O164">
        <v>1167.5999999999999</v>
      </c>
      <c r="P164">
        <v>1165.95</v>
      </c>
      <c r="Q164">
        <v>1168.6500000000001</v>
      </c>
      <c r="R164">
        <v>5121962</v>
      </c>
      <c r="S164">
        <v>5985802416.3500004</v>
      </c>
      <c r="T164">
        <v>96601</v>
      </c>
      <c r="U164">
        <v>3668357</v>
      </c>
      <c r="V164">
        <v>71.62</v>
      </c>
      <c r="W164" s="3">
        <f>StockData[[#This Row],[CLOSE]]-StockData[[#This Row],[PREV. CLOSE]]</f>
        <v>-4</v>
      </c>
      <c r="X164" s="2">
        <f>IFERROR((StockData[[#This Row],[CLOSE]]-StockData[[#This Row],[PREV. CLOSE]])/StockData[[#This Row],[PREV. CLOSE]],0)</f>
        <v>-3.4189495277575964E-3</v>
      </c>
      <c r="Y164" t="str">
        <f>IF(StockData[[#This Row],[Daily Return %]]&gt;0,"Gain",IF(StockData[[#This Row],[Daily Return %]]&lt;0,"Loss","No Change"))</f>
        <v>Loss</v>
      </c>
    </row>
    <row r="165" spans="1:25" x14ac:dyDescent="0.3">
      <c r="A165" s="1">
        <v>45530</v>
      </c>
      <c r="B165" s="1" t="s">
        <v>202</v>
      </c>
      <c r="C165" s="1" t="s">
        <v>186</v>
      </c>
      <c r="D165">
        <f>MONTH(StockData[[#This Row],[DATE]])</f>
        <v>8</v>
      </c>
      <c r="E165">
        <v>2024</v>
      </c>
      <c r="F165" t="s">
        <v>163</v>
      </c>
      <c r="G165" t="str">
        <f>"Q"&amp;ROUNDUP(StockData[[#This Row],[Month Number]]/3,0)</f>
        <v>Q3</v>
      </c>
      <c r="H165" s="1" t="s">
        <v>28</v>
      </c>
      <c r="I165" s="1" t="s">
        <v>29</v>
      </c>
      <c r="J165" t="s">
        <v>30</v>
      </c>
      <c r="K165">
        <v>1171.7</v>
      </c>
      <c r="L165">
        <v>1175.25</v>
      </c>
      <c r="M165">
        <v>1166.0999999999999</v>
      </c>
      <c r="N165">
        <v>1165.95</v>
      </c>
      <c r="O165">
        <v>1171.7</v>
      </c>
      <c r="P165">
        <v>1170.3</v>
      </c>
      <c r="Q165">
        <v>1170.98</v>
      </c>
      <c r="R165">
        <v>3392612</v>
      </c>
      <c r="S165">
        <v>3972670581.0500002</v>
      </c>
      <c r="T165">
        <v>90913</v>
      </c>
      <c r="U165">
        <v>2046161</v>
      </c>
      <c r="V165">
        <v>60.31</v>
      </c>
      <c r="W165" s="3">
        <f>StockData[[#This Row],[CLOSE]]-StockData[[#This Row],[PREV. CLOSE]]</f>
        <v>4.3499999999999091</v>
      </c>
      <c r="X165" s="2">
        <f>IFERROR((StockData[[#This Row],[CLOSE]]-StockData[[#This Row],[PREV. CLOSE]])/StockData[[#This Row],[PREV. CLOSE]],0)</f>
        <v>3.7308632445644399E-3</v>
      </c>
      <c r="Y165" t="str">
        <f>IF(StockData[[#This Row],[Daily Return %]]&gt;0,"Gain",IF(StockData[[#This Row],[Daily Return %]]&lt;0,"Loss","No Change"))</f>
        <v>Gain</v>
      </c>
    </row>
    <row r="166" spans="1:25" x14ac:dyDescent="0.3">
      <c r="A166" s="1">
        <v>45531</v>
      </c>
      <c r="B166" s="1" t="s">
        <v>203</v>
      </c>
      <c r="C166" s="1" t="s">
        <v>186</v>
      </c>
      <c r="D166">
        <f>MONTH(StockData[[#This Row],[DATE]])</f>
        <v>8</v>
      </c>
      <c r="E166">
        <v>2024</v>
      </c>
      <c r="F166" t="s">
        <v>163</v>
      </c>
      <c r="G166" t="str">
        <f>"Q"&amp;ROUNDUP(StockData[[#This Row],[Month Number]]/3,0)</f>
        <v>Q3</v>
      </c>
      <c r="H166" s="1" t="s">
        <v>28</v>
      </c>
      <c r="I166" s="1" t="s">
        <v>29</v>
      </c>
      <c r="J166" t="s">
        <v>30</v>
      </c>
      <c r="K166">
        <v>1170</v>
      </c>
      <c r="L166">
        <v>1184.8499999999999</v>
      </c>
      <c r="M166">
        <v>1164.25</v>
      </c>
      <c r="N166">
        <v>1170.3</v>
      </c>
      <c r="O166">
        <v>1177.9000000000001</v>
      </c>
      <c r="P166">
        <v>1181.25</v>
      </c>
      <c r="Q166">
        <v>1178.19</v>
      </c>
      <c r="R166">
        <v>8702113</v>
      </c>
      <c r="S166">
        <v>10252752293.049999</v>
      </c>
      <c r="T166">
        <v>156791</v>
      </c>
      <c r="U166">
        <v>3950096</v>
      </c>
      <c r="V166">
        <v>45.39</v>
      </c>
      <c r="W166" s="3">
        <f>StockData[[#This Row],[CLOSE]]-StockData[[#This Row],[PREV. CLOSE]]</f>
        <v>10.950000000000045</v>
      </c>
      <c r="X166" s="2">
        <f>IFERROR((StockData[[#This Row],[CLOSE]]-StockData[[#This Row],[PREV. CLOSE]])/StockData[[#This Row],[PREV. CLOSE]],0)</f>
        <v>9.3565752371187264E-3</v>
      </c>
      <c r="Y166" t="str">
        <f>IF(StockData[[#This Row],[Daily Return %]]&gt;0,"Gain",IF(StockData[[#This Row],[Daily Return %]]&lt;0,"Loss","No Change"))</f>
        <v>Gain</v>
      </c>
    </row>
    <row r="167" spans="1:25" x14ac:dyDescent="0.3">
      <c r="A167" s="1">
        <v>45532</v>
      </c>
      <c r="B167" s="1" t="s">
        <v>204</v>
      </c>
      <c r="C167" s="1" t="s">
        <v>186</v>
      </c>
      <c r="D167">
        <f>MONTH(StockData[[#This Row],[DATE]])</f>
        <v>8</v>
      </c>
      <c r="E167">
        <v>2024</v>
      </c>
      <c r="F167" t="s">
        <v>163</v>
      </c>
      <c r="G167" t="str">
        <f>"Q"&amp;ROUNDUP(StockData[[#This Row],[Month Number]]/3,0)</f>
        <v>Q3</v>
      </c>
      <c r="H167" s="1" t="s">
        <v>28</v>
      </c>
      <c r="I167" s="1" t="s">
        <v>29</v>
      </c>
      <c r="J167" t="s">
        <v>30</v>
      </c>
      <c r="K167">
        <v>1177</v>
      </c>
      <c r="L167">
        <v>1181.7</v>
      </c>
      <c r="M167">
        <v>1169.3499999999999</v>
      </c>
      <c r="N167">
        <v>1181.25</v>
      </c>
      <c r="O167">
        <v>1169.9000000000001</v>
      </c>
      <c r="P167">
        <v>1170.95</v>
      </c>
      <c r="Q167">
        <v>1172.25</v>
      </c>
      <c r="R167">
        <v>5483503</v>
      </c>
      <c r="S167">
        <v>6428056142.0500002</v>
      </c>
      <c r="T167">
        <v>154330</v>
      </c>
      <c r="U167">
        <v>2949628</v>
      </c>
      <c r="V167">
        <v>53.79</v>
      </c>
      <c r="W167" s="3">
        <f>StockData[[#This Row],[CLOSE]]-StockData[[#This Row],[PREV. CLOSE]]</f>
        <v>-10.299999999999955</v>
      </c>
      <c r="X167" s="2">
        <f>IFERROR((StockData[[#This Row],[CLOSE]]-StockData[[#This Row],[PREV. CLOSE]])/StockData[[#This Row],[PREV. CLOSE]],0)</f>
        <v>-8.7195767195766809E-3</v>
      </c>
      <c r="Y167" t="str">
        <f>IF(StockData[[#This Row],[Daily Return %]]&gt;0,"Gain",IF(StockData[[#This Row],[Daily Return %]]&lt;0,"Loss","No Change"))</f>
        <v>Loss</v>
      </c>
    </row>
    <row r="168" spans="1:25" x14ac:dyDescent="0.3">
      <c r="A168" s="1">
        <v>45533</v>
      </c>
      <c r="B168" s="1" t="s">
        <v>205</v>
      </c>
      <c r="C168" s="1" t="s">
        <v>186</v>
      </c>
      <c r="D168">
        <f>MONTH(StockData[[#This Row],[DATE]])</f>
        <v>8</v>
      </c>
      <c r="E168">
        <v>2024</v>
      </c>
      <c r="F168" t="s">
        <v>163</v>
      </c>
      <c r="G168" t="str">
        <f>"Q"&amp;ROUNDUP(StockData[[#This Row],[Month Number]]/3,0)</f>
        <v>Q3</v>
      </c>
      <c r="H168" s="1" t="s">
        <v>28</v>
      </c>
      <c r="I168" s="1" t="s">
        <v>29</v>
      </c>
      <c r="J168" t="s">
        <v>30</v>
      </c>
      <c r="K168">
        <v>1169</v>
      </c>
      <c r="L168">
        <v>1179.9000000000001</v>
      </c>
      <c r="M168">
        <v>1163.4000000000001</v>
      </c>
      <c r="N168">
        <v>1170.95</v>
      </c>
      <c r="O168">
        <v>1175</v>
      </c>
      <c r="P168">
        <v>1175.4000000000001</v>
      </c>
      <c r="Q168">
        <v>1173.27</v>
      </c>
      <c r="R168">
        <v>7290114</v>
      </c>
      <c r="S168">
        <v>8553256100.8500004</v>
      </c>
      <c r="T168">
        <v>244482</v>
      </c>
      <c r="U168">
        <v>4427006</v>
      </c>
      <c r="V168">
        <v>60.73</v>
      </c>
      <c r="W168" s="3">
        <f>StockData[[#This Row],[CLOSE]]-StockData[[#This Row],[PREV. CLOSE]]</f>
        <v>4.4500000000000455</v>
      </c>
      <c r="X168" s="2">
        <f>IFERROR((StockData[[#This Row],[CLOSE]]-StockData[[#This Row],[PREV. CLOSE]])/StockData[[#This Row],[PREV. CLOSE]],0)</f>
        <v>3.8003330628976861E-3</v>
      </c>
      <c r="Y168" t="str">
        <f>IF(StockData[[#This Row],[Daily Return %]]&gt;0,"Gain",IF(StockData[[#This Row],[Daily Return %]]&lt;0,"Loss","No Change"))</f>
        <v>Gain</v>
      </c>
    </row>
    <row r="169" spans="1:25" x14ac:dyDescent="0.3">
      <c r="A169" s="1">
        <v>45534</v>
      </c>
      <c r="B169" s="1" t="s">
        <v>206</v>
      </c>
      <c r="C169" s="1" t="s">
        <v>186</v>
      </c>
      <c r="D169">
        <f>MONTH(StockData[[#This Row],[DATE]])</f>
        <v>8</v>
      </c>
      <c r="E169">
        <v>2024</v>
      </c>
      <c r="F169" t="s">
        <v>163</v>
      </c>
      <c r="G169" t="str">
        <f>"Q"&amp;ROUNDUP(StockData[[#This Row],[Month Number]]/3,0)</f>
        <v>Q3</v>
      </c>
      <c r="H169" s="1" t="s">
        <v>28</v>
      </c>
      <c r="I169" s="1" t="s">
        <v>29</v>
      </c>
      <c r="J169" t="s">
        <v>30</v>
      </c>
      <c r="K169">
        <v>1177</v>
      </c>
      <c r="L169">
        <v>1182.95</v>
      </c>
      <c r="M169">
        <v>1171.8499999999999</v>
      </c>
      <c r="N169">
        <v>1175.4000000000001</v>
      </c>
      <c r="O169">
        <v>1179</v>
      </c>
      <c r="P169">
        <v>1175.25</v>
      </c>
      <c r="Q169">
        <v>1175.92</v>
      </c>
      <c r="R169">
        <v>10190506</v>
      </c>
      <c r="S169">
        <v>11983227663.65</v>
      </c>
      <c r="T169">
        <v>168053</v>
      </c>
      <c r="U169">
        <v>6022324</v>
      </c>
      <c r="V169">
        <v>59.1</v>
      </c>
      <c r="W169" s="3">
        <f>StockData[[#This Row],[CLOSE]]-StockData[[#This Row],[PREV. CLOSE]]</f>
        <v>-0.15000000000009095</v>
      </c>
      <c r="X169" s="2">
        <f>IFERROR((StockData[[#This Row],[CLOSE]]-StockData[[#This Row],[PREV. CLOSE]])/StockData[[#This Row],[PREV. CLOSE]],0)</f>
        <v>-1.2761613067899518E-4</v>
      </c>
      <c r="Y169" t="str">
        <f>IF(StockData[[#This Row],[Daily Return %]]&gt;0,"Gain",IF(StockData[[#This Row],[Daily Return %]]&lt;0,"Loss","No Change"))</f>
        <v>Loss</v>
      </c>
    </row>
    <row r="170" spans="1:25" x14ac:dyDescent="0.3">
      <c r="A170" s="1">
        <v>45537</v>
      </c>
      <c r="B170" s="1" t="s">
        <v>207</v>
      </c>
      <c r="C170" s="1" t="s">
        <v>208</v>
      </c>
      <c r="D170">
        <f>MONTH(StockData[[#This Row],[DATE]])</f>
        <v>9</v>
      </c>
      <c r="E170">
        <v>2024</v>
      </c>
      <c r="F170" t="s">
        <v>163</v>
      </c>
      <c r="G170" t="str">
        <f>"Q"&amp;ROUNDUP(StockData[[#This Row],[Month Number]]/3,0)</f>
        <v>Q3</v>
      </c>
      <c r="H170" s="1" t="s">
        <v>28</v>
      </c>
      <c r="I170" s="1" t="s">
        <v>29</v>
      </c>
      <c r="J170" t="s">
        <v>30</v>
      </c>
      <c r="K170">
        <v>1176</v>
      </c>
      <c r="L170">
        <v>1194</v>
      </c>
      <c r="M170">
        <v>1174.0999999999999</v>
      </c>
      <c r="N170">
        <v>1175.25</v>
      </c>
      <c r="O170">
        <v>1189</v>
      </c>
      <c r="P170">
        <v>1188.8</v>
      </c>
      <c r="Q170">
        <v>1185.75</v>
      </c>
      <c r="R170">
        <v>6432362</v>
      </c>
      <c r="S170">
        <v>7627188167.3000002</v>
      </c>
      <c r="T170">
        <v>216075</v>
      </c>
      <c r="U170">
        <v>3265333</v>
      </c>
      <c r="V170">
        <v>50.76</v>
      </c>
      <c r="W170" s="3">
        <f>StockData[[#This Row],[CLOSE]]-StockData[[#This Row],[PREV. CLOSE]]</f>
        <v>13.549999999999955</v>
      </c>
      <c r="X170" s="2">
        <f>IFERROR((StockData[[#This Row],[CLOSE]]-StockData[[#This Row],[PREV. CLOSE]])/StockData[[#This Row],[PREV. CLOSE]],0)</f>
        <v>1.1529461816634719E-2</v>
      </c>
      <c r="Y170" t="str">
        <f>IF(StockData[[#This Row],[Daily Return %]]&gt;0,"Gain",IF(StockData[[#This Row],[Daily Return %]]&lt;0,"Loss","No Change"))</f>
        <v>Gain</v>
      </c>
    </row>
    <row r="171" spans="1:25" x14ac:dyDescent="0.3">
      <c r="A171" s="1">
        <v>45538</v>
      </c>
      <c r="B171" s="1" t="s">
        <v>209</v>
      </c>
      <c r="C171" s="1" t="s">
        <v>208</v>
      </c>
      <c r="D171">
        <f>MONTH(StockData[[#This Row],[DATE]])</f>
        <v>9</v>
      </c>
      <c r="E171">
        <v>2024</v>
      </c>
      <c r="F171" t="s">
        <v>163</v>
      </c>
      <c r="G171" t="str">
        <f>"Q"&amp;ROUNDUP(StockData[[#This Row],[Month Number]]/3,0)</f>
        <v>Q3</v>
      </c>
      <c r="H171" s="1" t="s">
        <v>28</v>
      </c>
      <c r="I171" s="1" t="s">
        <v>29</v>
      </c>
      <c r="J171" t="s">
        <v>30</v>
      </c>
      <c r="K171">
        <v>1188</v>
      </c>
      <c r="L171">
        <v>1193.55</v>
      </c>
      <c r="M171">
        <v>1176.7</v>
      </c>
      <c r="N171">
        <v>1188.8</v>
      </c>
      <c r="O171">
        <v>1191</v>
      </c>
      <c r="P171">
        <v>1191.5999999999999</v>
      </c>
      <c r="Q171">
        <v>1186.8800000000001</v>
      </c>
      <c r="R171">
        <v>7920246</v>
      </c>
      <c r="S171">
        <v>9400412970.2999992</v>
      </c>
      <c r="T171">
        <v>174451</v>
      </c>
      <c r="U171">
        <v>4878710</v>
      </c>
      <c r="V171">
        <v>61.6</v>
      </c>
      <c r="W171" s="3">
        <f>StockData[[#This Row],[CLOSE]]-StockData[[#This Row],[PREV. CLOSE]]</f>
        <v>2.7999999999999545</v>
      </c>
      <c r="X171" s="2">
        <f>IFERROR((StockData[[#This Row],[CLOSE]]-StockData[[#This Row],[PREV. CLOSE]])/StockData[[#This Row],[PREV. CLOSE]],0)</f>
        <v>2.3553162853297061E-3</v>
      </c>
      <c r="Y171" t="str">
        <f>IF(StockData[[#This Row],[Daily Return %]]&gt;0,"Gain",IF(StockData[[#This Row],[Daily Return %]]&lt;0,"Loss","No Change"))</f>
        <v>Gain</v>
      </c>
    </row>
    <row r="172" spans="1:25" x14ac:dyDescent="0.3">
      <c r="A172" s="1">
        <v>45539</v>
      </c>
      <c r="B172" s="1" t="s">
        <v>210</v>
      </c>
      <c r="C172" s="1" t="s">
        <v>208</v>
      </c>
      <c r="D172">
        <f>MONTH(StockData[[#This Row],[DATE]])</f>
        <v>9</v>
      </c>
      <c r="E172">
        <v>2024</v>
      </c>
      <c r="F172" t="s">
        <v>163</v>
      </c>
      <c r="G172" t="str">
        <f>"Q"&amp;ROUNDUP(StockData[[#This Row],[Month Number]]/3,0)</f>
        <v>Q3</v>
      </c>
      <c r="H172" s="1" t="s">
        <v>28</v>
      </c>
      <c r="I172" s="1" t="s">
        <v>29</v>
      </c>
      <c r="J172" t="s">
        <v>30</v>
      </c>
      <c r="K172">
        <v>1182.7</v>
      </c>
      <c r="L172">
        <v>1189.6500000000001</v>
      </c>
      <c r="M172">
        <v>1173.3</v>
      </c>
      <c r="N172">
        <v>1191.5999999999999</v>
      </c>
      <c r="O172">
        <v>1179</v>
      </c>
      <c r="P172">
        <v>1177.7</v>
      </c>
      <c r="Q172">
        <v>1177.75</v>
      </c>
      <c r="R172">
        <v>6527941</v>
      </c>
      <c r="S172">
        <v>7688271692.3000002</v>
      </c>
      <c r="T172">
        <v>220127</v>
      </c>
      <c r="U172">
        <v>3901360</v>
      </c>
      <c r="V172">
        <v>59.76</v>
      </c>
      <c r="W172" s="3">
        <f>StockData[[#This Row],[CLOSE]]-StockData[[#This Row],[PREV. CLOSE]]</f>
        <v>-13.899999999999864</v>
      </c>
      <c r="X172" s="2">
        <f>IFERROR((StockData[[#This Row],[CLOSE]]-StockData[[#This Row],[PREV. CLOSE]])/StockData[[#This Row],[PREV. CLOSE]],0)</f>
        <v>-1.1664988251090856E-2</v>
      </c>
      <c r="Y172" t="str">
        <f>IF(StockData[[#This Row],[Daily Return %]]&gt;0,"Gain",IF(StockData[[#This Row],[Daily Return %]]&lt;0,"Loss","No Change"))</f>
        <v>Loss</v>
      </c>
    </row>
    <row r="173" spans="1:25" x14ac:dyDescent="0.3">
      <c r="A173" s="1">
        <v>45540</v>
      </c>
      <c r="B173" s="1" t="s">
        <v>211</v>
      </c>
      <c r="C173" s="1" t="s">
        <v>208</v>
      </c>
      <c r="D173">
        <f>MONTH(StockData[[#This Row],[DATE]])</f>
        <v>9</v>
      </c>
      <c r="E173">
        <v>2024</v>
      </c>
      <c r="F173" t="s">
        <v>163</v>
      </c>
      <c r="G173" t="str">
        <f>"Q"&amp;ROUNDUP(StockData[[#This Row],[Month Number]]/3,0)</f>
        <v>Q3</v>
      </c>
      <c r="H173" s="1" t="s">
        <v>28</v>
      </c>
      <c r="I173" s="1" t="s">
        <v>29</v>
      </c>
      <c r="J173" t="s">
        <v>30</v>
      </c>
      <c r="K173">
        <v>1182</v>
      </c>
      <c r="L173">
        <v>1182.8499999999999</v>
      </c>
      <c r="M173">
        <v>1173.45</v>
      </c>
      <c r="N173">
        <v>1177.7</v>
      </c>
      <c r="O173">
        <v>1180</v>
      </c>
      <c r="P173">
        <v>1180.55</v>
      </c>
      <c r="Q173">
        <v>1179.33</v>
      </c>
      <c r="R173">
        <v>4234766</v>
      </c>
      <c r="S173">
        <v>4994203536.3000002</v>
      </c>
      <c r="T173">
        <v>128572</v>
      </c>
      <c r="U173">
        <v>2856338</v>
      </c>
      <c r="V173">
        <v>67.45</v>
      </c>
      <c r="W173" s="3">
        <f>StockData[[#This Row],[CLOSE]]-StockData[[#This Row],[PREV. CLOSE]]</f>
        <v>2.8499999999999091</v>
      </c>
      <c r="X173" s="2">
        <f>IFERROR((StockData[[#This Row],[CLOSE]]-StockData[[#This Row],[PREV. CLOSE]])/StockData[[#This Row],[PREV. CLOSE]],0)</f>
        <v>2.419971130168896E-3</v>
      </c>
      <c r="Y173" t="str">
        <f>IF(StockData[[#This Row],[Daily Return %]]&gt;0,"Gain",IF(StockData[[#This Row],[Daily Return %]]&lt;0,"Loss","No Change"))</f>
        <v>Gain</v>
      </c>
    </row>
    <row r="174" spans="1:25" x14ac:dyDescent="0.3">
      <c r="A174" s="1">
        <v>45541</v>
      </c>
      <c r="B174" s="1" t="s">
        <v>212</v>
      </c>
      <c r="C174" s="1" t="s">
        <v>208</v>
      </c>
      <c r="D174">
        <f>MONTH(StockData[[#This Row],[DATE]])</f>
        <v>9</v>
      </c>
      <c r="E174">
        <v>2024</v>
      </c>
      <c r="F174" t="s">
        <v>163</v>
      </c>
      <c r="G174" t="str">
        <f>"Q"&amp;ROUNDUP(StockData[[#This Row],[Month Number]]/3,0)</f>
        <v>Q3</v>
      </c>
      <c r="H174" s="1" t="s">
        <v>28</v>
      </c>
      <c r="I174" s="1" t="s">
        <v>29</v>
      </c>
      <c r="J174" t="s">
        <v>30</v>
      </c>
      <c r="K174">
        <v>1176</v>
      </c>
      <c r="L174">
        <v>1181.3499999999999</v>
      </c>
      <c r="M174">
        <v>1150.8</v>
      </c>
      <c r="N174">
        <v>1180.55</v>
      </c>
      <c r="O174">
        <v>1158.75</v>
      </c>
      <c r="P174">
        <v>1158.75</v>
      </c>
      <c r="Q174">
        <v>1161.22</v>
      </c>
      <c r="R174">
        <v>9874576</v>
      </c>
      <c r="S174">
        <v>11466577799.9</v>
      </c>
      <c r="T174">
        <v>211550</v>
      </c>
      <c r="U174">
        <v>6643149</v>
      </c>
      <c r="V174">
        <v>67.28</v>
      </c>
      <c r="W174" s="3">
        <f>StockData[[#This Row],[CLOSE]]-StockData[[#This Row],[PREV. CLOSE]]</f>
        <v>-21.799999999999955</v>
      </c>
      <c r="X174" s="2">
        <f>IFERROR((StockData[[#This Row],[CLOSE]]-StockData[[#This Row],[PREV. CLOSE]])/StockData[[#This Row],[PREV. CLOSE]],0)</f>
        <v>-1.846596925161997E-2</v>
      </c>
      <c r="Y174" t="str">
        <f>IF(StockData[[#This Row],[Daily Return %]]&gt;0,"Gain",IF(StockData[[#This Row],[Daily Return %]]&lt;0,"Loss","No Change"))</f>
        <v>Loss</v>
      </c>
    </row>
    <row r="175" spans="1:25" x14ac:dyDescent="0.3">
      <c r="A175" s="1">
        <v>45544</v>
      </c>
      <c r="B175" s="1" t="s">
        <v>213</v>
      </c>
      <c r="C175" s="1" t="s">
        <v>208</v>
      </c>
      <c r="D175">
        <f>MONTH(StockData[[#This Row],[DATE]])</f>
        <v>9</v>
      </c>
      <c r="E175">
        <v>2024</v>
      </c>
      <c r="F175" t="s">
        <v>163</v>
      </c>
      <c r="G175" t="str">
        <f>"Q"&amp;ROUNDUP(StockData[[#This Row],[Month Number]]/3,0)</f>
        <v>Q3</v>
      </c>
      <c r="H175" s="1" t="s">
        <v>28</v>
      </c>
      <c r="I175" s="1" t="s">
        <v>29</v>
      </c>
      <c r="J175" t="s">
        <v>30</v>
      </c>
      <c r="K175">
        <v>1158</v>
      </c>
      <c r="L175">
        <v>1175.5999999999999</v>
      </c>
      <c r="M175">
        <v>1145</v>
      </c>
      <c r="N175">
        <v>1158.75</v>
      </c>
      <c r="O175">
        <v>1170.3</v>
      </c>
      <c r="P175">
        <v>1170.8499999999999</v>
      </c>
      <c r="Q175">
        <v>1161.47</v>
      </c>
      <c r="R175">
        <v>7700940</v>
      </c>
      <c r="S175">
        <v>8944448986.6499996</v>
      </c>
      <c r="T175">
        <v>225960</v>
      </c>
      <c r="U175">
        <v>4747698</v>
      </c>
      <c r="V175">
        <v>61.65</v>
      </c>
      <c r="W175" s="3">
        <f>StockData[[#This Row],[CLOSE]]-StockData[[#This Row],[PREV. CLOSE]]</f>
        <v>12.099999999999909</v>
      </c>
      <c r="X175" s="2">
        <f>IFERROR((StockData[[#This Row],[CLOSE]]-StockData[[#This Row],[PREV. CLOSE]])/StockData[[#This Row],[PREV. CLOSE]],0)</f>
        <v>1.0442286947141237E-2</v>
      </c>
      <c r="Y175" t="str">
        <f>IF(StockData[[#This Row],[Daily Return %]]&gt;0,"Gain",IF(StockData[[#This Row],[Daily Return %]]&lt;0,"Loss","No Change"))</f>
        <v>Gain</v>
      </c>
    </row>
    <row r="176" spans="1:25" x14ac:dyDescent="0.3">
      <c r="A176" s="1">
        <v>45545</v>
      </c>
      <c r="B176" s="1" t="s">
        <v>214</v>
      </c>
      <c r="C176" s="1" t="s">
        <v>208</v>
      </c>
      <c r="D176">
        <f>MONTH(StockData[[#This Row],[DATE]])</f>
        <v>9</v>
      </c>
      <c r="E176">
        <v>2024</v>
      </c>
      <c r="F176" t="s">
        <v>163</v>
      </c>
      <c r="G176" t="str">
        <f>"Q"&amp;ROUNDUP(StockData[[#This Row],[Month Number]]/3,0)</f>
        <v>Q3</v>
      </c>
      <c r="H176" s="1" t="s">
        <v>28</v>
      </c>
      <c r="I176" s="1" t="s">
        <v>29</v>
      </c>
      <c r="J176" t="s">
        <v>30</v>
      </c>
      <c r="K176">
        <v>1178.9000000000001</v>
      </c>
      <c r="L176">
        <v>1190.8499999999999</v>
      </c>
      <c r="M176">
        <v>1173.3499999999999</v>
      </c>
      <c r="N176">
        <v>1170.8499999999999</v>
      </c>
      <c r="O176">
        <v>1186.55</v>
      </c>
      <c r="P176">
        <v>1187.2</v>
      </c>
      <c r="Q176">
        <v>1185.77</v>
      </c>
      <c r="R176">
        <v>8723854</v>
      </c>
      <c r="S176">
        <v>10344470324.549999</v>
      </c>
      <c r="T176">
        <v>339582</v>
      </c>
      <c r="U176">
        <v>4443292</v>
      </c>
      <c r="V176">
        <v>50.93</v>
      </c>
      <c r="W176" s="3">
        <f>StockData[[#This Row],[CLOSE]]-StockData[[#This Row],[PREV. CLOSE]]</f>
        <v>16.350000000000136</v>
      </c>
      <c r="X176" s="2">
        <f>IFERROR((StockData[[#This Row],[CLOSE]]-StockData[[#This Row],[PREV. CLOSE]])/StockData[[#This Row],[PREV. CLOSE]],0)</f>
        <v>1.396421403254058E-2</v>
      </c>
      <c r="Y176" t="str">
        <f>IF(StockData[[#This Row],[Daily Return %]]&gt;0,"Gain",IF(StockData[[#This Row],[Daily Return %]]&lt;0,"Loss","No Change"))</f>
        <v>Gain</v>
      </c>
    </row>
    <row r="177" spans="1:25" x14ac:dyDescent="0.3">
      <c r="A177" s="1">
        <v>45546</v>
      </c>
      <c r="B177" s="1" t="s">
        <v>215</v>
      </c>
      <c r="C177" s="1" t="s">
        <v>208</v>
      </c>
      <c r="D177">
        <f>MONTH(StockData[[#This Row],[DATE]])</f>
        <v>9</v>
      </c>
      <c r="E177">
        <v>2024</v>
      </c>
      <c r="F177" t="s">
        <v>163</v>
      </c>
      <c r="G177" t="str">
        <f>"Q"&amp;ROUNDUP(StockData[[#This Row],[Month Number]]/3,0)</f>
        <v>Q3</v>
      </c>
      <c r="H177" s="1" t="s">
        <v>28</v>
      </c>
      <c r="I177" s="1" t="s">
        <v>29</v>
      </c>
      <c r="J177" t="s">
        <v>30</v>
      </c>
      <c r="K177">
        <v>1187.2</v>
      </c>
      <c r="L177">
        <v>1194.8499999999999</v>
      </c>
      <c r="M177">
        <v>1181</v>
      </c>
      <c r="N177">
        <v>1187.2</v>
      </c>
      <c r="O177">
        <v>1188.6500000000001</v>
      </c>
      <c r="P177">
        <v>1186.0999999999999</v>
      </c>
      <c r="Q177">
        <v>1186.48</v>
      </c>
      <c r="R177">
        <v>6000329</v>
      </c>
      <c r="S177">
        <v>7119266579.9499998</v>
      </c>
      <c r="T177">
        <v>128372</v>
      </c>
      <c r="U177">
        <v>3020920</v>
      </c>
      <c r="V177">
        <v>50.35</v>
      </c>
      <c r="W177" s="3">
        <f>StockData[[#This Row],[CLOSE]]-StockData[[#This Row],[PREV. CLOSE]]</f>
        <v>-1.1000000000001364</v>
      </c>
      <c r="X177" s="2">
        <f>IFERROR((StockData[[#This Row],[CLOSE]]-StockData[[#This Row],[PREV. CLOSE]])/StockData[[#This Row],[PREV. CLOSE]],0)</f>
        <v>-9.2654986522922543E-4</v>
      </c>
      <c r="Y177" t="str">
        <f>IF(StockData[[#This Row],[Daily Return %]]&gt;0,"Gain",IF(StockData[[#This Row],[Daily Return %]]&lt;0,"Loss","No Change"))</f>
        <v>Loss</v>
      </c>
    </row>
    <row r="178" spans="1:25" x14ac:dyDescent="0.3">
      <c r="A178" s="1">
        <v>45547</v>
      </c>
      <c r="B178" s="1" t="s">
        <v>216</v>
      </c>
      <c r="C178" s="1" t="s">
        <v>208</v>
      </c>
      <c r="D178">
        <f>MONTH(StockData[[#This Row],[DATE]])</f>
        <v>9</v>
      </c>
      <c r="E178">
        <v>2024</v>
      </c>
      <c r="F178" t="s">
        <v>163</v>
      </c>
      <c r="G178" t="str">
        <f>"Q"&amp;ROUNDUP(StockData[[#This Row],[Month Number]]/3,0)</f>
        <v>Q3</v>
      </c>
      <c r="H178" s="1" t="s">
        <v>28</v>
      </c>
      <c r="I178" s="1" t="s">
        <v>29</v>
      </c>
      <c r="J178" t="s">
        <v>30</v>
      </c>
      <c r="K178">
        <v>1190.0999999999999</v>
      </c>
      <c r="L178">
        <v>1205.7</v>
      </c>
      <c r="M178">
        <v>1176.75</v>
      </c>
      <c r="N178">
        <v>1186.0999999999999</v>
      </c>
      <c r="O178">
        <v>1202.5999999999999</v>
      </c>
      <c r="P178">
        <v>1203.3499999999999</v>
      </c>
      <c r="Q178">
        <v>1195.28</v>
      </c>
      <c r="R178">
        <v>7592871</v>
      </c>
      <c r="S178">
        <v>9075593755.8500004</v>
      </c>
      <c r="T178">
        <v>211321</v>
      </c>
      <c r="U178">
        <v>4451825</v>
      </c>
      <c r="V178">
        <v>58.63</v>
      </c>
      <c r="W178" s="3">
        <f>StockData[[#This Row],[CLOSE]]-StockData[[#This Row],[PREV. CLOSE]]</f>
        <v>17.25</v>
      </c>
      <c r="X178" s="2">
        <f>IFERROR((StockData[[#This Row],[CLOSE]]-StockData[[#This Row],[PREV. CLOSE]])/StockData[[#This Row],[PREV. CLOSE]],0)</f>
        <v>1.4543461765449794E-2</v>
      </c>
      <c r="Y178" t="str">
        <f>IF(StockData[[#This Row],[Daily Return %]]&gt;0,"Gain",IF(StockData[[#This Row],[Daily Return %]]&lt;0,"Loss","No Change"))</f>
        <v>Gain</v>
      </c>
    </row>
    <row r="179" spans="1:25" x14ac:dyDescent="0.3">
      <c r="A179" s="1">
        <v>45548</v>
      </c>
      <c r="B179" s="1" t="s">
        <v>217</v>
      </c>
      <c r="C179" s="1" t="s">
        <v>208</v>
      </c>
      <c r="D179">
        <f>MONTH(StockData[[#This Row],[DATE]])</f>
        <v>9</v>
      </c>
      <c r="E179">
        <v>2024</v>
      </c>
      <c r="F179" t="s">
        <v>163</v>
      </c>
      <c r="G179" t="str">
        <f>"Q"&amp;ROUNDUP(StockData[[#This Row],[Month Number]]/3,0)</f>
        <v>Q3</v>
      </c>
      <c r="H179" s="1" t="s">
        <v>28</v>
      </c>
      <c r="I179" s="1" t="s">
        <v>29</v>
      </c>
      <c r="J179" t="s">
        <v>30</v>
      </c>
      <c r="K179">
        <v>1209.9000000000001</v>
      </c>
      <c r="L179">
        <v>1219.55</v>
      </c>
      <c r="M179">
        <v>1201</v>
      </c>
      <c r="N179">
        <v>1203.3499999999999</v>
      </c>
      <c r="O179">
        <v>1214.95</v>
      </c>
      <c r="P179">
        <v>1217.45</v>
      </c>
      <c r="Q179">
        <v>1213.26</v>
      </c>
      <c r="R179">
        <v>6762566</v>
      </c>
      <c r="S179">
        <v>8204767473.1000004</v>
      </c>
      <c r="T179">
        <v>117268</v>
      </c>
      <c r="U179">
        <v>4345681</v>
      </c>
      <c r="V179">
        <v>64.260000000000005</v>
      </c>
      <c r="W179" s="3">
        <f>StockData[[#This Row],[CLOSE]]-StockData[[#This Row],[PREV. CLOSE]]</f>
        <v>14.100000000000136</v>
      </c>
      <c r="X179" s="2">
        <f>IFERROR((StockData[[#This Row],[CLOSE]]-StockData[[#This Row],[PREV. CLOSE]])/StockData[[#This Row],[PREV. CLOSE]],0)</f>
        <v>1.1717289234221247E-2</v>
      </c>
      <c r="Y179" t="str">
        <f>IF(StockData[[#This Row],[Daily Return %]]&gt;0,"Gain",IF(StockData[[#This Row],[Daily Return %]]&lt;0,"Loss","No Change"))</f>
        <v>Gain</v>
      </c>
    </row>
    <row r="180" spans="1:25" x14ac:dyDescent="0.3">
      <c r="A180" s="1">
        <v>45551</v>
      </c>
      <c r="B180" s="1" t="s">
        <v>218</v>
      </c>
      <c r="C180" s="1" t="s">
        <v>208</v>
      </c>
      <c r="D180">
        <f>MONTH(StockData[[#This Row],[DATE]])</f>
        <v>9</v>
      </c>
      <c r="E180">
        <v>2024</v>
      </c>
      <c r="F180" t="s">
        <v>163</v>
      </c>
      <c r="G180" t="str">
        <f>"Q"&amp;ROUNDUP(StockData[[#This Row],[Month Number]]/3,0)</f>
        <v>Q3</v>
      </c>
      <c r="H180" s="1" t="s">
        <v>28</v>
      </c>
      <c r="I180" s="1" t="s">
        <v>29</v>
      </c>
      <c r="J180" t="s">
        <v>30</v>
      </c>
      <c r="K180">
        <v>1222</v>
      </c>
      <c r="L180">
        <v>1234</v>
      </c>
      <c r="M180">
        <v>1215</v>
      </c>
      <c r="N180">
        <v>1217.45</v>
      </c>
      <c r="O180">
        <v>1230.3499999999999</v>
      </c>
      <c r="P180">
        <v>1231.05</v>
      </c>
      <c r="Q180">
        <v>1229.07</v>
      </c>
      <c r="R180">
        <v>4039284</v>
      </c>
      <c r="S180">
        <v>4964557616.9499998</v>
      </c>
      <c r="T180">
        <v>159159</v>
      </c>
      <c r="U180">
        <v>1980380</v>
      </c>
      <c r="V180">
        <v>49.03</v>
      </c>
      <c r="W180" s="3">
        <f>StockData[[#This Row],[CLOSE]]-StockData[[#This Row],[PREV. CLOSE]]</f>
        <v>13.599999999999909</v>
      </c>
      <c r="X180" s="2">
        <f>IFERROR((StockData[[#This Row],[CLOSE]]-StockData[[#This Row],[PREV. CLOSE]])/StockData[[#This Row],[PREV. CLOSE]],0)</f>
        <v>1.1170889974947562E-2</v>
      </c>
      <c r="Y180" t="str">
        <f>IF(StockData[[#This Row],[Daily Return %]]&gt;0,"Gain",IF(StockData[[#This Row],[Daily Return %]]&lt;0,"Loss","No Change"))</f>
        <v>Gain</v>
      </c>
    </row>
    <row r="181" spans="1:25" x14ac:dyDescent="0.3">
      <c r="A181" s="1">
        <v>45552</v>
      </c>
      <c r="B181" s="1" t="s">
        <v>219</v>
      </c>
      <c r="C181" s="1" t="s">
        <v>208</v>
      </c>
      <c r="D181">
        <f>MONTH(StockData[[#This Row],[DATE]])</f>
        <v>9</v>
      </c>
      <c r="E181">
        <v>2024</v>
      </c>
      <c r="F181" t="s">
        <v>163</v>
      </c>
      <c r="G181" t="str">
        <f>"Q"&amp;ROUNDUP(StockData[[#This Row],[Month Number]]/3,0)</f>
        <v>Q3</v>
      </c>
      <c r="H181" s="1" t="s">
        <v>28</v>
      </c>
      <c r="I181" s="1" t="s">
        <v>29</v>
      </c>
      <c r="J181" t="s">
        <v>30</v>
      </c>
      <c r="K181">
        <v>1235.2</v>
      </c>
      <c r="L181">
        <v>1240.5999999999999</v>
      </c>
      <c r="M181">
        <v>1227.5999999999999</v>
      </c>
      <c r="N181">
        <v>1231.05</v>
      </c>
      <c r="O181">
        <v>1228.5</v>
      </c>
      <c r="P181">
        <v>1232.0999999999999</v>
      </c>
      <c r="Q181">
        <v>1235.07</v>
      </c>
      <c r="R181">
        <v>8030427</v>
      </c>
      <c r="S181">
        <v>9918122194.75</v>
      </c>
      <c r="T181">
        <v>197225</v>
      </c>
      <c r="U181">
        <v>4107192</v>
      </c>
      <c r="V181">
        <v>51.15</v>
      </c>
      <c r="W181" s="3">
        <f>StockData[[#This Row],[CLOSE]]-StockData[[#This Row],[PREV. CLOSE]]</f>
        <v>1.0499999999999545</v>
      </c>
      <c r="X181" s="2">
        <f>IFERROR((StockData[[#This Row],[CLOSE]]-StockData[[#This Row],[PREV. CLOSE]])/StockData[[#This Row],[PREV. CLOSE]],0)</f>
        <v>8.5293042524670363E-4</v>
      </c>
      <c r="Y181" t="str">
        <f>IF(StockData[[#This Row],[Daily Return %]]&gt;0,"Gain",IF(StockData[[#This Row],[Daily Return %]]&lt;0,"Loss","No Change"))</f>
        <v>Gain</v>
      </c>
    </row>
    <row r="182" spans="1:25" x14ac:dyDescent="0.3">
      <c r="A182" s="1">
        <v>45553</v>
      </c>
      <c r="B182" s="1" t="s">
        <v>220</v>
      </c>
      <c r="C182" s="1" t="s">
        <v>208</v>
      </c>
      <c r="D182">
        <f>MONTH(StockData[[#This Row],[DATE]])</f>
        <v>9</v>
      </c>
      <c r="E182">
        <v>2024</v>
      </c>
      <c r="F182" t="s">
        <v>163</v>
      </c>
      <c r="G182" t="str">
        <f>"Q"&amp;ROUNDUP(StockData[[#This Row],[Month Number]]/3,0)</f>
        <v>Q3</v>
      </c>
      <c r="H182" s="1" t="s">
        <v>28</v>
      </c>
      <c r="I182" s="1" t="s">
        <v>29</v>
      </c>
      <c r="J182" t="s">
        <v>30</v>
      </c>
      <c r="K182">
        <v>1231.9000000000001</v>
      </c>
      <c r="L182">
        <v>1250.4000000000001</v>
      </c>
      <c r="M182">
        <v>1225</v>
      </c>
      <c r="N182">
        <v>1232.0999999999999</v>
      </c>
      <c r="O182">
        <v>1235.2</v>
      </c>
      <c r="P182">
        <v>1240.45</v>
      </c>
      <c r="Q182">
        <v>1241.1600000000001</v>
      </c>
      <c r="R182">
        <v>8210034</v>
      </c>
      <c r="S182">
        <v>10189964995.450001</v>
      </c>
      <c r="T182">
        <v>197803</v>
      </c>
      <c r="U182">
        <v>4339574</v>
      </c>
      <c r="V182">
        <v>52.86</v>
      </c>
      <c r="W182" s="3">
        <f>StockData[[#This Row],[CLOSE]]-StockData[[#This Row],[PREV. CLOSE]]</f>
        <v>8.3500000000001364</v>
      </c>
      <c r="X182" s="2">
        <f>IFERROR((StockData[[#This Row],[CLOSE]]-StockData[[#This Row],[PREV. CLOSE]])/StockData[[#This Row],[PREV. CLOSE]],0)</f>
        <v>6.7770473175879694E-3</v>
      </c>
      <c r="Y182" t="str">
        <f>IF(StockData[[#This Row],[Daily Return %]]&gt;0,"Gain",IF(StockData[[#This Row],[Daily Return %]]&lt;0,"Loss","No Change"))</f>
        <v>Gain</v>
      </c>
    </row>
    <row r="183" spans="1:25" x14ac:dyDescent="0.3">
      <c r="A183" s="1">
        <v>45554</v>
      </c>
      <c r="B183" s="1" t="s">
        <v>221</v>
      </c>
      <c r="C183" s="1" t="s">
        <v>208</v>
      </c>
      <c r="D183">
        <f>MONTH(StockData[[#This Row],[DATE]])</f>
        <v>9</v>
      </c>
      <c r="E183">
        <v>2024</v>
      </c>
      <c r="F183" t="s">
        <v>163</v>
      </c>
      <c r="G183" t="str">
        <f>"Q"&amp;ROUNDUP(StockData[[#This Row],[Month Number]]/3,0)</f>
        <v>Q3</v>
      </c>
      <c r="H183" s="1" t="s">
        <v>28</v>
      </c>
      <c r="I183" s="1" t="s">
        <v>29</v>
      </c>
      <c r="J183" t="s">
        <v>30</v>
      </c>
      <c r="K183">
        <v>1248.45</v>
      </c>
      <c r="L183">
        <v>1261.7</v>
      </c>
      <c r="M183">
        <v>1239</v>
      </c>
      <c r="N183">
        <v>1240.45</v>
      </c>
      <c r="O183">
        <v>1244.8</v>
      </c>
      <c r="P183">
        <v>1242.7</v>
      </c>
      <c r="Q183">
        <v>1246.26</v>
      </c>
      <c r="R183">
        <v>8449864</v>
      </c>
      <c r="S183">
        <v>10530694484.6</v>
      </c>
      <c r="T183">
        <v>201989</v>
      </c>
      <c r="U183">
        <v>4782905</v>
      </c>
      <c r="V183">
        <v>56.6</v>
      </c>
      <c r="W183" s="3">
        <f>StockData[[#This Row],[CLOSE]]-StockData[[#This Row],[PREV. CLOSE]]</f>
        <v>2.25</v>
      </c>
      <c r="X183" s="2">
        <f>IFERROR((StockData[[#This Row],[CLOSE]]-StockData[[#This Row],[PREV. CLOSE]])/StockData[[#This Row],[PREV. CLOSE]],0)</f>
        <v>1.8138578741585714E-3</v>
      </c>
      <c r="Y183" t="str">
        <f>IF(StockData[[#This Row],[Daily Return %]]&gt;0,"Gain",IF(StockData[[#This Row],[Daily Return %]]&lt;0,"Loss","No Change"))</f>
        <v>Gain</v>
      </c>
    </row>
    <row r="184" spans="1:25" x14ac:dyDescent="0.3">
      <c r="A184" s="1">
        <v>45555</v>
      </c>
      <c r="B184" s="1" t="s">
        <v>222</v>
      </c>
      <c r="C184" s="1" t="s">
        <v>208</v>
      </c>
      <c r="D184">
        <f>MONTH(StockData[[#This Row],[DATE]])</f>
        <v>9</v>
      </c>
      <c r="E184">
        <v>2024</v>
      </c>
      <c r="F184" t="s">
        <v>163</v>
      </c>
      <c r="G184" t="str">
        <f>"Q"&amp;ROUNDUP(StockData[[#This Row],[Month Number]]/3,0)</f>
        <v>Q3</v>
      </c>
      <c r="H184" s="1" t="s">
        <v>28</v>
      </c>
      <c r="I184" s="1" t="s">
        <v>29</v>
      </c>
      <c r="J184" t="s">
        <v>30</v>
      </c>
      <c r="K184">
        <v>1244</v>
      </c>
      <c r="L184">
        <v>1250</v>
      </c>
      <c r="M184">
        <v>1229.9000000000001</v>
      </c>
      <c r="N184">
        <v>1242.7</v>
      </c>
      <c r="O184">
        <v>1249.95</v>
      </c>
      <c r="P184">
        <v>1245</v>
      </c>
      <c r="Q184">
        <v>1242.1199999999999</v>
      </c>
      <c r="R184">
        <v>15009629</v>
      </c>
      <c r="S184">
        <v>18643761573.349998</v>
      </c>
      <c r="T184">
        <v>270705</v>
      </c>
      <c r="U184">
        <v>9013219</v>
      </c>
      <c r="V184">
        <v>60.05</v>
      </c>
      <c r="W184" s="3">
        <f>StockData[[#This Row],[CLOSE]]-StockData[[#This Row],[PREV. CLOSE]]</f>
        <v>2.2999999999999545</v>
      </c>
      <c r="X184" s="2">
        <f>IFERROR((StockData[[#This Row],[CLOSE]]-StockData[[#This Row],[PREV. CLOSE]])/StockData[[#This Row],[PREV. CLOSE]],0)</f>
        <v>1.8508087229419446E-3</v>
      </c>
      <c r="Y184" t="str">
        <f>IF(StockData[[#This Row],[Daily Return %]]&gt;0,"Gain",IF(StockData[[#This Row],[Daily Return %]]&lt;0,"Loss","No Change"))</f>
        <v>Gain</v>
      </c>
    </row>
    <row r="185" spans="1:25" x14ac:dyDescent="0.3">
      <c r="A185" s="1">
        <v>45558</v>
      </c>
      <c r="B185" s="1" t="s">
        <v>223</v>
      </c>
      <c r="C185" s="1" t="s">
        <v>208</v>
      </c>
      <c r="D185">
        <f>MONTH(StockData[[#This Row],[DATE]])</f>
        <v>9</v>
      </c>
      <c r="E185">
        <v>2024</v>
      </c>
      <c r="F185" t="s">
        <v>163</v>
      </c>
      <c r="G185" t="str">
        <f>"Q"&amp;ROUNDUP(StockData[[#This Row],[Month Number]]/3,0)</f>
        <v>Q3</v>
      </c>
      <c r="H185" s="1" t="s">
        <v>28</v>
      </c>
      <c r="I185" s="1" t="s">
        <v>29</v>
      </c>
      <c r="J185" t="s">
        <v>30</v>
      </c>
      <c r="K185">
        <v>1251.5</v>
      </c>
      <c r="L185">
        <v>1252.45</v>
      </c>
      <c r="M185">
        <v>1240.55</v>
      </c>
      <c r="N185">
        <v>1245</v>
      </c>
      <c r="O185">
        <v>1246</v>
      </c>
      <c r="P185">
        <v>1246.8</v>
      </c>
      <c r="Q185">
        <v>1246.6199999999999</v>
      </c>
      <c r="R185">
        <v>5462814</v>
      </c>
      <c r="S185">
        <v>6810067498.1999998</v>
      </c>
      <c r="T185">
        <v>159179</v>
      </c>
      <c r="U185">
        <v>3026691</v>
      </c>
      <c r="V185">
        <v>55.41</v>
      </c>
      <c r="W185" s="3">
        <f>StockData[[#This Row],[CLOSE]]-StockData[[#This Row],[PREV. CLOSE]]</f>
        <v>1.7999999999999545</v>
      </c>
      <c r="X185" s="2">
        <f>IFERROR((StockData[[#This Row],[CLOSE]]-StockData[[#This Row],[PREV. CLOSE]])/StockData[[#This Row],[PREV. CLOSE]],0)</f>
        <v>1.4457831325300839E-3</v>
      </c>
      <c r="Y185" t="str">
        <f>IF(StockData[[#This Row],[Daily Return %]]&gt;0,"Gain",IF(StockData[[#This Row],[Daily Return %]]&lt;0,"Loss","No Change"))</f>
        <v>Gain</v>
      </c>
    </row>
    <row r="186" spans="1:25" x14ac:dyDescent="0.3">
      <c r="A186" s="1">
        <v>45559</v>
      </c>
      <c r="B186" s="1" t="s">
        <v>224</v>
      </c>
      <c r="C186" s="1" t="s">
        <v>208</v>
      </c>
      <c r="D186">
        <f>MONTH(StockData[[#This Row],[DATE]])</f>
        <v>9</v>
      </c>
      <c r="E186">
        <v>2024</v>
      </c>
      <c r="F186" t="s">
        <v>163</v>
      </c>
      <c r="G186" t="str">
        <f>"Q"&amp;ROUNDUP(StockData[[#This Row],[Month Number]]/3,0)</f>
        <v>Q3</v>
      </c>
      <c r="H186" s="1" t="s">
        <v>28</v>
      </c>
      <c r="I186" s="1" t="s">
        <v>29</v>
      </c>
      <c r="J186" t="s">
        <v>30</v>
      </c>
      <c r="K186">
        <v>1241.0999999999999</v>
      </c>
      <c r="L186">
        <v>1247.0999999999999</v>
      </c>
      <c r="M186">
        <v>1235.3499999999999</v>
      </c>
      <c r="N186">
        <v>1246.8</v>
      </c>
      <c r="O186">
        <v>1240.5</v>
      </c>
      <c r="P186">
        <v>1239.55</v>
      </c>
      <c r="Q186">
        <v>1240.21</v>
      </c>
      <c r="R186">
        <v>9225946</v>
      </c>
      <c r="S186">
        <v>11442071000.35</v>
      </c>
      <c r="T186">
        <v>243688</v>
      </c>
      <c r="U186">
        <v>6263453</v>
      </c>
      <c r="V186">
        <v>67.89</v>
      </c>
      <c r="W186" s="3">
        <f>StockData[[#This Row],[CLOSE]]-StockData[[#This Row],[PREV. CLOSE]]</f>
        <v>-7.25</v>
      </c>
      <c r="X186" s="2">
        <f>IFERROR((StockData[[#This Row],[CLOSE]]-StockData[[#This Row],[PREV. CLOSE]])/StockData[[#This Row],[PREV. CLOSE]],0)</f>
        <v>-5.8148861084376001E-3</v>
      </c>
      <c r="Y186" t="str">
        <f>IF(StockData[[#This Row],[Daily Return %]]&gt;0,"Gain",IF(StockData[[#This Row],[Daily Return %]]&lt;0,"Loss","No Change"))</f>
        <v>Loss</v>
      </c>
    </row>
    <row r="187" spans="1:25" x14ac:dyDescent="0.3">
      <c r="A187" s="1">
        <v>45560</v>
      </c>
      <c r="B187" s="1" t="s">
        <v>225</v>
      </c>
      <c r="C187" s="1" t="s">
        <v>208</v>
      </c>
      <c r="D187">
        <f>MONTH(StockData[[#This Row],[DATE]])</f>
        <v>9</v>
      </c>
      <c r="E187">
        <v>2024</v>
      </c>
      <c r="F187" t="s">
        <v>163</v>
      </c>
      <c r="G187" t="str">
        <f>"Q"&amp;ROUNDUP(StockData[[#This Row],[Month Number]]/3,0)</f>
        <v>Q3</v>
      </c>
      <c r="H187" s="1" t="s">
        <v>28</v>
      </c>
      <c r="I187" s="1" t="s">
        <v>29</v>
      </c>
      <c r="J187" t="s">
        <v>30</v>
      </c>
      <c r="K187">
        <v>1238</v>
      </c>
      <c r="L187">
        <v>1271</v>
      </c>
      <c r="M187">
        <v>1231.0999999999999</v>
      </c>
      <c r="N187">
        <v>1239.55</v>
      </c>
      <c r="O187">
        <v>1269.1500000000001</v>
      </c>
      <c r="P187">
        <v>1268.0999999999999</v>
      </c>
      <c r="Q187">
        <v>1256.08</v>
      </c>
      <c r="R187">
        <v>6853324</v>
      </c>
      <c r="S187">
        <v>8608334038.6499996</v>
      </c>
      <c r="T187">
        <v>199190</v>
      </c>
      <c r="U187">
        <v>3382940</v>
      </c>
      <c r="V187">
        <v>49.36</v>
      </c>
      <c r="W187" s="3">
        <f>StockData[[#This Row],[CLOSE]]-StockData[[#This Row],[PREV. CLOSE]]</f>
        <v>28.549999999999955</v>
      </c>
      <c r="X187" s="2">
        <f>IFERROR((StockData[[#This Row],[CLOSE]]-StockData[[#This Row],[PREV. CLOSE]])/StockData[[#This Row],[PREV. CLOSE]],0)</f>
        <v>2.3032552135855717E-2</v>
      </c>
      <c r="Y187" t="str">
        <f>IF(StockData[[#This Row],[Daily Return %]]&gt;0,"Gain",IF(StockData[[#This Row],[Daily Return %]]&lt;0,"Loss","No Change"))</f>
        <v>Gain</v>
      </c>
    </row>
    <row r="188" spans="1:25" x14ac:dyDescent="0.3">
      <c r="A188" s="1">
        <v>45561</v>
      </c>
      <c r="B188" s="1" t="s">
        <v>226</v>
      </c>
      <c r="C188" s="1" t="s">
        <v>208</v>
      </c>
      <c r="D188">
        <f>MONTH(StockData[[#This Row],[DATE]])</f>
        <v>9</v>
      </c>
      <c r="E188">
        <v>2024</v>
      </c>
      <c r="F188" t="s">
        <v>163</v>
      </c>
      <c r="G188" t="str">
        <f>"Q"&amp;ROUNDUP(StockData[[#This Row],[Month Number]]/3,0)</f>
        <v>Q3</v>
      </c>
      <c r="H188" s="1" t="s">
        <v>28</v>
      </c>
      <c r="I188" s="1" t="s">
        <v>29</v>
      </c>
      <c r="J188" t="s">
        <v>30</v>
      </c>
      <c r="K188">
        <v>1267.55</v>
      </c>
      <c r="L188">
        <v>1281.6500000000001</v>
      </c>
      <c r="M188">
        <v>1262.25</v>
      </c>
      <c r="N188">
        <v>1268.0999999999999</v>
      </c>
      <c r="O188">
        <v>1274</v>
      </c>
      <c r="P188">
        <v>1277.0999999999999</v>
      </c>
      <c r="Q188">
        <v>1273.6199999999999</v>
      </c>
      <c r="R188">
        <v>7270078</v>
      </c>
      <c r="S188">
        <v>9259322711.8999996</v>
      </c>
      <c r="T188">
        <v>191113</v>
      </c>
      <c r="U188">
        <v>4437039</v>
      </c>
      <c r="V188">
        <v>61.03</v>
      </c>
      <c r="W188" s="3">
        <f>StockData[[#This Row],[CLOSE]]-StockData[[#This Row],[PREV. CLOSE]]</f>
        <v>9</v>
      </c>
      <c r="X188" s="2">
        <f>IFERROR((StockData[[#This Row],[CLOSE]]-StockData[[#This Row],[PREV. CLOSE]])/StockData[[#This Row],[PREV. CLOSE]],0)</f>
        <v>7.0972320794889998E-3</v>
      </c>
      <c r="Y188" t="str">
        <f>IF(StockData[[#This Row],[Daily Return %]]&gt;0,"Gain",IF(StockData[[#This Row],[Daily Return %]]&lt;0,"Loss","No Change"))</f>
        <v>Gain</v>
      </c>
    </row>
    <row r="189" spans="1:25" x14ac:dyDescent="0.3">
      <c r="A189" s="1">
        <v>45562</v>
      </c>
      <c r="B189" s="1" t="s">
        <v>227</v>
      </c>
      <c r="C189" s="1" t="s">
        <v>208</v>
      </c>
      <c r="D189">
        <f>MONTH(StockData[[#This Row],[DATE]])</f>
        <v>9</v>
      </c>
      <c r="E189">
        <v>2024</v>
      </c>
      <c r="F189" t="s">
        <v>163</v>
      </c>
      <c r="G189" t="str">
        <f>"Q"&amp;ROUNDUP(StockData[[#This Row],[Month Number]]/3,0)</f>
        <v>Q3</v>
      </c>
      <c r="H189" s="1" t="s">
        <v>28</v>
      </c>
      <c r="I189" s="1" t="s">
        <v>29</v>
      </c>
      <c r="J189" t="s">
        <v>30</v>
      </c>
      <c r="K189">
        <v>1273</v>
      </c>
      <c r="L189">
        <v>1281.55</v>
      </c>
      <c r="M189">
        <v>1257.25</v>
      </c>
      <c r="N189">
        <v>1277.0999999999999</v>
      </c>
      <c r="O189">
        <v>1275.0999999999999</v>
      </c>
      <c r="P189">
        <v>1273.1500000000001</v>
      </c>
      <c r="Q189">
        <v>1271.8399999999999</v>
      </c>
      <c r="R189">
        <v>13372027</v>
      </c>
      <c r="S189">
        <v>17007137717.35</v>
      </c>
      <c r="T189">
        <v>273519</v>
      </c>
      <c r="U189">
        <v>10457303</v>
      </c>
      <c r="V189">
        <v>78.2</v>
      </c>
      <c r="W189" s="3">
        <f>StockData[[#This Row],[CLOSE]]-StockData[[#This Row],[PREV. CLOSE]]</f>
        <v>-3.9499999999998181</v>
      </c>
      <c r="X189" s="2">
        <f>IFERROR((StockData[[#This Row],[CLOSE]]-StockData[[#This Row],[PREV. CLOSE]])/StockData[[#This Row],[PREV. CLOSE]],0)</f>
        <v>-3.0929449534099276E-3</v>
      </c>
      <c r="Y189" t="str">
        <f>IF(StockData[[#This Row],[Daily Return %]]&gt;0,"Gain",IF(StockData[[#This Row],[Daily Return %]]&lt;0,"Loss","No Change"))</f>
        <v>Loss</v>
      </c>
    </row>
    <row r="190" spans="1:25" x14ac:dyDescent="0.3">
      <c r="A190" s="1">
        <v>45565</v>
      </c>
      <c r="B190" s="1" t="s">
        <v>228</v>
      </c>
      <c r="C190" s="1" t="s">
        <v>208</v>
      </c>
      <c r="D190">
        <f>MONTH(StockData[[#This Row],[DATE]])</f>
        <v>9</v>
      </c>
      <c r="E190">
        <v>2024</v>
      </c>
      <c r="F190" t="s">
        <v>163</v>
      </c>
      <c r="G190" t="str">
        <f>"Q"&amp;ROUNDUP(StockData[[#This Row],[Month Number]]/3,0)</f>
        <v>Q3</v>
      </c>
      <c r="H190" s="1" t="s">
        <v>28</v>
      </c>
      <c r="I190" s="1" t="s">
        <v>29</v>
      </c>
      <c r="J190" t="s">
        <v>30</v>
      </c>
      <c r="K190">
        <v>1263.5</v>
      </c>
      <c r="L190">
        <v>1275</v>
      </c>
      <c r="M190">
        <v>1229.3499999999999</v>
      </c>
      <c r="N190">
        <v>1273.1500000000001</v>
      </c>
      <c r="O190">
        <v>1231.5999999999999</v>
      </c>
      <c r="P190">
        <v>1232.2</v>
      </c>
      <c r="Q190">
        <v>1241.68</v>
      </c>
      <c r="R190">
        <v>8466919</v>
      </c>
      <c r="S190">
        <v>10513183747.1</v>
      </c>
      <c r="T190">
        <v>282624</v>
      </c>
      <c r="U190">
        <v>5722131</v>
      </c>
      <c r="V190">
        <v>67.58</v>
      </c>
      <c r="W190" s="3">
        <f>StockData[[#This Row],[CLOSE]]-StockData[[#This Row],[PREV. CLOSE]]</f>
        <v>-40.950000000000045</v>
      </c>
      <c r="X190" s="2">
        <f>IFERROR((StockData[[#This Row],[CLOSE]]-StockData[[#This Row],[PREV. CLOSE]])/StockData[[#This Row],[PREV. CLOSE]],0)</f>
        <v>-3.2164316851902797E-2</v>
      </c>
      <c r="Y190" t="str">
        <f>IF(StockData[[#This Row],[Daily Return %]]&gt;0,"Gain",IF(StockData[[#This Row],[Daily Return %]]&lt;0,"Loss","No Change"))</f>
        <v>Loss</v>
      </c>
    </row>
    <row r="191" spans="1:25" x14ac:dyDescent="0.3">
      <c r="A191" s="1">
        <v>45566</v>
      </c>
      <c r="B191" s="1" t="s">
        <v>229</v>
      </c>
      <c r="C191" s="1" t="s">
        <v>230</v>
      </c>
      <c r="D191">
        <f>MONTH(StockData[[#This Row],[DATE]])</f>
        <v>10</v>
      </c>
      <c r="E191">
        <v>2024</v>
      </c>
      <c r="F191" t="s">
        <v>231</v>
      </c>
      <c r="G191" t="str">
        <f>"Q"&amp;ROUNDUP(StockData[[#This Row],[Month Number]]/3,0)</f>
        <v>Q4</v>
      </c>
      <c r="H191" s="1" t="s">
        <v>28</v>
      </c>
      <c r="I191" s="1" t="s">
        <v>29</v>
      </c>
      <c r="J191" t="s">
        <v>30</v>
      </c>
      <c r="K191">
        <v>1228.0999999999999</v>
      </c>
      <c r="L191">
        <v>1242.95</v>
      </c>
      <c r="M191">
        <v>1224.6500000000001</v>
      </c>
      <c r="N191">
        <v>1232.2</v>
      </c>
      <c r="O191">
        <v>1227.5</v>
      </c>
      <c r="P191">
        <v>1226.6500000000001</v>
      </c>
      <c r="Q191">
        <v>1232.05</v>
      </c>
      <c r="R191">
        <v>11164280</v>
      </c>
      <c r="S191">
        <v>13754969650.549999</v>
      </c>
      <c r="T191">
        <v>139543</v>
      </c>
      <c r="U191">
        <v>8217970</v>
      </c>
      <c r="V191">
        <v>73.61</v>
      </c>
      <c r="W191" s="3">
        <f>StockData[[#This Row],[CLOSE]]-StockData[[#This Row],[PREV. CLOSE]]</f>
        <v>-5.5499999999999545</v>
      </c>
      <c r="X191" s="2">
        <f>IFERROR((StockData[[#This Row],[CLOSE]]-StockData[[#This Row],[PREV. CLOSE]])/StockData[[#This Row],[PREV. CLOSE]],0)</f>
        <v>-4.504138938483975E-3</v>
      </c>
      <c r="Y191" t="str">
        <f>IF(StockData[[#This Row],[Daily Return %]]&gt;0,"Gain",IF(StockData[[#This Row],[Daily Return %]]&lt;0,"Loss","No Change"))</f>
        <v>Loss</v>
      </c>
    </row>
    <row r="192" spans="1:25" x14ac:dyDescent="0.3">
      <c r="A192" s="1">
        <v>45568</v>
      </c>
      <c r="B192" s="1" t="s">
        <v>232</v>
      </c>
      <c r="C192" s="1" t="s">
        <v>230</v>
      </c>
      <c r="D192">
        <f>MONTH(StockData[[#This Row],[DATE]])</f>
        <v>10</v>
      </c>
      <c r="E192">
        <v>2024</v>
      </c>
      <c r="F192" t="s">
        <v>231</v>
      </c>
      <c r="G192" t="str">
        <f>"Q"&amp;ROUNDUP(StockData[[#This Row],[Month Number]]/3,0)</f>
        <v>Q4</v>
      </c>
      <c r="H192" s="1" t="s">
        <v>28</v>
      </c>
      <c r="I192" s="1" t="s">
        <v>29</v>
      </c>
      <c r="J192" t="s">
        <v>30</v>
      </c>
      <c r="K192">
        <v>1207.5</v>
      </c>
      <c r="L192">
        <v>1219.1500000000001</v>
      </c>
      <c r="M192">
        <v>1173.0999999999999</v>
      </c>
      <c r="N192">
        <v>1226.6500000000001</v>
      </c>
      <c r="O192">
        <v>1178</v>
      </c>
      <c r="P192">
        <v>1175.7</v>
      </c>
      <c r="Q192">
        <v>1191</v>
      </c>
      <c r="R192">
        <v>17300892</v>
      </c>
      <c r="S192">
        <v>20605304604.25</v>
      </c>
      <c r="T192">
        <v>324821</v>
      </c>
      <c r="U192">
        <v>13356102</v>
      </c>
      <c r="V192">
        <v>77.2</v>
      </c>
      <c r="W192" s="3">
        <f>StockData[[#This Row],[CLOSE]]-StockData[[#This Row],[PREV. CLOSE]]</f>
        <v>-50.950000000000045</v>
      </c>
      <c r="X192" s="2">
        <f>IFERROR((StockData[[#This Row],[CLOSE]]-StockData[[#This Row],[PREV. CLOSE]])/StockData[[#This Row],[PREV. CLOSE]],0)</f>
        <v>-4.1535890433293962E-2</v>
      </c>
      <c r="Y192" t="str">
        <f>IF(StockData[[#This Row],[Daily Return %]]&gt;0,"Gain",IF(StockData[[#This Row],[Daily Return %]]&lt;0,"Loss","No Change"))</f>
        <v>Loss</v>
      </c>
    </row>
    <row r="193" spans="1:25" x14ac:dyDescent="0.3">
      <c r="A193" s="1">
        <v>45569</v>
      </c>
      <c r="B193" s="1" t="s">
        <v>233</v>
      </c>
      <c r="C193" s="1" t="s">
        <v>230</v>
      </c>
      <c r="D193">
        <f>MONTH(StockData[[#This Row],[DATE]])</f>
        <v>10</v>
      </c>
      <c r="E193">
        <v>2024</v>
      </c>
      <c r="F193" t="s">
        <v>231</v>
      </c>
      <c r="G193" t="str">
        <f>"Q"&amp;ROUNDUP(StockData[[#This Row],[Month Number]]/3,0)</f>
        <v>Q4</v>
      </c>
      <c r="H193" s="1" t="s">
        <v>28</v>
      </c>
      <c r="I193" s="1" t="s">
        <v>29</v>
      </c>
      <c r="J193" t="s">
        <v>30</v>
      </c>
      <c r="K193">
        <v>1175.5</v>
      </c>
      <c r="L193">
        <v>1202.8</v>
      </c>
      <c r="M193">
        <v>1174</v>
      </c>
      <c r="N193">
        <v>1175.7</v>
      </c>
      <c r="O193">
        <v>1183</v>
      </c>
      <c r="P193">
        <v>1178.4000000000001</v>
      </c>
      <c r="Q193">
        <v>1185.1500000000001</v>
      </c>
      <c r="R193">
        <v>13064515</v>
      </c>
      <c r="S193">
        <v>15483433873</v>
      </c>
      <c r="T193">
        <v>268686</v>
      </c>
      <c r="U193">
        <v>7576541</v>
      </c>
      <c r="V193">
        <v>57.99</v>
      </c>
      <c r="W193" s="3">
        <f>StockData[[#This Row],[CLOSE]]-StockData[[#This Row],[PREV. CLOSE]]</f>
        <v>2.7000000000000455</v>
      </c>
      <c r="X193" s="2">
        <f>IFERROR((StockData[[#This Row],[CLOSE]]-StockData[[#This Row],[PREV. CLOSE]])/StockData[[#This Row],[PREV. CLOSE]],0)</f>
        <v>2.2965042102577574E-3</v>
      </c>
      <c r="Y193" t="str">
        <f>IF(StockData[[#This Row],[Daily Return %]]&gt;0,"Gain",IF(StockData[[#This Row],[Daily Return %]]&lt;0,"Loss","No Change"))</f>
        <v>Gain</v>
      </c>
    </row>
    <row r="194" spans="1:25" x14ac:dyDescent="0.3">
      <c r="A194" s="1">
        <v>45572</v>
      </c>
      <c r="B194" s="1" t="s">
        <v>234</v>
      </c>
      <c r="C194" s="1" t="s">
        <v>230</v>
      </c>
      <c r="D194">
        <f>MONTH(StockData[[#This Row],[DATE]])</f>
        <v>10</v>
      </c>
      <c r="E194">
        <v>2024</v>
      </c>
      <c r="F194" t="s">
        <v>231</v>
      </c>
      <c r="G194" t="str">
        <f>"Q"&amp;ROUNDUP(StockData[[#This Row],[Month Number]]/3,0)</f>
        <v>Q4</v>
      </c>
      <c r="H194" s="1" t="s">
        <v>28</v>
      </c>
      <c r="I194" s="1" t="s">
        <v>29</v>
      </c>
      <c r="J194" t="s">
        <v>30</v>
      </c>
      <c r="K194">
        <v>1182.95</v>
      </c>
      <c r="L194">
        <v>1184.8499999999999</v>
      </c>
      <c r="M194">
        <v>1130.9000000000001</v>
      </c>
      <c r="N194">
        <v>1178.4000000000001</v>
      </c>
      <c r="O194">
        <v>1151.3</v>
      </c>
      <c r="P194">
        <v>1145.7</v>
      </c>
      <c r="Q194">
        <v>1157.29</v>
      </c>
      <c r="R194">
        <v>20047013</v>
      </c>
      <c r="S194">
        <v>23200140647.150002</v>
      </c>
      <c r="T194">
        <v>405533</v>
      </c>
      <c r="U194">
        <v>9928054</v>
      </c>
      <c r="V194">
        <v>49.52</v>
      </c>
      <c r="W194" s="3">
        <f>StockData[[#This Row],[CLOSE]]-StockData[[#This Row],[PREV. CLOSE]]</f>
        <v>-32.700000000000045</v>
      </c>
      <c r="X194" s="2">
        <f>IFERROR((StockData[[#This Row],[CLOSE]]-StockData[[#This Row],[PREV. CLOSE]])/StockData[[#This Row],[PREV. CLOSE]],0)</f>
        <v>-2.7749490835030588E-2</v>
      </c>
      <c r="Y194" t="str">
        <f>IF(StockData[[#This Row],[Daily Return %]]&gt;0,"Gain",IF(StockData[[#This Row],[Daily Return %]]&lt;0,"Loss","No Change"))</f>
        <v>Loss</v>
      </c>
    </row>
    <row r="195" spans="1:25" x14ac:dyDescent="0.3">
      <c r="A195" s="1">
        <v>45573</v>
      </c>
      <c r="B195" s="1" t="s">
        <v>235</v>
      </c>
      <c r="C195" s="1" t="s">
        <v>230</v>
      </c>
      <c r="D195">
        <f>MONTH(StockData[[#This Row],[DATE]])</f>
        <v>10</v>
      </c>
      <c r="E195">
        <v>2024</v>
      </c>
      <c r="F195" t="s">
        <v>231</v>
      </c>
      <c r="G195" t="str">
        <f>"Q"&amp;ROUNDUP(StockData[[#This Row],[Month Number]]/3,0)</f>
        <v>Q4</v>
      </c>
      <c r="H195" s="1" t="s">
        <v>28</v>
      </c>
      <c r="I195" s="1" t="s">
        <v>29</v>
      </c>
      <c r="J195" t="s">
        <v>30</v>
      </c>
      <c r="K195">
        <v>1153</v>
      </c>
      <c r="L195">
        <v>1168.3499999999999</v>
      </c>
      <c r="M195">
        <v>1142.5</v>
      </c>
      <c r="N195">
        <v>1145.7</v>
      </c>
      <c r="O195">
        <v>1157.3499999999999</v>
      </c>
      <c r="P195">
        <v>1153.3</v>
      </c>
      <c r="Q195">
        <v>1157.6099999999999</v>
      </c>
      <c r="R195">
        <v>8464570</v>
      </c>
      <c r="S195">
        <v>9798691715.5499992</v>
      </c>
      <c r="T195">
        <v>206099</v>
      </c>
      <c r="U195">
        <v>4885757</v>
      </c>
      <c r="V195">
        <v>57.72</v>
      </c>
      <c r="W195" s="3">
        <f>StockData[[#This Row],[CLOSE]]-StockData[[#This Row],[PREV. CLOSE]]</f>
        <v>7.5999999999999091</v>
      </c>
      <c r="X195" s="2">
        <f>IFERROR((StockData[[#This Row],[CLOSE]]-StockData[[#This Row],[PREV. CLOSE]])/StockData[[#This Row],[PREV. CLOSE]],0)</f>
        <v>6.633499170812524E-3</v>
      </c>
      <c r="Y195" t="str">
        <f>IF(StockData[[#This Row],[Daily Return %]]&gt;0,"Gain",IF(StockData[[#This Row],[Daily Return %]]&lt;0,"Loss","No Change"))</f>
        <v>Gain</v>
      </c>
    </row>
    <row r="196" spans="1:25" x14ac:dyDescent="0.3">
      <c r="A196" s="1">
        <v>45574</v>
      </c>
      <c r="B196" s="1" t="s">
        <v>236</v>
      </c>
      <c r="C196" s="1" t="s">
        <v>230</v>
      </c>
      <c r="D196">
        <f>MONTH(StockData[[#This Row],[DATE]])</f>
        <v>10</v>
      </c>
      <c r="E196">
        <v>2024</v>
      </c>
      <c r="F196" t="s">
        <v>231</v>
      </c>
      <c r="G196" t="str">
        <f>"Q"&amp;ROUNDUP(StockData[[#This Row],[Month Number]]/3,0)</f>
        <v>Q4</v>
      </c>
      <c r="H196" s="1" t="s">
        <v>28</v>
      </c>
      <c r="I196" s="1" t="s">
        <v>29</v>
      </c>
      <c r="J196" t="s">
        <v>30</v>
      </c>
      <c r="K196">
        <v>1154</v>
      </c>
      <c r="L196">
        <v>1185</v>
      </c>
      <c r="M196">
        <v>1154</v>
      </c>
      <c r="N196">
        <v>1153.3</v>
      </c>
      <c r="O196">
        <v>1170.2</v>
      </c>
      <c r="P196">
        <v>1170.1500000000001</v>
      </c>
      <c r="Q196">
        <v>1170.93</v>
      </c>
      <c r="R196">
        <v>9807734</v>
      </c>
      <c r="S196">
        <v>11484199414.6</v>
      </c>
      <c r="T196">
        <v>203169</v>
      </c>
      <c r="U196">
        <v>4742335</v>
      </c>
      <c r="V196">
        <v>48.35</v>
      </c>
      <c r="W196" s="3">
        <f>StockData[[#This Row],[CLOSE]]-StockData[[#This Row],[PREV. CLOSE]]</f>
        <v>16.850000000000136</v>
      </c>
      <c r="X196" s="2">
        <f>IFERROR((StockData[[#This Row],[CLOSE]]-StockData[[#This Row],[PREV. CLOSE]])/StockData[[#This Row],[PREV. CLOSE]],0)</f>
        <v>1.4610248851122984E-2</v>
      </c>
      <c r="Y196" t="str">
        <f>IF(StockData[[#This Row],[Daily Return %]]&gt;0,"Gain",IF(StockData[[#This Row],[Daily Return %]]&lt;0,"Loss","No Change"))</f>
        <v>Gain</v>
      </c>
    </row>
    <row r="197" spans="1:25" x14ac:dyDescent="0.3">
      <c r="A197" s="1">
        <v>45575</v>
      </c>
      <c r="B197" s="1" t="s">
        <v>237</v>
      </c>
      <c r="C197" s="1" t="s">
        <v>230</v>
      </c>
      <c r="D197">
        <f>MONTH(StockData[[#This Row],[DATE]])</f>
        <v>10</v>
      </c>
      <c r="E197">
        <v>2024</v>
      </c>
      <c r="F197" t="s">
        <v>231</v>
      </c>
      <c r="G197" t="str">
        <f>"Q"&amp;ROUNDUP(StockData[[#This Row],[Month Number]]/3,0)</f>
        <v>Q4</v>
      </c>
      <c r="H197" s="1" t="s">
        <v>28</v>
      </c>
      <c r="I197" s="1" t="s">
        <v>29</v>
      </c>
      <c r="J197" t="s">
        <v>30</v>
      </c>
      <c r="K197">
        <v>1177</v>
      </c>
      <c r="L197">
        <v>1191</v>
      </c>
      <c r="M197">
        <v>1175.05</v>
      </c>
      <c r="N197">
        <v>1170.1500000000001</v>
      </c>
      <c r="O197">
        <v>1183.7</v>
      </c>
      <c r="P197">
        <v>1184.25</v>
      </c>
      <c r="Q197">
        <v>1183.78</v>
      </c>
      <c r="R197">
        <v>6806243</v>
      </c>
      <c r="S197">
        <v>8057065247.3999996</v>
      </c>
      <c r="T197">
        <v>158576</v>
      </c>
      <c r="U197">
        <v>3977188</v>
      </c>
      <c r="V197">
        <v>58.43</v>
      </c>
      <c r="W197" s="3">
        <f>StockData[[#This Row],[CLOSE]]-StockData[[#This Row],[PREV. CLOSE]]</f>
        <v>14.099999999999909</v>
      </c>
      <c r="X197" s="2">
        <f>IFERROR((StockData[[#This Row],[CLOSE]]-StockData[[#This Row],[PREV. CLOSE]])/StockData[[#This Row],[PREV. CLOSE]],0)</f>
        <v>1.204973721317772E-2</v>
      </c>
      <c r="Y197" t="str">
        <f>IF(StockData[[#This Row],[Daily Return %]]&gt;0,"Gain",IF(StockData[[#This Row],[Daily Return %]]&lt;0,"Loss","No Change"))</f>
        <v>Gain</v>
      </c>
    </row>
    <row r="198" spans="1:25" x14ac:dyDescent="0.3">
      <c r="A198" s="1">
        <v>45576</v>
      </c>
      <c r="B198" s="1" t="s">
        <v>238</v>
      </c>
      <c r="C198" s="1" t="s">
        <v>230</v>
      </c>
      <c r="D198">
        <f>MONTH(StockData[[#This Row],[DATE]])</f>
        <v>10</v>
      </c>
      <c r="E198">
        <v>2024</v>
      </c>
      <c r="F198" t="s">
        <v>231</v>
      </c>
      <c r="G198" t="str">
        <f>"Q"&amp;ROUNDUP(StockData[[#This Row],[Month Number]]/3,0)</f>
        <v>Q4</v>
      </c>
      <c r="H198" s="1" t="s">
        <v>28</v>
      </c>
      <c r="I198" s="1" t="s">
        <v>29</v>
      </c>
      <c r="J198" t="s">
        <v>30</v>
      </c>
      <c r="K198">
        <v>1182.5</v>
      </c>
      <c r="L198">
        <v>1188.2</v>
      </c>
      <c r="M198">
        <v>1166</v>
      </c>
      <c r="N198">
        <v>1184.25</v>
      </c>
      <c r="O198">
        <v>1173.2</v>
      </c>
      <c r="P198">
        <v>1172.45</v>
      </c>
      <c r="Q198">
        <v>1175.82</v>
      </c>
      <c r="R198">
        <v>4754158</v>
      </c>
      <c r="S198">
        <v>5590041386.5</v>
      </c>
      <c r="T198">
        <v>124062</v>
      </c>
      <c r="U198">
        <v>2767632</v>
      </c>
      <c r="V198">
        <v>58.21</v>
      </c>
      <c r="W198" s="3">
        <f>StockData[[#This Row],[CLOSE]]-StockData[[#This Row],[PREV. CLOSE]]</f>
        <v>-11.799999999999955</v>
      </c>
      <c r="X198" s="2">
        <f>IFERROR((StockData[[#This Row],[CLOSE]]-StockData[[#This Row],[PREV. CLOSE]])/StockData[[#This Row],[PREV. CLOSE]],0)</f>
        <v>-9.9641123073674932E-3</v>
      </c>
      <c r="Y198" t="str">
        <f>IF(StockData[[#This Row],[Daily Return %]]&gt;0,"Gain",IF(StockData[[#This Row],[Daily Return %]]&lt;0,"Loss","No Change"))</f>
        <v>Loss</v>
      </c>
    </row>
    <row r="199" spans="1:25" x14ac:dyDescent="0.3">
      <c r="A199" s="1">
        <v>45579</v>
      </c>
      <c r="B199" s="1" t="s">
        <v>239</v>
      </c>
      <c r="C199" s="1" t="s">
        <v>230</v>
      </c>
      <c r="D199">
        <f>MONTH(StockData[[#This Row],[DATE]])</f>
        <v>10</v>
      </c>
      <c r="E199">
        <v>2024</v>
      </c>
      <c r="F199" t="s">
        <v>231</v>
      </c>
      <c r="G199" t="str">
        <f>"Q"&amp;ROUNDUP(StockData[[#This Row],[Month Number]]/3,0)</f>
        <v>Q4</v>
      </c>
      <c r="H199" s="1" t="s">
        <v>28</v>
      </c>
      <c r="I199" s="1" t="s">
        <v>29</v>
      </c>
      <c r="J199" t="s">
        <v>30</v>
      </c>
      <c r="K199">
        <v>1171.55</v>
      </c>
      <c r="L199">
        <v>1175</v>
      </c>
      <c r="M199">
        <v>1156.5999999999999</v>
      </c>
      <c r="N199">
        <v>1172.45</v>
      </c>
      <c r="O199">
        <v>1168.75</v>
      </c>
      <c r="P199">
        <v>1164.3499999999999</v>
      </c>
      <c r="Q199">
        <v>1166.0999999999999</v>
      </c>
      <c r="R199">
        <v>9765296</v>
      </c>
      <c r="S199">
        <v>11387340902.65</v>
      </c>
      <c r="T199">
        <v>184595</v>
      </c>
      <c r="U199">
        <v>6431186</v>
      </c>
      <c r="V199">
        <v>65.86</v>
      </c>
      <c r="W199" s="3">
        <f>StockData[[#This Row],[CLOSE]]-StockData[[#This Row],[PREV. CLOSE]]</f>
        <v>-8.1000000000001364</v>
      </c>
      <c r="X199" s="2">
        <f>IFERROR((StockData[[#This Row],[CLOSE]]-StockData[[#This Row],[PREV. CLOSE]])/StockData[[#This Row],[PREV. CLOSE]],0)</f>
        <v>-6.9086101752741146E-3</v>
      </c>
      <c r="Y199" t="str">
        <f>IF(StockData[[#This Row],[Daily Return %]]&gt;0,"Gain",IF(StockData[[#This Row],[Daily Return %]]&lt;0,"Loss","No Change"))</f>
        <v>Loss</v>
      </c>
    </row>
    <row r="200" spans="1:25" x14ac:dyDescent="0.3">
      <c r="A200" s="1">
        <v>45580</v>
      </c>
      <c r="B200" s="1" t="s">
        <v>240</v>
      </c>
      <c r="C200" s="1" t="s">
        <v>230</v>
      </c>
      <c r="D200">
        <f>MONTH(StockData[[#This Row],[DATE]])</f>
        <v>10</v>
      </c>
      <c r="E200">
        <v>2024</v>
      </c>
      <c r="F200" t="s">
        <v>231</v>
      </c>
      <c r="G200" t="str">
        <f>"Q"&amp;ROUNDUP(StockData[[#This Row],[Month Number]]/3,0)</f>
        <v>Q4</v>
      </c>
      <c r="H200" s="1" t="s">
        <v>28</v>
      </c>
      <c r="I200" s="1" t="s">
        <v>29</v>
      </c>
      <c r="J200" t="s">
        <v>30</v>
      </c>
      <c r="K200">
        <v>1166.0999999999999</v>
      </c>
      <c r="L200">
        <v>1172</v>
      </c>
      <c r="M200">
        <v>1149.5</v>
      </c>
      <c r="N200">
        <v>1164.3499999999999</v>
      </c>
      <c r="O200">
        <v>1157.7</v>
      </c>
      <c r="P200">
        <v>1153.8499999999999</v>
      </c>
      <c r="Q200">
        <v>1158.79</v>
      </c>
      <c r="R200">
        <v>8741516</v>
      </c>
      <c r="S200">
        <v>10129578124.700001</v>
      </c>
      <c r="T200">
        <v>156359</v>
      </c>
      <c r="U200">
        <v>5738450</v>
      </c>
      <c r="V200">
        <v>65.650000000000006</v>
      </c>
      <c r="W200" s="3">
        <f>StockData[[#This Row],[CLOSE]]-StockData[[#This Row],[PREV. CLOSE]]</f>
        <v>-10.5</v>
      </c>
      <c r="X200" s="2">
        <f>IFERROR((StockData[[#This Row],[CLOSE]]-StockData[[#This Row],[PREV. CLOSE]])/StockData[[#This Row],[PREV. CLOSE]],0)</f>
        <v>-9.0179069867307952E-3</v>
      </c>
      <c r="Y200" t="str">
        <f>IF(StockData[[#This Row],[Daily Return %]]&gt;0,"Gain",IF(StockData[[#This Row],[Daily Return %]]&lt;0,"Loss","No Change"))</f>
        <v>Loss</v>
      </c>
    </row>
    <row r="201" spans="1:25" x14ac:dyDescent="0.3">
      <c r="A201" s="1">
        <v>45581</v>
      </c>
      <c r="B201" s="1" t="s">
        <v>241</v>
      </c>
      <c r="C201" s="1" t="s">
        <v>230</v>
      </c>
      <c r="D201">
        <f>MONTH(StockData[[#This Row],[DATE]])</f>
        <v>10</v>
      </c>
      <c r="E201">
        <v>2024</v>
      </c>
      <c r="F201" t="s">
        <v>231</v>
      </c>
      <c r="G201" t="str">
        <f>"Q"&amp;ROUNDUP(StockData[[#This Row],[Month Number]]/3,0)</f>
        <v>Q4</v>
      </c>
      <c r="H201" s="1" t="s">
        <v>28</v>
      </c>
      <c r="I201" s="1" t="s">
        <v>29</v>
      </c>
      <c r="J201" t="s">
        <v>30</v>
      </c>
      <c r="K201">
        <v>1151</v>
      </c>
      <c r="L201">
        <v>1162.95</v>
      </c>
      <c r="M201">
        <v>1148.0999999999999</v>
      </c>
      <c r="N201">
        <v>1153.8499999999999</v>
      </c>
      <c r="O201">
        <v>1150</v>
      </c>
      <c r="P201">
        <v>1153.2</v>
      </c>
      <c r="Q201">
        <v>1154.48</v>
      </c>
      <c r="R201">
        <v>7739854</v>
      </c>
      <c r="S201">
        <v>8935484701.4500008</v>
      </c>
      <c r="T201">
        <v>145230</v>
      </c>
      <c r="U201">
        <v>4960027</v>
      </c>
      <c r="V201">
        <v>64.08</v>
      </c>
      <c r="W201" s="3">
        <f>StockData[[#This Row],[CLOSE]]-StockData[[#This Row],[PREV. CLOSE]]</f>
        <v>-0.64999999999986358</v>
      </c>
      <c r="X201" s="2">
        <f>IFERROR((StockData[[#This Row],[CLOSE]]-StockData[[#This Row],[PREV. CLOSE]])/StockData[[#This Row],[PREV. CLOSE]],0)</f>
        <v>-5.6333145556169658E-4</v>
      </c>
      <c r="Y201" t="str">
        <f>IF(StockData[[#This Row],[Daily Return %]]&gt;0,"Gain",IF(StockData[[#This Row],[Daily Return %]]&lt;0,"Loss","No Change"))</f>
        <v>Loss</v>
      </c>
    </row>
    <row r="202" spans="1:25" x14ac:dyDescent="0.3">
      <c r="A202" s="1">
        <v>45582</v>
      </c>
      <c r="B202" s="1" t="s">
        <v>242</v>
      </c>
      <c r="C202" s="1" t="s">
        <v>230</v>
      </c>
      <c r="D202">
        <f>MONTH(StockData[[#This Row],[DATE]])</f>
        <v>10</v>
      </c>
      <c r="E202">
        <v>2024</v>
      </c>
      <c r="F202" t="s">
        <v>231</v>
      </c>
      <c r="G202" t="str">
        <f>"Q"&amp;ROUNDUP(StockData[[#This Row],[Month Number]]/3,0)</f>
        <v>Q4</v>
      </c>
      <c r="H202" s="1" t="s">
        <v>28</v>
      </c>
      <c r="I202" s="1" t="s">
        <v>29</v>
      </c>
      <c r="J202" t="s">
        <v>30</v>
      </c>
      <c r="K202">
        <v>1151</v>
      </c>
      <c r="L202">
        <v>1151.3499999999999</v>
      </c>
      <c r="M202">
        <v>1124</v>
      </c>
      <c r="N202">
        <v>1153.2</v>
      </c>
      <c r="O202">
        <v>1131</v>
      </c>
      <c r="P202">
        <v>1131.8499999999999</v>
      </c>
      <c r="Q202">
        <v>1134.23</v>
      </c>
      <c r="R202">
        <v>6595231</v>
      </c>
      <c r="S202">
        <v>7480540491.8000002</v>
      </c>
      <c r="T202">
        <v>205556</v>
      </c>
      <c r="U202">
        <v>3699154</v>
      </c>
      <c r="V202">
        <v>56.09</v>
      </c>
      <c r="W202" s="3">
        <f>StockData[[#This Row],[CLOSE]]-StockData[[#This Row],[PREV. CLOSE]]</f>
        <v>-21.350000000000136</v>
      </c>
      <c r="X202" s="2">
        <f>IFERROR((StockData[[#This Row],[CLOSE]]-StockData[[#This Row],[PREV. CLOSE]])/StockData[[#This Row],[PREV. CLOSE]],0)</f>
        <v>-1.8513701005896752E-2</v>
      </c>
      <c r="Y202" t="str">
        <f>IF(StockData[[#This Row],[Daily Return %]]&gt;0,"Gain",IF(StockData[[#This Row],[Daily Return %]]&lt;0,"Loss","No Change"))</f>
        <v>Loss</v>
      </c>
    </row>
    <row r="203" spans="1:25" x14ac:dyDescent="0.3">
      <c r="A203" s="1">
        <v>45583</v>
      </c>
      <c r="B203" s="1" t="s">
        <v>243</v>
      </c>
      <c r="C203" s="1" t="s">
        <v>230</v>
      </c>
      <c r="D203">
        <f>MONTH(StockData[[#This Row],[DATE]])</f>
        <v>10</v>
      </c>
      <c r="E203">
        <v>2024</v>
      </c>
      <c r="F203" t="s">
        <v>231</v>
      </c>
      <c r="G203" t="str">
        <f>"Q"&amp;ROUNDUP(StockData[[#This Row],[Month Number]]/3,0)</f>
        <v>Q4</v>
      </c>
      <c r="H203" s="1" t="s">
        <v>28</v>
      </c>
      <c r="I203" s="1" t="s">
        <v>29</v>
      </c>
      <c r="J203" t="s">
        <v>30</v>
      </c>
      <c r="K203">
        <v>1158</v>
      </c>
      <c r="L203">
        <v>1203.8499999999999</v>
      </c>
      <c r="M203">
        <v>1156.05</v>
      </c>
      <c r="N203">
        <v>1131.8499999999999</v>
      </c>
      <c r="O203">
        <v>1196.95</v>
      </c>
      <c r="P203">
        <v>1196.8499999999999</v>
      </c>
      <c r="Q203">
        <v>1185.6099999999999</v>
      </c>
      <c r="R203">
        <v>20829666</v>
      </c>
      <c r="S203">
        <v>24695940613.150002</v>
      </c>
      <c r="T203">
        <v>393521</v>
      </c>
      <c r="U203">
        <v>8559808</v>
      </c>
      <c r="V203">
        <v>41.09</v>
      </c>
      <c r="W203" s="3">
        <f>StockData[[#This Row],[CLOSE]]-StockData[[#This Row],[PREV. CLOSE]]</f>
        <v>65</v>
      </c>
      <c r="X203" s="2">
        <f>IFERROR((StockData[[#This Row],[CLOSE]]-StockData[[#This Row],[PREV. CLOSE]])/StockData[[#This Row],[PREV. CLOSE]],0)</f>
        <v>5.742810443079914E-2</v>
      </c>
      <c r="Y203" t="str">
        <f>IF(StockData[[#This Row],[Daily Return %]]&gt;0,"Gain",IF(StockData[[#This Row],[Daily Return %]]&lt;0,"Loss","No Change"))</f>
        <v>Gain</v>
      </c>
    </row>
    <row r="204" spans="1:25" x14ac:dyDescent="0.3">
      <c r="A204" s="1">
        <v>45586</v>
      </c>
      <c r="B204" s="1" t="s">
        <v>244</v>
      </c>
      <c r="C204" s="1" t="s">
        <v>230</v>
      </c>
      <c r="D204">
        <f>MONTH(StockData[[#This Row],[DATE]])</f>
        <v>10</v>
      </c>
      <c r="E204">
        <v>2024</v>
      </c>
      <c r="F204" t="s">
        <v>231</v>
      </c>
      <c r="G204" t="str">
        <f>"Q"&amp;ROUNDUP(StockData[[#This Row],[Month Number]]/3,0)</f>
        <v>Q4</v>
      </c>
      <c r="H204" s="1" t="s">
        <v>28</v>
      </c>
      <c r="I204" s="1" t="s">
        <v>29</v>
      </c>
      <c r="J204" t="s">
        <v>30</v>
      </c>
      <c r="K204">
        <v>1196.8499999999999</v>
      </c>
      <c r="L204">
        <v>1214.8</v>
      </c>
      <c r="M204">
        <v>1185.55</v>
      </c>
      <c r="N204">
        <v>1196.8499999999999</v>
      </c>
      <c r="O204">
        <v>1189</v>
      </c>
      <c r="P204">
        <v>1190.3</v>
      </c>
      <c r="Q204">
        <v>1197.22</v>
      </c>
      <c r="R204">
        <v>7456038</v>
      </c>
      <c r="S204">
        <v>8926549422.9500008</v>
      </c>
      <c r="T204">
        <v>181753</v>
      </c>
      <c r="U204">
        <v>3936978</v>
      </c>
      <c r="V204">
        <v>52.8</v>
      </c>
      <c r="W204" s="3">
        <f>StockData[[#This Row],[CLOSE]]-StockData[[#This Row],[PREV. CLOSE]]</f>
        <v>-6.5499999999999545</v>
      </c>
      <c r="X204" s="2">
        <f>IFERROR((StockData[[#This Row],[CLOSE]]-StockData[[#This Row],[PREV. CLOSE]])/StockData[[#This Row],[PREV. CLOSE]],0)</f>
        <v>-5.4726991686510048E-3</v>
      </c>
      <c r="Y204" t="str">
        <f>IF(StockData[[#This Row],[Daily Return %]]&gt;0,"Gain",IF(StockData[[#This Row],[Daily Return %]]&lt;0,"Loss","No Change"))</f>
        <v>Loss</v>
      </c>
    </row>
    <row r="205" spans="1:25" x14ac:dyDescent="0.3">
      <c r="A205" s="1">
        <v>45587</v>
      </c>
      <c r="B205" s="1" t="s">
        <v>245</v>
      </c>
      <c r="C205" s="1" t="s">
        <v>230</v>
      </c>
      <c r="D205">
        <f>MONTH(StockData[[#This Row],[DATE]])</f>
        <v>10</v>
      </c>
      <c r="E205">
        <v>2024</v>
      </c>
      <c r="F205" t="s">
        <v>231</v>
      </c>
      <c r="G205" t="str">
        <f>"Q"&amp;ROUNDUP(StockData[[#This Row],[Month Number]]/3,0)</f>
        <v>Q4</v>
      </c>
      <c r="H205" s="1" t="s">
        <v>28</v>
      </c>
      <c r="I205" s="1" t="s">
        <v>29</v>
      </c>
      <c r="J205" t="s">
        <v>30</v>
      </c>
      <c r="K205">
        <v>1194.25</v>
      </c>
      <c r="L205">
        <v>1198</v>
      </c>
      <c r="M205">
        <v>1173.3499999999999</v>
      </c>
      <c r="N205">
        <v>1190.3</v>
      </c>
      <c r="O205">
        <v>1177</v>
      </c>
      <c r="P205">
        <v>1175.75</v>
      </c>
      <c r="Q205">
        <v>1183.75</v>
      </c>
      <c r="R205">
        <v>7256246</v>
      </c>
      <c r="S205">
        <v>8589564115.6000004</v>
      </c>
      <c r="T205">
        <v>207796</v>
      </c>
      <c r="U205">
        <v>3222183</v>
      </c>
      <c r="V205">
        <v>44.41</v>
      </c>
      <c r="W205" s="3">
        <f>StockData[[#This Row],[CLOSE]]-StockData[[#This Row],[PREV. CLOSE]]</f>
        <v>-14.549999999999955</v>
      </c>
      <c r="X205" s="2">
        <f>IFERROR((StockData[[#This Row],[CLOSE]]-StockData[[#This Row],[PREV. CLOSE]])/StockData[[#This Row],[PREV. CLOSE]],0)</f>
        <v>-1.2223809123750278E-2</v>
      </c>
      <c r="Y205" t="str">
        <f>IF(StockData[[#This Row],[Daily Return %]]&gt;0,"Gain",IF(StockData[[#This Row],[Daily Return %]]&lt;0,"Loss","No Change"))</f>
        <v>Loss</v>
      </c>
    </row>
    <row r="206" spans="1:25" x14ac:dyDescent="0.3">
      <c r="A206" s="1">
        <v>45588</v>
      </c>
      <c r="B206" s="1" t="s">
        <v>246</v>
      </c>
      <c r="C206" s="1" t="s">
        <v>230</v>
      </c>
      <c r="D206">
        <f>MONTH(StockData[[#This Row],[DATE]])</f>
        <v>10</v>
      </c>
      <c r="E206">
        <v>2024</v>
      </c>
      <c r="F206" t="s">
        <v>231</v>
      </c>
      <c r="G206" t="str">
        <f>"Q"&amp;ROUNDUP(StockData[[#This Row],[Month Number]]/3,0)</f>
        <v>Q4</v>
      </c>
      <c r="H206" s="1" t="s">
        <v>28</v>
      </c>
      <c r="I206" s="1" t="s">
        <v>29</v>
      </c>
      <c r="J206" t="s">
        <v>30</v>
      </c>
      <c r="K206">
        <v>1175.0999999999999</v>
      </c>
      <c r="L206">
        <v>1183.1500000000001</v>
      </c>
      <c r="M206">
        <v>1158.6500000000001</v>
      </c>
      <c r="N206">
        <v>1175.75</v>
      </c>
      <c r="O206">
        <v>1161.5</v>
      </c>
      <c r="P206">
        <v>1160.4000000000001</v>
      </c>
      <c r="Q206">
        <v>1165.58</v>
      </c>
      <c r="R206">
        <v>6501834</v>
      </c>
      <c r="S206">
        <v>7578388501.3000002</v>
      </c>
      <c r="T206">
        <v>126462</v>
      </c>
      <c r="U206">
        <v>3545622</v>
      </c>
      <c r="V206">
        <v>54.53</v>
      </c>
      <c r="W206" s="3">
        <f>StockData[[#This Row],[CLOSE]]-StockData[[#This Row],[PREV. CLOSE]]</f>
        <v>-15.349999999999909</v>
      </c>
      <c r="X206" s="2">
        <f>IFERROR((StockData[[#This Row],[CLOSE]]-StockData[[#This Row],[PREV. CLOSE]])/StockData[[#This Row],[PREV. CLOSE]],0)</f>
        <v>-1.3055496491601029E-2</v>
      </c>
      <c r="Y206" t="str">
        <f>IF(StockData[[#This Row],[Daily Return %]]&gt;0,"Gain",IF(StockData[[#This Row],[Daily Return %]]&lt;0,"Loss","No Change"))</f>
        <v>Loss</v>
      </c>
    </row>
    <row r="207" spans="1:25" x14ac:dyDescent="0.3">
      <c r="A207" s="1">
        <v>45589</v>
      </c>
      <c r="B207" s="1" t="s">
        <v>247</v>
      </c>
      <c r="C207" s="1" t="s">
        <v>230</v>
      </c>
      <c r="D207">
        <f>MONTH(StockData[[#This Row],[DATE]])</f>
        <v>10</v>
      </c>
      <c r="E207">
        <v>2024</v>
      </c>
      <c r="F207" t="s">
        <v>231</v>
      </c>
      <c r="G207" t="str">
        <f>"Q"&amp;ROUNDUP(StockData[[#This Row],[Month Number]]/3,0)</f>
        <v>Q4</v>
      </c>
      <c r="H207" s="1" t="s">
        <v>28</v>
      </c>
      <c r="I207" s="1" t="s">
        <v>29</v>
      </c>
      <c r="J207" t="s">
        <v>30</v>
      </c>
      <c r="K207">
        <v>1165</v>
      </c>
      <c r="L207">
        <v>1175.2</v>
      </c>
      <c r="M207">
        <v>1154.6500000000001</v>
      </c>
      <c r="N207">
        <v>1160.4000000000001</v>
      </c>
      <c r="O207">
        <v>1167</v>
      </c>
      <c r="P207">
        <v>1167.3499999999999</v>
      </c>
      <c r="Q207">
        <v>1165.52</v>
      </c>
      <c r="R207">
        <v>5046700</v>
      </c>
      <c r="S207">
        <v>5882050589.6000004</v>
      </c>
      <c r="T207">
        <v>134482</v>
      </c>
      <c r="U207">
        <v>2904822</v>
      </c>
      <c r="V207">
        <v>57.56</v>
      </c>
      <c r="W207" s="3">
        <f>StockData[[#This Row],[CLOSE]]-StockData[[#This Row],[PREV. CLOSE]]</f>
        <v>6.9499999999998181</v>
      </c>
      <c r="X207" s="2">
        <f>IFERROR((StockData[[#This Row],[CLOSE]]-StockData[[#This Row],[PREV. CLOSE]])/StockData[[#This Row],[PREV. CLOSE]],0)</f>
        <v>5.9893140296447926E-3</v>
      </c>
      <c r="Y207" t="str">
        <f>IF(StockData[[#This Row],[Daily Return %]]&gt;0,"Gain",IF(StockData[[#This Row],[Daily Return %]]&lt;0,"Loss","No Change"))</f>
        <v>Gain</v>
      </c>
    </row>
    <row r="208" spans="1:25" x14ac:dyDescent="0.3">
      <c r="A208" s="1">
        <v>45590</v>
      </c>
      <c r="B208" s="1" t="s">
        <v>248</v>
      </c>
      <c r="C208" s="1" t="s">
        <v>230</v>
      </c>
      <c r="D208">
        <f>MONTH(StockData[[#This Row],[DATE]])</f>
        <v>10</v>
      </c>
      <c r="E208">
        <v>2024</v>
      </c>
      <c r="F208" t="s">
        <v>231</v>
      </c>
      <c r="G208" t="str">
        <f>"Q"&amp;ROUNDUP(StockData[[#This Row],[Month Number]]/3,0)</f>
        <v>Q4</v>
      </c>
      <c r="H208" s="1" t="s">
        <v>28</v>
      </c>
      <c r="I208" s="1" t="s">
        <v>29</v>
      </c>
      <c r="J208" t="s">
        <v>30</v>
      </c>
      <c r="K208">
        <v>1187</v>
      </c>
      <c r="L208">
        <v>1201.75</v>
      </c>
      <c r="M208">
        <v>1170</v>
      </c>
      <c r="N208">
        <v>1167.3499999999999</v>
      </c>
      <c r="O208">
        <v>1189</v>
      </c>
      <c r="P208">
        <v>1189.3499999999999</v>
      </c>
      <c r="Q208">
        <v>1182.18</v>
      </c>
      <c r="R208">
        <v>12798716</v>
      </c>
      <c r="S208">
        <v>15130405132.9</v>
      </c>
      <c r="T208">
        <v>291497</v>
      </c>
      <c r="U208">
        <v>7190862</v>
      </c>
      <c r="V208">
        <v>56.18</v>
      </c>
      <c r="W208" s="3">
        <f>StockData[[#This Row],[CLOSE]]-StockData[[#This Row],[PREV. CLOSE]]</f>
        <v>22</v>
      </c>
      <c r="X208" s="2">
        <f>IFERROR((StockData[[#This Row],[CLOSE]]-StockData[[#This Row],[PREV. CLOSE]])/StockData[[#This Row],[PREV. CLOSE]],0)</f>
        <v>1.8846104424551334E-2</v>
      </c>
      <c r="Y208" t="str">
        <f>IF(StockData[[#This Row],[Daily Return %]]&gt;0,"Gain",IF(StockData[[#This Row],[Daily Return %]]&lt;0,"Loss","No Change"))</f>
        <v>Gain</v>
      </c>
    </row>
    <row r="209" spans="1:25" x14ac:dyDescent="0.3">
      <c r="A209" s="1">
        <v>45593</v>
      </c>
      <c r="B209" s="1" t="s">
        <v>249</v>
      </c>
      <c r="C209" s="1" t="s">
        <v>230</v>
      </c>
      <c r="D209">
        <f>MONTH(StockData[[#This Row],[DATE]])</f>
        <v>10</v>
      </c>
      <c r="E209">
        <v>2024</v>
      </c>
      <c r="F209" t="s">
        <v>231</v>
      </c>
      <c r="G209" t="str">
        <f>"Q"&amp;ROUNDUP(StockData[[#This Row],[Month Number]]/3,0)</f>
        <v>Q4</v>
      </c>
      <c r="H209" s="1" t="s">
        <v>28</v>
      </c>
      <c r="I209" s="1" t="s">
        <v>29</v>
      </c>
      <c r="J209" t="s">
        <v>30</v>
      </c>
      <c r="K209">
        <v>1194</v>
      </c>
      <c r="L209">
        <v>1194</v>
      </c>
      <c r="M209">
        <v>1167.05</v>
      </c>
      <c r="N209">
        <v>1189.3499999999999</v>
      </c>
      <c r="O209">
        <v>1174</v>
      </c>
      <c r="P209">
        <v>1171.5999999999999</v>
      </c>
      <c r="Q209">
        <v>1177.69</v>
      </c>
      <c r="R209">
        <v>8572243</v>
      </c>
      <c r="S209">
        <v>10095425231.549999</v>
      </c>
      <c r="T209">
        <v>263932</v>
      </c>
      <c r="U209">
        <v>4910550</v>
      </c>
      <c r="V209">
        <v>57.28</v>
      </c>
      <c r="W209" s="3">
        <f>StockData[[#This Row],[CLOSE]]-StockData[[#This Row],[PREV. CLOSE]]</f>
        <v>-17.75</v>
      </c>
      <c r="X209" s="2">
        <f>IFERROR((StockData[[#This Row],[CLOSE]]-StockData[[#This Row],[PREV. CLOSE]])/StockData[[#This Row],[PREV. CLOSE]],0)</f>
        <v>-1.4924118215832179E-2</v>
      </c>
      <c r="Y209" t="str">
        <f>IF(StockData[[#This Row],[Daily Return %]]&gt;0,"Gain",IF(StockData[[#This Row],[Daily Return %]]&lt;0,"Loss","No Change"))</f>
        <v>Loss</v>
      </c>
    </row>
    <row r="210" spans="1:25" x14ac:dyDescent="0.3">
      <c r="A210" s="1">
        <v>45594</v>
      </c>
      <c r="B210" s="1" t="s">
        <v>250</v>
      </c>
      <c r="C210" s="1" t="s">
        <v>230</v>
      </c>
      <c r="D210">
        <f>MONTH(StockData[[#This Row],[DATE]])</f>
        <v>10</v>
      </c>
      <c r="E210">
        <v>2024</v>
      </c>
      <c r="F210" t="s">
        <v>231</v>
      </c>
      <c r="G210" t="str">
        <f>"Q"&amp;ROUNDUP(StockData[[#This Row],[Month Number]]/3,0)</f>
        <v>Q4</v>
      </c>
      <c r="H210" s="1" t="s">
        <v>28</v>
      </c>
      <c r="I210" s="1" t="s">
        <v>29</v>
      </c>
      <c r="J210" t="s">
        <v>30</v>
      </c>
      <c r="K210">
        <v>1176.4000000000001</v>
      </c>
      <c r="L210">
        <v>1191.2</v>
      </c>
      <c r="M210">
        <v>1157.5999999999999</v>
      </c>
      <c r="N210">
        <v>1171.5999999999999</v>
      </c>
      <c r="O210">
        <v>1183.3499999999999</v>
      </c>
      <c r="P210">
        <v>1186.8499999999999</v>
      </c>
      <c r="Q210">
        <v>1179.24</v>
      </c>
      <c r="R210">
        <v>9908946</v>
      </c>
      <c r="S210">
        <v>11685024900.549999</v>
      </c>
      <c r="T210">
        <v>224353</v>
      </c>
      <c r="U210">
        <v>6191262</v>
      </c>
      <c r="V210">
        <v>62.48</v>
      </c>
      <c r="W210" s="3">
        <f>StockData[[#This Row],[CLOSE]]-StockData[[#This Row],[PREV. CLOSE]]</f>
        <v>15.25</v>
      </c>
      <c r="X210" s="2">
        <f>IFERROR((StockData[[#This Row],[CLOSE]]-StockData[[#This Row],[PREV. CLOSE]])/StockData[[#This Row],[PREV. CLOSE]],0)</f>
        <v>1.3016387845681121E-2</v>
      </c>
      <c r="Y210" t="str">
        <f>IF(StockData[[#This Row],[Daily Return %]]&gt;0,"Gain",IF(StockData[[#This Row],[Daily Return %]]&lt;0,"Loss","No Change"))</f>
        <v>Gain</v>
      </c>
    </row>
    <row r="211" spans="1:25" x14ac:dyDescent="0.3">
      <c r="A211" s="1">
        <v>45595</v>
      </c>
      <c r="B211" s="1" t="s">
        <v>251</v>
      </c>
      <c r="C211" s="1" t="s">
        <v>230</v>
      </c>
      <c r="D211">
        <f>MONTH(StockData[[#This Row],[DATE]])</f>
        <v>10</v>
      </c>
      <c r="E211">
        <v>2024</v>
      </c>
      <c r="F211" t="s">
        <v>231</v>
      </c>
      <c r="G211" t="str">
        <f>"Q"&amp;ROUNDUP(StockData[[#This Row],[Month Number]]/3,0)</f>
        <v>Q4</v>
      </c>
      <c r="H211" s="1" t="s">
        <v>28</v>
      </c>
      <c r="I211" s="1" t="s">
        <v>29</v>
      </c>
      <c r="J211" t="s">
        <v>30</v>
      </c>
      <c r="K211">
        <v>1178.75</v>
      </c>
      <c r="L211">
        <v>1187.6500000000001</v>
      </c>
      <c r="M211">
        <v>1164.3</v>
      </c>
      <c r="N211">
        <v>1186.8499999999999</v>
      </c>
      <c r="O211">
        <v>1172</v>
      </c>
      <c r="P211">
        <v>1170.4000000000001</v>
      </c>
      <c r="Q211">
        <v>1171.69</v>
      </c>
      <c r="R211">
        <v>9686560</v>
      </c>
      <c r="S211">
        <v>11349618006.6</v>
      </c>
      <c r="T211">
        <v>186687</v>
      </c>
      <c r="U211">
        <v>5857882</v>
      </c>
      <c r="V211">
        <v>60.47</v>
      </c>
      <c r="W211" s="3">
        <f>StockData[[#This Row],[CLOSE]]-StockData[[#This Row],[PREV. CLOSE]]</f>
        <v>-16.449999999999818</v>
      </c>
      <c r="X211" s="2">
        <f>IFERROR((StockData[[#This Row],[CLOSE]]-StockData[[#This Row],[PREV. CLOSE]])/StockData[[#This Row],[PREV. CLOSE]],0)</f>
        <v>-1.3860218224712322E-2</v>
      </c>
      <c r="Y211" t="str">
        <f>IF(StockData[[#This Row],[Daily Return %]]&gt;0,"Gain",IF(StockData[[#This Row],[Daily Return %]]&lt;0,"Loss","No Change"))</f>
        <v>Loss</v>
      </c>
    </row>
    <row r="212" spans="1:25" x14ac:dyDescent="0.3">
      <c r="A212" s="1">
        <v>45596</v>
      </c>
      <c r="B212" s="1" t="s">
        <v>252</v>
      </c>
      <c r="C212" s="1" t="s">
        <v>230</v>
      </c>
      <c r="D212">
        <f>MONTH(StockData[[#This Row],[DATE]])</f>
        <v>10</v>
      </c>
      <c r="E212">
        <v>2024</v>
      </c>
      <c r="F212" t="s">
        <v>231</v>
      </c>
      <c r="G212" t="str">
        <f>"Q"&amp;ROUNDUP(StockData[[#This Row],[Month Number]]/3,0)</f>
        <v>Q4</v>
      </c>
      <c r="H212" s="1" t="s">
        <v>28</v>
      </c>
      <c r="I212" s="1" t="s">
        <v>29</v>
      </c>
      <c r="J212" t="s">
        <v>30</v>
      </c>
      <c r="K212">
        <v>1165.5</v>
      </c>
      <c r="L212">
        <v>1178</v>
      </c>
      <c r="M212">
        <v>1153.8499999999999</v>
      </c>
      <c r="N212">
        <v>1170.4000000000001</v>
      </c>
      <c r="O212">
        <v>1167</v>
      </c>
      <c r="P212">
        <v>1159.55</v>
      </c>
      <c r="Q212">
        <v>1163.31</v>
      </c>
      <c r="R212">
        <v>8682294</v>
      </c>
      <c r="S212">
        <v>10100193551.200001</v>
      </c>
      <c r="T212">
        <v>191979</v>
      </c>
      <c r="U212">
        <v>6278706</v>
      </c>
      <c r="V212">
        <v>72.319999999999993</v>
      </c>
      <c r="W212" s="3">
        <f>StockData[[#This Row],[CLOSE]]-StockData[[#This Row],[PREV. CLOSE]]</f>
        <v>-10.850000000000136</v>
      </c>
      <c r="X212" s="2">
        <f>IFERROR((StockData[[#This Row],[CLOSE]]-StockData[[#This Row],[PREV. CLOSE]])/StockData[[#This Row],[PREV. CLOSE]],0)</f>
        <v>-9.2703349282297811E-3</v>
      </c>
      <c r="Y212" t="str">
        <f>IF(StockData[[#This Row],[Daily Return %]]&gt;0,"Gain",IF(StockData[[#This Row],[Daily Return %]]&lt;0,"Loss","No Change"))</f>
        <v>Loss</v>
      </c>
    </row>
    <row r="213" spans="1:25" x14ac:dyDescent="0.3">
      <c r="A213" s="1">
        <v>45597</v>
      </c>
      <c r="B213" s="1" t="s">
        <v>253</v>
      </c>
      <c r="C213" s="1" t="s">
        <v>254</v>
      </c>
      <c r="D213">
        <f>MONTH(StockData[[#This Row],[DATE]])</f>
        <v>11</v>
      </c>
      <c r="E213">
        <v>2024</v>
      </c>
      <c r="F213" t="s">
        <v>231</v>
      </c>
      <c r="G213" t="str">
        <f>"Q"&amp;ROUNDUP(StockData[[#This Row],[Month Number]]/3,0)</f>
        <v>Q4</v>
      </c>
      <c r="H213" s="1" t="s">
        <v>28</v>
      </c>
      <c r="I213" s="1" t="s">
        <v>29</v>
      </c>
      <c r="J213" t="s">
        <v>30</v>
      </c>
      <c r="K213">
        <v>1164.05</v>
      </c>
      <c r="L213">
        <v>1172.5</v>
      </c>
      <c r="M213">
        <v>1164</v>
      </c>
      <c r="N213">
        <v>1159.55</v>
      </c>
      <c r="O213">
        <v>1169.4000000000001</v>
      </c>
      <c r="P213">
        <v>1169.55</v>
      </c>
      <c r="Q213">
        <v>1170.07</v>
      </c>
      <c r="R213">
        <v>460781</v>
      </c>
      <c r="S213">
        <v>539143760.5</v>
      </c>
      <c r="T213">
        <v>16890</v>
      </c>
      <c r="U213">
        <v>190504</v>
      </c>
      <c r="V213">
        <v>41.34</v>
      </c>
      <c r="W213" s="3">
        <f>StockData[[#This Row],[CLOSE]]-StockData[[#This Row],[PREV. CLOSE]]</f>
        <v>10</v>
      </c>
      <c r="X213" s="2">
        <f>IFERROR((StockData[[#This Row],[CLOSE]]-StockData[[#This Row],[PREV. CLOSE]])/StockData[[#This Row],[PREV. CLOSE]],0)</f>
        <v>8.624035186063559E-3</v>
      </c>
      <c r="Y213" t="str">
        <f>IF(StockData[[#This Row],[Daily Return %]]&gt;0,"Gain",IF(StockData[[#This Row],[Daily Return %]]&lt;0,"Loss","No Change"))</f>
        <v>Gain</v>
      </c>
    </row>
    <row r="214" spans="1:25" x14ac:dyDescent="0.3">
      <c r="A214" s="1">
        <v>45600</v>
      </c>
      <c r="B214" s="1" t="s">
        <v>255</v>
      </c>
      <c r="C214" s="1" t="s">
        <v>254</v>
      </c>
      <c r="D214">
        <f>MONTH(StockData[[#This Row],[DATE]])</f>
        <v>11</v>
      </c>
      <c r="E214">
        <v>2024</v>
      </c>
      <c r="F214" t="s">
        <v>231</v>
      </c>
      <c r="G214" t="str">
        <f>"Q"&amp;ROUNDUP(StockData[[#This Row],[Month Number]]/3,0)</f>
        <v>Q4</v>
      </c>
      <c r="H214" s="1" t="s">
        <v>28</v>
      </c>
      <c r="I214" s="1" t="s">
        <v>29</v>
      </c>
      <c r="J214" t="s">
        <v>30</v>
      </c>
      <c r="K214">
        <v>1172</v>
      </c>
      <c r="L214">
        <v>1176.95</v>
      </c>
      <c r="M214">
        <v>1135.45</v>
      </c>
      <c r="N214">
        <v>1169.55</v>
      </c>
      <c r="O214">
        <v>1143.6500000000001</v>
      </c>
      <c r="P214">
        <v>1139.25</v>
      </c>
      <c r="Q214">
        <v>1145.67</v>
      </c>
      <c r="R214">
        <v>9288653</v>
      </c>
      <c r="S214">
        <v>10641770470</v>
      </c>
      <c r="T214">
        <v>203455</v>
      </c>
      <c r="U214">
        <v>5396264</v>
      </c>
      <c r="V214">
        <v>58.1</v>
      </c>
      <c r="W214" s="3">
        <f>StockData[[#This Row],[CLOSE]]-StockData[[#This Row],[PREV. CLOSE]]</f>
        <v>-30.299999999999955</v>
      </c>
      <c r="X214" s="2">
        <f>IFERROR((StockData[[#This Row],[CLOSE]]-StockData[[#This Row],[PREV. CLOSE]])/StockData[[#This Row],[PREV. CLOSE]],0)</f>
        <v>-2.5907400282159768E-2</v>
      </c>
      <c r="Y214" t="str">
        <f>IF(StockData[[#This Row],[Daily Return %]]&gt;0,"Gain",IF(StockData[[#This Row],[Daily Return %]]&lt;0,"Loss","No Change"))</f>
        <v>Loss</v>
      </c>
    </row>
    <row r="215" spans="1:25" x14ac:dyDescent="0.3">
      <c r="A215" s="1">
        <v>45601</v>
      </c>
      <c r="B215" s="1" t="s">
        <v>256</v>
      </c>
      <c r="C215" s="1" t="s">
        <v>254</v>
      </c>
      <c r="D215">
        <f>MONTH(StockData[[#This Row],[DATE]])</f>
        <v>11</v>
      </c>
      <c r="E215">
        <v>2024</v>
      </c>
      <c r="F215" t="s">
        <v>231</v>
      </c>
      <c r="G215" t="str">
        <f>"Q"&amp;ROUNDUP(StockData[[#This Row],[Month Number]]/3,0)</f>
        <v>Q4</v>
      </c>
      <c r="H215" s="1" t="s">
        <v>28</v>
      </c>
      <c r="I215" s="1" t="s">
        <v>29</v>
      </c>
      <c r="J215" t="s">
        <v>30</v>
      </c>
      <c r="K215">
        <v>1138.95</v>
      </c>
      <c r="L215">
        <v>1174.9000000000001</v>
      </c>
      <c r="M215">
        <v>1133.45</v>
      </c>
      <c r="N215">
        <v>1139.25</v>
      </c>
      <c r="O215">
        <v>1170.1500000000001</v>
      </c>
      <c r="P215">
        <v>1171.7</v>
      </c>
      <c r="Q215">
        <v>1155</v>
      </c>
      <c r="R215">
        <v>11701049</v>
      </c>
      <c r="S215">
        <v>13514727894.200001</v>
      </c>
      <c r="T215">
        <v>200551</v>
      </c>
      <c r="U215">
        <v>6285010</v>
      </c>
      <c r="V215">
        <v>53.71</v>
      </c>
      <c r="W215" s="3">
        <f>StockData[[#This Row],[CLOSE]]-StockData[[#This Row],[PREV. CLOSE]]</f>
        <v>32.450000000000045</v>
      </c>
      <c r="X215" s="2">
        <f>IFERROR((StockData[[#This Row],[CLOSE]]-StockData[[#This Row],[PREV. CLOSE]])/StockData[[#This Row],[PREV. CLOSE]],0)</f>
        <v>2.8483651525126219E-2</v>
      </c>
      <c r="Y215" t="str">
        <f>IF(StockData[[#This Row],[Daily Return %]]&gt;0,"Gain",IF(StockData[[#This Row],[Daily Return %]]&lt;0,"Loss","No Change"))</f>
        <v>Gain</v>
      </c>
    </row>
    <row r="216" spans="1:25" x14ac:dyDescent="0.3">
      <c r="A216" s="1">
        <v>45602</v>
      </c>
      <c r="B216" s="1" t="s">
        <v>257</v>
      </c>
      <c r="C216" s="1" t="s">
        <v>254</v>
      </c>
      <c r="D216">
        <f>MONTH(StockData[[#This Row],[DATE]])</f>
        <v>11</v>
      </c>
      <c r="E216">
        <v>2024</v>
      </c>
      <c r="F216" t="s">
        <v>231</v>
      </c>
      <c r="G216" t="str">
        <f>"Q"&amp;ROUNDUP(StockData[[#This Row],[Month Number]]/3,0)</f>
        <v>Q4</v>
      </c>
      <c r="H216" s="1" t="s">
        <v>28</v>
      </c>
      <c r="I216" s="1" t="s">
        <v>29</v>
      </c>
      <c r="J216" t="s">
        <v>30</v>
      </c>
      <c r="K216">
        <v>1171.8</v>
      </c>
      <c r="L216">
        <v>1183.55</v>
      </c>
      <c r="M216">
        <v>1161.45</v>
      </c>
      <c r="N216">
        <v>1171.7</v>
      </c>
      <c r="O216">
        <v>1169</v>
      </c>
      <c r="P216">
        <v>1166.5</v>
      </c>
      <c r="Q216">
        <v>1171.8599999999999</v>
      </c>
      <c r="R216">
        <v>10353506</v>
      </c>
      <c r="S216">
        <v>12132851140.85</v>
      </c>
      <c r="T216">
        <v>199551</v>
      </c>
      <c r="U216">
        <v>7083597</v>
      </c>
      <c r="V216">
        <v>68.42</v>
      </c>
      <c r="W216" s="3">
        <f>StockData[[#This Row],[CLOSE]]-StockData[[#This Row],[PREV. CLOSE]]</f>
        <v>-5.2000000000000455</v>
      </c>
      <c r="X216" s="2">
        <f>IFERROR((StockData[[#This Row],[CLOSE]]-StockData[[#This Row],[PREV. CLOSE]])/StockData[[#This Row],[PREV. CLOSE]],0)</f>
        <v>-4.437996074080435E-3</v>
      </c>
      <c r="Y216" t="str">
        <f>IF(StockData[[#This Row],[Daily Return %]]&gt;0,"Gain",IF(StockData[[#This Row],[Daily Return %]]&lt;0,"Loss","No Change"))</f>
        <v>Loss</v>
      </c>
    </row>
    <row r="217" spans="1:25" x14ac:dyDescent="0.3">
      <c r="A217" s="1">
        <v>45603</v>
      </c>
      <c r="B217" s="1" t="s">
        <v>258</v>
      </c>
      <c r="C217" s="1" t="s">
        <v>254</v>
      </c>
      <c r="D217">
        <f>MONTH(StockData[[#This Row],[DATE]])</f>
        <v>11</v>
      </c>
      <c r="E217">
        <v>2024</v>
      </c>
      <c r="F217" t="s">
        <v>231</v>
      </c>
      <c r="G217" t="str">
        <f>"Q"&amp;ROUNDUP(StockData[[#This Row],[Month Number]]/3,0)</f>
        <v>Q4</v>
      </c>
      <c r="H217" s="1" t="s">
        <v>28</v>
      </c>
      <c r="I217" s="1" t="s">
        <v>29</v>
      </c>
      <c r="J217" t="s">
        <v>30</v>
      </c>
      <c r="K217">
        <v>1168.5999999999999</v>
      </c>
      <c r="L217">
        <v>1172.9000000000001</v>
      </c>
      <c r="M217">
        <v>1151.05</v>
      </c>
      <c r="N217">
        <v>1166.5</v>
      </c>
      <c r="O217">
        <v>1160.45</v>
      </c>
      <c r="P217">
        <v>1159.9000000000001</v>
      </c>
      <c r="Q217">
        <v>1158.93</v>
      </c>
      <c r="R217">
        <v>6252889</v>
      </c>
      <c r="S217">
        <v>7246654842.3500004</v>
      </c>
      <c r="T217">
        <v>115427</v>
      </c>
      <c r="U217">
        <v>4152141</v>
      </c>
      <c r="V217">
        <v>66.400000000000006</v>
      </c>
      <c r="W217" s="3">
        <f>StockData[[#This Row],[CLOSE]]-StockData[[#This Row],[PREV. CLOSE]]</f>
        <v>-6.5999999999999091</v>
      </c>
      <c r="X217" s="2">
        <f>IFERROR((StockData[[#This Row],[CLOSE]]-StockData[[#This Row],[PREV. CLOSE]])/StockData[[#This Row],[PREV. CLOSE]],0)</f>
        <v>-5.6579511358764755E-3</v>
      </c>
      <c r="Y217" t="str">
        <f>IF(StockData[[#This Row],[Daily Return %]]&gt;0,"Gain",IF(StockData[[#This Row],[Daily Return %]]&lt;0,"Loss","No Change"))</f>
        <v>Loss</v>
      </c>
    </row>
    <row r="218" spans="1:25" x14ac:dyDescent="0.3">
      <c r="A218" s="1">
        <v>45604</v>
      </c>
      <c r="B218" s="1" t="s">
        <v>259</v>
      </c>
      <c r="C218" s="1" t="s">
        <v>254</v>
      </c>
      <c r="D218">
        <f>MONTH(StockData[[#This Row],[DATE]])</f>
        <v>11</v>
      </c>
      <c r="E218">
        <v>2024</v>
      </c>
      <c r="F218" t="s">
        <v>231</v>
      </c>
      <c r="G218" t="str">
        <f>"Q"&amp;ROUNDUP(StockData[[#This Row],[Month Number]]/3,0)</f>
        <v>Q4</v>
      </c>
      <c r="H218" s="1" t="s">
        <v>28</v>
      </c>
      <c r="I218" s="1" t="s">
        <v>29</v>
      </c>
      <c r="J218" t="s">
        <v>30</v>
      </c>
      <c r="K218">
        <v>1156</v>
      </c>
      <c r="L218">
        <v>1167.75</v>
      </c>
      <c r="M218">
        <v>1151.0999999999999</v>
      </c>
      <c r="N218">
        <v>1159.9000000000001</v>
      </c>
      <c r="O218">
        <v>1161.4000000000001</v>
      </c>
      <c r="P218">
        <v>1160.95</v>
      </c>
      <c r="Q218">
        <v>1160.4100000000001</v>
      </c>
      <c r="R218">
        <v>3786168</v>
      </c>
      <c r="S218">
        <v>4393491687.5</v>
      </c>
      <c r="T218">
        <v>128235</v>
      </c>
      <c r="U218">
        <v>2372717</v>
      </c>
      <c r="V218">
        <v>62.67</v>
      </c>
      <c r="W218" s="3">
        <f>StockData[[#This Row],[CLOSE]]-StockData[[#This Row],[PREV. CLOSE]]</f>
        <v>1.0499999999999545</v>
      </c>
      <c r="X218" s="2">
        <f>IFERROR((StockData[[#This Row],[CLOSE]]-StockData[[#This Row],[PREV. CLOSE]])/StockData[[#This Row],[PREV. CLOSE]],0)</f>
        <v>9.0525045262518703E-4</v>
      </c>
      <c r="Y218" t="str">
        <f>IF(StockData[[#This Row],[Daily Return %]]&gt;0,"Gain",IF(StockData[[#This Row],[Daily Return %]]&lt;0,"Loss","No Change"))</f>
        <v>Gain</v>
      </c>
    </row>
    <row r="219" spans="1:25" x14ac:dyDescent="0.3">
      <c r="A219" s="1">
        <v>45607</v>
      </c>
      <c r="B219" s="1" t="s">
        <v>260</v>
      </c>
      <c r="C219" s="1" t="s">
        <v>254</v>
      </c>
      <c r="D219">
        <f>MONTH(StockData[[#This Row],[DATE]])</f>
        <v>11</v>
      </c>
      <c r="E219">
        <v>2024</v>
      </c>
      <c r="F219" t="s">
        <v>231</v>
      </c>
      <c r="G219" t="str">
        <f>"Q"&amp;ROUNDUP(StockData[[#This Row],[Month Number]]/3,0)</f>
        <v>Q4</v>
      </c>
      <c r="H219" s="1" t="s">
        <v>28</v>
      </c>
      <c r="I219" s="1" t="s">
        <v>29</v>
      </c>
      <c r="J219" t="s">
        <v>30</v>
      </c>
      <c r="K219">
        <v>1152</v>
      </c>
      <c r="L219">
        <v>1176.8</v>
      </c>
      <c r="M219">
        <v>1142.95</v>
      </c>
      <c r="N219">
        <v>1160.95</v>
      </c>
      <c r="O219">
        <v>1169</v>
      </c>
      <c r="P219">
        <v>1171</v>
      </c>
      <c r="Q219">
        <v>1164.6600000000001</v>
      </c>
      <c r="R219">
        <v>6620678</v>
      </c>
      <c r="S219">
        <v>7710808831.3000002</v>
      </c>
      <c r="T219">
        <v>170071</v>
      </c>
      <c r="U219">
        <v>3205784</v>
      </c>
      <c r="V219">
        <v>48.42</v>
      </c>
      <c r="W219" s="3">
        <f>StockData[[#This Row],[CLOSE]]-StockData[[#This Row],[PREV. CLOSE]]</f>
        <v>10.049999999999955</v>
      </c>
      <c r="X219" s="2">
        <f>IFERROR((StockData[[#This Row],[CLOSE]]-StockData[[#This Row],[PREV. CLOSE]])/StockData[[#This Row],[PREV. CLOSE]],0)</f>
        <v>8.6567035617381924E-3</v>
      </c>
      <c r="Y219" t="str">
        <f>IF(StockData[[#This Row],[Daily Return %]]&gt;0,"Gain",IF(StockData[[#This Row],[Daily Return %]]&lt;0,"Loss","No Change"))</f>
        <v>Gain</v>
      </c>
    </row>
    <row r="220" spans="1:25" x14ac:dyDescent="0.3">
      <c r="A220" s="1">
        <v>45608</v>
      </c>
      <c r="B220" s="1" t="s">
        <v>261</v>
      </c>
      <c r="C220" s="1" t="s">
        <v>254</v>
      </c>
      <c r="D220">
        <f>MONTH(StockData[[#This Row],[DATE]])</f>
        <v>11</v>
      </c>
      <c r="E220">
        <v>2024</v>
      </c>
      <c r="F220" t="s">
        <v>231</v>
      </c>
      <c r="G220" t="str">
        <f>"Q"&amp;ROUNDUP(StockData[[#This Row],[Month Number]]/3,0)</f>
        <v>Q4</v>
      </c>
      <c r="H220" s="1" t="s">
        <v>28</v>
      </c>
      <c r="I220" s="1" t="s">
        <v>29</v>
      </c>
      <c r="J220" t="s">
        <v>30</v>
      </c>
      <c r="K220">
        <v>1171.6500000000001</v>
      </c>
      <c r="L220">
        <v>1187</v>
      </c>
      <c r="M220">
        <v>1153.8</v>
      </c>
      <c r="N220">
        <v>1171</v>
      </c>
      <c r="O220">
        <v>1156.95</v>
      </c>
      <c r="P220">
        <v>1158.1500000000001</v>
      </c>
      <c r="Q220">
        <v>1167.0899999999999</v>
      </c>
      <c r="R220">
        <v>9606088</v>
      </c>
      <c r="S220">
        <v>11211123906.700001</v>
      </c>
      <c r="T220">
        <v>185151</v>
      </c>
      <c r="U220">
        <v>5508770</v>
      </c>
      <c r="V220">
        <v>57.35</v>
      </c>
      <c r="W220" s="3">
        <f>StockData[[#This Row],[CLOSE]]-StockData[[#This Row],[PREV. CLOSE]]</f>
        <v>-12.849999999999909</v>
      </c>
      <c r="X220" s="2">
        <f>IFERROR((StockData[[#This Row],[CLOSE]]-StockData[[#This Row],[PREV. CLOSE]])/StockData[[#This Row],[PREV. CLOSE]],0)</f>
        <v>-1.097352690008532E-2</v>
      </c>
      <c r="Y220" t="str">
        <f>IF(StockData[[#This Row],[Daily Return %]]&gt;0,"Gain",IF(StockData[[#This Row],[Daily Return %]]&lt;0,"Loss","No Change"))</f>
        <v>Loss</v>
      </c>
    </row>
    <row r="221" spans="1:25" x14ac:dyDescent="0.3">
      <c r="A221" s="1">
        <v>45609</v>
      </c>
      <c r="B221" s="1" t="s">
        <v>262</v>
      </c>
      <c r="C221" s="1" t="s">
        <v>254</v>
      </c>
      <c r="D221">
        <f>MONTH(StockData[[#This Row],[DATE]])</f>
        <v>11</v>
      </c>
      <c r="E221">
        <v>2024</v>
      </c>
      <c r="F221" t="s">
        <v>231</v>
      </c>
      <c r="G221" t="str">
        <f>"Q"&amp;ROUNDUP(StockData[[#This Row],[Month Number]]/3,0)</f>
        <v>Q4</v>
      </c>
      <c r="H221" s="1" t="s">
        <v>28</v>
      </c>
      <c r="I221" s="1" t="s">
        <v>29</v>
      </c>
      <c r="J221" t="s">
        <v>30</v>
      </c>
      <c r="K221">
        <v>1151.9000000000001</v>
      </c>
      <c r="L221">
        <v>1165.5</v>
      </c>
      <c r="M221">
        <v>1135.0999999999999</v>
      </c>
      <c r="N221">
        <v>1158.1500000000001</v>
      </c>
      <c r="O221">
        <v>1142.3499999999999</v>
      </c>
      <c r="P221">
        <v>1139.1500000000001</v>
      </c>
      <c r="Q221">
        <v>1146.8699999999999</v>
      </c>
      <c r="R221">
        <v>8079113</v>
      </c>
      <c r="S221">
        <v>9265687388.2999992</v>
      </c>
      <c r="T221">
        <v>194201</v>
      </c>
      <c r="U221">
        <v>4067951</v>
      </c>
      <c r="V221">
        <v>50.35</v>
      </c>
      <c r="W221" s="3">
        <f>StockData[[#This Row],[CLOSE]]-StockData[[#This Row],[PREV. CLOSE]]</f>
        <v>-19</v>
      </c>
      <c r="X221" s="2">
        <f>IFERROR((StockData[[#This Row],[CLOSE]]-StockData[[#This Row],[PREV. CLOSE]])/StockData[[#This Row],[PREV. CLOSE]],0)</f>
        <v>-1.6405474247722662E-2</v>
      </c>
      <c r="Y221" t="str">
        <f>IF(StockData[[#This Row],[Daily Return %]]&gt;0,"Gain",IF(StockData[[#This Row],[Daily Return %]]&lt;0,"Loss","No Change"))</f>
        <v>Loss</v>
      </c>
    </row>
    <row r="222" spans="1:25" x14ac:dyDescent="0.3">
      <c r="A222" s="1">
        <v>45610</v>
      </c>
      <c r="B222" s="1" t="s">
        <v>263</v>
      </c>
      <c r="C222" s="1" t="s">
        <v>254</v>
      </c>
      <c r="D222">
        <f>MONTH(StockData[[#This Row],[DATE]])</f>
        <v>11</v>
      </c>
      <c r="E222">
        <v>2024</v>
      </c>
      <c r="F222" t="s">
        <v>231</v>
      </c>
      <c r="G222" t="str">
        <f>"Q"&amp;ROUNDUP(StockData[[#This Row],[Month Number]]/3,0)</f>
        <v>Q4</v>
      </c>
      <c r="H222" s="1" t="s">
        <v>28</v>
      </c>
      <c r="I222" s="1" t="s">
        <v>29</v>
      </c>
      <c r="J222" t="s">
        <v>30</v>
      </c>
      <c r="K222">
        <v>1137.55</v>
      </c>
      <c r="L222">
        <v>1150.75</v>
      </c>
      <c r="M222">
        <v>1131.5999999999999</v>
      </c>
      <c r="N222">
        <v>1139.1500000000001</v>
      </c>
      <c r="O222">
        <v>1140</v>
      </c>
      <c r="P222">
        <v>1140.7</v>
      </c>
      <c r="Q222">
        <v>1140.75</v>
      </c>
      <c r="R222">
        <v>5975873</v>
      </c>
      <c r="S222">
        <v>6816964756.5</v>
      </c>
      <c r="T222">
        <v>198141</v>
      </c>
      <c r="U222">
        <v>3615850</v>
      </c>
      <c r="V222">
        <v>60.51</v>
      </c>
      <c r="W222" s="3">
        <f>StockData[[#This Row],[CLOSE]]-StockData[[#This Row],[PREV. CLOSE]]</f>
        <v>1.5499999999999545</v>
      </c>
      <c r="X222" s="2">
        <f>IFERROR((StockData[[#This Row],[CLOSE]]-StockData[[#This Row],[PREV. CLOSE]])/StockData[[#This Row],[PREV. CLOSE]],0)</f>
        <v>1.3606636527234818E-3</v>
      </c>
      <c r="Y222" t="str">
        <f>IF(StockData[[#This Row],[Daily Return %]]&gt;0,"Gain",IF(StockData[[#This Row],[Daily Return %]]&lt;0,"Loss","No Change"))</f>
        <v>Gain</v>
      </c>
    </row>
    <row r="223" spans="1:25" x14ac:dyDescent="0.3">
      <c r="A223" s="1">
        <v>45614</v>
      </c>
      <c r="B223" s="1" t="s">
        <v>264</v>
      </c>
      <c r="C223" s="1" t="s">
        <v>254</v>
      </c>
      <c r="D223">
        <f>MONTH(StockData[[#This Row],[DATE]])</f>
        <v>11</v>
      </c>
      <c r="E223">
        <v>2024</v>
      </c>
      <c r="F223" t="s">
        <v>231</v>
      </c>
      <c r="G223" t="str">
        <f>"Q"&amp;ROUNDUP(StockData[[#This Row],[Month Number]]/3,0)</f>
        <v>Q4</v>
      </c>
      <c r="H223" s="1" t="s">
        <v>28</v>
      </c>
      <c r="I223" s="1" t="s">
        <v>29</v>
      </c>
      <c r="J223" t="s">
        <v>30</v>
      </c>
      <c r="K223">
        <v>1131.2</v>
      </c>
      <c r="L223">
        <v>1135</v>
      </c>
      <c r="M223">
        <v>1121.55</v>
      </c>
      <c r="N223">
        <v>1140.7</v>
      </c>
      <c r="O223">
        <v>1125.45</v>
      </c>
      <c r="P223">
        <v>1126.2</v>
      </c>
      <c r="Q223">
        <v>1126.29</v>
      </c>
      <c r="R223">
        <v>9474971</v>
      </c>
      <c r="S223">
        <v>10671559722.6</v>
      </c>
      <c r="T223">
        <v>296779</v>
      </c>
      <c r="U223">
        <v>7028188</v>
      </c>
      <c r="V223">
        <v>74.180000000000007</v>
      </c>
      <c r="W223" s="3">
        <f>StockData[[#This Row],[CLOSE]]-StockData[[#This Row],[PREV. CLOSE]]</f>
        <v>-14.5</v>
      </c>
      <c r="X223" s="2">
        <f>IFERROR((StockData[[#This Row],[CLOSE]]-StockData[[#This Row],[PREV. CLOSE]])/StockData[[#This Row],[PREV. CLOSE]],0)</f>
        <v>-1.2711492942929779E-2</v>
      </c>
      <c r="Y223" t="str">
        <f>IF(StockData[[#This Row],[Daily Return %]]&gt;0,"Gain",IF(StockData[[#This Row],[Daily Return %]]&lt;0,"Loss","No Change"))</f>
        <v>Loss</v>
      </c>
    </row>
    <row r="224" spans="1:25" x14ac:dyDescent="0.3">
      <c r="A224" s="1">
        <v>45615</v>
      </c>
      <c r="B224" s="1" t="s">
        <v>265</v>
      </c>
      <c r="C224" s="1" t="s">
        <v>254</v>
      </c>
      <c r="D224">
        <f>MONTH(StockData[[#This Row],[DATE]])</f>
        <v>11</v>
      </c>
      <c r="E224">
        <v>2024</v>
      </c>
      <c r="F224" t="s">
        <v>231</v>
      </c>
      <c r="G224" t="str">
        <f>"Q"&amp;ROUNDUP(StockData[[#This Row],[Month Number]]/3,0)</f>
        <v>Q4</v>
      </c>
      <c r="H224" s="1" t="s">
        <v>28</v>
      </c>
      <c r="I224" s="1" t="s">
        <v>29</v>
      </c>
      <c r="J224" t="s">
        <v>30</v>
      </c>
      <c r="K224">
        <v>1130</v>
      </c>
      <c r="L224">
        <v>1139</v>
      </c>
      <c r="M224">
        <v>1122.05</v>
      </c>
      <c r="N224">
        <v>1126.2</v>
      </c>
      <c r="O224">
        <v>1133.45</v>
      </c>
      <c r="P224">
        <v>1133.95</v>
      </c>
      <c r="Q224">
        <v>1129.17</v>
      </c>
      <c r="R224">
        <v>19225966</v>
      </c>
      <c r="S224">
        <v>21709308849.049999</v>
      </c>
      <c r="T224">
        <v>182241</v>
      </c>
      <c r="U224">
        <v>14909037</v>
      </c>
      <c r="V224">
        <v>77.55</v>
      </c>
      <c r="W224" s="3">
        <f>StockData[[#This Row],[CLOSE]]-StockData[[#This Row],[PREV. CLOSE]]</f>
        <v>7.75</v>
      </c>
      <c r="X224" s="2">
        <f>IFERROR((StockData[[#This Row],[CLOSE]]-StockData[[#This Row],[PREV. CLOSE]])/StockData[[#This Row],[PREV. CLOSE]],0)</f>
        <v>6.8815485704137808E-3</v>
      </c>
      <c r="Y224" t="str">
        <f>IF(StockData[[#This Row],[Daily Return %]]&gt;0,"Gain",IF(StockData[[#This Row],[Daily Return %]]&lt;0,"Loss","No Change"))</f>
        <v>Gain</v>
      </c>
    </row>
    <row r="225" spans="1:25" x14ac:dyDescent="0.3">
      <c r="A225" s="1">
        <v>45617</v>
      </c>
      <c r="B225" s="1" t="s">
        <v>266</v>
      </c>
      <c r="C225" s="1" t="s">
        <v>254</v>
      </c>
      <c r="D225">
        <f>MONTH(StockData[[#This Row],[DATE]])</f>
        <v>11</v>
      </c>
      <c r="E225">
        <v>2024</v>
      </c>
      <c r="F225" t="s">
        <v>231</v>
      </c>
      <c r="G225" t="str">
        <f>"Q"&amp;ROUNDUP(StockData[[#This Row],[Month Number]]/3,0)</f>
        <v>Q4</v>
      </c>
      <c r="H225" s="1" t="s">
        <v>28</v>
      </c>
      <c r="I225" s="1" t="s">
        <v>29</v>
      </c>
      <c r="J225" t="s">
        <v>30</v>
      </c>
      <c r="K225">
        <v>1138</v>
      </c>
      <c r="L225">
        <v>1152</v>
      </c>
      <c r="M225">
        <v>1115.75</v>
      </c>
      <c r="N225">
        <v>1133.95</v>
      </c>
      <c r="O225">
        <v>1143.5</v>
      </c>
      <c r="P225">
        <v>1139.1500000000001</v>
      </c>
      <c r="Q225">
        <v>1136.7</v>
      </c>
      <c r="R225">
        <v>8126248</v>
      </c>
      <c r="S225">
        <v>9237118686.7999992</v>
      </c>
      <c r="T225">
        <v>231458</v>
      </c>
      <c r="U225">
        <v>4522486</v>
      </c>
      <c r="V225">
        <v>55.65</v>
      </c>
      <c r="W225" s="3">
        <f>StockData[[#This Row],[CLOSE]]-StockData[[#This Row],[PREV. CLOSE]]</f>
        <v>5.2000000000000455</v>
      </c>
      <c r="X225" s="2">
        <f>IFERROR((StockData[[#This Row],[CLOSE]]-StockData[[#This Row],[PREV. CLOSE]])/StockData[[#This Row],[PREV. CLOSE]],0)</f>
        <v>4.5857401119979236E-3</v>
      </c>
      <c r="Y225" t="str">
        <f>IF(StockData[[#This Row],[Daily Return %]]&gt;0,"Gain",IF(StockData[[#This Row],[Daily Return %]]&lt;0,"Loss","No Change"))</f>
        <v>Gain</v>
      </c>
    </row>
    <row r="226" spans="1:25" x14ac:dyDescent="0.3">
      <c r="A226" s="1">
        <v>45618</v>
      </c>
      <c r="B226" s="1" t="s">
        <v>267</v>
      </c>
      <c r="C226" s="1" t="s">
        <v>254</v>
      </c>
      <c r="D226">
        <f>MONTH(StockData[[#This Row],[DATE]])</f>
        <v>11</v>
      </c>
      <c r="E226">
        <v>2024</v>
      </c>
      <c r="F226" t="s">
        <v>231</v>
      </c>
      <c r="G226" t="str">
        <f>"Q"&amp;ROUNDUP(StockData[[#This Row],[Month Number]]/3,0)</f>
        <v>Q4</v>
      </c>
      <c r="H226" s="1" t="s">
        <v>28</v>
      </c>
      <c r="I226" s="1" t="s">
        <v>29</v>
      </c>
      <c r="J226" t="s">
        <v>30</v>
      </c>
      <c r="K226">
        <v>1136.6500000000001</v>
      </c>
      <c r="L226">
        <v>1147.9000000000001</v>
      </c>
      <c r="M226">
        <v>1127.55</v>
      </c>
      <c r="N226">
        <v>1139.1500000000001</v>
      </c>
      <c r="O226">
        <v>1141.8</v>
      </c>
      <c r="P226">
        <v>1142.4000000000001</v>
      </c>
      <c r="Q226">
        <v>1135.51</v>
      </c>
      <c r="R226">
        <v>16687505</v>
      </c>
      <c r="S226">
        <v>18948868769.25</v>
      </c>
      <c r="T226">
        <v>193290</v>
      </c>
      <c r="U226">
        <v>11577214</v>
      </c>
      <c r="V226">
        <v>69.38</v>
      </c>
      <c r="W226" s="3">
        <f>StockData[[#This Row],[CLOSE]]-StockData[[#This Row],[PREV. CLOSE]]</f>
        <v>3.25</v>
      </c>
      <c r="X226" s="2">
        <f>IFERROR((StockData[[#This Row],[CLOSE]]-StockData[[#This Row],[PREV. CLOSE]])/StockData[[#This Row],[PREV. CLOSE]],0)</f>
        <v>2.8530044331299652E-3</v>
      </c>
      <c r="Y226" t="str">
        <f>IF(StockData[[#This Row],[Daily Return %]]&gt;0,"Gain",IF(StockData[[#This Row],[Daily Return %]]&lt;0,"Loss","No Change"))</f>
        <v>Gain</v>
      </c>
    </row>
    <row r="227" spans="1:25" x14ac:dyDescent="0.3">
      <c r="A227" s="1">
        <v>45621</v>
      </c>
      <c r="B227" s="1" t="s">
        <v>268</v>
      </c>
      <c r="C227" s="1" t="s">
        <v>254</v>
      </c>
      <c r="D227">
        <f>MONTH(StockData[[#This Row],[DATE]])</f>
        <v>11</v>
      </c>
      <c r="E227">
        <v>2024</v>
      </c>
      <c r="F227" t="s">
        <v>231</v>
      </c>
      <c r="G227" t="str">
        <f>"Q"&amp;ROUNDUP(StockData[[#This Row],[Month Number]]/3,0)</f>
        <v>Q4</v>
      </c>
      <c r="H227" s="1" t="s">
        <v>28</v>
      </c>
      <c r="I227" s="1" t="s">
        <v>29</v>
      </c>
      <c r="J227" t="s">
        <v>30</v>
      </c>
      <c r="K227">
        <v>1160</v>
      </c>
      <c r="L227">
        <v>1164.5</v>
      </c>
      <c r="M227">
        <v>1142</v>
      </c>
      <c r="N227">
        <v>1142.4000000000001</v>
      </c>
      <c r="O227">
        <v>1156.7</v>
      </c>
      <c r="P227">
        <v>1155.9000000000001</v>
      </c>
      <c r="Q227">
        <v>1155.03</v>
      </c>
      <c r="R227">
        <v>12385823</v>
      </c>
      <c r="S227">
        <v>14306027187.700001</v>
      </c>
      <c r="T227">
        <v>182859</v>
      </c>
      <c r="U227">
        <v>8437388</v>
      </c>
      <c r="V227">
        <v>68.12</v>
      </c>
      <c r="W227" s="3">
        <f>StockData[[#This Row],[CLOSE]]-StockData[[#This Row],[PREV. CLOSE]]</f>
        <v>13.5</v>
      </c>
      <c r="X227" s="2">
        <f>IFERROR((StockData[[#This Row],[CLOSE]]-StockData[[#This Row],[PREV. CLOSE]])/StockData[[#This Row],[PREV. CLOSE]],0)</f>
        <v>1.1817226890756302E-2</v>
      </c>
      <c r="Y227" t="str">
        <f>IF(StockData[[#This Row],[Daily Return %]]&gt;0,"Gain",IF(StockData[[#This Row],[Daily Return %]]&lt;0,"Loss","No Change"))</f>
        <v>Gain</v>
      </c>
    </row>
    <row r="228" spans="1:25" x14ac:dyDescent="0.3">
      <c r="A228" s="1">
        <v>45622</v>
      </c>
      <c r="B228" s="1" t="s">
        <v>269</v>
      </c>
      <c r="C228" s="1" t="s">
        <v>254</v>
      </c>
      <c r="D228">
        <f>MONTH(StockData[[#This Row],[DATE]])</f>
        <v>11</v>
      </c>
      <c r="E228">
        <v>2024</v>
      </c>
      <c r="F228" t="s">
        <v>231</v>
      </c>
      <c r="G228" t="str">
        <f>"Q"&amp;ROUNDUP(StockData[[#This Row],[Month Number]]/3,0)</f>
        <v>Q4</v>
      </c>
      <c r="H228" s="1" t="s">
        <v>28</v>
      </c>
      <c r="I228" s="1" t="s">
        <v>29</v>
      </c>
      <c r="J228" t="s">
        <v>30</v>
      </c>
      <c r="K228">
        <v>1157.0999999999999</v>
      </c>
      <c r="L228">
        <v>1159.5999999999999</v>
      </c>
      <c r="M228">
        <v>1142.6500000000001</v>
      </c>
      <c r="N228">
        <v>1155.9000000000001</v>
      </c>
      <c r="O228">
        <v>1143.3</v>
      </c>
      <c r="P228">
        <v>1144.8</v>
      </c>
      <c r="Q228">
        <v>1147.29</v>
      </c>
      <c r="R228">
        <v>5127437</v>
      </c>
      <c r="S228">
        <v>5882672288.8500004</v>
      </c>
      <c r="T228">
        <v>150905</v>
      </c>
      <c r="U228">
        <v>3249850</v>
      </c>
      <c r="V228">
        <v>63.38</v>
      </c>
      <c r="W228" s="3">
        <f>StockData[[#This Row],[CLOSE]]-StockData[[#This Row],[PREV. CLOSE]]</f>
        <v>-11.100000000000136</v>
      </c>
      <c r="X228" s="2">
        <f>IFERROR((StockData[[#This Row],[CLOSE]]-StockData[[#This Row],[PREV. CLOSE]])/StockData[[#This Row],[PREV. CLOSE]],0)</f>
        <v>-9.6029068258501049E-3</v>
      </c>
      <c r="Y228" t="str">
        <f>IF(StockData[[#This Row],[Daily Return %]]&gt;0,"Gain",IF(StockData[[#This Row],[Daily Return %]]&lt;0,"Loss","No Change"))</f>
        <v>Loss</v>
      </c>
    </row>
    <row r="229" spans="1:25" x14ac:dyDescent="0.3">
      <c r="A229" s="1">
        <v>45623</v>
      </c>
      <c r="B229" s="1" t="s">
        <v>270</v>
      </c>
      <c r="C229" s="1" t="s">
        <v>254</v>
      </c>
      <c r="D229">
        <f>MONTH(StockData[[#This Row],[DATE]])</f>
        <v>11</v>
      </c>
      <c r="E229">
        <v>2024</v>
      </c>
      <c r="F229" t="s">
        <v>231</v>
      </c>
      <c r="G229" t="str">
        <f>"Q"&amp;ROUNDUP(StockData[[#This Row],[Month Number]]/3,0)</f>
        <v>Q4</v>
      </c>
      <c r="H229" s="1" t="s">
        <v>28</v>
      </c>
      <c r="I229" s="1" t="s">
        <v>29</v>
      </c>
      <c r="J229" t="s">
        <v>30</v>
      </c>
      <c r="K229">
        <v>1145.2</v>
      </c>
      <c r="L229">
        <v>1155.45</v>
      </c>
      <c r="M229">
        <v>1133.55</v>
      </c>
      <c r="N229">
        <v>1144.8</v>
      </c>
      <c r="O229">
        <v>1151</v>
      </c>
      <c r="P229">
        <v>1149.6500000000001</v>
      </c>
      <c r="Q229">
        <v>1146.57</v>
      </c>
      <c r="R229">
        <v>5989943</v>
      </c>
      <c r="S229">
        <v>6867913333.0500002</v>
      </c>
      <c r="T229">
        <v>152024</v>
      </c>
      <c r="U229">
        <v>3057232</v>
      </c>
      <c r="V229">
        <v>51.04</v>
      </c>
      <c r="W229" s="3">
        <f>StockData[[#This Row],[CLOSE]]-StockData[[#This Row],[PREV. CLOSE]]</f>
        <v>4.8500000000001364</v>
      </c>
      <c r="X229" s="2">
        <f>IFERROR((StockData[[#This Row],[CLOSE]]-StockData[[#This Row],[PREV. CLOSE]])/StockData[[#This Row],[PREV. CLOSE]],0)</f>
        <v>4.2365478686234598E-3</v>
      </c>
      <c r="Y229" t="str">
        <f>IF(StockData[[#This Row],[Daily Return %]]&gt;0,"Gain",IF(StockData[[#This Row],[Daily Return %]]&lt;0,"Loss","No Change"))</f>
        <v>Gain</v>
      </c>
    </row>
    <row r="230" spans="1:25" x14ac:dyDescent="0.3">
      <c r="A230" s="1">
        <v>45624</v>
      </c>
      <c r="B230" s="1" t="s">
        <v>271</v>
      </c>
      <c r="C230" s="1" t="s">
        <v>254</v>
      </c>
      <c r="D230">
        <f>MONTH(StockData[[#This Row],[DATE]])</f>
        <v>11</v>
      </c>
      <c r="E230">
        <v>2024</v>
      </c>
      <c r="F230" t="s">
        <v>231</v>
      </c>
      <c r="G230" t="str">
        <f>"Q"&amp;ROUNDUP(StockData[[#This Row],[Month Number]]/3,0)</f>
        <v>Q4</v>
      </c>
      <c r="H230" s="1" t="s">
        <v>28</v>
      </c>
      <c r="I230" s="1" t="s">
        <v>29</v>
      </c>
      <c r="J230" t="s">
        <v>30</v>
      </c>
      <c r="K230">
        <v>1148.5</v>
      </c>
      <c r="L230">
        <v>1154.45</v>
      </c>
      <c r="M230">
        <v>1129.4000000000001</v>
      </c>
      <c r="N230">
        <v>1149.6500000000001</v>
      </c>
      <c r="O230">
        <v>1135</v>
      </c>
      <c r="P230">
        <v>1132.5</v>
      </c>
      <c r="Q230">
        <v>1139.3599999999999</v>
      </c>
      <c r="R230">
        <v>10731275</v>
      </c>
      <c r="S230">
        <v>12226750821.65</v>
      </c>
      <c r="T230">
        <v>211822</v>
      </c>
      <c r="U230">
        <v>7474932</v>
      </c>
      <c r="V230">
        <v>69.66</v>
      </c>
      <c r="W230" s="3">
        <f>StockData[[#This Row],[CLOSE]]-StockData[[#This Row],[PREV. CLOSE]]</f>
        <v>-17.150000000000091</v>
      </c>
      <c r="X230" s="2">
        <f>IFERROR((StockData[[#This Row],[CLOSE]]-StockData[[#This Row],[PREV. CLOSE]])/StockData[[#This Row],[PREV. CLOSE]],0)</f>
        <v>-1.4917583612403853E-2</v>
      </c>
      <c r="Y230" t="str">
        <f>IF(StockData[[#This Row],[Daily Return %]]&gt;0,"Gain",IF(StockData[[#This Row],[Daily Return %]]&lt;0,"Loss","No Change"))</f>
        <v>Loss</v>
      </c>
    </row>
    <row r="231" spans="1:25" x14ac:dyDescent="0.3">
      <c r="A231" s="1">
        <v>45625</v>
      </c>
      <c r="B231" s="1" t="s">
        <v>272</v>
      </c>
      <c r="C231" s="1" t="s">
        <v>254</v>
      </c>
      <c r="D231">
        <f>MONTH(StockData[[#This Row],[DATE]])</f>
        <v>11</v>
      </c>
      <c r="E231">
        <v>2024</v>
      </c>
      <c r="F231" t="s">
        <v>231</v>
      </c>
      <c r="G231" t="str">
        <f>"Q"&amp;ROUNDUP(StockData[[#This Row],[Month Number]]/3,0)</f>
        <v>Q4</v>
      </c>
      <c r="H231" s="1" t="s">
        <v>28</v>
      </c>
      <c r="I231" s="1" t="s">
        <v>29</v>
      </c>
      <c r="J231" t="s">
        <v>30</v>
      </c>
      <c r="K231">
        <v>1133.55</v>
      </c>
      <c r="L231">
        <v>1140.9000000000001</v>
      </c>
      <c r="M231">
        <v>1127.7</v>
      </c>
      <c r="N231">
        <v>1132.5</v>
      </c>
      <c r="O231">
        <v>1137</v>
      </c>
      <c r="P231">
        <v>1136.3</v>
      </c>
      <c r="Q231">
        <v>1135.67</v>
      </c>
      <c r="R231">
        <v>6406277</v>
      </c>
      <c r="S231">
        <v>7275387402.1000004</v>
      </c>
      <c r="T231">
        <v>133772</v>
      </c>
      <c r="U231">
        <v>4312173</v>
      </c>
      <c r="V231">
        <v>67.31</v>
      </c>
      <c r="W231" s="3">
        <f>StockData[[#This Row],[CLOSE]]-StockData[[#This Row],[PREV. CLOSE]]</f>
        <v>3.7999999999999545</v>
      </c>
      <c r="X231" s="2">
        <f>IFERROR((StockData[[#This Row],[CLOSE]]-StockData[[#This Row],[PREV. CLOSE]])/StockData[[#This Row],[PREV. CLOSE]],0)</f>
        <v>3.355408388520931E-3</v>
      </c>
      <c r="Y231" t="str">
        <f>IF(StockData[[#This Row],[Daily Return %]]&gt;0,"Gain",IF(StockData[[#This Row],[Daily Return %]]&lt;0,"Loss","No Change"))</f>
        <v>Gain</v>
      </c>
    </row>
    <row r="232" spans="1:25" x14ac:dyDescent="0.3">
      <c r="A232" s="1">
        <v>45628</v>
      </c>
      <c r="B232" s="1" t="s">
        <v>273</v>
      </c>
      <c r="C232" s="1" t="s">
        <v>274</v>
      </c>
      <c r="D232">
        <f>MONTH(StockData[[#This Row],[DATE]])</f>
        <v>12</v>
      </c>
      <c r="E232">
        <v>2024</v>
      </c>
      <c r="F232" t="s">
        <v>231</v>
      </c>
      <c r="G232" t="str">
        <f>"Q"&amp;ROUNDUP(StockData[[#This Row],[Month Number]]/3,0)</f>
        <v>Q4</v>
      </c>
      <c r="H232" s="1" t="s">
        <v>28</v>
      </c>
      <c r="I232" s="1" t="s">
        <v>29</v>
      </c>
      <c r="J232" t="s">
        <v>30</v>
      </c>
      <c r="K232">
        <v>1132.7</v>
      </c>
      <c r="L232">
        <v>1141.4000000000001</v>
      </c>
      <c r="M232">
        <v>1126.5999999999999</v>
      </c>
      <c r="N232">
        <v>1136.3</v>
      </c>
      <c r="O232">
        <v>1136.3499999999999</v>
      </c>
      <c r="P232">
        <v>1137.0999999999999</v>
      </c>
      <c r="Q232">
        <v>1133.73</v>
      </c>
      <c r="R232">
        <v>4785858</v>
      </c>
      <c r="S232">
        <v>5425853341.75</v>
      </c>
      <c r="T232">
        <v>125708</v>
      </c>
      <c r="U232">
        <v>3167261</v>
      </c>
      <c r="V232">
        <v>66.180000000000007</v>
      </c>
      <c r="W232" s="3">
        <f>StockData[[#This Row],[CLOSE]]-StockData[[#This Row],[PREV. CLOSE]]</f>
        <v>0.79999999999995453</v>
      </c>
      <c r="X232" s="2">
        <f>IFERROR((StockData[[#This Row],[CLOSE]]-StockData[[#This Row],[PREV. CLOSE]])/StockData[[#This Row],[PREV. CLOSE]],0)</f>
        <v>7.0403942620782766E-4</v>
      </c>
      <c r="Y232" t="str">
        <f>IF(StockData[[#This Row],[Daily Return %]]&gt;0,"Gain",IF(StockData[[#This Row],[Daily Return %]]&lt;0,"Loss","No Change"))</f>
        <v>Gain</v>
      </c>
    </row>
    <row r="233" spans="1:25" x14ac:dyDescent="0.3">
      <c r="A233" s="1">
        <v>45629</v>
      </c>
      <c r="B233" s="1" t="s">
        <v>275</v>
      </c>
      <c r="C233" s="1" t="s">
        <v>274</v>
      </c>
      <c r="D233">
        <f>MONTH(StockData[[#This Row],[DATE]])</f>
        <v>12</v>
      </c>
      <c r="E233">
        <v>2024</v>
      </c>
      <c r="F233" t="s">
        <v>231</v>
      </c>
      <c r="G233" t="str">
        <f>"Q"&amp;ROUNDUP(StockData[[#This Row],[Month Number]]/3,0)</f>
        <v>Q4</v>
      </c>
      <c r="H233" s="1" t="s">
        <v>28</v>
      </c>
      <c r="I233" s="1" t="s">
        <v>29</v>
      </c>
      <c r="J233" t="s">
        <v>30</v>
      </c>
      <c r="K233">
        <v>1144.4000000000001</v>
      </c>
      <c r="L233">
        <v>1164.9000000000001</v>
      </c>
      <c r="M233">
        <v>1138</v>
      </c>
      <c r="N233">
        <v>1137.0999999999999</v>
      </c>
      <c r="O233">
        <v>1161</v>
      </c>
      <c r="P233">
        <v>1160.5</v>
      </c>
      <c r="Q233">
        <v>1156.52</v>
      </c>
      <c r="R233">
        <v>8382042</v>
      </c>
      <c r="S233">
        <v>9693960807.1000004</v>
      </c>
      <c r="T233">
        <v>206150</v>
      </c>
      <c r="U233">
        <v>5953104</v>
      </c>
      <c r="V233">
        <v>71.02</v>
      </c>
      <c r="W233" s="3">
        <f>StockData[[#This Row],[CLOSE]]-StockData[[#This Row],[PREV. CLOSE]]</f>
        <v>23.400000000000091</v>
      </c>
      <c r="X233" s="2">
        <f>IFERROR((StockData[[#This Row],[CLOSE]]-StockData[[#This Row],[PREV. CLOSE]])/StockData[[#This Row],[PREV. CLOSE]],0)</f>
        <v>2.0578665025063839E-2</v>
      </c>
      <c r="Y233" t="str">
        <f>IF(StockData[[#This Row],[Daily Return %]]&gt;0,"Gain",IF(StockData[[#This Row],[Daily Return %]]&lt;0,"Loss","No Change"))</f>
        <v>Gain</v>
      </c>
    </row>
    <row r="234" spans="1:25" x14ac:dyDescent="0.3">
      <c r="A234" s="1">
        <v>45630</v>
      </c>
      <c r="B234" s="1" t="s">
        <v>276</v>
      </c>
      <c r="C234" s="1" t="s">
        <v>274</v>
      </c>
      <c r="D234">
        <f>MONTH(StockData[[#This Row],[DATE]])</f>
        <v>12</v>
      </c>
      <c r="E234">
        <v>2024</v>
      </c>
      <c r="F234" t="s">
        <v>231</v>
      </c>
      <c r="G234" t="str">
        <f>"Q"&amp;ROUNDUP(StockData[[#This Row],[Month Number]]/3,0)</f>
        <v>Q4</v>
      </c>
      <c r="H234" s="1" t="s">
        <v>28</v>
      </c>
      <c r="I234" s="1" t="s">
        <v>29</v>
      </c>
      <c r="J234" t="s">
        <v>30</v>
      </c>
      <c r="K234">
        <v>1157.5</v>
      </c>
      <c r="L234">
        <v>1168</v>
      </c>
      <c r="M234">
        <v>1153.9000000000001</v>
      </c>
      <c r="N234">
        <v>1160.5</v>
      </c>
      <c r="O234">
        <v>1158.75</v>
      </c>
      <c r="P234">
        <v>1159.45</v>
      </c>
      <c r="Q234">
        <v>1158.67</v>
      </c>
      <c r="R234">
        <v>18379798</v>
      </c>
      <c r="S234">
        <v>21296177515.450001</v>
      </c>
      <c r="T234">
        <v>183298</v>
      </c>
      <c r="U234">
        <v>14027071</v>
      </c>
      <c r="V234">
        <v>76.319999999999993</v>
      </c>
      <c r="W234" s="3">
        <f>StockData[[#This Row],[CLOSE]]-StockData[[#This Row],[PREV. CLOSE]]</f>
        <v>-1.0499999999999545</v>
      </c>
      <c r="X234" s="2">
        <f>IFERROR((StockData[[#This Row],[CLOSE]]-StockData[[#This Row],[PREV. CLOSE]])/StockData[[#This Row],[PREV. CLOSE]],0)</f>
        <v>-9.0478242137005996E-4</v>
      </c>
      <c r="Y234" t="str">
        <f>IF(StockData[[#This Row],[Daily Return %]]&gt;0,"Gain",IF(StockData[[#This Row],[Daily Return %]]&lt;0,"Loss","No Change"))</f>
        <v>Loss</v>
      </c>
    </row>
    <row r="235" spans="1:25" x14ac:dyDescent="0.3">
      <c r="A235" s="1">
        <v>45631</v>
      </c>
      <c r="B235" s="1" t="s">
        <v>277</v>
      </c>
      <c r="C235" s="1" t="s">
        <v>274</v>
      </c>
      <c r="D235">
        <f>MONTH(StockData[[#This Row],[DATE]])</f>
        <v>12</v>
      </c>
      <c r="E235">
        <v>2024</v>
      </c>
      <c r="F235" t="s">
        <v>231</v>
      </c>
      <c r="G235" t="str">
        <f>"Q"&amp;ROUNDUP(StockData[[#This Row],[Month Number]]/3,0)</f>
        <v>Q4</v>
      </c>
      <c r="H235" s="1" t="s">
        <v>28</v>
      </c>
      <c r="I235" s="1" t="s">
        <v>29</v>
      </c>
      <c r="J235" t="s">
        <v>30</v>
      </c>
      <c r="K235">
        <v>1164</v>
      </c>
      <c r="L235">
        <v>1176.9000000000001</v>
      </c>
      <c r="M235">
        <v>1150.0999999999999</v>
      </c>
      <c r="N235">
        <v>1159.45</v>
      </c>
      <c r="O235">
        <v>1168.5</v>
      </c>
      <c r="P235">
        <v>1166.4000000000001</v>
      </c>
      <c r="Q235">
        <v>1166.2</v>
      </c>
      <c r="R235">
        <v>10640451</v>
      </c>
      <c r="S235">
        <v>12408850465.299999</v>
      </c>
      <c r="T235">
        <v>264133</v>
      </c>
      <c r="U235">
        <v>6583772</v>
      </c>
      <c r="V235">
        <v>61.87</v>
      </c>
      <c r="W235" s="3">
        <f>StockData[[#This Row],[CLOSE]]-StockData[[#This Row],[PREV. CLOSE]]</f>
        <v>6.9500000000000455</v>
      </c>
      <c r="X235" s="2">
        <f>IFERROR((StockData[[#This Row],[CLOSE]]-StockData[[#This Row],[PREV. CLOSE]])/StockData[[#This Row],[PREV. CLOSE]],0)</f>
        <v>5.9942213980767132E-3</v>
      </c>
      <c r="Y235" t="str">
        <f>IF(StockData[[#This Row],[Daily Return %]]&gt;0,"Gain",IF(StockData[[#This Row],[Daily Return %]]&lt;0,"Loss","No Change"))</f>
        <v>Gain</v>
      </c>
    </row>
    <row r="236" spans="1:25" x14ac:dyDescent="0.3">
      <c r="A236" s="1">
        <v>45632</v>
      </c>
      <c r="B236" s="1" t="s">
        <v>278</v>
      </c>
      <c r="C236" s="1" t="s">
        <v>274</v>
      </c>
      <c r="D236">
        <f>MONTH(StockData[[#This Row],[DATE]])</f>
        <v>12</v>
      </c>
      <c r="E236">
        <v>2024</v>
      </c>
      <c r="F236" t="s">
        <v>231</v>
      </c>
      <c r="G236" t="str">
        <f>"Q"&amp;ROUNDUP(StockData[[#This Row],[Month Number]]/3,0)</f>
        <v>Q4</v>
      </c>
      <c r="H236" s="1" t="s">
        <v>28</v>
      </c>
      <c r="I236" s="1" t="s">
        <v>29</v>
      </c>
      <c r="J236" t="s">
        <v>30</v>
      </c>
      <c r="K236">
        <v>1167.5</v>
      </c>
      <c r="L236">
        <v>1193.8499999999999</v>
      </c>
      <c r="M236">
        <v>1160</v>
      </c>
      <c r="N236">
        <v>1166.4000000000001</v>
      </c>
      <c r="O236">
        <v>1183.9000000000001</v>
      </c>
      <c r="P236">
        <v>1184.55</v>
      </c>
      <c r="Q236">
        <v>1183.3</v>
      </c>
      <c r="R236">
        <v>7542210</v>
      </c>
      <c r="S236">
        <v>8924681425.7999992</v>
      </c>
      <c r="T236">
        <v>172308</v>
      </c>
      <c r="U236">
        <v>3754165</v>
      </c>
      <c r="V236">
        <v>49.78</v>
      </c>
      <c r="W236" s="3">
        <f>StockData[[#This Row],[CLOSE]]-StockData[[#This Row],[PREV. CLOSE]]</f>
        <v>18.149999999999864</v>
      </c>
      <c r="X236" s="2">
        <f>IFERROR((StockData[[#This Row],[CLOSE]]-StockData[[#This Row],[PREV. CLOSE]])/StockData[[#This Row],[PREV. CLOSE]],0)</f>
        <v>1.5560699588477249E-2</v>
      </c>
      <c r="Y236" t="str">
        <f>IF(StockData[[#This Row],[Daily Return %]]&gt;0,"Gain",IF(StockData[[#This Row],[Daily Return %]]&lt;0,"Loss","No Change"))</f>
        <v>Gain</v>
      </c>
    </row>
    <row r="237" spans="1:25" x14ac:dyDescent="0.3">
      <c r="A237" s="1">
        <v>45635</v>
      </c>
      <c r="B237" s="1" t="s">
        <v>279</v>
      </c>
      <c r="C237" s="1" t="s">
        <v>274</v>
      </c>
      <c r="D237">
        <f>MONTH(StockData[[#This Row],[DATE]])</f>
        <v>12</v>
      </c>
      <c r="E237">
        <v>2024</v>
      </c>
      <c r="F237" t="s">
        <v>231</v>
      </c>
      <c r="G237" t="str">
        <f>"Q"&amp;ROUNDUP(StockData[[#This Row],[Month Number]]/3,0)</f>
        <v>Q4</v>
      </c>
      <c r="H237" s="1" t="s">
        <v>28</v>
      </c>
      <c r="I237" s="1" t="s">
        <v>29</v>
      </c>
      <c r="J237" t="s">
        <v>30</v>
      </c>
      <c r="K237">
        <v>1184.25</v>
      </c>
      <c r="L237">
        <v>1186</v>
      </c>
      <c r="M237">
        <v>1161</v>
      </c>
      <c r="N237">
        <v>1184.55</v>
      </c>
      <c r="O237">
        <v>1167.9000000000001</v>
      </c>
      <c r="P237">
        <v>1163.25</v>
      </c>
      <c r="Q237">
        <v>1170.8</v>
      </c>
      <c r="R237">
        <v>6308112</v>
      </c>
      <c r="S237">
        <v>7385508325.1000004</v>
      </c>
      <c r="T237">
        <v>191881</v>
      </c>
      <c r="U237">
        <v>4273947</v>
      </c>
      <c r="V237">
        <v>67.75</v>
      </c>
      <c r="W237" s="3">
        <f>StockData[[#This Row],[CLOSE]]-StockData[[#This Row],[PREV. CLOSE]]</f>
        <v>-21.299999999999955</v>
      </c>
      <c r="X237" s="2">
        <f>IFERROR((StockData[[#This Row],[CLOSE]]-StockData[[#This Row],[PREV. CLOSE]])/StockData[[#This Row],[PREV. CLOSE]],0)</f>
        <v>-1.7981511966569545E-2</v>
      </c>
      <c r="Y237" t="str">
        <f>IF(StockData[[#This Row],[Daily Return %]]&gt;0,"Gain",IF(StockData[[#This Row],[Daily Return %]]&lt;0,"Loss","No Change"))</f>
        <v>Loss</v>
      </c>
    </row>
    <row r="238" spans="1:25" x14ac:dyDescent="0.3">
      <c r="A238" s="1">
        <v>45636</v>
      </c>
      <c r="B238" s="1" t="s">
        <v>280</v>
      </c>
      <c r="C238" s="1" t="s">
        <v>274</v>
      </c>
      <c r="D238">
        <f>MONTH(StockData[[#This Row],[DATE]])</f>
        <v>12</v>
      </c>
      <c r="E238">
        <v>2024</v>
      </c>
      <c r="F238" t="s">
        <v>231</v>
      </c>
      <c r="G238" t="str">
        <f>"Q"&amp;ROUNDUP(StockData[[#This Row],[Month Number]]/3,0)</f>
        <v>Q4</v>
      </c>
      <c r="H238" s="1" t="s">
        <v>28</v>
      </c>
      <c r="I238" s="1" t="s">
        <v>29</v>
      </c>
      <c r="J238" t="s">
        <v>30</v>
      </c>
      <c r="K238">
        <v>1157</v>
      </c>
      <c r="L238">
        <v>1165.05</v>
      </c>
      <c r="M238">
        <v>1151.25</v>
      </c>
      <c r="N238">
        <v>1163.25</v>
      </c>
      <c r="O238">
        <v>1155</v>
      </c>
      <c r="P238">
        <v>1153.6500000000001</v>
      </c>
      <c r="Q238">
        <v>1156.4000000000001</v>
      </c>
      <c r="R238">
        <v>4714389</v>
      </c>
      <c r="S238">
        <v>5451718848.25</v>
      </c>
      <c r="T238">
        <v>177982</v>
      </c>
      <c r="U238">
        <v>3014667</v>
      </c>
      <c r="V238">
        <v>63.95</v>
      </c>
      <c r="W238" s="3">
        <f>StockData[[#This Row],[CLOSE]]-StockData[[#This Row],[PREV. CLOSE]]</f>
        <v>-9.5999999999999091</v>
      </c>
      <c r="X238" s="2">
        <f>IFERROR((StockData[[#This Row],[CLOSE]]-StockData[[#This Row],[PREV. CLOSE]])/StockData[[#This Row],[PREV. CLOSE]],0)</f>
        <v>-8.252740167633707E-3</v>
      </c>
      <c r="Y238" t="str">
        <f>IF(StockData[[#This Row],[Daily Return %]]&gt;0,"Gain",IF(StockData[[#This Row],[Daily Return %]]&lt;0,"Loss","No Change"))</f>
        <v>Loss</v>
      </c>
    </row>
    <row r="239" spans="1:25" x14ac:dyDescent="0.3">
      <c r="A239" s="1">
        <v>45637</v>
      </c>
      <c r="B239" s="1" t="s">
        <v>281</v>
      </c>
      <c r="C239" s="1" t="s">
        <v>274</v>
      </c>
      <c r="D239">
        <f>MONTH(StockData[[#This Row],[DATE]])</f>
        <v>12</v>
      </c>
      <c r="E239">
        <v>2024</v>
      </c>
      <c r="F239" t="s">
        <v>231</v>
      </c>
      <c r="G239" t="str">
        <f>"Q"&amp;ROUNDUP(StockData[[#This Row],[Month Number]]/3,0)</f>
        <v>Q4</v>
      </c>
      <c r="H239" s="1" t="s">
        <v>28</v>
      </c>
      <c r="I239" s="1" t="s">
        <v>29</v>
      </c>
      <c r="J239" t="s">
        <v>30</v>
      </c>
      <c r="K239">
        <v>1150</v>
      </c>
      <c r="L239">
        <v>1158.3499999999999</v>
      </c>
      <c r="M239">
        <v>1144.55</v>
      </c>
      <c r="N239">
        <v>1153.6500000000001</v>
      </c>
      <c r="O239">
        <v>1147</v>
      </c>
      <c r="P239">
        <v>1147.25</v>
      </c>
      <c r="Q239">
        <v>1152.07</v>
      </c>
      <c r="R239">
        <v>7788242</v>
      </c>
      <c r="S239">
        <v>8972583839.4500008</v>
      </c>
      <c r="T239">
        <v>185882</v>
      </c>
      <c r="U239">
        <v>5704687</v>
      </c>
      <c r="V239">
        <v>73.25</v>
      </c>
      <c r="W239" s="3">
        <f>StockData[[#This Row],[CLOSE]]-StockData[[#This Row],[PREV. CLOSE]]</f>
        <v>-6.4000000000000909</v>
      </c>
      <c r="X239" s="2">
        <f>IFERROR((StockData[[#This Row],[CLOSE]]-StockData[[#This Row],[PREV. CLOSE]])/StockData[[#This Row],[PREV. CLOSE]],0)</f>
        <v>-5.5476097603260003E-3</v>
      </c>
      <c r="Y239" t="str">
        <f>IF(StockData[[#This Row],[Daily Return %]]&gt;0,"Gain",IF(StockData[[#This Row],[Daily Return %]]&lt;0,"Loss","No Change"))</f>
        <v>Loss</v>
      </c>
    </row>
    <row r="240" spans="1:25" x14ac:dyDescent="0.3">
      <c r="A240" s="1">
        <v>45638</v>
      </c>
      <c r="B240" s="1" t="s">
        <v>282</v>
      </c>
      <c r="C240" s="1" t="s">
        <v>274</v>
      </c>
      <c r="D240">
        <f>MONTH(StockData[[#This Row],[DATE]])</f>
        <v>12</v>
      </c>
      <c r="E240">
        <v>2024</v>
      </c>
      <c r="F240" t="s">
        <v>231</v>
      </c>
      <c r="G240" t="str">
        <f>"Q"&amp;ROUNDUP(StockData[[#This Row],[Month Number]]/3,0)</f>
        <v>Q4</v>
      </c>
      <c r="H240" s="1" t="s">
        <v>28</v>
      </c>
      <c r="I240" s="1" t="s">
        <v>29</v>
      </c>
      <c r="J240" t="s">
        <v>30</v>
      </c>
      <c r="K240">
        <v>1145</v>
      </c>
      <c r="L240">
        <v>1154.55</v>
      </c>
      <c r="M240">
        <v>1143.5999999999999</v>
      </c>
      <c r="N240">
        <v>1147.25</v>
      </c>
      <c r="O240">
        <v>1145</v>
      </c>
      <c r="P240">
        <v>1145.6500000000001</v>
      </c>
      <c r="Q240">
        <v>1149.1300000000001</v>
      </c>
      <c r="R240">
        <v>4825283</v>
      </c>
      <c r="S240">
        <v>5544897041.5500002</v>
      </c>
      <c r="T240">
        <v>144279</v>
      </c>
      <c r="U240">
        <v>2638955</v>
      </c>
      <c r="V240">
        <v>54.69</v>
      </c>
      <c r="W240" s="3">
        <f>StockData[[#This Row],[CLOSE]]-StockData[[#This Row],[PREV. CLOSE]]</f>
        <v>-1.5999999999999091</v>
      </c>
      <c r="X240" s="2">
        <f>IFERROR((StockData[[#This Row],[CLOSE]]-StockData[[#This Row],[PREV. CLOSE]])/StockData[[#This Row],[PREV. CLOSE]],0)</f>
        <v>-1.394639354979219E-3</v>
      </c>
      <c r="Y240" t="str">
        <f>IF(StockData[[#This Row],[Daily Return %]]&gt;0,"Gain",IF(StockData[[#This Row],[Daily Return %]]&lt;0,"Loss","No Change"))</f>
        <v>Loss</v>
      </c>
    </row>
    <row r="241" spans="1:25" x14ac:dyDescent="0.3">
      <c r="A241" s="1">
        <v>45639</v>
      </c>
      <c r="B241" s="1" t="s">
        <v>283</v>
      </c>
      <c r="C241" s="1" t="s">
        <v>274</v>
      </c>
      <c r="D241">
        <f>MONTH(StockData[[#This Row],[DATE]])</f>
        <v>12</v>
      </c>
      <c r="E241">
        <v>2024</v>
      </c>
      <c r="F241" t="s">
        <v>231</v>
      </c>
      <c r="G241" t="str">
        <f>"Q"&amp;ROUNDUP(StockData[[#This Row],[Month Number]]/3,0)</f>
        <v>Q4</v>
      </c>
      <c r="H241" s="1" t="s">
        <v>28</v>
      </c>
      <c r="I241" s="1" t="s">
        <v>29</v>
      </c>
      <c r="J241" t="s">
        <v>30</v>
      </c>
      <c r="K241">
        <v>1141</v>
      </c>
      <c r="L241">
        <v>1152.7</v>
      </c>
      <c r="M241">
        <v>1113.6500000000001</v>
      </c>
      <c r="N241">
        <v>1145.6500000000001</v>
      </c>
      <c r="O241">
        <v>1151.9000000000001</v>
      </c>
      <c r="P241">
        <v>1148.1500000000001</v>
      </c>
      <c r="Q241">
        <v>1136.01</v>
      </c>
      <c r="R241">
        <v>8731618</v>
      </c>
      <c r="S241">
        <v>9919184165.7000008</v>
      </c>
      <c r="T241">
        <v>192015</v>
      </c>
      <c r="U241">
        <v>5351803</v>
      </c>
      <c r="V241">
        <v>61.29</v>
      </c>
      <c r="W241" s="3">
        <f>StockData[[#This Row],[CLOSE]]-StockData[[#This Row],[PREV. CLOSE]]</f>
        <v>2.5</v>
      </c>
      <c r="X241" s="2">
        <f>IFERROR((StockData[[#This Row],[CLOSE]]-StockData[[#This Row],[PREV. CLOSE]])/StockData[[#This Row],[PREV. CLOSE]],0)</f>
        <v>2.1821673285907562E-3</v>
      </c>
      <c r="Y241" t="str">
        <f>IF(StockData[[#This Row],[Daily Return %]]&gt;0,"Gain",IF(StockData[[#This Row],[Daily Return %]]&lt;0,"Loss","No Change"))</f>
        <v>Gain</v>
      </c>
    </row>
    <row r="242" spans="1:25" x14ac:dyDescent="0.3">
      <c r="A242" s="1">
        <v>45642</v>
      </c>
      <c r="B242" s="1" t="s">
        <v>284</v>
      </c>
      <c r="C242" s="1" t="s">
        <v>274</v>
      </c>
      <c r="D242">
        <f>MONTH(StockData[[#This Row],[DATE]])</f>
        <v>12</v>
      </c>
      <c r="E242">
        <v>2024</v>
      </c>
      <c r="F242" t="s">
        <v>231</v>
      </c>
      <c r="G242" t="str">
        <f>"Q"&amp;ROUNDUP(StockData[[#This Row],[Month Number]]/3,0)</f>
        <v>Q4</v>
      </c>
      <c r="H242" s="1" t="s">
        <v>28</v>
      </c>
      <c r="I242" s="1" t="s">
        <v>29</v>
      </c>
      <c r="J242" t="s">
        <v>30</v>
      </c>
      <c r="K242">
        <v>1146.5</v>
      </c>
      <c r="L242">
        <v>1155</v>
      </c>
      <c r="M242">
        <v>1141.75</v>
      </c>
      <c r="N242">
        <v>1148.1500000000001</v>
      </c>
      <c r="O242">
        <v>1148</v>
      </c>
      <c r="P242">
        <v>1150.9000000000001</v>
      </c>
      <c r="Q242">
        <v>1149.03</v>
      </c>
      <c r="R242">
        <v>3975202</v>
      </c>
      <c r="S242">
        <v>4567625457.6999998</v>
      </c>
      <c r="T242">
        <v>90921</v>
      </c>
      <c r="U242">
        <v>2289639</v>
      </c>
      <c r="V242">
        <v>57.6</v>
      </c>
      <c r="W242" s="3">
        <f>StockData[[#This Row],[CLOSE]]-StockData[[#This Row],[PREV. CLOSE]]</f>
        <v>2.75</v>
      </c>
      <c r="X242" s="2">
        <f>IFERROR((StockData[[#This Row],[CLOSE]]-StockData[[#This Row],[PREV. CLOSE]])/StockData[[#This Row],[PREV. CLOSE]],0)</f>
        <v>2.3951574271654399E-3</v>
      </c>
      <c r="Y242" t="str">
        <f>IF(StockData[[#This Row],[Daily Return %]]&gt;0,"Gain",IF(StockData[[#This Row],[Daily Return %]]&lt;0,"Loss","No Change"))</f>
        <v>Gain</v>
      </c>
    </row>
    <row r="243" spans="1:25" x14ac:dyDescent="0.3">
      <c r="A243" s="1">
        <v>45643</v>
      </c>
      <c r="B243" s="1" t="s">
        <v>285</v>
      </c>
      <c r="C243" s="1" t="s">
        <v>274</v>
      </c>
      <c r="D243">
        <f>MONTH(StockData[[#This Row],[DATE]])</f>
        <v>12</v>
      </c>
      <c r="E243">
        <v>2024</v>
      </c>
      <c r="F243" t="s">
        <v>231</v>
      </c>
      <c r="G243" t="str">
        <f>"Q"&amp;ROUNDUP(StockData[[#This Row],[Month Number]]/3,0)</f>
        <v>Q4</v>
      </c>
      <c r="H243" s="1" t="s">
        <v>28</v>
      </c>
      <c r="I243" s="1" t="s">
        <v>29</v>
      </c>
      <c r="J243" t="s">
        <v>30</v>
      </c>
      <c r="K243">
        <v>1145.25</v>
      </c>
      <c r="L243">
        <v>1151.8499999999999</v>
      </c>
      <c r="M243">
        <v>1130</v>
      </c>
      <c r="N243">
        <v>1150.9000000000001</v>
      </c>
      <c r="O243">
        <v>1134.8</v>
      </c>
      <c r="P243">
        <v>1136.25</v>
      </c>
      <c r="Q243">
        <v>1138.96</v>
      </c>
      <c r="R243">
        <v>7292817</v>
      </c>
      <c r="S243">
        <v>8306222760</v>
      </c>
      <c r="T243">
        <v>170342</v>
      </c>
      <c r="U243">
        <v>4484564</v>
      </c>
      <c r="V243">
        <v>61.49</v>
      </c>
      <c r="W243" s="3">
        <f>StockData[[#This Row],[CLOSE]]-StockData[[#This Row],[PREV. CLOSE]]</f>
        <v>-14.650000000000091</v>
      </c>
      <c r="X243" s="2">
        <f>IFERROR((StockData[[#This Row],[CLOSE]]-StockData[[#This Row],[PREV. CLOSE]])/StockData[[#This Row],[PREV. CLOSE]],0)</f>
        <v>-1.2729168476844287E-2</v>
      </c>
      <c r="Y243" t="str">
        <f>IF(StockData[[#This Row],[Daily Return %]]&gt;0,"Gain",IF(StockData[[#This Row],[Daily Return %]]&lt;0,"Loss","No Change"))</f>
        <v>Loss</v>
      </c>
    </row>
    <row r="244" spans="1:25" x14ac:dyDescent="0.3">
      <c r="A244" s="1">
        <v>45644</v>
      </c>
      <c r="B244" s="1" t="s">
        <v>286</v>
      </c>
      <c r="C244" s="1" t="s">
        <v>274</v>
      </c>
      <c r="D244">
        <f>MONTH(StockData[[#This Row],[DATE]])</f>
        <v>12</v>
      </c>
      <c r="E244">
        <v>2024</v>
      </c>
      <c r="F244" t="s">
        <v>231</v>
      </c>
      <c r="G244" t="str">
        <f>"Q"&amp;ROUNDUP(StockData[[#This Row],[Month Number]]/3,0)</f>
        <v>Q4</v>
      </c>
      <c r="H244" s="1" t="s">
        <v>28</v>
      </c>
      <c r="I244" s="1" t="s">
        <v>29</v>
      </c>
      <c r="J244" t="s">
        <v>30</v>
      </c>
      <c r="K244">
        <v>1136.2</v>
      </c>
      <c r="L244">
        <v>1139.9000000000001</v>
      </c>
      <c r="M244">
        <v>1115.95</v>
      </c>
      <c r="N244">
        <v>1136.25</v>
      </c>
      <c r="O244">
        <v>1123.5</v>
      </c>
      <c r="P244">
        <v>1122.25</v>
      </c>
      <c r="Q244">
        <v>1124.97</v>
      </c>
      <c r="R244">
        <v>7222127</v>
      </c>
      <c r="S244">
        <v>8124710986.1499996</v>
      </c>
      <c r="T244">
        <v>205675</v>
      </c>
      <c r="U244">
        <v>4891971</v>
      </c>
      <c r="V244">
        <v>67.739999999999995</v>
      </c>
      <c r="W244" s="3">
        <f>StockData[[#This Row],[CLOSE]]-StockData[[#This Row],[PREV. CLOSE]]</f>
        <v>-14</v>
      </c>
      <c r="X244" s="2">
        <f>IFERROR((StockData[[#This Row],[CLOSE]]-StockData[[#This Row],[PREV. CLOSE]])/StockData[[#This Row],[PREV. CLOSE]],0)</f>
        <v>-1.2321232123212322E-2</v>
      </c>
      <c r="Y244" t="str">
        <f>IF(StockData[[#This Row],[Daily Return %]]&gt;0,"Gain",IF(StockData[[#This Row],[Daily Return %]]&lt;0,"Loss","No Change"))</f>
        <v>Loss</v>
      </c>
    </row>
    <row r="245" spans="1:25" x14ac:dyDescent="0.3">
      <c r="A245" s="1">
        <v>45645</v>
      </c>
      <c r="B245" s="1" t="s">
        <v>287</v>
      </c>
      <c r="C245" s="1" t="s">
        <v>274</v>
      </c>
      <c r="D245">
        <f>MONTH(StockData[[#This Row],[DATE]])</f>
        <v>12</v>
      </c>
      <c r="E245">
        <v>2024</v>
      </c>
      <c r="F245" t="s">
        <v>231</v>
      </c>
      <c r="G245" t="str">
        <f>"Q"&amp;ROUNDUP(StockData[[#This Row],[Month Number]]/3,0)</f>
        <v>Q4</v>
      </c>
      <c r="H245" s="1" t="s">
        <v>28</v>
      </c>
      <c r="I245" s="1" t="s">
        <v>29</v>
      </c>
      <c r="J245" t="s">
        <v>30</v>
      </c>
      <c r="K245">
        <v>1104.9000000000001</v>
      </c>
      <c r="L245">
        <v>1119.05</v>
      </c>
      <c r="M245">
        <v>1101.05</v>
      </c>
      <c r="N245">
        <v>1122.25</v>
      </c>
      <c r="O245">
        <v>1110.75</v>
      </c>
      <c r="P245">
        <v>1108.9000000000001</v>
      </c>
      <c r="Q245">
        <v>1109.3599999999999</v>
      </c>
      <c r="R245">
        <v>11677610</v>
      </c>
      <c r="S245">
        <v>12954624207.549999</v>
      </c>
      <c r="T245">
        <v>225005</v>
      </c>
      <c r="U245">
        <v>8568243</v>
      </c>
      <c r="V245">
        <v>73.37</v>
      </c>
      <c r="W245" s="3">
        <f>StockData[[#This Row],[CLOSE]]-StockData[[#This Row],[PREV. CLOSE]]</f>
        <v>-13.349999999999909</v>
      </c>
      <c r="X245" s="2">
        <f>IFERROR((StockData[[#This Row],[CLOSE]]-StockData[[#This Row],[PREV. CLOSE]])/StockData[[#This Row],[PREV. CLOSE]],0)</f>
        <v>-1.1895745154822819E-2</v>
      </c>
      <c r="Y245" t="str">
        <f>IF(StockData[[#This Row],[Daily Return %]]&gt;0,"Gain",IF(StockData[[#This Row],[Daily Return %]]&lt;0,"Loss","No Change"))</f>
        <v>Loss</v>
      </c>
    </row>
    <row r="246" spans="1:25" x14ac:dyDescent="0.3">
      <c r="A246" s="1">
        <v>45646</v>
      </c>
      <c r="B246" s="1" t="s">
        <v>288</v>
      </c>
      <c r="C246" s="1" t="s">
        <v>274</v>
      </c>
      <c r="D246">
        <f>MONTH(StockData[[#This Row],[DATE]])</f>
        <v>12</v>
      </c>
      <c r="E246">
        <v>2024</v>
      </c>
      <c r="F246" t="s">
        <v>231</v>
      </c>
      <c r="G246" t="str">
        <f>"Q"&amp;ROUNDUP(StockData[[#This Row],[Month Number]]/3,0)</f>
        <v>Q4</v>
      </c>
      <c r="H246" s="1" t="s">
        <v>28</v>
      </c>
      <c r="I246" s="1" t="s">
        <v>29</v>
      </c>
      <c r="J246" t="s">
        <v>30</v>
      </c>
      <c r="K246">
        <v>1103.95</v>
      </c>
      <c r="L246">
        <v>1105.8499999999999</v>
      </c>
      <c r="M246">
        <v>1065</v>
      </c>
      <c r="N246">
        <v>1108.9000000000001</v>
      </c>
      <c r="O246">
        <v>1070</v>
      </c>
      <c r="P246">
        <v>1071.8499999999999</v>
      </c>
      <c r="Q246">
        <v>1081.98</v>
      </c>
      <c r="R246">
        <v>12623056</v>
      </c>
      <c r="S246">
        <v>13657902420.549999</v>
      </c>
      <c r="T246">
        <v>259785</v>
      </c>
      <c r="U246">
        <v>7704130</v>
      </c>
      <c r="V246">
        <v>61.03</v>
      </c>
      <c r="W246" s="3">
        <f>StockData[[#This Row],[CLOSE]]-StockData[[#This Row],[PREV. CLOSE]]</f>
        <v>-37.050000000000182</v>
      </c>
      <c r="X246" s="2">
        <f>IFERROR((StockData[[#This Row],[CLOSE]]-StockData[[#This Row],[PREV. CLOSE]])/StockData[[#This Row],[PREV. CLOSE]],0)</f>
        <v>-3.3411488862837208E-2</v>
      </c>
      <c r="Y246" t="str">
        <f>IF(StockData[[#This Row],[Daily Return %]]&gt;0,"Gain",IF(StockData[[#This Row],[Daily Return %]]&lt;0,"Loss","No Change"))</f>
        <v>Loss</v>
      </c>
    </row>
    <row r="247" spans="1:25" x14ac:dyDescent="0.3">
      <c r="A247" s="1">
        <v>45649</v>
      </c>
      <c r="B247" s="1" t="s">
        <v>289</v>
      </c>
      <c r="C247" s="1" t="s">
        <v>274</v>
      </c>
      <c r="D247">
        <f>MONTH(StockData[[#This Row],[DATE]])</f>
        <v>12</v>
      </c>
      <c r="E247">
        <v>2024</v>
      </c>
      <c r="F247" t="s">
        <v>231</v>
      </c>
      <c r="G247" t="str">
        <f>"Q"&amp;ROUNDUP(StockData[[#This Row],[Month Number]]/3,0)</f>
        <v>Q4</v>
      </c>
      <c r="H247" s="1" t="s">
        <v>28</v>
      </c>
      <c r="I247" s="1" t="s">
        <v>29</v>
      </c>
      <c r="J247" t="s">
        <v>30</v>
      </c>
      <c r="K247">
        <v>1075.0999999999999</v>
      </c>
      <c r="L247">
        <v>1083.55</v>
      </c>
      <c r="M247">
        <v>1072.4000000000001</v>
      </c>
      <c r="N247">
        <v>1071.8499999999999</v>
      </c>
      <c r="O247">
        <v>1077</v>
      </c>
      <c r="P247">
        <v>1079.1500000000001</v>
      </c>
      <c r="Q247">
        <v>1078.51</v>
      </c>
      <c r="R247">
        <v>3886921</v>
      </c>
      <c r="S247">
        <v>4192085929.0500002</v>
      </c>
      <c r="T247">
        <v>132669</v>
      </c>
      <c r="U247">
        <v>2119808</v>
      </c>
      <c r="V247">
        <v>54.54</v>
      </c>
      <c r="W247" s="3">
        <f>StockData[[#This Row],[CLOSE]]-StockData[[#This Row],[PREV. CLOSE]]</f>
        <v>7.3000000000001819</v>
      </c>
      <c r="X247" s="2">
        <f>IFERROR((StockData[[#This Row],[CLOSE]]-StockData[[#This Row],[PREV. CLOSE]])/StockData[[#This Row],[PREV. CLOSE]],0)</f>
        <v>6.8106544759063137E-3</v>
      </c>
      <c r="Y247" t="str">
        <f>IF(StockData[[#This Row],[Daily Return %]]&gt;0,"Gain",IF(StockData[[#This Row],[Daily Return %]]&lt;0,"Loss","No Change"))</f>
        <v>Gain</v>
      </c>
    </row>
    <row r="248" spans="1:25" x14ac:dyDescent="0.3">
      <c r="A248" s="1">
        <v>45650</v>
      </c>
      <c r="B248" s="1" t="s">
        <v>290</v>
      </c>
      <c r="C248" s="1" t="s">
        <v>274</v>
      </c>
      <c r="D248">
        <f>MONTH(StockData[[#This Row],[DATE]])</f>
        <v>12</v>
      </c>
      <c r="E248">
        <v>2024</v>
      </c>
      <c r="F248" t="s">
        <v>231</v>
      </c>
      <c r="G248" t="str">
        <f>"Q"&amp;ROUNDUP(StockData[[#This Row],[Month Number]]/3,0)</f>
        <v>Q4</v>
      </c>
      <c r="H248" s="1" t="s">
        <v>28</v>
      </c>
      <c r="I248" s="1" t="s">
        <v>29</v>
      </c>
      <c r="J248" t="s">
        <v>30</v>
      </c>
      <c r="K248">
        <v>1077.3</v>
      </c>
      <c r="L248">
        <v>1084.75</v>
      </c>
      <c r="M248">
        <v>1076</v>
      </c>
      <c r="N248">
        <v>1079.1500000000001</v>
      </c>
      <c r="O248">
        <v>1081.9000000000001</v>
      </c>
      <c r="P248">
        <v>1078.9000000000001</v>
      </c>
      <c r="Q248">
        <v>1080.42</v>
      </c>
      <c r="R248">
        <v>4343694</v>
      </c>
      <c r="S248">
        <v>4693016607.75</v>
      </c>
      <c r="T248">
        <v>128592</v>
      </c>
      <c r="U248">
        <v>2129103</v>
      </c>
      <c r="V248">
        <v>49.02</v>
      </c>
      <c r="W248" s="3">
        <f>StockData[[#This Row],[CLOSE]]-StockData[[#This Row],[PREV. CLOSE]]</f>
        <v>-0.25</v>
      </c>
      <c r="X248" s="2">
        <f>IFERROR((StockData[[#This Row],[CLOSE]]-StockData[[#This Row],[PREV. CLOSE]])/StockData[[#This Row],[PREV. CLOSE]],0)</f>
        <v>-2.3166380947968305E-4</v>
      </c>
      <c r="Y248" t="str">
        <f>IF(StockData[[#This Row],[Daily Return %]]&gt;0,"Gain",IF(StockData[[#This Row],[Daily Return %]]&lt;0,"Loss","No Change"))</f>
        <v>Loss</v>
      </c>
    </row>
    <row r="249" spans="1:25" x14ac:dyDescent="0.3">
      <c r="A249" s="1">
        <v>45652</v>
      </c>
      <c r="B249" s="1" t="s">
        <v>291</v>
      </c>
      <c r="C249" s="1" t="s">
        <v>274</v>
      </c>
      <c r="D249">
        <f>MONTH(StockData[[#This Row],[DATE]])</f>
        <v>12</v>
      </c>
      <c r="E249">
        <v>2024</v>
      </c>
      <c r="F249" t="s">
        <v>231</v>
      </c>
      <c r="G249" t="str">
        <f>"Q"&amp;ROUNDUP(StockData[[#This Row],[Month Number]]/3,0)</f>
        <v>Q4</v>
      </c>
      <c r="H249" s="1" t="s">
        <v>28</v>
      </c>
      <c r="I249" s="1" t="s">
        <v>29</v>
      </c>
      <c r="J249" t="s">
        <v>30</v>
      </c>
      <c r="K249">
        <v>1083</v>
      </c>
      <c r="L249">
        <v>1092.5999999999999</v>
      </c>
      <c r="M249">
        <v>1072.75</v>
      </c>
      <c r="N249">
        <v>1078.9000000000001</v>
      </c>
      <c r="O249">
        <v>1077.25</v>
      </c>
      <c r="P249">
        <v>1076.7</v>
      </c>
      <c r="Q249">
        <v>1078.3399999999999</v>
      </c>
      <c r="R249">
        <v>4775460</v>
      </c>
      <c r="S249">
        <v>5149574877.3000002</v>
      </c>
      <c r="T249">
        <v>119071</v>
      </c>
      <c r="U249">
        <v>2924010</v>
      </c>
      <c r="V249">
        <v>61.23</v>
      </c>
      <c r="W249" s="3">
        <f>StockData[[#This Row],[CLOSE]]-StockData[[#This Row],[PREV. CLOSE]]</f>
        <v>-2.2000000000000455</v>
      </c>
      <c r="X249" s="2">
        <f>IFERROR((StockData[[#This Row],[CLOSE]]-StockData[[#This Row],[PREV. CLOSE]])/StockData[[#This Row],[PREV. CLOSE]],0)</f>
        <v>-2.0391139123181437E-3</v>
      </c>
      <c r="Y249" t="str">
        <f>IF(StockData[[#This Row],[Daily Return %]]&gt;0,"Gain",IF(StockData[[#This Row],[Daily Return %]]&lt;0,"Loss","No Change"))</f>
        <v>Loss</v>
      </c>
    </row>
    <row r="250" spans="1:25" x14ac:dyDescent="0.3">
      <c r="A250" s="1">
        <v>45653</v>
      </c>
      <c r="B250" s="1" t="s">
        <v>292</v>
      </c>
      <c r="C250" s="1" t="s">
        <v>274</v>
      </c>
      <c r="D250">
        <f>MONTH(StockData[[#This Row],[DATE]])</f>
        <v>12</v>
      </c>
      <c r="E250">
        <v>2024</v>
      </c>
      <c r="F250" t="s">
        <v>231</v>
      </c>
      <c r="G250" t="str">
        <f>"Q"&amp;ROUNDUP(StockData[[#This Row],[Month Number]]/3,0)</f>
        <v>Q4</v>
      </c>
      <c r="H250" s="1" t="s">
        <v>28</v>
      </c>
      <c r="I250" s="1" t="s">
        <v>29</v>
      </c>
      <c r="J250" t="s">
        <v>30</v>
      </c>
      <c r="K250">
        <v>1078.0999999999999</v>
      </c>
      <c r="L250">
        <v>1086.25</v>
      </c>
      <c r="M250">
        <v>1076</v>
      </c>
      <c r="N250">
        <v>1076.7</v>
      </c>
      <c r="O250">
        <v>1078.2</v>
      </c>
      <c r="P250">
        <v>1077.45</v>
      </c>
      <c r="Q250">
        <v>1080.19</v>
      </c>
      <c r="R250">
        <v>3801667</v>
      </c>
      <c r="S250">
        <v>4106508621.1500001</v>
      </c>
      <c r="T250">
        <v>113788</v>
      </c>
      <c r="U250">
        <v>2554657</v>
      </c>
      <c r="V250">
        <v>67.2</v>
      </c>
      <c r="W250" s="3">
        <f>StockData[[#This Row],[CLOSE]]-StockData[[#This Row],[PREV. CLOSE]]</f>
        <v>0.75</v>
      </c>
      <c r="X250" s="2">
        <f>IFERROR((StockData[[#This Row],[CLOSE]]-StockData[[#This Row],[PREV. CLOSE]])/StockData[[#This Row],[PREV. CLOSE]],0)</f>
        <v>6.9657286152131513E-4</v>
      </c>
      <c r="Y250" t="str">
        <f>IF(StockData[[#This Row],[Daily Return %]]&gt;0,"Gain",IF(StockData[[#This Row],[Daily Return %]]&lt;0,"Loss","No Change"))</f>
        <v>Gain</v>
      </c>
    </row>
    <row r="251" spans="1:25" x14ac:dyDescent="0.3">
      <c r="A251" s="1">
        <v>45656</v>
      </c>
      <c r="B251" s="1" t="s">
        <v>293</v>
      </c>
      <c r="C251" s="1" t="s">
        <v>274</v>
      </c>
      <c r="D251">
        <f>MONTH(StockData[[#This Row],[DATE]])</f>
        <v>12</v>
      </c>
      <c r="E251">
        <v>2024</v>
      </c>
      <c r="F251" t="s">
        <v>231</v>
      </c>
      <c r="G251" t="str">
        <f>"Q"&amp;ROUNDUP(StockData[[#This Row],[Month Number]]/3,0)</f>
        <v>Q4</v>
      </c>
      <c r="H251" s="1" t="s">
        <v>28</v>
      </c>
      <c r="I251" s="1" t="s">
        <v>29</v>
      </c>
      <c r="J251" t="s">
        <v>30</v>
      </c>
      <c r="K251">
        <v>1074.0999999999999</v>
      </c>
      <c r="L251">
        <v>1096.5</v>
      </c>
      <c r="M251">
        <v>1063.95</v>
      </c>
      <c r="N251">
        <v>1077.45</v>
      </c>
      <c r="O251">
        <v>1070</v>
      </c>
      <c r="P251">
        <v>1069.95</v>
      </c>
      <c r="Q251">
        <v>1075.1600000000001</v>
      </c>
      <c r="R251">
        <v>9452155</v>
      </c>
      <c r="S251">
        <v>10162555228.4</v>
      </c>
      <c r="T251">
        <v>172968</v>
      </c>
      <c r="U251">
        <v>5020086</v>
      </c>
      <c r="V251">
        <v>53.11</v>
      </c>
      <c r="W251" s="3">
        <f>StockData[[#This Row],[CLOSE]]-StockData[[#This Row],[PREV. CLOSE]]</f>
        <v>-7.5</v>
      </c>
      <c r="X251" s="2">
        <f>IFERROR((StockData[[#This Row],[CLOSE]]-StockData[[#This Row],[PREV. CLOSE]])/StockData[[#This Row],[PREV. CLOSE]],0)</f>
        <v>-6.960879855213699E-3</v>
      </c>
      <c r="Y251" t="str">
        <f>IF(StockData[[#This Row],[Daily Return %]]&gt;0,"Gain",IF(StockData[[#This Row],[Daily Return %]]&lt;0,"Loss","No Change"))</f>
        <v>Loss</v>
      </c>
    </row>
    <row r="252" spans="1:25" x14ac:dyDescent="0.3">
      <c r="A252" s="1">
        <v>45657</v>
      </c>
      <c r="B252" s="1" t="s">
        <v>294</v>
      </c>
      <c r="C252" s="1" t="s">
        <v>274</v>
      </c>
      <c r="D252">
        <f>MONTH(StockData[[#This Row],[DATE]])</f>
        <v>12</v>
      </c>
      <c r="E252">
        <v>2024</v>
      </c>
      <c r="F252" t="s">
        <v>231</v>
      </c>
      <c r="G252" t="str">
        <f>"Q"&amp;ROUNDUP(StockData[[#This Row],[Month Number]]/3,0)</f>
        <v>Q4</v>
      </c>
      <c r="H252" s="1" t="s">
        <v>28</v>
      </c>
      <c r="I252" s="1" t="s">
        <v>29</v>
      </c>
      <c r="J252" t="s">
        <v>30</v>
      </c>
      <c r="K252">
        <v>1062</v>
      </c>
      <c r="L252">
        <v>1070.45</v>
      </c>
      <c r="M252">
        <v>1058.5</v>
      </c>
      <c r="N252">
        <v>1069.95</v>
      </c>
      <c r="O252">
        <v>1068</v>
      </c>
      <c r="P252">
        <v>1064.7</v>
      </c>
      <c r="Q252">
        <v>1064.48</v>
      </c>
      <c r="R252">
        <v>5292136</v>
      </c>
      <c r="S252">
        <v>5633387060.5</v>
      </c>
      <c r="T252">
        <v>161817</v>
      </c>
      <c r="U252">
        <v>3489727</v>
      </c>
      <c r="V252">
        <v>65.94</v>
      </c>
      <c r="W252" s="3">
        <f>StockData[[#This Row],[CLOSE]]-StockData[[#This Row],[PREV. CLOSE]]</f>
        <v>-5.25</v>
      </c>
      <c r="X252" s="2">
        <f>IFERROR((StockData[[#This Row],[CLOSE]]-StockData[[#This Row],[PREV. CLOSE]])/StockData[[#This Row],[PREV. CLOSE]],0)</f>
        <v>-4.9067713444553478E-3</v>
      </c>
      <c r="Y252" t="str">
        <f>IF(StockData[[#This Row],[Daily Return %]]&gt;0,"Gain",IF(StockData[[#This Row],[Daily Return %]]&lt;0,"Loss","No Change"))</f>
        <v>Loss</v>
      </c>
    </row>
    <row r="253" spans="1:25" x14ac:dyDescent="0.3">
      <c r="A253" s="1">
        <v>45658</v>
      </c>
      <c r="B253" s="1" t="s">
        <v>295</v>
      </c>
      <c r="C253" s="1" t="s">
        <v>26</v>
      </c>
      <c r="D253">
        <f>MONTH(StockData[[#This Row],[DATE]])</f>
        <v>1</v>
      </c>
      <c r="E253">
        <v>2025</v>
      </c>
      <c r="F253" t="s">
        <v>27</v>
      </c>
      <c r="G253" t="str">
        <f>"Q"&amp;ROUNDUP(StockData[[#This Row],[Month Number]]/3,0)</f>
        <v>Q1</v>
      </c>
      <c r="H253" s="1" t="s">
        <v>28</v>
      </c>
      <c r="I253" s="1" t="s">
        <v>29</v>
      </c>
      <c r="J253" t="s">
        <v>30</v>
      </c>
      <c r="K253">
        <v>1064.1500000000001</v>
      </c>
      <c r="L253">
        <v>1076.95</v>
      </c>
      <c r="M253">
        <v>1053.95</v>
      </c>
      <c r="N253">
        <v>1064.7</v>
      </c>
      <c r="O253">
        <v>1072.25</v>
      </c>
      <c r="P253">
        <v>1071.8</v>
      </c>
      <c r="Q253">
        <v>1066.4100000000001</v>
      </c>
      <c r="R253">
        <v>2985355</v>
      </c>
      <c r="S253">
        <v>3183598425.4499998</v>
      </c>
      <c r="T253">
        <v>80357</v>
      </c>
      <c r="U253">
        <v>1535349</v>
      </c>
      <c r="V253">
        <v>51.43</v>
      </c>
      <c r="W253" s="3">
        <f>StockData[[#This Row],[CLOSE]]-StockData[[#This Row],[PREV. CLOSE]]</f>
        <v>7.0999999999999091</v>
      </c>
      <c r="X253" s="2">
        <f>IFERROR((StockData[[#This Row],[CLOSE]]-StockData[[#This Row],[PREV. CLOSE]])/StockData[[#This Row],[PREV. CLOSE]],0)</f>
        <v>6.6685451300835061E-3</v>
      </c>
      <c r="Y253" t="str">
        <f>IF(StockData[[#This Row],[Daily Return %]]&gt;0,"Gain",IF(StockData[[#This Row],[Daily Return %]]&lt;0,"Loss","No Change"))</f>
        <v>Gain</v>
      </c>
    </row>
    <row r="254" spans="1:25" x14ac:dyDescent="0.3">
      <c r="A254" s="1">
        <v>45659</v>
      </c>
      <c r="B254" s="1" t="s">
        <v>296</v>
      </c>
      <c r="C254" s="1" t="s">
        <v>26</v>
      </c>
      <c r="D254">
        <f>MONTH(StockData[[#This Row],[DATE]])</f>
        <v>1</v>
      </c>
      <c r="E254">
        <v>2025</v>
      </c>
      <c r="F254" t="s">
        <v>27</v>
      </c>
      <c r="G254" t="str">
        <f>"Q"&amp;ROUNDUP(StockData[[#This Row],[Month Number]]/3,0)</f>
        <v>Q1</v>
      </c>
      <c r="H254" s="1" t="s">
        <v>28</v>
      </c>
      <c r="I254" s="1" t="s">
        <v>29</v>
      </c>
      <c r="J254" t="s">
        <v>30</v>
      </c>
      <c r="K254">
        <v>1072</v>
      </c>
      <c r="L254">
        <v>1088.7</v>
      </c>
      <c r="M254">
        <v>1067.5</v>
      </c>
      <c r="N254">
        <v>1071.8</v>
      </c>
      <c r="O254">
        <v>1087</v>
      </c>
      <c r="P254">
        <v>1086.5999999999999</v>
      </c>
      <c r="Q254">
        <v>1080.81</v>
      </c>
      <c r="R254">
        <v>6557076</v>
      </c>
      <c r="S254">
        <v>7086954800.1999998</v>
      </c>
      <c r="T254">
        <v>157426</v>
      </c>
      <c r="U254">
        <v>4734120</v>
      </c>
      <c r="V254">
        <v>72.2</v>
      </c>
      <c r="W254" s="3">
        <f>StockData[[#This Row],[CLOSE]]-StockData[[#This Row],[PREV. CLOSE]]</f>
        <v>14.799999999999955</v>
      </c>
      <c r="X254" s="2">
        <f>IFERROR((StockData[[#This Row],[CLOSE]]-StockData[[#This Row],[PREV. CLOSE]])/StockData[[#This Row],[PREV. CLOSE]],0)</f>
        <v>1.3808546370591486E-2</v>
      </c>
      <c r="Y254" t="str">
        <f>IF(StockData[[#This Row],[Daily Return %]]&gt;0,"Gain",IF(StockData[[#This Row],[Daily Return %]]&lt;0,"Loss","No Change"))</f>
        <v>Gain</v>
      </c>
    </row>
    <row r="255" spans="1:25" x14ac:dyDescent="0.3">
      <c r="A255" s="1">
        <v>45660</v>
      </c>
      <c r="B255" s="1" t="s">
        <v>297</v>
      </c>
      <c r="C255" s="1" t="s">
        <v>26</v>
      </c>
      <c r="D255">
        <f>MONTH(StockData[[#This Row],[DATE]])</f>
        <v>1</v>
      </c>
      <c r="E255">
        <v>2025</v>
      </c>
      <c r="F255" t="s">
        <v>27</v>
      </c>
      <c r="G255" t="str">
        <f>"Q"&amp;ROUNDUP(StockData[[#This Row],[Month Number]]/3,0)</f>
        <v>Q1</v>
      </c>
      <c r="H255" s="1" t="s">
        <v>28</v>
      </c>
      <c r="I255" s="1" t="s">
        <v>29</v>
      </c>
      <c r="J255" t="s">
        <v>30</v>
      </c>
      <c r="K255">
        <v>1086</v>
      </c>
      <c r="L255">
        <v>1093.5</v>
      </c>
      <c r="M255">
        <v>1079.8</v>
      </c>
      <c r="N255">
        <v>1086.5999999999999</v>
      </c>
      <c r="O255">
        <v>1081.2</v>
      </c>
      <c r="P255">
        <v>1084.9000000000001</v>
      </c>
      <c r="Q255">
        <v>1087.72</v>
      </c>
      <c r="R255">
        <v>7357220</v>
      </c>
      <c r="S255">
        <v>8002628888.1499996</v>
      </c>
      <c r="T255">
        <v>157182</v>
      </c>
      <c r="U255">
        <v>4659930</v>
      </c>
      <c r="V255">
        <v>63.34</v>
      </c>
      <c r="W255" s="3">
        <f>StockData[[#This Row],[CLOSE]]-StockData[[#This Row],[PREV. CLOSE]]</f>
        <v>-1.6999999999998181</v>
      </c>
      <c r="X255" s="2">
        <f>IFERROR((StockData[[#This Row],[CLOSE]]-StockData[[#This Row],[PREV. CLOSE]])/StockData[[#This Row],[PREV. CLOSE]],0)</f>
        <v>-1.5645131603164166E-3</v>
      </c>
      <c r="Y255" t="str">
        <f>IF(StockData[[#This Row],[Daily Return %]]&gt;0,"Gain",IF(StockData[[#This Row],[Daily Return %]]&lt;0,"Loss","No Change"))</f>
        <v>Loss</v>
      </c>
    </row>
    <row r="256" spans="1:25" x14ac:dyDescent="0.3">
      <c r="A256" s="1">
        <v>45663</v>
      </c>
      <c r="B256" s="1" t="s">
        <v>298</v>
      </c>
      <c r="C256" s="1" t="s">
        <v>26</v>
      </c>
      <c r="D256">
        <f>MONTH(StockData[[#This Row],[DATE]])</f>
        <v>1</v>
      </c>
      <c r="E256">
        <v>2025</v>
      </c>
      <c r="F256" t="s">
        <v>27</v>
      </c>
      <c r="G256" t="str">
        <f>"Q"&amp;ROUNDUP(StockData[[#This Row],[Month Number]]/3,0)</f>
        <v>Q1</v>
      </c>
      <c r="H256" s="1" t="s">
        <v>28</v>
      </c>
      <c r="I256" s="1" t="s">
        <v>29</v>
      </c>
      <c r="J256" t="s">
        <v>30</v>
      </c>
      <c r="K256">
        <v>1087.75</v>
      </c>
      <c r="L256">
        <v>1090</v>
      </c>
      <c r="M256">
        <v>1059.9000000000001</v>
      </c>
      <c r="N256">
        <v>1084.9000000000001</v>
      </c>
      <c r="O256">
        <v>1064.45</v>
      </c>
      <c r="P256">
        <v>1063.4000000000001</v>
      </c>
      <c r="Q256">
        <v>1068.1500000000001</v>
      </c>
      <c r="R256">
        <v>5283413</v>
      </c>
      <c r="S256">
        <v>5643474940.8999996</v>
      </c>
      <c r="T256">
        <v>149267</v>
      </c>
      <c r="U256">
        <v>3259543</v>
      </c>
      <c r="V256">
        <v>61.69</v>
      </c>
      <c r="W256" s="3">
        <f>StockData[[#This Row],[CLOSE]]-StockData[[#This Row],[PREV. CLOSE]]</f>
        <v>-21.5</v>
      </c>
      <c r="X256" s="2">
        <f>IFERROR((StockData[[#This Row],[CLOSE]]-StockData[[#This Row],[PREV. CLOSE]])/StockData[[#This Row],[PREV. CLOSE]],0)</f>
        <v>-1.9817494699972345E-2</v>
      </c>
      <c r="Y256" t="str">
        <f>IF(StockData[[#This Row],[Daily Return %]]&gt;0,"Gain",IF(StockData[[#This Row],[Daily Return %]]&lt;0,"Loss","No Change"))</f>
        <v>Loss</v>
      </c>
    </row>
    <row r="257" spans="1:25" x14ac:dyDescent="0.3">
      <c r="A257" s="1">
        <v>45664</v>
      </c>
      <c r="B257" s="1" t="s">
        <v>299</v>
      </c>
      <c r="C257" s="1" t="s">
        <v>26</v>
      </c>
      <c r="D257">
        <f>MONTH(StockData[[#This Row],[DATE]])</f>
        <v>1</v>
      </c>
      <c r="E257">
        <v>2025</v>
      </c>
      <c r="F257" t="s">
        <v>27</v>
      </c>
      <c r="G257" t="str">
        <f>"Q"&amp;ROUNDUP(StockData[[#This Row],[Month Number]]/3,0)</f>
        <v>Q1</v>
      </c>
      <c r="H257" s="1" t="s">
        <v>28</v>
      </c>
      <c r="I257" s="1" t="s">
        <v>29</v>
      </c>
      <c r="J257" t="s">
        <v>30</v>
      </c>
      <c r="K257">
        <v>1064.55</v>
      </c>
      <c r="L257">
        <v>1070.5</v>
      </c>
      <c r="M257">
        <v>1056</v>
      </c>
      <c r="N257">
        <v>1063.4000000000001</v>
      </c>
      <c r="O257">
        <v>1066</v>
      </c>
      <c r="P257">
        <v>1067.5</v>
      </c>
      <c r="Q257">
        <v>1066.1199999999999</v>
      </c>
      <c r="R257">
        <v>4619462</v>
      </c>
      <c r="S257">
        <v>4924921203.1999998</v>
      </c>
      <c r="T257">
        <v>145454</v>
      </c>
      <c r="U257">
        <v>2954583</v>
      </c>
      <c r="V257">
        <v>63.96</v>
      </c>
      <c r="W257" s="3">
        <f>StockData[[#This Row],[CLOSE]]-StockData[[#This Row],[PREV. CLOSE]]</f>
        <v>4.0999999999999091</v>
      </c>
      <c r="X257" s="2">
        <f>IFERROR((StockData[[#This Row],[CLOSE]]-StockData[[#This Row],[PREV. CLOSE]])/StockData[[#This Row],[PREV. CLOSE]],0)</f>
        <v>3.8555576452886106E-3</v>
      </c>
      <c r="Y257" t="str">
        <f>IF(StockData[[#This Row],[Daily Return %]]&gt;0,"Gain",IF(StockData[[#This Row],[Daily Return %]]&lt;0,"Loss","No Change"))</f>
        <v>Gain</v>
      </c>
    </row>
    <row r="258" spans="1:25" x14ac:dyDescent="0.3">
      <c r="A258" s="1">
        <v>45665</v>
      </c>
      <c r="B258" s="1" t="s">
        <v>300</v>
      </c>
      <c r="C258" s="1" t="s">
        <v>26</v>
      </c>
      <c r="D258">
        <f>MONTH(StockData[[#This Row],[DATE]])</f>
        <v>1</v>
      </c>
      <c r="E258">
        <v>2025</v>
      </c>
      <c r="F258" t="s">
        <v>27</v>
      </c>
      <c r="G258" t="str">
        <f>"Q"&amp;ROUNDUP(StockData[[#This Row],[Month Number]]/3,0)</f>
        <v>Q1</v>
      </c>
      <c r="H258" s="1" t="s">
        <v>28</v>
      </c>
      <c r="I258" s="1" t="s">
        <v>29</v>
      </c>
      <c r="J258" t="s">
        <v>30</v>
      </c>
      <c r="K258">
        <v>1063.75</v>
      </c>
      <c r="L258">
        <v>1082.3499999999999</v>
      </c>
      <c r="M258">
        <v>1059.0999999999999</v>
      </c>
      <c r="N258">
        <v>1067.5</v>
      </c>
      <c r="O258">
        <v>1074.7</v>
      </c>
      <c r="P258">
        <v>1074.95</v>
      </c>
      <c r="Q258">
        <v>1072.3499999999999</v>
      </c>
      <c r="R258">
        <v>8780098</v>
      </c>
      <c r="S258">
        <v>9415294621</v>
      </c>
      <c r="T258">
        <v>282382</v>
      </c>
      <c r="U258">
        <v>5974199</v>
      </c>
      <c r="V258">
        <v>68.040000000000006</v>
      </c>
      <c r="W258" s="3">
        <f>StockData[[#This Row],[CLOSE]]-StockData[[#This Row],[PREV. CLOSE]]</f>
        <v>7.4500000000000455</v>
      </c>
      <c r="X258" s="2">
        <f>IFERROR((StockData[[#This Row],[CLOSE]]-StockData[[#This Row],[PREV. CLOSE]])/StockData[[#This Row],[PREV. CLOSE]],0)</f>
        <v>6.9789227166276776E-3</v>
      </c>
      <c r="Y258" t="str">
        <f>IF(StockData[[#This Row],[Daily Return %]]&gt;0,"Gain",IF(StockData[[#This Row],[Daily Return %]]&lt;0,"Loss","No Change"))</f>
        <v>Gain</v>
      </c>
    </row>
    <row r="259" spans="1:25" x14ac:dyDescent="0.3">
      <c r="A259" s="1">
        <v>45666</v>
      </c>
      <c r="B259" s="1" t="s">
        <v>301</v>
      </c>
      <c r="C259" s="1" t="s">
        <v>26</v>
      </c>
      <c r="D259">
        <f>MONTH(StockData[[#This Row],[DATE]])</f>
        <v>1</v>
      </c>
      <c r="E259">
        <v>2025</v>
      </c>
      <c r="F259" t="s">
        <v>27</v>
      </c>
      <c r="G259" t="str">
        <f>"Q"&amp;ROUNDUP(StockData[[#This Row],[Month Number]]/3,0)</f>
        <v>Q1</v>
      </c>
      <c r="H259" s="1" t="s">
        <v>28</v>
      </c>
      <c r="I259" s="1" t="s">
        <v>29</v>
      </c>
      <c r="J259" t="s">
        <v>30</v>
      </c>
      <c r="K259">
        <v>1079.5999999999999</v>
      </c>
      <c r="L259">
        <v>1080.1500000000001</v>
      </c>
      <c r="M259">
        <v>1054.25</v>
      </c>
      <c r="N259">
        <v>1074.95</v>
      </c>
      <c r="O259">
        <v>1064</v>
      </c>
      <c r="P259">
        <v>1061.75</v>
      </c>
      <c r="Q259">
        <v>1063.67</v>
      </c>
      <c r="R259">
        <v>9054190</v>
      </c>
      <c r="S259">
        <v>9630632647.4500008</v>
      </c>
      <c r="T259">
        <v>219823</v>
      </c>
      <c r="U259">
        <v>6406867</v>
      </c>
      <c r="V259">
        <v>70.760000000000005</v>
      </c>
      <c r="W259" s="3">
        <f>StockData[[#This Row],[CLOSE]]-StockData[[#This Row],[PREV. CLOSE]]</f>
        <v>-13.200000000000045</v>
      </c>
      <c r="X259" s="2">
        <f>IFERROR((StockData[[#This Row],[CLOSE]]-StockData[[#This Row],[PREV. CLOSE]])/StockData[[#This Row],[PREV. CLOSE]],0)</f>
        <v>-1.2279640913530903E-2</v>
      </c>
      <c r="Y259" t="str">
        <f>IF(StockData[[#This Row],[Daily Return %]]&gt;0,"Gain",IF(StockData[[#This Row],[Daily Return %]]&lt;0,"Loss","No Change"))</f>
        <v>Loss</v>
      </c>
    </row>
    <row r="260" spans="1:25" x14ac:dyDescent="0.3">
      <c r="A260" s="1">
        <v>45667</v>
      </c>
      <c r="B260" s="1" t="s">
        <v>302</v>
      </c>
      <c r="C260" s="1" t="s">
        <v>26</v>
      </c>
      <c r="D260">
        <f>MONTH(StockData[[#This Row],[DATE]])</f>
        <v>1</v>
      </c>
      <c r="E260">
        <v>2025</v>
      </c>
      <c r="F260" t="s">
        <v>27</v>
      </c>
      <c r="G260" t="str">
        <f>"Q"&amp;ROUNDUP(StockData[[#This Row],[Month Number]]/3,0)</f>
        <v>Q1</v>
      </c>
      <c r="H260" s="1" t="s">
        <v>28</v>
      </c>
      <c r="I260" s="1" t="s">
        <v>29</v>
      </c>
      <c r="J260" t="s">
        <v>30</v>
      </c>
      <c r="K260">
        <v>1056.25</v>
      </c>
      <c r="L260">
        <v>1064.8499999999999</v>
      </c>
      <c r="M260">
        <v>1037</v>
      </c>
      <c r="N260">
        <v>1061.75</v>
      </c>
      <c r="O260">
        <v>1040.05</v>
      </c>
      <c r="P260">
        <v>1040.7</v>
      </c>
      <c r="Q260">
        <v>1046.1099999999999</v>
      </c>
      <c r="R260">
        <v>5612886</v>
      </c>
      <c r="S260">
        <v>5871712840.5</v>
      </c>
      <c r="T260">
        <v>134739</v>
      </c>
      <c r="U260">
        <v>3682930</v>
      </c>
      <c r="V260">
        <v>65.62</v>
      </c>
      <c r="W260" s="3">
        <f>StockData[[#This Row],[CLOSE]]-StockData[[#This Row],[PREV. CLOSE]]</f>
        <v>-21.049999999999955</v>
      </c>
      <c r="X260" s="2">
        <f>IFERROR((StockData[[#This Row],[CLOSE]]-StockData[[#This Row],[PREV. CLOSE]])/StockData[[#This Row],[PREV. CLOSE]],0)</f>
        <v>-1.9825759359547872E-2</v>
      </c>
      <c r="Y260" t="str">
        <f>IF(StockData[[#This Row],[Daily Return %]]&gt;0,"Gain",IF(StockData[[#This Row],[Daily Return %]]&lt;0,"Loss","No Change"))</f>
        <v>Loss</v>
      </c>
    </row>
    <row r="261" spans="1:25" x14ac:dyDescent="0.3">
      <c r="A261" s="1">
        <v>45670</v>
      </c>
      <c r="B261" s="1" t="s">
        <v>303</v>
      </c>
      <c r="C261" s="1" t="s">
        <v>26</v>
      </c>
      <c r="D261">
        <f>MONTH(StockData[[#This Row],[DATE]])</f>
        <v>1</v>
      </c>
      <c r="E261">
        <v>2025</v>
      </c>
      <c r="F261" t="s">
        <v>27</v>
      </c>
      <c r="G261" t="str">
        <f>"Q"&amp;ROUNDUP(StockData[[#This Row],[Month Number]]/3,0)</f>
        <v>Q1</v>
      </c>
      <c r="H261" s="1" t="s">
        <v>28</v>
      </c>
      <c r="I261" s="1" t="s">
        <v>29</v>
      </c>
      <c r="J261" t="s">
        <v>30</v>
      </c>
      <c r="K261">
        <v>1026.5999999999999</v>
      </c>
      <c r="L261">
        <v>1063</v>
      </c>
      <c r="M261">
        <v>1023.25</v>
      </c>
      <c r="N261">
        <v>1040.7</v>
      </c>
      <c r="O261">
        <v>1045.5</v>
      </c>
      <c r="P261">
        <v>1049.3</v>
      </c>
      <c r="Q261">
        <v>1050.8599999999999</v>
      </c>
      <c r="R261">
        <v>7180930</v>
      </c>
      <c r="S261">
        <v>7546118235.9499998</v>
      </c>
      <c r="T261">
        <v>200555</v>
      </c>
      <c r="U261">
        <v>4096164</v>
      </c>
      <c r="V261">
        <v>57.04</v>
      </c>
      <c r="W261" s="3">
        <f>StockData[[#This Row],[CLOSE]]-StockData[[#This Row],[PREV. CLOSE]]</f>
        <v>8.5999999999999091</v>
      </c>
      <c r="X261" s="2">
        <f>IFERROR((StockData[[#This Row],[CLOSE]]-StockData[[#This Row],[PREV. CLOSE]])/StockData[[#This Row],[PREV. CLOSE]],0)</f>
        <v>8.263668684539165E-3</v>
      </c>
      <c r="Y261" t="str">
        <f>IF(StockData[[#This Row],[Daily Return %]]&gt;0,"Gain",IF(StockData[[#This Row],[Daily Return %]]&lt;0,"Loss","No Change"))</f>
        <v>Gain</v>
      </c>
    </row>
    <row r="262" spans="1:25" x14ac:dyDescent="0.3">
      <c r="A262" s="1">
        <v>45671</v>
      </c>
      <c r="B262" s="1" t="s">
        <v>304</v>
      </c>
      <c r="C262" s="1" t="s">
        <v>26</v>
      </c>
      <c r="D262">
        <f>MONTH(StockData[[#This Row],[DATE]])</f>
        <v>1</v>
      </c>
      <c r="E262">
        <v>2025</v>
      </c>
      <c r="F262" t="s">
        <v>27</v>
      </c>
      <c r="G262" t="str">
        <f>"Q"&amp;ROUNDUP(StockData[[#This Row],[Month Number]]/3,0)</f>
        <v>Q1</v>
      </c>
      <c r="H262" s="1" t="s">
        <v>28</v>
      </c>
      <c r="I262" s="1" t="s">
        <v>29</v>
      </c>
      <c r="J262" t="s">
        <v>30</v>
      </c>
      <c r="K262">
        <v>1052.95</v>
      </c>
      <c r="L262">
        <v>1061</v>
      </c>
      <c r="M262">
        <v>1045.5</v>
      </c>
      <c r="N262">
        <v>1049.3</v>
      </c>
      <c r="O262">
        <v>1055.5</v>
      </c>
      <c r="P262">
        <v>1051.6500000000001</v>
      </c>
      <c r="Q262">
        <v>1054.3599999999999</v>
      </c>
      <c r="R262">
        <v>6892897</v>
      </c>
      <c r="S262">
        <v>7267587290.4499998</v>
      </c>
      <c r="T262">
        <v>220237</v>
      </c>
      <c r="U262">
        <v>4107752</v>
      </c>
      <c r="V262">
        <v>59.59</v>
      </c>
      <c r="W262" s="3">
        <f>StockData[[#This Row],[CLOSE]]-StockData[[#This Row],[PREV. CLOSE]]</f>
        <v>2.3500000000001364</v>
      </c>
      <c r="X262" s="2">
        <f>IFERROR((StockData[[#This Row],[CLOSE]]-StockData[[#This Row],[PREV. CLOSE]])/StockData[[#This Row],[PREV. CLOSE]],0)</f>
        <v>2.2395882969600081E-3</v>
      </c>
      <c r="Y262" t="str">
        <f>IF(StockData[[#This Row],[Daily Return %]]&gt;0,"Gain",IF(StockData[[#This Row],[Daily Return %]]&lt;0,"Loss","No Change"))</f>
        <v>Gain</v>
      </c>
    </row>
    <row r="263" spans="1:25" x14ac:dyDescent="0.3">
      <c r="A263" s="1">
        <v>45672</v>
      </c>
      <c r="B263" s="1" t="s">
        <v>305</v>
      </c>
      <c r="C263" s="1" t="s">
        <v>26</v>
      </c>
      <c r="D263">
        <f>MONTH(StockData[[#This Row],[DATE]])</f>
        <v>1</v>
      </c>
      <c r="E263">
        <v>2025</v>
      </c>
      <c r="F263" t="s">
        <v>27</v>
      </c>
      <c r="G263" t="str">
        <f>"Q"&amp;ROUNDUP(StockData[[#This Row],[Month Number]]/3,0)</f>
        <v>Q1</v>
      </c>
      <c r="H263" s="1" t="s">
        <v>28</v>
      </c>
      <c r="I263" s="1" t="s">
        <v>29</v>
      </c>
      <c r="J263" t="s">
        <v>30</v>
      </c>
      <c r="K263">
        <v>1043</v>
      </c>
      <c r="L263">
        <v>1052.9000000000001</v>
      </c>
      <c r="M263">
        <v>1014.65</v>
      </c>
      <c r="N263">
        <v>1051.6500000000001</v>
      </c>
      <c r="O263">
        <v>1025</v>
      </c>
      <c r="P263">
        <v>1026.8</v>
      </c>
      <c r="Q263">
        <v>1028.21</v>
      </c>
      <c r="R263">
        <v>11418721</v>
      </c>
      <c r="S263">
        <v>11740818455.549999</v>
      </c>
      <c r="T263">
        <v>271695</v>
      </c>
      <c r="U263">
        <v>6672057</v>
      </c>
      <c r="V263">
        <v>58.43</v>
      </c>
      <c r="W263" s="3">
        <f>StockData[[#This Row],[CLOSE]]-StockData[[#This Row],[PREV. CLOSE]]</f>
        <v>-24.850000000000136</v>
      </c>
      <c r="X263" s="2">
        <f>IFERROR((StockData[[#This Row],[CLOSE]]-StockData[[#This Row],[PREV. CLOSE]])/StockData[[#This Row],[PREV. CLOSE]],0)</f>
        <v>-2.3629534540959573E-2</v>
      </c>
      <c r="Y263" t="str">
        <f>IF(StockData[[#This Row],[Daily Return %]]&gt;0,"Gain",IF(StockData[[#This Row],[Daily Return %]]&lt;0,"Loss","No Change"))</f>
        <v>Loss</v>
      </c>
    </row>
    <row r="264" spans="1:25" x14ac:dyDescent="0.3">
      <c r="A264" s="1">
        <v>45673</v>
      </c>
      <c r="B264" s="1" t="s">
        <v>306</v>
      </c>
      <c r="C264" s="1" t="s">
        <v>26</v>
      </c>
      <c r="D264">
        <f>MONTH(StockData[[#This Row],[DATE]])</f>
        <v>1</v>
      </c>
      <c r="E264">
        <v>2025</v>
      </c>
      <c r="F264" t="s">
        <v>27</v>
      </c>
      <c r="G264" t="str">
        <f>"Q"&amp;ROUNDUP(StockData[[#This Row],[Month Number]]/3,0)</f>
        <v>Q1</v>
      </c>
      <c r="H264" s="1" t="s">
        <v>28</v>
      </c>
      <c r="I264" s="1" t="s">
        <v>29</v>
      </c>
      <c r="J264" t="s">
        <v>30</v>
      </c>
      <c r="K264">
        <v>1033.9000000000001</v>
      </c>
      <c r="L264">
        <v>1046.45</v>
      </c>
      <c r="M264">
        <v>1027.05</v>
      </c>
      <c r="N264">
        <v>1026.8</v>
      </c>
      <c r="O264">
        <v>1044</v>
      </c>
      <c r="P264">
        <v>1038</v>
      </c>
      <c r="Q264">
        <v>1037.3599999999999</v>
      </c>
      <c r="R264">
        <v>10261727</v>
      </c>
      <c r="S264">
        <v>10645105620.549999</v>
      </c>
      <c r="T264">
        <v>242732</v>
      </c>
      <c r="U264">
        <v>6288444</v>
      </c>
      <c r="V264">
        <v>61.28</v>
      </c>
      <c r="W264" s="3">
        <f>StockData[[#This Row],[CLOSE]]-StockData[[#This Row],[PREV. CLOSE]]</f>
        <v>11.200000000000045</v>
      </c>
      <c r="X264" s="2">
        <f>IFERROR((StockData[[#This Row],[CLOSE]]-StockData[[#This Row],[PREV. CLOSE]])/StockData[[#This Row],[PREV. CLOSE]],0)</f>
        <v>1.0907674328009395E-2</v>
      </c>
      <c r="Y264" t="str">
        <f>IF(StockData[[#This Row],[Daily Return %]]&gt;0,"Gain",IF(StockData[[#This Row],[Daily Return %]]&lt;0,"Loss","No Change"))</f>
        <v>Gain</v>
      </c>
    </row>
    <row r="265" spans="1:25" x14ac:dyDescent="0.3">
      <c r="A265" s="1">
        <v>45674</v>
      </c>
      <c r="B265" s="1" t="s">
        <v>307</v>
      </c>
      <c r="C265" s="1" t="s">
        <v>26</v>
      </c>
      <c r="D265">
        <f>MONTH(StockData[[#This Row],[DATE]])</f>
        <v>1</v>
      </c>
      <c r="E265">
        <v>2025</v>
      </c>
      <c r="F265" t="s">
        <v>27</v>
      </c>
      <c r="G265" t="str">
        <f>"Q"&amp;ROUNDUP(StockData[[#This Row],[Month Number]]/3,0)</f>
        <v>Q1</v>
      </c>
      <c r="H265" s="1" t="s">
        <v>28</v>
      </c>
      <c r="I265" s="1" t="s">
        <v>29</v>
      </c>
      <c r="J265" t="s">
        <v>30</v>
      </c>
      <c r="K265">
        <v>1000</v>
      </c>
      <c r="L265">
        <v>1011.7</v>
      </c>
      <c r="M265">
        <v>974.6</v>
      </c>
      <c r="N265">
        <v>1038</v>
      </c>
      <c r="O265">
        <v>992</v>
      </c>
      <c r="P265">
        <v>991.05</v>
      </c>
      <c r="Q265">
        <v>989.4</v>
      </c>
      <c r="R265">
        <v>33831617</v>
      </c>
      <c r="S265">
        <v>33472952630.400002</v>
      </c>
      <c r="T265">
        <v>529563</v>
      </c>
      <c r="U265">
        <v>21114886</v>
      </c>
      <c r="V265">
        <v>62.41</v>
      </c>
      <c r="W265" s="3">
        <f>StockData[[#This Row],[CLOSE]]-StockData[[#This Row],[PREV. CLOSE]]</f>
        <v>-46.950000000000045</v>
      </c>
      <c r="X265" s="2">
        <f>IFERROR((StockData[[#This Row],[CLOSE]]-StockData[[#This Row],[PREV. CLOSE]])/StockData[[#This Row],[PREV. CLOSE]],0)</f>
        <v>-4.5231213872832417E-2</v>
      </c>
      <c r="Y265" t="str">
        <f>IF(StockData[[#This Row],[Daily Return %]]&gt;0,"Gain",IF(StockData[[#This Row],[Daily Return %]]&lt;0,"Loss","No Change"))</f>
        <v>Loss</v>
      </c>
    </row>
    <row r="266" spans="1:25" x14ac:dyDescent="0.3">
      <c r="A266" s="1">
        <v>45677</v>
      </c>
      <c r="B266" s="1" t="s">
        <v>308</v>
      </c>
      <c r="C266" s="1" t="s">
        <v>26</v>
      </c>
      <c r="D266">
        <f>MONTH(StockData[[#This Row],[DATE]])</f>
        <v>1</v>
      </c>
      <c r="E266">
        <v>2025</v>
      </c>
      <c r="F266" t="s">
        <v>27</v>
      </c>
      <c r="G266" t="str">
        <f>"Q"&amp;ROUNDUP(StockData[[#This Row],[Month Number]]/3,0)</f>
        <v>Q1</v>
      </c>
      <c r="H266" s="1" t="s">
        <v>28</v>
      </c>
      <c r="I266" s="1" t="s">
        <v>29</v>
      </c>
      <c r="J266" t="s">
        <v>30</v>
      </c>
      <c r="K266">
        <v>992.05</v>
      </c>
      <c r="L266">
        <v>994.2</v>
      </c>
      <c r="M266">
        <v>976.5</v>
      </c>
      <c r="N266">
        <v>991.05</v>
      </c>
      <c r="O266">
        <v>988.95</v>
      </c>
      <c r="P266">
        <v>988.05</v>
      </c>
      <c r="Q266">
        <v>985.81</v>
      </c>
      <c r="R266">
        <v>33440507</v>
      </c>
      <c r="S266">
        <v>32965920061</v>
      </c>
      <c r="T266">
        <v>294459</v>
      </c>
      <c r="U266">
        <v>25743449</v>
      </c>
      <c r="V266">
        <v>76.98</v>
      </c>
      <c r="W266" s="3">
        <f>StockData[[#This Row],[CLOSE]]-StockData[[#This Row],[PREV. CLOSE]]</f>
        <v>-3</v>
      </c>
      <c r="X266" s="2">
        <f>IFERROR((StockData[[#This Row],[CLOSE]]-StockData[[#This Row],[PREV. CLOSE]])/StockData[[#This Row],[PREV. CLOSE]],0)</f>
        <v>-3.0270924776751931E-3</v>
      </c>
      <c r="Y266" t="str">
        <f>IF(StockData[[#This Row],[Daily Return %]]&gt;0,"Gain",IF(StockData[[#This Row],[Daily Return %]]&lt;0,"Loss","No Change"))</f>
        <v>Loss</v>
      </c>
    </row>
    <row r="267" spans="1:25" x14ac:dyDescent="0.3">
      <c r="A267" s="1">
        <v>45678</v>
      </c>
      <c r="B267" s="1" t="s">
        <v>309</v>
      </c>
      <c r="C267" s="1" t="s">
        <v>26</v>
      </c>
      <c r="D267">
        <f>MONTH(StockData[[#This Row],[DATE]])</f>
        <v>1</v>
      </c>
      <c r="E267">
        <v>2025</v>
      </c>
      <c r="F267" t="s">
        <v>27</v>
      </c>
      <c r="G267" t="str">
        <f>"Q"&amp;ROUNDUP(StockData[[#This Row],[Month Number]]/3,0)</f>
        <v>Q1</v>
      </c>
      <c r="H267" s="1" t="s">
        <v>28</v>
      </c>
      <c r="I267" s="1" t="s">
        <v>29</v>
      </c>
      <c r="J267" t="s">
        <v>30</v>
      </c>
      <c r="K267">
        <v>993.6</v>
      </c>
      <c r="L267">
        <v>994.45</v>
      </c>
      <c r="M267">
        <v>963</v>
      </c>
      <c r="N267">
        <v>988.05</v>
      </c>
      <c r="O267">
        <v>971.85</v>
      </c>
      <c r="P267">
        <v>970.2</v>
      </c>
      <c r="Q267">
        <v>977.75</v>
      </c>
      <c r="R267">
        <v>11894500</v>
      </c>
      <c r="S267">
        <v>11629845024.950001</v>
      </c>
      <c r="T267">
        <v>324518</v>
      </c>
      <c r="U267">
        <v>6639347</v>
      </c>
      <c r="V267">
        <v>55.82</v>
      </c>
      <c r="W267" s="3">
        <f>StockData[[#This Row],[CLOSE]]-StockData[[#This Row],[PREV. CLOSE]]</f>
        <v>-17.849999999999909</v>
      </c>
      <c r="X267" s="2">
        <f>IFERROR((StockData[[#This Row],[CLOSE]]-StockData[[#This Row],[PREV. CLOSE]])/StockData[[#This Row],[PREV. CLOSE]],0)</f>
        <v>-1.8065887353878762E-2</v>
      </c>
      <c r="Y267" t="str">
        <f>IF(StockData[[#This Row],[Daily Return %]]&gt;0,"Gain",IF(StockData[[#This Row],[Daily Return %]]&lt;0,"Loss","No Change"))</f>
        <v>Loss</v>
      </c>
    </row>
    <row r="268" spans="1:25" x14ac:dyDescent="0.3">
      <c r="A268" s="1">
        <v>45679</v>
      </c>
      <c r="B268" s="1" t="s">
        <v>310</v>
      </c>
      <c r="C268" s="1" t="s">
        <v>26</v>
      </c>
      <c r="D268">
        <f>MONTH(StockData[[#This Row],[DATE]])</f>
        <v>1</v>
      </c>
      <c r="E268">
        <v>2025</v>
      </c>
      <c r="F268" t="s">
        <v>27</v>
      </c>
      <c r="G268" t="str">
        <f>"Q"&amp;ROUNDUP(StockData[[#This Row],[Month Number]]/3,0)</f>
        <v>Q1</v>
      </c>
      <c r="H268" s="1" t="s">
        <v>28</v>
      </c>
      <c r="I268" s="1" t="s">
        <v>29</v>
      </c>
      <c r="J268" t="s">
        <v>30</v>
      </c>
      <c r="K268">
        <v>975.75</v>
      </c>
      <c r="L268">
        <v>975.75</v>
      </c>
      <c r="M268">
        <v>954</v>
      </c>
      <c r="N268">
        <v>970.2</v>
      </c>
      <c r="O268">
        <v>959.6</v>
      </c>
      <c r="P268">
        <v>959.3</v>
      </c>
      <c r="Q268">
        <v>961.5</v>
      </c>
      <c r="R268">
        <v>17303146</v>
      </c>
      <c r="S268">
        <v>16636893508.6</v>
      </c>
      <c r="T268">
        <v>262679</v>
      </c>
      <c r="U268">
        <v>12791077</v>
      </c>
      <c r="V268">
        <v>73.92</v>
      </c>
      <c r="W268" s="3">
        <f>StockData[[#This Row],[CLOSE]]-StockData[[#This Row],[PREV. CLOSE]]</f>
        <v>-10.900000000000091</v>
      </c>
      <c r="X268" s="2">
        <f>IFERROR((StockData[[#This Row],[CLOSE]]-StockData[[#This Row],[PREV. CLOSE]])/StockData[[#This Row],[PREV. CLOSE]],0)</f>
        <v>-1.1234796949082757E-2</v>
      </c>
      <c r="Y268" t="str">
        <f>IF(StockData[[#This Row],[Daily Return %]]&gt;0,"Gain",IF(StockData[[#This Row],[Daily Return %]]&lt;0,"Loss","No Change"))</f>
        <v>Loss</v>
      </c>
    </row>
    <row r="269" spans="1:25" x14ac:dyDescent="0.3">
      <c r="A269" s="1">
        <v>45680</v>
      </c>
      <c r="B269" s="1" t="s">
        <v>311</v>
      </c>
      <c r="C269" s="1" t="s">
        <v>26</v>
      </c>
      <c r="D269">
        <f>MONTH(StockData[[#This Row],[DATE]])</f>
        <v>1</v>
      </c>
      <c r="E269">
        <v>2025</v>
      </c>
      <c r="F269" t="s">
        <v>27</v>
      </c>
      <c r="G269" t="str">
        <f>"Q"&amp;ROUNDUP(StockData[[#This Row],[Month Number]]/3,0)</f>
        <v>Q1</v>
      </c>
      <c r="H269" s="1" t="s">
        <v>28</v>
      </c>
      <c r="I269" s="1" t="s">
        <v>29</v>
      </c>
      <c r="J269" t="s">
        <v>30</v>
      </c>
      <c r="K269">
        <v>954</v>
      </c>
      <c r="L269">
        <v>963.7</v>
      </c>
      <c r="M269">
        <v>948</v>
      </c>
      <c r="N269">
        <v>959.3</v>
      </c>
      <c r="O269">
        <v>955.85</v>
      </c>
      <c r="P269">
        <v>951.05</v>
      </c>
      <c r="Q269">
        <v>954.09</v>
      </c>
      <c r="R269">
        <v>24649522</v>
      </c>
      <c r="S269">
        <v>23517948467.200001</v>
      </c>
      <c r="T269">
        <v>283192</v>
      </c>
      <c r="U269">
        <v>19449021</v>
      </c>
      <c r="V269">
        <v>78.900000000000006</v>
      </c>
      <c r="W269" s="3">
        <f>StockData[[#This Row],[CLOSE]]-StockData[[#This Row],[PREV. CLOSE]]</f>
        <v>-8.25</v>
      </c>
      <c r="X269" s="2">
        <f>IFERROR((StockData[[#This Row],[CLOSE]]-StockData[[#This Row],[PREV. CLOSE]])/StockData[[#This Row],[PREV. CLOSE]],0)</f>
        <v>-8.6000208485353911E-3</v>
      </c>
      <c r="Y269" t="str">
        <f>IF(StockData[[#This Row],[Daily Return %]]&gt;0,"Gain",IF(StockData[[#This Row],[Daily Return %]]&lt;0,"Loss","No Change"))</f>
        <v>Loss</v>
      </c>
    </row>
    <row r="270" spans="1:25" x14ac:dyDescent="0.3">
      <c r="A270" s="1">
        <v>45681</v>
      </c>
      <c r="B270" s="1" t="s">
        <v>312</v>
      </c>
      <c r="C270" s="1" t="s">
        <v>26</v>
      </c>
      <c r="D270">
        <f>MONTH(StockData[[#This Row],[DATE]])</f>
        <v>1</v>
      </c>
      <c r="E270">
        <v>2025</v>
      </c>
      <c r="F270" t="s">
        <v>27</v>
      </c>
      <c r="G270" t="str">
        <f>"Q"&amp;ROUNDUP(StockData[[#This Row],[Month Number]]/3,0)</f>
        <v>Q1</v>
      </c>
      <c r="H270" s="1" t="s">
        <v>28</v>
      </c>
      <c r="I270" s="1" t="s">
        <v>29</v>
      </c>
      <c r="J270" t="s">
        <v>30</v>
      </c>
      <c r="K270">
        <v>948</v>
      </c>
      <c r="L270">
        <v>961.8</v>
      </c>
      <c r="M270">
        <v>946.1</v>
      </c>
      <c r="N270">
        <v>951.05</v>
      </c>
      <c r="O270">
        <v>948.55</v>
      </c>
      <c r="P270">
        <v>948.5</v>
      </c>
      <c r="Q270">
        <v>954.12</v>
      </c>
      <c r="R270">
        <v>14421921</v>
      </c>
      <c r="S270">
        <v>13760280397.5</v>
      </c>
      <c r="T270">
        <v>198538</v>
      </c>
      <c r="U270">
        <v>10384597</v>
      </c>
      <c r="V270">
        <v>72.010000000000005</v>
      </c>
      <c r="W270" s="3">
        <f>StockData[[#This Row],[CLOSE]]-StockData[[#This Row],[PREV. CLOSE]]</f>
        <v>-2.5499999999999545</v>
      </c>
      <c r="X270" s="2">
        <f>IFERROR((StockData[[#This Row],[CLOSE]]-StockData[[#This Row],[PREV. CLOSE]])/StockData[[#This Row],[PREV. CLOSE]],0)</f>
        <v>-2.6812470427421847E-3</v>
      </c>
      <c r="Y270" t="str">
        <f>IF(StockData[[#This Row],[Daily Return %]]&gt;0,"Gain",IF(StockData[[#This Row],[Daily Return %]]&lt;0,"Loss","No Change"))</f>
        <v>Loss</v>
      </c>
    </row>
    <row r="271" spans="1:25" x14ac:dyDescent="0.3">
      <c r="A271" s="1">
        <v>45684</v>
      </c>
      <c r="B271" s="1" t="s">
        <v>313</v>
      </c>
      <c r="C271" s="1" t="s">
        <v>26</v>
      </c>
      <c r="D271">
        <f>MONTH(StockData[[#This Row],[DATE]])</f>
        <v>1</v>
      </c>
      <c r="E271">
        <v>2025</v>
      </c>
      <c r="F271" t="s">
        <v>27</v>
      </c>
      <c r="G271" t="str">
        <f>"Q"&amp;ROUNDUP(StockData[[#This Row],[Month Number]]/3,0)</f>
        <v>Q1</v>
      </c>
      <c r="H271" s="1" t="s">
        <v>28</v>
      </c>
      <c r="I271" s="1" t="s">
        <v>29</v>
      </c>
      <c r="J271" t="s">
        <v>30</v>
      </c>
      <c r="K271">
        <v>943.1</v>
      </c>
      <c r="L271">
        <v>949.75</v>
      </c>
      <c r="M271">
        <v>933.5</v>
      </c>
      <c r="N271">
        <v>948.5</v>
      </c>
      <c r="O271">
        <v>948</v>
      </c>
      <c r="P271">
        <v>948.1</v>
      </c>
      <c r="Q271">
        <v>942.34</v>
      </c>
      <c r="R271">
        <v>12713296</v>
      </c>
      <c r="S271">
        <v>11980223331.299999</v>
      </c>
      <c r="T271">
        <v>294483</v>
      </c>
      <c r="U271">
        <v>9196628</v>
      </c>
      <c r="V271">
        <v>72.34</v>
      </c>
      <c r="W271" s="3">
        <f>StockData[[#This Row],[CLOSE]]-StockData[[#This Row],[PREV. CLOSE]]</f>
        <v>-0.39999999999997726</v>
      </c>
      <c r="X271" s="2">
        <f>IFERROR((StockData[[#This Row],[CLOSE]]-StockData[[#This Row],[PREV. CLOSE]])/StockData[[#This Row],[PREV. CLOSE]],0)</f>
        <v>-4.2171850289929075E-4</v>
      </c>
      <c r="Y271" t="str">
        <f>IF(StockData[[#This Row],[Daily Return %]]&gt;0,"Gain",IF(StockData[[#This Row],[Daily Return %]]&lt;0,"Loss","No Change"))</f>
        <v>Loss</v>
      </c>
    </row>
    <row r="272" spans="1:25" x14ac:dyDescent="0.3">
      <c r="A272" s="1">
        <v>45685</v>
      </c>
      <c r="B272" s="1" t="s">
        <v>314</v>
      </c>
      <c r="C272" s="1" t="s">
        <v>26</v>
      </c>
      <c r="D272">
        <f>MONTH(StockData[[#This Row],[DATE]])</f>
        <v>1</v>
      </c>
      <c r="E272">
        <v>2025</v>
      </c>
      <c r="F272" t="s">
        <v>27</v>
      </c>
      <c r="G272" t="str">
        <f>"Q"&amp;ROUNDUP(StockData[[#This Row],[Month Number]]/3,0)</f>
        <v>Q1</v>
      </c>
      <c r="H272" s="1" t="s">
        <v>28</v>
      </c>
      <c r="I272" s="1" t="s">
        <v>29</v>
      </c>
      <c r="J272" t="s">
        <v>30</v>
      </c>
      <c r="K272">
        <v>960</v>
      </c>
      <c r="L272">
        <v>993.85</v>
      </c>
      <c r="M272">
        <v>958.2</v>
      </c>
      <c r="N272">
        <v>948.1</v>
      </c>
      <c r="O272">
        <v>983.25</v>
      </c>
      <c r="P272">
        <v>983.8</v>
      </c>
      <c r="Q272">
        <v>981.75</v>
      </c>
      <c r="R272">
        <v>21781371</v>
      </c>
      <c r="S272">
        <v>21383943927.049999</v>
      </c>
      <c r="T272">
        <v>428568</v>
      </c>
      <c r="U272">
        <v>13515215</v>
      </c>
      <c r="V272">
        <v>62.05</v>
      </c>
      <c r="W272" s="3">
        <f>StockData[[#This Row],[CLOSE]]-StockData[[#This Row],[PREV. CLOSE]]</f>
        <v>35.699999999999932</v>
      </c>
      <c r="X272" s="2">
        <f>IFERROR((StockData[[#This Row],[CLOSE]]-StockData[[#This Row],[PREV. CLOSE]])/StockData[[#This Row],[PREV. CLOSE]],0)</f>
        <v>3.7654255880181342E-2</v>
      </c>
      <c r="Y272" t="str">
        <f>IF(StockData[[#This Row],[Daily Return %]]&gt;0,"Gain",IF(StockData[[#This Row],[Daily Return %]]&lt;0,"Loss","No Change"))</f>
        <v>Gain</v>
      </c>
    </row>
    <row r="273" spans="1:25" x14ac:dyDescent="0.3">
      <c r="A273" s="1">
        <v>45686</v>
      </c>
      <c r="B273" s="1" t="s">
        <v>315</v>
      </c>
      <c r="C273" s="1" t="s">
        <v>26</v>
      </c>
      <c r="D273">
        <f>MONTH(StockData[[#This Row],[DATE]])</f>
        <v>1</v>
      </c>
      <c r="E273">
        <v>2025</v>
      </c>
      <c r="F273" t="s">
        <v>27</v>
      </c>
      <c r="G273" t="str">
        <f>"Q"&amp;ROUNDUP(StockData[[#This Row],[Month Number]]/3,0)</f>
        <v>Q1</v>
      </c>
      <c r="H273" s="1" t="s">
        <v>28</v>
      </c>
      <c r="I273" s="1" t="s">
        <v>29</v>
      </c>
      <c r="J273" t="s">
        <v>30</v>
      </c>
      <c r="K273">
        <v>988</v>
      </c>
      <c r="L273">
        <v>988.65</v>
      </c>
      <c r="M273">
        <v>977.6</v>
      </c>
      <c r="N273">
        <v>983.8</v>
      </c>
      <c r="O273">
        <v>981.45</v>
      </c>
      <c r="P273">
        <v>983.4</v>
      </c>
      <c r="Q273">
        <v>984.22</v>
      </c>
      <c r="R273">
        <v>11175206</v>
      </c>
      <c r="S273">
        <v>10998899821.6</v>
      </c>
      <c r="T273">
        <v>177081</v>
      </c>
      <c r="U273">
        <v>8744871</v>
      </c>
      <c r="V273">
        <v>78.25</v>
      </c>
      <c r="W273" s="3">
        <f>StockData[[#This Row],[CLOSE]]-StockData[[#This Row],[PREV. CLOSE]]</f>
        <v>-0.39999999999997726</v>
      </c>
      <c r="X273" s="2">
        <f>IFERROR((StockData[[#This Row],[CLOSE]]-StockData[[#This Row],[PREV. CLOSE]])/StockData[[#This Row],[PREV. CLOSE]],0)</f>
        <v>-4.0658670461473598E-4</v>
      </c>
      <c r="Y273" t="str">
        <f>IF(StockData[[#This Row],[Daily Return %]]&gt;0,"Gain",IF(StockData[[#This Row],[Daily Return %]]&lt;0,"Loss","No Change"))</f>
        <v>Loss</v>
      </c>
    </row>
    <row r="274" spans="1:25" x14ac:dyDescent="0.3">
      <c r="A274" s="1">
        <v>45687</v>
      </c>
      <c r="B274" s="1" t="s">
        <v>316</v>
      </c>
      <c r="C274" s="1" t="s">
        <v>26</v>
      </c>
      <c r="D274">
        <f>MONTH(StockData[[#This Row],[DATE]])</f>
        <v>1</v>
      </c>
      <c r="E274">
        <v>2025</v>
      </c>
      <c r="F274" t="s">
        <v>27</v>
      </c>
      <c r="G274" t="str">
        <f>"Q"&amp;ROUNDUP(StockData[[#This Row],[Month Number]]/3,0)</f>
        <v>Q1</v>
      </c>
      <c r="H274" s="1" t="s">
        <v>28</v>
      </c>
      <c r="I274" s="1" t="s">
        <v>29</v>
      </c>
      <c r="J274" t="s">
        <v>30</v>
      </c>
      <c r="K274">
        <v>984.65</v>
      </c>
      <c r="L274">
        <v>991.4</v>
      </c>
      <c r="M274">
        <v>974.8</v>
      </c>
      <c r="N274">
        <v>983.4</v>
      </c>
      <c r="O274">
        <v>986.45</v>
      </c>
      <c r="P274">
        <v>984.7</v>
      </c>
      <c r="Q274">
        <v>984.81</v>
      </c>
      <c r="R274">
        <v>10473118</v>
      </c>
      <c r="S274">
        <v>10314051561.25</v>
      </c>
      <c r="T274">
        <v>187071</v>
      </c>
      <c r="U274">
        <v>5824882</v>
      </c>
      <c r="V274">
        <v>55.62</v>
      </c>
      <c r="W274" s="3">
        <f>StockData[[#This Row],[CLOSE]]-StockData[[#This Row],[PREV. CLOSE]]</f>
        <v>1.3000000000000682</v>
      </c>
      <c r="X274" s="2">
        <f>IFERROR((StockData[[#This Row],[CLOSE]]-StockData[[#This Row],[PREV. CLOSE]])/StockData[[#This Row],[PREV. CLOSE]],0)</f>
        <v>1.3219442749644785E-3</v>
      </c>
      <c r="Y274" t="str">
        <f>IF(StockData[[#This Row],[Daily Return %]]&gt;0,"Gain",IF(StockData[[#This Row],[Daily Return %]]&lt;0,"Loss","No Change"))</f>
        <v>Gain</v>
      </c>
    </row>
    <row r="275" spans="1:25" x14ac:dyDescent="0.3">
      <c r="A275" s="1">
        <v>45688</v>
      </c>
      <c r="B275" s="1" t="s">
        <v>317</v>
      </c>
      <c r="C275" s="1" t="s">
        <v>26</v>
      </c>
      <c r="D275">
        <f>MONTH(StockData[[#This Row],[DATE]])</f>
        <v>1</v>
      </c>
      <c r="E275">
        <v>2025</v>
      </c>
      <c r="F275" t="s">
        <v>27</v>
      </c>
      <c r="G275" t="str">
        <f>"Q"&amp;ROUNDUP(StockData[[#This Row],[Month Number]]/3,0)</f>
        <v>Q1</v>
      </c>
      <c r="H275" s="1" t="s">
        <v>28</v>
      </c>
      <c r="I275" s="1" t="s">
        <v>29</v>
      </c>
      <c r="J275" t="s">
        <v>30</v>
      </c>
      <c r="K275">
        <v>982</v>
      </c>
      <c r="L275">
        <v>990</v>
      </c>
      <c r="M275">
        <v>978.05</v>
      </c>
      <c r="N275">
        <v>984.7</v>
      </c>
      <c r="O275">
        <v>987</v>
      </c>
      <c r="P275">
        <v>986.1</v>
      </c>
      <c r="Q275">
        <v>985.64</v>
      </c>
      <c r="R275">
        <v>9036312</v>
      </c>
      <c r="S275">
        <v>8906592145.8500004</v>
      </c>
      <c r="T275">
        <v>158111</v>
      </c>
      <c r="U275">
        <v>6998768</v>
      </c>
      <c r="V275">
        <v>77.45</v>
      </c>
      <c r="W275" s="3">
        <f>StockData[[#This Row],[CLOSE]]-StockData[[#This Row],[PREV. CLOSE]]</f>
        <v>1.3999999999999773</v>
      </c>
      <c r="X275" s="2">
        <f>IFERROR((StockData[[#This Row],[CLOSE]]-StockData[[#This Row],[PREV. CLOSE]])/StockData[[#This Row],[PREV. CLOSE]],0)</f>
        <v>1.4217528181171698E-3</v>
      </c>
      <c r="Y275" t="str">
        <f>IF(StockData[[#This Row],[Daily Return %]]&gt;0,"Gain",IF(StockData[[#This Row],[Daily Return %]]&lt;0,"Loss","No Change"))</f>
        <v>Gain</v>
      </c>
    </row>
    <row r="276" spans="1:25" x14ac:dyDescent="0.3">
      <c r="A276" s="1">
        <v>45689</v>
      </c>
      <c r="B276" s="1" t="s">
        <v>318</v>
      </c>
      <c r="C276" s="1" t="s">
        <v>54</v>
      </c>
      <c r="D276">
        <f>MONTH(StockData[[#This Row],[DATE]])</f>
        <v>2</v>
      </c>
      <c r="E276">
        <v>2025</v>
      </c>
      <c r="F276" t="s">
        <v>27</v>
      </c>
      <c r="G276" t="str">
        <f>"Q"&amp;ROUNDUP(StockData[[#This Row],[Month Number]]/3,0)</f>
        <v>Q1</v>
      </c>
      <c r="H276" s="1" t="s">
        <v>28</v>
      </c>
      <c r="I276" s="1" t="s">
        <v>29</v>
      </c>
      <c r="J276" t="s">
        <v>30</v>
      </c>
      <c r="K276">
        <v>989.5</v>
      </c>
      <c r="L276">
        <v>1004.95</v>
      </c>
      <c r="M276">
        <v>982</v>
      </c>
      <c r="N276">
        <v>986.1</v>
      </c>
      <c r="O276">
        <v>996.55</v>
      </c>
      <c r="P276">
        <v>998.15</v>
      </c>
      <c r="Q276">
        <v>996.41</v>
      </c>
      <c r="R276">
        <v>4830391</v>
      </c>
      <c r="S276">
        <v>4813066148.5500002</v>
      </c>
      <c r="T276">
        <v>134756</v>
      </c>
      <c r="U276">
        <v>2470573</v>
      </c>
      <c r="V276">
        <v>51.15</v>
      </c>
      <c r="W276" s="3">
        <f>StockData[[#This Row],[CLOSE]]-StockData[[#This Row],[PREV. CLOSE]]</f>
        <v>12.049999999999955</v>
      </c>
      <c r="X276" s="2">
        <f>IFERROR((StockData[[#This Row],[CLOSE]]-StockData[[#This Row],[PREV. CLOSE]])/StockData[[#This Row],[PREV. CLOSE]],0)</f>
        <v>1.22198559983774E-2</v>
      </c>
      <c r="Y276" t="str">
        <f>IF(StockData[[#This Row],[Daily Return %]]&gt;0,"Gain",IF(StockData[[#This Row],[Daily Return %]]&lt;0,"Loss","No Change"))</f>
        <v>Gain</v>
      </c>
    </row>
    <row r="277" spans="1:25" x14ac:dyDescent="0.3">
      <c r="A277" s="1">
        <v>45691</v>
      </c>
      <c r="B277" s="1" t="s">
        <v>319</v>
      </c>
      <c r="C277" s="1" t="s">
        <v>54</v>
      </c>
      <c r="D277">
        <f>MONTH(StockData[[#This Row],[DATE]])</f>
        <v>2</v>
      </c>
      <c r="E277">
        <v>2025</v>
      </c>
      <c r="F277" t="s">
        <v>27</v>
      </c>
      <c r="G277" t="str">
        <f>"Q"&amp;ROUNDUP(StockData[[#This Row],[Month Number]]/3,0)</f>
        <v>Q1</v>
      </c>
      <c r="H277" s="1" t="s">
        <v>28</v>
      </c>
      <c r="I277" s="1" t="s">
        <v>29</v>
      </c>
      <c r="J277" t="s">
        <v>30</v>
      </c>
      <c r="K277">
        <v>987.1</v>
      </c>
      <c r="L277">
        <v>1000.5</v>
      </c>
      <c r="M277">
        <v>983.35</v>
      </c>
      <c r="N277">
        <v>998.15</v>
      </c>
      <c r="O277">
        <v>989.45</v>
      </c>
      <c r="P277">
        <v>989.4</v>
      </c>
      <c r="Q277">
        <v>989.99</v>
      </c>
      <c r="R277">
        <v>7124605</v>
      </c>
      <c r="S277">
        <v>7053294721.8500004</v>
      </c>
      <c r="T277">
        <v>201657</v>
      </c>
      <c r="U277">
        <v>4923830</v>
      </c>
      <c r="V277">
        <v>69.11</v>
      </c>
      <c r="W277" s="3">
        <f>StockData[[#This Row],[CLOSE]]-StockData[[#This Row],[PREV. CLOSE]]</f>
        <v>-8.75</v>
      </c>
      <c r="X277" s="2">
        <f>IFERROR((StockData[[#This Row],[CLOSE]]-StockData[[#This Row],[PREV. CLOSE]])/StockData[[#This Row],[PREV. CLOSE]],0)</f>
        <v>-8.7662175023794017E-3</v>
      </c>
      <c r="Y277" t="str">
        <f>IF(StockData[[#This Row],[Daily Return %]]&gt;0,"Gain",IF(StockData[[#This Row],[Daily Return %]]&lt;0,"Loss","No Change"))</f>
        <v>Loss</v>
      </c>
    </row>
    <row r="278" spans="1:25" x14ac:dyDescent="0.3">
      <c r="A278" s="1">
        <v>45692</v>
      </c>
      <c r="B278" s="1" t="s">
        <v>320</v>
      </c>
      <c r="C278" s="1" t="s">
        <v>54</v>
      </c>
      <c r="D278">
        <f>MONTH(StockData[[#This Row],[DATE]])</f>
        <v>2</v>
      </c>
      <c r="E278">
        <v>2025</v>
      </c>
      <c r="F278" t="s">
        <v>27</v>
      </c>
      <c r="G278" t="str">
        <f>"Q"&amp;ROUNDUP(StockData[[#This Row],[Month Number]]/3,0)</f>
        <v>Q1</v>
      </c>
      <c r="H278" s="1" t="s">
        <v>28</v>
      </c>
      <c r="I278" s="1" t="s">
        <v>29</v>
      </c>
      <c r="J278" t="s">
        <v>30</v>
      </c>
      <c r="K278">
        <v>994</v>
      </c>
      <c r="L278">
        <v>1017.1</v>
      </c>
      <c r="M278">
        <v>987.8</v>
      </c>
      <c r="N278">
        <v>989.4</v>
      </c>
      <c r="O278">
        <v>1012.95</v>
      </c>
      <c r="P278">
        <v>1015.3</v>
      </c>
      <c r="Q278">
        <v>1009.27</v>
      </c>
      <c r="R278">
        <v>16058171</v>
      </c>
      <c r="S278">
        <v>16206964527.65</v>
      </c>
      <c r="T278">
        <v>297717</v>
      </c>
      <c r="U278">
        <v>11531224</v>
      </c>
      <c r="V278">
        <v>71.81</v>
      </c>
      <c r="W278" s="3">
        <f>StockData[[#This Row],[CLOSE]]-StockData[[#This Row],[PREV. CLOSE]]</f>
        <v>25.899999999999977</v>
      </c>
      <c r="X278" s="2">
        <f>IFERROR((StockData[[#This Row],[CLOSE]]-StockData[[#This Row],[PREV. CLOSE]])/StockData[[#This Row],[PREV. CLOSE]],0)</f>
        <v>2.6177481301799047E-2</v>
      </c>
      <c r="Y278" t="str">
        <f>IF(StockData[[#This Row],[Daily Return %]]&gt;0,"Gain",IF(StockData[[#This Row],[Daily Return %]]&lt;0,"Loss","No Change"))</f>
        <v>Gain</v>
      </c>
    </row>
    <row r="279" spans="1:25" x14ac:dyDescent="0.3">
      <c r="A279" s="1">
        <v>45693</v>
      </c>
      <c r="B279" s="1" t="s">
        <v>321</v>
      </c>
      <c r="C279" s="1" t="s">
        <v>54</v>
      </c>
      <c r="D279">
        <f>MONTH(StockData[[#This Row],[DATE]])</f>
        <v>2</v>
      </c>
      <c r="E279">
        <v>2025</v>
      </c>
      <c r="F279" t="s">
        <v>27</v>
      </c>
      <c r="G279" t="str">
        <f>"Q"&amp;ROUNDUP(StockData[[#This Row],[Month Number]]/3,0)</f>
        <v>Q1</v>
      </c>
      <c r="H279" s="1" t="s">
        <v>28</v>
      </c>
      <c r="I279" s="1" t="s">
        <v>29</v>
      </c>
      <c r="J279" t="s">
        <v>30</v>
      </c>
      <c r="K279">
        <v>1020.6</v>
      </c>
      <c r="L279">
        <v>1022.05</v>
      </c>
      <c r="M279">
        <v>1010.5</v>
      </c>
      <c r="N279">
        <v>1015.3</v>
      </c>
      <c r="O279">
        <v>1011.55</v>
      </c>
      <c r="P279">
        <v>1013.3</v>
      </c>
      <c r="Q279">
        <v>1015.98</v>
      </c>
      <c r="R279">
        <v>7858373</v>
      </c>
      <c r="S279">
        <v>7983968896.8500004</v>
      </c>
      <c r="T279">
        <v>256721</v>
      </c>
      <c r="U279">
        <v>5390290</v>
      </c>
      <c r="V279">
        <v>68.59</v>
      </c>
      <c r="W279" s="3">
        <f>StockData[[#This Row],[CLOSE]]-StockData[[#This Row],[PREV. CLOSE]]</f>
        <v>-2</v>
      </c>
      <c r="X279" s="2">
        <f>IFERROR((StockData[[#This Row],[CLOSE]]-StockData[[#This Row],[PREV. CLOSE]])/StockData[[#This Row],[PREV. CLOSE]],0)</f>
        <v>-1.9698611247907023E-3</v>
      </c>
      <c r="Y279" t="str">
        <f>IF(StockData[[#This Row],[Daily Return %]]&gt;0,"Gain",IF(StockData[[#This Row],[Daily Return %]]&lt;0,"Loss","No Change"))</f>
        <v>Loss</v>
      </c>
    </row>
    <row r="280" spans="1:25" x14ac:dyDescent="0.3">
      <c r="A280" s="1">
        <v>45694</v>
      </c>
      <c r="B280" s="1" t="s">
        <v>322</v>
      </c>
      <c r="C280" s="1" t="s">
        <v>54</v>
      </c>
      <c r="D280">
        <f>MONTH(StockData[[#This Row],[DATE]])</f>
        <v>2</v>
      </c>
      <c r="E280">
        <v>2025</v>
      </c>
      <c r="F280" t="s">
        <v>27</v>
      </c>
      <c r="G280" t="str">
        <f>"Q"&amp;ROUNDUP(StockData[[#This Row],[Month Number]]/3,0)</f>
        <v>Q1</v>
      </c>
      <c r="H280" s="1" t="s">
        <v>28</v>
      </c>
      <c r="I280" s="1" t="s">
        <v>29</v>
      </c>
      <c r="J280" t="s">
        <v>30</v>
      </c>
      <c r="K280">
        <v>1012</v>
      </c>
      <c r="L280">
        <v>1021.85</v>
      </c>
      <c r="M280">
        <v>1010.05</v>
      </c>
      <c r="N280">
        <v>1013.3</v>
      </c>
      <c r="O280">
        <v>1021.4</v>
      </c>
      <c r="P280">
        <v>1020.7</v>
      </c>
      <c r="Q280">
        <v>1016.1</v>
      </c>
      <c r="R280">
        <v>5815563</v>
      </c>
      <c r="S280">
        <v>5909178103.0500002</v>
      </c>
      <c r="T280">
        <v>139771</v>
      </c>
      <c r="U280">
        <v>3210373</v>
      </c>
      <c r="V280">
        <v>55.2</v>
      </c>
      <c r="W280" s="3">
        <f>StockData[[#This Row],[CLOSE]]-StockData[[#This Row],[PREV. CLOSE]]</f>
        <v>7.4000000000000909</v>
      </c>
      <c r="X280" s="2">
        <f>IFERROR((StockData[[#This Row],[CLOSE]]-StockData[[#This Row],[PREV. CLOSE]])/StockData[[#This Row],[PREV. CLOSE]],0)</f>
        <v>7.3028718049936757E-3</v>
      </c>
      <c r="Y280" t="str">
        <f>IF(StockData[[#This Row],[Daily Return %]]&gt;0,"Gain",IF(StockData[[#This Row],[Daily Return %]]&lt;0,"Loss","No Change"))</f>
        <v>Gain</v>
      </c>
    </row>
    <row r="281" spans="1:25" x14ac:dyDescent="0.3">
      <c r="A281" s="1">
        <v>45695</v>
      </c>
      <c r="B281" s="1" t="s">
        <v>323</v>
      </c>
      <c r="C281" s="1" t="s">
        <v>54</v>
      </c>
      <c r="D281">
        <f>MONTH(StockData[[#This Row],[DATE]])</f>
        <v>2</v>
      </c>
      <c r="E281">
        <v>2025</v>
      </c>
      <c r="F281" t="s">
        <v>27</v>
      </c>
      <c r="G281" t="str">
        <f>"Q"&amp;ROUNDUP(StockData[[#This Row],[Month Number]]/3,0)</f>
        <v>Q1</v>
      </c>
      <c r="H281" s="1" t="s">
        <v>28</v>
      </c>
      <c r="I281" s="1" t="s">
        <v>29</v>
      </c>
      <c r="J281" t="s">
        <v>30</v>
      </c>
      <c r="K281">
        <v>1019.5</v>
      </c>
      <c r="L281">
        <v>1027.3499999999999</v>
      </c>
      <c r="M281">
        <v>1007.65</v>
      </c>
      <c r="N281">
        <v>1020.7</v>
      </c>
      <c r="O281">
        <v>1021</v>
      </c>
      <c r="P281">
        <v>1024.0999999999999</v>
      </c>
      <c r="Q281">
        <v>1020.24</v>
      </c>
      <c r="R281">
        <v>8638651</v>
      </c>
      <c r="S281">
        <v>8813469234.8500004</v>
      </c>
      <c r="T281">
        <v>190349</v>
      </c>
      <c r="U281">
        <v>5867527</v>
      </c>
      <c r="V281">
        <v>67.92</v>
      </c>
      <c r="W281" s="3">
        <f>StockData[[#This Row],[CLOSE]]-StockData[[#This Row],[PREV. CLOSE]]</f>
        <v>3.3999999999998636</v>
      </c>
      <c r="X281" s="2">
        <f>IFERROR((StockData[[#This Row],[CLOSE]]-StockData[[#This Row],[PREV. CLOSE]])/StockData[[#This Row],[PREV. CLOSE]],0)</f>
        <v>3.3310473204662128E-3</v>
      </c>
      <c r="Y281" t="str">
        <f>IF(StockData[[#This Row],[Daily Return %]]&gt;0,"Gain",IF(StockData[[#This Row],[Daily Return %]]&lt;0,"Loss","No Change"))</f>
        <v>Gain</v>
      </c>
    </row>
    <row r="282" spans="1:25" x14ac:dyDescent="0.3">
      <c r="A282" s="1">
        <v>45698</v>
      </c>
      <c r="B282" s="1" t="s">
        <v>324</v>
      </c>
      <c r="C282" s="1" t="s">
        <v>54</v>
      </c>
      <c r="D282">
        <f>MONTH(StockData[[#This Row],[DATE]])</f>
        <v>2</v>
      </c>
      <c r="E282">
        <v>2025</v>
      </c>
      <c r="F282" t="s">
        <v>27</v>
      </c>
      <c r="G282" t="str">
        <f>"Q"&amp;ROUNDUP(StockData[[#This Row],[Month Number]]/3,0)</f>
        <v>Q1</v>
      </c>
      <c r="H282" s="1" t="s">
        <v>28</v>
      </c>
      <c r="I282" s="1" t="s">
        <v>29</v>
      </c>
      <c r="J282" t="s">
        <v>30</v>
      </c>
      <c r="K282">
        <v>1021</v>
      </c>
      <c r="L282">
        <v>1026.75</v>
      </c>
      <c r="M282">
        <v>1006.2</v>
      </c>
      <c r="N282">
        <v>1024.0999999999999</v>
      </c>
      <c r="O282">
        <v>1011.9</v>
      </c>
      <c r="P282">
        <v>1011.75</v>
      </c>
      <c r="Q282">
        <v>1012.32</v>
      </c>
      <c r="R282">
        <v>3960565</v>
      </c>
      <c r="S282">
        <v>4009371917.3000002</v>
      </c>
      <c r="T282">
        <v>125235</v>
      </c>
      <c r="U282">
        <v>2749694</v>
      </c>
      <c r="V282">
        <v>69.430000000000007</v>
      </c>
      <c r="W282" s="3">
        <f>StockData[[#This Row],[CLOSE]]-StockData[[#This Row],[PREV. CLOSE]]</f>
        <v>-12.349999999999909</v>
      </c>
      <c r="X282" s="2">
        <f>IFERROR((StockData[[#This Row],[CLOSE]]-StockData[[#This Row],[PREV. CLOSE]])/StockData[[#This Row],[PREV. CLOSE]],0)</f>
        <v>-1.2059369202226257E-2</v>
      </c>
      <c r="Y282" t="str">
        <f>IF(StockData[[#This Row],[Daily Return %]]&gt;0,"Gain",IF(StockData[[#This Row],[Daily Return %]]&lt;0,"Loss","No Change"))</f>
        <v>Loss</v>
      </c>
    </row>
    <row r="283" spans="1:25" x14ac:dyDescent="0.3">
      <c r="A283" s="1">
        <v>45699</v>
      </c>
      <c r="B283" s="1" t="s">
        <v>325</v>
      </c>
      <c r="C283" s="1" t="s">
        <v>54</v>
      </c>
      <c r="D283">
        <f>MONTH(StockData[[#This Row],[DATE]])</f>
        <v>2</v>
      </c>
      <c r="E283">
        <v>2025</v>
      </c>
      <c r="F283" t="s">
        <v>27</v>
      </c>
      <c r="G283" t="str">
        <f>"Q"&amp;ROUNDUP(StockData[[#This Row],[Month Number]]/3,0)</f>
        <v>Q1</v>
      </c>
      <c r="H283" s="1" t="s">
        <v>28</v>
      </c>
      <c r="I283" s="1" t="s">
        <v>29</v>
      </c>
      <c r="J283" t="s">
        <v>30</v>
      </c>
      <c r="K283">
        <v>1009</v>
      </c>
      <c r="L283">
        <v>1016.35</v>
      </c>
      <c r="M283">
        <v>1002.6</v>
      </c>
      <c r="N283">
        <v>1011.75</v>
      </c>
      <c r="O283">
        <v>1004.15</v>
      </c>
      <c r="P283">
        <v>1007.4</v>
      </c>
      <c r="Q283">
        <v>1008.9</v>
      </c>
      <c r="R283">
        <v>4808215</v>
      </c>
      <c r="S283">
        <v>4851025712.6000004</v>
      </c>
      <c r="T283">
        <v>108657</v>
      </c>
      <c r="U283">
        <v>2847532</v>
      </c>
      <c r="V283">
        <v>59.22</v>
      </c>
      <c r="W283" s="3">
        <f>StockData[[#This Row],[CLOSE]]-StockData[[#This Row],[PREV. CLOSE]]</f>
        <v>-4.3500000000000227</v>
      </c>
      <c r="X283" s="2">
        <f>IFERROR((StockData[[#This Row],[CLOSE]]-StockData[[#This Row],[PREV. CLOSE]])/StockData[[#This Row],[PREV. CLOSE]],0)</f>
        <v>-4.2994810971089918E-3</v>
      </c>
      <c r="Y283" t="str">
        <f>IF(StockData[[#This Row],[Daily Return %]]&gt;0,"Gain",IF(StockData[[#This Row],[Daily Return %]]&lt;0,"Loss","No Change"))</f>
        <v>Loss</v>
      </c>
    </row>
    <row r="284" spans="1:25" x14ac:dyDescent="0.3">
      <c r="A284" s="1">
        <v>45700</v>
      </c>
      <c r="B284" s="1" t="s">
        <v>326</v>
      </c>
      <c r="C284" s="1" t="s">
        <v>54</v>
      </c>
      <c r="D284">
        <f>MONTH(StockData[[#This Row],[DATE]])</f>
        <v>2</v>
      </c>
      <c r="E284">
        <v>2025</v>
      </c>
      <c r="F284" t="s">
        <v>27</v>
      </c>
      <c r="G284" t="str">
        <f>"Q"&amp;ROUNDUP(StockData[[#This Row],[Month Number]]/3,0)</f>
        <v>Q1</v>
      </c>
      <c r="H284" s="1" t="s">
        <v>28</v>
      </c>
      <c r="I284" s="1" t="s">
        <v>29</v>
      </c>
      <c r="J284" t="s">
        <v>30</v>
      </c>
      <c r="K284">
        <v>1000</v>
      </c>
      <c r="L284">
        <v>1010.65</v>
      </c>
      <c r="M284">
        <v>984</v>
      </c>
      <c r="N284">
        <v>1007.4</v>
      </c>
      <c r="O284">
        <v>1006.9</v>
      </c>
      <c r="P284">
        <v>1006.9</v>
      </c>
      <c r="Q284">
        <v>1000.64</v>
      </c>
      <c r="R284">
        <v>7669283</v>
      </c>
      <c r="S284">
        <v>7674164847.4499998</v>
      </c>
      <c r="T284">
        <v>180366</v>
      </c>
      <c r="U284">
        <v>4915509</v>
      </c>
      <c r="V284">
        <v>64.09</v>
      </c>
      <c r="W284" s="3">
        <f>StockData[[#This Row],[CLOSE]]-StockData[[#This Row],[PREV. CLOSE]]</f>
        <v>-0.5</v>
      </c>
      <c r="X284" s="2">
        <f>IFERROR((StockData[[#This Row],[CLOSE]]-StockData[[#This Row],[PREV. CLOSE]])/StockData[[#This Row],[PREV. CLOSE]],0)</f>
        <v>-4.9632717887631531E-4</v>
      </c>
      <c r="Y284" t="str">
        <f>IF(StockData[[#This Row],[Daily Return %]]&gt;0,"Gain",IF(StockData[[#This Row],[Daily Return %]]&lt;0,"Loss","No Change"))</f>
        <v>Loss</v>
      </c>
    </row>
    <row r="285" spans="1:25" x14ac:dyDescent="0.3">
      <c r="A285" s="1">
        <v>45701</v>
      </c>
      <c r="B285" s="1" t="s">
        <v>327</v>
      </c>
      <c r="C285" s="1" t="s">
        <v>54</v>
      </c>
      <c r="D285">
        <f>MONTH(StockData[[#This Row],[DATE]])</f>
        <v>2</v>
      </c>
      <c r="E285">
        <v>2025</v>
      </c>
      <c r="F285" t="s">
        <v>27</v>
      </c>
      <c r="G285" t="str">
        <f>"Q"&amp;ROUNDUP(StockData[[#This Row],[Month Number]]/3,0)</f>
        <v>Q1</v>
      </c>
      <c r="H285" s="1" t="s">
        <v>28</v>
      </c>
      <c r="I285" s="1" t="s">
        <v>29</v>
      </c>
      <c r="J285" t="s">
        <v>30</v>
      </c>
      <c r="K285">
        <v>1003</v>
      </c>
      <c r="L285">
        <v>1017.45</v>
      </c>
      <c r="M285">
        <v>1001.05</v>
      </c>
      <c r="N285">
        <v>1006.9</v>
      </c>
      <c r="O285">
        <v>1008.5</v>
      </c>
      <c r="P285">
        <v>1008.2</v>
      </c>
      <c r="Q285">
        <v>1010.25</v>
      </c>
      <c r="R285">
        <v>6348246</v>
      </c>
      <c r="S285">
        <v>6413330470.3999996</v>
      </c>
      <c r="T285">
        <v>221502</v>
      </c>
      <c r="U285">
        <v>4530392</v>
      </c>
      <c r="V285">
        <v>71.36</v>
      </c>
      <c r="W285" s="3">
        <f>StockData[[#This Row],[CLOSE]]-StockData[[#This Row],[PREV. CLOSE]]</f>
        <v>1.3000000000000682</v>
      </c>
      <c r="X285" s="2">
        <f>IFERROR((StockData[[#This Row],[CLOSE]]-StockData[[#This Row],[PREV. CLOSE]])/StockData[[#This Row],[PREV. CLOSE]],0)</f>
        <v>1.2910914688649005E-3</v>
      </c>
      <c r="Y285" t="str">
        <f>IF(StockData[[#This Row],[Daily Return %]]&gt;0,"Gain",IF(StockData[[#This Row],[Daily Return %]]&lt;0,"Loss","No Change"))</f>
        <v>Gain</v>
      </c>
    </row>
    <row r="286" spans="1:25" x14ac:dyDescent="0.3">
      <c r="A286" s="1">
        <v>45702</v>
      </c>
      <c r="B286" s="1" t="s">
        <v>328</v>
      </c>
      <c r="C286" s="1" t="s">
        <v>54</v>
      </c>
      <c r="D286">
        <f>MONTH(StockData[[#This Row],[DATE]])</f>
        <v>2</v>
      </c>
      <c r="E286">
        <v>2025</v>
      </c>
      <c r="F286" t="s">
        <v>27</v>
      </c>
      <c r="G286" t="str">
        <f>"Q"&amp;ROUNDUP(StockData[[#This Row],[Month Number]]/3,0)</f>
        <v>Q1</v>
      </c>
      <c r="H286" s="1" t="s">
        <v>28</v>
      </c>
      <c r="I286" s="1" t="s">
        <v>29</v>
      </c>
      <c r="J286" t="s">
        <v>30</v>
      </c>
      <c r="K286">
        <v>1010.55</v>
      </c>
      <c r="L286">
        <v>1016</v>
      </c>
      <c r="M286">
        <v>987.65</v>
      </c>
      <c r="N286">
        <v>1008.2</v>
      </c>
      <c r="O286">
        <v>996</v>
      </c>
      <c r="P286">
        <v>997.5</v>
      </c>
      <c r="Q286">
        <v>996.14</v>
      </c>
      <c r="R286">
        <v>5375755</v>
      </c>
      <c r="S286">
        <v>5354995567.1499996</v>
      </c>
      <c r="T286">
        <v>139366</v>
      </c>
      <c r="U286">
        <v>3692004</v>
      </c>
      <c r="V286">
        <v>68.680000000000007</v>
      </c>
      <c r="W286" s="3">
        <f>StockData[[#This Row],[CLOSE]]-StockData[[#This Row],[PREV. CLOSE]]</f>
        <v>-10.700000000000045</v>
      </c>
      <c r="X286" s="2">
        <f>IFERROR((StockData[[#This Row],[CLOSE]]-StockData[[#This Row],[PREV. CLOSE]])/StockData[[#This Row],[PREV. CLOSE]],0)</f>
        <v>-1.0612973616346008E-2</v>
      </c>
      <c r="Y286" t="str">
        <f>IF(StockData[[#This Row],[Daily Return %]]&gt;0,"Gain",IF(StockData[[#This Row],[Daily Return %]]&lt;0,"Loss","No Change"))</f>
        <v>Loss</v>
      </c>
    </row>
    <row r="287" spans="1:25" x14ac:dyDescent="0.3">
      <c r="A287" s="1">
        <v>45705</v>
      </c>
      <c r="B287" s="1" t="s">
        <v>329</v>
      </c>
      <c r="C287" s="1" t="s">
        <v>54</v>
      </c>
      <c r="D287">
        <f>MONTH(StockData[[#This Row],[DATE]])</f>
        <v>2</v>
      </c>
      <c r="E287">
        <v>2025</v>
      </c>
      <c r="F287" t="s">
        <v>27</v>
      </c>
      <c r="G287" t="str">
        <f>"Q"&amp;ROUNDUP(StockData[[#This Row],[Month Number]]/3,0)</f>
        <v>Q1</v>
      </c>
      <c r="H287" s="1" t="s">
        <v>28</v>
      </c>
      <c r="I287" s="1" t="s">
        <v>29</v>
      </c>
      <c r="J287" t="s">
        <v>30</v>
      </c>
      <c r="K287">
        <v>992.45</v>
      </c>
      <c r="L287">
        <v>999.65</v>
      </c>
      <c r="M287">
        <v>978.05</v>
      </c>
      <c r="N287">
        <v>997.5</v>
      </c>
      <c r="O287">
        <v>995</v>
      </c>
      <c r="P287">
        <v>992.95</v>
      </c>
      <c r="Q287">
        <v>985.88</v>
      </c>
      <c r="R287">
        <v>7166803</v>
      </c>
      <c r="S287">
        <v>7065637109.5</v>
      </c>
      <c r="T287">
        <v>156905</v>
      </c>
      <c r="U287">
        <v>4819983</v>
      </c>
      <c r="V287">
        <v>67.25</v>
      </c>
      <c r="W287" s="3">
        <f>StockData[[#This Row],[CLOSE]]-StockData[[#This Row],[PREV. CLOSE]]</f>
        <v>-4.5499999999999545</v>
      </c>
      <c r="X287" s="2">
        <f>IFERROR((StockData[[#This Row],[CLOSE]]-StockData[[#This Row],[PREV. CLOSE]])/StockData[[#This Row],[PREV. CLOSE]],0)</f>
        <v>-4.5614035087718843E-3</v>
      </c>
      <c r="Y287" t="str">
        <f>IF(StockData[[#This Row],[Daily Return %]]&gt;0,"Gain",IF(StockData[[#This Row],[Daily Return %]]&lt;0,"Loss","No Change"))</f>
        <v>Loss</v>
      </c>
    </row>
    <row r="288" spans="1:25" x14ac:dyDescent="0.3">
      <c r="A288" s="1">
        <v>45706</v>
      </c>
      <c r="B288" s="1" t="s">
        <v>330</v>
      </c>
      <c r="C288" s="1" t="s">
        <v>54</v>
      </c>
      <c r="D288">
        <f>MONTH(StockData[[#This Row],[DATE]])</f>
        <v>2</v>
      </c>
      <c r="E288">
        <v>2025</v>
      </c>
      <c r="F288" t="s">
        <v>27</v>
      </c>
      <c r="G288" t="str">
        <f>"Q"&amp;ROUNDUP(StockData[[#This Row],[Month Number]]/3,0)</f>
        <v>Q1</v>
      </c>
      <c r="H288" s="1" t="s">
        <v>28</v>
      </c>
      <c r="I288" s="1" t="s">
        <v>29</v>
      </c>
      <c r="J288" t="s">
        <v>30</v>
      </c>
      <c r="K288">
        <v>992.95</v>
      </c>
      <c r="L288">
        <v>997.35</v>
      </c>
      <c r="M288">
        <v>986.55</v>
      </c>
      <c r="N288">
        <v>992.95</v>
      </c>
      <c r="O288">
        <v>994.9</v>
      </c>
      <c r="P288">
        <v>994.15</v>
      </c>
      <c r="Q288">
        <v>992.83</v>
      </c>
      <c r="R288">
        <v>3090004</v>
      </c>
      <c r="S288">
        <v>3067850049.3499999</v>
      </c>
      <c r="T288">
        <v>93392</v>
      </c>
      <c r="U288">
        <v>1697112</v>
      </c>
      <c r="V288">
        <v>54.92</v>
      </c>
      <c r="W288" s="3">
        <f>StockData[[#This Row],[CLOSE]]-StockData[[#This Row],[PREV. CLOSE]]</f>
        <v>1.1999999999999318</v>
      </c>
      <c r="X288" s="2">
        <f>IFERROR((StockData[[#This Row],[CLOSE]]-StockData[[#This Row],[PREV. CLOSE]])/StockData[[#This Row],[PREV. CLOSE]],0)</f>
        <v>1.2085200664685349E-3</v>
      </c>
      <c r="Y288" t="str">
        <f>IF(StockData[[#This Row],[Daily Return %]]&gt;0,"Gain",IF(StockData[[#This Row],[Daily Return %]]&lt;0,"Loss","No Change"))</f>
        <v>Gain</v>
      </c>
    </row>
    <row r="289" spans="1:25" x14ac:dyDescent="0.3">
      <c r="A289" s="1">
        <v>45707</v>
      </c>
      <c r="B289" s="1" t="s">
        <v>331</v>
      </c>
      <c r="C289" s="1" t="s">
        <v>54</v>
      </c>
      <c r="D289">
        <f>MONTH(StockData[[#This Row],[DATE]])</f>
        <v>2</v>
      </c>
      <c r="E289">
        <v>2025</v>
      </c>
      <c r="F289" t="s">
        <v>27</v>
      </c>
      <c r="G289" t="str">
        <f>"Q"&amp;ROUNDUP(StockData[[#This Row],[Month Number]]/3,0)</f>
        <v>Q1</v>
      </c>
      <c r="H289" s="1" t="s">
        <v>28</v>
      </c>
      <c r="I289" s="1" t="s">
        <v>29</v>
      </c>
      <c r="J289" t="s">
        <v>30</v>
      </c>
      <c r="K289">
        <v>991.65</v>
      </c>
      <c r="L289">
        <v>1013.45</v>
      </c>
      <c r="M289">
        <v>988.15</v>
      </c>
      <c r="N289">
        <v>994.15</v>
      </c>
      <c r="O289">
        <v>1009.4</v>
      </c>
      <c r="P289">
        <v>1011.35</v>
      </c>
      <c r="Q289">
        <v>1008.65</v>
      </c>
      <c r="R289">
        <v>6401381</v>
      </c>
      <c r="S289">
        <v>6456738195</v>
      </c>
      <c r="T289">
        <v>136108</v>
      </c>
      <c r="U289">
        <v>4883599</v>
      </c>
      <c r="V289">
        <v>76.290000000000006</v>
      </c>
      <c r="W289" s="3">
        <f>StockData[[#This Row],[CLOSE]]-StockData[[#This Row],[PREV. CLOSE]]</f>
        <v>17.200000000000045</v>
      </c>
      <c r="X289" s="2">
        <f>IFERROR((StockData[[#This Row],[CLOSE]]-StockData[[#This Row],[PREV. CLOSE]])/StockData[[#This Row],[PREV. CLOSE]],0)</f>
        <v>1.7301212090730822E-2</v>
      </c>
      <c r="Y289" t="str">
        <f>IF(StockData[[#This Row],[Daily Return %]]&gt;0,"Gain",IF(StockData[[#This Row],[Daily Return %]]&lt;0,"Loss","No Change"))</f>
        <v>Gain</v>
      </c>
    </row>
    <row r="290" spans="1:25" x14ac:dyDescent="0.3">
      <c r="A290" s="1">
        <v>45708</v>
      </c>
      <c r="B290" s="1" t="s">
        <v>332</v>
      </c>
      <c r="C290" s="1" t="s">
        <v>54</v>
      </c>
      <c r="D290">
        <f>MONTH(StockData[[#This Row],[DATE]])</f>
        <v>2</v>
      </c>
      <c r="E290">
        <v>2025</v>
      </c>
      <c r="F290" t="s">
        <v>27</v>
      </c>
      <c r="G290" t="str">
        <f>"Q"&amp;ROUNDUP(StockData[[#This Row],[Month Number]]/3,0)</f>
        <v>Q1</v>
      </c>
      <c r="H290" s="1" t="s">
        <v>28</v>
      </c>
      <c r="I290" s="1" t="s">
        <v>29</v>
      </c>
      <c r="J290" t="s">
        <v>30</v>
      </c>
      <c r="K290">
        <v>1008.4</v>
      </c>
      <c r="L290">
        <v>1019.65</v>
      </c>
      <c r="M290">
        <v>1006.5</v>
      </c>
      <c r="N290">
        <v>1011.35</v>
      </c>
      <c r="O290">
        <v>1019</v>
      </c>
      <c r="P290">
        <v>1017.2</v>
      </c>
      <c r="Q290">
        <v>1014.84</v>
      </c>
      <c r="R290">
        <v>5011212</v>
      </c>
      <c r="S290">
        <v>5085592825.6000004</v>
      </c>
      <c r="T290">
        <v>128195</v>
      </c>
      <c r="U290">
        <v>3729496</v>
      </c>
      <c r="V290">
        <v>74.42</v>
      </c>
      <c r="W290" s="3">
        <f>StockData[[#This Row],[CLOSE]]-StockData[[#This Row],[PREV. CLOSE]]</f>
        <v>5.8500000000000227</v>
      </c>
      <c r="X290" s="2">
        <f>IFERROR((StockData[[#This Row],[CLOSE]]-StockData[[#This Row],[PREV. CLOSE]])/StockData[[#This Row],[PREV. CLOSE]],0)</f>
        <v>5.7843476541256959E-3</v>
      </c>
      <c r="Y290" t="str">
        <f>IF(StockData[[#This Row],[Daily Return %]]&gt;0,"Gain",IF(StockData[[#This Row],[Daily Return %]]&lt;0,"Loss","No Change"))</f>
        <v>Gain</v>
      </c>
    </row>
    <row r="291" spans="1:25" x14ac:dyDescent="0.3">
      <c r="A291" s="1">
        <v>45709</v>
      </c>
      <c r="B291" s="1" t="s">
        <v>333</v>
      </c>
      <c r="C291" s="1" t="s">
        <v>54</v>
      </c>
      <c r="D291">
        <f>MONTH(StockData[[#This Row],[DATE]])</f>
        <v>2</v>
      </c>
      <c r="E291">
        <v>2025</v>
      </c>
      <c r="F291" t="s">
        <v>27</v>
      </c>
      <c r="G291" t="str">
        <f>"Q"&amp;ROUNDUP(StockData[[#This Row],[Month Number]]/3,0)</f>
        <v>Q1</v>
      </c>
      <c r="H291" s="1" t="s">
        <v>28</v>
      </c>
      <c r="I291" s="1" t="s">
        <v>29</v>
      </c>
      <c r="J291" t="s">
        <v>30</v>
      </c>
      <c r="K291">
        <v>1012</v>
      </c>
      <c r="L291">
        <v>1021.9</v>
      </c>
      <c r="M291">
        <v>1000.65</v>
      </c>
      <c r="N291">
        <v>1017.2</v>
      </c>
      <c r="O291">
        <v>1005.5</v>
      </c>
      <c r="P291">
        <v>1008.95</v>
      </c>
      <c r="Q291">
        <v>1011.16</v>
      </c>
      <c r="R291">
        <v>5019937</v>
      </c>
      <c r="S291">
        <v>5075936179.3000002</v>
      </c>
      <c r="T291">
        <v>107764</v>
      </c>
      <c r="U291">
        <v>3606343</v>
      </c>
      <c r="V291">
        <v>71.84</v>
      </c>
      <c r="W291" s="3">
        <f>StockData[[#This Row],[CLOSE]]-StockData[[#This Row],[PREV. CLOSE]]</f>
        <v>-8.25</v>
      </c>
      <c r="X291" s="2">
        <f>IFERROR((StockData[[#This Row],[CLOSE]]-StockData[[#This Row],[PREV. CLOSE]])/StockData[[#This Row],[PREV. CLOSE]],0)</f>
        <v>-8.1104994101454976E-3</v>
      </c>
      <c r="Y291" t="str">
        <f>IF(StockData[[#This Row],[Daily Return %]]&gt;0,"Gain",IF(StockData[[#This Row],[Daily Return %]]&lt;0,"Loss","No Change"))</f>
        <v>Loss</v>
      </c>
    </row>
    <row r="292" spans="1:25" x14ac:dyDescent="0.3">
      <c r="A292" s="1">
        <v>45712</v>
      </c>
      <c r="B292" s="1" t="s">
        <v>334</v>
      </c>
      <c r="C292" s="1" t="s">
        <v>54</v>
      </c>
      <c r="D292">
        <f>MONTH(StockData[[#This Row],[DATE]])</f>
        <v>2</v>
      </c>
      <c r="E292">
        <v>2025</v>
      </c>
      <c r="F292" t="s">
        <v>27</v>
      </c>
      <c r="G292" t="str">
        <f>"Q"&amp;ROUNDUP(StockData[[#This Row],[Month Number]]/3,0)</f>
        <v>Q1</v>
      </c>
      <c r="H292" s="1" t="s">
        <v>28</v>
      </c>
      <c r="I292" s="1" t="s">
        <v>29</v>
      </c>
      <c r="J292" t="s">
        <v>30</v>
      </c>
      <c r="K292">
        <v>1001.35</v>
      </c>
      <c r="L292">
        <v>1013</v>
      </c>
      <c r="M292">
        <v>998.55</v>
      </c>
      <c r="N292">
        <v>1008.95</v>
      </c>
      <c r="O292">
        <v>1010.4</v>
      </c>
      <c r="P292">
        <v>1010.05</v>
      </c>
      <c r="Q292">
        <v>1006.25</v>
      </c>
      <c r="R292">
        <v>4265454</v>
      </c>
      <c r="S292">
        <v>4292123348.0999999</v>
      </c>
      <c r="T292">
        <v>124743</v>
      </c>
      <c r="U292">
        <v>2808172</v>
      </c>
      <c r="V292">
        <v>65.84</v>
      </c>
      <c r="W292" s="3">
        <f>StockData[[#This Row],[CLOSE]]-StockData[[#This Row],[PREV. CLOSE]]</f>
        <v>1.0999999999999091</v>
      </c>
      <c r="X292" s="2">
        <f>IFERROR((StockData[[#This Row],[CLOSE]]-StockData[[#This Row],[PREV. CLOSE]])/StockData[[#This Row],[PREV. CLOSE]],0)</f>
        <v>1.0902423311362397E-3</v>
      </c>
      <c r="Y292" t="str">
        <f>IF(StockData[[#This Row],[Daily Return %]]&gt;0,"Gain",IF(StockData[[#This Row],[Daily Return %]]&lt;0,"Loss","No Change"))</f>
        <v>Gain</v>
      </c>
    </row>
    <row r="293" spans="1:25" x14ac:dyDescent="0.3">
      <c r="A293" s="1">
        <v>45713</v>
      </c>
      <c r="B293" s="1" t="s">
        <v>335</v>
      </c>
      <c r="C293" s="1" t="s">
        <v>54</v>
      </c>
      <c r="D293">
        <f>MONTH(StockData[[#This Row],[DATE]])</f>
        <v>2</v>
      </c>
      <c r="E293">
        <v>2025</v>
      </c>
      <c r="F293" t="s">
        <v>27</v>
      </c>
      <c r="G293" t="str">
        <f>"Q"&amp;ROUNDUP(StockData[[#This Row],[Month Number]]/3,0)</f>
        <v>Q1</v>
      </c>
      <c r="H293" s="1" t="s">
        <v>28</v>
      </c>
      <c r="I293" s="1" t="s">
        <v>29</v>
      </c>
      <c r="J293" t="s">
        <v>30</v>
      </c>
      <c r="K293">
        <v>1004</v>
      </c>
      <c r="L293">
        <v>1013.7</v>
      </c>
      <c r="M293">
        <v>997.1</v>
      </c>
      <c r="N293">
        <v>1010.05</v>
      </c>
      <c r="O293">
        <v>1008.75</v>
      </c>
      <c r="P293">
        <v>1009.1</v>
      </c>
      <c r="Q293">
        <v>1006.76</v>
      </c>
      <c r="R293">
        <v>5708975</v>
      </c>
      <c r="S293">
        <v>5747572158.6499996</v>
      </c>
      <c r="T293">
        <v>123245</v>
      </c>
      <c r="U293">
        <v>3184315</v>
      </c>
      <c r="V293">
        <v>55.78</v>
      </c>
      <c r="W293" s="3">
        <f>StockData[[#This Row],[CLOSE]]-StockData[[#This Row],[PREV. CLOSE]]</f>
        <v>-0.94999999999993179</v>
      </c>
      <c r="X293" s="2">
        <f>IFERROR((StockData[[#This Row],[CLOSE]]-StockData[[#This Row],[PREV. CLOSE]])/StockData[[#This Row],[PREV. CLOSE]],0)</f>
        <v>-9.4054749764856376E-4</v>
      </c>
      <c r="Y293" t="str">
        <f>IF(StockData[[#This Row],[Daily Return %]]&gt;0,"Gain",IF(StockData[[#This Row],[Daily Return %]]&lt;0,"Loss","No Change"))</f>
        <v>Loss</v>
      </c>
    </row>
    <row r="294" spans="1:25" x14ac:dyDescent="0.3">
      <c r="A294" s="1">
        <v>45715</v>
      </c>
      <c r="B294" s="1" t="s">
        <v>336</v>
      </c>
      <c r="C294" s="1" t="s">
        <v>54</v>
      </c>
      <c r="D294">
        <f>MONTH(StockData[[#This Row],[DATE]])</f>
        <v>2</v>
      </c>
      <c r="E294">
        <v>2025</v>
      </c>
      <c r="F294" t="s">
        <v>27</v>
      </c>
      <c r="G294" t="str">
        <f>"Q"&amp;ROUNDUP(StockData[[#This Row],[Month Number]]/3,0)</f>
        <v>Q1</v>
      </c>
      <c r="H294" s="1" t="s">
        <v>28</v>
      </c>
      <c r="I294" s="1" t="s">
        <v>29</v>
      </c>
      <c r="J294" t="s">
        <v>30</v>
      </c>
      <c r="K294">
        <v>1007.65</v>
      </c>
      <c r="L294">
        <v>1023.55</v>
      </c>
      <c r="M294">
        <v>1005.15</v>
      </c>
      <c r="N294">
        <v>1009.1</v>
      </c>
      <c r="O294">
        <v>1017.45</v>
      </c>
      <c r="P294">
        <v>1016.7</v>
      </c>
      <c r="Q294">
        <v>1017.46</v>
      </c>
      <c r="R294">
        <v>9777690</v>
      </c>
      <c r="S294">
        <v>9948386846.8500004</v>
      </c>
      <c r="T294">
        <v>176924</v>
      </c>
      <c r="U294">
        <v>6997970</v>
      </c>
      <c r="V294">
        <v>71.569999999999993</v>
      </c>
      <c r="W294" s="3">
        <f>StockData[[#This Row],[CLOSE]]-StockData[[#This Row],[PREV. CLOSE]]</f>
        <v>7.6000000000000227</v>
      </c>
      <c r="X294" s="2">
        <f>IFERROR((StockData[[#This Row],[CLOSE]]-StockData[[#This Row],[PREV. CLOSE]])/StockData[[#This Row],[PREV. CLOSE]],0)</f>
        <v>7.5314636805074052E-3</v>
      </c>
      <c r="Y294" t="str">
        <f>IF(StockData[[#This Row],[Daily Return %]]&gt;0,"Gain",IF(StockData[[#This Row],[Daily Return %]]&lt;0,"Loss","No Change"))</f>
        <v>Gain</v>
      </c>
    </row>
    <row r="295" spans="1:25" x14ac:dyDescent="0.3">
      <c r="A295" s="1">
        <v>45716</v>
      </c>
      <c r="B295" s="1" t="s">
        <v>337</v>
      </c>
      <c r="C295" s="1" t="s">
        <v>54</v>
      </c>
      <c r="D295">
        <f>MONTH(StockData[[#This Row],[DATE]])</f>
        <v>2</v>
      </c>
      <c r="E295">
        <v>2025</v>
      </c>
      <c r="F295" t="s">
        <v>27</v>
      </c>
      <c r="G295" t="str">
        <f>"Q"&amp;ROUNDUP(StockData[[#This Row],[Month Number]]/3,0)</f>
        <v>Q1</v>
      </c>
      <c r="H295" s="1" t="s">
        <v>28</v>
      </c>
      <c r="I295" s="1" t="s">
        <v>29</v>
      </c>
      <c r="J295" t="s">
        <v>30</v>
      </c>
      <c r="K295">
        <v>1014.8</v>
      </c>
      <c r="L295">
        <v>1035.5</v>
      </c>
      <c r="M295">
        <v>1009.95</v>
      </c>
      <c r="N295">
        <v>1016.7</v>
      </c>
      <c r="O295">
        <v>1015.6</v>
      </c>
      <c r="P295">
        <v>1015.55</v>
      </c>
      <c r="Q295">
        <v>1019.47</v>
      </c>
      <c r="R295">
        <v>15026849</v>
      </c>
      <c r="S295">
        <v>15319389008.549999</v>
      </c>
      <c r="T295">
        <v>259384</v>
      </c>
      <c r="U295">
        <v>10393264</v>
      </c>
      <c r="V295">
        <v>69.16</v>
      </c>
      <c r="W295" s="3">
        <f>StockData[[#This Row],[CLOSE]]-StockData[[#This Row],[PREV. CLOSE]]</f>
        <v>-1.1500000000000909</v>
      </c>
      <c r="X295" s="2">
        <f>IFERROR((StockData[[#This Row],[CLOSE]]-StockData[[#This Row],[PREV. CLOSE]])/StockData[[#This Row],[PREV. CLOSE]],0)</f>
        <v>-1.1311104553949946E-3</v>
      </c>
      <c r="Y295" t="str">
        <f>IF(StockData[[#This Row],[Daily Return %]]&gt;0,"Gain",IF(StockData[[#This Row],[Daily Return %]]&lt;0,"Loss","No Change"))</f>
        <v>Loss</v>
      </c>
    </row>
    <row r="296" spans="1:25" x14ac:dyDescent="0.3">
      <c r="A296" s="1">
        <v>45719</v>
      </c>
      <c r="B296" s="1" t="s">
        <v>338</v>
      </c>
      <c r="C296" s="1" t="s">
        <v>76</v>
      </c>
      <c r="D296">
        <f>MONTH(StockData[[#This Row],[DATE]])</f>
        <v>3</v>
      </c>
      <c r="E296">
        <v>2025</v>
      </c>
      <c r="F296" t="s">
        <v>27</v>
      </c>
      <c r="G296" t="str">
        <f>"Q"&amp;ROUNDUP(StockData[[#This Row],[Month Number]]/3,0)</f>
        <v>Q1</v>
      </c>
      <c r="H296" s="1" t="s">
        <v>28</v>
      </c>
      <c r="I296" s="1" t="s">
        <v>29</v>
      </c>
      <c r="J296" t="s">
        <v>30</v>
      </c>
      <c r="K296">
        <v>1017.05</v>
      </c>
      <c r="L296">
        <v>1019.4</v>
      </c>
      <c r="M296">
        <v>992</v>
      </c>
      <c r="N296">
        <v>1015.55</v>
      </c>
      <c r="O296">
        <v>1006</v>
      </c>
      <c r="P296">
        <v>1007.25</v>
      </c>
      <c r="Q296">
        <v>1004.51</v>
      </c>
      <c r="R296">
        <v>6763184</v>
      </c>
      <c r="S296">
        <v>6793687630.0500002</v>
      </c>
      <c r="T296">
        <v>251708</v>
      </c>
      <c r="U296">
        <v>4760424</v>
      </c>
      <c r="V296">
        <v>70.39</v>
      </c>
      <c r="W296" s="3">
        <f>StockData[[#This Row],[CLOSE]]-StockData[[#This Row],[PREV. CLOSE]]</f>
        <v>-8.2999999999999545</v>
      </c>
      <c r="X296" s="2">
        <f>IFERROR((StockData[[#This Row],[CLOSE]]-StockData[[#This Row],[PREV. CLOSE]])/StockData[[#This Row],[PREV. CLOSE]],0)</f>
        <v>-8.1729112303677368E-3</v>
      </c>
      <c r="Y296" t="str">
        <f>IF(StockData[[#This Row],[Daily Return %]]&gt;0,"Gain",IF(StockData[[#This Row],[Daily Return %]]&lt;0,"Loss","No Change"))</f>
        <v>Loss</v>
      </c>
    </row>
    <row r="297" spans="1:25" x14ac:dyDescent="0.3">
      <c r="A297" s="1">
        <v>45720</v>
      </c>
      <c r="B297" s="1" t="s">
        <v>339</v>
      </c>
      <c r="C297" s="1" t="s">
        <v>76</v>
      </c>
      <c r="D297">
        <f>MONTH(StockData[[#This Row],[DATE]])</f>
        <v>3</v>
      </c>
      <c r="E297">
        <v>2025</v>
      </c>
      <c r="F297" t="s">
        <v>27</v>
      </c>
      <c r="G297" t="str">
        <f>"Q"&amp;ROUNDUP(StockData[[#This Row],[Month Number]]/3,0)</f>
        <v>Q1</v>
      </c>
      <c r="H297" s="1" t="s">
        <v>28</v>
      </c>
      <c r="I297" s="1" t="s">
        <v>29</v>
      </c>
      <c r="J297" t="s">
        <v>30</v>
      </c>
      <c r="K297">
        <v>1001.1</v>
      </c>
      <c r="L297">
        <v>1011.1</v>
      </c>
      <c r="M297">
        <v>998.6</v>
      </c>
      <c r="N297">
        <v>1007.25</v>
      </c>
      <c r="O297">
        <v>1003</v>
      </c>
      <c r="P297">
        <v>1001.8</v>
      </c>
      <c r="Q297">
        <v>1002.62</v>
      </c>
      <c r="R297">
        <v>5786420</v>
      </c>
      <c r="S297">
        <v>5801568843.5</v>
      </c>
      <c r="T297">
        <v>202534</v>
      </c>
      <c r="U297">
        <v>3999850</v>
      </c>
      <c r="V297">
        <v>69.12</v>
      </c>
      <c r="W297" s="3">
        <f>StockData[[#This Row],[CLOSE]]-StockData[[#This Row],[PREV. CLOSE]]</f>
        <v>-5.4500000000000455</v>
      </c>
      <c r="X297" s="2">
        <f>IFERROR((StockData[[#This Row],[CLOSE]]-StockData[[#This Row],[PREV. CLOSE]])/StockData[[#This Row],[PREV. CLOSE]],0)</f>
        <v>-5.4107719036982334E-3</v>
      </c>
      <c r="Y297" t="str">
        <f>IF(StockData[[#This Row],[Daily Return %]]&gt;0,"Gain",IF(StockData[[#This Row],[Daily Return %]]&lt;0,"Loss","No Change"))</f>
        <v>Loss</v>
      </c>
    </row>
    <row r="298" spans="1:25" x14ac:dyDescent="0.3">
      <c r="A298" s="1">
        <v>45721</v>
      </c>
      <c r="B298" s="1" t="s">
        <v>340</v>
      </c>
      <c r="C298" s="1" t="s">
        <v>76</v>
      </c>
      <c r="D298">
        <f>MONTH(StockData[[#This Row],[DATE]])</f>
        <v>3</v>
      </c>
      <c r="E298">
        <v>2025</v>
      </c>
      <c r="F298" t="s">
        <v>27</v>
      </c>
      <c r="G298" t="str">
        <f>"Q"&amp;ROUNDUP(StockData[[#This Row],[Month Number]]/3,0)</f>
        <v>Q1</v>
      </c>
      <c r="H298" s="1" t="s">
        <v>28</v>
      </c>
      <c r="I298" s="1" t="s">
        <v>29</v>
      </c>
      <c r="J298" t="s">
        <v>30</v>
      </c>
      <c r="K298">
        <v>1003</v>
      </c>
      <c r="L298">
        <v>1017.4</v>
      </c>
      <c r="M298">
        <v>1002.55</v>
      </c>
      <c r="N298">
        <v>1001.8</v>
      </c>
      <c r="O298">
        <v>1014.15</v>
      </c>
      <c r="P298">
        <v>1014.45</v>
      </c>
      <c r="Q298">
        <v>1013.22</v>
      </c>
      <c r="R298">
        <v>5133873</v>
      </c>
      <c r="S298">
        <v>5201767336.25</v>
      </c>
      <c r="T298">
        <v>97572</v>
      </c>
      <c r="U298">
        <v>3735055</v>
      </c>
      <c r="V298">
        <v>72.75</v>
      </c>
      <c r="W298" s="3">
        <f>StockData[[#This Row],[CLOSE]]-StockData[[#This Row],[PREV. CLOSE]]</f>
        <v>12.650000000000091</v>
      </c>
      <c r="X298" s="2">
        <f>IFERROR((StockData[[#This Row],[CLOSE]]-StockData[[#This Row],[PREV. CLOSE]])/StockData[[#This Row],[PREV. CLOSE]],0)</f>
        <v>1.2627270912357847E-2</v>
      </c>
      <c r="Y298" t="str">
        <f>IF(StockData[[#This Row],[Daily Return %]]&gt;0,"Gain",IF(StockData[[#This Row],[Daily Return %]]&lt;0,"Loss","No Change"))</f>
        <v>Gain</v>
      </c>
    </row>
    <row r="299" spans="1:25" x14ac:dyDescent="0.3">
      <c r="A299" s="1">
        <v>45722</v>
      </c>
      <c r="B299" s="1" t="s">
        <v>341</v>
      </c>
      <c r="C299" s="1" t="s">
        <v>76</v>
      </c>
      <c r="D299">
        <f>MONTH(StockData[[#This Row],[DATE]])</f>
        <v>3</v>
      </c>
      <c r="E299">
        <v>2025</v>
      </c>
      <c r="F299" t="s">
        <v>27</v>
      </c>
      <c r="G299" t="str">
        <f>"Q"&amp;ROUNDUP(StockData[[#This Row],[Month Number]]/3,0)</f>
        <v>Q1</v>
      </c>
      <c r="H299" s="1" t="s">
        <v>28</v>
      </c>
      <c r="I299" s="1" t="s">
        <v>29</v>
      </c>
      <c r="J299" t="s">
        <v>30</v>
      </c>
      <c r="K299">
        <v>1022.6</v>
      </c>
      <c r="L299">
        <v>1039.5</v>
      </c>
      <c r="M299">
        <v>1015.15</v>
      </c>
      <c r="N299">
        <v>1014.45</v>
      </c>
      <c r="O299">
        <v>1034</v>
      </c>
      <c r="P299">
        <v>1034.0999999999999</v>
      </c>
      <c r="Q299">
        <v>1030.26</v>
      </c>
      <c r="R299">
        <v>7861120</v>
      </c>
      <c r="S299">
        <v>8099002664.4499998</v>
      </c>
      <c r="T299">
        <v>185457</v>
      </c>
      <c r="U299">
        <v>5010448</v>
      </c>
      <c r="V299">
        <v>63.74</v>
      </c>
      <c r="W299" s="3">
        <f>StockData[[#This Row],[CLOSE]]-StockData[[#This Row],[PREV. CLOSE]]</f>
        <v>19.649999999999864</v>
      </c>
      <c r="X299" s="2">
        <f>IFERROR((StockData[[#This Row],[CLOSE]]-StockData[[#This Row],[PREV. CLOSE]])/StockData[[#This Row],[PREV. CLOSE]],0)</f>
        <v>1.9370102025728093E-2</v>
      </c>
      <c r="Y299" t="str">
        <f>IF(StockData[[#This Row],[Daily Return %]]&gt;0,"Gain",IF(StockData[[#This Row],[Daily Return %]]&lt;0,"Loss","No Change"))</f>
        <v>Gain</v>
      </c>
    </row>
    <row r="300" spans="1:25" x14ac:dyDescent="0.3">
      <c r="A300" s="1">
        <v>45723</v>
      </c>
      <c r="B300" s="1" t="s">
        <v>342</v>
      </c>
      <c r="C300" s="1" t="s">
        <v>76</v>
      </c>
      <c r="D300">
        <f>MONTH(StockData[[#This Row],[DATE]])</f>
        <v>3</v>
      </c>
      <c r="E300">
        <v>2025</v>
      </c>
      <c r="F300" t="s">
        <v>27</v>
      </c>
      <c r="G300" t="str">
        <f>"Q"&amp;ROUNDUP(StockData[[#This Row],[Month Number]]/3,0)</f>
        <v>Q1</v>
      </c>
      <c r="H300" s="1" t="s">
        <v>28</v>
      </c>
      <c r="I300" s="1" t="s">
        <v>29</v>
      </c>
      <c r="J300" t="s">
        <v>30</v>
      </c>
      <c r="K300">
        <v>1033.7</v>
      </c>
      <c r="L300">
        <v>1050.3499999999999</v>
      </c>
      <c r="M300">
        <v>1030.7</v>
      </c>
      <c r="N300">
        <v>1034.0999999999999</v>
      </c>
      <c r="O300">
        <v>1038</v>
      </c>
      <c r="P300">
        <v>1037.6500000000001</v>
      </c>
      <c r="Q300">
        <v>1038.93</v>
      </c>
      <c r="R300">
        <v>7597321</v>
      </c>
      <c r="S300">
        <v>7893101594.1499996</v>
      </c>
      <c r="T300">
        <v>190760</v>
      </c>
      <c r="U300">
        <v>5644256</v>
      </c>
      <c r="V300">
        <v>74.290000000000006</v>
      </c>
      <c r="W300" s="3">
        <f>StockData[[#This Row],[CLOSE]]-StockData[[#This Row],[PREV. CLOSE]]</f>
        <v>3.5500000000001819</v>
      </c>
      <c r="X300" s="2">
        <f>IFERROR((StockData[[#This Row],[CLOSE]]-StockData[[#This Row],[PREV. CLOSE]])/StockData[[#This Row],[PREV. CLOSE]],0)</f>
        <v>3.4329368533025646E-3</v>
      </c>
      <c r="Y300" t="str">
        <f>IF(StockData[[#This Row],[Daily Return %]]&gt;0,"Gain",IF(StockData[[#This Row],[Daily Return %]]&lt;0,"Loss","No Change"))</f>
        <v>Gain</v>
      </c>
    </row>
    <row r="301" spans="1:25" x14ac:dyDescent="0.3">
      <c r="A301" s="1">
        <v>45726</v>
      </c>
      <c r="B301" s="1" t="s">
        <v>343</v>
      </c>
      <c r="C301" s="1" t="s">
        <v>76</v>
      </c>
      <c r="D301">
        <f>MONTH(StockData[[#This Row],[DATE]])</f>
        <v>3</v>
      </c>
      <c r="E301">
        <v>2025</v>
      </c>
      <c r="F301" t="s">
        <v>27</v>
      </c>
      <c r="G301" t="str">
        <f>"Q"&amp;ROUNDUP(StockData[[#This Row],[Month Number]]/3,0)</f>
        <v>Q1</v>
      </c>
      <c r="H301" s="1" t="s">
        <v>28</v>
      </c>
      <c r="I301" s="1" t="s">
        <v>29</v>
      </c>
      <c r="J301" t="s">
        <v>30</v>
      </c>
      <c r="K301">
        <v>1036</v>
      </c>
      <c r="L301">
        <v>1050.5</v>
      </c>
      <c r="M301">
        <v>1032.3499999999999</v>
      </c>
      <c r="N301">
        <v>1037.6500000000001</v>
      </c>
      <c r="O301">
        <v>1035.3</v>
      </c>
      <c r="P301">
        <v>1035.8499999999999</v>
      </c>
      <c r="Q301">
        <v>1041.71</v>
      </c>
      <c r="R301">
        <v>5995655</v>
      </c>
      <c r="S301">
        <v>6245752164.1499996</v>
      </c>
      <c r="T301">
        <v>134845</v>
      </c>
      <c r="U301">
        <v>4275844</v>
      </c>
      <c r="V301">
        <v>71.319999999999993</v>
      </c>
      <c r="W301" s="3">
        <f>StockData[[#This Row],[CLOSE]]-StockData[[#This Row],[PREV. CLOSE]]</f>
        <v>-1.8000000000001819</v>
      </c>
      <c r="X301" s="2">
        <f>IFERROR((StockData[[#This Row],[CLOSE]]-StockData[[#This Row],[PREV. CLOSE]])/StockData[[#This Row],[PREV. CLOSE]],0)</f>
        <v>-1.734688960632373E-3</v>
      </c>
      <c r="Y301" t="str">
        <f>IF(StockData[[#This Row],[Daily Return %]]&gt;0,"Gain",IF(StockData[[#This Row],[Daily Return %]]&lt;0,"Loss","No Change"))</f>
        <v>Loss</v>
      </c>
    </row>
    <row r="302" spans="1:25" x14ac:dyDescent="0.3">
      <c r="A302" s="1">
        <v>45727</v>
      </c>
      <c r="B302" s="1" t="s">
        <v>344</v>
      </c>
      <c r="C302" s="1" t="s">
        <v>76</v>
      </c>
      <c r="D302">
        <f>MONTH(StockData[[#This Row],[DATE]])</f>
        <v>3</v>
      </c>
      <c r="E302">
        <v>2025</v>
      </c>
      <c r="F302" t="s">
        <v>27</v>
      </c>
      <c r="G302" t="str">
        <f>"Q"&amp;ROUNDUP(StockData[[#This Row],[Month Number]]/3,0)</f>
        <v>Q1</v>
      </c>
      <c r="H302" s="1" t="s">
        <v>28</v>
      </c>
      <c r="I302" s="1" t="s">
        <v>29</v>
      </c>
      <c r="J302" t="s">
        <v>30</v>
      </c>
      <c r="K302">
        <v>1030.4000000000001</v>
      </c>
      <c r="L302">
        <v>1036.8</v>
      </c>
      <c r="M302">
        <v>1021.1</v>
      </c>
      <c r="N302">
        <v>1035.8499999999999</v>
      </c>
      <c r="O302">
        <v>1026</v>
      </c>
      <c r="P302">
        <v>1025.6500000000001</v>
      </c>
      <c r="Q302">
        <v>1027.51</v>
      </c>
      <c r="R302">
        <v>4771085</v>
      </c>
      <c r="S302">
        <v>4902320397.6499996</v>
      </c>
      <c r="T302">
        <v>229713</v>
      </c>
      <c r="U302">
        <v>3088531</v>
      </c>
      <c r="V302">
        <v>64.73</v>
      </c>
      <c r="W302" s="3">
        <f>StockData[[#This Row],[CLOSE]]-StockData[[#This Row],[PREV. CLOSE]]</f>
        <v>-10.199999999999818</v>
      </c>
      <c r="X302" s="2">
        <f>IFERROR((StockData[[#This Row],[CLOSE]]-StockData[[#This Row],[PREV. CLOSE]])/StockData[[#This Row],[PREV. CLOSE]],0)</f>
        <v>-9.8469855674082341E-3</v>
      </c>
      <c r="Y302" t="str">
        <f>IF(StockData[[#This Row],[Daily Return %]]&gt;0,"Gain",IF(StockData[[#This Row],[Daily Return %]]&lt;0,"Loss","No Change"))</f>
        <v>Loss</v>
      </c>
    </row>
    <row r="303" spans="1:25" x14ac:dyDescent="0.3">
      <c r="A303" s="1">
        <v>45728</v>
      </c>
      <c r="B303" s="1" t="s">
        <v>345</v>
      </c>
      <c r="C303" s="1" t="s">
        <v>76</v>
      </c>
      <c r="D303">
        <f>MONTH(StockData[[#This Row],[DATE]])</f>
        <v>3</v>
      </c>
      <c r="E303">
        <v>2025</v>
      </c>
      <c r="F303" t="s">
        <v>27</v>
      </c>
      <c r="G303" t="str">
        <f>"Q"&amp;ROUNDUP(StockData[[#This Row],[Month Number]]/3,0)</f>
        <v>Q1</v>
      </c>
      <c r="H303" s="1" t="s">
        <v>28</v>
      </c>
      <c r="I303" s="1" t="s">
        <v>29</v>
      </c>
      <c r="J303" t="s">
        <v>30</v>
      </c>
      <c r="K303">
        <v>1025.2</v>
      </c>
      <c r="L303">
        <v>1029.8</v>
      </c>
      <c r="M303">
        <v>999.2</v>
      </c>
      <c r="N303">
        <v>1025.6500000000001</v>
      </c>
      <c r="O303">
        <v>1010.95</v>
      </c>
      <c r="P303">
        <v>1011.2</v>
      </c>
      <c r="Q303">
        <v>1009.41</v>
      </c>
      <c r="R303">
        <v>7504702</v>
      </c>
      <c r="S303">
        <v>7575292803.6499996</v>
      </c>
      <c r="T303">
        <v>258740</v>
      </c>
      <c r="U303">
        <v>4709868</v>
      </c>
      <c r="V303">
        <v>62.76</v>
      </c>
      <c r="W303" s="3">
        <f>StockData[[#This Row],[CLOSE]]-StockData[[#This Row],[PREV. CLOSE]]</f>
        <v>-14.450000000000045</v>
      </c>
      <c r="X303" s="2">
        <f>IFERROR((StockData[[#This Row],[CLOSE]]-StockData[[#This Row],[PREV. CLOSE]])/StockData[[#This Row],[PREV. CLOSE]],0)</f>
        <v>-1.4088626724516204E-2</v>
      </c>
      <c r="Y303" t="str">
        <f>IF(StockData[[#This Row],[Daily Return %]]&gt;0,"Gain",IF(StockData[[#This Row],[Daily Return %]]&lt;0,"Loss","No Change"))</f>
        <v>Loss</v>
      </c>
    </row>
    <row r="304" spans="1:25" x14ac:dyDescent="0.3">
      <c r="A304" s="1">
        <v>45729</v>
      </c>
      <c r="B304" s="1" t="s">
        <v>346</v>
      </c>
      <c r="C304" s="1" t="s">
        <v>76</v>
      </c>
      <c r="D304">
        <f>MONTH(StockData[[#This Row],[DATE]])</f>
        <v>3</v>
      </c>
      <c r="E304">
        <v>2025</v>
      </c>
      <c r="F304" t="s">
        <v>27</v>
      </c>
      <c r="G304" t="str">
        <f>"Q"&amp;ROUNDUP(StockData[[#This Row],[Month Number]]/3,0)</f>
        <v>Q1</v>
      </c>
      <c r="H304" s="1" t="s">
        <v>28</v>
      </c>
      <c r="I304" s="1" t="s">
        <v>29</v>
      </c>
      <c r="J304" t="s">
        <v>30</v>
      </c>
      <c r="K304">
        <v>1015</v>
      </c>
      <c r="L304">
        <v>1016</v>
      </c>
      <c r="M304">
        <v>1005.1</v>
      </c>
      <c r="N304">
        <v>1011.2</v>
      </c>
      <c r="O304">
        <v>1010.3</v>
      </c>
      <c r="P304">
        <v>1010.2</v>
      </c>
      <c r="Q304">
        <v>1010.8</v>
      </c>
      <c r="R304">
        <v>4004140</v>
      </c>
      <c r="S304">
        <v>4047370014.4499998</v>
      </c>
      <c r="T304">
        <v>93202</v>
      </c>
      <c r="U304">
        <v>2388638</v>
      </c>
      <c r="V304">
        <v>59.65</v>
      </c>
      <c r="W304" s="3">
        <f>StockData[[#This Row],[CLOSE]]-StockData[[#This Row],[PREV. CLOSE]]</f>
        <v>-1</v>
      </c>
      <c r="X304" s="2">
        <f>IFERROR((StockData[[#This Row],[CLOSE]]-StockData[[#This Row],[PREV. CLOSE]])/StockData[[#This Row],[PREV. CLOSE]],0)</f>
        <v>-9.8892405063291124E-4</v>
      </c>
      <c r="Y304" t="str">
        <f>IF(StockData[[#This Row],[Daily Return %]]&gt;0,"Gain",IF(StockData[[#This Row],[Daily Return %]]&lt;0,"Loss","No Change"))</f>
        <v>Loss</v>
      </c>
    </row>
    <row r="305" spans="1:25" x14ac:dyDescent="0.3">
      <c r="A305" s="1">
        <v>45733</v>
      </c>
      <c r="B305" s="1" t="s">
        <v>347</v>
      </c>
      <c r="C305" s="1" t="s">
        <v>76</v>
      </c>
      <c r="D305">
        <f>MONTH(StockData[[#This Row],[DATE]])</f>
        <v>3</v>
      </c>
      <c r="E305">
        <v>2025</v>
      </c>
      <c r="F305" t="s">
        <v>27</v>
      </c>
      <c r="G305" t="str">
        <f>"Q"&amp;ROUNDUP(StockData[[#This Row],[Month Number]]/3,0)</f>
        <v>Q1</v>
      </c>
      <c r="H305" s="1" t="s">
        <v>28</v>
      </c>
      <c r="I305" s="1" t="s">
        <v>29</v>
      </c>
      <c r="J305" t="s">
        <v>30</v>
      </c>
      <c r="K305">
        <v>1011.1</v>
      </c>
      <c r="L305">
        <v>1039</v>
      </c>
      <c r="M305">
        <v>1011.1</v>
      </c>
      <c r="N305">
        <v>1010.2</v>
      </c>
      <c r="O305">
        <v>1034</v>
      </c>
      <c r="P305">
        <v>1034.1500000000001</v>
      </c>
      <c r="Q305">
        <v>1026.93</v>
      </c>
      <c r="R305">
        <v>5938668</v>
      </c>
      <c r="S305">
        <v>6098572427.6000004</v>
      </c>
      <c r="T305">
        <v>176948</v>
      </c>
      <c r="U305">
        <v>3619040</v>
      </c>
      <c r="V305">
        <v>60.94</v>
      </c>
      <c r="W305" s="3">
        <f>StockData[[#This Row],[CLOSE]]-StockData[[#This Row],[PREV. CLOSE]]</f>
        <v>23.950000000000045</v>
      </c>
      <c r="X305" s="2">
        <f>IFERROR((StockData[[#This Row],[CLOSE]]-StockData[[#This Row],[PREV. CLOSE]])/StockData[[#This Row],[PREV. CLOSE]],0)</f>
        <v>2.3708176598693374E-2</v>
      </c>
      <c r="Y305" t="str">
        <f>IF(StockData[[#This Row],[Daily Return %]]&gt;0,"Gain",IF(StockData[[#This Row],[Daily Return %]]&lt;0,"Loss","No Change"))</f>
        <v>Gain</v>
      </c>
    </row>
    <row r="306" spans="1:25" x14ac:dyDescent="0.3">
      <c r="A306" s="1">
        <v>45733</v>
      </c>
      <c r="B306" s="1" t="s">
        <v>348</v>
      </c>
      <c r="C306" s="1" t="s">
        <v>76</v>
      </c>
      <c r="D306">
        <f>MONTH(StockData[[#This Row],[DATE]])</f>
        <v>3</v>
      </c>
      <c r="E306">
        <v>2025</v>
      </c>
      <c r="F306" t="s">
        <v>27</v>
      </c>
      <c r="G306" t="str">
        <f>"Q"&amp;ROUNDUP(StockData[[#This Row],[Month Number]]/3,0)</f>
        <v>Q1</v>
      </c>
      <c r="H306" s="1" t="s">
        <v>28</v>
      </c>
      <c r="I306" s="1" t="s">
        <v>29</v>
      </c>
      <c r="J306" t="s">
        <v>30</v>
      </c>
      <c r="K306">
        <v>1011.1</v>
      </c>
      <c r="L306">
        <v>1039</v>
      </c>
      <c r="M306">
        <v>1011.1</v>
      </c>
      <c r="N306">
        <v>1010.2</v>
      </c>
      <c r="O306">
        <v>1034</v>
      </c>
      <c r="P306">
        <v>1034.1500000000001</v>
      </c>
      <c r="Q306">
        <v>1026.93</v>
      </c>
      <c r="R306">
        <v>5938668</v>
      </c>
      <c r="S306">
        <v>6098572427.6000004</v>
      </c>
      <c r="T306">
        <v>176948</v>
      </c>
      <c r="U306">
        <v>3619040</v>
      </c>
      <c r="V306">
        <v>60.94</v>
      </c>
      <c r="W306" s="3">
        <f>StockData[[#This Row],[CLOSE]]-StockData[[#This Row],[PREV. CLOSE]]</f>
        <v>23.950000000000045</v>
      </c>
      <c r="X306" s="2">
        <f>IFERROR((StockData[[#This Row],[CLOSE]]-StockData[[#This Row],[PREV. CLOSE]])/StockData[[#This Row],[PREV. CLOSE]],0)</f>
        <v>2.3708176598693374E-2</v>
      </c>
      <c r="Y306" t="str">
        <f>IF(StockData[[#This Row],[Daily Return %]]&gt;0,"Gain",IF(StockData[[#This Row],[Daily Return %]]&lt;0,"Loss","No Change"))</f>
        <v>Gain</v>
      </c>
    </row>
    <row r="307" spans="1:25" x14ac:dyDescent="0.3">
      <c r="A307" s="1">
        <v>45734</v>
      </c>
      <c r="B307" s="1" t="s">
        <v>349</v>
      </c>
      <c r="C307" s="1" t="s">
        <v>76</v>
      </c>
      <c r="D307">
        <f>MONTH(StockData[[#This Row],[DATE]])</f>
        <v>3</v>
      </c>
      <c r="E307">
        <v>2025</v>
      </c>
      <c r="F307" t="s">
        <v>27</v>
      </c>
      <c r="G307" t="str">
        <f>"Q"&amp;ROUNDUP(StockData[[#This Row],[Month Number]]/3,0)</f>
        <v>Q1</v>
      </c>
      <c r="H307" s="1" t="s">
        <v>28</v>
      </c>
      <c r="I307" s="1" t="s">
        <v>29</v>
      </c>
      <c r="J307" t="s">
        <v>30</v>
      </c>
      <c r="K307">
        <v>1044.1500000000001</v>
      </c>
      <c r="L307">
        <v>1054.25</v>
      </c>
      <c r="M307">
        <v>1033.7</v>
      </c>
      <c r="N307">
        <v>1034.1500000000001</v>
      </c>
      <c r="O307">
        <v>1045</v>
      </c>
      <c r="P307">
        <v>1045.25</v>
      </c>
      <c r="Q307">
        <v>1042.9100000000001</v>
      </c>
      <c r="R307">
        <v>7365940</v>
      </c>
      <c r="S307">
        <v>7682000219.5500002</v>
      </c>
      <c r="T307">
        <v>144396</v>
      </c>
      <c r="U307">
        <v>4672140</v>
      </c>
      <c r="V307">
        <v>63.43</v>
      </c>
      <c r="W307" s="3">
        <f>StockData[[#This Row],[CLOSE]]-StockData[[#This Row],[PREV. CLOSE]]</f>
        <v>11.099999999999909</v>
      </c>
      <c r="X307" s="2">
        <f>IFERROR((StockData[[#This Row],[CLOSE]]-StockData[[#This Row],[PREV. CLOSE]])/StockData[[#This Row],[PREV. CLOSE]],0)</f>
        <v>1.0733452593917621E-2</v>
      </c>
      <c r="Y307" t="str">
        <f>IF(StockData[[#This Row],[Daily Return %]]&gt;0,"Gain",IF(StockData[[#This Row],[Daily Return %]]&lt;0,"Loss","No Change"))</f>
        <v>Gain</v>
      </c>
    </row>
    <row r="308" spans="1:25" x14ac:dyDescent="0.3">
      <c r="A308" s="1">
        <v>45735</v>
      </c>
      <c r="B308" s="1" t="s">
        <v>350</v>
      </c>
      <c r="C308" s="1" t="s">
        <v>76</v>
      </c>
      <c r="D308">
        <f>MONTH(StockData[[#This Row],[DATE]])</f>
        <v>3</v>
      </c>
      <c r="E308">
        <v>2025</v>
      </c>
      <c r="F308" t="s">
        <v>27</v>
      </c>
      <c r="G308" t="str">
        <f>"Q"&amp;ROUNDUP(StockData[[#This Row],[Month Number]]/3,0)</f>
        <v>Q1</v>
      </c>
      <c r="H308" s="1" t="s">
        <v>28</v>
      </c>
      <c r="I308" s="1" t="s">
        <v>29</v>
      </c>
      <c r="J308" t="s">
        <v>30</v>
      </c>
      <c r="K308">
        <v>1047.8</v>
      </c>
      <c r="L308">
        <v>1058.55</v>
      </c>
      <c r="M308">
        <v>1043.5</v>
      </c>
      <c r="N308">
        <v>1045.25</v>
      </c>
      <c r="O308">
        <v>1051.5</v>
      </c>
      <c r="P308">
        <v>1052.05</v>
      </c>
      <c r="Q308">
        <v>1053.68</v>
      </c>
      <c r="R308">
        <v>4822365</v>
      </c>
      <c r="S308">
        <v>5081250897.25</v>
      </c>
      <c r="T308">
        <v>116632</v>
      </c>
      <c r="U308">
        <v>3453853</v>
      </c>
      <c r="V308">
        <v>71.62</v>
      </c>
      <c r="W308" s="3">
        <f>StockData[[#This Row],[CLOSE]]-StockData[[#This Row],[PREV. CLOSE]]</f>
        <v>6.7999999999999545</v>
      </c>
      <c r="X308" s="2">
        <f>IFERROR((StockData[[#This Row],[CLOSE]]-StockData[[#This Row],[PREV. CLOSE]])/StockData[[#This Row],[PREV. CLOSE]],0)</f>
        <v>6.5056206649126572E-3</v>
      </c>
      <c r="Y308" t="str">
        <f>IF(StockData[[#This Row],[Daily Return %]]&gt;0,"Gain",IF(StockData[[#This Row],[Daily Return %]]&lt;0,"Loss","No Change"))</f>
        <v>Gain</v>
      </c>
    </row>
    <row r="309" spans="1:25" x14ac:dyDescent="0.3">
      <c r="A309" s="1">
        <v>45736</v>
      </c>
      <c r="B309" s="1" t="s">
        <v>351</v>
      </c>
      <c r="C309" s="1" t="s">
        <v>76</v>
      </c>
      <c r="D309">
        <f>MONTH(StockData[[#This Row],[DATE]])</f>
        <v>3</v>
      </c>
      <c r="E309">
        <v>2025</v>
      </c>
      <c r="F309" t="s">
        <v>27</v>
      </c>
      <c r="G309" t="str">
        <f>"Q"&amp;ROUNDUP(StockData[[#This Row],[Month Number]]/3,0)</f>
        <v>Q1</v>
      </c>
      <c r="H309" s="1" t="s">
        <v>28</v>
      </c>
      <c r="I309" s="1" t="s">
        <v>29</v>
      </c>
      <c r="J309" t="s">
        <v>30</v>
      </c>
      <c r="K309">
        <v>1056.25</v>
      </c>
      <c r="L309">
        <v>1058.9000000000001</v>
      </c>
      <c r="M309">
        <v>1046.9000000000001</v>
      </c>
      <c r="N309">
        <v>1052.05</v>
      </c>
      <c r="O309">
        <v>1052</v>
      </c>
      <c r="P309">
        <v>1054.3499999999999</v>
      </c>
      <c r="Q309">
        <v>1054.32</v>
      </c>
      <c r="R309">
        <v>3742644</v>
      </c>
      <c r="S309">
        <v>3945949227.1500001</v>
      </c>
      <c r="T309">
        <v>106266</v>
      </c>
      <c r="U309">
        <v>2476461</v>
      </c>
      <c r="V309">
        <v>66.17</v>
      </c>
      <c r="W309" s="3">
        <f>StockData[[#This Row],[CLOSE]]-StockData[[#This Row],[PREV. CLOSE]]</f>
        <v>2.2999999999999545</v>
      </c>
      <c r="X309" s="2">
        <f>IFERROR((StockData[[#This Row],[CLOSE]]-StockData[[#This Row],[PREV. CLOSE]])/StockData[[#This Row],[PREV. CLOSE]],0)</f>
        <v>2.1862078798535762E-3</v>
      </c>
      <c r="Y309" t="str">
        <f>IF(StockData[[#This Row],[Daily Return %]]&gt;0,"Gain",IF(StockData[[#This Row],[Daily Return %]]&lt;0,"Loss","No Change"))</f>
        <v>Gain</v>
      </c>
    </row>
    <row r="310" spans="1:25" x14ac:dyDescent="0.3">
      <c r="A310" s="1">
        <v>45737</v>
      </c>
      <c r="B310" s="1" t="s">
        <v>352</v>
      </c>
      <c r="C310" s="1" t="s">
        <v>76</v>
      </c>
      <c r="D310">
        <f>MONTH(StockData[[#This Row],[DATE]])</f>
        <v>3</v>
      </c>
      <c r="E310">
        <v>2025</v>
      </c>
      <c r="F310" t="s">
        <v>27</v>
      </c>
      <c r="G310" t="str">
        <f>"Q"&amp;ROUNDUP(StockData[[#This Row],[Month Number]]/3,0)</f>
        <v>Q1</v>
      </c>
      <c r="H310" s="1" t="s">
        <v>28</v>
      </c>
      <c r="I310" s="1" t="s">
        <v>29</v>
      </c>
      <c r="J310" t="s">
        <v>30</v>
      </c>
      <c r="K310">
        <v>1054.3499999999999</v>
      </c>
      <c r="L310">
        <v>1075.55</v>
      </c>
      <c r="M310">
        <v>1050.55</v>
      </c>
      <c r="N310">
        <v>1054.3499999999999</v>
      </c>
      <c r="O310">
        <v>1075.55</v>
      </c>
      <c r="P310">
        <v>1070.1500000000001</v>
      </c>
      <c r="Q310">
        <v>1066.58</v>
      </c>
      <c r="R310">
        <v>6848565</v>
      </c>
      <c r="S310">
        <v>7304557912.6999998</v>
      </c>
      <c r="T310">
        <v>104946</v>
      </c>
      <c r="U310">
        <v>5007979</v>
      </c>
      <c r="V310">
        <v>73.12</v>
      </c>
      <c r="W310" s="3">
        <f>StockData[[#This Row],[CLOSE]]-StockData[[#This Row],[PREV. CLOSE]]</f>
        <v>15.800000000000182</v>
      </c>
      <c r="X310" s="2">
        <f>IFERROR((StockData[[#This Row],[CLOSE]]-StockData[[#This Row],[PREV. CLOSE]])/StockData[[#This Row],[PREV. CLOSE]],0)</f>
        <v>1.498553611229685E-2</v>
      </c>
      <c r="Y310" t="str">
        <f>IF(StockData[[#This Row],[Daily Return %]]&gt;0,"Gain",IF(StockData[[#This Row],[Daily Return %]]&lt;0,"Loss","No Change"))</f>
        <v>Gain</v>
      </c>
    </row>
    <row r="311" spans="1:25" x14ac:dyDescent="0.3">
      <c r="A311" s="1">
        <v>45740</v>
      </c>
      <c r="B311" s="1" t="s">
        <v>353</v>
      </c>
      <c r="C311" s="1" t="s">
        <v>76</v>
      </c>
      <c r="D311">
        <f>MONTH(StockData[[#This Row],[DATE]])</f>
        <v>3</v>
      </c>
      <c r="E311">
        <v>2025</v>
      </c>
      <c r="F311" t="s">
        <v>27</v>
      </c>
      <c r="G311" t="str">
        <f>"Q"&amp;ROUNDUP(StockData[[#This Row],[Month Number]]/3,0)</f>
        <v>Q1</v>
      </c>
      <c r="H311" s="1" t="s">
        <v>28</v>
      </c>
      <c r="I311" s="1" t="s">
        <v>29</v>
      </c>
      <c r="J311" t="s">
        <v>30</v>
      </c>
      <c r="K311">
        <v>1082</v>
      </c>
      <c r="L311">
        <v>1104.95</v>
      </c>
      <c r="M311">
        <v>1073.7</v>
      </c>
      <c r="N311">
        <v>1070.1500000000001</v>
      </c>
      <c r="O311">
        <v>1099</v>
      </c>
      <c r="P311">
        <v>1097.8499999999999</v>
      </c>
      <c r="Q311">
        <v>1096.3399999999999</v>
      </c>
      <c r="R311">
        <v>8284863</v>
      </c>
      <c r="S311">
        <v>9082992907.0499992</v>
      </c>
      <c r="T311">
        <v>131231</v>
      </c>
      <c r="U311">
        <v>5745381</v>
      </c>
      <c r="V311">
        <v>69.349999999999994</v>
      </c>
      <c r="W311" s="3">
        <f>StockData[[#This Row],[CLOSE]]-StockData[[#This Row],[PREV. CLOSE]]</f>
        <v>27.699999999999818</v>
      </c>
      <c r="X311" s="2">
        <f>IFERROR((StockData[[#This Row],[CLOSE]]-StockData[[#This Row],[PREV. CLOSE]])/StockData[[#This Row],[PREV. CLOSE]],0)</f>
        <v>2.5884221838059912E-2</v>
      </c>
      <c r="Y311" t="str">
        <f>IF(StockData[[#This Row],[Daily Return %]]&gt;0,"Gain",IF(StockData[[#This Row],[Daily Return %]]&lt;0,"Loss","No Change"))</f>
        <v>Gain</v>
      </c>
    </row>
    <row r="312" spans="1:25" x14ac:dyDescent="0.3">
      <c r="A312" s="1">
        <v>45741</v>
      </c>
      <c r="B312" s="1" t="s">
        <v>354</v>
      </c>
      <c r="C312" s="1" t="s">
        <v>76</v>
      </c>
      <c r="D312">
        <f>MONTH(StockData[[#This Row],[DATE]])</f>
        <v>3</v>
      </c>
      <c r="E312">
        <v>2025</v>
      </c>
      <c r="F312" t="s">
        <v>27</v>
      </c>
      <c r="G312" t="str">
        <f>"Q"&amp;ROUNDUP(StockData[[#This Row],[Month Number]]/3,0)</f>
        <v>Q1</v>
      </c>
      <c r="H312" s="1" t="s">
        <v>28</v>
      </c>
      <c r="I312" s="1" t="s">
        <v>29</v>
      </c>
      <c r="J312" t="s">
        <v>30</v>
      </c>
      <c r="K312">
        <v>1109.95</v>
      </c>
      <c r="L312">
        <v>1123.5</v>
      </c>
      <c r="M312">
        <v>1096.3499999999999</v>
      </c>
      <c r="N312">
        <v>1097.8499999999999</v>
      </c>
      <c r="O312">
        <v>1109</v>
      </c>
      <c r="P312">
        <v>1118.55</v>
      </c>
      <c r="Q312">
        <v>1109.8800000000001</v>
      </c>
      <c r="R312">
        <v>11720528</v>
      </c>
      <c r="S312">
        <v>13008342819.700001</v>
      </c>
      <c r="T312">
        <v>190217</v>
      </c>
      <c r="U312">
        <v>7677919</v>
      </c>
      <c r="V312">
        <v>65.510000000000005</v>
      </c>
      <c r="W312" s="3">
        <f>StockData[[#This Row],[CLOSE]]-StockData[[#This Row],[PREV. CLOSE]]</f>
        <v>20.700000000000045</v>
      </c>
      <c r="X312" s="2">
        <f>IFERROR((StockData[[#This Row],[CLOSE]]-StockData[[#This Row],[PREV. CLOSE]])/StockData[[#This Row],[PREV. CLOSE]],0)</f>
        <v>1.8855034840825291E-2</v>
      </c>
      <c r="Y312" t="str">
        <f>IF(StockData[[#This Row],[Daily Return %]]&gt;0,"Gain",IF(StockData[[#This Row],[Daily Return %]]&lt;0,"Loss","No Change"))</f>
        <v>Gain</v>
      </c>
    </row>
    <row r="313" spans="1:25" x14ac:dyDescent="0.3">
      <c r="A313" s="1">
        <v>45742</v>
      </c>
      <c r="B313" s="1" t="s">
        <v>355</v>
      </c>
      <c r="C313" s="1" t="s">
        <v>76</v>
      </c>
      <c r="D313">
        <f>MONTH(StockData[[#This Row],[DATE]])</f>
        <v>3</v>
      </c>
      <c r="E313">
        <v>2025</v>
      </c>
      <c r="F313" t="s">
        <v>27</v>
      </c>
      <c r="G313" t="str">
        <f>"Q"&amp;ROUNDUP(StockData[[#This Row],[Month Number]]/3,0)</f>
        <v>Q1</v>
      </c>
      <c r="H313" s="1" t="s">
        <v>28</v>
      </c>
      <c r="I313" s="1" t="s">
        <v>29</v>
      </c>
      <c r="J313" t="s">
        <v>30</v>
      </c>
      <c r="K313">
        <v>1115</v>
      </c>
      <c r="L313">
        <v>1118.8499999999999</v>
      </c>
      <c r="M313">
        <v>1089.05</v>
      </c>
      <c r="N313">
        <v>1118.55</v>
      </c>
      <c r="O313">
        <v>1094</v>
      </c>
      <c r="P313">
        <v>1096.25</v>
      </c>
      <c r="Q313">
        <v>1102.45</v>
      </c>
      <c r="R313">
        <v>7127060</v>
      </c>
      <c r="S313">
        <v>7857243093.1499996</v>
      </c>
      <c r="T313">
        <v>180359</v>
      </c>
      <c r="U313">
        <v>4830070</v>
      </c>
      <c r="V313">
        <v>67.77</v>
      </c>
      <c r="W313" s="3">
        <f>StockData[[#This Row],[CLOSE]]-StockData[[#This Row],[PREV. CLOSE]]</f>
        <v>-22.299999999999955</v>
      </c>
      <c r="X313" s="2">
        <f>IFERROR((StockData[[#This Row],[CLOSE]]-StockData[[#This Row],[PREV. CLOSE]])/StockData[[#This Row],[PREV. CLOSE]],0)</f>
        <v>-1.9936524965356896E-2</v>
      </c>
      <c r="Y313" t="str">
        <f>IF(StockData[[#This Row],[Daily Return %]]&gt;0,"Gain",IF(StockData[[#This Row],[Daily Return %]]&lt;0,"Loss","No Change"))</f>
        <v>Loss</v>
      </c>
    </row>
    <row r="314" spans="1:25" x14ac:dyDescent="0.3">
      <c r="A314" s="1">
        <v>45743</v>
      </c>
      <c r="B314" s="1" t="s">
        <v>356</v>
      </c>
      <c r="C314" s="1" t="s">
        <v>76</v>
      </c>
      <c r="D314">
        <f>MONTH(StockData[[#This Row],[DATE]])</f>
        <v>3</v>
      </c>
      <c r="E314">
        <v>2025</v>
      </c>
      <c r="F314" t="s">
        <v>27</v>
      </c>
      <c r="G314" t="str">
        <f>"Q"&amp;ROUNDUP(StockData[[#This Row],[Month Number]]/3,0)</f>
        <v>Q1</v>
      </c>
      <c r="H314" s="1" t="s">
        <v>28</v>
      </c>
      <c r="I314" s="1" t="s">
        <v>29</v>
      </c>
      <c r="J314" t="s">
        <v>30</v>
      </c>
      <c r="K314">
        <v>1092</v>
      </c>
      <c r="L314">
        <v>1108</v>
      </c>
      <c r="M314">
        <v>1088.0999999999999</v>
      </c>
      <c r="N314">
        <v>1096.25</v>
      </c>
      <c r="O314">
        <v>1098</v>
      </c>
      <c r="P314">
        <v>1098.3499999999999</v>
      </c>
      <c r="Q314">
        <v>1100.51</v>
      </c>
      <c r="R314">
        <v>8508917</v>
      </c>
      <c r="S314">
        <v>9364148827.7999992</v>
      </c>
      <c r="T314">
        <v>143198</v>
      </c>
      <c r="U314">
        <v>5621722</v>
      </c>
      <c r="V314">
        <v>66.069999999999993</v>
      </c>
      <c r="W314" s="3">
        <f>StockData[[#This Row],[CLOSE]]-StockData[[#This Row],[PREV. CLOSE]]</f>
        <v>2.0999999999999091</v>
      </c>
      <c r="X314" s="2">
        <f>IFERROR((StockData[[#This Row],[CLOSE]]-StockData[[#This Row],[PREV. CLOSE]])/StockData[[#This Row],[PREV. CLOSE]],0)</f>
        <v>1.9156214367159945E-3</v>
      </c>
      <c r="Y314" t="str">
        <f>IF(StockData[[#This Row],[Daily Return %]]&gt;0,"Gain",IF(StockData[[#This Row],[Daily Return %]]&lt;0,"Loss","No Change"))</f>
        <v>Gain</v>
      </c>
    </row>
    <row r="315" spans="1:25" x14ac:dyDescent="0.3">
      <c r="A315" s="1">
        <v>45744</v>
      </c>
      <c r="B315" s="1" t="s">
        <v>357</v>
      </c>
      <c r="C315" s="1" t="s">
        <v>76</v>
      </c>
      <c r="D315">
        <f>MONTH(StockData[[#This Row],[DATE]])</f>
        <v>3</v>
      </c>
      <c r="E315">
        <v>2025</v>
      </c>
      <c r="F315" t="s">
        <v>27</v>
      </c>
      <c r="G315" t="str">
        <f>"Q"&amp;ROUNDUP(StockData[[#This Row],[Month Number]]/3,0)</f>
        <v>Q1</v>
      </c>
      <c r="H315" s="1" t="s">
        <v>28</v>
      </c>
      <c r="I315" s="1" t="s">
        <v>29</v>
      </c>
      <c r="J315" t="s">
        <v>30</v>
      </c>
      <c r="K315">
        <v>1098.4000000000001</v>
      </c>
      <c r="L315">
        <v>1107</v>
      </c>
      <c r="M315">
        <v>1086.5</v>
      </c>
      <c r="N315">
        <v>1098.3499999999999</v>
      </c>
      <c r="O315">
        <v>1101</v>
      </c>
      <c r="P315">
        <v>1102</v>
      </c>
      <c r="Q315">
        <v>1100</v>
      </c>
      <c r="R315">
        <v>4921190</v>
      </c>
      <c r="S315">
        <v>5413318377.1000004</v>
      </c>
      <c r="T315">
        <v>126540</v>
      </c>
      <c r="U315">
        <v>3335727</v>
      </c>
      <c r="V315">
        <v>67.78</v>
      </c>
      <c r="W315" s="3">
        <f>StockData[[#This Row],[CLOSE]]-StockData[[#This Row],[PREV. CLOSE]]</f>
        <v>3.6500000000000909</v>
      </c>
      <c r="X315" s="2">
        <f>IFERROR((StockData[[#This Row],[CLOSE]]-StockData[[#This Row],[PREV. CLOSE]])/StockData[[#This Row],[PREV. CLOSE]],0)</f>
        <v>3.3231665680339521E-3</v>
      </c>
      <c r="Y315" t="str">
        <f>IF(StockData[[#This Row],[Daily Return %]]&gt;0,"Gain",IF(StockData[[#This Row],[Daily Return %]]&lt;0,"Loss","No Change"))</f>
        <v>Gain</v>
      </c>
    </row>
    <row r="316" spans="1:25" x14ac:dyDescent="0.3">
      <c r="A316" s="1">
        <v>45748</v>
      </c>
      <c r="B316" s="1" t="s">
        <v>358</v>
      </c>
      <c r="C316" s="1" t="s">
        <v>96</v>
      </c>
      <c r="D316">
        <f>MONTH(StockData[[#This Row],[DATE]])</f>
        <v>4</v>
      </c>
      <c r="E316">
        <v>2025</v>
      </c>
      <c r="F316" t="s">
        <v>97</v>
      </c>
      <c r="G316" t="str">
        <f>"Q"&amp;ROUNDUP(StockData[[#This Row],[Month Number]]/3,0)</f>
        <v>Q2</v>
      </c>
      <c r="H316" s="1" t="s">
        <v>28</v>
      </c>
      <c r="I316" s="1" t="s">
        <v>29</v>
      </c>
      <c r="J316" t="s">
        <v>30</v>
      </c>
      <c r="K316">
        <v>1093.2</v>
      </c>
      <c r="L316">
        <v>1101.25</v>
      </c>
      <c r="M316">
        <v>1070</v>
      </c>
      <c r="N316">
        <v>1102</v>
      </c>
      <c r="O316">
        <v>1085.2</v>
      </c>
      <c r="P316">
        <v>1085.5999999999999</v>
      </c>
      <c r="Q316">
        <v>1084.25</v>
      </c>
      <c r="R316">
        <v>6638140</v>
      </c>
      <c r="S316">
        <v>7197416903.6000004</v>
      </c>
      <c r="T316">
        <v>243314</v>
      </c>
      <c r="U316">
        <v>3842068</v>
      </c>
      <c r="V316">
        <v>57.88</v>
      </c>
      <c r="W316" s="3">
        <f>StockData[[#This Row],[CLOSE]]-StockData[[#This Row],[PREV. CLOSE]]</f>
        <v>-16.400000000000091</v>
      </c>
      <c r="X316" s="2">
        <f>IFERROR((StockData[[#This Row],[CLOSE]]-StockData[[#This Row],[PREV. CLOSE]])/StockData[[#This Row],[PREV. CLOSE]],0)</f>
        <v>-1.4882032667876671E-2</v>
      </c>
      <c r="Y316" t="str">
        <f>IF(StockData[[#This Row],[Daily Return %]]&gt;0,"Gain",IF(StockData[[#This Row],[Daily Return %]]&lt;0,"Loss","No Change"))</f>
        <v>Loss</v>
      </c>
    </row>
    <row r="317" spans="1:25" x14ac:dyDescent="0.3">
      <c r="A317" s="1">
        <v>45749</v>
      </c>
      <c r="B317" s="1" t="s">
        <v>359</v>
      </c>
      <c r="C317" s="1" t="s">
        <v>96</v>
      </c>
      <c r="D317">
        <f>MONTH(StockData[[#This Row],[DATE]])</f>
        <v>4</v>
      </c>
      <c r="E317">
        <v>2025</v>
      </c>
      <c r="F317" t="s">
        <v>97</v>
      </c>
      <c r="G317" t="str">
        <f>"Q"&amp;ROUNDUP(StockData[[#This Row],[Month Number]]/3,0)</f>
        <v>Q2</v>
      </c>
      <c r="H317" s="1" t="s">
        <v>28</v>
      </c>
      <c r="I317" s="1" t="s">
        <v>29</v>
      </c>
      <c r="J317" t="s">
        <v>30</v>
      </c>
      <c r="K317">
        <v>1091.7</v>
      </c>
      <c r="L317">
        <v>1095.5999999999999</v>
      </c>
      <c r="M317">
        <v>1080.75</v>
      </c>
      <c r="N317">
        <v>1085.5999999999999</v>
      </c>
      <c r="O317">
        <v>1086.2</v>
      </c>
      <c r="P317">
        <v>1084.45</v>
      </c>
      <c r="Q317">
        <v>1086.67</v>
      </c>
      <c r="R317">
        <v>4065344</v>
      </c>
      <c r="S317">
        <v>4417669416</v>
      </c>
      <c r="T317">
        <v>119257</v>
      </c>
      <c r="U317">
        <v>2572009</v>
      </c>
      <c r="V317">
        <v>63.27</v>
      </c>
      <c r="W317" s="3">
        <f>StockData[[#This Row],[CLOSE]]-StockData[[#This Row],[PREV. CLOSE]]</f>
        <v>-1.1499999999998636</v>
      </c>
      <c r="X317" s="2">
        <f>IFERROR((StockData[[#This Row],[CLOSE]]-StockData[[#This Row],[PREV. CLOSE]])/StockData[[#This Row],[PREV. CLOSE]],0)</f>
        <v>-1.0593220338981795E-3</v>
      </c>
      <c r="Y317" t="str">
        <f>IF(StockData[[#This Row],[Daily Return %]]&gt;0,"Gain",IF(StockData[[#This Row],[Daily Return %]]&lt;0,"Loss","No Change"))</f>
        <v>Loss</v>
      </c>
    </row>
    <row r="318" spans="1:25" x14ac:dyDescent="0.3">
      <c r="A318" s="1">
        <v>45750</v>
      </c>
      <c r="B318" s="1" t="s">
        <v>360</v>
      </c>
      <c r="C318" s="1" t="s">
        <v>96</v>
      </c>
      <c r="D318">
        <f>MONTH(StockData[[#This Row],[DATE]])</f>
        <v>4</v>
      </c>
      <c r="E318">
        <v>2025</v>
      </c>
      <c r="F318" t="s">
        <v>97</v>
      </c>
      <c r="G318" t="str">
        <f>"Q"&amp;ROUNDUP(StockData[[#This Row],[Month Number]]/3,0)</f>
        <v>Q2</v>
      </c>
      <c r="H318" s="1" t="s">
        <v>28</v>
      </c>
      <c r="I318" s="1" t="s">
        <v>29</v>
      </c>
      <c r="J318" t="s">
        <v>30</v>
      </c>
      <c r="K318">
        <v>1078.9000000000001</v>
      </c>
      <c r="L318">
        <v>1091.95</v>
      </c>
      <c r="M318">
        <v>1075.3</v>
      </c>
      <c r="N318">
        <v>1084.45</v>
      </c>
      <c r="O318">
        <v>1089.9000000000001</v>
      </c>
      <c r="P318">
        <v>1089.8499999999999</v>
      </c>
      <c r="Q318">
        <v>1088.3699999999999</v>
      </c>
      <c r="R318">
        <v>5345660</v>
      </c>
      <c r="S318">
        <v>5818039155.25</v>
      </c>
      <c r="T318">
        <v>182207</v>
      </c>
      <c r="U318">
        <v>4010137</v>
      </c>
      <c r="V318">
        <v>75.02</v>
      </c>
      <c r="W318" s="3">
        <f>StockData[[#This Row],[CLOSE]]-StockData[[#This Row],[PREV. CLOSE]]</f>
        <v>5.3999999999998636</v>
      </c>
      <c r="X318" s="2">
        <f>IFERROR((StockData[[#This Row],[CLOSE]]-StockData[[#This Row],[PREV. CLOSE]])/StockData[[#This Row],[PREV. CLOSE]],0)</f>
        <v>4.9794826870762721E-3</v>
      </c>
      <c r="Y318" t="str">
        <f>IF(StockData[[#This Row],[Daily Return %]]&gt;0,"Gain",IF(StockData[[#This Row],[Daily Return %]]&lt;0,"Loss","No Change"))</f>
        <v>Gain</v>
      </c>
    </row>
    <row r="319" spans="1:25" x14ac:dyDescent="0.3">
      <c r="A319" s="1">
        <v>45751</v>
      </c>
      <c r="B319" s="1" t="s">
        <v>361</v>
      </c>
      <c r="C319" s="1" t="s">
        <v>96</v>
      </c>
      <c r="D319">
        <f>MONTH(StockData[[#This Row],[DATE]])</f>
        <v>4</v>
      </c>
      <c r="E319">
        <v>2025</v>
      </c>
      <c r="F319" t="s">
        <v>97</v>
      </c>
      <c r="G319" t="str">
        <f>"Q"&amp;ROUNDUP(StockData[[#This Row],[Month Number]]/3,0)</f>
        <v>Q2</v>
      </c>
      <c r="H319" s="1" t="s">
        <v>28</v>
      </c>
      <c r="I319" s="1" t="s">
        <v>29</v>
      </c>
      <c r="J319" t="s">
        <v>30</v>
      </c>
      <c r="K319">
        <v>1081.5</v>
      </c>
      <c r="L319">
        <v>1101.9000000000001</v>
      </c>
      <c r="M319">
        <v>1075.45</v>
      </c>
      <c r="N319">
        <v>1089.8499999999999</v>
      </c>
      <c r="O319">
        <v>1090.0999999999999</v>
      </c>
      <c r="P319">
        <v>1091.3</v>
      </c>
      <c r="Q319">
        <v>1089.4100000000001</v>
      </c>
      <c r="R319">
        <v>6059991</v>
      </c>
      <c r="S319">
        <v>6601824905.1000004</v>
      </c>
      <c r="T319">
        <v>128117</v>
      </c>
      <c r="U319">
        <v>3840763</v>
      </c>
      <c r="V319">
        <v>63.38</v>
      </c>
      <c r="W319" s="3">
        <f>StockData[[#This Row],[CLOSE]]-StockData[[#This Row],[PREV. CLOSE]]</f>
        <v>1.4500000000000455</v>
      </c>
      <c r="X319" s="2">
        <f>IFERROR((StockData[[#This Row],[CLOSE]]-StockData[[#This Row],[PREV. CLOSE]])/StockData[[#This Row],[PREV. CLOSE]],0)</f>
        <v>1.3304583199523288E-3</v>
      </c>
      <c r="Y319" t="str">
        <f>IF(StockData[[#This Row],[Daily Return %]]&gt;0,"Gain",IF(StockData[[#This Row],[Daily Return %]]&lt;0,"Loss","No Change"))</f>
        <v>Gain</v>
      </c>
    </row>
    <row r="320" spans="1:25" x14ac:dyDescent="0.3">
      <c r="A320" s="1">
        <v>45754</v>
      </c>
      <c r="B320" s="1" t="s">
        <v>362</v>
      </c>
      <c r="C320" s="1" t="s">
        <v>96</v>
      </c>
      <c r="D320">
        <f>MONTH(StockData[[#This Row],[DATE]])</f>
        <v>4</v>
      </c>
      <c r="E320">
        <v>2025</v>
      </c>
      <c r="F320" t="s">
        <v>97</v>
      </c>
      <c r="G320" t="str">
        <f>"Q"&amp;ROUNDUP(StockData[[#This Row],[Month Number]]/3,0)</f>
        <v>Q2</v>
      </c>
      <c r="H320" s="1" t="s">
        <v>28</v>
      </c>
      <c r="I320" s="1" t="s">
        <v>29</v>
      </c>
      <c r="J320" t="s">
        <v>30</v>
      </c>
      <c r="K320">
        <v>1035</v>
      </c>
      <c r="L320">
        <v>1069</v>
      </c>
      <c r="M320">
        <v>1032.3499999999999</v>
      </c>
      <c r="N320">
        <v>1091.3</v>
      </c>
      <c r="O320">
        <v>1052</v>
      </c>
      <c r="P320">
        <v>1047.95</v>
      </c>
      <c r="Q320">
        <v>1046.57</v>
      </c>
      <c r="R320">
        <v>9720457</v>
      </c>
      <c r="S320">
        <v>10173097350.299999</v>
      </c>
      <c r="T320">
        <v>298776</v>
      </c>
      <c r="U320">
        <v>5787715</v>
      </c>
      <c r="V320">
        <v>59.54</v>
      </c>
      <c r="W320" s="3">
        <f>StockData[[#This Row],[CLOSE]]-StockData[[#This Row],[PREV. CLOSE]]</f>
        <v>-43.349999999999909</v>
      </c>
      <c r="X320" s="2">
        <f>IFERROR((StockData[[#This Row],[CLOSE]]-StockData[[#This Row],[PREV. CLOSE]])/StockData[[#This Row],[PREV. CLOSE]],0)</f>
        <v>-3.972326582974426E-2</v>
      </c>
      <c r="Y320" t="str">
        <f>IF(StockData[[#This Row],[Daily Return %]]&gt;0,"Gain",IF(StockData[[#This Row],[Daily Return %]]&lt;0,"Loss","No Change"))</f>
        <v>Loss</v>
      </c>
    </row>
    <row r="321" spans="1:25" x14ac:dyDescent="0.3">
      <c r="A321" s="1">
        <v>45755</v>
      </c>
      <c r="B321" s="1" t="s">
        <v>363</v>
      </c>
      <c r="C321" s="1" t="s">
        <v>96</v>
      </c>
      <c r="D321">
        <f>MONTH(StockData[[#This Row],[DATE]])</f>
        <v>4</v>
      </c>
      <c r="E321">
        <v>2025</v>
      </c>
      <c r="F321" t="s">
        <v>97</v>
      </c>
      <c r="G321" t="str">
        <f>"Q"&amp;ROUNDUP(StockData[[#This Row],[Month Number]]/3,0)</f>
        <v>Q2</v>
      </c>
      <c r="H321" s="1" t="s">
        <v>28</v>
      </c>
      <c r="I321" s="1" t="s">
        <v>29</v>
      </c>
      <c r="J321" t="s">
        <v>30</v>
      </c>
      <c r="K321">
        <v>1061</v>
      </c>
      <c r="L321">
        <v>1084.95</v>
      </c>
      <c r="M321">
        <v>1060.3</v>
      </c>
      <c r="N321">
        <v>1047.95</v>
      </c>
      <c r="O321">
        <v>1078</v>
      </c>
      <c r="P321">
        <v>1077.8499999999999</v>
      </c>
      <c r="Q321">
        <v>1076.17</v>
      </c>
      <c r="R321">
        <v>8723357</v>
      </c>
      <c r="S321">
        <v>9387848610.4500008</v>
      </c>
      <c r="T321">
        <v>226367</v>
      </c>
      <c r="U321">
        <v>4546074</v>
      </c>
      <c r="V321">
        <v>52.11</v>
      </c>
      <c r="W321" s="3">
        <f>StockData[[#This Row],[CLOSE]]-StockData[[#This Row],[PREV. CLOSE]]</f>
        <v>29.899999999999864</v>
      </c>
      <c r="X321" s="2">
        <f>IFERROR((StockData[[#This Row],[CLOSE]]-StockData[[#This Row],[PREV. CLOSE]])/StockData[[#This Row],[PREV. CLOSE]],0)</f>
        <v>2.8531895605706247E-2</v>
      </c>
      <c r="Y321" t="str">
        <f>IF(StockData[[#This Row],[Daily Return %]]&gt;0,"Gain",IF(StockData[[#This Row],[Daily Return %]]&lt;0,"Loss","No Change"))</f>
        <v>Gain</v>
      </c>
    </row>
    <row r="322" spans="1:25" x14ac:dyDescent="0.3">
      <c r="A322" s="1">
        <v>45756</v>
      </c>
      <c r="B322" s="1" t="s">
        <v>364</v>
      </c>
      <c r="C322" s="1" t="s">
        <v>96</v>
      </c>
      <c r="D322">
        <f>MONTH(StockData[[#This Row],[DATE]])</f>
        <v>4</v>
      </c>
      <c r="E322">
        <v>2025</v>
      </c>
      <c r="F322" t="s">
        <v>97</v>
      </c>
      <c r="G322" t="str">
        <f>"Q"&amp;ROUNDUP(StockData[[#This Row],[Month Number]]/3,0)</f>
        <v>Q2</v>
      </c>
      <c r="H322" s="1" t="s">
        <v>28</v>
      </c>
      <c r="I322" s="1" t="s">
        <v>29</v>
      </c>
      <c r="J322" t="s">
        <v>30</v>
      </c>
      <c r="K322">
        <v>1073.0999999999999</v>
      </c>
      <c r="L322">
        <v>1081.8499999999999</v>
      </c>
      <c r="M322">
        <v>1058</v>
      </c>
      <c r="N322">
        <v>1077.8499999999999</v>
      </c>
      <c r="O322">
        <v>1063.4000000000001</v>
      </c>
      <c r="P322">
        <v>1061.6500000000001</v>
      </c>
      <c r="Q322">
        <v>1065.69</v>
      </c>
      <c r="R322">
        <v>6690201</v>
      </c>
      <c r="S322">
        <v>7129710618.6000004</v>
      </c>
      <c r="T322">
        <v>154579</v>
      </c>
      <c r="U322">
        <v>4276323</v>
      </c>
      <c r="V322">
        <v>63.92</v>
      </c>
      <c r="W322" s="3">
        <f>StockData[[#This Row],[CLOSE]]-StockData[[#This Row],[PREV. CLOSE]]</f>
        <v>-16.199999999999818</v>
      </c>
      <c r="X322" s="2">
        <f>IFERROR((StockData[[#This Row],[CLOSE]]-StockData[[#This Row],[PREV. CLOSE]])/StockData[[#This Row],[PREV. CLOSE]],0)</f>
        <v>-1.5029920675418491E-2</v>
      </c>
      <c r="Y322" t="str">
        <f>IF(StockData[[#This Row],[Daily Return %]]&gt;0,"Gain",IF(StockData[[#This Row],[Daily Return %]]&lt;0,"Loss","No Change"))</f>
        <v>Loss</v>
      </c>
    </row>
    <row r="323" spans="1:25" x14ac:dyDescent="0.3">
      <c r="A323" s="1">
        <v>45758</v>
      </c>
      <c r="B323" s="1" t="s">
        <v>365</v>
      </c>
      <c r="C323" s="1" t="s">
        <v>96</v>
      </c>
      <c r="D323">
        <f>MONTH(StockData[[#This Row],[DATE]])</f>
        <v>4</v>
      </c>
      <c r="E323">
        <v>2025</v>
      </c>
      <c r="F323" t="s">
        <v>97</v>
      </c>
      <c r="G323" t="str">
        <f>"Q"&amp;ROUNDUP(StockData[[#This Row],[Month Number]]/3,0)</f>
        <v>Q2</v>
      </c>
      <c r="H323" s="1" t="s">
        <v>28</v>
      </c>
      <c r="I323" s="1" t="s">
        <v>29</v>
      </c>
      <c r="J323" t="s">
        <v>30</v>
      </c>
      <c r="K323">
        <v>1063.3</v>
      </c>
      <c r="L323">
        <v>1072.7</v>
      </c>
      <c r="M323">
        <v>1057.55</v>
      </c>
      <c r="N323">
        <v>1061.6500000000001</v>
      </c>
      <c r="O323">
        <v>1068.75</v>
      </c>
      <c r="P323">
        <v>1068.95</v>
      </c>
      <c r="Q323">
        <v>1065.8900000000001</v>
      </c>
      <c r="R323">
        <v>8144072</v>
      </c>
      <c r="S323">
        <v>8680653944.8999996</v>
      </c>
      <c r="T323">
        <v>137579</v>
      </c>
      <c r="U323">
        <v>5043810</v>
      </c>
      <c r="V323">
        <v>61.93</v>
      </c>
      <c r="W323" s="3">
        <f>StockData[[#This Row],[CLOSE]]-StockData[[#This Row],[PREV. CLOSE]]</f>
        <v>7.2999999999999545</v>
      </c>
      <c r="X323" s="2">
        <f>IFERROR((StockData[[#This Row],[CLOSE]]-StockData[[#This Row],[PREV. CLOSE]])/StockData[[#This Row],[PREV. CLOSE]],0)</f>
        <v>6.8760891065793375E-3</v>
      </c>
      <c r="Y323" t="str">
        <f>IF(StockData[[#This Row],[Daily Return %]]&gt;0,"Gain",IF(StockData[[#This Row],[Daily Return %]]&lt;0,"Loss","No Change"))</f>
        <v>Gain</v>
      </c>
    </row>
    <row r="324" spans="1:25" x14ac:dyDescent="0.3">
      <c r="A324" s="1">
        <v>45762</v>
      </c>
      <c r="B324" s="1" t="s">
        <v>366</v>
      </c>
      <c r="C324" s="1" t="s">
        <v>96</v>
      </c>
      <c r="D324">
        <f>MONTH(StockData[[#This Row],[DATE]])</f>
        <v>4</v>
      </c>
      <c r="E324">
        <v>2025</v>
      </c>
      <c r="F324" t="s">
        <v>97</v>
      </c>
      <c r="G324" t="str">
        <f>"Q"&amp;ROUNDUP(StockData[[#This Row],[Month Number]]/3,0)</f>
        <v>Q2</v>
      </c>
      <c r="H324" s="1" t="s">
        <v>28</v>
      </c>
      <c r="I324" s="1" t="s">
        <v>29</v>
      </c>
      <c r="J324" t="s">
        <v>30</v>
      </c>
      <c r="K324">
        <v>1090</v>
      </c>
      <c r="L324">
        <v>1117</v>
      </c>
      <c r="M324">
        <v>1083</v>
      </c>
      <c r="N324">
        <v>1068.95</v>
      </c>
      <c r="O324">
        <v>1115.5</v>
      </c>
      <c r="P324">
        <v>1112.8</v>
      </c>
      <c r="Q324">
        <v>1108.1300000000001</v>
      </c>
      <c r="R324">
        <v>9320299</v>
      </c>
      <c r="S324">
        <v>10328121177.799999</v>
      </c>
      <c r="T324">
        <v>181266</v>
      </c>
      <c r="U324">
        <v>6849076</v>
      </c>
      <c r="V324">
        <v>73.489999999999995</v>
      </c>
      <c r="W324" s="3">
        <f>StockData[[#This Row],[CLOSE]]-StockData[[#This Row],[PREV. CLOSE]]</f>
        <v>43.849999999999909</v>
      </c>
      <c r="X324" s="2">
        <f>IFERROR((StockData[[#This Row],[CLOSE]]-StockData[[#This Row],[PREV. CLOSE]])/StockData[[#This Row],[PREV. CLOSE]],0)</f>
        <v>4.1021563216240148E-2</v>
      </c>
      <c r="Y324" t="str">
        <f>IF(StockData[[#This Row],[Daily Return %]]&gt;0,"Gain",IF(StockData[[#This Row],[Daily Return %]]&lt;0,"Loss","No Change"))</f>
        <v>Gain</v>
      </c>
    </row>
    <row r="325" spans="1:25" x14ac:dyDescent="0.3">
      <c r="A325" s="1">
        <v>45763</v>
      </c>
      <c r="B325" s="1" t="s">
        <v>367</v>
      </c>
      <c r="C325" s="1" t="s">
        <v>96</v>
      </c>
      <c r="D325">
        <f>MONTH(StockData[[#This Row],[DATE]])</f>
        <v>4</v>
      </c>
      <c r="E325">
        <v>2025</v>
      </c>
      <c r="F325" t="s">
        <v>97</v>
      </c>
      <c r="G325" t="str">
        <f>"Q"&amp;ROUNDUP(StockData[[#This Row],[Month Number]]/3,0)</f>
        <v>Q2</v>
      </c>
      <c r="H325" s="1" t="s">
        <v>28</v>
      </c>
      <c r="I325" s="1" t="s">
        <v>29</v>
      </c>
      <c r="J325" t="s">
        <v>30</v>
      </c>
      <c r="K325">
        <v>1122.7</v>
      </c>
      <c r="L325">
        <v>1163.5</v>
      </c>
      <c r="M325">
        <v>1112.5999999999999</v>
      </c>
      <c r="N325">
        <v>1112.8</v>
      </c>
      <c r="O325">
        <v>1161</v>
      </c>
      <c r="P325">
        <v>1161.3</v>
      </c>
      <c r="Q325">
        <v>1149.46</v>
      </c>
      <c r="R325">
        <v>12836428</v>
      </c>
      <c r="S325">
        <v>14754907008.1</v>
      </c>
      <c r="T325">
        <v>276884</v>
      </c>
      <c r="U325">
        <v>8403679</v>
      </c>
      <c r="V325">
        <v>65.47</v>
      </c>
      <c r="W325" s="3">
        <f>StockData[[#This Row],[CLOSE]]-StockData[[#This Row],[PREV. CLOSE]]</f>
        <v>48.5</v>
      </c>
      <c r="X325" s="2">
        <f>IFERROR((StockData[[#This Row],[CLOSE]]-StockData[[#This Row],[PREV. CLOSE]])/StockData[[#This Row],[PREV. CLOSE]],0)</f>
        <v>4.3583752695902228E-2</v>
      </c>
      <c r="Y325" t="str">
        <f>IF(StockData[[#This Row],[Daily Return %]]&gt;0,"Gain",IF(StockData[[#This Row],[Daily Return %]]&lt;0,"Loss","No Change"))</f>
        <v>Gain</v>
      </c>
    </row>
    <row r="326" spans="1:25" x14ac:dyDescent="0.3">
      <c r="A326" s="1">
        <v>45764</v>
      </c>
      <c r="B326" s="1" t="s">
        <v>368</v>
      </c>
      <c r="C326" s="1" t="s">
        <v>96</v>
      </c>
      <c r="D326">
        <f>MONTH(StockData[[#This Row],[DATE]])</f>
        <v>4</v>
      </c>
      <c r="E326">
        <v>2025</v>
      </c>
      <c r="F326" t="s">
        <v>97</v>
      </c>
      <c r="G326" t="str">
        <f>"Q"&amp;ROUNDUP(StockData[[#This Row],[Month Number]]/3,0)</f>
        <v>Q2</v>
      </c>
      <c r="H326" s="1" t="s">
        <v>28</v>
      </c>
      <c r="I326" s="1" t="s">
        <v>29</v>
      </c>
      <c r="J326" t="s">
        <v>30</v>
      </c>
      <c r="K326">
        <v>1155.5999999999999</v>
      </c>
      <c r="L326">
        <v>1199.2</v>
      </c>
      <c r="M326">
        <v>1153.5999999999999</v>
      </c>
      <c r="N326">
        <v>1161.3</v>
      </c>
      <c r="O326">
        <v>1190.0999999999999</v>
      </c>
      <c r="P326">
        <v>1190.8</v>
      </c>
      <c r="Q326">
        <v>1182.78</v>
      </c>
      <c r="R326">
        <v>13446336</v>
      </c>
      <c r="S326">
        <v>15904022428.700001</v>
      </c>
      <c r="T326">
        <v>250174</v>
      </c>
      <c r="U326">
        <v>9072997</v>
      </c>
      <c r="V326">
        <v>67.48</v>
      </c>
      <c r="W326" s="3">
        <f>StockData[[#This Row],[CLOSE]]-StockData[[#This Row],[PREV. CLOSE]]</f>
        <v>29.5</v>
      </c>
      <c r="X326" s="2">
        <f>IFERROR((StockData[[#This Row],[CLOSE]]-StockData[[#This Row],[PREV. CLOSE]])/StockData[[#This Row],[PREV. CLOSE]],0)</f>
        <v>2.5402566089727029E-2</v>
      </c>
      <c r="Y326" t="str">
        <f>IF(StockData[[#This Row],[Daily Return %]]&gt;0,"Gain",IF(StockData[[#This Row],[Daily Return %]]&lt;0,"Loss","No Change"))</f>
        <v>Gain</v>
      </c>
    </row>
    <row r="327" spans="1:25" x14ac:dyDescent="0.3">
      <c r="A327" s="1">
        <v>45768</v>
      </c>
      <c r="B327" s="1" t="s">
        <v>369</v>
      </c>
      <c r="C327" s="1" t="s">
        <v>96</v>
      </c>
      <c r="D327">
        <f>MONTH(StockData[[#This Row],[DATE]])</f>
        <v>4</v>
      </c>
      <c r="E327">
        <v>2025</v>
      </c>
      <c r="F327" t="s">
        <v>97</v>
      </c>
      <c r="G327" t="str">
        <f>"Q"&amp;ROUNDUP(StockData[[#This Row],[Month Number]]/3,0)</f>
        <v>Q2</v>
      </c>
      <c r="H327" s="1" t="s">
        <v>28</v>
      </c>
      <c r="I327" s="1" t="s">
        <v>29</v>
      </c>
      <c r="J327" t="s">
        <v>30</v>
      </c>
      <c r="K327">
        <v>1202</v>
      </c>
      <c r="L327">
        <v>1238.7</v>
      </c>
      <c r="M327">
        <v>1198.0999999999999</v>
      </c>
      <c r="N327">
        <v>1190.8</v>
      </c>
      <c r="O327">
        <v>1220.9000000000001</v>
      </c>
      <c r="P327">
        <v>1223</v>
      </c>
      <c r="Q327">
        <v>1226.0999999999999</v>
      </c>
      <c r="R327">
        <v>15166580</v>
      </c>
      <c r="S327">
        <v>18595779710.900002</v>
      </c>
      <c r="T327">
        <v>282053</v>
      </c>
      <c r="U327">
        <v>10379134</v>
      </c>
      <c r="V327">
        <v>68.430000000000007</v>
      </c>
      <c r="W327" s="3">
        <f>StockData[[#This Row],[CLOSE]]-StockData[[#This Row],[PREV. CLOSE]]</f>
        <v>32.200000000000045</v>
      </c>
      <c r="X327" s="2">
        <f>IFERROR((StockData[[#This Row],[CLOSE]]-StockData[[#This Row],[PREV. CLOSE]])/StockData[[#This Row],[PREV. CLOSE]],0)</f>
        <v>2.7040644944575115E-2</v>
      </c>
      <c r="Y327" t="str">
        <f>IF(StockData[[#This Row],[Daily Return %]]&gt;0,"Gain",IF(StockData[[#This Row],[Daily Return %]]&lt;0,"Loss","No Change"))</f>
        <v>Gain</v>
      </c>
    </row>
    <row r="328" spans="1:25" x14ac:dyDescent="0.3">
      <c r="A328" s="1">
        <v>45769</v>
      </c>
      <c r="B328" s="1" t="s">
        <v>370</v>
      </c>
      <c r="C328" s="1" t="s">
        <v>96</v>
      </c>
      <c r="D328">
        <f>MONTH(StockData[[#This Row],[DATE]])</f>
        <v>4</v>
      </c>
      <c r="E328">
        <v>2025</v>
      </c>
      <c r="F328" t="s">
        <v>97</v>
      </c>
      <c r="G328" t="str">
        <f>"Q"&amp;ROUNDUP(StockData[[#This Row],[Month Number]]/3,0)</f>
        <v>Q2</v>
      </c>
      <c r="H328" s="1" t="s">
        <v>28</v>
      </c>
      <c r="I328" s="1" t="s">
        <v>29</v>
      </c>
      <c r="J328" t="s">
        <v>30</v>
      </c>
      <c r="K328">
        <v>1230.4000000000001</v>
      </c>
      <c r="L328">
        <v>1235</v>
      </c>
      <c r="M328">
        <v>1212.0999999999999</v>
      </c>
      <c r="N328">
        <v>1223</v>
      </c>
      <c r="O328">
        <v>1215.2</v>
      </c>
      <c r="P328">
        <v>1216.8</v>
      </c>
      <c r="Q328">
        <v>1220.8900000000001</v>
      </c>
      <c r="R328">
        <v>8461710</v>
      </c>
      <c r="S328">
        <v>10330801929.4</v>
      </c>
      <c r="T328">
        <v>235824</v>
      </c>
      <c r="U328">
        <v>4822016</v>
      </c>
      <c r="V328">
        <v>56.99</v>
      </c>
      <c r="W328" s="3">
        <f>StockData[[#This Row],[CLOSE]]-StockData[[#This Row],[PREV. CLOSE]]</f>
        <v>-6.2000000000000455</v>
      </c>
      <c r="X328" s="2">
        <f>IFERROR((StockData[[#This Row],[CLOSE]]-StockData[[#This Row],[PREV. CLOSE]])/StockData[[#This Row],[PREV. CLOSE]],0)</f>
        <v>-5.0695012264922691E-3</v>
      </c>
      <c r="Y328" t="str">
        <f>IF(StockData[[#This Row],[Daily Return %]]&gt;0,"Gain",IF(StockData[[#This Row],[Daily Return %]]&lt;0,"Loss","No Change"))</f>
        <v>Loss</v>
      </c>
    </row>
    <row r="329" spans="1:25" x14ac:dyDescent="0.3">
      <c r="A329" s="1">
        <v>45770</v>
      </c>
      <c r="B329" s="1" t="s">
        <v>371</v>
      </c>
      <c r="C329" s="1" t="s">
        <v>96</v>
      </c>
      <c r="D329">
        <f>MONTH(StockData[[#This Row],[DATE]])</f>
        <v>4</v>
      </c>
      <c r="E329">
        <v>2025</v>
      </c>
      <c r="F329" t="s">
        <v>97</v>
      </c>
      <c r="G329" t="str">
        <f>"Q"&amp;ROUNDUP(StockData[[#This Row],[Month Number]]/3,0)</f>
        <v>Q2</v>
      </c>
      <c r="H329" s="1" t="s">
        <v>28</v>
      </c>
      <c r="I329" s="1" t="s">
        <v>29</v>
      </c>
      <c r="J329" t="s">
        <v>30</v>
      </c>
      <c r="K329">
        <v>1225.3</v>
      </c>
      <c r="L329">
        <v>1230</v>
      </c>
      <c r="M329">
        <v>1194.9000000000001</v>
      </c>
      <c r="N329">
        <v>1216.8</v>
      </c>
      <c r="O329">
        <v>1206</v>
      </c>
      <c r="P329">
        <v>1206.9000000000001</v>
      </c>
      <c r="Q329">
        <v>1206.08</v>
      </c>
      <c r="R329">
        <v>9433911</v>
      </c>
      <c r="S329">
        <v>11378095632.1</v>
      </c>
      <c r="T329">
        <v>148975</v>
      </c>
      <c r="U329">
        <v>6420859</v>
      </c>
      <c r="V329">
        <v>68.06</v>
      </c>
      <c r="W329" s="3">
        <f>StockData[[#This Row],[CLOSE]]-StockData[[#This Row],[PREV. CLOSE]]</f>
        <v>-9.8999999999998636</v>
      </c>
      <c r="X329" s="2">
        <f>IFERROR((StockData[[#This Row],[CLOSE]]-StockData[[#This Row],[PREV. CLOSE]])/StockData[[#This Row],[PREV. CLOSE]],0)</f>
        <v>-8.1360946745561019E-3</v>
      </c>
      <c r="Y329" t="str">
        <f>IF(StockData[[#This Row],[Daily Return %]]&gt;0,"Gain",IF(StockData[[#This Row],[Daily Return %]]&lt;0,"Loss","No Change"))</f>
        <v>Loss</v>
      </c>
    </row>
    <row r="330" spans="1:25" x14ac:dyDescent="0.3">
      <c r="A330" s="1">
        <v>45771</v>
      </c>
      <c r="B330" s="1" t="s">
        <v>372</v>
      </c>
      <c r="C330" s="1" t="s">
        <v>96</v>
      </c>
      <c r="D330">
        <f>MONTH(StockData[[#This Row],[DATE]])</f>
        <v>4</v>
      </c>
      <c r="E330">
        <v>2025</v>
      </c>
      <c r="F330" t="s">
        <v>97</v>
      </c>
      <c r="G330" t="str">
        <f>"Q"&amp;ROUNDUP(StockData[[#This Row],[Month Number]]/3,0)</f>
        <v>Q2</v>
      </c>
      <c r="H330" s="1" t="s">
        <v>28</v>
      </c>
      <c r="I330" s="1" t="s">
        <v>29</v>
      </c>
      <c r="J330" t="s">
        <v>30</v>
      </c>
      <c r="K330">
        <v>1199.0999999999999</v>
      </c>
      <c r="L330">
        <v>1220</v>
      </c>
      <c r="M330">
        <v>1199.0999999999999</v>
      </c>
      <c r="N330">
        <v>1206.9000000000001</v>
      </c>
      <c r="O330">
        <v>1208.5</v>
      </c>
      <c r="P330">
        <v>1207.0999999999999</v>
      </c>
      <c r="Q330">
        <v>1210.1199999999999</v>
      </c>
      <c r="R330">
        <v>9078137</v>
      </c>
      <c r="S330">
        <v>10985620863.5</v>
      </c>
      <c r="T330">
        <v>136986</v>
      </c>
      <c r="U330">
        <v>4777076</v>
      </c>
      <c r="V330">
        <v>52.62</v>
      </c>
      <c r="W330" s="3">
        <f>StockData[[#This Row],[CLOSE]]-StockData[[#This Row],[PREV. CLOSE]]</f>
        <v>0.1999999999998181</v>
      </c>
      <c r="X330" s="2">
        <f>IFERROR((StockData[[#This Row],[CLOSE]]-StockData[[#This Row],[PREV. CLOSE]])/StockData[[#This Row],[PREV. CLOSE]],0)</f>
        <v>1.657138122461E-4</v>
      </c>
      <c r="Y330" t="str">
        <f>IF(StockData[[#This Row],[Daily Return %]]&gt;0,"Gain",IF(StockData[[#This Row],[Daily Return %]]&lt;0,"Loss","No Change"))</f>
        <v>Gain</v>
      </c>
    </row>
    <row r="331" spans="1:25" x14ac:dyDescent="0.3">
      <c r="A331" s="1">
        <v>45772</v>
      </c>
      <c r="B331" s="1" t="s">
        <v>373</v>
      </c>
      <c r="C331" s="1" t="s">
        <v>96</v>
      </c>
      <c r="D331">
        <f>MONTH(StockData[[#This Row],[DATE]])</f>
        <v>4</v>
      </c>
      <c r="E331">
        <v>2025</v>
      </c>
      <c r="F331" t="s">
        <v>97</v>
      </c>
      <c r="G331" t="str">
        <f>"Q"&amp;ROUNDUP(StockData[[#This Row],[Month Number]]/3,0)</f>
        <v>Q2</v>
      </c>
      <c r="H331" s="1" t="s">
        <v>28</v>
      </c>
      <c r="I331" s="1" t="s">
        <v>29</v>
      </c>
      <c r="J331" t="s">
        <v>30</v>
      </c>
      <c r="K331">
        <v>1177</v>
      </c>
      <c r="L331">
        <v>1179.9000000000001</v>
      </c>
      <c r="M331">
        <v>1146</v>
      </c>
      <c r="N331">
        <v>1207.0999999999999</v>
      </c>
      <c r="O331">
        <v>1165.3</v>
      </c>
      <c r="P331">
        <v>1166.3</v>
      </c>
      <c r="Q331">
        <v>1162.3800000000001</v>
      </c>
      <c r="R331">
        <v>17243807</v>
      </c>
      <c r="S331">
        <v>20043777250.099998</v>
      </c>
      <c r="T331">
        <v>333692</v>
      </c>
      <c r="U331">
        <v>9521813</v>
      </c>
      <c r="V331">
        <v>55.22</v>
      </c>
      <c r="W331" s="3">
        <f>StockData[[#This Row],[CLOSE]]-StockData[[#This Row],[PREV. CLOSE]]</f>
        <v>-40.799999999999955</v>
      </c>
      <c r="X331" s="2">
        <f>IFERROR((StockData[[#This Row],[CLOSE]]-StockData[[#This Row],[PREV. CLOSE]])/StockData[[#This Row],[PREV. CLOSE]],0)</f>
        <v>-3.3800016568635537E-2</v>
      </c>
      <c r="Y331" t="str">
        <f>IF(StockData[[#This Row],[Daily Return %]]&gt;0,"Gain",IF(StockData[[#This Row],[Daily Return %]]&lt;0,"Loss","No Change"))</f>
        <v>Loss</v>
      </c>
    </row>
    <row r="332" spans="1:25" x14ac:dyDescent="0.3">
      <c r="A332" s="1">
        <v>45775</v>
      </c>
      <c r="B332" s="1" t="s">
        <v>374</v>
      </c>
      <c r="C332" s="1" t="s">
        <v>96</v>
      </c>
      <c r="D332">
        <f>MONTH(StockData[[#This Row],[DATE]])</f>
        <v>4</v>
      </c>
      <c r="E332">
        <v>2025</v>
      </c>
      <c r="F332" t="s">
        <v>97</v>
      </c>
      <c r="G332" t="str">
        <f>"Q"&amp;ROUNDUP(StockData[[#This Row],[Month Number]]/3,0)</f>
        <v>Q2</v>
      </c>
      <c r="H332" s="1" t="s">
        <v>28</v>
      </c>
      <c r="I332" s="1" t="s">
        <v>29</v>
      </c>
      <c r="J332" t="s">
        <v>30</v>
      </c>
      <c r="K332">
        <v>1166.3</v>
      </c>
      <c r="L332">
        <v>1196</v>
      </c>
      <c r="M332">
        <v>1164.3</v>
      </c>
      <c r="N332">
        <v>1166.3</v>
      </c>
      <c r="O332">
        <v>1191.3</v>
      </c>
      <c r="P332">
        <v>1192.8</v>
      </c>
      <c r="Q332">
        <v>1184.18</v>
      </c>
      <c r="R332">
        <v>5523502</v>
      </c>
      <c r="S332">
        <v>6540831412.8999996</v>
      </c>
      <c r="T332">
        <v>121834</v>
      </c>
      <c r="U332">
        <v>3074763</v>
      </c>
      <c r="V332">
        <v>55.67</v>
      </c>
      <c r="W332" s="3">
        <f>StockData[[#This Row],[CLOSE]]-StockData[[#This Row],[PREV. CLOSE]]</f>
        <v>26.5</v>
      </c>
      <c r="X332" s="2">
        <f>IFERROR((StockData[[#This Row],[CLOSE]]-StockData[[#This Row],[PREV. CLOSE]])/StockData[[#This Row],[PREV. CLOSE]],0)</f>
        <v>2.2721426734116437E-2</v>
      </c>
      <c r="Y332" t="str">
        <f>IF(StockData[[#This Row],[Daily Return %]]&gt;0,"Gain",IF(StockData[[#This Row],[Daily Return %]]&lt;0,"Loss","No Change"))</f>
        <v>Gain</v>
      </c>
    </row>
    <row r="333" spans="1:25" x14ac:dyDescent="0.3">
      <c r="A333" s="1">
        <v>45776</v>
      </c>
      <c r="B333" s="1" t="s">
        <v>375</v>
      </c>
      <c r="C333" s="1" t="s">
        <v>96</v>
      </c>
      <c r="D333">
        <f>MONTH(StockData[[#This Row],[DATE]])</f>
        <v>4</v>
      </c>
      <c r="E333">
        <v>2025</v>
      </c>
      <c r="F333" t="s">
        <v>97</v>
      </c>
      <c r="G333" t="str">
        <f>"Q"&amp;ROUNDUP(StockData[[#This Row],[Month Number]]/3,0)</f>
        <v>Q2</v>
      </c>
      <c r="H333" s="1" t="s">
        <v>28</v>
      </c>
      <c r="I333" s="1" t="s">
        <v>29</v>
      </c>
      <c r="J333" t="s">
        <v>30</v>
      </c>
      <c r="K333">
        <v>1194</v>
      </c>
      <c r="L333">
        <v>1210</v>
      </c>
      <c r="M333">
        <v>1184.4000000000001</v>
      </c>
      <c r="N333">
        <v>1192.8</v>
      </c>
      <c r="O333">
        <v>1189.5999999999999</v>
      </c>
      <c r="P333">
        <v>1187.3</v>
      </c>
      <c r="Q333">
        <v>1195.01</v>
      </c>
      <c r="R333">
        <v>6074520</v>
      </c>
      <c r="S333">
        <v>7259133821.3999996</v>
      </c>
      <c r="T333">
        <v>181038</v>
      </c>
      <c r="U333">
        <v>3379294</v>
      </c>
      <c r="V333">
        <v>55.63</v>
      </c>
      <c r="W333" s="3">
        <f>StockData[[#This Row],[CLOSE]]-StockData[[#This Row],[PREV. CLOSE]]</f>
        <v>-5.5</v>
      </c>
      <c r="X333" s="2">
        <f>IFERROR((StockData[[#This Row],[CLOSE]]-StockData[[#This Row],[PREV. CLOSE]])/StockData[[#This Row],[PREV. CLOSE]],0)</f>
        <v>-4.6109993293091886E-3</v>
      </c>
      <c r="Y333" t="str">
        <f>IF(StockData[[#This Row],[Daily Return %]]&gt;0,"Gain",IF(StockData[[#This Row],[Daily Return %]]&lt;0,"Loss","No Change"))</f>
        <v>Loss</v>
      </c>
    </row>
    <row r="334" spans="1:25" x14ac:dyDescent="0.3">
      <c r="A334" s="1">
        <v>45777</v>
      </c>
      <c r="B334" s="1" t="s">
        <v>376</v>
      </c>
      <c r="C334" s="1" t="s">
        <v>96</v>
      </c>
      <c r="D334">
        <f>MONTH(StockData[[#This Row],[DATE]])</f>
        <v>4</v>
      </c>
      <c r="E334">
        <v>2025</v>
      </c>
      <c r="F334" t="s">
        <v>97</v>
      </c>
      <c r="G334" t="str">
        <f>"Q"&amp;ROUNDUP(StockData[[#This Row],[Month Number]]/3,0)</f>
        <v>Q2</v>
      </c>
      <c r="H334" s="1" t="s">
        <v>28</v>
      </c>
      <c r="I334" s="1" t="s">
        <v>29</v>
      </c>
      <c r="J334" t="s">
        <v>30</v>
      </c>
      <c r="K334">
        <v>1185.0999999999999</v>
      </c>
      <c r="L334">
        <v>1193.9000000000001</v>
      </c>
      <c r="M334">
        <v>1175</v>
      </c>
      <c r="N334">
        <v>1187.3</v>
      </c>
      <c r="O334">
        <v>1183.5</v>
      </c>
      <c r="P334">
        <v>1185</v>
      </c>
      <c r="Q334">
        <v>1186.17</v>
      </c>
      <c r="R334">
        <v>6288257</v>
      </c>
      <c r="S334">
        <v>7458962812.1000004</v>
      </c>
      <c r="T334">
        <v>168279</v>
      </c>
      <c r="U334">
        <v>4068302</v>
      </c>
      <c r="V334">
        <v>64.7</v>
      </c>
      <c r="W334" s="3">
        <f>StockData[[#This Row],[CLOSE]]-StockData[[#This Row],[PREV. CLOSE]]</f>
        <v>-2.2999999999999545</v>
      </c>
      <c r="X334" s="2">
        <f>IFERROR((StockData[[#This Row],[CLOSE]]-StockData[[#This Row],[PREV. CLOSE]])/StockData[[#This Row],[PREV. CLOSE]],0)</f>
        <v>-1.937168365198311E-3</v>
      </c>
      <c r="Y334" t="str">
        <f>IF(StockData[[#This Row],[Daily Return %]]&gt;0,"Gain",IF(StockData[[#This Row],[Daily Return %]]&lt;0,"Loss","No Change"))</f>
        <v>Loss</v>
      </c>
    </row>
    <row r="335" spans="1:25" x14ac:dyDescent="0.3">
      <c r="A335" s="1">
        <v>45779</v>
      </c>
      <c r="B335" s="1" t="s">
        <v>377</v>
      </c>
      <c r="C335" s="1" t="s">
        <v>119</v>
      </c>
      <c r="D335">
        <f>MONTH(StockData[[#This Row],[DATE]])</f>
        <v>5</v>
      </c>
      <c r="E335">
        <v>2025</v>
      </c>
      <c r="F335" t="s">
        <v>97</v>
      </c>
      <c r="G335" t="str">
        <f>"Q"&amp;ROUNDUP(StockData[[#This Row],[Month Number]]/3,0)</f>
        <v>Q2</v>
      </c>
      <c r="H335" s="1" t="s">
        <v>28</v>
      </c>
      <c r="I335" s="1" t="s">
        <v>29</v>
      </c>
      <c r="J335" t="s">
        <v>30</v>
      </c>
      <c r="K335">
        <v>1182.0999999999999</v>
      </c>
      <c r="L335">
        <v>1210.5</v>
      </c>
      <c r="M335">
        <v>1180.0999999999999</v>
      </c>
      <c r="N335">
        <v>1185</v>
      </c>
      <c r="O335">
        <v>1180.5999999999999</v>
      </c>
      <c r="P335">
        <v>1182.2</v>
      </c>
      <c r="Q335">
        <v>1193.54</v>
      </c>
      <c r="R335">
        <v>6567678</v>
      </c>
      <c r="S335">
        <v>7838803788.1999998</v>
      </c>
      <c r="T335">
        <v>161531</v>
      </c>
      <c r="U335">
        <v>4402524</v>
      </c>
      <c r="V335">
        <v>67.03</v>
      </c>
      <c r="W335" s="3">
        <f>StockData[[#This Row],[CLOSE]]-StockData[[#This Row],[PREV. CLOSE]]</f>
        <v>-2.7999999999999545</v>
      </c>
      <c r="X335" s="2">
        <f>IFERROR((StockData[[#This Row],[CLOSE]]-StockData[[#This Row],[PREV. CLOSE]])/StockData[[#This Row],[PREV. CLOSE]],0)</f>
        <v>-2.3628691983121979E-3</v>
      </c>
      <c r="Y335" t="str">
        <f>IF(StockData[[#This Row],[Daily Return %]]&gt;0,"Gain",IF(StockData[[#This Row],[Daily Return %]]&lt;0,"Loss","No Change"))</f>
        <v>Loss</v>
      </c>
    </row>
    <row r="336" spans="1:25" x14ac:dyDescent="0.3">
      <c r="A336" s="1">
        <v>45782</v>
      </c>
      <c r="B336" s="1" t="s">
        <v>378</v>
      </c>
      <c r="C336" s="1" t="s">
        <v>119</v>
      </c>
      <c r="D336">
        <f>MONTH(StockData[[#This Row],[DATE]])</f>
        <v>5</v>
      </c>
      <c r="E336">
        <v>2025</v>
      </c>
      <c r="F336" t="s">
        <v>97</v>
      </c>
      <c r="G336" t="str">
        <f>"Q"&amp;ROUNDUP(StockData[[#This Row],[Month Number]]/3,0)</f>
        <v>Q2</v>
      </c>
      <c r="H336" s="1" t="s">
        <v>28</v>
      </c>
      <c r="I336" s="1" t="s">
        <v>29</v>
      </c>
      <c r="J336" t="s">
        <v>30</v>
      </c>
      <c r="K336">
        <v>1190</v>
      </c>
      <c r="L336">
        <v>1190</v>
      </c>
      <c r="M336">
        <v>1164.3</v>
      </c>
      <c r="N336">
        <v>1182.2</v>
      </c>
      <c r="O336">
        <v>1174.0999999999999</v>
      </c>
      <c r="P336">
        <v>1173.2</v>
      </c>
      <c r="Q336">
        <v>1173.52</v>
      </c>
      <c r="R336">
        <v>7236056</v>
      </c>
      <c r="S336">
        <v>8491687633.1000004</v>
      </c>
      <c r="T336">
        <v>168773</v>
      </c>
      <c r="U336">
        <v>5409537</v>
      </c>
      <c r="V336">
        <v>74.760000000000005</v>
      </c>
      <c r="W336" s="3">
        <f>StockData[[#This Row],[CLOSE]]-StockData[[#This Row],[PREV. CLOSE]]</f>
        <v>-9</v>
      </c>
      <c r="X336" s="2">
        <f>IFERROR((StockData[[#This Row],[CLOSE]]-StockData[[#This Row],[PREV. CLOSE]])/StockData[[#This Row],[PREV. CLOSE]],0)</f>
        <v>-7.6129250549822362E-3</v>
      </c>
      <c r="Y336" t="str">
        <f>IF(StockData[[#This Row],[Daily Return %]]&gt;0,"Gain",IF(StockData[[#This Row],[Daily Return %]]&lt;0,"Loss","No Change"))</f>
        <v>Loss</v>
      </c>
    </row>
    <row r="337" spans="1:25" x14ac:dyDescent="0.3">
      <c r="A337" s="1">
        <v>45783</v>
      </c>
      <c r="B337" s="1" t="s">
        <v>379</v>
      </c>
      <c r="C337" s="1" t="s">
        <v>119</v>
      </c>
      <c r="D337">
        <f>MONTH(StockData[[#This Row],[DATE]])</f>
        <v>5</v>
      </c>
      <c r="E337">
        <v>2025</v>
      </c>
      <c r="F337" t="s">
        <v>97</v>
      </c>
      <c r="G337" t="str">
        <f>"Q"&amp;ROUNDUP(StockData[[#This Row],[Month Number]]/3,0)</f>
        <v>Q2</v>
      </c>
      <c r="H337" s="1" t="s">
        <v>28</v>
      </c>
      <c r="I337" s="1" t="s">
        <v>29</v>
      </c>
      <c r="J337" t="s">
        <v>30</v>
      </c>
      <c r="K337">
        <v>1178</v>
      </c>
      <c r="L337">
        <v>1178.8</v>
      </c>
      <c r="M337">
        <v>1157.7</v>
      </c>
      <c r="N337">
        <v>1173.2</v>
      </c>
      <c r="O337">
        <v>1159</v>
      </c>
      <c r="P337">
        <v>1161.4000000000001</v>
      </c>
      <c r="Q337">
        <v>1165.99</v>
      </c>
      <c r="R337">
        <v>5348267</v>
      </c>
      <c r="S337">
        <v>6236023777.5</v>
      </c>
      <c r="T337">
        <v>166692</v>
      </c>
      <c r="U337">
        <v>3610614</v>
      </c>
      <c r="V337">
        <v>67.510000000000005</v>
      </c>
      <c r="W337" s="3">
        <f>StockData[[#This Row],[CLOSE]]-StockData[[#This Row],[PREV. CLOSE]]</f>
        <v>-11.799999999999955</v>
      </c>
      <c r="X337" s="2">
        <f>IFERROR((StockData[[#This Row],[CLOSE]]-StockData[[#This Row],[PREV. CLOSE]])/StockData[[#This Row],[PREV. CLOSE]],0)</f>
        <v>-1.0057961131946774E-2</v>
      </c>
      <c r="Y337" t="str">
        <f>IF(StockData[[#This Row],[Daily Return %]]&gt;0,"Gain",IF(StockData[[#This Row],[Daily Return %]]&lt;0,"Loss","No Change"))</f>
        <v>Loss</v>
      </c>
    </row>
    <row r="338" spans="1:25" x14ac:dyDescent="0.3">
      <c r="A338" s="1">
        <v>45784</v>
      </c>
      <c r="B338" s="1" t="s">
        <v>380</v>
      </c>
      <c r="C338" s="1" t="s">
        <v>119</v>
      </c>
      <c r="D338">
        <f>MONTH(StockData[[#This Row],[DATE]])</f>
        <v>5</v>
      </c>
      <c r="E338">
        <v>2025</v>
      </c>
      <c r="F338" t="s">
        <v>97</v>
      </c>
      <c r="G338" t="str">
        <f>"Q"&amp;ROUNDUP(StockData[[#This Row],[Month Number]]/3,0)</f>
        <v>Q2</v>
      </c>
      <c r="H338" s="1" t="s">
        <v>28</v>
      </c>
      <c r="I338" s="1" t="s">
        <v>29</v>
      </c>
      <c r="J338" t="s">
        <v>30</v>
      </c>
      <c r="K338">
        <v>1159</v>
      </c>
      <c r="L338">
        <v>1168.5999999999999</v>
      </c>
      <c r="M338">
        <v>1152.9000000000001</v>
      </c>
      <c r="N338">
        <v>1161.4000000000001</v>
      </c>
      <c r="O338">
        <v>1163</v>
      </c>
      <c r="P338">
        <v>1161.3</v>
      </c>
      <c r="Q338">
        <v>1161.58</v>
      </c>
      <c r="R338">
        <v>4263817</v>
      </c>
      <c r="S338">
        <v>4952774071.1999998</v>
      </c>
      <c r="T338">
        <v>116326</v>
      </c>
      <c r="U338">
        <v>2668853</v>
      </c>
      <c r="V338">
        <v>62.59</v>
      </c>
      <c r="W338" s="3">
        <f>StockData[[#This Row],[CLOSE]]-StockData[[#This Row],[PREV. CLOSE]]</f>
        <v>-0.10000000000013642</v>
      </c>
      <c r="X338" s="2">
        <f>IFERROR((StockData[[#This Row],[CLOSE]]-StockData[[#This Row],[PREV. CLOSE]])/StockData[[#This Row],[PREV. CLOSE]],0)</f>
        <v>-8.6102979163196498E-5</v>
      </c>
      <c r="Y338" t="str">
        <f>IF(StockData[[#This Row],[Daily Return %]]&gt;0,"Gain",IF(StockData[[#This Row],[Daily Return %]]&lt;0,"Loss","No Change"))</f>
        <v>Loss</v>
      </c>
    </row>
    <row r="339" spans="1:25" x14ac:dyDescent="0.3">
      <c r="A339" s="1">
        <v>45785</v>
      </c>
      <c r="B339" s="1" t="s">
        <v>381</v>
      </c>
      <c r="C339" s="1" t="s">
        <v>119</v>
      </c>
      <c r="D339">
        <f>MONTH(StockData[[#This Row],[DATE]])</f>
        <v>5</v>
      </c>
      <c r="E339">
        <v>2025</v>
      </c>
      <c r="F339" t="s">
        <v>97</v>
      </c>
      <c r="G339" t="str">
        <f>"Q"&amp;ROUNDUP(StockData[[#This Row],[Month Number]]/3,0)</f>
        <v>Q2</v>
      </c>
      <c r="H339" s="1" t="s">
        <v>28</v>
      </c>
      <c r="I339" s="1" t="s">
        <v>29</v>
      </c>
      <c r="J339" t="s">
        <v>30</v>
      </c>
      <c r="K339">
        <v>1170</v>
      </c>
      <c r="L339">
        <v>1179</v>
      </c>
      <c r="M339">
        <v>1165.5999999999999</v>
      </c>
      <c r="N339">
        <v>1161.3</v>
      </c>
      <c r="O339">
        <v>1170</v>
      </c>
      <c r="P339">
        <v>1172.2</v>
      </c>
      <c r="Q339">
        <v>1173.55</v>
      </c>
      <c r="R339">
        <v>9912347</v>
      </c>
      <c r="S339">
        <v>11632634928.6</v>
      </c>
      <c r="T339">
        <v>144531</v>
      </c>
      <c r="U339">
        <v>7225912</v>
      </c>
      <c r="V339">
        <v>72.900000000000006</v>
      </c>
      <c r="W339" s="3">
        <f>StockData[[#This Row],[CLOSE]]-StockData[[#This Row],[PREV. CLOSE]]</f>
        <v>10.900000000000091</v>
      </c>
      <c r="X339" s="2">
        <f>IFERROR((StockData[[#This Row],[CLOSE]]-StockData[[#This Row],[PREV. CLOSE]])/StockData[[#This Row],[PREV. CLOSE]],0)</f>
        <v>9.3860328941704051E-3</v>
      </c>
      <c r="Y339" t="str">
        <f>IF(StockData[[#This Row],[Daily Return %]]&gt;0,"Gain",IF(StockData[[#This Row],[Daily Return %]]&lt;0,"Loss","No Change"))</f>
        <v>Gain</v>
      </c>
    </row>
    <row r="340" spans="1:25" x14ac:dyDescent="0.3">
      <c r="A340" s="1">
        <v>45786</v>
      </c>
      <c r="B340" s="1" t="s">
        <v>382</v>
      </c>
      <c r="C340" s="1" t="s">
        <v>119</v>
      </c>
      <c r="D340">
        <f>MONTH(StockData[[#This Row],[DATE]])</f>
        <v>5</v>
      </c>
      <c r="E340">
        <v>2025</v>
      </c>
      <c r="F340" t="s">
        <v>97</v>
      </c>
      <c r="G340" t="str">
        <f>"Q"&amp;ROUNDUP(StockData[[#This Row],[Month Number]]/3,0)</f>
        <v>Q2</v>
      </c>
      <c r="H340" s="1" t="s">
        <v>28</v>
      </c>
      <c r="I340" s="1" t="s">
        <v>29</v>
      </c>
      <c r="J340" t="s">
        <v>30</v>
      </c>
      <c r="K340">
        <v>1160</v>
      </c>
      <c r="L340">
        <v>1172.2</v>
      </c>
      <c r="M340">
        <v>1148.5</v>
      </c>
      <c r="N340">
        <v>1172.2</v>
      </c>
      <c r="O340">
        <v>1153</v>
      </c>
      <c r="P340">
        <v>1151.0999999999999</v>
      </c>
      <c r="Q340">
        <v>1156.1500000000001</v>
      </c>
      <c r="R340">
        <v>5379571</v>
      </c>
      <c r="S340">
        <v>6219617831.1999998</v>
      </c>
      <c r="T340">
        <v>134431</v>
      </c>
      <c r="U340">
        <v>3659285</v>
      </c>
      <c r="V340">
        <v>68.02</v>
      </c>
      <c r="W340" s="3">
        <f>StockData[[#This Row],[CLOSE]]-StockData[[#This Row],[PREV. CLOSE]]</f>
        <v>-21.100000000000136</v>
      </c>
      <c r="X340" s="2">
        <f>IFERROR((StockData[[#This Row],[CLOSE]]-StockData[[#This Row],[PREV. CLOSE]])/StockData[[#This Row],[PREV. CLOSE]],0)</f>
        <v>-1.8000341238696583E-2</v>
      </c>
      <c r="Y340" t="str">
        <f>IF(StockData[[#This Row],[Daily Return %]]&gt;0,"Gain",IF(StockData[[#This Row],[Daily Return %]]&lt;0,"Loss","No Change"))</f>
        <v>Loss</v>
      </c>
    </row>
    <row r="341" spans="1:25" x14ac:dyDescent="0.3">
      <c r="A341" s="1">
        <v>45789</v>
      </c>
      <c r="B341" s="1" t="s">
        <v>383</v>
      </c>
      <c r="C341" s="1" t="s">
        <v>119</v>
      </c>
      <c r="D341">
        <f>MONTH(StockData[[#This Row],[DATE]])</f>
        <v>5</v>
      </c>
      <c r="E341">
        <v>2025</v>
      </c>
      <c r="F341" t="s">
        <v>97</v>
      </c>
      <c r="G341" t="str">
        <f>"Q"&amp;ROUNDUP(StockData[[#This Row],[Month Number]]/3,0)</f>
        <v>Q2</v>
      </c>
      <c r="H341" s="1" t="s">
        <v>28</v>
      </c>
      <c r="I341" s="1" t="s">
        <v>29</v>
      </c>
      <c r="J341" t="s">
        <v>30</v>
      </c>
      <c r="K341">
        <v>1185</v>
      </c>
      <c r="L341">
        <v>1209</v>
      </c>
      <c r="M341">
        <v>1175.2</v>
      </c>
      <c r="N341">
        <v>1151.0999999999999</v>
      </c>
      <c r="O341">
        <v>1204.5</v>
      </c>
      <c r="P341">
        <v>1203</v>
      </c>
      <c r="Q341">
        <v>1197.68</v>
      </c>
      <c r="R341">
        <v>7616208</v>
      </c>
      <c r="S341">
        <v>9121777672.7999992</v>
      </c>
      <c r="T341">
        <v>170402</v>
      </c>
      <c r="U341">
        <v>4930706</v>
      </c>
      <c r="V341">
        <v>64.739999999999995</v>
      </c>
      <c r="W341" s="3">
        <f>StockData[[#This Row],[CLOSE]]-StockData[[#This Row],[PREV. CLOSE]]</f>
        <v>51.900000000000091</v>
      </c>
      <c r="X341" s="2">
        <f>IFERROR((StockData[[#This Row],[CLOSE]]-StockData[[#This Row],[PREV. CLOSE]])/StockData[[#This Row],[PREV. CLOSE]],0)</f>
        <v>4.5087307792546341E-2</v>
      </c>
      <c r="Y341" t="str">
        <f>IF(StockData[[#This Row],[Daily Return %]]&gt;0,"Gain",IF(StockData[[#This Row],[Daily Return %]]&lt;0,"Loss","No Change"))</f>
        <v>Gain</v>
      </c>
    </row>
    <row r="342" spans="1:25" x14ac:dyDescent="0.3">
      <c r="A342" s="1">
        <v>45790</v>
      </c>
      <c r="B342" s="1" t="s">
        <v>384</v>
      </c>
      <c r="C342" s="1" t="s">
        <v>119</v>
      </c>
      <c r="D342">
        <f>MONTH(StockData[[#This Row],[DATE]])</f>
        <v>5</v>
      </c>
      <c r="E342">
        <v>2025</v>
      </c>
      <c r="F342" t="s">
        <v>97</v>
      </c>
      <c r="G342" t="str">
        <f>"Q"&amp;ROUNDUP(StockData[[#This Row],[Month Number]]/3,0)</f>
        <v>Q2</v>
      </c>
      <c r="H342" s="1" t="s">
        <v>28</v>
      </c>
      <c r="I342" s="1" t="s">
        <v>29</v>
      </c>
      <c r="J342" t="s">
        <v>30</v>
      </c>
      <c r="K342">
        <v>1205.2</v>
      </c>
      <c r="L342">
        <v>1214.8</v>
      </c>
      <c r="M342">
        <v>1190</v>
      </c>
      <c r="N342">
        <v>1203</v>
      </c>
      <c r="O342">
        <v>1193.3</v>
      </c>
      <c r="P342">
        <v>1193.5999999999999</v>
      </c>
      <c r="Q342">
        <v>1199.55</v>
      </c>
      <c r="R342">
        <v>5569926</v>
      </c>
      <c r="S342">
        <v>6681384586</v>
      </c>
      <c r="T342">
        <v>143677</v>
      </c>
      <c r="U342">
        <v>3196308</v>
      </c>
      <c r="V342">
        <v>57.39</v>
      </c>
      <c r="W342" s="3">
        <f>StockData[[#This Row],[CLOSE]]-StockData[[#This Row],[PREV. CLOSE]]</f>
        <v>-9.4000000000000909</v>
      </c>
      <c r="X342" s="2">
        <f>IFERROR((StockData[[#This Row],[CLOSE]]-StockData[[#This Row],[PREV. CLOSE]])/StockData[[#This Row],[PREV. CLOSE]],0)</f>
        <v>-7.8137988362428027E-3</v>
      </c>
      <c r="Y342" t="str">
        <f>IF(StockData[[#This Row],[Daily Return %]]&gt;0,"Gain",IF(StockData[[#This Row],[Daily Return %]]&lt;0,"Loss","No Change"))</f>
        <v>Loss</v>
      </c>
    </row>
    <row r="343" spans="1:25" x14ac:dyDescent="0.3">
      <c r="A343" s="1">
        <v>45791</v>
      </c>
      <c r="B343" s="1" t="s">
        <v>385</v>
      </c>
      <c r="C343" s="1" t="s">
        <v>119</v>
      </c>
      <c r="D343">
        <f>MONTH(StockData[[#This Row],[DATE]])</f>
        <v>5</v>
      </c>
      <c r="E343">
        <v>2025</v>
      </c>
      <c r="F343" t="s">
        <v>97</v>
      </c>
      <c r="G343" t="str">
        <f>"Q"&amp;ROUNDUP(StockData[[#This Row],[Month Number]]/3,0)</f>
        <v>Q2</v>
      </c>
      <c r="H343" s="1" t="s">
        <v>28</v>
      </c>
      <c r="I343" s="1" t="s">
        <v>29</v>
      </c>
      <c r="J343" t="s">
        <v>30</v>
      </c>
      <c r="K343">
        <v>1195.9000000000001</v>
      </c>
      <c r="L343">
        <v>1199.4000000000001</v>
      </c>
      <c r="M343">
        <v>1185.9000000000001</v>
      </c>
      <c r="N343">
        <v>1193.5999999999999</v>
      </c>
      <c r="O343">
        <v>1195</v>
      </c>
      <c r="P343">
        <v>1195.5</v>
      </c>
      <c r="Q343">
        <v>1194.03</v>
      </c>
      <c r="R343">
        <v>4084921</v>
      </c>
      <c r="S343">
        <v>4877518351.8999996</v>
      </c>
      <c r="T343">
        <v>94453</v>
      </c>
      <c r="U343">
        <v>2801294</v>
      </c>
      <c r="V343">
        <v>68.58</v>
      </c>
      <c r="W343" s="3">
        <f>StockData[[#This Row],[CLOSE]]-StockData[[#This Row],[PREV. CLOSE]]</f>
        <v>1.9000000000000909</v>
      </c>
      <c r="X343" s="2">
        <f>IFERROR((StockData[[#This Row],[CLOSE]]-StockData[[#This Row],[PREV. CLOSE]])/StockData[[#This Row],[PREV. CLOSE]],0)</f>
        <v>1.5918230563003444E-3</v>
      </c>
      <c r="Y343" t="str">
        <f>IF(StockData[[#This Row],[Daily Return %]]&gt;0,"Gain",IF(StockData[[#This Row],[Daily Return %]]&lt;0,"Loss","No Change"))</f>
        <v>Gain</v>
      </c>
    </row>
    <row r="344" spans="1:25" x14ac:dyDescent="0.3">
      <c r="A344" s="1">
        <v>45792</v>
      </c>
      <c r="B344" s="1" t="s">
        <v>386</v>
      </c>
      <c r="C344" s="1" t="s">
        <v>119</v>
      </c>
      <c r="D344">
        <f>MONTH(StockData[[#This Row],[DATE]])</f>
        <v>5</v>
      </c>
      <c r="E344">
        <v>2025</v>
      </c>
      <c r="F344" t="s">
        <v>97</v>
      </c>
      <c r="G344" t="str">
        <f>"Q"&amp;ROUNDUP(StockData[[#This Row],[Month Number]]/3,0)</f>
        <v>Q2</v>
      </c>
      <c r="H344" s="1" t="s">
        <v>28</v>
      </c>
      <c r="I344" s="1" t="s">
        <v>29</v>
      </c>
      <c r="J344" t="s">
        <v>30</v>
      </c>
      <c r="K344">
        <v>1197</v>
      </c>
      <c r="L344">
        <v>1217</v>
      </c>
      <c r="M344">
        <v>1185</v>
      </c>
      <c r="N344">
        <v>1195.5</v>
      </c>
      <c r="O344">
        <v>1206.8</v>
      </c>
      <c r="P344">
        <v>1209.0999999999999</v>
      </c>
      <c r="Q344">
        <v>1203.6099999999999</v>
      </c>
      <c r="R344">
        <v>6705748</v>
      </c>
      <c r="S344">
        <v>8071105980</v>
      </c>
      <c r="T344">
        <v>174483</v>
      </c>
      <c r="U344">
        <v>2908064</v>
      </c>
      <c r="V344">
        <v>43.37</v>
      </c>
      <c r="W344" s="3">
        <f>StockData[[#This Row],[CLOSE]]-StockData[[#This Row],[PREV. CLOSE]]</f>
        <v>13.599999999999909</v>
      </c>
      <c r="X344" s="2">
        <f>IFERROR((StockData[[#This Row],[CLOSE]]-StockData[[#This Row],[PREV. CLOSE]])/StockData[[#This Row],[PREV. CLOSE]],0)</f>
        <v>1.1375993308239154E-2</v>
      </c>
      <c r="Y344" t="str">
        <f>IF(StockData[[#This Row],[Daily Return %]]&gt;0,"Gain",IF(StockData[[#This Row],[Daily Return %]]&lt;0,"Loss","No Change"))</f>
        <v>Gain</v>
      </c>
    </row>
    <row r="345" spans="1:25" x14ac:dyDescent="0.3">
      <c r="A345" s="1">
        <v>45793</v>
      </c>
      <c r="B345" s="1" t="s">
        <v>387</v>
      </c>
      <c r="C345" s="1" t="s">
        <v>119</v>
      </c>
      <c r="D345">
        <f>MONTH(StockData[[#This Row],[DATE]])</f>
        <v>5</v>
      </c>
      <c r="E345">
        <v>2025</v>
      </c>
      <c r="F345" t="s">
        <v>97</v>
      </c>
      <c r="G345" t="str">
        <f>"Q"&amp;ROUNDUP(StockData[[#This Row],[Month Number]]/3,0)</f>
        <v>Q2</v>
      </c>
      <c r="H345" s="1" t="s">
        <v>28</v>
      </c>
      <c r="I345" s="1" t="s">
        <v>29</v>
      </c>
      <c r="J345" t="s">
        <v>30</v>
      </c>
      <c r="K345">
        <v>1206</v>
      </c>
      <c r="L345">
        <v>1213.3</v>
      </c>
      <c r="M345">
        <v>1203.2</v>
      </c>
      <c r="N345">
        <v>1209.0999999999999</v>
      </c>
      <c r="O345">
        <v>1209</v>
      </c>
      <c r="P345">
        <v>1208.8</v>
      </c>
      <c r="Q345">
        <v>1208</v>
      </c>
      <c r="R345">
        <v>4016269</v>
      </c>
      <c r="S345">
        <v>4851654282.6999998</v>
      </c>
      <c r="T345">
        <v>115311</v>
      </c>
      <c r="U345">
        <v>2710712</v>
      </c>
      <c r="V345">
        <v>67.489999999999995</v>
      </c>
      <c r="W345" s="3">
        <f>StockData[[#This Row],[CLOSE]]-StockData[[#This Row],[PREV. CLOSE]]</f>
        <v>-0.29999999999995453</v>
      </c>
      <c r="X345" s="2">
        <f>IFERROR((StockData[[#This Row],[CLOSE]]-StockData[[#This Row],[PREV. CLOSE]])/StockData[[#This Row],[PREV. CLOSE]],0)</f>
        <v>-2.4811843519969776E-4</v>
      </c>
      <c r="Y345" t="str">
        <f>IF(StockData[[#This Row],[Daily Return %]]&gt;0,"Gain",IF(StockData[[#This Row],[Daily Return %]]&lt;0,"Loss","No Change"))</f>
        <v>Loss</v>
      </c>
    </row>
    <row r="346" spans="1:25" x14ac:dyDescent="0.3">
      <c r="A346" s="1">
        <v>45796</v>
      </c>
      <c r="B346" s="1" t="s">
        <v>388</v>
      </c>
      <c r="C346" s="1" t="s">
        <v>119</v>
      </c>
      <c r="D346">
        <f>MONTH(StockData[[#This Row],[DATE]])</f>
        <v>5</v>
      </c>
      <c r="E346">
        <v>2025</v>
      </c>
      <c r="F346" t="s">
        <v>97</v>
      </c>
      <c r="G346" t="str">
        <f>"Q"&amp;ROUNDUP(StockData[[#This Row],[Month Number]]/3,0)</f>
        <v>Q2</v>
      </c>
      <c r="H346" s="1" t="s">
        <v>28</v>
      </c>
      <c r="I346" s="1" t="s">
        <v>29</v>
      </c>
      <c r="J346" t="s">
        <v>30</v>
      </c>
      <c r="K346">
        <v>1208</v>
      </c>
      <c r="L346">
        <v>1219</v>
      </c>
      <c r="M346">
        <v>1201.0999999999999</v>
      </c>
      <c r="N346">
        <v>1208.8</v>
      </c>
      <c r="O346">
        <v>1203</v>
      </c>
      <c r="P346">
        <v>1202.8</v>
      </c>
      <c r="Q346">
        <v>1208.04</v>
      </c>
      <c r="R346">
        <v>4550022</v>
      </c>
      <c r="S346">
        <v>5496598997.8000002</v>
      </c>
      <c r="T346">
        <v>126740</v>
      </c>
      <c r="U346">
        <v>2736547</v>
      </c>
      <c r="V346">
        <v>60.14</v>
      </c>
      <c r="W346" s="3">
        <f>StockData[[#This Row],[CLOSE]]-StockData[[#This Row],[PREV. CLOSE]]</f>
        <v>-6</v>
      </c>
      <c r="X346" s="2">
        <f>IFERROR((StockData[[#This Row],[CLOSE]]-StockData[[#This Row],[PREV. CLOSE]])/StockData[[#This Row],[PREV. CLOSE]],0)</f>
        <v>-4.9636002647253478E-3</v>
      </c>
      <c r="Y346" t="str">
        <f>IF(StockData[[#This Row],[Daily Return %]]&gt;0,"Gain",IF(StockData[[#This Row],[Daily Return %]]&lt;0,"Loss","No Change"))</f>
        <v>Loss</v>
      </c>
    </row>
    <row r="347" spans="1:25" x14ac:dyDescent="0.3">
      <c r="A347" s="1">
        <v>45797</v>
      </c>
      <c r="B347" s="1" t="s">
        <v>389</v>
      </c>
      <c r="C347" s="1" t="s">
        <v>119</v>
      </c>
      <c r="D347">
        <f>MONTH(StockData[[#This Row],[DATE]])</f>
        <v>5</v>
      </c>
      <c r="E347">
        <v>2025</v>
      </c>
      <c r="F347" t="s">
        <v>97</v>
      </c>
      <c r="G347" t="str">
        <f>"Q"&amp;ROUNDUP(StockData[[#This Row],[Month Number]]/3,0)</f>
        <v>Q2</v>
      </c>
      <c r="H347" s="1" t="s">
        <v>28</v>
      </c>
      <c r="I347" s="1" t="s">
        <v>29</v>
      </c>
      <c r="J347" t="s">
        <v>30</v>
      </c>
      <c r="K347">
        <v>1208</v>
      </c>
      <c r="L347">
        <v>1210.7</v>
      </c>
      <c r="M347">
        <v>1192.9000000000001</v>
      </c>
      <c r="N347">
        <v>1202.8</v>
      </c>
      <c r="O347">
        <v>1196.5</v>
      </c>
      <c r="P347">
        <v>1195.8</v>
      </c>
      <c r="Q347">
        <v>1198.6500000000001</v>
      </c>
      <c r="R347">
        <v>4724482</v>
      </c>
      <c r="S347">
        <v>5663009890.8999996</v>
      </c>
      <c r="T347">
        <v>111700</v>
      </c>
      <c r="U347">
        <v>3050015</v>
      </c>
      <c r="V347">
        <v>64.56</v>
      </c>
      <c r="W347" s="3">
        <f>StockData[[#This Row],[CLOSE]]-StockData[[#This Row],[PREV. CLOSE]]</f>
        <v>-7</v>
      </c>
      <c r="X347" s="2">
        <f>IFERROR((StockData[[#This Row],[CLOSE]]-StockData[[#This Row],[PREV. CLOSE]])/StockData[[#This Row],[PREV. CLOSE]],0)</f>
        <v>-5.8197539075490528E-3</v>
      </c>
      <c r="Y347" t="str">
        <f>IF(StockData[[#This Row],[Daily Return %]]&gt;0,"Gain",IF(StockData[[#This Row],[Daily Return %]]&lt;0,"Loss","No Change"))</f>
        <v>Loss</v>
      </c>
    </row>
    <row r="348" spans="1:25" x14ac:dyDescent="0.3">
      <c r="A348" s="1">
        <v>45798</v>
      </c>
      <c r="B348" s="1" t="s">
        <v>390</v>
      </c>
      <c r="C348" s="1" t="s">
        <v>119</v>
      </c>
      <c r="D348">
        <f>MONTH(StockData[[#This Row],[DATE]])</f>
        <v>5</v>
      </c>
      <c r="E348">
        <v>2025</v>
      </c>
      <c r="F348" t="s">
        <v>97</v>
      </c>
      <c r="G348" t="str">
        <f>"Q"&amp;ROUNDUP(StockData[[#This Row],[Month Number]]/3,0)</f>
        <v>Q2</v>
      </c>
      <c r="H348" s="1" t="s">
        <v>28</v>
      </c>
      <c r="I348" s="1" t="s">
        <v>29</v>
      </c>
      <c r="J348" t="s">
        <v>30</v>
      </c>
      <c r="K348">
        <v>1197.0999999999999</v>
      </c>
      <c r="L348">
        <v>1204.9000000000001</v>
      </c>
      <c r="M348">
        <v>1182.7</v>
      </c>
      <c r="N348">
        <v>1195.8</v>
      </c>
      <c r="O348">
        <v>1198</v>
      </c>
      <c r="P348">
        <v>1197.8</v>
      </c>
      <c r="Q348">
        <v>1196.5</v>
      </c>
      <c r="R348">
        <v>3712472</v>
      </c>
      <c r="S348">
        <v>4441973236.8000002</v>
      </c>
      <c r="T348">
        <v>100798</v>
      </c>
      <c r="U348">
        <v>2258002</v>
      </c>
      <c r="V348">
        <v>60.82</v>
      </c>
      <c r="W348" s="3">
        <f>StockData[[#This Row],[CLOSE]]-StockData[[#This Row],[PREV. CLOSE]]</f>
        <v>2</v>
      </c>
      <c r="X348" s="2">
        <f>IFERROR((StockData[[#This Row],[CLOSE]]-StockData[[#This Row],[PREV. CLOSE]])/StockData[[#This Row],[PREV. CLOSE]],0)</f>
        <v>1.6725204883759827E-3</v>
      </c>
      <c r="Y348" t="str">
        <f>IF(StockData[[#This Row],[Daily Return %]]&gt;0,"Gain",IF(StockData[[#This Row],[Daily Return %]]&lt;0,"Loss","No Change"))</f>
        <v>Gain</v>
      </c>
    </row>
    <row r="349" spans="1:25" x14ac:dyDescent="0.3">
      <c r="A349" s="1">
        <v>45799</v>
      </c>
      <c r="B349" s="1" t="s">
        <v>391</v>
      </c>
      <c r="C349" s="1" t="s">
        <v>119</v>
      </c>
      <c r="D349">
        <f>MONTH(StockData[[#This Row],[DATE]])</f>
        <v>5</v>
      </c>
      <c r="E349">
        <v>2025</v>
      </c>
      <c r="F349" t="s">
        <v>97</v>
      </c>
      <c r="G349" t="str">
        <f>"Q"&amp;ROUNDUP(StockData[[#This Row],[Month Number]]/3,0)</f>
        <v>Q2</v>
      </c>
      <c r="H349" s="1" t="s">
        <v>28</v>
      </c>
      <c r="I349" s="1" t="s">
        <v>29</v>
      </c>
      <c r="J349" t="s">
        <v>30</v>
      </c>
      <c r="K349">
        <v>1196.7</v>
      </c>
      <c r="L349">
        <v>1196.7</v>
      </c>
      <c r="M349">
        <v>1177.5</v>
      </c>
      <c r="N349">
        <v>1197.8</v>
      </c>
      <c r="O349">
        <v>1187.0999999999999</v>
      </c>
      <c r="P349">
        <v>1188.5</v>
      </c>
      <c r="Q349">
        <v>1184.79</v>
      </c>
      <c r="R349">
        <v>4795583</v>
      </c>
      <c r="S349">
        <v>5681751454</v>
      </c>
      <c r="T349">
        <v>102440</v>
      </c>
      <c r="U349">
        <v>2880971</v>
      </c>
      <c r="V349">
        <v>60.08</v>
      </c>
      <c r="W349" s="3">
        <f>StockData[[#This Row],[CLOSE]]-StockData[[#This Row],[PREV. CLOSE]]</f>
        <v>-9.2999999999999545</v>
      </c>
      <c r="X349" s="2">
        <f>IFERROR((StockData[[#This Row],[CLOSE]]-StockData[[#This Row],[PREV. CLOSE]])/StockData[[#This Row],[PREV. CLOSE]],0)</f>
        <v>-7.7642344297879067E-3</v>
      </c>
      <c r="Y349" t="str">
        <f>IF(StockData[[#This Row],[Daily Return %]]&gt;0,"Gain",IF(StockData[[#This Row],[Daily Return %]]&lt;0,"Loss","No Change"))</f>
        <v>Loss</v>
      </c>
    </row>
    <row r="350" spans="1:25" x14ac:dyDescent="0.3">
      <c r="A350" s="1">
        <v>45800</v>
      </c>
      <c r="B350" s="1" t="s">
        <v>392</v>
      </c>
      <c r="C350" s="1" t="s">
        <v>119</v>
      </c>
      <c r="D350">
        <f>MONTH(StockData[[#This Row],[DATE]])</f>
        <v>5</v>
      </c>
      <c r="E350">
        <v>2025</v>
      </c>
      <c r="F350" t="s">
        <v>97</v>
      </c>
      <c r="G350" t="str">
        <f>"Q"&amp;ROUNDUP(StockData[[#This Row],[Month Number]]/3,0)</f>
        <v>Q2</v>
      </c>
      <c r="H350" s="1" t="s">
        <v>28</v>
      </c>
      <c r="I350" s="1" t="s">
        <v>29</v>
      </c>
      <c r="J350" t="s">
        <v>30</v>
      </c>
      <c r="K350">
        <v>1188.5</v>
      </c>
      <c r="L350">
        <v>1213.0999999999999</v>
      </c>
      <c r="M350">
        <v>1188.0999999999999</v>
      </c>
      <c r="N350">
        <v>1188.5</v>
      </c>
      <c r="O350">
        <v>1209</v>
      </c>
      <c r="P350">
        <v>1210.0999999999999</v>
      </c>
      <c r="Q350">
        <v>1206.76</v>
      </c>
      <c r="R350">
        <v>3676469</v>
      </c>
      <c r="S350">
        <v>4436610200.1999998</v>
      </c>
      <c r="T350">
        <v>82637</v>
      </c>
      <c r="U350">
        <v>2216256</v>
      </c>
      <c r="V350">
        <v>60.28</v>
      </c>
      <c r="W350" s="3">
        <f>StockData[[#This Row],[CLOSE]]-StockData[[#This Row],[PREV. CLOSE]]</f>
        <v>21.599999999999909</v>
      </c>
      <c r="X350" s="2">
        <f>IFERROR((StockData[[#This Row],[CLOSE]]-StockData[[#This Row],[PREV. CLOSE]])/StockData[[#This Row],[PREV. CLOSE]],0)</f>
        <v>1.8174169120740352E-2</v>
      </c>
      <c r="Y350" t="str">
        <f>IF(StockData[[#This Row],[Daily Return %]]&gt;0,"Gain",IF(StockData[[#This Row],[Daily Return %]]&lt;0,"Loss","No Change"))</f>
        <v>Gain</v>
      </c>
    </row>
    <row r="351" spans="1:25" x14ac:dyDescent="0.3">
      <c r="A351" s="1">
        <v>45803</v>
      </c>
      <c r="B351" s="1" t="s">
        <v>393</v>
      </c>
      <c r="C351" s="1" t="s">
        <v>119</v>
      </c>
      <c r="D351">
        <f>MONTH(StockData[[#This Row],[DATE]])</f>
        <v>5</v>
      </c>
      <c r="E351">
        <v>2025</v>
      </c>
      <c r="F351" t="s">
        <v>97</v>
      </c>
      <c r="G351" t="str">
        <f>"Q"&amp;ROUNDUP(StockData[[#This Row],[Month Number]]/3,0)</f>
        <v>Q2</v>
      </c>
      <c r="H351" s="1" t="s">
        <v>28</v>
      </c>
      <c r="I351" s="1" t="s">
        <v>29</v>
      </c>
      <c r="J351" t="s">
        <v>30</v>
      </c>
      <c r="K351">
        <v>1216.2</v>
      </c>
      <c r="L351">
        <v>1224.2</v>
      </c>
      <c r="M351">
        <v>1208.7</v>
      </c>
      <c r="N351">
        <v>1210.0999999999999</v>
      </c>
      <c r="O351">
        <v>1213</v>
      </c>
      <c r="P351">
        <v>1215.2</v>
      </c>
      <c r="Q351">
        <v>1217.1199999999999</v>
      </c>
      <c r="R351">
        <v>3607612</v>
      </c>
      <c r="S351">
        <v>4390891647.8999996</v>
      </c>
      <c r="T351">
        <v>137594</v>
      </c>
      <c r="U351">
        <v>2056275</v>
      </c>
      <c r="V351">
        <v>57</v>
      </c>
      <c r="W351" s="3">
        <f>StockData[[#This Row],[CLOSE]]-StockData[[#This Row],[PREV. CLOSE]]</f>
        <v>5.1000000000001364</v>
      </c>
      <c r="X351" s="2">
        <f>IFERROR((StockData[[#This Row],[CLOSE]]-StockData[[#This Row],[PREV. CLOSE]])/StockData[[#This Row],[PREV. CLOSE]],0)</f>
        <v>4.2145277249815193E-3</v>
      </c>
      <c r="Y351" t="str">
        <f>IF(StockData[[#This Row],[Daily Return %]]&gt;0,"Gain",IF(StockData[[#This Row],[Daily Return %]]&lt;0,"Loss","No Change"))</f>
        <v>Gain</v>
      </c>
    </row>
    <row r="352" spans="1:25" x14ac:dyDescent="0.3">
      <c r="A352" s="1">
        <v>45804</v>
      </c>
      <c r="B352" s="1" t="s">
        <v>394</v>
      </c>
      <c r="C352" s="1" t="s">
        <v>119</v>
      </c>
      <c r="D352">
        <f>MONTH(StockData[[#This Row],[DATE]])</f>
        <v>5</v>
      </c>
      <c r="E352">
        <v>2025</v>
      </c>
      <c r="F352" t="s">
        <v>97</v>
      </c>
      <c r="G352" t="str">
        <f>"Q"&amp;ROUNDUP(StockData[[#This Row],[Month Number]]/3,0)</f>
        <v>Q2</v>
      </c>
      <c r="H352" s="1" t="s">
        <v>28</v>
      </c>
      <c r="I352" s="1" t="s">
        <v>29</v>
      </c>
      <c r="J352" t="s">
        <v>30</v>
      </c>
      <c r="K352">
        <v>1215.2</v>
      </c>
      <c r="L352">
        <v>1216.7</v>
      </c>
      <c r="M352">
        <v>1190.4000000000001</v>
      </c>
      <c r="N352">
        <v>1215.2</v>
      </c>
      <c r="O352">
        <v>1197.9000000000001</v>
      </c>
      <c r="P352">
        <v>1195.5999999999999</v>
      </c>
      <c r="Q352">
        <v>1199.51</v>
      </c>
      <c r="R352">
        <v>7249163</v>
      </c>
      <c r="S352">
        <v>8695411730.3999996</v>
      </c>
      <c r="T352">
        <v>190691</v>
      </c>
      <c r="U352">
        <v>4058681</v>
      </c>
      <c r="V352">
        <v>55.99</v>
      </c>
      <c r="W352" s="3">
        <f>StockData[[#This Row],[CLOSE]]-StockData[[#This Row],[PREV. CLOSE]]</f>
        <v>-19.600000000000136</v>
      </c>
      <c r="X352" s="2">
        <f>IFERROR((StockData[[#This Row],[CLOSE]]-StockData[[#This Row],[PREV. CLOSE]])/StockData[[#This Row],[PREV. CLOSE]],0)</f>
        <v>-1.6129032258064627E-2</v>
      </c>
      <c r="Y352" t="str">
        <f>IF(StockData[[#This Row],[Daily Return %]]&gt;0,"Gain",IF(StockData[[#This Row],[Daily Return %]]&lt;0,"Loss","No Change"))</f>
        <v>Loss</v>
      </c>
    </row>
    <row r="353" spans="1:25" x14ac:dyDescent="0.3">
      <c r="A353" s="1">
        <v>45805</v>
      </c>
      <c r="B353" s="1" t="s">
        <v>395</v>
      </c>
      <c r="C353" s="1" t="s">
        <v>119</v>
      </c>
      <c r="D353">
        <f>MONTH(StockData[[#This Row],[DATE]])</f>
        <v>5</v>
      </c>
      <c r="E353">
        <v>2025</v>
      </c>
      <c r="F353" t="s">
        <v>97</v>
      </c>
      <c r="G353" t="str">
        <f>"Q"&amp;ROUNDUP(StockData[[#This Row],[Month Number]]/3,0)</f>
        <v>Q2</v>
      </c>
      <c r="H353" s="1" t="s">
        <v>28</v>
      </c>
      <c r="I353" s="1" t="s">
        <v>29</v>
      </c>
      <c r="J353" t="s">
        <v>30</v>
      </c>
      <c r="K353">
        <v>1195.5999999999999</v>
      </c>
      <c r="L353">
        <v>1202.2</v>
      </c>
      <c r="M353">
        <v>1191.7</v>
      </c>
      <c r="N353">
        <v>1195.5999999999999</v>
      </c>
      <c r="O353">
        <v>1194.8</v>
      </c>
      <c r="P353">
        <v>1194.7</v>
      </c>
      <c r="Q353">
        <v>1196.5999999999999</v>
      </c>
      <c r="R353">
        <v>3525421</v>
      </c>
      <c r="S353">
        <v>4218510137.0999999</v>
      </c>
      <c r="T353">
        <v>88826</v>
      </c>
      <c r="U353">
        <v>2093934</v>
      </c>
      <c r="V353">
        <v>59.4</v>
      </c>
      <c r="W353" s="3">
        <f>StockData[[#This Row],[CLOSE]]-StockData[[#This Row],[PREV. CLOSE]]</f>
        <v>-0.89999999999986358</v>
      </c>
      <c r="X353" s="2">
        <f>IFERROR((StockData[[#This Row],[CLOSE]]-StockData[[#This Row],[PREV. CLOSE]])/StockData[[#This Row],[PREV. CLOSE]],0)</f>
        <v>-7.5276012044150518E-4</v>
      </c>
      <c r="Y353" t="str">
        <f>IF(StockData[[#This Row],[Daily Return %]]&gt;0,"Gain",IF(StockData[[#This Row],[Daily Return %]]&lt;0,"Loss","No Change"))</f>
        <v>Loss</v>
      </c>
    </row>
    <row r="354" spans="1:25" x14ac:dyDescent="0.3">
      <c r="A354" s="1">
        <v>45806</v>
      </c>
      <c r="B354" s="1" t="s">
        <v>396</v>
      </c>
      <c r="C354" s="1" t="s">
        <v>119</v>
      </c>
      <c r="D354">
        <f>MONTH(StockData[[#This Row],[DATE]])</f>
        <v>5</v>
      </c>
      <c r="E354">
        <v>2025</v>
      </c>
      <c r="F354" t="s">
        <v>97</v>
      </c>
      <c r="G354" t="str">
        <f>"Q"&amp;ROUNDUP(StockData[[#This Row],[Month Number]]/3,0)</f>
        <v>Q2</v>
      </c>
      <c r="H354" s="1" t="s">
        <v>28</v>
      </c>
      <c r="I354" s="1" t="s">
        <v>29</v>
      </c>
      <c r="J354" t="s">
        <v>30</v>
      </c>
      <c r="K354">
        <v>1200</v>
      </c>
      <c r="L354">
        <v>1209</v>
      </c>
      <c r="M354">
        <v>1189</v>
      </c>
      <c r="N354">
        <v>1194.7</v>
      </c>
      <c r="O354">
        <v>1207.0999999999999</v>
      </c>
      <c r="P354">
        <v>1201.7</v>
      </c>
      <c r="Q354">
        <v>1197.48</v>
      </c>
      <c r="R354">
        <v>7788068</v>
      </c>
      <c r="S354">
        <v>9326074416.2999992</v>
      </c>
      <c r="T354">
        <v>176910</v>
      </c>
      <c r="U354">
        <v>4305463</v>
      </c>
      <c r="V354">
        <v>55.28</v>
      </c>
      <c r="W354" s="3">
        <f>StockData[[#This Row],[CLOSE]]-StockData[[#This Row],[PREV. CLOSE]]</f>
        <v>7</v>
      </c>
      <c r="X354" s="2">
        <f>IFERROR((StockData[[#This Row],[CLOSE]]-StockData[[#This Row],[PREV. CLOSE]])/StockData[[#This Row],[PREV. CLOSE]],0)</f>
        <v>5.8592115175357829E-3</v>
      </c>
      <c r="Y354" t="str">
        <f>IF(StockData[[#This Row],[Daily Return %]]&gt;0,"Gain",IF(StockData[[#This Row],[Daily Return %]]&lt;0,"Loss","No Change"))</f>
        <v>Gain</v>
      </c>
    </row>
    <row r="355" spans="1:25" x14ac:dyDescent="0.3">
      <c r="A355" s="1">
        <v>45807</v>
      </c>
      <c r="B355" s="1" t="s">
        <v>397</v>
      </c>
      <c r="C355" s="1" t="s">
        <v>119</v>
      </c>
      <c r="D355">
        <f>MONTH(StockData[[#This Row],[DATE]])</f>
        <v>5</v>
      </c>
      <c r="E355">
        <v>2025</v>
      </c>
      <c r="F355" t="s">
        <v>97</v>
      </c>
      <c r="G355" t="str">
        <f>"Q"&amp;ROUNDUP(StockData[[#This Row],[Month Number]]/3,0)</f>
        <v>Q2</v>
      </c>
      <c r="H355" s="1" t="s">
        <v>28</v>
      </c>
      <c r="I355" s="1" t="s">
        <v>29</v>
      </c>
      <c r="J355" t="s">
        <v>30</v>
      </c>
      <c r="K355">
        <v>1201.4000000000001</v>
      </c>
      <c r="L355">
        <v>1208.8</v>
      </c>
      <c r="M355">
        <v>1189.5999999999999</v>
      </c>
      <c r="N355">
        <v>1201.7</v>
      </c>
      <c r="O355">
        <v>1192</v>
      </c>
      <c r="P355">
        <v>1192.2</v>
      </c>
      <c r="Q355">
        <v>1194.28</v>
      </c>
      <c r="R355">
        <v>9998488</v>
      </c>
      <c r="S355">
        <v>11941011467.299999</v>
      </c>
      <c r="T355">
        <v>108447</v>
      </c>
      <c r="U355">
        <v>7872496</v>
      </c>
      <c r="V355">
        <v>78.739999999999995</v>
      </c>
      <c r="W355" s="3">
        <f>StockData[[#This Row],[CLOSE]]-StockData[[#This Row],[PREV. CLOSE]]</f>
        <v>-9.5</v>
      </c>
      <c r="X355" s="2">
        <f>IFERROR((StockData[[#This Row],[CLOSE]]-StockData[[#This Row],[PREV. CLOSE]])/StockData[[#This Row],[PREV. CLOSE]],0)</f>
        <v>-7.9054672547224768E-3</v>
      </c>
      <c r="Y355" t="str">
        <f>IF(StockData[[#This Row],[Daily Return %]]&gt;0,"Gain",IF(StockData[[#This Row],[Daily Return %]]&lt;0,"Loss","No Change"))</f>
        <v>Loss</v>
      </c>
    </row>
    <row r="356" spans="1:25" x14ac:dyDescent="0.3">
      <c r="A356" s="1">
        <v>45810</v>
      </c>
      <c r="B356" s="1" t="s">
        <v>398</v>
      </c>
      <c r="C356" s="1" t="s">
        <v>142</v>
      </c>
      <c r="D356">
        <f>MONTH(StockData[[#This Row],[DATE]])</f>
        <v>6</v>
      </c>
      <c r="E356">
        <v>2025</v>
      </c>
      <c r="F356" t="s">
        <v>97</v>
      </c>
      <c r="G356" t="str">
        <f>"Q"&amp;ROUNDUP(StockData[[#This Row],[Month Number]]/3,0)</f>
        <v>Q2</v>
      </c>
      <c r="H356" s="1" t="s">
        <v>28</v>
      </c>
      <c r="I356" s="1" t="s">
        <v>29</v>
      </c>
      <c r="J356" t="s">
        <v>30</v>
      </c>
      <c r="K356">
        <v>1189.8</v>
      </c>
      <c r="L356">
        <v>1200.9000000000001</v>
      </c>
      <c r="M356">
        <v>1179.2</v>
      </c>
      <c r="N356">
        <v>1192.2</v>
      </c>
      <c r="O356">
        <v>1193</v>
      </c>
      <c r="P356">
        <v>1194.4000000000001</v>
      </c>
      <c r="Q356">
        <v>1193.0999999999999</v>
      </c>
      <c r="R356">
        <v>3761853</v>
      </c>
      <c r="S356">
        <v>4488261974.3999996</v>
      </c>
      <c r="T356">
        <v>127235</v>
      </c>
      <c r="U356">
        <v>2455179</v>
      </c>
      <c r="V356">
        <v>65.27</v>
      </c>
      <c r="W356" s="3">
        <f>StockData[[#This Row],[CLOSE]]-StockData[[#This Row],[PREV. CLOSE]]</f>
        <v>2.2000000000000455</v>
      </c>
      <c r="X356" s="2">
        <f>IFERROR((StockData[[#This Row],[CLOSE]]-StockData[[#This Row],[PREV. CLOSE]])/StockData[[#This Row],[PREV. CLOSE]],0)</f>
        <v>1.8453279651065638E-3</v>
      </c>
      <c r="Y356" t="str">
        <f>IF(StockData[[#This Row],[Daily Return %]]&gt;0,"Gain",IF(StockData[[#This Row],[Daily Return %]]&lt;0,"Loss","No Change"))</f>
        <v>Gain</v>
      </c>
    </row>
    <row r="357" spans="1:25" x14ac:dyDescent="0.3">
      <c r="A357" s="1">
        <v>45811</v>
      </c>
      <c r="B357" s="1" t="s">
        <v>399</v>
      </c>
      <c r="C357" s="1" t="s">
        <v>142</v>
      </c>
      <c r="D357">
        <f>MONTH(StockData[[#This Row],[DATE]])</f>
        <v>6</v>
      </c>
      <c r="E357">
        <v>2025</v>
      </c>
      <c r="F357" t="s">
        <v>97</v>
      </c>
      <c r="G357" t="str">
        <f>"Q"&amp;ROUNDUP(StockData[[#This Row],[Month Number]]/3,0)</f>
        <v>Q2</v>
      </c>
      <c r="H357" s="1" t="s">
        <v>28</v>
      </c>
      <c r="I357" s="1" t="s">
        <v>29</v>
      </c>
      <c r="J357" t="s">
        <v>30</v>
      </c>
      <c r="K357">
        <v>1195</v>
      </c>
      <c r="L357">
        <v>1198.9000000000001</v>
      </c>
      <c r="M357">
        <v>1174.9000000000001</v>
      </c>
      <c r="N357">
        <v>1194.4000000000001</v>
      </c>
      <c r="O357">
        <v>1180.7</v>
      </c>
      <c r="P357">
        <v>1181.5</v>
      </c>
      <c r="Q357">
        <v>1182.9100000000001</v>
      </c>
      <c r="R357">
        <v>8155665</v>
      </c>
      <c r="S357">
        <v>9647441376.7000008</v>
      </c>
      <c r="T357">
        <v>312490</v>
      </c>
      <c r="U357">
        <v>5779085</v>
      </c>
      <c r="V357">
        <v>70.86</v>
      </c>
      <c r="W357" s="3">
        <f>StockData[[#This Row],[CLOSE]]-StockData[[#This Row],[PREV. CLOSE]]</f>
        <v>-12.900000000000091</v>
      </c>
      <c r="X357" s="2">
        <f>IFERROR((StockData[[#This Row],[CLOSE]]-StockData[[#This Row],[PREV. CLOSE]])/StockData[[#This Row],[PREV. CLOSE]],0)</f>
        <v>-1.0800401875418695E-2</v>
      </c>
      <c r="Y357" t="str">
        <f>IF(StockData[[#This Row],[Daily Return %]]&gt;0,"Gain",IF(StockData[[#This Row],[Daily Return %]]&lt;0,"Loss","No Change"))</f>
        <v>Loss</v>
      </c>
    </row>
    <row r="358" spans="1:25" x14ac:dyDescent="0.3">
      <c r="A358" s="1">
        <v>45812</v>
      </c>
      <c r="B358" s="1" t="s">
        <v>400</v>
      </c>
      <c r="C358" s="1" t="s">
        <v>142</v>
      </c>
      <c r="D358">
        <f>MONTH(StockData[[#This Row],[DATE]])</f>
        <v>6</v>
      </c>
      <c r="E358">
        <v>2025</v>
      </c>
      <c r="F358" t="s">
        <v>97</v>
      </c>
      <c r="G358" t="str">
        <f>"Q"&amp;ROUNDUP(StockData[[#This Row],[Month Number]]/3,0)</f>
        <v>Q2</v>
      </c>
      <c r="H358" s="1" t="s">
        <v>28</v>
      </c>
      <c r="I358" s="1" t="s">
        <v>29</v>
      </c>
      <c r="J358" t="s">
        <v>30</v>
      </c>
      <c r="K358">
        <v>1181.8</v>
      </c>
      <c r="L358">
        <v>1191.3</v>
      </c>
      <c r="M358">
        <v>1168.5999999999999</v>
      </c>
      <c r="N358">
        <v>1181.5</v>
      </c>
      <c r="O358">
        <v>1171.7</v>
      </c>
      <c r="P358">
        <v>1171</v>
      </c>
      <c r="Q358">
        <v>1174.27</v>
      </c>
      <c r="R358">
        <v>4306355</v>
      </c>
      <c r="S358">
        <v>5056830767.8999996</v>
      </c>
      <c r="T358">
        <v>96752</v>
      </c>
      <c r="U358">
        <v>2965270</v>
      </c>
      <c r="V358">
        <v>68.86</v>
      </c>
      <c r="W358" s="3">
        <f>StockData[[#This Row],[CLOSE]]-StockData[[#This Row],[PREV. CLOSE]]</f>
        <v>-10.5</v>
      </c>
      <c r="X358" s="2">
        <f>IFERROR((StockData[[#This Row],[CLOSE]]-StockData[[#This Row],[PREV. CLOSE]])/StockData[[#This Row],[PREV. CLOSE]],0)</f>
        <v>-8.8870080406263218E-3</v>
      </c>
      <c r="Y358" t="str">
        <f>IF(StockData[[#This Row],[Daily Return %]]&gt;0,"Gain",IF(StockData[[#This Row],[Daily Return %]]&lt;0,"Loss","No Change"))</f>
        <v>Loss</v>
      </c>
    </row>
    <row r="359" spans="1:25" x14ac:dyDescent="0.3">
      <c r="A359" s="1">
        <v>45813</v>
      </c>
      <c r="B359" s="1" t="s">
        <v>401</v>
      </c>
      <c r="C359" s="1" t="s">
        <v>142</v>
      </c>
      <c r="D359">
        <f>MONTH(StockData[[#This Row],[DATE]])</f>
        <v>6</v>
      </c>
      <c r="E359">
        <v>2025</v>
      </c>
      <c r="F359" t="s">
        <v>97</v>
      </c>
      <c r="G359" t="str">
        <f>"Q"&amp;ROUNDUP(StockData[[#This Row],[Month Number]]/3,0)</f>
        <v>Q2</v>
      </c>
      <c r="H359" s="1" t="s">
        <v>28</v>
      </c>
      <c r="I359" s="1" t="s">
        <v>29</v>
      </c>
      <c r="J359" t="s">
        <v>30</v>
      </c>
      <c r="K359">
        <v>1172.5</v>
      </c>
      <c r="L359">
        <v>1175.5</v>
      </c>
      <c r="M359">
        <v>1157</v>
      </c>
      <c r="N359">
        <v>1171</v>
      </c>
      <c r="O359">
        <v>1160</v>
      </c>
      <c r="P359">
        <v>1159</v>
      </c>
      <c r="Q359">
        <v>1163.31</v>
      </c>
      <c r="R359">
        <v>10481600</v>
      </c>
      <c r="S359">
        <v>12193381984.1</v>
      </c>
      <c r="T359">
        <v>149921</v>
      </c>
      <c r="U359">
        <v>7959046</v>
      </c>
      <c r="V359">
        <v>75.930000000000007</v>
      </c>
      <c r="W359" s="3">
        <f>StockData[[#This Row],[CLOSE]]-StockData[[#This Row],[PREV. CLOSE]]</f>
        <v>-12</v>
      </c>
      <c r="X359" s="2">
        <f>IFERROR((StockData[[#This Row],[CLOSE]]-StockData[[#This Row],[PREV. CLOSE]])/StockData[[#This Row],[PREV. CLOSE]],0)</f>
        <v>-1.0247651579846286E-2</v>
      </c>
      <c r="Y359" t="str">
        <f>IF(StockData[[#This Row],[Daily Return %]]&gt;0,"Gain",IF(StockData[[#This Row],[Daily Return %]]&lt;0,"Loss","No Change"))</f>
        <v>Loss</v>
      </c>
    </row>
    <row r="360" spans="1:25" x14ac:dyDescent="0.3">
      <c r="A360" s="1">
        <v>45814</v>
      </c>
      <c r="B360" s="1" t="s">
        <v>402</v>
      </c>
      <c r="C360" s="1" t="s">
        <v>142</v>
      </c>
      <c r="D360">
        <f>MONTH(StockData[[#This Row],[DATE]])</f>
        <v>6</v>
      </c>
      <c r="E360">
        <v>2025</v>
      </c>
      <c r="F360" t="s">
        <v>97</v>
      </c>
      <c r="G360" t="str">
        <f>"Q"&amp;ROUNDUP(StockData[[#This Row],[Month Number]]/3,0)</f>
        <v>Q2</v>
      </c>
      <c r="H360" s="1" t="s">
        <v>28</v>
      </c>
      <c r="I360" s="1" t="s">
        <v>29</v>
      </c>
      <c r="J360" t="s">
        <v>30</v>
      </c>
      <c r="K360">
        <v>1158.9000000000001</v>
      </c>
      <c r="L360">
        <v>1201.2</v>
      </c>
      <c r="M360">
        <v>1151.2</v>
      </c>
      <c r="N360">
        <v>1159</v>
      </c>
      <c r="O360">
        <v>1195.5</v>
      </c>
      <c r="P360">
        <v>1194.5999999999999</v>
      </c>
      <c r="Q360">
        <v>1183.54</v>
      </c>
      <c r="R360">
        <v>14715421</v>
      </c>
      <c r="S360">
        <v>17416223837</v>
      </c>
      <c r="T360">
        <v>195045</v>
      </c>
      <c r="U360">
        <v>9756041</v>
      </c>
      <c r="V360">
        <v>66.3</v>
      </c>
      <c r="W360" s="3">
        <f>StockData[[#This Row],[CLOSE]]-StockData[[#This Row],[PREV. CLOSE]]</f>
        <v>35.599999999999909</v>
      </c>
      <c r="X360" s="2">
        <f>IFERROR((StockData[[#This Row],[CLOSE]]-StockData[[#This Row],[PREV. CLOSE]])/StockData[[#This Row],[PREV. CLOSE]],0)</f>
        <v>3.0716134598791984E-2</v>
      </c>
      <c r="Y360" t="str">
        <f>IF(StockData[[#This Row],[Daily Return %]]&gt;0,"Gain",IF(StockData[[#This Row],[Daily Return %]]&lt;0,"Loss","No Change"))</f>
        <v>Gain</v>
      </c>
    </row>
    <row r="361" spans="1:25" x14ac:dyDescent="0.3">
      <c r="A361" s="1">
        <v>45817</v>
      </c>
      <c r="B361" s="1" t="s">
        <v>403</v>
      </c>
      <c r="C361" s="1" t="s">
        <v>142</v>
      </c>
      <c r="D361">
        <f>MONTH(StockData[[#This Row],[DATE]])</f>
        <v>6</v>
      </c>
      <c r="E361">
        <v>2025</v>
      </c>
      <c r="F361" t="s">
        <v>97</v>
      </c>
      <c r="G361" t="str">
        <f>"Q"&amp;ROUNDUP(StockData[[#This Row],[Month Number]]/3,0)</f>
        <v>Q2</v>
      </c>
      <c r="H361" s="1" t="s">
        <v>28</v>
      </c>
      <c r="I361" s="1" t="s">
        <v>29</v>
      </c>
      <c r="J361" t="s">
        <v>30</v>
      </c>
      <c r="K361">
        <v>1212.5</v>
      </c>
      <c r="L361">
        <v>1224.5</v>
      </c>
      <c r="M361">
        <v>1206.2</v>
      </c>
      <c r="N361">
        <v>1194.5999999999999</v>
      </c>
      <c r="O361">
        <v>1220.5</v>
      </c>
      <c r="P361">
        <v>1219.9000000000001</v>
      </c>
      <c r="Q361">
        <v>1217.97</v>
      </c>
      <c r="R361">
        <v>9138108</v>
      </c>
      <c r="S361">
        <v>11129947178.1</v>
      </c>
      <c r="T361">
        <v>232891</v>
      </c>
      <c r="U361">
        <v>6513975</v>
      </c>
      <c r="V361">
        <v>71.28</v>
      </c>
      <c r="W361" s="3">
        <f>StockData[[#This Row],[CLOSE]]-StockData[[#This Row],[PREV. CLOSE]]</f>
        <v>25.300000000000182</v>
      </c>
      <c r="X361" s="2">
        <f>IFERROR((StockData[[#This Row],[CLOSE]]-StockData[[#This Row],[PREV. CLOSE]])/StockData[[#This Row],[PREV. CLOSE]],0)</f>
        <v>2.1178637200736802E-2</v>
      </c>
      <c r="Y361" t="str">
        <f>IF(StockData[[#This Row],[Daily Return %]]&gt;0,"Gain",IF(StockData[[#This Row],[Daily Return %]]&lt;0,"Loss","No Change"))</f>
        <v>Gain</v>
      </c>
    </row>
    <row r="362" spans="1:25" x14ac:dyDescent="0.3">
      <c r="A362" s="1">
        <v>45818</v>
      </c>
      <c r="B362" s="1" t="s">
        <v>404</v>
      </c>
      <c r="C362" s="1" t="s">
        <v>142</v>
      </c>
      <c r="D362">
        <f>MONTH(StockData[[#This Row],[DATE]])</f>
        <v>6</v>
      </c>
      <c r="E362">
        <v>2025</v>
      </c>
      <c r="F362" t="s">
        <v>97</v>
      </c>
      <c r="G362" t="str">
        <f>"Q"&amp;ROUNDUP(StockData[[#This Row],[Month Number]]/3,0)</f>
        <v>Q2</v>
      </c>
      <c r="H362" s="1" t="s">
        <v>28</v>
      </c>
      <c r="I362" s="1" t="s">
        <v>29</v>
      </c>
      <c r="J362" t="s">
        <v>30</v>
      </c>
      <c r="K362">
        <v>1224.4000000000001</v>
      </c>
      <c r="L362">
        <v>1235.9000000000001</v>
      </c>
      <c r="M362">
        <v>1218.4000000000001</v>
      </c>
      <c r="N362">
        <v>1219.9000000000001</v>
      </c>
      <c r="O362">
        <v>1233.0999999999999</v>
      </c>
      <c r="P362">
        <v>1232.8</v>
      </c>
      <c r="Q362">
        <v>1226.9100000000001</v>
      </c>
      <c r="R362">
        <v>7747558</v>
      </c>
      <c r="S362">
        <v>9505540421.2999992</v>
      </c>
      <c r="T362">
        <v>194649</v>
      </c>
      <c r="U362">
        <v>5603619</v>
      </c>
      <c r="V362">
        <v>72.33</v>
      </c>
      <c r="W362" s="3">
        <f>StockData[[#This Row],[CLOSE]]-StockData[[#This Row],[PREV. CLOSE]]</f>
        <v>12.899999999999864</v>
      </c>
      <c r="X362" s="2">
        <f>IFERROR((StockData[[#This Row],[CLOSE]]-StockData[[#This Row],[PREV. CLOSE]])/StockData[[#This Row],[PREV. CLOSE]],0)</f>
        <v>1.0574637265349506E-2</v>
      </c>
      <c r="Y362" t="str">
        <f>IF(StockData[[#This Row],[Daily Return %]]&gt;0,"Gain",IF(StockData[[#This Row],[Daily Return %]]&lt;0,"Loss","No Change"))</f>
        <v>Gain</v>
      </c>
    </row>
    <row r="363" spans="1:25" x14ac:dyDescent="0.3">
      <c r="A363" s="1">
        <v>45819</v>
      </c>
      <c r="B363" s="1" t="s">
        <v>405</v>
      </c>
      <c r="C363" s="1" t="s">
        <v>142</v>
      </c>
      <c r="D363">
        <f>MONTH(StockData[[#This Row],[DATE]])</f>
        <v>6</v>
      </c>
      <c r="E363">
        <v>2025</v>
      </c>
      <c r="F363" t="s">
        <v>97</v>
      </c>
      <c r="G363" t="str">
        <f>"Q"&amp;ROUNDUP(StockData[[#This Row],[Month Number]]/3,0)</f>
        <v>Q2</v>
      </c>
      <c r="H363" s="1" t="s">
        <v>28</v>
      </c>
      <c r="I363" s="1" t="s">
        <v>29</v>
      </c>
      <c r="J363" t="s">
        <v>30</v>
      </c>
      <c r="K363">
        <v>1232.5999999999999</v>
      </c>
      <c r="L363">
        <v>1241.8</v>
      </c>
      <c r="M363">
        <v>1228.0999999999999</v>
      </c>
      <c r="N363">
        <v>1232.8</v>
      </c>
      <c r="O363">
        <v>1229.8</v>
      </c>
      <c r="P363">
        <v>1231.4000000000001</v>
      </c>
      <c r="Q363">
        <v>1232.79</v>
      </c>
      <c r="R363">
        <v>4135775</v>
      </c>
      <c r="S363">
        <v>5098540266.3000002</v>
      </c>
      <c r="T363">
        <v>116704</v>
      </c>
      <c r="U363">
        <v>2990780</v>
      </c>
      <c r="V363">
        <v>72.31</v>
      </c>
      <c r="W363" s="3">
        <f>StockData[[#This Row],[CLOSE]]-StockData[[#This Row],[PREV. CLOSE]]</f>
        <v>-1.3999999999998636</v>
      </c>
      <c r="X363" s="2">
        <f>IFERROR((StockData[[#This Row],[CLOSE]]-StockData[[#This Row],[PREV. CLOSE]])/StockData[[#This Row],[PREV. CLOSE]],0)</f>
        <v>-1.1356262167422644E-3</v>
      </c>
      <c r="Y363" t="str">
        <f>IF(StockData[[#This Row],[Daily Return %]]&gt;0,"Gain",IF(StockData[[#This Row],[Daily Return %]]&lt;0,"Loss","No Change"))</f>
        <v>Loss</v>
      </c>
    </row>
    <row r="364" spans="1:25" x14ac:dyDescent="0.3">
      <c r="A364" s="1">
        <v>45820</v>
      </c>
      <c r="B364" s="1" t="s">
        <v>406</v>
      </c>
      <c r="C364" s="1" t="s">
        <v>142</v>
      </c>
      <c r="D364">
        <f>MONTH(StockData[[#This Row],[DATE]])</f>
        <v>6</v>
      </c>
      <c r="E364">
        <v>2025</v>
      </c>
      <c r="F364" t="s">
        <v>97</v>
      </c>
      <c r="G364" t="str">
        <f>"Q"&amp;ROUNDUP(StockData[[#This Row],[Month Number]]/3,0)</f>
        <v>Q2</v>
      </c>
      <c r="H364" s="1" t="s">
        <v>28</v>
      </c>
      <c r="I364" s="1" t="s">
        <v>29</v>
      </c>
      <c r="J364" t="s">
        <v>30</v>
      </c>
      <c r="K364">
        <v>1231</v>
      </c>
      <c r="L364">
        <v>1237.0999999999999</v>
      </c>
      <c r="M364">
        <v>1210.8</v>
      </c>
      <c r="N364">
        <v>1231.4000000000001</v>
      </c>
      <c r="O364">
        <v>1211.7</v>
      </c>
      <c r="P364">
        <v>1212.9000000000001</v>
      </c>
      <c r="Q364">
        <v>1219.04</v>
      </c>
      <c r="R364">
        <v>3461744</v>
      </c>
      <c r="S364">
        <v>4219988217.8000002</v>
      </c>
      <c r="T364">
        <v>85466</v>
      </c>
      <c r="U364">
        <v>1571414</v>
      </c>
      <c r="V364">
        <v>45.39</v>
      </c>
      <c r="W364" s="3">
        <f>StockData[[#This Row],[CLOSE]]-StockData[[#This Row],[PREV. CLOSE]]</f>
        <v>-18.5</v>
      </c>
      <c r="X364" s="2">
        <f>IFERROR((StockData[[#This Row],[CLOSE]]-StockData[[#This Row],[PREV. CLOSE]])/StockData[[#This Row],[PREV. CLOSE]],0)</f>
        <v>-1.5023550430404417E-2</v>
      </c>
      <c r="Y364" t="str">
        <f>IF(StockData[[#This Row],[Daily Return %]]&gt;0,"Gain",IF(StockData[[#This Row],[Daily Return %]]&lt;0,"Loss","No Change"))</f>
        <v>Loss</v>
      </c>
    </row>
    <row r="365" spans="1:25" x14ac:dyDescent="0.3">
      <c r="A365" s="1">
        <v>45821</v>
      </c>
      <c r="B365" s="1" t="s">
        <v>407</v>
      </c>
      <c r="C365" s="1" t="s">
        <v>142</v>
      </c>
      <c r="D365">
        <f>MONTH(StockData[[#This Row],[DATE]])</f>
        <v>6</v>
      </c>
      <c r="E365">
        <v>2025</v>
      </c>
      <c r="F365" t="s">
        <v>97</v>
      </c>
      <c r="G365" t="str">
        <f>"Q"&amp;ROUNDUP(StockData[[#This Row],[Month Number]]/3,0)</f>
        <v>Q2</v>
      </c>
      <c r="H365" s="1" t="s">
        <v>28</v>
      </c>
      <c r="I365" s="1" t="s">
        <v>29</v>
      </c>
      <c r="J365" t="s">
        <v>30</v>
      </c>
      <c r="K365">
        <v>1198</v>
      </c>
      <c r="L365">
        <v>1211.7</v>
      </c>
      <c r="M365">
        <v>1195.5999999999999</v>
      </c>
      <c r="N365">
        <v>1212.9000000000001</v>
      </c>
      <c r="O365">
        <v>1207</v>
      </c>
      <c r="P365">
        <v>1205.8</v>
      </c>
      <c r="Q365">
        <v>1206.07</v>
      </c>
      <c r="R365">
        <v>3906868</v>
      </c>
      <c r="S365">
        <v>4711959091</v>
      </c>
      <c r="T365">
        <v>95614</v>
      </c>
      <c r="U365">
        <v>2905791</v>
      </c>
      <c r="V365">
        <v>74.38</v>
      </c>
      <c r="W365" s="3">
        <f>StockData[[#This Row],[CLOSE]]-StockData[[#This Row],[PREV. CLOSE]]</f>
        <v>-7.1000000000001364</v>
      </c>
      <c r="X365" s="2">
        <f>IFERROR((StockData[[#This Row],[CLOSE]]-StockData[[#This Row],[PREV. CLOSE]])/StockData[[#This Row],[PREV. CLOSE]],0)</f>
        <v>-5.8537389727101458E-3</v>
      </c>
      <c r="Y365" t="str">
        <f>IF(StockData[[#This Row],[Daily Return %]]&gt;0,"Gain",IF(StockData[[#This Row],[Daily Return %]]&lt;0,"Loss","No Change"))</f>
        <v>Loss</v>
      </c>
    </row>
    <row r="366" spans="1:25" x14ac:dyDescent="0.3">
      <c r="A366" s="1">
        <v>45824</v>
      </c>
      <c r="B366" s="1" t="s">
        <v>408</v>
      </c>
      <c r="C366" s="1" t="s">
        <v>142</v>
      </c>
      <c r="D366">
        <f>MONTH(StockData[[#This Row],[DATE]])</f>
        <v>6</v>
      </c>
      <c r="E366">
        <v>2025</v>
      </c>
      <c r="F366" t="s">
        <v>97</v>
      </c>
      <c r="G366" t="str">
        <f>"Q"&amp;ROUNDUP(StockData[[#This Row],[Month Number]]/3,0)</f>
        <v>Q2</v>
      </c>
      <c r="H366" s="1" t="s">
        <v>28</v>
      </c>
      <c r="I366" s="1" t="s">
        <v>29</v>
      </c>
      <c r="J366" t="s">
        <v>30</v>
      </c>
      <c r="K366">
        <v>1206.0999999999999</v>
      </c>
      <c r="L366">
        <v>1218</v>
      </c>
      <c r="M366">
        <v>1196</v>
      </c>
      <c r="N366">
        <v>1205.8</v>
      </c>
      <c r="O366">
        <v>1215.4000000000001</v>
      </c>
      <c r="P366">
        <v>1215.4000000000001</v>
      </c>
      <c r="Q366">
        <v>1211.46</v>
      </c>
      <c r="R366">
        <v>5697424</v>
      </c>
      <c r="S366">
        <v>6902222214</v>
      </c>
      <c r="T366">
        <v>128596</v>
      </c>
      <c r="U366">
        <v>4562742</v>
      </c>
      <c r="V366">
        <v>80.08</v>
      </c>
      <c r="W366" s="3">
        <f>StockData[[#This Row],[CLOSE]]-StockData[[#This Row],[PREV. CLOSE]]</f>
        <v>9.6000000000001364</v>
      </c>
      <c r="X366" s="2">
        <f>IFERROR((StockData[[#This Row],[CLOSE]]-StockData[[#This Row],[PREV. CLOSE]])/StockData[[#This Row],[PREV. CLOSE]],0)</f>
        <v>7.961519323270971E-3</v>
      </c>
      <c r="Y366" t="str">
        <f>IF(StockData[[#This Row],[Daily Return %]]&gt;0,"Gain",IF(StockData[[#This Row],[Daily Return %]]&lt;0,"Loss","No Change"))</f>
        <v>Gain</v>
      </c>
    </row>
    <row r="367" spans="1:25" x14ac:dyDescent="0.3">
      <c r="A367" s="1">
        <v>45825</v>
      </c>
      <c r="B367" s="1" t="s">
        <v>409</v>
      </c>
      <c r="C367" s="1" t="s">
        <v>142</v>
      </c>
      <c r="D367">
        <f>MONTH(StockData[[#This Row],[DATE]])</f>
        <v>6</v>
      </c>
      <c r="E367">
        <v>2025</v>
      </c>
      <c r="F367" t="s">
        <v>97</v>
      </c>
      <c r="G367" t="str">
        <f>"Q"&amp;ROUNDUP(StockData[[#This Row],[Month Number]]/3,0)</f>
        <v>Q2</v>
      </c>
      <c r="H367" s="1" t="s">
        <v>28</v>
      </c>
      <c r="I367" s="1" t="s">
        <v>29</v>
      </c>
      <c r="J367" t="s">
        <v>30</v>
      </c>
      <c r="K367">
        <v>1215.4000000000001</v>
      </c>
      <c r="L367">
        <v>1227</v>
      </c>
      <c r="M367">
        <v>1211.3</v>
      </c>
      <c r="N367">
        <v>1215.4000000000001</v>
      </c>
      <c r="O367">
        <v>1214</v>
      </c>
      <c r="P367">
        <v>1215.0999999999999</v>
      </c>
      <c r="Q367">
        <v>1218.45</v>
      </c>
      <c r="R367">
        <v>4492946</v>
      </c>
      <c r="S367">
        <v>5474414006.3999996</v>
      </c>
      <c r="T367">
        <v>100456</v>
      </c>
      <c r="U367">
        <v>2815359</v>
      </c>
      <c r="V367">
        <v>62.66</v>
      </c>
      <c r="W367" s="3">
        <f>StockData[[#This Row],[CLOSE]]-StockData[[#This Row],[PREV. CLOSE]]</f>
        <v>-0.3000000000001819</v>
      </c>
      <c r="X367" s="2">
        <f>IFERROR((StockData[[#This Row],[CLOSE]]-StockData[[#This Row],[PREV. CLOSE]])/StockData[[#This Row],[PREV. CLOSE]],0)</f>
        <v>-2.4683231857839549E-4</v>
      </c>
      <c r="Y367" t="str">
        <f>IF(StockData[[#This Row],[Daily Return %]]&gt;0,"Gain",IF(StockData[[#This Row],[Daily Return %]]&lt;0,"Loss","No Change"))</f>
        <v>Loss</v>
      </c>
    </row>
    <row r="368" spans="1:25" x14ac:dyDescent="0.3">
      <c r="A368" s="1">
        <v>45826</v>
      </c>
      <c r="B368" s="1" t="s">
        <v>410</v>
      </c>
      <c r="C368" s="1" t="s">
        <v>142</v>
      </c>
      <c r="D368">
        <f>MONTH(StockData[[#This Row],[DATE]])</f>
        <v>6</v>
      </c>
      <c r="E368">
        <v>2025</v>
      </c>
      <c r="F368" t="s">
        <v>97</v>
      </c>
      <c r="G368" t="str">
        <f>"Q"&amp;ROUNDUP(StockData[[#This Row],[Month Number]]/3,0)</f>
        <v>Q2</v>
      </c>
      <c r="H368" s="1" t="s">
        <v>28</v>
      </c>
      <c r="I368" s="1" t="s">
        <v>29</v>
      </c>
      <c r="J368" t="s">
        <v>30</v>
      </c>
      <c r="K368">
        <v>1209.8</v>
      </c>
      <c r="L368">
        <v>1223.3</v>
      </c>
      <c r="M368">
        <v>1203.9000000000001</v>
      </c>
      <c r="N368">
        <v>1215.0999999999999</v>
      </c>
      <c r="O368">
        <v>1220</v>
      </c>
      <c r="P368">
        <v>1221</v>
      </c>
      <c r="Q368">
        <v>1219.2</v>
      </c>
      <c r="R368">
        <v>3135662</v>
      </c>
      <c r="S368">
        <v>3822996267.6999998</v>
      </c>
      <c r="T368">
        <v>77132</v>
      </c>
      <c r="U368">
        <v>1977340</v>
      </c>
      <c r="V368">
        <v>63.06</v>
      </c>
      <c r="W368" s="3">
        <f>StockData[[#This Row],[CLOSE]]-StockData[[#This Row],[PREV. CLOSE]]</f>
        <v>5.9000000000000909</v>
      </c>
      <c r="X368" s="2">
        <f>IFERROR((StockData[[#This Row],[CLOSE]]-StockData[[#This Row],[PREV. CLOSE]])/StockData[[#This Row],[PREV. CLOSE]],0)</f>
        <v>4.8555674430088812E-3</v>
      </c>
      <c r="Y368" t="str">
        <f>IF(StockData[[#This Row],[Daily Return %]]&gt;0,"Gain",IF(StockData[[#This Row],[Daily Return %]]&lt;0,"Loss","No Change"))</f>
        <v>Gain</v>
      </c>
    </row>
    <row r="369" spans="1:25" x14ac:dyDescent="0.3">
      <c r="A369" s="1">
        <v>45827</v>
      </c>
      <c r="B369" s="1" t="s">
        <v>411</v>
      </c>
      <c r="C369" s="1" t="s">
        <v>142</v>
      </c>
      <c r="D369">
        <f>MONTH(StockData[[#This Row],[DATE]])</f>
        <v>6</v>
      </c>
      <c r="E369">
        <v>2025</v>
      </c>
      <c r="F369" t="s">
        <v>97</v>
      </c>
      <c r="G369" t="str">
        <f>"Q"&amp;ROUNDUP(StockData[[#This Row],[Month Number]]/3,0)</f>
        <v>Q2</v>
      </c>
      <c r="H369" s="1" t="s">
        <v>28</v>
      </c>
      <c r="I369" s="1" t="s">
        <v>29</v>
      </c>
      <c r="J369" t="s">
        <v>30</v>
      </c>
      <c r="K369">
        <v>1218</v>
      </c>
      <c r="L369">
        <v>1227.8</v>
      </c>
      <c r="M369">
        <v>1213.8</v>
      </c>
      <c r="N369">
        <v>1221</v>
      </c>
      <c r="O369">
        <v>1213.9000000000001</v>
      </c>
      <c r="P369">
        <v>1217.5</v>
      </c>
      <c r="Q369">
        <v>1221.06</v>
      </c>
      <c r="R369">
        <v>4243763</v>
      </c>
      <c r="S369">
        <v>5181890873.8000002</v>
      </c>
      <c r="T369">
        <v>189357</v>
      </c>
      <c r="U369">
        <v>2642274</v>
      </c>
      <c r="V369">
        <v>62.26</v>
      </c>
      <c r="W369" s="3">
        <f>StockData[[#This Row],[CLOSE]]-StockData[[#This Row],[PREV. CLOSE]]</f>
        <v>-3.5</v>
      </c>
      <c r="X369" s="2">
        <f>IFERROR((StockData[[#This Row],[CLOSE]]-StockData[[#This Row],[PREV. CLOSE]])/StockData[[#This Row],[PREV. CLOSE]],0)</f>
        <v>-2.8665028665028664E-3</v>
      </c>
      <c r="Y369" t="str">
        <f>IF(StockData[[#This Row],[Daily Return %]]&gt;0,"Gain",IF(StockData[[#This Row],[Daily Return %]]&lt;0,"Loss","No Change"))</f>
        <v>Loss</v>
      </c>
    </row>
    <row r="370" spans="1:25" x14ac:dyDescent="0.3">
      <c r="A370" s="1">
        <v>45828</v>
      </c>
      <c r="B370" s="1" t="s">
        <v>412</v>
      </c>
      <c r="C370" s="1" t="s">
        <v>142</v>
      </c>
      <c r="D370">
        <f>MONTH(StockData[[#This Row],[DATE]])</f>
        <v>6</v>
      </c>
      <c r="E370">
        <v>2025</v>
      </c>
      <c r="F370" t="s">
        <v>97</v>
      </c>
      <c r="G370" t="str">
        <f>"Q"&amp;ROUNDUP(StockData[[#This Row],[Month Number]]/3,0)</f>
        <v>Q2</v>
      </c>
      <c r="H370" s="1" t="s">
        <v>28</v>
      </c>
      <c r="I370" s="1" t="s">
        <v>29</v>
      </c>
      <c r="J370" t="s">
        <v>30</v>
      </c>
      <c r="K370">
        <v>1217.5</v>
      </c>
      <c r="L370">
        <v>1226</v>
      </c>
      <c r="M370">
        <v>1214.2</v>
      </c>
      <c r="N370">
        <v>1217.5</v>
      </c>
      <c r="O370">
        <v>1216.0999999999999</v>
      </c>
      <c r="P370">
        <v>1220.7</v>
      </c>
      <c r="Q370">
        <v>1220.3499999999999</v>
      </c>
      <c r="R370">
        <v>4652390</v>
      </c>
      <c r="S370">
        <v>5677548152.1999998</v>
      </c>
      <c r="T370">
        <v>100168</v>
      </c>
      <c r="U370">
        <v>3345344</v>
      </c>
      <c r="V370">
        <v>71.91</v>
      </c>
      <c r="W370" s="3">
        <f>StockData[[#This Row],[CLOSE]]-StockData[[#This Row],[PREV. CLOSE]]</f>
        <v>3.2000000000000455</v>
      </c>
      <c r="X370" s="2">
        <f>IFERROR((StockData[[#This Row],[CLOSE]]-StockData[[#This Row],[PREV. CLOSE]])/StockData[[#This Row],[PREV. CLOSE]],0)</f>
        <v>2.6283367556468548E-3</v>
      </c>
      <c r="Y370" t="str">
        <f>IF(StockData[[#This Row],[Daily Return %]]&gt;0,"Gain",IF(StockData[[#This Row],[Daily Return %]]&lt;0,"Loss","No Change"))</f>
        <v>Gain</v>
      </c>
    </row>
    <row r="371" spans="1:25" x14ac:dyDescent="0.3">
      <c r="A371" s="1">
        <v>45831</v>
      </c>
      <c r="B371" s="1" t="s">
        <v>413</v>
      </c>
      <c r="C371" s="1" t="s">
        <v>142</v>
      </c>
      <c r="D371">
        <f>MONTH(StockData[[#This Row],[DATE]])</f>
        <v>6</v>
      </c>
      <c r="E371">
        <v>2025</v>
      </c>
      <c r="F371" t="s">
        <v>97</v>
      </c>
      <c r="G371" t="str">
        <f>"Q"&amp;ROUNDUP(StockData[[#This Row],[Month Number]]/3,0)</f>
        <v>Q2</v>
      </c>
      <c r="H371" s="1" t="s">
        <v>28</v>
      </c>
      <c r="I371" s="1" t="s">
        <v>29</v>
      </c>
      <c r="J371" t="s">
        <v>30</v>
      </c>
      <c r="K371">
        <v>1212.5999999999999</v>
      </c>
      <c r="L371">
        <v>1222.9000000000001</v>
      </c>
      <c r="M371">
        <v>1205.5999999999999</v>
      </c>
      <c r="N371">
        <v>1220.7</v>
      </c>
      <c r="O371">
        <v>1214.8</v>
      </c>
      <c r="P371">
        <v>1214.0999999999999</v>
      </c>
      <c r="Q371">
        <v>1213.72</v>
      </c>
      <c r="R371">
        <v>2312469</v>
      </c>
      <c r="S371">
        <v>2806696647.8000002</v>
      </c>
      <c r="T371">
        <v>98841</v>
      </c>
      <c r="U371">
        <v>1378407</v>
      </c>
      <c r="V371">
        <v>59.61</v>
      </c>
      <c r="W371" s="3">
        <f>StockData[[#This Row],[CLOSE]]-StockData[[#This Row],[PREV. CLOSE]]</f>
        <v>-6.6000000000001364</v>
      </c>
      <c r="X371" s="2">
        <f>IFERROR((StockData[[#This Row],[CLOSE]]-StockData[[#This Row],[PREV. CLOSE]])/StockData[[#This Row],[PREV. CLOSE]],0)</f>
        <v>-5.4067338412387448E-3</v>
      </c>
      <c r="Y371" t="str">
        <f>IF(StockData[[#This Row],[Daily Return %]]&gt;0,"Gain",IF(StockData[[#This Row],[Daily Return %]]&lt;0,"Loss","No Change"))</f>
        <v>Loss</v>
      </c>
    </row>
    <row r="372" spans="1:25" x14ac:dyDescent="0.3">
      <c r="A372" s="1">
        <v>45832</v>
      </c>
      <c r="B372" s="1" t="s">
        <v>414</v>
      </c>
      <c r="C372" s="1" t="s">
        <v>142</v>
      </c>
      <c r="D372">
        <f>MONTH(StockData[[#This Row],[DATE]])</f>
        <v>6</v>
      </c>
      <c r="E372">
        <v>2025</v>
      </c>
      <c r="F372" t="s">
        <v>97</v>
      </c>
      <c r="G372" t="str">
        <f>"Q"&amp;ROUNDUP(StockData[[#This Row],[Month Number]]/3,0)</f>
        <v>Q2</v>
      </c>
      <c r="H372" s="1" t="s">
        <v>28</v>
      </c>
      <c r="I372" s="1" t="s">
        <v>29</v>
      </c>
      <c r="J372" t="s">
        <v>30</v>
      </c>
      <c r="K372">
        <v>1222.9000000000001</v>
      </c>
      <c r="L372">
        <v>1238.4000000000001</v>
      </c>
      <c r="M372">
        <v>1215.5999999999999</v>
      </c>
      <c r="N372">
        <v>1214.0999999999999</v>
      </c>
      <c r="O372">
        <v>1221.7</v>
      </c>
      <c r="P372">
        <v>1221.2</v>
      </c>
      <c r="Q372">
        <v>1224.3</v>
      </c>
      <c r="R372">
        <v>6745788</v>
      </c>
      <c r="S372">
        <v>8258855199.1000004</v>
      </c>
      <c r="T372">
        <v>170932</v>
      </c>
      <c r="U372">
        <v>3341370</v>
      </c>
      <c r="V372">
        <v>49.53</v>
      </c>
      <c r="W372" s="3">
        <f>StockData[[#This Row],[CLOSE]]-StockData[[#This Row],[PREV. CLOSE]]</f>
        <v>7.1000000000001364</v>
      </c>
      <c r="X372" s="2">
        <f>IFERROR((StockData[[#This Row],[CLOSE]]-StockData[[#This Row],[PREV. CLOSE]])/StockData[[#This Row],[PREV. CLOSE]],0)</f>
        <v>5.8479532163743814E-3</v>
      </c>
      <c r="Y372" t="str">
        <f>IF(StockData[[#This Row],[Daily Return %]]&gt;0,"Gain",IF(StockData[[#This Row],[Daily Return %]]&lt;0,"Loss","No Change"))</f>
        <v>Gain</v>
      </c>
    </row>
    <row r="373" spans="1:25" x14ac:dyDescent="0.3">
      <c r="A373" s="1">
        <v>45833</v>
      </c>
      <c r="B373" s="1" t="s">
        <v>415</v>
      </c>
      <c r="C373" s="1" t="s">
        <v>142</v>
      </c>
      <c r="D373">
        <f>MONTH(StockData[[#This Row],[DATE]])</f>
        <v>6</v>
      </c>
      <c r="E373">
        <v>2025</v>
      </c>
      <c r="F373" t="s">
        <v>97</v>
      </c>
      <c r="G373" t="str">
        <f>"Q"&amp;ROUNDUP(StockData[[#This Row],[Month Number]]/3,0)</f>
        <v>Q2</v>
      </c>
      <c r="H373" s="1" t="s">
        <v>28</v>
      </c>
      <c r="I373" s="1" t="s">
        <v>29</v>
      </c>
      <c r="J373" t="s">
        <v>30</v>
      </c>
      <c r="K373">
        <v>1226.3</v>
      </c>
      <c r="L373">
        <v>1226.3</v>
      </c>
      <c r="M373">
        <v>1211</v>
      </c>
      <c r="N373">
        <v>1221.2</v>
      </c>
      <c r="O373">
        <v>1211</v>
      </c>
      <c r="P373">
        <v>1213.3</v>
      </c>
      <c r="Q373">
        <v>1215.82</v>
      </c>
      <c r="R373">
        <v>4229259</v>
      </c>
      <c r="S373">
        <v>5142028407.6999998</v>
      </c>
      <c r="T373">
        <v>141570</v>
      </c>
      <c r="U373">
        <v>3309438</v>
      </c>
      <c r="V373">
        <v>78.25</v>
      </c>
      <c r="W373" s="3">
        <f>StockData[[#This Row],[CLOSE]]-StockData[[#This Row],[PREV. CLOSE]]</f>
        <v>-7.9000000000000909</v>
      </c>
      <c r="X373" s="2">
        <f>IFERROR((StockData[[#This Row],[CLOSE]]-StockData[[#This Row],[PREV. CLOSE]])/StockData[[#This Row],[PREV. CLOSE]],0)</f>
        <v>-6.4690468391746568E-3</v>
      </c>
      <c r="Y373" t="str">
        <f>IF(StockData[[#This Row],[Daily Return %]]&gt;0,"Gain",IF(StockData[[#This Row],[Daily Return %]]&lt;0,"Loss","No Change"))</f>
        <v>Loss</v>
      </c>
    </row>
    <row r="374" spans="1:25" x14ac:dyDescent="0.3">
      <c r="A374" s="1">
        <v>45834</v>
      </c>
      <c r="B374" s="1" t="s">
        <v>416</v>
      </c>
      <c r="C374" s="1" t="s">
        <v>142</v>
      </c>
      <c r="D374">
        <f>MONTH(StockData[[#This Row],[DATE]])</f>
        <v>6</v>
      </c>
      <c r="E374">
        <v>2025</v>
      </c>
      <c r="F374" t="s">
        <v>97</v>
      </c>
      <c r="G374" t="str">
        <f>"Q"&amp;ROUNDUP(StockData[[#This Row],[Month Number]]/3,0)</f>
        <v>Q2</v>
      </c>
      <c r="H374" s="1" t="s">
        <v>28</v>
      </c>
      <c r="I374" s="1" t="s">
        <v>29</v>
      </c>
      <c r="J374" t="s">
        <v>30</v>
      </c>
      <c r="K374">
        <v>1215.2</v>
      </c>
      <c r="L374">
        <v>1239</v>
      </c>
      <c r="M374">
        <v>1211.2</v>
      </c>
      <c r="N374">
        <v>1213.3</v>
      </c>
      <c r="O374">
        <v>1231.5</v>
      </c>
      <c r="P374">
        <v>1233.5</v>
      </c>
      <c r="Q374">
        <v>1229.82</v>
      </c>
      <c r="R374">
        <v>8678448</v>
      </c>
      <c r="S374">
        <v>10672934724.9</v>
      </c>
      <c r="T374">
        <v>205675</v>
      </c>
      <c r="U374">
        <v>5089765</v>
      </c>
      <c r="V374">
        <v>58.65</v>
      </c>
      <c r="W374" s="3">
        <f>StockData[[#This Row],[CLOSE]]-StockData[[#This Row],[PREV. CLOSE]]</f>
        <v>20.200000000000045</v>
      </c>
      <c r="X374" s="2">
        <f>IFERROR((StockData[[#This Row],[CLOSE]]-StockData[[#This Row],[PREV. CLOSE]])/StockData[[#This Row],[PREV. CLOSE]],0)</f>
        <v>1.6648809033215237E-2</v>
      </c>
      <c r="Y374" t="str">
        <f>IF(StockData[[#This Row],[Daily Return %]]&gt;0,"Gain",IF(StockData[[#This Row],[Daily Return %]]&lt;0,"Loss","No Change"))</f>
        <v>Gain</v>
      </c>
    </row>
    <row r="375" spans="1:25" x14ac:dyDescent="0.3">
      <c r="A375" s="1">
        <v>45835</v>
      </c>
      <c r="B375" s="1" t="s">
        <v>417</v>
      </c>
      <c r="C375" s="1" t="s">
        <v>142</v>
      </c>
      <c r="D375">
        <f>MONTH(StockData[[#This Row],[DATE]])</f>
        <v>6</v>
      </c>
      <c r="E375">
        <v>2025</v>
      </c>
      <c r="F375" t="s">
        <v>97</v>
      </c>
      <c r="G375" t="str">
        <f>"Q"&amp;ROUNDUP(StockData[[#This Row],[Month Number]]/3,0)</f>
        <v>Q2</v>
      </c>
      <c r="H375" s="1" t="s">
        <v>28</v>
      </c>
      <c r="I375" s="1" t="s">
        <v>29</v>
      </c>
      <c r="J375" t="s">
        <v>30</v>
      </c>
      <c r="K375">
        <v>1236.9000000000001</v>
      </c>
      <c r="L375">
        <v>1247</v>
      </c>
      <c r="M375">
        <v>1220.4000000000001</v>
      </c>
      <c r="N375">
        <v>1233.5</v>
      </c>
      <c r="O375">
        <v>1223</v>
      </c>
      <c r="P375">
        <v>1225.0999999999999</v>
      </c>
      <c r="Q375">
        <v>1227.17</v>
      </c>
      <c r="R375">
        <v>6068274</v>
      </c>
      <c r="S375">
        <v>7446814321.8000002</v>
      </c>
      <c r="T375">
        <v>123716</v>
      </c>
      <c r="U375">
        <v>3980829</v>
      </c>
      <c r="V375">
        <v>65.599999999999994</v>
      </c>
      <c r="W375" s="3">
        <f>StockData[[#This Row],[CLOSE]]-StockData[[#This Row],[PREV. CLOSE]]</f>
        <v>-8.4000000000000909</v>
      </c>
      <c r="X375" s="2">
        <f>IFERROR((StockData[[#This Row],[CLOSE]]-StockData[[#This Row],[PREV. CLOSE]])/StockData[[#This Row],[PREV. CLOSE]],0)</f>
        <v>-6.8098905553304343E-3</v>
      </c>
      <c r="Y375" t="str">
        <f>IF(StockData[[#This Row],[Daily Return %]]&gt;0,"Gain",IF(StockData[[#This Row],[Daily Return %]]&lt;0,"Loss","No Change"))</f>
        <v>Loss</v>
      </c>
    </row>
    <row r="376" spans="1:25" x14ac:dyDescent="0.3">
      <c r="A376" s="1">
        <v>45838</v>
      </c>
      <c r="B376" s="1" t="s">
        <v>418</v>
      </c>
      <c r="C376" s="1" t="s">
        <v>142</v>
      </c>
      <c r="D376">
        <f>MONTH(StockData[[#This Row],[DATE]])</f>
        <v>6</v>
      </c>
      <c r="E376">
        <v>2025</v>
      </c>
      <c r="F376" t="s">
        <v>97</v>
      </c>
      <c r="G376" t="str">
        <f>"Q"&amp;ROUNDUP(StockData[[#This Row],[Month Number]]/3,0)</f>
        <v>Q2</v>
      </c>
      <c r="H376" s="1" t="s">
        <v>28</v>
      </c>
      <c r="I376" s="1" t="s">
        <v>29</v>
      </c>
      <c r="J376" t="s">
        <v>30</v>
      </c>
      <c r="K376">
        <v>1228.9000000000001</v>
      </c>
      <c r="L376">
        <v>1236</v>
      </c>
      <c r="M376">
        <v>1193.0999999999999</v>
      </c>
      <c r="N376">
        <v>1225.0999999999999</v>
      </c>
      <c r="O376">
        <v>1199</v>
      </c>
      <c r="P376">
        <v>1199.2</v>
      </c>
      <c r="Q376">
        <v>1206.25</v>
      </c>
      <c r="R376">
        <v>6559872</v>
      </c>
      <c r="S376">
        <v>7912869277.1999998</v>
      </c>
      <c r="T376">
        <v>167923</v>
      </c>
      <c r="U376">
        <v>4522779</v>
      </c>
      <c r="V376">
        <v>68.95</v>
      </c>
      <c r="W376" s="3">
        <f>StockData[[#This Row],[CLOSE]]-StockData[[#This Row],[PREV. CLOSE]]</f>
        <v>-25.899999999999864</v>
      </c>
      <c r="X376" s="2">
        <f>IFERROR((StockData[[#This Row],[CLOSE]]-StockData[[#This Row],[PREV. CLOSE]])/StockData[[#This Row],[PREV. CLOSE]],0)</f>
        <v>-2.1141131336217343E-2</v>
      </c>
      <c r="Y376" t="str">
        <f>IF(StockData[[#This Row],[Daily Return %]]&gt;0,"Gain",IF(StockData[[#This Row],[Daily Return %]]&lt;0,"Loss","No Change"))</f>
        <v>Loss</v>
      </c>
    </row>
    <row r="377" spans="1:25" x14ac:dyDescent="0.3">
      <c r="A377" s="1">
        <v>45839</v>
      </c>
      <c r="B377" s="1" t="s">
        <v>419</v>
      </c>
      <c r="C377" s="1" t="s">
        <v>162</v>
      </c>
      <c r="D377">
        <f>MONTH(StockData[[#This Row],[DATE]])</f>
        <v>7</v>
      </c>
      <c r="E377">
        <v>2025</v>
      </c>
      <c r="F377" t="s">
        <v>163</v>
      </c>
      <c r="G377" t="str">
        <f>"Q"&amp;ROUNDUP(StockData[[#This Row],[Month Number]]/3,0)</f>
        <v>Q3</v>
      </c>
      <c r="H377" s="1" t="s">
        <v>28</v>
      </c>
      <c r="I377" s="1" t="s">
        <v>29</v>
      </c>
      <c r="J377" t="s">
        <v>30</v>
      </c>
      <c r="K377">
        <v>1202</v>
      </c>
      <c r="L377">
        <v>1202</v>
      </c>
      <c r="M377">
        <v>1167</v>
      </c>
      <c r="N377">
        <v>1199.2</v>
      </c>
      <c r="O377">
        <v>1173.5</v>
      </c>
      <c r="P377">
        <v>1173.3</v>
      </c>
      <c r="Q377">
        <v>1175.32</v>
      </c>
      <c r="R377">
        <v>8702198</v>
      </c>
      <c r="S377">
        <v>10227897228.5</v>
      </c>
      <c r="T377">
        <v>267800</v>
      </c>
      <c r="U377">
        <v>5231617</v>
      </c>
      <c r="V377">
        <v>60.12</v>
      </c>
      <c r="W377" s="3">
        <f>StockData[[#This Row],[CLOSE]]-StockData[[#This Row],[PREV. CLOSE]]</f>
        <v>-25.900000000000091</v>
      </c>
      <c r="X377" s="2">
        <f>IFERROR((StockData[[#This Row],[CLOSE]]-StockData[[#This Row],[PREV. CLOSE]])/StockData[[#This Row],[PREV. CLOSE]],0)</f>
        <v>-2.1597731821214217E-2</v>
      </c>
      <c r="Y377" t="str">
        <f>IF(StockData[[#This Row],[Daily Return %]]&gt;0,"Gain",IF(StockData[[#This Row],[Daily Return %]]&lt;0,"Loss","No Change"))</f>
        <v>Loss</v>
      </c>
    </row>
    <row r="378" spans="1:25" x14ac:dyDescent="0.3">
      <c r="A378" s="1">
        <v>45840</v>
      </c>
      <c r="B378" s="1" t="s">
        <v>420</v>
      </c>
      <c r="C378" s="1" t="s">
        <v>162</v>
      </c>
      <c r="D378">
        <f>MONTH(StockData[[#This Row],[DATE]])</f>
        <v>7</v>
      </c>
      <c r="E378">
        <v>2025</v>
      </c>
      <c r="F378" t="s">
        <v>163</v>
      </c>
      <c r="G378" t="str">
        <f>"Q"&amp;ROUNDUP(StockData[[#This Row],[Month Number]]/3,0)</f>
        <v>Q3</v>
      </c>
      <c r="H378" s="1" t="s">
        <v>28</v>
      </c>
      <c r="I378" s="1" t="s">
        <v>29</v>
      </c>
      <c r="J378" t="s">
        <v>30</v>
      </c>
      <c r="K378">
        <v>1180</v>
      </c>
      <c r="L378">
        <v>1181.9000000000001</v>
      </c>
      <c r="M378">
        <v>1172</v>
      </c>
      <c r="N378">
        <v>1173.3</v>
      </c>
      <c r="O378">
        <v>1175</v>
      </c>
      <c r="P378">
        <v>1175.3</v>
      </c>
      <c r="Q378">
        <v>1176.04</v>
      </c>
      <c r="R378">
        <v>5471100</v>
      </c>
      <c r="S378">
        <v>6434244751</v>
      </c>
      <c r="T378">
        <v>174887</v>
      </c>
      <c r="U378">
        <v>3550253</v>
      </c>
      <c r="V378">
        <v>64.89</v>
      </c>
      <c r="W378" s="3">
        <f>StockData[[#This Row],[CLOSE]]-StockData[[#This Row],[PREV. CLOSE]]</f>
        <v>2</v>
      </c>
      <c r="X378" s="2">
        <f>IFERROR((StockData[[#This Row],[CLOSE]]-StockData[[#This Row],[PREV. CLOSE]])/StockData[[#This Row],[PREV. CLOSE]],0)</f>
        <v>1.704593880507969E-3</v>
      </c>
      <c r="Y378" t="str">
        <f>IF(StockData[[#This Row],[Daily Return %]]&gt;0,"Gain",IF(StockData[[#This Row],[Daily Return %]]&lt;0,"Loss","No Change"))</f>
        <v>Gain</v>
      </c>
    </row>
    <row r="379" spans="1:25" x14ac:dyDescent="0.3">
      <c r="A379" s="1">
        <v>45841</v>
      </c>
      <c r="B379" s="1" t="s">
        <v>421</v>
      </c>
      <c r="C379" s="1" t="s">
        <v>162</v>
      </c>
      <c r="D379">
        <f>MONTH(StockData[[#This Row],[DATE]])</f>
        <v>7</v>
      </c>
      <c r="E379">
        <v>2025</v>
      </c>
      <c r="F379" t="s">
        <v>163</v>
      </c>
      <c r="G379" t="str">
        <f>"Q"&amp;ROUNDUP(StockData[[#This Row],[Month Number]]/3,0)</f>
        <v>Q3</v>
      </c>
      <c r="H379" s="1" t="s">
        <v>28</v>
      </c>
      <c r="I379" s="1" t="s">
        <v>29</v>
      </c>
      <c r="J379" t="s">
        <v>30</v>
      </c>
      <c r="K379">
        <v>1178</v>
      </c>
      <c r="L379">
        <v>1181</v>
      </c>
      <c r="M379">
        <v>1168</v>
      </c>
      <c r="N379">
        <v>1175.3</v>
      </c>
      <c r="O379">
        <v>1169.8</v>
      </c>
      <c r="P379">
        <v>1171.0999999999999</v>
      </c>
      <c r="Q379">
        <v>1173.47</v>
      </c>
      <c r="R379">
        <v>6237185</v>
      </c>
      <c r="S379">
        <v>7319153312.8999996</v>
      </c>
      <c r="T379">
        <v>143502</v>
      </c>
      <c r="U379">
        <v>4053512</v>
      </c>
      <c r="V379">
        <v>64.989999999999995</v>
      </c>
      <c r="W379" s="3">
        <f>StockData[[#This Row],[CLOSE]]-StockData[[#This Row],[PREV. CLOSE]]</f>
        <v>-4.2000000000000455</v>
      </c>
      <c r="X379" s="2">
        <f>IFERROR((StockData[[#This Row],[CLOSE]]-StockData[[#This Row],[PREV. CLOSE]])/StockData[[#This Row],[PREV. CLOSE]],0)</f>
        <v>-3.5735556879095088E-3</v>
      </c>
      <c r="Y379" t="str">
        <f>IF(StockData[[#This Row],[Daily Return %]]&gt;0,"Gain",IF(StockData[[#This Row],[Daily Return %]]&lt;0,"Loss","No Change"))</f>
        <v>Loss</v>
      </c>
    </row>
    <row r="380" spans="1:25" x14ac:dyDescent="0.3">
      <c r="A380" s="1">
        <v>45842</v>
      </c>
      <c r="B380" s="1" t="s">
        <v>422</v>
      </c>
      <c r="C380" s="1" t="s">
        <v>162</v>
      </c>
      <c r="D380">
        <f>MONTH(StockData[[#This Row],[DATE]])</f>
        <v>7</v>
      </c>
      <c r="E380">
        <v>2025</v>
      </c>
      <c r="F380" t="s">
        <v>163</v>
      </c>
      <c r="G380" t="str">
        <f>"Q"&amp;ROUNDUP(StockData[[#This Row],[Month Number]]/3,0)</f>
        <v>Q3</v>
      </c>
      <c r="H380" s="1" t="s">
        <v>28</v>
      </c>
      <c r="I380" s="1" t="s">
        <v>29</v>
      </c>
      <c r="J380" t="s">
        <v>30</v>
      </c>
      <c r="K380">
        <v>1174</v>
      </c>
      <c r="L380">
        <v>1179.5</v>
      </c>
      <c r="M380">
        <v>1162</v>
      </c>
      <c r="N380">
        <v>1171.0999999999999</v>
      </c>
      <c r="O380">
        <v>1175.2</v>
      </c>
      <c r="P380">
        <v>1177.5999999999999</v>
      </c>
      <c r="Q380">
        <v>1171.81</v>
      </c>
      <c r="R380">
        <v>3926186</v>
      </c>
      <c r="S380">
        <v>4600755398.3000002</v>
      </c>
      <c r="T380">
        <v>105780</v>
      </c>
      <c r="U380">
        <v>2667057</v>
      </c>
      <c r="V380">
        <v>67.930000000000007</v>
      </c>
      <c r="W380" s="3">
        <f>StockData[[#This Row],[CLOSE]]-StockData[[#This Row],[PREV. CLOSE]]</f>
        <v>6.5</v>
      </c>
      <c r="X380" s="2">
        <f>IFERROR((StockData[[#This Row],[CLOSE]]-StockData[[#This Row],[PREV. CLOSE]])/StockData[[#This Row],[PREV. CLOSE]],0)</f>
        <v>5.5503372897276072E-3</v>
      </c>
      <c r="Y380" t="str">
        <f>IF(StockData[[#This Row],[Daily Return %]]&gt;0,"Gain",IF(StockData[[#This Row],[Daily Return %]]&lt;0,"Loss","No Change"))</f>
        <v>Gain</v>
      </c>
    </row>
    <row r="381" spans="1:25" x14ac:dyDescent="0.3">
      <c r="A381" s="1">
        <v>45845</v>
      </c>
      <c r="B381" s="1" t="s">
        <v>423</v>
      </c>
      <c r="C381" s="1" t="s">
        <v>162</v>
      </c>
      <c r="D381">
        <f>MONTH(StockData[[#This Row],[DATE]])</f>
        <v>7</v>
      </c>
      <c r="E381">
        <v>2025</v>
      </c>
      <c r="F381" t="s">
        <v>163</v>
      </c>
      <c r="G381" t="str">
        <f>"Q"&amp;ROUNDUP(StockData[[#This Row],[Month Number]]/3,0)</f>
        <v>Q3</v>
      </c>
      <c r="H381" s="1" t="s">
        <v>28</v>
      </c>
      <c r="I381" s="1" t="s">
        <v>29</v>
      </c>
      <c r="J381" t="s">
        <v>30</v>
      </c>
      <c r="K381">
        <v>1177.5999999999999</v>
      </c>
      <c r="L381">
        <v>1177.5999999999999</v>
      </c>
      <c r="M381">
        <v>1167.5999999999999</v>
      </c>
      <c r="N381">
        <v>1177.5999999999999</v>
      </c>
      <c r="O381">
        <v>1173.0999999999999</v>
      </c>
      <c r="P381">
        <v>1175.0999999999999</v>
      </c>
      <c r="Q381">
        <v>1174.58</v>
      </c>
      <c r="R381">
        <v>5783402</v>
      </c>
      <c r="S381">
        <v>6793058356.8000002</v>
      </c>
      <c r="T381">
        <v>116286</v>
      </c>
      <c r="U381">
        <v>4484706</v>
      </c>
      <c r="V381">
        <v>77.540000000000006</v>
      </c>
      <c r="W381" s="3">
        <f>StockData[[#This Row],[CLOSE]]-StockData[[#This Row],[PREV. CLOSE]]</f>
        <v>-2.5</v>
      </c>
      <c r="X381" s="2">
        <f>IFERROR((StockData[[#This Row],[CLOSE]]-StockData[[#This Row],[PREV. CLOSE]])/StockData[[#This Row],[PREV. CLOSE]],0)</f>
        <v>-2.1229619565217395E-3</v>
      </c>
      <c r="Y381" t="str">
        <f>IF(StockData[[#This Row],[Daily Return %]]&gt;0,"Gain",IF(StockData[[#This Row],[Daily Return %]]&lt;0,"Loss","No Change"))</f>
        <v>Loss</v>
      </c>
    </row>
    <row r="382" spans="1:25" x14ac:dyDescent="0.3">
      <c r="A382" s="1">
        <v>45846</v>
      </c>
      <c r="B382" s="1" t="s">
        <v>424</v>
      </c>
      <c r="C382" s="1" t="s">
        <v>162</v>
      </c>
      <c r="D382">
        <f>MONTH(StockData[[#This Row],[DATE]])</f>
        <v>7</v>
      </c>
      <c r="E382">
        <v>2025</v>
      </c>
      <c r="F382" t="s">
        <v>163</v>
      </c>
      <c r="G382" t="str">
        <f>"Q"&amp;ROUNDUP(StockData[[#This Row],[Month Number]]/3,0)</f>
        <v>Q3</v>
      </c>
      <c r="H382" s="1" t="s">
        <v>28</v>
      </c>
      <c r="I382" s="1" t="s">
        <v>29</v>
      </c>
      <c r="J382" t="s">
        <v>30</v>
      </c>
      <c r="K382">
        <v>1180</v>
      </c>
      <c r="L382">
        <v>1180</v>
      </c>
      <c r="M382">
        <v>1161.9000000000001</v>
      </c>
      <c r="N382">
        <v>1175.0999999999999</v>
      </c>
      <c r="O382">
        <v>1164.9000000000001</v>
      </c>
      <c r="P382">
        <v>1165.4000000000001</v>
      </c>
      <c r="Q382">
        <v>1167.03</v>
      </c>
      <c r="R382">
        <v>9973619</v>
      </c>
      <c r="S382">
        <v>11639536810</v>
      </c>
      <c r="T382">
        <v>125461</v>
      </c>
      <c r="U382">
        <v>7857177</v>
      </c>
      <c r="V382">
        <v>78.78</v>
      </c>
      <c r="W382" s="3">
        <f>StockData[[#This Row],[CLOSE]]-StockData[[#This Row],[PREV. CLOSE]]</f>
        <v>-9.6999999999998181</v>
      </c>
      <c r="X382" s="2">
        <f>IFERROR((StockData[[#This Row],[CLOSE]]-StockData[[#This Row],[PREV. CLOSE]])/StockData[[#This Row],[PREV. CLOSE]],0)</f>
        <v>-8.254616628371899E-3</v>
      </c>
      <c r="Y382" t="str">
        <f>IF(StockData[[#This Row],[Daily Return %]]&gt;0,"Gain",IF(StockData[[#This Row],[Daily Return %]]&lt;0,"Loss","No Change"))</f>
        <v>Loss</v>
      </c>
    </row>
    <row r="383" spans="1:25" x14ac:dyDescent="0.3">
      <c r="A383" s="1">
        <v>45847</v>
      </c>
      <c r="B383" s="1" t="s">
        <v>425</v>
      </c>
      <c r="C383" s="1" t="s">
        <v>162</v>
      </c>
      <c r="D383">
        <f>MONTH(StockData[[#This Row],[DATE]])</f>
        <v>7</v>
      </c>
      <c r="E383">
        <v>2025</v>
      </c>
      <c r="F383" t="s">
        <v>163</v>
      </c>
      <c r="G383" t="str">
        <f>"Q"&amp;ROUNDUP(StockData[[#This Row],[Month Number]]/3,0)</f>
        <v>Q3</v>
      </c>
      <c r="H383" s="1" t="s">
        <v>28</v>
      </c>
      <c r="I383" s="1" t="s">
        <v>29</v>
      </c>
      <c r="J383" t="s">
        <v>30</v>
      </c>
      <c r="K383">
        <v>1160</v>
      </c>
      <c r="L383">
        <v>1171</v>
      </c>
      <c r="M383">
        <v>1158.5999999999999</v>
      </c>
      <c r="N383">
        <v>1165.4000000000001</v>
      </c>
      <c r="O383">
        <v>1165</v>
      </c>
      <c r="P383">
        <v>1164.7</v>
      </c>
      <c r="Q383">
        <v>1165.98</v>
      </c>
      <c r="R383">
        <v>8674795</v>
      </c>
      <c r="S383">
        <v>10114602315.299999</v>
      </c>
      <c r="T383">
        <v>152475</v>
      </c>
      <c r="U383">
        <v>6976174</v>
      </c>
      <c r="V383">
        <v>80.42</v>
      </c>
      <c r="W383" s="3">
        <f>StockData[[#This Row],[CLOSE]]-StockData[[#This Row],[PREV. CLOSE]]</f>
        <v>-0.70000000000004547</v>
      </c>
      <c r="X383" s="2">
        <f>IFERROR((StockData[[#This Row],[CLOSE]]-StockData[[#This Row],[PREV. CLOSE]])/StockData[[#This Row],[PREV. CLOSE]],0)</f>
        <v>-6.0065213660549636E-4</v>
      </c>
      <c r="Y383" t="str">
        <f>IF(StockData[[#This Row],[Daily Return %]]&gt;0,"Gain",IF(StockData[[#This Row],[Daily Return %]]&lt;0,"Loss","No Change"))</f>
        <v>Loss</v>
      </c>
    </row>
    <row r="384" spans="1:25" x14ac:dyDescent="0.3">
      <c r="A384" s="1">
        <v>45848</v>
      </c>
      <c r="B384" s="1" t="s">
        <v>426</v>
      </c>
      <c r="C384" s="1" t="s">
        <v>162</v>
      </c>
      <c r="D384">
        <f>MONTH(StockData[[#This Row],[DATE]])</f>
        <v>7</v>
      </c>
      <c r="E384">
        <v>2025</v>
      </c>
      <c r="F384" t="s">
        <v>163</v>
      </c>
      <c r="G384" t="str">
        <f>"Q"&amp;ROUNDUP(StockData[[#This Row],[Month Number]]/3,0)</f>
        <v>Q3</v>
      </c>
      <c r="H384" s="1" t="s">
        <v>28</v>
      </c>
      <c r="I384" s="1" t="s">
        <v>29</v>
      </c>
      <c r="J384" t="s">
        <v>30</v>
      </c>
      <c r="K384">
        <v>1170.0999999999999</v>
      </c>
      <c r="L384">
        <v>1176.5999999999999</v>
      </c>
      <c r="M384">
        <v>1163</v>
      </c>
      <c r="N384">
        <v>1164.7</v>
      </c>
      <c r="O384">
        <v>1165.3</v>
      </c>
      <c r="P384">
        <v>1164.3</v>
      </c>
      <c r="Q384">
        <v>1167.8699999999999</v>
      </c>
      <c r="R384">
        <v>4339755</v>
      </c>
      <c r="S384">
        <v>5068273275.6000004</v>
      </c>
      <c r="T384">
        <v>110042</v>
      </c>
      <c r="U384">
        <v>2684190</v>
      </c>
      <c r="V384">
        <v>61.85</v>
      </c>
      <c r="W384" s="3">
        <f>StockData[[#This Row],[CLOSE]]-StockData[[#This Row],[PREV. CLOSE]]</f>
        <v>-0.40000000000009095</v>
      </c>
      <c r="X384" s="2">
        <f>IFERROR((StockData[[#This Row],[CLOSE]]-StockData[[#This Row],[PREV. CLOSE]])/StockData[[#This Row],[PREV. CLOSE]],0)</f>
        <v>-3.4343607796006779E-4</v>
      </c>
      <c r="Y384" t="str">
        <f>IF(StockData[[#This Row],[Daily Return %]]&gt;0,"Gain",IF(StockData[[#This Row],[Daily Return %]]&lt;0,"Loss","No Change"))</f>
        <v>Loss</v>
      </c>
    </row>
    <row r="385" spans="1:25" x14ac:dyDescent="0.3">
      <c r="A385" s="1">
        <v>45849</v>
      </c>
      <c r="B385" s="1" t="s">
        <v>427</v>
      </c>
      <c r="C385" s="1" t="s">
        <v>162</v>
      </c>
      <c r="D385">
        <f>MONTH(StockData[[#This Row],[DATE]])</f>
        <v>7</v>
      </c>
      <c r="E385">
        <v>2025</v>
      </c>
      <c r="F385" t="s">
        <v>163</v>
      </c>
      <c r="G385" t="str">
        <f>"Q"&amp;ROUNDUP(StockData[[#This Row],[Month Number]]/3,0)</f>
        <v>Q3</v>
      </c>
      <c r="H385" s="1" t="s">
        <v>28</v>
      </c>
      <c r="I385" s="1" t="s">
        <v>29</v>
      </c>
      <c r="J385" t="s">
        <v>30</v>
      </c>
      <c r="K385">
        <v>1162</v>
      </c>
      <c r="L385">
        <v>1175.9000000000001</v>
      </c>
      <c r="M385">
        <v>1160.5999999999999</v>
      </c>
      <c r="N385">
        <v>1164.3</v>
      </c>
      <c r="O385">
        <v>1171.5999999999999</v>
      </c>
      <c r="P385">
        <v>1173.8</v>
      </c>
      <c r="Q385">
        <v>1171.76</v>
      </c>
      <c r="R385">
        <v>4468654</v>
      </c>
      <c r="S385">
        <v>5236191955.3999996</v>
      </c>
      <c r="T385">
        <v>110449</v>
      </c>
      <c r="U385">
        <v>2973092</v>
      </c>
      <c r="V385">
        <v>66.53</v>
      </c>
      <c r="W385" s="3">
        <f>StockData[[#This Row],[CLOSE]]-StockData[[#This Row],[PREV. CLOSE]]</f>
        <v>9.5</v>
      </c>
      <c r="X385" s="2">
        <f>IFERROR((StockData[[#This Row],[CLOSE]]-StockData[[#This Row],[PREV. CLOSE]])/StockData[[#This Row],[PREV. CLOSE]],0)</f>
        <v>8.1594090870050675E-3</v>
      </c>
      <c r="Y385" t="str">
        <f>IF(StockData[[#This Row],[Daily Return %]]&gt;0,"Gain",IF(StockData[[#This Row],[Daily Return %]]&lt;0,"Loss","No Change"))</f>
        <v>Gain</v>
      </c>
    </row>
    <row r="386" spans="1:25" x14ac:dyDescent="0.3">
      <c r="A386" s="1">
        <v>45849</v>
      </c>
      <c r="B386" s="1" t="s">
        <v>428</v>
      </c>
      <c r="C386" s="1" t="s">
        <v>162</v>
      </c>
      <c r="D386">
        <f>MONTH(StockData[[#This Row],[DATE]])</f>
        <v>7</v>
      </c>
      <c r="E386">
        <v>2025</v>
      </c>
      <c r="F386" t="s">
        <v>163</v>
      </c>
      <c r="G386" t="str">
        <f>"Q"&amp;ROUNDUP(StockData[[#This Row],[Month Number]]/3,0)</f>
        <v>Q3</v>
      </c>
      <c r="H386" s="1" t="s">
        <v>28</v>
      </c>
      <c r="I386" s="1" t="s">
        <v>29</v>
      </c>
      <c r="J386" t="s">
        <v>30</v>
      </c>
      <c r="K386">
        <v>1162</v>
      </c>
      <c r="L386">
        <v>1175.9000000000001</v>
      </c>
      <c r="M386">
        <v>1160.5999999999999</v>
      </c>
      <c r="N386">
        <v>1164.3</v>
      </c>
      <c r="O386">
        <v>1171.5999999999999</v>
      </c>
      <c r="P386">
        <v>1173.8</v>
      </c>
      <c r="Q386">
        <v>1171.76</v>
      </c>
      <c r="R386">
        <v>4468654</v>
      </c>
      <c r="S386">
        <v>5236191955.3999996</v>
      </c>
      <c r="T386">
        <v>110449</v>
      </c>
      <c r="U386">
        <v>2973092</v>
      </c>
      <c r="V386">
        <v>66.53</v>
      </c>
      <c r="W386" s="3">
        <f>StockData[[#This Row],[CLOSE]]-StockData[[#This Row],[PREV. CLOSE]]</f>
        <v>9.5</v>
      </c>
      <c r="X386" s="2">
        <f>IFERROR((StockData[[#This Row],[CLOSE]]-StockData[[#This Row],[PREV. CLOSE]])/StockData[[#This Row],[PREV. CLOSE]],0)</f>
        <v>8.1594090870050675E-3</v>
      </c>
      <c r="Y386" t="str">
        <f>IF(StockData[[#This Row],[Daily Return %]]&gt;0,"Gain",IF(StockData[[#This Row],[Daily Return %]]&lt;0,"Loss","No Change"))</f>
        <v>Gain</v>
      </c>
    </row>
    <row r="387" spans="1:25" x14ac:dyDescent="0.3">
      <c r="A387" s="1">
        <v>45852</v>
      </c>
      <c r="B387" s="1" t="s">
        <v>429</v>
      </c>
      <c r="C387" s="1" t="s">
        <v>162</v>
      </c>
      <c r="D387">
        <f>MONTH(StockData[[#This Row],[DATE]])</f>
        <v>7</v>
      </c>
      <c r="E387">
        <v>2025</v>
      </c>
      <c r="F387" t="s">
        <v>163</v>
      </c>
      <c r="G387" t="str">
        <f>"Q"&amp;ROUNDUP(StockData[[#This Row],[Month Number]]/3,0)</f>
        <v>Q3</v>
      </c>
      <c r="H387" s="1" t="s">
        <v>28</v>
      </c>
      <c r="I387" s="1" t="s">
        <v>29</v>
      </c>
      <c r="J387" t="s">
        <v>30</v>
      </c>
      <c r="K387">
        <v>1179</v>
      </c>
      <c r="L387">
        <v>1179.9000000000001</v>
      </c>
      <c r="M387">
        <v>1163</v>
      </c>
      <c r="N387">
        <v>1173.8</v>
      </c>
      <c r="O387">
        <v>1172.9000000000001</v>
      </c>
      <c r="P387">
        <v>1172.7</v>
      </c>
      <c r="Q387">
        <v>1171.45</v>
      </c>
      <c r="R387">
        <v>4772502</v>
      </c>
      <c r="S387">
        <v>5590753301.1000004</v>
      </c>
      <c r="T387">
        <v>131342</v>
      </c>
      <c r="U387">
        <v>3072715</v>
      </c>
      <c r="V387">
        <v>64.38</v>
      </c>
      <c r="W387" s="3">
        <f>StockData[[#This Row],[CLOSE]]-StockData[[#This Row],[PREV. CLOSE]]</f>
        <v>-1.0999999999999091</v>
      </c>
      <c r="X387" s="2">
        <f>IFERROR((StockData[[#This Row],[CLOSE]]-StockData[[#This Row],[PREV. CLOSE]])/StockData[[#This Row],[PREV. CLOSE]],0)</f>
        <v>-9.3712727892307816E-4</v>
      </c>
      <c r="Y387" t="str">
        <f>IF(StockData[[#This Row],[Daily Return %]]&gt;0,"Gain",IF(StockData[[#This Row],[Daily Return %]]&lt;0,"Loss","No Change"))</f>
        <v>Loss</v>
      </c>
    </row>
    <row r="388" spans="1:25" x14ac:dyDescent="0.3">
      <c r="A388" s="1">
        <v>45853</v>
      </c>
      <c r="B388" s="1" t="s">
        <v>430</v>
      </c>
      <c r="C388" s="1" t="s">
        <v>162</v>
      </c>
      <c r="D388">
        <f>MONTH(StockData[[#This Row],[DATE]])</f>
        <v>7</v>
      </c>
      <c r="E388">
        <v>2025</v>
      </c>
      <c r="F388" t="s">
        <v>163</v>
      </c>
      <c r="G388" t="str">
        <f>"Q"&amp;ROUNDUP(StockData[[#This Row],[Month Number]]/3,0)</f>
        <v>Q3</v>
      </c>
      <c r="H388" s="1" t="s">
        <v>28</v>
      </c>
      <c r="I388" s="1" t="s">
        <v>29</v>
      </c>
      <c r="J388" t="s">
        <v>30</v>
      </c>
      <c r="K388">
        <v>1174</v>
      </c>
      <c r="L388">
        <v>1179</v>
      </c>
      <c r="M388">
        <v>1162.3</v>
      </c>
      <c r="N388">
        <v>1172.7</v>
      </c>
      <c r="O388">
        <v>1166.5</v>
      </c>
      <c r="P388">
        <v>1165.9000000000001</v>
      </c>
      <c r="Q388">
        <v>1168.76</v>
      </c>
      <c r="R388">
        <v>4776756</v>
      </c>
      <c r="S388">
        <v>5582901849.1999998</v>
      </c>
      <c r="T388">
        <v>139412</v>
      </c>
      <c r="U388">
        <v>3041067</v>
      </c>
      <c r="V388">
        <v>63.66</v>
      </c>
      <c r="W388" s="3">
        <f>StockData[[#This Row],[CLOSE]]-StockData[[#This Row],[PREV. CLOSE]]</f>
        <v>-6.7999999999999545</v>
      </c>
      <c r="X388" s="2">
        <f>IFERROR((StockData[[#This Row],[CLOSE]]-StockData[[#This Row],[PREV. CLOSE]])/StockData[[#This Row],[PREV. CLOSE]],0)</f>
        <v>-5.7985844632045319E-3</v>
      </c>
      <c r="Y388" t="str">
        <f>IF(StockData[[#This Row],[Daily Return %]]&gt;0,"Gain",IF(StockData[[#This Row],[Daily Return %]]&lt;0,"Loss","No Change"))</f>
        <v>Loss</v>
      </c>
    </row>
    <row r="389" spans="1:25" x14ac:dyDescent="0.3">
      <c r="A389" s="1">
        <v>45854</v>
      </c>
      <c r="B389" s="1" t="s">
        <v>431</v>
      </c>
      <c r="C389" s="1" t="s">
        <v>162</v>
      </c>
      <c r="D389">
        <f>MONTH(StockData[[#This Row],[DATE]])</f>
        <v>7</v>
      </c>
      <c r="E389">
        <v>2025</v>
      </c>
      <c r="F389" t="s">
        <v>163</v>
      </c>
      <c r="G389" t="str">
        <f>"Q"&amp;ROUNDUP(StockData[[#This Row],[Month Number]]/3,0)</f>
        <v>Q3</v>
      </c>
      <c r="H389" s="1" t="s">
        <v>28</v>
      </c>
      <c r="I389" s="1" t="s">
        <v>29</v>
      </c>
      <c r="J389" t="s">
        <v>30</v>
      </c>
      <c r="K389">
        <v>1164.9000000000001</v>
      </c>
      <c r="L389">
        <v>1174</v>
      </c>
      <c r="M389">
        <v>1157.0999999999999</v>
      </c>
      <c r="N389">
        <v>1165.9000000000001</v>
      </c>
      <c r="O389">
        <v>1165.5</v>
      </c>
      <c r="P389">
        <v>1168.4000000000001</v>
      </c>
      <c r="Q389">
        <v>1168.3599999999999</v>
      </c>
      <c r="R389">
        <v>4388279</v>
      </c>
      <c r="S389">
        <v>5127107360.8999996</v>
      </c>
      <c r="T389">
        <v>115384</v>
      </c>
      <c r="U389">
        <v>3081256</v>
      </c>
      <c r="V389">
        <v>70.22</v>
      </c>
      <c r="W389" s="3">
        <f>StockData[[#This Row],[CLOSE]]-StockData[[#This Row],[PREV. CLOSE]]</f>
        <v>2.5</v>
      </c>
      <c r="X389" s="2">
        <f>IFERROR((StockData[[#This Row],[CLOSE]]-StockData[[#This Row],[PREV. CLOSE]])/StockData[[#This Row],[PREV. CLOSE]],0)</f>
        <v>2.1442662320953769E-3</v>
      </c>
      <c r="Y389" t="str">
        <f>IF(StockData[[#This Row],[Daily Return %]]&gt;0,"Gain",IF(StockData[[#This Row],[Daily Return %]]&lt;0,"Loss","No Change"))</f>
        <v>Gain</v>
      </c>
    </row>
    <row r="390" spans="1:25" x14ac:dyDescent="0.3">
      <c r="A390" s="1">
        <v>45855</v>
      </c>
      <c r="B390" s="1" t="s">
        <v>432</v>
      </c>
      <c r="C390" s="1" t="s">
        <v>162</v>
      </c>
      <c r="D390">
        <f>MONTH(StockData[[#This Row],[DATE]])</f>
        <v>7</v>
      </c>
      <c r="E390">
        <v>2025</v>
      </c>
      <c r="F390" t="s">
        <v>163</v>
      </c>
      <c r="G390" t="str">
        <f>"Q"&amp;ROUNDUP(StockData[[#This Row],[Month Number]]/3,0)</f>
        <v>Q3</v>
      </c>
      <c r="H390" s="1" t="s">
        <v>28</v>
      </c>
      <c r="I390" s="1" t="s">
        <v>29</v>
      </c>
      <c r="J390" t="s">
        <v>30</v>
      </c>
      <c r="K390">
        <v>1170</v>
      </c>
      <c r="L390">
        <v>1172.9000000000001</v>
      </c>
      <c r="M390">
        <v>1154.8</v>
      </c>
      <c r="N390">
        <v>1168.4000000000001</v>
      </c>
      <c r="O390">
        <v>1161</v>
      </c>
      <c r="P390">
        <v>1159.8</v>
      </c>
      <c r="Q390">
        <v>1161.33</v>
      </c>
      <c r="R390">
        <v>5694428</v>
      </c>
      <c r="S390">
        <v>6613086731.8000002</v>
      </c>
      <c r="T390">
        <v>152952</v>
      </c>
      <c r="U390">
        <v>3421327</v>
      </c>
      <c r="V390">
        <v>60.08</v>
      </c>
      <c r="W390" s="3">
        <f>StockData[[#This Row],[CLOSE]]-StockData[[#This Row],[PREV. CLOSE]]</f>
        <v>-8.6000000000001364</v>
      </c>
      <c r="X390" s="2">
        <f>IFERROR((StockData[[#This Row],[CLOSE]]-StockData[[#This Row],[PREV. CLOSE]])/StockData[[#This Row],[PREV. CLOSE]],0)</f>
        <v>-7.3604929818556451E-3</v>
      </c>
      <c r="Y390" t="str">
        <f>IF(StockData[[#This Row],[Daily Return %]]&gt;0,"Gain",IF(StockData[[#This Row],[Daily Return %]]&lt;0,"Loss","No Change"))</f>
        <v>Loss</v>
      </c>
    </row>
    <row r="391" spans="1:25" x14ac:dyDescent="0.3">
      <c r="A391" s="1">
        <v>45856</v>
      </c>
      <c r="B391" s="1" t="s">
        <v>433</v>
      </c>
      <c r="C391" s="1" t="s">
        <v>162</v>
      </c>
      <c r="D391">
        <f>MONTH(StockData[[#This Row],[DATE]])</f>
        <v>7</v>
      </c>
      <c r="E391">
        <v>2025</v>
      </c>
      <c r="F391" t="s">
        <v>163</v>
      </c>
      <c r="G391" t="str">
        <f>"Q"&amp;ROUNDUP(StockData[[#This Row],[Month Number]]/3,0)</f>
        <v>Q3</v>
      </c>
      <c r="H391" s="1" t="s">
        <v>28</v>
      </c>
      <c r="I391" s="1" t="s">
        <v>29</v>
      </c>
      <c r="J391" t="s">
        <v>30</v>
      </c>
      <c r="K391">
        <v>1090</v>
      </c>
      <c r="L391">
        <v>1115.9000000000001</v>
      </c>
      <c r="M391">
        <v>1086</v>
      </c>
      <c r="N391">
        <v>1159.8</v>
      </c>
      <c r="O391">
        <v>1098.7</v>
      </c>
      <c r="P391">
        <v>1099.3</v>
      </c>
      <c r="Q391">
        <v>1106.6600000000001</v>
      </c>
      <c r="R391">
        <v>38053695</v>
      </c>
      <c r="S391">
        <v>42112334189.699997</v>
      </c>
      <c r="T391">
        <v>676286</v>
      </c>
      <c r="U391">
        <v>24478491</v>
      </c>
      <c r="V391">
        <v>64.33</v>
      </c>
      <c r="W391" s="3">
        <f>StockData[[#This Row],[CLOSE]]-StockData[[#This Row],[PREV. CLOSE]]</f>
        <v>-60.5</v>
      </c>
      <c r="X391" s="2">
        <f>IFERROR((StockData[[#This Row],[CLOSE]]-StockData[[#This Row],[PREV. CLOSE]])/StockData[[#This Row],[PREV. CLOSE]],0)</f>
        <v>-5.2164166235557856E-2</v>
      </c>
      <c r="Y391" t="str">
        <f>IF(StockData[[#This Row],[Daily Return %]]&gt;0,"Gain",IF(StockData[[#This Row],[Daily Return %]]&lt;0,"Loss","No Change"))</f>
        <v>Loss</v>
      </c>
    </row>
    <row r="392" spans="1:25" x14ac:dyDescent="0.3">
      <c r="A392" s="1">
        <v>45859</v>
      </c>
      <c r="B392" s="1" t="s">
        <v>434</v>
      </c>
      <c r="C392" s="1" t="s">
        <v>162</v>
      </c>
      <c r="D392">
        <f>MONTH(StockData[[#This Row],[DATE]])</f>
        <v>7</v>
      </c>
      <c r="E392">
        <v>2025</v>
      </c>
      <c r="F392" t="s">
        <v>163</v>
      </c>
      <c r="G392" t="str">
        <f>"Q"&amp;ROUNDUP(StockData[[#This Row],[Month Number]]/3,0)</f>
        <v>Q3</v>
      </c>
      <c r="H392" s="1" t="s">
        <v>28</v>
      </c>
      <c r="I392" s="1" t="s">
        <v>29</v>
      </c>
      <c r="J392" t="s">
        <v>30</v>
      </c>
      <c r="K392">
        <v>1086</v>
      </c>
      <c r="L392">
        <v>1101.5</v>
      </c>
      <c r="M392">
        <v>1071.9000000000001</v>
      </c>
      <c r="N392">
        <v>1099.3</v>
      </c>
      <c r="O392">
        <v>1100</v>
      </c>
      <c r="P392">
        <v>1099.5999999999999</v>
      </c>
      <c r="Q392">
        <v>1092.08</v>
      </c>
      <c r="R392">
        <v>15905500</v>
      </c>
      <c r="S392">
        <v>17370087208.200001</v>
      </c>
      <c r="T392">
        <v>330995</v>
      </c>
      <c r="U392">
        <v>10672192</v>
      </c>
      <c r="V392">
        <v>67.099999999999994</v>
      </c>
      <c r="W392" s="3">
        <f>StockData[[#This Row],[CLOSE]]-StockData[[#This Row],[PREV. CLOSE]]</f>
        <v>0.29999999999995453</v>
      </c>
      <c r="X392" s="2">
        <f>IFERROR((StockData[[#This Row],[CLOSE]]-StockData[[#This Row],[PREV. CLOSE]])/StockData[[#This Row],[PREV. CLOSE]],0)</f>
        <v>2.729009369598422E-4</v>
      </c>
      <c r="Y392" t="str">
        <f>IF(StockData[[#This Row],[Daily Return %]]&gt;0,"Gain",IF(StockData[[#This Row],[Daily Return %]]&lt;0,"Loss","No Change"))</f>
        <v>Gain</v>
      </c>
    </row>
    <row r="393" spans="1:25" x14ac:dyDescent="0.3">
      <c r="A393" s="1">
        <v>45860</v>
      </c>
      <c r="B393" s="1" t="s">
        <v>435</v>
      </c>
      <c r="C393" s="1" t="s">
        <v>162</v>
      </c>
      <c r="D393">
        <f>MONTH(StockData[[#This Row],[DATE]])</f>
        <v>7</v>
      </c>
      <c r="E393">
        <v>2025</v>
      </c>
      <c r="F393" t="s">
        <v>163</v>
      </c>
      <c r="G393" t="str">
        <f>"Q"&amp;ROUNDUP(StockData[[#This Row],[Month Number]]/3,0)</f>
        <v>Q3</v>
      </c>
      <c r="H393" s="1" t="s">
        <v>28</v>
      </c>
      <c r="I393" s="1" t="s">
        <v>29</v>
      </c>
      <c r="J393" t="s">
        <v>30</v>
      </c>
      <c r="K393">
        <v>1102</v>
      </c>
      <c r="L393">
        <v>1110.5999999999999</v>
      </c>
      <c r="M393">
        <v>1095</v>
      </c>
      <c r="N393">
        <v>1099.5999999999999</v>
      </c>
      <c r="O393">
        <v>1098</v>
      </c>
      <c r="P393">
        <v>1098</v>
      </c>
      <c r="Q393">
        <v>1101.48</v>
      </c>
      <c r="R393">
        <v>9999957</v>
      </c>
      <c r="S393">
        <v>11014789990.1</v>
      </c>
      <c r="T393">
        <v>216295</v>
      </c>
      <c r="U393">
        <v>7123268</v>
      </c>
      <c r="V393">
        <v>71.23</v>
      </c>
      <c r="W393" s="3">
        <f>StockData[[#This Row],[CLOSE]]-StockData[[#This Row],[PREV. CLOSE]]</f>
        <v>-1.5999999999999091</v>
      </c>
      <c r="X393" s="2">
        <f>IFERROR((StockData[[#This Row],[CLOSE]]-StockData[[#This Row],[PREV. CLOSE]])/StockData[[#This Row],[PREV. CLOSE]],0)</f>
        <v>-1.4550745725717617E-3</v>
      </c>
      <c r="Y393" t="str">
        <f>IF(StockData[[#This Row],[Daily Return %]]&gt;0,"Gain",IF(StockData[[#This Row],[Daily Return %]]&lt;0,"Loss","No Change"))</f>
        <v>Loss</v>
      </c>
    </row>
    <row r="394" spans="1:25" x14ac:dyDescent="0.3">
      <c r="A394" s="1">
        <v>45861</v>
      </c>
      <c r="B394" s="1" t="s">
        <v>436</v>
      </c>
      <c r="C394" s="1" t="s">
        <v>162</v>
      </c>
      <c r="D394">
        <f>MONTH(StockData[[#This Row],[DATE]])</f>
        <v>7</v>
      </c>
      <c r="E394">
        <v>2025</v>
      </c>
      <c r="F394" t="s">
        <v>163</v>
      </c>
      <c r="G394" t="str">
        <f>"Q"&amp;ROUNDUP(StockData[[#This Row],[Month Number]]/3,0)</f>
        <v>Q3</v>
      </c>
      <c r="H394" s="1" t="s">
        <v>28</v>
      </c>
      <c r="I394" s="1" t="s">
        <v>29</v>
      </c>
      <c r="J394" t="s">
        <v>30</v>
      </c>
      <c r="K394">
        <v>1099.5</v>
      </c>
      <c r="L394">
        <v>1110.5</v>
      </c>
      <c r="M394">
        <v>1098.0999999999999</v>
      </c>
      <c r="N394">
        <v>1098</v>
      </c>
      <c r="O394">
        <v>1105.9000000000001</v>
      </c>
      <c r="P394">
        <v>1104.8</v>
      </c>
      <c r="Q394">
        <v>1105.04</v>
      </c>
      <c r="R394">
        <v>6633979</v>
      </c>
      <c r="S394">
        <v>7330807404.1000004</v>
      </c>
      <c r="T394">
        <v>115082</v>
      </c>
      <c r="U394">
        <v>5097356</v>
      </c>
      <c r="V394">
        <v>76.84</v>
      </c>
      <c r="W394" s="3">
        <f>StockData[[#This Row],[CLOSE]]-StockData[[#This Row],[PREV. CLOSE]]</f>
        <v>6.7999999999999545</v>
      </c>
      <c r="X394" s="2">
        <f>IFERROR((StockData[[#This Row],[CLOSE]]-StockData[[#This Row],[PREV. CLOSE]])/StockData[[#This Row],[PREV. CLOSE]],0)</f>
        <v>6.1930783242258236E-3</v>
      </c>
      <c r="Y394" t="str">
        <f>IF(StockData[[#This Row],[Daily Return %]]&gt;0,"Gain",IF(StockData[[#This Row],[Daily Return %]]&lt;0,"Loss","No Change"))</f>
        <v>Gain</v>
      </c>
    </row>
    <row r="395" spans="1:25" x14ac:dyDescent="0.3">
      <c r="A395" s="1">
        <v>45862</v>
      </c>
      <c r="B395" s="1" t="s">
        <v>437</v>
      </c>
      <c r="C395" s="1" t="s">
        <v>162</v>
      </c>
      <c r="D395">
        <f>MONTH(StockData[[#This Row],[DATE]])</f>
        <v>7</v>
      </c>
      <c r="E395">
        <v>2025</v>
      </c>
      <c r="F395" t="s">
        <v>163</v>
      </c>
      <c r="G395" t="str">
        <f>"Q"&amp;ROUNDUP(StockData[[#This Row],[Month Number]]/3,0)</f>
        <v>Q3</v>
      </c>
      <c r="H395" s="1" t="s">
        <v>28</v>
      </c>
      <c r="I395" s="1" t="s">
        <v>29</v>
      </c>
      <c r="J395" t="s">
        <v>30</v>
      </c>
      <c r="K395">
        <v>1104</v>
      </c>
      <c r="L395">
        <v>1105</v>
      </c>
      <c r="M395">
        <v>1089.4000000000001</v>
      </c>
      <c r="N395">
        <v>1104.8</v>
      </c>
      <c r="O395">
        <v>1095.5999999999999</v>
      </c>
      <c r="P395">
        <v>1095.0999999999999</v>
      </c>
      <c r="Q395">
        <v>1095.55</v>
      </c>
      <c r="R395">
        <v>9901209</v>
      </c>
      <c r="S395">
        <v>10847222208.799999</v>
      </c>
      <c r="T395">
        <v>195983</v>
      </c>
      <c r="U395">
        <v>8047254</v>
      </c>
      <c r="V395">
        <v>81.28</v>
      </c>
      <c r="W395" s="3">
        <f>StockData[[#This Row],[CLOSE]]-StockData[[#This Row],[PREV. CLOSE]]</f>
        <v>-9.7000000000000455</v>
      </c>
      <c r="X395" s="2">
        <f>IFERROR((StockData[[#This Row],[CLOSE]]-StockData[[#This Row],[PREV. CLOSE]])/StockData[[#This Row],[PREV. CLOSE]],0)</f>
        <v>-8.7798696596669487E-3</v>
      </c>
      <c r="Y395" t="str">
        <f>IF(StockData[[#This Row],[Daily Return %]]&gt;0,"Gain",IF(StockData[[#This Row],[Daily Return %]]&lt;0,"Loss","No Change"))</f>
        <v>Loss</v>
      </c>
    </row>
    <row r="396" spans="1:25" x14ac:dyDescent="0.3">
      <c r="A396" s="1">
        <v>45863</v>
      </c>
      <c r="B396" s="1" t="s">
        <v>438</v>
      </c>
      <c r="C396" s="1" t="s">
        <v>162</v>
      </c>
      <c r="D396">
        <f>MONTH(StockData[[#This Row],[DATE]])</f>
        <v>7</v>
      </c>
      <c r="E396">
        <v>2025</v>
      </c>
      <c r="F396" t="s">
        <v>163</v>
      </c>
      <c r="G396" t="str">
        <f>"Q"&amp;ROUNDUP(StockData[[#This Row],[Month Number]]/3,0)</f>
        <v>Q3</v>
      </c>
      <c r="H396" s="1" t="s">
        <v>28</v>
      </c>
      <c r="I396" s="1" t="s">
        <v>29</v>
      </c>
      <c r="J396" t="s">
        <v>30</v>
      </c>
      <c r="K396">
        <v>1086.0999999999999</v>
      </c>
      <c r="L396">
        <v>1101</v>
      </c>
      <c r="M396">
        <v>1076.2</v>
      </c>
      <c r="N396">
        <v>1095.0999999999999</v>
      </c>
      <c r="O396">
        <v>1086</v>
      </c>
      <c r="P396">
        <v>1086.0999999999999</v>
      </c>
      <c r="Q396">
        <v>1085.1300000000001</v>
      </c>
      <c r="R396">
        <v>11779887</v>
      </c>
      <c r="S396">
        <v>12782666486.5</v>
      </c>
      <c r="T396">
        <v>172683</v>
      </c>
      <c r="U396">
        <v>9048295</v>
      </c>
      <c r="V396">
        <v>76.81</v>
      </c>
      <c r="W396" s="3">
        <f>StockData[[#This Row],[CLOSE]]-StockData[[#This Row],[PREV. CLOSE]]</f>
        <v>-9</v>
      </c>
      <c r="X396" s="2">
        <f>IFERROR((StockData[[#This Row],[CLOSE]]-StockData[[#This Row],[PREV. CLOSE]])/StockData[[#This Row],[PREV. CLOSE]],0)</f>
        <v>-8.2184275408638489E-3</v>
      </c>
      <c r="Y396" t="str">
        <f>IF(StockData[[#This Row],[Daily Return %]]&gt;0,"Gain",IF(StockData[[#This Row],[Daily Return %]]&lt;0,"Loss","No Change"))</f>
        <v>Loss</v>
      </c>
    </row>
    <row r="397" spans="1:25" x14ac:dyDescent="0.3">
      <c r="A397" s="1">
        <v>45866</v>
      </c>
      <c r="B397" s="1" t="s">
        <v>439</v>
      </c>
      <c r="C397" s="1" t="s">
        <v>162</v>
      </c>
      <c r="D397">
        <f>MONTH(StockData[[#This Row],[DATE]])</f>
        <v>7</v>
      </c>
      <c r="E397">
        <v>2025</v>
      </c>
      <c r="F397" t="s">
        <v>163</v>
      </c>
      <c r="G397" t="str">
        <f>"Q"&amp;ROUNDUP(StockData[[#This Row],[Month Number]]/3,0)</f>
        <v>Q3</v>
      </c>
      <c r="H397" s="1" t="s">
        <v>28</v>
      </c>
      <c r="I397" s="1" t="s">
        <v>29</v>
      </c>
      <c r="J397" t="s">
        <v>30</v>
      </c>
      <c r="K397">
        <v>1080.9000000000001</v>
      </c>
      <c r="L397">
        <v>1092.2</v>
      </c>
      <c r="M397">
        <v>1067.4000000000001</v>
      </c>
      <c r="N397">
        <v>1086.0999999999999</v>
      </c>
      <c r="O397">
        <v>1074</v>
      </c>
      <c r="P397">
        <v>1073.5999999999999</v>
      </c>
      <c r="Q397">
        <v>1077.24</v>
      </c>
      <c r="R397">
        <v>9029557</v>
      </c>
      <c r="S397">
        <v>9726983226.2000008</v>
      </c>
      <c r="T397">
        <v>137256</v>
      </c>
      <c r="U397">
        <v>6960420</v>
      </c>
      <c r="V397">
        <v>77.08</v>
      </c>
      <c r="W397" s="3">
        <f>StockData[[#This Row],[CLOSE]]-StockData[[#This Row],[PREV. CLOSE]]</f>
        <v>-12.5</v>
      </c>
      <c r="X397" s="2">
        <f>IFERROR((StockData[[#This Row],[CLOSE]]-StockData[[#This Row],[PREV. CLOSE]])/StockData[[#This Row],[PREV. CLOSE]],0)</f>
        <v>-1.1509069146487434E-2</v>
      </c>
      <c r="Y397" t="str">
        <f>IF(StockData[[#This Row],[Daily Return %]]&gt;0,"Gain",IF(StockData[[#This Row],[Daily Return %]]&lt;0,"Loss","No Change"))</f>
        <v>Loss</v>
      </c>
    </row>
    <row r="398" spans="1:25" x14ac:dyDescent="0.3">
      <c r="A398" s="1">
        <v>45867</v>
      </c>
      <c r="B398" s="1" t="s">
        <v>440</v>
      </c>
      <c r="C398" s="1" t="s">
        <v>162</v>
      </c>
      <c r="D398">
        <f>MONTH(StockData[[#This Row],[DATE]])</f>
        <v>7</v>
      </c>
      <c r="E398">
        <v>2025</v>
      </c>
      <c r="F398" t="s">
        <v>163</v>
      </c>
      <c r="G398" t="str">
        <f>"Q"&amp;ROUNDUP(StockData[[#This Row],[Month Number]]/3,0)</f>
        <v>Q3</v>
      </c>
      <c r="H398" s="1" t="s">
        <v>28</v>
      </c>
      <c r="I398" s="1" t="s">
        <v>29</v>
      </c>
      <c r="J398" t="s">
        <v>30</v>
      </c>
      <c r="K398">
        <v>1070.9000000000001</v>
      </c>
      <c r="L398">
        <v>1078.7</v>
      </c>
      <c r="M398">
        <v>1055.4000000000001</v>
      </c>
      <c r="N398">
        <v>1073.5999999999999</v>
      </c>
      <c r="O398">
        <v>1065</v>
      </c>
      <c r="P398">
        <v>1064.2</v>
      </c>
      <c r="Q398">
        <v>1063.06</v>
      </c>
      <c r="R398">
        <v>15599773</v>
      </c>
      <c r="S398">
        <v>16583521136.9</v>
      </c>
      <c r="T398">
        <v>126496</v>
      </c>
      <c r="U398">
        <v>11578390</v>
      </c>
      <c r="V398">
        <v>74.22</v>
      </c>
      <c r="W398" s="3">
        <f>StockData[[#This Row],[CLOSE]]-StockData[[#This Row],[PREV. CLOSE]]</f>
        <v>-9.3999999999998636</v>
      </c>
      <c r="X398" s="2">
        <f>IFERROR((StockData[[#This Row],[CLOSE]]-StockData[[#This Row],[PREV. CLOSE]])/StockData[[#This Row],[PREV. CLOSE]],0)</f>
        <v>-8.755588673621334E-3</v>
      </c>
      <c r="Y398" t="str">
        <f>IF(StockData[[#This Row],[Daily Return %]]&gt;0,"Gain",IF(StockData[[#This Row],[Daily Return %]]&lt;0,"Loss","No Change"))</f>
        <v>Loss</v>
      </c>
    </row>
    <row r="399" spans="1:25" x14ac:dyDescent="0.3">
      <c r="A399" s="1">
        <v>45868</v>
      </c>
      <c r="B399" s="1" t="s">
        <v>441</v>
      </c>
      <c r="C399" s="1" t="s">
        <v>162</v>
      </c>
      <c r="D399">
        <f>MONTH(StockData[[#This Row],[DATE]])</f>
        <v>7</v>
      </c>
      <c r="E399">
        <v>2025</v>
      </c>
      <c r="F399" t="s">
        <v>163</v>
      </c>
      <c r="G399" t="str">
        <f>"Q"&amp;ROUNDUP(StockData[[#This Row],[Month Number]]/3,0)</f>
        <v>Q3</v>
      </c>
      <c r="H399" s="1" t="s">
        <v>28</v>
      </c>
      <c r="I399" s="1" t="s">
        <v>29</v>
      </c>
      <c r="J399" t="s">
        <v>30</v>
      </c>
      <c r="K399">
        <v>1070.5</v>
      </c>
      <c r="L399">
        <v>1080.5999999999999</v>
      </c>
      <c r="M399">
        <v>1062</v>
      </c>
      <c r="N399">
        <v>1064.2</v>
      </c>
      <c r="O399">
        <v>1073.5</v>
      </c>
      <c r="P399">
        <v>1073.3</v>
      </c>
      <c r="Q399">
        <v>1070.92</v>
      </c>
      <c r="R399">
        <v>8247433</v>
      </c>
      <c r="S399">
        <v>8832362448.3999996</v>
      </c>
      <c r="T399">
        <v>134626</v>
      </c>
      <c r="U399">
        <v>6010383</v>
      </c>
      <c r="V399">
        <v>72.88</v>
      </c>
      <c r="W399" s="3">
        <f>StockData[[#This Row],[CLOSE]]-StockData[[#This Row],[PREV. CLOSE]]</f>
        <v>9.0999999999999091</v>
      </c>
      <c r="X399" s="2">
        <f>IFERROR((StockData[[#This Row],[CLOSE]]-StockData[[#This Row],[PREV. CLOSE]])/StockData[[#This Row],[PREV. CLOSE]],0)</f>
        <v>8.5510242435631548E-3</v>
      </c>
      <c r="Y399" t="str">
        <f>IF(StockData[[#This Row],[Daily Return %]]&gt;0,"Gain",IF(StockData[[#This Row],[Daily Return %]]&lt;0,"Loss","No Change"))</f>
        <v>Gain</v>
      </c>
    </row>
    <row r="400" spans="1:25" x14ac:dyDescent="0.3">
      <c r="A400" s="1">
        <v>45869</v>
      </c>
      <c r="B400" s="1" t="s">
        <v>442</v>
      </c>
      <c r="C400" s="1" t="s">
        <v>162</v>
      </c>
      <c r="D400">
        <f>MONTH(StockData[[#This Row],[DATE]])</f>
        <v>7</v>
      </c>
      <c r="E400">
        <v>2025</v>
      </c>
      <c r="F400" t="s">
        <v>163</v>
      </c>
      <c r="G400" t="str">
        <f>"Q"&amp;ROUNDUP(StockData[[#This Row],[Month Number]]/3,0)</f>
        <v>Q3</v>
      </c>
      <c r="H400" s="1" t="s">
        <v>28</v>
      </c>
      <c r="I400" s="1" t="s">
        <v>29</v>
      </c>
      <c r="J400" t="s">
        <v>30</v>
      </c>
      <c r="K400">
        <v>1066</v>
      </c>
      <c r="L400">
        <v>1081.3</v>
      </c>
      <c r="M400">
        <v>1063.9000000000001</v>
      </c>
      <c r="N400">
        <v>1073.3</v>
      </c>
      <c r="O400">
        <v>1068.4000000000001</v>
      </c>
      <c r="P400">
        <v>1068.4000000000001</v>
      </c>
      <c r="Q400">
        <v>1072.05</v>
      </c>
      <c r="R400">
        <v>7634413</v>
      </c>
      <c r="S400">
        <v>8184486957</v>
      </c>
      <c r="T400">
        <v>135688</v>
      </c>
      <c r="U400">
        <v>4750587</v>
      </c>
      <c r="V400">
        <v>62.23</v>
      </c>
      <c r="W400" s="3">
        <f>StockData[[#This Row],[CLOSE]]-StockData[[#This Row],[PREV. CLOSE]]</f>
        <v>-4.8999999999998636</v>
      </c>
      <c r="X400" s="2">
        <f>IFERROR((StockData[[#This Row],[CLOSE]]-StockData[[#This Row],[PREV. CLOSE]])/StockData[[#This Row],[PREV. CLOSE]],0)</f>
        <v>-4.5653591726449866E-3</v>
      </c>
      <c r="Y400" t="str">
        <f>IF(StockData[[#This Row],[Daily Return %]]&gt;0,"Gain",IF(StockData[[#This Row],[Daily Return %]]&lt;0,"Loss","No Change"))</f>
        <v>Loss</v>
      </c>
    </row>
    <row r="401" spans="1:25" x14ac:dyDescent="0.3">
      <c r="A401" s="1">
        <v>45870</v>
      </c>
      <c r="B401" s="1" t="s">
        <v>443</v>
      </c>
      <c r="C401" s="1" t="s">
        <v>186</v>
      </c>
      <c r="D401">
        <f>MONTH(StockData[[#This Row],[DATE]])</f>
        <v>8</v>
      </c>
      <c r="E401">
        <v>2025</v>
      </c>
      <c r="F401" t="s">
        <v>163</v>
      </c>
      <c r="G401" t="str">
        <f>"Q"&amp;ROUNDUP(StockData[[#This Row],[Month Number]]/3,0)</f>
        <v>Q3</v>
      </c>
      <c r="H401" s="1" t="s">
        <v>28</v>
      </c>
      <c r="I401" s="1" t="s">
        <v>29</v>
      </c>
      <c r="J401" t="s">
        <v>30</v>
      </c>
      <c r="K401">
        <v>1065</v>
      </c>
      <c r="L401">
        <v>1070.9000000000001</v>
      </c>
      <c r="M401">
        <v>1060</v>
      </c>
      <c r="N401">
        <v>1068.4000000000001</v>
      </c>
      <c r="O401">
        <v>1061.5</v>
      </c>
      <c r="P401">
        <v>1062.4000000000001</v>
      </c>
      <c r="Q401">
        <v>1065.8800000000001</v>
      </c>
      <c r="R401">
        <v>5545447</v>
      </c>
      <c r="S401">
        <v>5910755061.8000002</v>
      </c>
      <c r="T401">
        <v>92751</v>
      </c>
      <c r="U401">
        <v>3420276</v>
      </c>
      <c r="V401">
        <v>61.68</v>
      </c>
      <c r="W401" s="3">
        <f>StockData[[#This Row],[CLOSE]]-StockData[[#This Row],[PREV. CLOSE]]</f>
        <v>-6</v>
      </c>
      <c r="X401" s="2">
        <f>IFERROR((StockData[[#This Row],[CLOSE]]-StockData[[#This Row],[PREV. CLOSE]])/StockData[[#This Row],[PREV. CLOSE]],0)</f>
        <v>-5.6158742044178202E-3</v>
      </c>
      <c r="Y401" t="str">
        <f>IF(StockData[[#This Row],[Daily Return %]]&gt;0,"Gain",IF(StockData[[#This Row],[Daily Return %]]&lt;0,"Loss","No Change"))</f>
        <v>Loss</v>
      </c>
    </row>
    <row r="402" spans="1:25" x14ac:dyDescent="0.3">
      <c r="A402" s="1">
        <v>45873</v>
      </c>
      <c r="B402" s="1" t="s">
        <v>444</v>
      </c>
      <c r="C402" s="1" t="s">
        <v>186</v>
      </c>
      <c r="D402">
        <f>MONTH(StockData[[#This Row],[DATE]])</f>
        <v>8</v>
      </c>
      <c r="E402">
        <v>2025</v>
      </c>
      <c r="F402" t="s">
        <v>163</v>
      </c>
      <c r="G402" t="str">
        <f>"Q"&amp;ROUNDUP(StockData[[#This Row],[Month Number]]/3,0)</f>
        <v>Q3</v>
      </c>
      <c r="H402" s="1" t="s">
        <v>28</v>
      </c>
      <c r="I402" s="1" t="s">
        <v>29</v>
      </c>
      <c r="J402" t="s">
        <v>30</v>
      </c>
      <c r="K402">
        <v>1064.4000000000001</v>
      </c>
      <c r="L402">
        <v>1070</v>
      </c>
      <c r="M402">
        <v>1059</v>
      </c>
      <c r="N402">
        <v>1062.4000000000001</v>
      </c>
      <c r="O402">
        <v>1068.7</v>
      </c>
      <c r="P402">
        <v>1068.5999999999999</v>
      </c>
      <c r="Q402">
        <v>1065</v>
      </c>
      <c r="R402">
        <v>4465845</v>
      </c>
      <c r="S402">
        <v>4756105666.1999998</v>
      </c>
      <c r="T402">
        <v>132987</v>
      </c>
      <c r="U402">
        <v>2982842</v>
      </c>
      <c r="V402">
        <v>66.790000000000006</v>
      </c>
      <c r="W402" s="3">
        <f>StockData[[#This Row],[CLOSE]]-StockData[[#This Row],[PREV. CLOSE]]</f>
        <v>6.1999999999998181</v>
      </c>
      <c r="X402" s="2">
        <f>IFERROR((StockData[[#This Row],[CLOSE]]-StockData[[#This Row],[PREV. CLOSE]])/StockData[[#This Row],[PREV. CLOSE]],0)</f>
        <v>5.8358433734938039E-3</v>
      </c>
      <c r="Y402" t="str">
        <f>IF(StockData[[#This Row],[Daily Return %]]&gt;0,"Gain",IF(StockData[[#This Row],[Daily Return %]]&lt;0,"Loss","No Change"))</f>
        <v>Gain</v>
      </c>
    </row>
    <row r="403" spans="1:25" x14ac:dyDescent="0.3">
      <c r="A403" s="1">
        <v>45874</v>
      </c>
      <c r="B403" s="1" t="s">
        <v>445</v>
      </c>
      <c r="C403" s="1" t="s">
        <v>186</v>
      </c>
      <c r="D403">
        <f>MONTH(StockData[[#This Row],[DATE]])</f>
        <v>8</v>
      </c>
      <c r="E403">
        <v>2025</v>
      </c>
      <c r="F403" t="s">
        <v>163</v>
      </c>
      <c r="G403" t="str">
        <f>"Q"&amp;ROUNDUP(StockData[[#This Row],[Month Number]]/3,0)</f>
        <v>Q3</v>
      </c>
      <c r="H403" s="1" t="s">
        <v>28</v>
      </c>
      <c r="I403" s="1" t="s">
        <v>29</v>
      </c>
      <c r="J403" t="s">
        <v>30</v>
      </c>
      <c r="K403">
        <v>1068</v>
      </c>
      <c r="L403">
        <v>1079.9000000000001</v>
      </c>
      <c r="M403">
        <v>1062.5</v>
      </c>
      <c r="N403">
        <v>1068.5999999999999</v>
      </c>
      <c r="O403">
        <v>1071.0999999999999</v>
      </c>
      <c r="P403">
        <v>1070.8</v>
      </c>
      <c r="Q403">
        <v>1071.3800000000001</v>
      </c>
      <c r="R403">
        <v>5318081</v>
      </c>
      <c r="S403">
        <v>5697670902.1999998</v>
      </c>
      <c r="T403">
        <v>128312</v>
      </c>
      <c r="U403">
        <v>3433117</v>
      </c>
      <c r="V403">
        <v>64.56</v>
      </c>
      <c r="W403" s="3">
        <f>StockData[[#This Row],[CLOSE]]-StockData[[#This Row],[PREV. CLOSE]]</f>
        <v>2.2000000000000455</v>
      </c>
      <c r="X403" s="2">
        <f>IFERROR((StockData[[#This Row],[CLOSE]]-StockData[[#This Row],[PREV. CLOSE]])/StockData[[#This Row],[PREV. CLOSE]],0)</f>
        <v>2.0587684821261891E-3</v>
      </c>
      <c r="Y403" t="str">
        <f>IF(StockData[[#This Row],[Daily Return %]]&gt;0,"Gain",IF(StockData[[#This Row],[Daily Return %]]&lt;0,"Loss","No Change"))</f>
        <v>Gain</v>
      </c>
    </row>
    <row r="404" spans="1:25" x14ac:dyDescent="0.3">
      <c r="A404" s="1">
        <v>45875</v>
      </c>
      <c r="B404" s="1" t="s">
        <v>446</v>
      </c>
      <c r="C404" s="1" t="s">
        <v>186</v>
      </c>
      <c r="D404">
        <f>MONTH(StockData[[#This Row],[DATE]])</f>
        <v>8</v>
      </c>
      <c r="E404">
        <v>2025</v>
      </c>
      <c r="F404" t="s">
        <v>163</v>
      </c>
      <c r="G404" t="str">
        <f>"Q"&amp;ROUNDUP(StockData[[#This Row],[Month Number]]/3,0)</f>
        <v>Q3</v>
      </c>
      <c r="H404" s="1" t="s">
        <v>28</v>
      </c>
      <c r="I404" s="1" t="s">
        <v>29</v>
      </c>
      <c r="J404" t="s">
        <v>30</v>
      </c>
      <c r="K404">
        <v>1074</v>
      </c>
      <c r="L404">
        <v>1077.7</v>
      </c>
      <c r="M404">
        <v>1065.5999999999999</v>
      </c>
      <c r="N404">
        <v>1070.8</v>
      </c>
      <c r="O404">
        <v>1068.9000000000001</v>
      </c>
      <c r="P404">
        <v>1071</v>
      </c>
      <c r="Q404">
        <v>1072.0899999999999</v>
      </c>
      <c r="R404">
        <v>4216651</v>
      </c>
      <c r="S404">
        <v>4520648532.3999996</v>
      </c>
      <c r="T404">
        <v>93528</v>
      </c>
      <c r="U404">
        <v>3069172</v>
      </c>
      <c r="V404">
        <v>72.790000000000006</v>
      </c>
      <c r="W404" s="3">
        <f>StockData[[#This Row],[CLOSE]]-StockData[[#This Row],[PREV. CLOSE]]</f>
        <v>0.20000000000004547</v>
      </c>
      <c r="X404" s="2">
        <f>IFERROR((StockData[[#This Row],[CLOSE]]-StockData[[#This Row],[PREV. CLOSE]])/StockData[[#This Row],[PREV. CLOSE]],0)</f>
        <v>1.8677624206205219E-4</v>
      </c>
      <c r="Y404" t="str">
        <f>IF(StockData[[#This Row],[Daily Return %]]&gt;0,"Gain",IF(StockData[[#This Row],[Daily Return %]]&lt;0,"Loss","No Change"))</f>
        <v>Gain</v>
      </c>
    </row>
    <row r="405" spans="1:25" x14ac:dyDescent="0.3">
      <c r="A405" s="1">
        <v>45876</v>
      </c>
      <c r="B405" s="1" t="s">
        <v>447</v>
      </c>
      <c r="C405" s="1" t="s">
        <v>186</v>
      </c>
      <c r="D405">
        <f>MONTH(StockData[[#This Row],[DATE]])</f>
        <v>8</v>
      </c>
      <c r="E405">
        <v>2025</v>
      </c>
      <c r="F405" t="s">
        <v>163</v>
      </c>
      <c r="G405" t="str">
        <f>"Q"&amp;ROUNDUP(StockData[[#This Row],[Month Number]]/3,0)</f>
        <v>Q3</v>
      </c>
      <c r="H405" s="1" t="s">
        <v>28</v>
      </c>
      <c r="I405" s="1" t="s">
        <v>29</v>
      </c>
      <c r="J405" t="s">
        <v>30</v>
      </c>
      <c r="K405">
        <v>1067.8</v>
      </c>
      <c r="L405">
        <v>1079.7</v>
      </c>
      <c r="M405">
        <v>1064.5</v>
      </c>
      <c r="N405">
        <v>1071</v>
      </c>
      <c r="O405">
        <v>1079.7</v>
      </c>
      <c r="P405">
        <v>1076.2</v>
      </c>
      <c r="Q405">
        <v>1070.08</v>
      </c>
      <c r="R405">
        <v>5321131</v>
      </c>
      <c r="S405">
        <v>5694040283.6000004</v>
      </c>
      <c r="T405">
        <v>87841</v>
      </c>
      <c r="U405">
        <v>3669136</v>
      </c>
      <c r="V405">
        <v>68.95</v>
      </c>
      <c r="W405" s="3">
        <f>StockData[[#This Row],[CLOSE]]-StockData[[#This Row],[PREV. CLOSE]]</f>
        <v>5.2000000000000455</v>
      </c>
      <c r="X405" s="2">
        <f>IFERROR((StockData[[#This Row],[CLOSE]]-StockData[[#This Row],[PREV. CLOSE]])/StockData[[#This Row],[PREV. CLOSE]],0)</f>
        <v>4.8552754435107802E-3</v>
      </c>
      <c r="Y405" t="str">
        <f>IF(StockData[[#This Row],[Daily Return %]]&gt;0,"Gain",IF(StockData[[#This Row],[Daily Return %]]&lt;0,"Loss","No Change"))</f>
        <v>Gain</v>
      </c>
    </row>
    <row r="406" spans="1:25" x14ac:dyDescent="0.3">
      <c r="A406" s="1">
        <v>45877</v>
      </c>
      <c r="B406" s="1" t="s">
        <v>448</v>
      </c>
      <c r="C406" s="1" t="s">
        <v>186</v>
      </c>
      <c r="D406">
        <f>MONTH(StockData[[#This Row],[DATE]])</f>
        <v>8</v>
      </c>
      <c r="E406">
        <v>2025</v>
      </c>
      <c r="F406" t="s">
        <v>163</v>
      </c>
      <c r="G406" t="str">
        <f>"Q"&amp;ROUNDUP(StockData[[#This Row],[Month Number]]/3,0)</f>
        <v>Q3</v>
      </c>
      <c r="H406" s="1" t="s">
        <v>28</v>
      </c>
      <c r="I406" s="1" t="s">
        <v>29</v>
      </c>
      <c r="J406" t="s">
        <v>30</v>
      </c>
      <c r="K406">
        <v>1073</v>
      </c>
      <c r="L406">
        <v>1080.4000000000001</v>
      </c>
      <c r="M406">
        <v>1054.2</v>
      </c>
      <c r="N406">
        <v>1076.2</v>
      </c>
      <c r="O406">
        <v>1059.0999999999999</v>
      </c>
      <c r="P406">
        <v>1058.0999999999999</v>
      </c>
      <c r="Q406">
        <v>1061.9000000000001</v>
      </c>
      <c r="R406">
        <v>5084903</v>
      </c>
      <c r="S406">
        <v>5399674776.6999998</v>
      </c>
      <c r="T406">
        <v>94170</v>
      </c>
      <c r="U406">
        <v>3531460</v>
      </c>
      <c r="V406">
        <v>69.45</v>
      </c>
      <c r="W406" s="3">
        <f>StockData[[#This Row],[CLOSE]]-StockData[[#This Row],[PREV. CLOSE]]</f>
        <v>-18.100000000000136</v>
      </c>
      <c r="X406" s="2">
        <f>IFERROR((StockData[[#This Row],[CLOSE]]-StockData[[#This Row],[PREV. CLOSE]])/StockData[[#This Row],[PREV. CLOSE]],0)</f>
        <v>-1.681843523508654E-2</v>
      </c>
      <c r="Y406" t="str">
        <f>IF(StockData[[#This Row],[Daily Return %]]&gt;0,"Gain",IF(StockData[[#This Row],[Daily Return %]]&lt;0,"Loss","No Change"))</f>
        <v>Loss</v>
      </c>
    </row>
    <row r="407" spans="1:25" x14ac:dyDescent="0.3">
      <c r="A407" s="1">
        <v>45880</v>
      </c>
      <c r="B407" s="1" t="s">
        <v>449</v>
      </c>
      <c r="C407" s="1" t="s">
        <v>186</v>
      </c>
      <c r="D407">
        <f>MONTH(StockData[[#This Row],[DATE]])</f>
        <v>8</v>
      </c>
      <c r="E407">
        <v>2025</v>
      </c>
      <c r="F407" t="s">
        <v>163</v>
      </c>
      <c r="G407" t="str">
        <f>"Q"&amp;ROUNDUP(StockData[[#This Row],[Month Number]]/3,0)</f>
        <v>Q3</v>
      </c>
      <c r="H407" s="1" t="s">
        <v>28</v>
      </c>
      <c r="I407" s="1" t="s">
        <v>29</v>
      </c>
      <c r="J407" t="s">
        <v>30</v>
      </c>
      <c r="K407">
        <v>1058.0999999999999</v>
      </c>
      <c r="L407">
        <v>1075.4000000000001</v>
      </c>
      <c r="M407">
        <v>1052.5999999999999</v>
      </c>
      <c r="N407">
        <v>1058.0999999999999</v>
      </c>
      <c r="O407">
        <v>1071.0999999999999</v>
      </c>
      <c r="P407">
        <v>1073.3</v>
      </c>
      <c r="Q407">
        <v>1064.6099999999999</v>
      </c>
      <c r="R407">
        <v>5452775</v>
      </c>
      <c r="S407">
        <v>5805057926.6999998</v>
      </c>
      <c r="T407">
        <v>138304</v>
      </c>
      <c r="U407">
        <v>3200772</v>
      </c>
      <c r="V407">
        <v>58.7</v>
      </c>
      <c r="W407" s="3">
        <f>StockData[[#This Row],[CLOSE]]-StockData[[#This Row],[PREV. CLOSE]]</f>
        <v>15.200000000000045</v>
      </c>
      <c r="X407" s="2">
        <f>IFERROR((StockData[[#This Row],[CLOSE]]-StockData[[#This Row],[PREV. CLOSE]])/StockData[[#This Row],[PREV. CLOSE]],0)</f>
        <v>1.4365371893015828E-2</v>
      </c>
      <c r="Y407" t="str">
        <f>IF(StockData[[#This Row],[Daily Return %]]&gt;0,"Gain",IF(StockData[[#This Row],[Daily Return %]]&lt;0,"Loss","No Change"))</f>
        <v>Gain</v>
      </c>
    </row>
    <row r="408" spans="1:25" x14ac:dyDescent="0.3">
      <c r="A408" s="1">
        <v>45881</v>
      </c>
      <c r="B408" s="1" t="s">
        <v>450</v>
      </c>
      <c r="C408" s="1" t="s">
        <v>186</v>
      </c>
      <c r="D408">
        <f>MONTH(StockData[[#This Row],[DATE]])</f>
        <v>8</v>
      </c>
      <c r="E408">
        <v>2025</v>
      </c>
      <c r="F408" t="s">
        <v>163</v>
      </c>
      <c r="G408" t="str">
        <f>"Q"&amp;ROUNDUP(StockData[[#This Row],[Month Number]]/3,0)</f>
        <v>Q3</v>
      </c>
      <c r="H408" s="1" t="s">
        <v>28</v>
      </c>
      <c r="I408" s="1" t="s">
        <v>29</v>
      </c>
      <c r="J408" t="s">
        <v>30</v>
      </c>
      <c r="K408">
        <v>1071.0999999999999</v>
      </c>
      <c r="L408">
        <v>1076.5999999999999</v>
      </c>
      <c r="M408">
        <v>1066.3</v>
      </c>
      <c r="N408">
        <v>1073.3</v>
      </c>
      <c r="O408">
        <v>1070</v>
      </c>
      <c r="P408">
        <v>1070</v>
      </c>
      <c r="Q408">
        <v>1070.97</v>
      </c>
      <c r="R408">
        <v>4573025</v>
      </c>
      <c r="S408">
        <v>4897560427</v>
      </c>
      <c r="T408">
        <v>153447</v>
      </c>
      <c r="U408">
        <v>2884770</v>
      </c>
      <c r="V408">
        <v>63.08</v>
      </c>
      <c r="W408" s="3">
        <f>StockData[[#This Row],[CLOSE]]-StockData[[#This Row],[PREV. CLOSE]]</f>
        <v>-3.2999999999999545</v>
      </c>
      <c r="X408" s="2">
        <f>IFERROR((StockData[[#This Row],[CLOSE]]-StockData[[#This Row],[PREV. CLOSE]])/StockData[[#This Row],[PREV. CLOSE]],0)</f>
        <v>-3.0746296468834012E-3</v>
      </c>
      <c r="Y408" t="str">
        <f>IF(StockData[[#This Row],[Daily Return %]]&gt;0,"Gain",IF(StockData[[#This Row],[Daily Return %]]&lt;0,"Loss","No Change"))</f>
        <v>Loss</v>
      </c>
    </row>
    <row r="409" spans="1:25" x14ac:dyDescent="0.3">
      <c r="A409" s="1">
        <v>45882</v>
      </c>
      <c r="B409" s="1" t="s">
        <v>451</v>
      </c>
      <c r="C409" s="1" t="s">
        <v>186</v>
      </c>
      <c r="D409">
        <f>MONTH(StockData[[#This Row],[DATE]])</f>
        <v>8</v>
      </c>
      <c r="E409">
        <v>2025</v>
      </c>
      <c r="F409" t="s">
        <v>163</v>
      </c>
      <c r="G409" t="str">
        <f>"Q"&amp;ROUNDUP(StockData[[#This Row],[Month Number]]/3,0)</f>
        <v>Q3</v>
      </c>
      <c r="H409" s="1" t="s">
        <v>28</v>
      </c>
      <c r="I409" s="1" t="s">
        <v>29</v>
      </c>
      <c r="J409" t="s">
        <v>30</v>
      </c>
      <c r="K409">
        <v>1071.0999999999999</v>
      </c>
      <c r="L409">
        <v>1072.8</v>
      </c>
      <c r="M409">
        <v>1063.2</v>
      </c>
      <c r="N409">
        <v>1070</v>
      </c>
      <c r="O409">
        <v>1066.9000000000001</v>
      </c>
      <c r="P409">
        <v>1066</v>
      </c>
      <c r="Q409">
        <v>1066.95</v>
      </c>
      <c r="R409">
        <v>4966778</v>
      </c>
      <c r="S409">
        <v>5299328097.3000002</v>
      </c>
      <c r="T409">
        <v>146735</v>
      </c>
      <c r="U409">
        <v>3339230</v>
      </c>
      <c r="V409">
        <v>67.23</v>
      </c>
      <c r="W409" s="3">
        <f>StockData[[#This Row],[CLOSE]]-StockData[[#This Row],[PREV. CLOSE]]</f>
        <v>-4</v>
      </c>
      <c r="X409" s="2">
        <f>IFERROR((StockData[[#This Row],[CLOSE]]-StockData[[#This Row],[PREV. CLOSE]])/StockData[[#This Row],[PREV. CLOSE]],0)</f>
        <v>-3.7383177570093459E-3</v>
      </c>
      <c r="Y409" t="str">
        <f>IF(StockData[[#This Row],[Daily Return %]]&gt;0,"Gain",IF(StockData[[#This Row],[Daily Return %]]&lt;0,"Loss","No Change"))</f>
        <v>Loss</v>
      </c>
    </row>
    <row r="410" spans="1:25" x14ac:dyDescent="0.3">
      <c r="A410" s="1">
        <v>45883</v>
      </c>
      <c r="B410" s="1" t="s">
        <v>452</v>
      </c>
      <c r="C410" s="1" t="s">
        <v>186</v>
      </c>
      <c r="D410">
        <f>MONTH(StockData[[#This Row],[DATE]])</f>
        <v>8</v>
      </c>
      <c r="E410">
        <v>2025</v>
      </c>
      <c r="F410" t="s">
        <v>163</v>
      </c>
      <c r="G410" t="str">
        <f>"Q"&amp;ROUNDUP(StockData[[#This Row],[Month Number]]/3,0)</f>
        <v>Q3</v>
      </c>
      <c r="H410" s="1" t="s">
        <v>28</v>
      </c>
      <c r="I410" s="1" t="s">
        <v>29</v>
      </c>
      <c r="J410" t="s">
        <v>30</v>
      </c>
      <c r="K410">
        <v>1067</v>
      </c>
      <c r="L410">
        <v>1072.4000000000001</v>
      </c>
      <c r="M410">
        <v>1062</v>
      </c>
      <c r="N410">
        <v>1066</v>
      </c>
      <c r="O410">
        <v>1068</v>
      </c>
      <c r="P410">
        <v>1068.2</v>
      </c>
      <c r="Q410">
        <v>1068.1600000000001</v>
      </c>
      <c r="R410">
        <v>6761305</v>
      </c>
      <c r="S410">
        <v>7222131947.8000002</v>
      </c>
      <c r="T410">
        <v>167224</v>
      </c>
      <c r="U410">
        <v>4828642</v>
      </c>
      <c r="V410">
        <v>71.42</v>
      </c>
      <c r="W410" s="3">
        <f>StockData[[#This Row],[CLOSE]]-StockData[[#This Row],[PREV. CLOSE]]</f>
        <v>2.2000000000000455</v>
      </c>
      <c r="X410" s="2">
        <f>IFERROR((StockData[[#This Row],[CLOSE]]-StockData[[#This Row],[PREV. CLOSE]])/StockData[[#This Row],[PREV. CLOSE]],0)</f>
        <v>2.0637898686679599E-3</v>
      </c>
      <c r="Y410" t="str">
        <f>IF(StockData[[#This Row],[Daily Return %]]&gt;0,"Gain",IF(StockData[[#This Row],[Daily Return %]]&lt;0,"Loss","No Change"))</f>
        <v>Gain</v>
      </c>
    </row>
    <row r="411" spans="1:25" x14ac:dyDescent="0.3">
      <c r="A411" s="1">
        <v>45887</v>
      </c>
      <c r="B411" s="1" t="s">
        <v>453</v>
      </c>
      <c r="C411" s="1" t="s">
        <v>186</v>
      </c>
      <c r="D411">
        <f>MONTH(StockData[[#This Row],[DATE]])</f>
        <v>8</v>
      </c>
      <c r="E411">
        <v>2025</v>
      </c>
      <c r="F411" t="s">
        <v>163</v>
      </c>
      <c r="G411" t="str">
        <f>"Q"&amp;ROUNDUP(StockData[[#This Row],[Month Number]]/3,0)</f>
        <v>Q3</v>
      </c>
      <c r="H411" s="1" t="s">
        <v>28</v>
      </c>
      <c r="I411" s="1" t="s">
        <v>29</v>
      </c>
      <c r="J411" t="s">
        <v>30</v>
      </c>
      <c r="K411">
        <v>1080</v>
      </c>
      <c r="L411">
        <v>1090</v>
      </c>
      <c r="M411">
        <v>1079.4000000000001</v>
      </c>
      <c r="N411">
        <v>1068.2</v>
      </c>
      <c r="O411">
        <v>1081.5</v>
      </c>
      <c r="P411">
        <v>1082.5999999999999</v>
      </c>
      <c r="Q411">
        <v>1084.81</v>
      </c>
      <c r="R411">
        <v>7964987</v>
      </c>
      <c r="S411">
        <v>8640471900.8999996</v>
      </c>
      <c r="T411">
        <v>148313</v>
      </c>
      <c r="U411">
        <v>5868624</v>
      </c>
      <c r="V411">
        <v>73.680000000000007</v>
      </c>
      <c r="W411" s="3">
        <f>StockData[[#This Row],[CLOSE]]-StockData[[#This Row],[PREV. CLOSE]]</f>
        <v>14.399999999999864</v>
      </c>
      <c r="X411" s="2">
        <f>IFERROR((StockData[[#This Row],[CLOSE]]-StockData[[#This Row],[PREV. CLOSE]])/StockData[[#This Row],[PREV. CLOSE]],0)</f>
        <v>1.3480621606440613E-2</v>
      </c>
      <c r="Y411" t="str">
        <f>IF(StockData[[#This Row],[Daily Return %]]&gt;0,"Gain",IF(StockData[[#This Row],[Daily Return %]]&lt;0,"Loss","No Change"))</f>
        <v>Gain</v>
      </c>
    </row>
    <row r="412" spans="1:25" x14ac:dyDescent="0.3">
      <c r="A412" s="1">
        <v>45888</v>
      </c>
      <c r="B412" s="1" t="s">
        <v>454</v>
      </c>
      <c r="C412" s="1" t="s">
        <v>186</v>
      </c>
      <c r="D412">
        <f>MONTH(StockData[[#This Row],[DATE]])</f>
        <v>8</v>
      </c>
      <c r="E412">
        <v>2025</v>
      </c>
      <c r="F412" t="s">
        <v>163</v>
      </c>
      <c r="G412" t="str">
        <f>"Q"&amp;ROUNDUP(StockData[[#This Row],[Month Number]]/3,0)</f>
        <v>Q3</v>
      </c>
      <c r="H412" s="1" t="s">
        <v>28</v>
      </c>
      <c r="I412" s="1" t="s">
        <v>29</v>
      </c>
      <c r="J412" t="s">
        <v>30</v>
      </c>
      <c r="K412">
        <v>1078</v>
      </c>
      <c r="L412">
        <v>1095</v>
      </c>
      <c r="M412">
        <v>1075.8</v>
      </c>
      <c r="N412">
        <v>1082.5999999999999</v>
      </c>
      <c r="O412">
        <v>1084.2</v>
      </c>
      <c r="P412">
        <v>1083.2</v>
      </c>
      <c r="Q412">
        <v>1086.01</v>
      </c>
      <c r="R412">
        <v>5661531</v>
      </c>
      <c r="S412">
        <v>6148490365.1000004</v>
      </c>
      <c r="T412">
        <v>189223</v>
      </c>
      <c r="U412">
        <v>3792023</v>
      </c>
      <c r="V412">
        <v>66.98</v>
      </c>
      <c r="W412" s="3">
        <f>StockData[[#This Row],[CLOSE]]-StockData[[#This Row],[PREV. CLOSE]]</f>
        <v>0.60000000000013642</v>
      </c>
      <c r="X412" s="2">
        <f>IFERROR((StockData[[#This Row],[CLOSE]]-StockData[[#This Row],[PREV. CLOSE]])/StockData[[#This Row],[PREV. CLOSE]],0)</f>
        <v>5.5422131904686535E-4</v>
      </c>
      <c r="Y412" t="str">
        <f>IF(StockData[[#This Row],[Daily Return %]]&gt;0,"Gain",IF(StockData[[#This Row],[Daily Return %]]&lt;0,"Loss","No Change"))</f>
        <v>Gain</v>
      </c>
    </row>
    <row r="413" spans="1:25" x14ac:dyDescent="0.3">
      <c r="A413" s="1">
        <v>45889</v>
      </c>
      <c r="B413" s="1" t="s">
        <v>455</v>
      </c>
      <c r="C413" s="1" t="s">
        <v>186</v>
      </c>
      <c r="D413">
        <f>MONTH(StockData[[#This Row],[DATE]])</f>
        <v>8</v>
      </c>
      <c r="E413">
        <v>2025</v>
      </c>
      <c r="F413" t="s">
        <v>163</v>
      </c>
      <c r="G413" t="str">
        <f>"Q"&amp;ROUNDUP(StockData[[#This Row],[Month Number]]/3,0)</f>
        <v>Q3</v>
      </c>
      <c r="H413" s="1" t="s">
        <v>28</v>
      </c>
      <c r="I413" s="1" t="s">
        <v>29</v>
      </c>
      <c r="J413" t="s">
        <v>30</v>
      </c>
      <c r="K413">
        <v>1081</v>
      </c>
      <c r="L413">
        <v>1083.7</v>
      </c>
      <c r="M413">
        <v>1077.8</v>
      </c>
      <c r="N413">
        <v>1083.2</v>
      </c>
      <c r="O413">
        <v>1082.5</v>
      </c>
      <c r="P413">
        <v>1080.2</v>
      </c>
      <c r="Q413">
        <v>1080.3800000000001</v>
      </c>
      <c r="R413">
        <v>3034728</v>
      </c>
      <c r="S413">
        <v>3278674122</v>
      </c>
      <c r="T413">
        <v>137110</v>
      </c>
      <c r="U413">
        <v>2098341</v>
      </c>
      <c r="V413">
        <v>69.14</v>
      </c>
      <c r="W413" s="3">
        <f>StockData[[#This Row],[CLOSE]]-StockData[[#This Row],[PREV. CLOSE]]</f>
        <v>-3</v>
      </c>
      <c r="X413" s="2">
        <f>IFERROR((StockData[[#This Row],[CLOSE]]-StockData[[#This Row],[PREV. CLOSE]])/StockData[[#This Row],[PREV. CLOSE]],0)</f>
        <v>-2.7695716395864105E-3</v>
      </c>
      <c r="Y413" t="str">
        <f>IF(StockData[[#This Row],[Daily Return %]]&gt;0,"Gain",IF(StockData[[#This Row],[Daily Return %]]&lt;0,"Loss","No Change"))</f>
        <v>Loss</v>
      </c>
    </row>
    <row r="414" spans="1:25" x14ac:dyDescent="0.3">
      <c r="A414" s="1">
        <v>45890</v>
      </c>
      <c r="B414" s="1" t="s">
        <v>456</v>
      </c>
      <c r="C414" s="1" t="s">
        <v>186</v>
      </c>
      <c r="D414">
        <f>MONTH(StockData[[#This Row],[DATE]])</f>
        <v>8</v>
      </c>
      <c r="E414">
        <v>2025</v>
      </c>
      <c r="F414" t="s">
        <v>163</v>
      </c>
      <c r="G414" t="str">
        <f>"Q"&amp;ROUNDUP(StockData[[#This Row],[Month Number]]/3,0)</f>
        <v>Q3</v>
      </c>
      <c r="H414" s="1" t="s">
        <v>28</v>
      </c>
      <c r="I414" s="1" t="s">
        <v>29</v>
      </c>
      <c r="J414" t="s">
        <v>30</v>
      </c>
      <c r="K414">
        <v>1090</v>
      </c>
      <c r="L414">
        <v>1090</v>
      </c>
      <c r="M414">
        <v>1076.4000000000001</v>
      </c>
      <c r="N414">
        <v>1080.2</v>
      </c>
      <c r="O414">
        <v>1077.0999999999999</v>
      </c>
      <c r="P414">
        <v>1078.9000000000001</v>
      </c>
      <c r="Q414">
        <v>1081.6500000000001</v>
      </c>
      <c r="R414">
        <v>6459262</v>
      </c>
      <c r="S414">
        <v>6986633014.8000002</v>
      </c>
      <c r="T414">
        <v>124594</v>
      </c>
      <c r="U414">
        <v>4573901</v>
      </c>
      <c r="V414">
        <v>70.81</v>
      </c>
      <c r="W414" s="3">
        <f>StockData[[#This Row],[CLOSE]]-StockData[[#This Row],[PREV. CLOSE]]</f>
        <v>-1.2999999999999545</v>
      </c>
      <c r="X414" s="2">
        <f>IFERROR((StockData[[#This Row],[CLOSE]]-StockData[[#This Row],[PREV. CLOSE]])/StockData[[#This Row],[PREV. CLOSE]],0)</f>
        <v>-1.2034808368820166E-3</v>
      </c>
      <c r="Y414" t="str">
        <f>IF(StockData[[#This Row],[Daily Return %]]&gt;0,"Gain",IF(StockData[[#This Row],[Daily Return %]]&lt;0,"Loss","No Change"))</f>
        <v>Loss</v>
      </c>
    </row>
    <row r="415" spans="1:25" x14ac:dyDescent="0.3">
      <c r="A415" s="1">
        <v>45891</v>
      </c>
      <c r="B415" s="1" t="s">
        <v>457</v>
      </c>
      <c r="C415" s="1" t="s">
        <v>186</v>
      </c>
      <c r="D415">
        <f>MONTH(StockData[[#This Row],[DATE]])</f>
        <v>8</v>
      </c>
      <c r="E415">
        <v>2025</v>
      </c>
      <c r="F415" t="s">
        <v>163</v>
      </c>
      <c r="G415" t="str">
        <f>"Q"&amp;ROUNDUP(StockData[[#This Row],[Month Number]]/3,0)</f>
        <v>Q3</v>
      </c>
      <c r="H415" s="1" t="s">
        <v>28</v>
      </c>
      <c r="I415" s="1" t="s">
        <v>29</v>
      </c>
      <c r="J415" t="s">
        <v>30</v>
      </c>
      <c r="K415">
        <v>1076</v>
      </c>
      <c r="L415">
        <v>1078.5</v>
      </c>
      <c r="M415">
        <v>1069.5</v>
      </c>
      <c r="N415">
        <v>1078.9000000000001</v>
      </c>
      <c r="O415">
        <v>1070.7</v>
      </c>
      <c r="P415">
        <v>1070.9000000000001</v>
      </c>
      <c r="Q415">
        <v>1072.4000000000001</v>
      </c>
      <c r="R415">
        <v>3853718</v>
      </c>
      <c r="S415">
        <v>4132712818.6999998</v>
      </c>
      <c r="T415">
        <v>110947</v>
      </c>
      <c r="U415">
        <v>3000831</v>
      </c>
      <c r="V415">
        <v>77.87</v>
      </c>
      <c r="W415" s="3">
        <f>StockData[[#This Row],[CLOSE]]-StockData[[#This Row],[PREV. CLOSE]]</f>
        <v>-8</v>
      </c>
      <c r="X415" s="2">
        <f>IFERROR((StockData[[#This Row],[CLOSE]]-StockData[[#This Row],[PREV. CLOSE]])/StockData[[#This Row],[PREV. CLOSE]],0)</f>
        <v>-7.4149596811567331E-3</v>
      </c>
      <c r="Y415" t="str">
        <f>IF(StockData[[#This Row],[Daily Return %]]&gt;0,"Gain",IF(StockData[[#This Row],[Daily Return %]]&lt;0,"Loss","No Change"))</f>
        <v>Loss</v>
      </c>
    </row>
    <row r="416" spans="1:25" x14ac:dyDescent="0.3">
      <c r="A416" s="1">
        <v>45894</v>
      </c>
      <c r="B416" s="1" t="s">
        <v>458</v>
      </c>
      <c r="C416" s="1" t="s">
        <v>186</v>
      </c>
      <c r="D416">
        <f>MONTH(StockData[[#This Row],[DATE]])</f>
        <v>8</v>
      </c>
      <c r="E416">
        <v>2025</v>
      </c>
      <c r="F416" t="s">
        <v>163</v>
      </c>
      <c r="G416" t="str">
        <f>"Q"&amp;ROUNDUP(StockData[[#This Row],[Month Number]]/3,0)</f>
        <v>Q3</v>
      </c>
      <c r="H416" s="1" t="s">
        <v>28</v>
      </c>
      <c r="I416" s="1" t="s">
        <v>29</v>
      </c>
      <c r="J416" t="s">
        <v>30</v>
      </c>
      <c r="K416">
        <v>1073</v>
      </c>
      <c r="L416">
        <v>1074.5</v>
      </c>
      <c r="M416">
        <v>1068.2</v>
      </c>
      <c r="N416">
        <v>1070.9000000000001</v>
      </c>
      <c r="O416">
        <v>1071.0999999999999</v>
      </c>
      <c r="P416">
        <v>1070</v>
      </c>
      <c r="Q416">
        <v>1071.4000000000001</v>
      </c>
      <c r="R416">
        <v>2711278</v>
      </c>
      <c r="S416">
        <v>2904865000.5999999</v>
      </c>
      <c r="T416">
        <v>66306</v>
      </c>
      <c r="U416">
        <v>2069851</v>
      </c>
      <c r="V416">
        <v>76.34</v>
      </c>
      <c r="W416" s="3">
        <f>StockData[[#This Row],[CLOSE]]-StockData[[#This Row],[PREV. CLOSE]]</f>
        <v>-0.90000000000009095</v>
      </c>
      <c r="X416" s="2">
        <f>IFERROR((StockData[[#This Row],[CLOSE]]-StockData[[#This Row],[PREV. CLOSE]])/StockData[[#This Row],[PREV. CLOSE]],0)</f>
        <v>-8.4041460453832375E-4</v>
      </c>
      <c r="Y416" t="str">
        <f>IF(StockData[[#This Row],[Daily Return %]]&gt;0,"Gain",IF(StockData[[#This Row],[Daily Return %]]&lt;0,"Loss","No Change"))</f>
        <v>Loss</v>
      </c>
    </row>
    <row r="417" spans="1:25" x14ac:dyDescent="0.3">
      <c r="A417" s="1">
        <v>45895</v>
      </c>
      <c r="B417" s="1" t="s">
        <v>459</v>
      </c>
      <c r="C417" s="1" t="s">
        <v>186</v>
      </c>
      <c r="D417">
        <f>MONTH(StockData[[#This Row],[DATE]])</f>
        <v>8</v>
      </c>
      <c r="E417">
        <v>2025</v>
      </c>
      <c r="F417" t="s">
        <v>163</v>
      </c>
      <c r="G417" t="str">
        <f>"Q"&amp;ROUNDUP(StockData[[#This Row],[Month Number]]/3,0)</f>
        <v>Q3</v>
      </c>
      <c r="H417" s="1" t="s">
        <v>28</v>
      </c>
      <c r="I417" s="1" t="s">
        <v>29</v>
      </c>
      <c r="J417" t="s">
        <v>30</v>
      </c>
      <c r="K417">
        <v>1068</v>
      </c>
      <c r="L417">
        <v>1069.8</v>
      </c>
      <c r="M417">
        <v>1048</v>
      </c>
      <c r="N417">
        <v>1070</v>
      </c>
      <c r="O417">
        <v>1051</v>
      </c>
      <c r="P417">
        <v>1050.0999999999999</v>
      </c>
      <c r="Q417">
        <v>1054.27</v>
      </c>
      <c r="R417">
        <v>7197666</v>
      </c>
      <c r="S417">
        <v>7588318538.6999998</v>
      </c>
      <c r="T417">
        <v>127094</v>
      </c>
      <c r="U417">
        <v>5124031</v>
      </c>
      <c r="V417">
        <v>71.19</v>
      </c>
      <c r="W417" s="3">
        <f>StockData[[#This Row],[CLOSE]]-StockData[[#This Row],[PREV. CLOSE]]</f>
        <v>-19.900000000000091</v>
      </c>
      <c r="X417" s="2">
        <f>IFERROR((StockData[[#This Row],[CLOSE]]-StockData[[#This Row],[PREV. CLOSE]])/StockData[[#This Row],[PREV. CLOSE]],0)</f>
        <v>-1.859813084112158E-2</v>
      </c>
      <c r="Y417" t="str">
        <f>IF(StockData[[#This Row],[Daily Return %]]&gt;0,"Gain",IF(StockData[[#This Row],[Daily Return %]]&lt;0,"Loss","No Change"))</f>
        <v>Loss</v>
      </c>
    </row>
    <row r="418" spans="1:25" x14ac:dyDescent="0.3">
      <c r="A418" s="1">
        <v>45897</v>
      </c>
      <c r="B418" s="1" t="s">
        <v>460</v>
      </c>
      <c r="C418" s="1" t="s">
        <v>186</v>
      </c>
      <c r="D418">
        <f>MONTH(StockData[[#This Row],[DATE]])</f>
        <v>8</v>
      </c>
      <c r="E418">
        <v>2025</v>
      </c>
      <c r="F418" t="s">
        <v>163</v>
      </c>
      <c r="G418" t="str">
        <f>"Q"&amp;ROUNDUP(StockData[[#This Row],[Month Number]]/3,0)</f>
        <v>Q3</v>
      </c>
      <c r="H418" s="1" t="s">
        <v>28</v>
      </c>
      <c r="I418" s="1" t="s">
        <v>29</v>
      </c>
      <c r="J418" t="s">
        <v>30</v>
      </c>
      <c r="K418">
        <v>1057</v>
      </c>
      <c r="L418">
        <v>1059.5</v>
      </c>
      <c r="M418">
        <v>1047</v>
      </c>
      <c r="N418">
        <v>1050.0999999999999</v>
      </c>
      <c r="O418">
        <v>1055.5999999999999</v>
      </c>
      <c r="P418">
        <v>1051.9000000000001</v>
      </c>
      <c r="Q418">
        <v>1051.04</v>
      </c>
      <c r="R418">
        <v>8564803</v>
      </c>
      <c r="S418">
        <v>9001915178.5</v>
      </c>
      <c r="T418">
        <v>169340</v>
      </c>
      <c r="U418">
        <v>5789094</v>
      </c>
      <c r="V418">
        <v>67.59</v>
      </c>
      <c r="W418" s="3">
        <f>StockData[[#This Row],[CLOSE]]-StockData[[#This Row],[PREV. CLOSE]]</f>
        <v>1.8000000000001819</v>
      </c>
      <c r="X418" s="2">
        <f>IFERROR((StockData[[#This Row],[CLOSE]]-StockData[[#This Row],[PREV. CLOSE]])/StockData[[#This Row],[PREV. CLOSE]],0)</f>
        <v>1.7141224645273612E-3</v>
      </c>
      <c r="Y418" t="str">
        <f>IF(StockData[[#This Row],[Daily Return %]]&gt;0,"Gain",IF(StockData[[#This Row],[Daily Return %]]&lt;0,"Loss","No Change"))</f>
        <v>Gain</v>
      </c>
    </row>
    <row r="419" spans="1:25" x14ac:dyDescent="0.3">
      <c r="A419" s="1">
        <v>45898</v>
      </c>
      <c r="B419" s="1" t="s">
        <v>461</v>
      </c>
      <c r="C419" s="1" t="s">
        <v>186</v>
      </c>
      <c r="D419">
        <f>MONTH(StockData[[#This Row],[DATE]])</f>
        <v>8</v>
      </c>
      <c r="E419">
        <v>2025</v>
      </c>
      <c r="F419" t="s">
        <v>163</v>
      </c>
      <c r="G419" t="str">
        <f>"Q"&amp;ROUNDUP(StockData[[#This Row],[Month Number]]/3,0)</f>
        <v>Q3</v>
      </c>
      <c r="H419" s="1" t="s">
        <v>28</v>
      </c>
      <c r="I419" s="1" t="s">
        <v>29</v>
      </c>
      <c r="J419" t="s">
        <v>30</v>
      </c>
      <c r="K419">
        <v>1052.0999999999999</v>
      </c>
      <c r="L419">
        <v>1063</v>
      </c>
      <c r="M419">
        <v>1042.5</v>
      </c>
      <c r="N419">
        <v>1051.9000000000001</v>
      </c>
      <c r="O419">
        <v>1048.9000000000001</v>
      </c>
      <c r="P419">
        <v>1045.2</v>
      </c>
      <c r="Q419">
        <v>1051.28</v>
      </c>
      <c r="R419">
        <v>4718016</v>
      </c>
      <c r="S419">
        <v>4959942997.8999996</v>
      </c>
      <c r="T419">
        <v>107629</v>
      </c>
      <c r="U419">
        <v>3686505</v>
      </c>
      <c r="V419">
        <v>78.14</v>
      </c>
      <c r="W419" s="3">
        <f>StockData[[#This Row],[CLOSE]]-StockData[[#This Row],[PREV. CLOSE]]</f>
        <v>-6.7000000000000455</v>
      </c>
      <c r="X419" s="2">
        <f>IFERROR((StockData[[#This Row],[CLOSE]]-StockData[[#This Row],[PREV. CLOSE]])/StockData[[#This Row],[PREV. CLOSE]],0)</f>
        <v>-6.3694267515923995E-3</v>
      </c>
      <c r="Y419" t="str">
        <f>IF(StockData[[#This Row],[Daily Return %]]&gt;0,"Gain",IF(StockData[[#This Row],[Daily Return %]]&lt;0,"Loss","No Change"))</f>
        <v>Loss</v>
      </c>
    </row>
    <row r="420" spans="1:25" x14ac:dyDescent="0.3">
      <c r="A420" s="1">
        <v>45901</v>
      </c>
      <c r="B420" s="1" t="s">
        <v>462</v>
      </c>
      <c r="C420" s="1" t="s">
        <v>208</v>
      </c>
      <c r="D420">
        <f>MONTH(StockData[[#This Row],[DATE]])</f>
        <v>9</v>
      </c>
      <c r="E420">
        <v>2025</v>
      </c>
      <c r="F420" t="s">
        <v>163</v>
      </c>
      <c r="G420" t="str">
        <f>"Q"&amp;ROUNDUP(StockData[[#This Row],[Month Number]]/3,0)</f>
        <v>Q3</v>
      </c>
      <c r="H420" s="1" t="s">
        <v>28</v>
      </c>
      <c r="I420" s="1" t="s">
        <v>29</v>
      </c>
      <c r="J420" t="s">
        <v>30</v>
      </c>
      <c r="K420">
        <v>1047.5999999999999</v>
      </c>
      <c r="L420">
        <v>1064</v>
      </c>
      <c r="M420">
        <v>1047.5999999999999</v>
      </c>
      <c r="N420">
        <v>1045.2</v>
      </c>
      <c r="O420">
        <v>1062.9000000000001</v>
      </c>
      <c r="P420">
        <v>1061.5</v>
      </c>
      <c r="Q420">
        <v>1056.8</v>
      </c>
      <c r="R420">
        <v>3190426</v>
      </c>
      <c r="S420">
        <v>3371642189</v>
      </c>
      <c r="T420">
        <v>101955</v>
      </c>
      <c r="U420">
        <v>2117023</v>
      </c>
      <c r="V420">
        <v>66.36</v>
      </c>
      <c r="W420" s="3">
        <f>StockData[[#This Row],[CLOSE]]-StockData[[#This Row],[PREV. CLOSE]]</f>
        <v>16.299999999999955</v>
      </c>
      <c r="X420" s="2">
        <f>IFERROR((StockData[[#This Row],[CLOSE]]-StockData[[#This Row],[PREV. CLOSE]])/StockData[[#This Row],[PREV. CLOSE]],0)</f>
        <v>1.5595101415996895E-2</v>
      </c>
      <c r="Y420" t="str">
        <f>IF(StockData[[#This Row],[Daily Return %]]&gt;0,"Gain",IF(StockData[[#This Row],[Daily Return %]]&lt;0,"Loss","No Change"))</f>
        <v>Gain</v>
      </c>
    </row>
    <row r="421" spans="1:25" x14ac:dyDescent="0.3">
      <c r="A421" s="1">
        <v>45902</v>
      </c>
      <c r="B421" s="1" t="s">
        <v>463</v>
      </c>
      <c r="C421" s="1" t="s">
        <v>208</v>
      </c>
      <c r="D421">
        <f>MONTH(StockData[[#This Row],[DATE]])</f>
        <v>9</v>
      </c>
      <c r="E421">
        <v>2025</v>
      </c>
      <c r="F421" t="s">
        <v>163</v>
      </c>
      <c r="G421" t="str">
        <f>"Q"&amp;ROUNDUP(StockData[[#This Row],[Month Number]]/3,0)</f>
        <v>Q3</v>
      </c>
      <c r="H421" s="1" t="s">
        <v>28</v>
      </c>
      <c r="I421" s="1" t="s">
        <v>29</v>
      </c>
      <c r="J421" t="s">
        <v>30</v>
      </c>
      <c r="K421">
        <v>1061.5</v>
      </c>
      <c r="L421">
        <v>1064.9000000000001</v>
      </c>
      <c r="M421">
        <v>1049</v>
      </c>
      <c r="N421">
        <v>1061.5</v>
      </c>
      <c r="O421">
        <v>1055.3</v>
      </c>
      <c r="P421">
        <v>1056.2</v>
      </c>
      <c r="Q421">
        <v>1056.3399999999999</v>
      </c>
      <c r="R421">
        <v>4933541</v>
      </c>
      <c r="S421">
        <v>5211477880.1999998</v>
      </c>
      <c r="T421">
        <v>126124</v>
      </c>
      <c r="U421">
        <v>2522751</v>
      </c>
      <c r="V421">
        <v>51.13</v>
      </c>
      <c r="W421" s="3">
        <f>StockData[[#This Row],[CLOSE]]-StockData[[#This Row],[PREV. CLOSE]]</f>
        <v>-5.2999999999999545</v>
      </c>
      <c r="X421" s="2">
        <f>IFERROR((StockData[[#This Row],[CLOSE]]-StockData[[#This Row],[PREV. CLOSE]])/StockData[[#This Row],[PREV. CLOSE]],0)</f>
        <v>-4.9929345266132401E-3</v>
      </c>
      <c r="Y421" t="str">
        <f>IF(StockData[[#This Row],[Daily Return %]]&gt;0,"Gain",IF(StockData[[#This Row],[Daily Return %]]&lt;0,"Loss","No Change"))</f>
        <v>Loss</v>
      </c>
    </row>
    <row r="422" spans="1:25" x14ac:dyDescent="0.3">
      <c r="A422" s="1">
        <v>45903</v>
      </c>
      <c r="B422" s="1" t="s">
        <v>464</v>
      </c>
      <c r="C422" s="1" t="s">
        <v>208</v>
      </c>
      <c r="D422">
        <f>MONTH(StockData[[#This Row],[DATE]])</f>
        <v>9</v>
      </c>
      <c r="E422">
        <v>2025</v>
      </c>
      <c r="F422" t="s">
        <v>163</v>
      </c>
      <c r="G422" t="str">
        <f>"Q"&amp;ROUNDUP(StockData[[#This Row],[Month Number]]/3,0)</f>
        <v>Q3</v>
      </c>
      <c r="H422" s="1" t="s">
        <v>28</v>
      </c>
      <c r="I422" s="1" t="s">
        <v>29</v>
      </c>
      <c r="J422" t="s">
        <v>30</v>
      </c>
      <c r="K422">
        <v>1056.2</v>
      </c>
      <c r="L422">
        <v>1064.9000000000001</v>
      </c>
      <c r="M422">
        <v>1045</v>
      </c>
      <c r="N422">
        <v>1056.2</v>
      </c>
      <c r="O422">
        <v>1055.0999999999999</v>
      </c>
      <c r="P422">
        <v>1054.7</v>
      </c>
      <c r="Q422">
        <v>1055.7</v>
      </c>
      <c r="R422">
        <v>8303296</v>
      </c>
      <c r="S422">
        <v>8765751866.7000008</v>
      </c>
      <c r="T422">
        <v>132567</v>
      </c>
      <c r="U422">
        <v>5387024</v>
      </c>
      <c r="V422">
        <v>64.88</v>
      </c>
      <c r="W422" s="3">
        <f>StockData[[#This Row],[CLOSE]]-StockData[[#This Row],[PREV. CLOSE]]</f>
        <v>-1.5</v>
      </c>
      <c r="X422" s="2">
        <f>IFERROR((StockData[[#This Row],[CLOSE]]-StockData[[#This Row],[PREV. CLOSE]])/StockData[[#This Row],[PREV. CLOSE]],0)</f>
        <v>-1.4201855709145995E-3</v>
      </c>
      <c r="Y422" t="str">
        <f>IF(StockData[[#This Row],[Daily Return %]]&gt;0,"Gain",IF(StockData[[#This Row],[Daily Return %]]&lt;0,"Loss","No Change"))</f>
        <v>Loss</v>
      </c>
    </row>
    <row r="423" spans="1:25" x14ac:dyDescent="0.3">
      <c r="A423" s="1">
        <v>45904</v>
      </c>
      <c r="B423" s="1" t="s">
        <v>465</v>
      </c>
      <c r="C423" s="1" t="s">
        <v>208</v>
      </c>
      <c r="D423">
        <f>MONTH(StockData[[#This Row],[DATE]])</f>
        <v>9</v>
      </c>
      <c r="E423">
        <v>2025</v>
      </c>
      <c r="F423" t="s">
        <v>163</v>
      </c>
      <c r="G423" t="str">
        <f>"Q"&amp;ROUNDUP(StockData[[#This Row],[Month Number]]/3,0)</f>
        <v>Q3</v>
      </c>
      <c r="H423" s="1" t="s">
        <v>28</v>
      </c>
      <c r="I423" s="1" t="s">
        <v>29</v>
      </c>
      <c r="J423" t="s">
        <v>30</v>
      </c>
      <c r="K423">
        <v>1058.2</v>
      </c>
      <c r="L423">
        <v>1062.2</v>
      </c>
      <c r="M423">
        <v>1047.3</v>
      </c>
      <c r="N423">
        <v>1054.7</v>
      </c>
      <c r="O423">
        <v>1050.9000000000001</v>
      </c>
      <c r="P423">
        <v>1050.4000000000001</v>
      </c>
      <c r="Q423">
        <v>1052.04</v>
      </c>
      <c r="R423">
        <v>8088417</v>
      </c>
      <c r="S423">
        <v>8509375632.6999998</v>
      </c>
      <c r="T423">
        <v>126859</v>
      </c>
      <c r="U423">
        <v>5132080</v>
      </c>
      <c r="V423">
        <v>63.45</v>
      </c>
      <c r="W423" s="3">
        <f>StockData[[#This Row],[CLOSE]]-StockData[[#This Row],[PREV. CLOSE]]</f>
        <v>-4.2999999999999545</v>
      </c>
      <c r="X423" s="2">
        <f>IFERROR((StockData[[#This Row],[CLOSE]]-StockData[[#This Row],[PREV. CLOSE]])/StockData[[#This Row],[PREV. CLOSE]],0)</f>
        <v>-4.0769887171707162E-3</v>
      </c>
      <c r="Y423" t="str">
        <f>IF(StockData[[#This Row],[Daily Return %]]&gt;0,"Gain",IF(StockData[[#This Row],[Daily Return %]]&lt;0,"Loss","No Change"))</f>
        <v>Loss</v>
      </c>
    </row>
    <row r="424" spans="1:25" x14ac:dyDescent="0.3">
      <c r="A424" s="1">
        <v>45905</v>
      </c>
      <c r="B424" s="1" t="s">
        <v>466</v>
      </c>
      <c r="C424" s="1" t="s">
        <v>208</v>
      </c>
      <c r="D424">
        <f>MONTH(StockData[[#This Row],[DATE]])</f>
        <v>9</v>
      </c>
      <c r="E424">
        <v>2025</v>
      </c>
      <c r="F424" t="s">
        <v>163</v>
      </c>
      <c r="G424" t="str">
        <f>"Q"&amp;ROUNDUP(StockData[[#This Row],[Month Number]]/3,0)</f>
        <v>Q3</v>
      </c>
      <c r="H424" s="1" t="s">
        <v>28</v>
      </c>
      <c r="I424" s="1" t="s">
        <v>29</v>
      </c>
      <c r="J424" t="s">
        <v>30</v>
      </c>
      <c r="K424">
        <v>1056.5999999999999</v>
      </c>
      <c r="L424">
        <v>1058</v>
      </c>
      <c r="M424">
        <v>1047.8</v>
      </c>
      <c r="N424">
        <v>1050.4000000000001</v>
      </c>
      <c r="O424">
        <v>1056</v>
      </c>
      <c r="P424">
        <v>1055.9000000000001</v>
      </c>
      <c r="Q424">
        <v>1053.3599999999999</v>
      </c>
      <c r="R424">
        <v>2849589</v>
      </c>
      <c r="S424">
        <v>3001650036.0999999</v>
      </c>
      <c r="T424">
        <v>77477</v>
      </c>
      <c r="U424">
        <v>1769596</v>
      </c>
      <c r="V424">
        <v>62.1</v>
      </c>
      <c r="W424" s="3">
        <f>StockData[[#This Row],[CLOSE]]-StockData[[#This Row],[PREV. CLOSE]]</f>
        <v>5.5</v>
      </c>
      <c r="X424" s="2">
        <f>IFERROR((StockData[[#This Row],[CLOSE]]-StockData[[#This Row],[PREV. CLOSE]])/StockData[[#This Row],[PREV. CLOSE]],0)</f>
        <v>5.2361005331302357E-3</v>
      </c>
      <c r="Y424" t="str">
        <f>IF(StockData[[#This Row],[Daily Return %]]&gt;0,"Gain",IF(StockData[[#This Row],[Daily Return %]]&lt;0,"Loss","No Change"))</f>
        <v>Gain</v>
      </c>
    </row>
    <row r="425" spans="1:25" x14ac:dyDescent="0.3">
      <c r="A425" s="1">
        <v>45908</v>
      </c>
      <c r="B425" s="1" t="s">
        <v>467</v>
      </c>
      <c r="C425" s="1" t="s">
        <v>208</v>
      </c>
      <c r="D425">
        <f>MONTH(StockData[[#This Row],[DATE]])</f>
        <v>9</v>
      </c>
      <c r="E425">
        <v>2025</v>
      </c>
      <c r="F425" t="s">
        <v>163</v>
      </c>
      <c r="G425" t="str">
        <f>"Q"&amp;ROUNDUP(StockData[[#This Row],[Month Number]]/3,0)</f>
        <v>Q3</v>
      </c>
      <c r="H425" s="1" t="s">
        <v>28</v>
      </c>
      <c r="I425" s="1" t="s">
        <v>29</v>
      </c>
      <c r="J425" t="s">
        <v>30</v>
      </c>
      <c r="K425">
        <v>1055.9000000000001</v>
      </c>
      <c r="L425">
        <v>1063</v>
      </c>
      <c r="M425">
        <v>1054</v>
      </c>
      <c r="N425">
        <v>1055.9000000000001</v>
      </c>
      <c r="O425">
        <v>1057.2</v>
      </c>
      <c r="P425">
        <v>1055.5</v>
      </c>
      <c r="Q425">
        <v>1058.21</v>
      </c>
      <c r="R425">
        <v>2260147</v>
      </c>
      <c r="S425">
        <v>2391715530.6999998</v>
      </c>
      <c r="T425">
        <v>57603</v>
      </c>
      <c r="U425">
        <v>1217257</v>
      </c>
      <c r="V425">
        <v>53.86</v>
      </c>
      <c r="W425" s="3">
        <f>StockData[[#This Row],[CLOSE]]-StockData[[#This Row],[PREV. CLOSE]]</f>
        <v>-0.40000000000009095</v>
      </c>
      <c r="X425" s="2">
        <f>IFERROR((StockData[[#This Row],[CLOSE]]-StockData[[#This Row],[PREV. CLOSE]])/StockData[[#This Row],[PREV. CLOSE]],0)</f>
        <v>-3.7882375224935214E-4</v>
      </c>
      <c r="Y425" t="str">
        <f>IF(StockData[[#This Row],[Daily Return %]]&gt;0,"Gain",IF(StockData[[#This Row],[Daily Return %]]&lt;0,"Loss","No Change"))</f>
        <v>Loss</v>
      </c>
    </row>
    <row r="426" spans="1:25" x14ac:dyDescent="0.3">
      <c r="A426" s="1">
        <v>45909</v>
      </c>
      <c r="B426" s="1" t="s">
        <v>468</v>
      </c>
      <c r="C426" s="1" t="s">
        <v>208</v>
      </c>
      <c r="D426">
        <f>MONTH(StockData[[#This Row],[DATE]])</f>
        <v>9</v>
      </c>
      <c r="E426">
        <v>2025</v>
      </c>
      <c r="F426" t="s">
        <v>163</v>
      </c>
      <c r="G426" t="str">
        <f>"Q"&amp;ROUNDUP(StockData[[#This Row],[Month Number]]/3,0)</f>
        <v>Q3</v>
      </c>
      <c r="H426" s="1" t="s">
        <v>28</v>
      </c>
      <c r="I426" s="1" t="s">
        <v>29</v>
      </c>
      <c r="J426" t="s">
        <v>30</v>
      </c>
      <c r="K426">
        <v>1057.5</v>
      </c>
      <c r="L426">
        <v>1059</v>
      </c>
      <c r="M426">
        <v>1048.7</v>
      </c>
      <c r="N426">
        <v>1055.5</v>
      </c>
      <c r="O426">
        <v>1053.4000000000001</v>
      </c>
      <c r="P426">
        <v>1052.2</v>
      </c>
      <c r="Q426">
        <v>1051.83</v>
      </c>
      <c r="R426">
        <v>4310419</v>
      </c>
      <c r="S426">
        <v>4533834735.6000004</v>
      </c>
      <c r="T426">
        <v>82806</v>
      </c>
      <c r="U426">
        <v>2910017</v>
      </c>
      <c r="V426">
        <v>67.510000000000005</v>
      </c>
      <c r="W426" s="3">
        <f>StockData[[#This Row],[CLOSE]]-StockData[[#This Row],[PREV. CLOSE]]</f>
        <v>-3.2999999999999545</v>
      </c>
      <c r="X426" s="2">
        <f>IFERROR((StockData[[#This Row],[CLOSE]]-StockData[[#This Row],[PREV. CLOSE]])/StockData[[#This Row],[PREV. CLOSE]],0)</f>
        <v>-3.1264803410705395E-3</v>
      </c>
      <c r="Y426" t="str">
        <f>IF(StockData[[#This Row],[Daily Return %]]&gt;0,"Gain",IF(StockData[[#This Row],[Daily Return %]]&lt;0,"Loss","No Change"))</f>
        <v>Loss</v>
      </c>
    </row>
    <row r="427" spans="1:25" x14ac:dyDescent="0.3">
      <c r="A427" s="1">
        <v>45910</v>
      </c>
      <c r="B427" s="1" t="s">
        <v>469</v>
      </c>
      <c r="C427" s="1" t="s">
        <v>208</v>
      </c>
      <c r="D427">
        <f>MONTH(StockData[[#This Row],[DATE]])</f>
        <v>9</v>
      </c>
      <c r="E427">
        <v>2025</v>
      </c>
      <c r="F427" t="s">
        <v>163</v>
      </c>
      <c r="G427" t="str">
        <f>"Q"&amp;ROUNDUP(StockData[[#This Row],[Month Number]]/3,0)</f>
        <v>Q3</v>
      </c>
      <c r="H427" s="1" t="s">
        <v>28</v>
      </c>
      <c r="I427" s="1" t="s">
        <v>29</v>
      </c>
      <c r="J427" t="s">
        <v>30</v>
      </c>
      <c r="K427">
        <v>1058</v>
      </c>
      <c r="L427">
        <v>1074.0999999999999</v>
      </c>
      <c r="M427">
        <v>1055.0999999999999</v>
      </c>
      <c r="N427">
        <v>1052.2</v>
      </c>
      <c r="O427">
        <v>1073</v>
      </c>
      <c r="P427">
        <v>1070.0999999999999</v>
      </c>
      <c r="Q427">
        <v>1067.79</v>
      </c>
      <c r="R427">
        <v>5241075</v>
      </c>
      <c r="S427">
        <v>5596344828.8999996</v>
      </c>
      <c r="T427">
        <v>119781</v>
      </c>
      <c r="U427">
        <v>3506362</v>
      </c>
      <c r="V427">
        <v>66.900000000000006</v>
      </c>
      <c r="W427" s="3">
        <f>StockData[[#This Row],[CLOSE]]-StockData[[#This Row],[PREV. CLOSE]]</f>
        <v>17.899999999999864</v>
      </c>
      <c r="X427" s="2">
        <f>IFERROR((StockData[[#This Row],[CLOSE]]-StockData[[#This Row],[PREV. CLOSE]])/StockData[[#This Row],[PREV. CLOSE]],0)</f>
        <v>1.7011974909712853E-2</v>
      </c>
      <c r="Y427" t="str">
        <f>IF(StockData[[#This Row],[Daily Return %]]&gt;0,"Gain",IF(StockData[[#This Row],[Daily Return %]]&lt;0,"Loss","No Change"))</f>
        <v>Gain</v>
      </c>
    </row>
    <row r="428" spans="1:25" x14ac:dyDescent="0.3">
      <c r="A428" s="1">
        <v>45911</v>
      </c>
      <c r="B428" s="1" t="s">
        <v>470</v>
      </c>
      <c r="C428" s="1" t="s">
        <v>208</v>
      </c>
      <c r="D428">
        <f>MONTH(StockData[[#This Row],[DATE]])</f>
        <v>9</v>
      </c>
      <c r="E428">
        <v>2025</v>
      </c>
      <c r="F428" t="s">
        <v>163</v>
      </c>
      <c r="G428" t="str">
        <f>"Q"&amp;ROUNDUP(StockData[[#This Row],[Month Number]]/3,0)</f>
        <v>Q3</v>
      </c>
      <c r="H428" s="1" t="s">
        <v>28</v>
      </c>
      <c r="I428" s="1" t="s">
        <v>29</v>
      </c>
      <c r="J428" t="s">
        <v>30</v>
      </c>
      <c r="K428">
        <v>1069</v>
      </c>
      <c r="L428">
        <v>1093</v>
      </c>
      <c r="M428">
        <v>1069</v>
      </c>
      <c r="N428">
        <v>1070.0999999999999</v>
      </c>
      <c r="O428">
        <v>1087.5999999999999</v>
      </c>
      <c r="P428">
        <v>1087.4000000000001</v>
      </c>
      <c r="Q428">
        <v>1081.8699999999999</v>
      </c>
      <c r="R428">
        <v>5227539</v>
      </c>
      <c r="S428">
        <v>5655492546</v>
      </c>
      <c r="T428">
        <v>125899</v>
      </c>
      <c r="U428">
        <v>2936842</v>
      </c>
      <c r="V428">
        <v>56.18</v>
      </c>
      <c r="W428" s="3">
        <f>StockData[[#This Row],[CLOSE]]-StockData[[#This Row],[PREV. CLOSE]]</f>
        <v>17.300000000000182</v>
      </c>
      <c r="X428" s="2">
        <f>IFERROR((StockData[[#This Row],[CLOSE]]-StockData[[#This Row],[PREV. CLOSE]])/StockData[[#This Row],[PREV. CLOSE]],0)</f>
        <v>1.6166713391272014E-2</v>
      </c>
      <c r="Y428" t="str">
        <f>IF(StockData[[#This Row],[Daily Return %]]&gt;0,"Gain",IF(StockData[[#This Row],[Daily Return %]]&lt;0,"Loss","No Change"))</f>
        <v>Gain</v>
      </c>
    </row>
    <row r="429" spans="1:25" x14ac:dyDescent="0.3">
      <c r="A429" s="1">
        <v>45912</v>
      </c>
      <c r="B429" s="1" t="s">
        <v>471</v>
      </c>
      <c r="C429" s="1" t="s">
        <v>208</v>
      </c>
      <c r="D429">
        <f>MONTH(StockData[[#This Row],[DATE]])</f>
        <v>9</v>
      </c>
      <c r="E429">
        <v>2025</v>
      </c>
      <c r="F429" t="s">
        <v>163</v>
      </c>
      <c r="G429" t="str">
        <f>"Q"&amp;ROUNDUP(StockData[[#This Row],[Month Number]]/3,0)</f>
        <v>Q3</v>
      </c>
      <c r="H429" s="1" t="s">
        <v>28</v>
      </c>
      <c r="I429" s="1" t="s">
        <v>29</v>
      </c>
      <c r="J429" t="s">
        <v>30</v>
      </c>
      <c r="K429">
        <v>1088.4000000000001</v>
      </c>
      <c r="L429">
        <v>1108.7</v>
      </c>
      <c r="M429">
        <v>1088.4000000000001</v>
      </c>
      <c r="N429">
        <v>1087.4000000000001</v>
      </c>
      <c r="O429">
        <v>1105.5</v>
      </c>
      <c r="P429">
        <v>1105.3</v>
      </c>
      <c r="Q429">
        <v>1103.8800000000001</v>
      </c>
      <c r="R429">
        <v>6014850</v>
      </c>
      <c r="S429">
        <v>6639681089</v>
      </c>
      <c r="T429">
        <v>128713</v>
      </c>
      <c r="U429">
        <v>3729216</v>
      </c>
      <c r="V429">
        <v>62</v>
      </c>
      <c r="W429" s="3">
        <f>StockData[[#This Row],[CLOSE]]-StockData[[#This Row],[PREV. CLOSE]]</f>
        <v>17.899999999999864</v>
      </c>
      <c r="X429" s="2">
        <f>IFERROR((StockData[[#This Row],[CLOSE]]-StockData[[#This Row],[PREV. CLOSE]])/StockData[[#This Row],[PREV. CLOSE]],0)</f>
        <v>1.6461283796211017E-2</v>
      </c>
      <c r="Y429" t="str">
        <f>IF(StockData[[#This Row],[Daily Return %]]&gt;0,"Gain",IF(StockData[[#This Row],[Daily Return %]]&lt;0,"Loss","No Change"))</f>
        <v>Gain</v>
      </c>
    </row>
    <row r="430" spans="1:25" x14ac:dyDescent="0.3">
      <c r="A430" s="1">
        <v>45915</v>
      </c>
      <c r="B430" s="1" t="s">
        <v>472</v>
      </c>
      <c r="C430" s="1" t="s">
        <v>208</v>
      </c>
      <c r="D430">
        <f>MONTH(StockData[[#This Row],[DATE]])</f>
        <v>9</v>
      </c>
      <c r="E430">
        <v>2025</v>
      </c>
      <c r="F430" t="s">
        <v>163</v>
      </c>
      <c r="G430" t="str">
        <f>"Q"&amp;ROUNDUP(StockData[[#This Row],[Month Number]]/3,0)</f>
        <v>Q3</v>
      </c>
      <c r="H430" s="1" t="s">
        <v>28</v>
      </c>
      <c r="I430" s="1" t="s">
        <v>29</v>
      </c>
      <c r="J430" t="s">
        <v>30</v>
      </c>
      <c r="K430">
        <v>1105</v>
      </c>
      <c r="L430">
        <v>1110</v>
      </c>
      <c r="M430">
        <v>1100</v>
      </c>
      <c r="N430">
        <v>1105.3</v>
      </c>
      <c r="O430">
        <v>1105.2</v>
      </c>
      <c r="P430">
        <v>1104.4000000000001</v>
      </c>
      <c r="Q430">
        <v>1105.29</v>
      </c>
      <c r="R430">
        <v>3881807</v>
      </c>
      <c r="S430">
        <v>4290537358.1999998</v>
      </c>
      <c r="T430">
        <v>95448</v>
      </c>
      <c r="U430">
        <v>2697696</v>
      </c>
      <c r="V430">
        <v>69.5</v>
      </c>
      <c r="W430" s="3">
        <f>StockData[[#This Row],[CLOSE]]-StockData[[#This Row],[PREV. CLOSE]]</f>
        <v>-0.89999999999986358</v>
      </c>
      <c r="X430" s="2">
        <f>IFERROR((StockData[[#This Row],[CLOSE]]-StockData[[#This Row],[PREV. CLOSE]])/StockData[[#This Row],[PREV. CLOSE]],0)</f>
        <v>-8.1425857233317976E-4</v>
      </c>
      <c r="Y430" t="str">
        <f>IF(StockData[[#This Row],[Daily Return %]]&gt;0,"Gain",IF(StockData[[#This Row],[Daily Return %]]&lt;0,"Loss","No Change"))</f>
        <v>Loss</v>
      </c>
    </row>
    <row r="431" spans="1:25" x14ac:dyDescent="0.3">
      <c r="A431" s="1">
        <v>45915</v>
      </c>
      <c r="B431" s="1" t="s">
        <v>473</v>
      </c>
      <c r="C431" s="1" t="s">
        <v>208</v>
      </c>
      <c r="D431">
        <f>MONTH(StockData[[#This Row],[DATE]])</f>
        <v>9</v>
      </c>
      <c r="E431">
        <v>2025</v>
      </c>
      <c r="F431" t="s">
        <v>163</v>
      </c>
      <c r="G431" t="str">
        <f>"Q"&amp;ROUNDUP(StockData[[#This Row],[Month Number]]/3,0)</f>
        <v>Q3</v>
      </c>
      <c r="H431" s="1" t="s">
        <v>28</v>
      </c>
      <c r="I431" s="1" t="s">
        <v>29</v>
      </c>
      <c r="J431" t="s">
        <v>30</v>
      </c>
      <c r="K431">
        <v>1105</v>
      </c>
      <c r="L431">
        <v>1110</v>
      </c>
      <c r="M431">
        <v>1100</v>
      </c>
      <c r="N431">
        <v>1105.3</v>
      </c>
      <c r="O431">
        <v>1105.2</v>
      </c>
      <c r="P431">
        <v>1104.4000000000001</v>
      </c>
      <c r="Q431">
        <v>1105.29</v>
      </c>
      <c r="R431">
        <v>3881807</v>
      </c>
      <c r="S431">
        <v>4290537358.1999998</v>
      </c>
      <c r="T431">
        <v>95448</v>
      </c>
      <c r="U431">
        <v>2697696</v>
      </c>
      <c r="V431">
        <v>69.5</v>
      </c>
      <c r="W431" s="3">
        <f>StockData[[#This Row],[CLOSE]]-StockData[[#This Row],[PREV. CLOSE]]</f>
        <v>-0.89999999999986358</v>
      </c>
      <c r="X431" s="2">
        <f>IFERROR((StockData[[#This Row],[CLOSE]]-StockData[[#This Row],[PREV. CLOSE]])/StockData[[#This Row],[PREV. CLOSE]],0)</f>
        <v>-8.1425857233317976E-4</v>
      </c>
      <c r="Y431" t="str">
        <f>IF(StockData[[#This Row],[Daily Return %]]&gt;0,"Gain",IF(StockData[[#This Row],[Daily Return %]]&lt;0,"Loss","No Change"))</f>
        <v>Loss</v>
      </c>
    </row>
    <row r="432" spans="1:25" x14ac:dyDescent="0.3">
      <c r="A432" s="1">
        <v>45916</v>
      </c>
      <c r="B432" s="1" t="s">
        <v>474</v>
      </c>
      <c r="C432" s="1" t="s">
        <v>208</v>
      </c>
      <c r="D432">
        <f>MONTH(StockData[[#This Row],[DATE]])</f>
        <v>9</v>
      </c>
      <c r="E432">
        <v>2025</v>
      </c>
      <c r="F432" t="s">
        <v>163</v>
      </c>
      <c r="G432" t="str">
        <f>"Q"&amp;ROUNDUP(StockData[[#This Row],[Month Number]]/3,0)</f>
        <v>Q3</v>
      </c>
      <c r="H432" s="1" t="s">
        <v>28</v>
      </c>
      <c r="I432" s="1" t="s">
        <v>29</v>
      </c>
      <c r="J432" t="s">
        <v>30</v>
      </c>
      <c r="K432">
        <v>1105.7</v>
      </c>
      <c r="L432">
        <v>1127.0999999999999</v>
      </c>
      <c r="M432">
        <v>1104</v>
      </c>
      <c r="N432">
        <v>1104.4000000000001</v>
      </c>
      <c r="O432">
        <v>1121.4000000000001</v>
      </c>
      <c r="P432">
        <v>1121.2</v>
      </c>
      <c r="Q432">
        <v>1120.82</v>
      </c>
      <c r="R432">
        <v>7965606</v>
      </c>
      <c r="S432">
        <v>8927975197.7999992</v>
      </c>
      <c r="T432">
        <v>159159</v>
      </c>
      <c r="U432">
        <v>5086772</v>
      </c>
      <c r="V432">
        <v>63.86</v>
      </c>
      <c r="W432" s="3">
        <f>StockData[[#This Row],[CLOSE]]-StockData[[#This Row],[PREV. CLOSE]]</f>
        <v>16.799999999999955</v>
      </c>
      <c r="X432" s="2">
        <f>IFERROR((StockData[[#This Row],[CLOSE]]-StockData[[#This Row],[PREV. CLOSE]])/StockData[[#This Row],[PREV. CLOSE]],0)</f>
        <v>1.521187975371238E-2</v>
      </c>
      <c r="Y432" t="str">
        <f>IF(StockData[[#This Row],[Daily Return %]]&gt;0,"Gain",IF(StockData[[#This Row],[Daily Return %]]&lt;0,"Loss","No Change"))</f>
        <v>Gain</v>
      </c>
    </row>
    <row r="433" spans="1:25" x14ac:dyDescent="0.3">
      <c r="A433" s="1">
        <v>45917</v>
      </c>
      <c r="B433" s="1" t="s">
        <v>475</v>
      </c>
      <c r="C433" s="1" t="s">
        <v>208</v>
      </c>
      <c r="D433">
        <f>MONTH(StockData[[#This Row],[DATE]])</f>
        <v>9</v>
      </c>
      <c r="E433">
        <v>2025</v>
      </c>
      <c r="F433" t="s">
        <v>163</v>
      </c>
      <c r="G433" t="str">
        <f>"Q"&amp;ROUNDUP(StockData[[#This Row],[Month Number]]/3,0)</f>
        <v>Q3</v>
      </c>
      <c r="H433" s="1" t="s">
        <v>28</v>
      </c>
      <c r="I433" s="1" t="s">
        <v>29</v>
      </c>
      <c r="J433" t="s">
        <v>30</v>
      </c>
      <c r="K433">
        <v>1121.3</v>
      </c>
      <c r="L433">
        <v>1128.5</v>
      </c>
      <c r="M433">
        <v>1116.0999999999999</v>
      </c>
      <c r="N433">
        <v>1121.2</v>
      </c>
      <c r="O433">
        <v>1126</v>
      </c>
      <c r="P433">
        <v>1126</v>
      </c>
      <c r="Q433">
        <v>1123.6099999999999</v>
      </c>
      <c r="R433">
        <v>5590739</v>
      </c>
      <c r="S433">
        <v>6281804405.6000004</v>
      </c>
      <c r="T433">
        <v>156593</v>
      </c>
      <c r="U433">
        <v>4295318</v>
      </c>
      <c r="V433">
        <v>76.83</v>
      </c>
      <c r="W433" s="3">
        <f>StockData[[#This Row],[CLOSE]]-StockData[[#This Row],[PREV. CLOSE]]</f>
        <v>4.7999999999999545</v>
      </c>
      <c r="X433" s="2">
        <f>IFERROR((StockData[[#This Row],[CLOSE]]-StockData[[#This Row],[PREV. CLOSE]])/StockData[[#This Row],[PREV. CLOSE]],0)</f>
        <v>4.2811273635390244E-3</v>
      </c>
      <c r="Y433" t="str">
        <f>IF(StockData[[#This Row],[Daily Return %]]&gt;0,"Gain",IF(StockData[[#This Row],[Daily Return %]]&lt;0,"Loss","No Change"))</f>
        <v>Gain</v>
      </c>
    </row>
    <row r="434" spans="1:25" x14ac:dyDescent="0.3">
      <c r="A434" s="1">
        <v>45917</v>
      </c>
      <c r="B434" s="1" t="s">
        <v>476</v>
      </c>
      <c r="C434" s="1" t="s">
        <v>208</v>
      </c>
      <c r="D434">
        <f>MONTH(StockData[[#This Row],[DATE]])</f>
        <v>9</v>
      </c>
      <c r="E434">
        <v>2025</v>
      </c>
      <c r="F434" t="s">
        <v>163</v>
      </c>
      <c r="G434" t="str">
        <f>"Q"&amp;ROUNDUP(StockData[[#This Row],[Month Number]]/3,0)</f>
        <v>Q3</v>
      </c>
      <c r="H434" s="1" t="s">
        <v>28</v>
      </c>
      <c r="I434" s="1" t="s">
        <v>29</v>
      </c>
      <c r="J434" t="s">
        <v>30</v>
      </c>
      <c r="K434">
        <v>1121.3</v>
      </c>
      <c r="L434">
        <v>1128.5</v>
      </c>
      <c r="M434">
        <v>1116.0999999999999</v>
      </c>
      <c r="N434">
        <v>1121.2</v>
      </c>
      <c r="O434">
        <v>1126</v>
      </c>
      <c r="P434">
        <v>1126</v>
      </c>
      <c r="Q434">
        <v>1123.6099999999999</v>
      </c>
      <c r="R434">
        <v>5590739</v>
      </c>
      <c r="S434">
        <v>6281804405.6000004</v>
      </c>
      <c r="T434">
        <v>156593</v>
      </c>
      <c r="U434">
        <v>4295318</v>
      </c>
      <c r="V434">
        <v>76.83</v>
      </c>
      <c r="W434" s="3">
        <f>StockData[[#This Row],[CLOSE]]-StockData[[#This Row],[PREV. CLOSE]]</f>
        <v>4.7999999999999545</v>
      </c>
      <c r="X434" s="2">
        <f>IFERROR((StockData[[#This Row],[CLOSE]]-StockData[[#This Row],[PREV. CLOSE]])/StockData[[#This Row],[PREV. CLOSE]],0)</f>
        <v>4.2811273635390244E-3</v>
      </c>
      <c r="Y434" t="str">
        <f>IF(StockData[[#This Row],[Daily Return %]]&gt;0,"Gain",IF(StockData[[#This Row],[Daily Return %]]&lt;0,"Loss","No Change"))</f>
        <v>Gain</v>
      </c>
    </row>
    <row r="435" spans="1:25" x14ac:dyDescent="0.3">
      <c r="A435" s="1">
        <v>45918</v>
      </c>
      <c r="B435" s="1" t="s">
        <v>477</v>
      </c>
      <c r="C435" s="1" t="s">
        <v>208</v>
      </c>
      <c r="D435">
        <f>MONTH(StockData[[#This Row],[DATE]])</f>
        <v>9</v>
      </c>
      <c r="E435">
        <v>2025</v>
      </c>
      <c r="F435" t="s">
        <v>163</v>
      </c>
      <c r="G435" t="str">
        <f>"Q"&amp;ROUNDUP(StockData[[#This Row],[Month Number]]/3,0)</f>
        <v>Q3</v>
      </c>
      <c r="H435" s="1" t="s">
        <v>28</v>
      </c>
      <c r="I435" s="1" t="s">
        <v>29</v>
      </c>
      <c r="J435" t="s">
        <v>30</v>
      </c>
      <c r="K435">
        <v>1129</v>
      </c>
      <c r="L435">
        <v>1134.4000000000001</v>
      </c>
      <c r="M435">
        <v>1121.2</v>
      </c>
      <c r="N435">
        <v>1126</v>
      </c>
      <c r="O435">
        <v>1133</v>
      </c>
      <c r="P435">
        <v>1133</v>
      </c>
      <c r="Q435">
        <v>1129.0899999999999</v>
      </c>
      <c r="R435">
        <v>5713032</v>
      </c>
      <c r="S435">
        <v>6450514353.6000004</v>
      </c>
      <c r="T435">
        <v>167251</v>
      </c>
      <c r="U435">
        <v>4232998</v>
      </c>
      <c r="V435">
        <v>74.09</v>
      </c>
      <c r="W435" s="3">
        <f>StockData[[#This Row],[CLOSE]]-StockData[[#This Row],[PREV. CLOSE]]</f>
        <v>7</v>
      </c>
      <c r="X435" s="2">
        <f>IFERROR((StockData[[#This Row],[CLOSE]]-StockData[[#This Row],[PREV. CLOSE]])/StockData[[#This Row],[PREV. CLOSE]],0)</f>
        <v>6.2166962699822378E-3</v>
      </c>
      <c r="Y435" t="str">
        <f>IF(StockData[[#This Row],[Daily Return %]]&gt;0,"Gain",IF(StockData[[#This Row],[Daily Return %]]&lt;0,"Loss","No Change"))</f>
        <v>Gain</v>
      </c>
    </row>
    <row r="436" spans="1:25" x14ac:dyDescent="0.3">
      <c r="A436" s="1">
        <v>45919</v>
      </c>
      <c r="B436" s="1" t="s">
        <v>478</v>
      </c>
      <c r="C436" s="1" t="s">
        <v>208</v>
      </c>
      <c r="D436">
        <f>MONTH(StockData[[#This Row],[DATE]])</f>
        <v>9</v>
      </c>
      <c r="E436">
        <v>2025</v>
      </c>
      <c r="F436" t="s">
        <v>163</v>
      </c>
      <c r="G436" t="str">
        <f>"Q"&amp;ROUNDUP(StockData[[#This Row],[Month Number]]/3,0)</f>
        <v>Q3</v>
      </c>
      <c r="H436" s="1" t="s">
        <v>28</v>
      </c>
      <c r="I436" s="1" t="s">
        <v>29</v>
      </c>
      <c r="J436" t="s">
        <v>30</v>
      </c>
      <c r="K436">
        <v>1133</v>
      </c>
      <c r="L436">
        <v>1144.0999999999999</v>
      </c>
      <c r="M436">
        <v>1126.5999999999999</v>
      </c>
      <c r="N436">
        <v>1133</v>
      </c>
      <c r="O436">
        <v>1140</v>
      </c>
      <c r="P436">
        <v>1135.9000000000001</v>
      </c>
      <c r="Q436">
        <v>1136.98</v>
      </c>
      <c r="R436">
        <v>8910732</v>
      </c>
      <c r="S436">
        <v>10131347081</v>
      </c>
      <c r="T436">
        <v>93827</v>
      </c>
      <c r="U436">
        <v>6651217</v>
      </c>
      <c r="V436">
        <v>74.64</v>
      </c>
      <c r="W436" s="3">
        <f>StockData[[#This Row],[CLOSE]]-StockData[[#This Row],[PREV. CLOSE]]</f>
        <v>2.9000000000000909</v>
      </c>
      <c r="X436" s="2">
        <f>IFERROR((StockData[[#This Row],[CLOSE]]-StockData[[#This Row],[PREV. CLOSE]])/StockData[[#This Row],[PREV. CLOSE]],0)</f>
        <v>2.5595763459841932E-3</v>
      </c>
      <c r="Y436" t="str">
        <f>IF(StockData[[#This Row],[Daily Return %]]&gt;0,"Gain",IF(StockData[[#This Row],[Daily Return %]]&lt;0,"Loss","No Change"))</f>
        <v>Gain</v>
      </c>
    </row>
    <row r="437" spans="1:25" x14ac:dyDescent="0.3">
      <c r="A437" s="1">
        <v>45922</v>
      </c>
      <c r="B437" s="1" t="s">
        <v>479</v>
      </c>
      <c r="C437" s="1" t="s">
        <v>208</v>
      </c>
      <c r="D437">
        <f>MONTH(StockData[[#This Row],[DATE]])</f>
        <v>9</v>
      </c>
      <c r="E437">
        <v>2025</v>
      </c>
      <c r="F437" t="s">
        <v>163</v>
      </c>
      <c r="G437" t="str">
        <f>"Q"&amp;ROUNDUP(StockData[[#This Row],[Month Number]]/3,0)</f>
        <v>Q3</v>
      </c>
      <c r="H437" s="1" t="s">
        <v>28</v>
      </c>
      <c r="I437" s="1" t="s">
        <v>29</v>
      </c>
      <c r="J437" t="s">
        <v>30</v>
      </c>
      <c r="K437">
        <v>1136</v>
      </c>
      <c r="L437">
        <v>1147.5999999999999</v>
      </c>
      <c r="M437">
        <v>1131.2</v>
      </c>
      <c r="N437">
        <v>1135.9000000000001</v>
      </c>
      <c r="O437">
        <v>1140.0999999999999</v>
      </c>
      <c r="P437">
        <v>1144.4000000000001</v>
      </c>
      <c r="Q437">
        <v>1143.08</v>
      </c>
      <c r="R437">
        <v>7689900</v>
      </c>
      <c r="S437">
        <v>8790205358.5</v>
      </c>
      <c r="T437">
        <v>128375</v>
      </c>
      <c r="U437">
        <v>5921183</v>
      </c>
      <c r="V437">
        <v>77</v>
      </c>
      <c r="W437" s="3">
        <f>StockData[[#This Row],[CLOSE]]-StockData[[#This Row],[PREV. CLOSE]]</f>
        <v>8.5</v>
      </c>
      <c r="X437" s="2">
        <f>IFERROR((StockData[[#This Row],[CLOSE]]-StockData[[#This Row],[PREV. CLOSE]])/StockData[[#This Row],[PREV. CLOSE]],0)</f>
        <v>7.4830530856589486E-3</v>
      </c>
      <c r="Y437" t="str">
        <f>IF(StockData[[#This Row],[Daily Return %]]&gt;0,"Gain",IF(StockData[[#This Row],[Daily Return %]]&lt;0,"Loss","No Change"))</f>
        <v>Gain</v>
      </c>
    </row>
    <row r="438" spans="1:25" x14ac:dyDescent="0.3">
      <c r="A438" s="1">
        <v>45923</v>
      </c>
      <c r="B438" s="1" t="s">
        <v>480</v>
      </c>
      <c r="C438" s="1" t="s">
        <v>208</v>
      </c>
      <c r="D438">
        <f>MONTH(StockData[[#This Row],[DATE]])</f>
        <v>9</v>
      </c>
      <c r="E438">
        <v>2025</v>
      </c>
      <c r="F438" t="s">
        <v>163</v>
      </c>
      <c r="G438" t="str">
        <f>"Q"&amp;ROUNDUP(StockData[[#This Row],[Month Number]]/3,0)</f>
        <v>Q3</v>
      </c>
      <c r="H438" s="1" t="s">
        <v>28</v>
      </c>
      <c r="I438" s="1" t="s">
        <v>29</v>
      </c>
      <c r="J438" t="s">
        <v>30</v>
      </c>
      <c r="K438">
        <v>1146</v>
      </c>
      <c r="L438">
        <v>1172.8</v>
      </c>
      <c r="M438">
        <v>1141.9000000000001</v>
      </c>
      <c r="N438">
        <v>1144.4000000000001</v>
      </c>
      <c r="O438">
        <v>1170</v>
      </c>
      <c r="P438">
        <v>1170.8</v>
      </c>
      <c r="Q438">
        <v>1160.45</v>
      </c>
      <c r="R438">
        <v>16079093</v>
      </c>
      <c r="S438">
        <v>18658976772</v>
      </c>
      <c r="T438">
        <v>186417</v>
      </c>
      <c r="U438">
        <v>11986604</v>
      </c>
      <c r="V438">
        <v>74.55</v>
      </c>
      <c r="W438" s="3">
        <f>StockData[[#This Row],[CLOSE]]-StockData[[#This Row],[PREV. CLOSE]]</f>
        <v>26.399999999999864</v>
      </c>
      <c r="X438" s="2">
        <f>IFERROR((StockData[[#This Row],[CLOSE]]-StockData[[#This Row],[PREV. CLOSE]])/StockData[[#This Row],[PREV. CLOSE]],0)</f>
        <v>2.3068857042991841E-2</v>
      </c>
      <c r="Y438" t="str">
        <f>IF(StockData[[#This Row],[Daily Return %]]&gt;0,"Gain",IF(StockData[[#This Row],[Daily Return %]]&lt;0,"Loss","No Change"))</f>
        <v>Gain</v>
      </c>
    </row>
    <row r="439" spans="1:25" x14ac:dyDescent="0.3">
      <c r="A439" s="1">
        <v>45924</v>
      </c>
      <c r="B439" s="1" t="s">
        <v>481</v>
      </c>
      <c r="C439" s="1" t="s">
        <v>208</v>
      </c>
      <c r="D439">
        <f>MONTH(StockData[[#This Row],[DATE]])</f>
        <v>9</v>
      </c>
      <c r="E439">
        <v>2025</v>
      </c>
      <c r="F439" t="s">
        <v>163</v>
      </c>
      <c r="G439" t="str">
        <f>"Q"&amp;ROUNDUP(StockData[[#This Row],[Month Number]]/3,0)</f>
        <v>Q3</v>
      </c>
      <c r="H439" s="1" t="s">
        <v>28</v>
      </c>
      <c r="I439" s="1" t="s">
        <v>29</v>
      </c>
      <c r="J439" t="s">
        <v>30</v>
      </c>
      <c r="K439">
        <v>1168</v>
      </c>
      <c r="L439">
        <v>1172.8</v>
      </c>
      <c r="M439">
        <v>1154</v>
      </c>
      <c r="N439">
        <v>1170.8</v>
      </c>
      <c r="O439">
        <v>1160.9000000000001</v>
      </c>
      <c r="P439">
        <v>1158.9000000000001</v>
      </c>
      <c r="Q439">
        <v>1160.3699999999999</v>
      </c>
      <c r="R439">
        <v>12812055</v>
      </c>
      <c r="S439">
        <v>14866712987.700001</v>
      </c>
      <c r="T439">
        <v>109082</v>
      </c>
      <c r="U439">
        <v>10038443</v>
      </c>
      <c r="V439">
        <v>78.349999999999994</v>
      </c>
      <c r="W439" s="3">
        <f>StockData[[#This Row],[CLOSE]]-StockData[[#This Row],[PREV. CLOSE]]</f>
        <v>-11.899999999999864</v>
      </c>
      <c r="X439" s="2">
        <f>IFERROR((StockData[[#This Row],[CLOSE]]-StockData[[#This Row],[PREV. CLOSE]])/StockData[[#This Row],[PREV. CLOSE]],0)</f>
        <v>-1.016399043389124E-2</v>
      </c>
      <c r="Y439" t="str">
        <f>IF(StockData[[#This Row],[Daily Return %]]&gt;0,"Gain",IF(StockData[[#This Row],[Daily Return %]]&lt;0,"Loss","No Change"))</f>
        <v>Loss</v>
      </c>
    </row>
    <row r="440" spans="1:25" x14ac:dyDescent="0.3">
      <c r="A440" s="1">
        <v>45925</v>
      </c>
      <c r="B440" s="1" t="s">
        <v>482</v>
      </c>
      <c r="C440" s="1" t="s">
        <v>208</v>
      </c>
      <c r="D440">
        <f>MONTH(StockData[[#This Row],[DATE]])</f>
        <v>9</v>
      </c>
      <c r="E440">
        <v>2025</v>
      </c>
      <c r="F440" t="s">
        <v>163</v>
      </c>
      <c r="G440" t="str">
        <f>"Q"&amp;ROUNDUP(StockData[[#This Row],[Month Number]]/3,0)</f>
        <v>Q3</v>
      </c>
      <c r="H440" s="1" t="s">
        <v>28</v>
      </c>
      <c r="I440" s="1" t="s">
        <v>29</v>
      </c>
      <c r="J440" t="s">
        <v>30</v>
      </c>
      <c r="K440">
        <v>1154.7</v>
      </c>
      <c r="L440">
        <v>1171.8</v>
      </c>
      <c r="M440">
        <v>1153.4000000000001</v>
      </c>
      <c r="N440">
        <v>1158.9000000000001</v>
      </c>
      <c r="O440">
        <v>1163</v>
      </c>
      <c r="P440">
        <v>1166.5999999999999</v>
      </c>
      <c r="Q440">
        <v>1166.3</v>
      </c>
      <c r="R440">
        <v>11188302</v>
      </c>
      <c r="S440">
        <v>13048962543.5</v>
      </c>
      <c r="T440">
        <v>164343</v>
      </c>
      <c r="U440">
        <v>7337483</v>
      </c>
      <c r="V440">
        <v>65.58</v>
      </c>
      <c r="W440" s="3">
        <f>StockData[[#This Row],[CLOSE]]-StockData[[#This Row],[PREV. CLOSE]]</f>
        <v>7.6999999999998181</v>
      </c>
      <c r="X440" s="2">
        <f>IFERROR((StockData[[#This Row],[CLOSE]]-StockData[[#This Row],[PREV. CLOSE]])/StockData[[#This Row],[PREV. CLOSE]],0)</f>
        <v>6.6442315989298627E-3</v>
      </c>
      <c r="Y440" t="str">
        <f>IF(StockData[[#This Row],[Daily Return %]]&gt;0,"Gain",IF(StockData[[#This Row],[Daily Return %]]&lt;0,"Loss","No Change"))</f>
        <v>Gain</v>
      </c>
    </row>
    <row r="441" spans="1:25" x14ac:dyDescent="0.3">
      <c r="A441" s="1">
        <v>45925</v>
      </c>
      <c r="B441" s="1" t="s">
        <v>483</v>
      </c>
      <c r="C441" s="1" t="s">
        <v>208</v>
      </c>
      <c r="D441">
        <f>MONTH(StockData[[#This Row],[DATE]])</f>
        <v>9</v>
      </c>
      <c r="E441">
        <v>2025</v>
      </c>
      <c r="F441" t="s">
        <v>163</v>
      </c>
      <c r="G441" t="str">
        <f>"Q"&amp;ROUNDUP(StockData[[#This Row],[Month Number]]/3,0)</f>
        <v>Q3</v>
      </c>
      <c r="H441" s="1" t="s">
        <v>28</v>
      </c>
      <c r="I441" s="1" t="s">
        <v>29</v>
      </c>
      <c r="J441" t="s">
        <v>30</v>
      </c>
      <c r="K441">
        <v>1154.7</v>
      </c>
      <c r="L441">
        <v>1171.8</v>
      </c>
      <c r="M441">
        <v>1153.4000000000001</v>
      </c>
      <c r="N441">
        <v>1158.9000000000001</v>
      </c>
      <c r="O441">
        <v>1163</v>
      </c>
      <c r="P441">
        <v>1166.5999999999999</v>
      </c>
      <c r="Q441">
        <v>1166.3</v>
      </c>
      <c r="R441">
        <v>11188302</v>
      </c>
      <c r="S441">
        <v>13048962543.5</v>
      </c>
      <c r="T441">
        <v>164343</v>
      </c>
      <c r="U441">
        <v>7337483</v>
      </c>
      <c r="V441">
        <v>65.58</v>
      </c>
      <c r="W441" s="3">
        <f>StockData[[#This Row],[CLOSE]]-StockData[[#This Row],[PREV. CLOSE]]</f>
        <v>7.6999999999998181</v>
      </c>
      <c r="X441" s="2">
        <f>IFERROR((StockData[[#This Row],[CLOSE]]-StockData[[#This Row],[PREV. CLOSE]])/StockData[[#This Row],[PREV. CLOSE]],0)</f>
        <v>6.6442315989298627E-3</v>
      </c>
      <c r="Y441" t="str">
        <f>IF(StockData[[#This Row],[Daily Return %]]&gt;0,"Gain",IF(StockData[[#This Row],[Daily Return %]]&lt;0,"Loss","No Change"))</f>
        <v>Gain</v>
      </c>
    </row>
    <row r="442" spans="1:25" x14ac:dyDescent="0.3">
      <c r="A442" s="1">
        <v>45926</v>
      </c>
      <c r="B442" s="1" t="s">
        <v>484</v>
      </c>
      <c r="C442" s="1" t="s">
        <v>208</v>
      </c>
      <c r="D442">
        <f>MONTH(StockData[[#This Row],[DATE]])</f>
        <v>9</v>
      </c>
      <c r="E442">
        <v>2025</v>
      </c>
      <c r="F442" t="s">
        <v>163</v>
      </c>
      <c r="G442" t="str">
        <f>"Q"&amp;ROUNDUP(StockData[[#This Row],[Month Number]]/3,0)</f>
        <v>Q3</v>
      </c>
      <c r="H442" s="1" t="s">
        <v>28</v>
      </c>
      <c r="I442" s="1" t="s">
        <v>29</v>
      </c>
      <c r="J442" t="s">
        <v>30</v>
      </c>
      <c r="K442">
        <v>1161.5999999999999</v>
      </c>
      <c r="L442">
        <v>1169.7</v>
      </c>
      <c r="M442">
        <v>1148</v>
      </c>
      <c r="N442">
        <v>1166.5999999999999</v>
      </c>
      <c r="O442">
        <v>1154</v>
      </c>
      <c r="P442">
        <v>1154</v>
      </c>
      <c r="Q442">
        <v>1157.44</v>
      </c>
      <c r="R442">
        <v>5618932</v>
      </c>
      <c r="S442">
        <v>6503575909</v>
      </c>
      <c r="T442">
        <v>117199</v>
      </c>
      <c r="U442">
        <v>3885520</v>
      </c>
      <c r="V442">
        <v>69.150000000000006</v>
      </c>
      <c r="W442" s="3">
        <f>StockData[[#This Row],[CLOSE]]-StockData[[#This Row],[PREV. CLOSE]]</f>
        <v>-12.599999999999909</v>
      </c>
      <c r="X442" s="2">
        <f>IFERROR((StockData[[#This Row],[CLOSE]]-StockData[[#This Row],[PREV. CLOSE]])/StockData[[#This Row],[PREV. CLOSE]],0)</f>
        <v>-1.0800617178124387E-2</v>
      </c>
      <c r="Y442" t="str">
        <f>IF(StockData[[#This Row],[Daily Return %]]&gt;0,"Gain",IF(StockData[[#This Row],[Daily Return %]]&lt;0,"Loss","No Change"))</f>
        <v>Loss</v>
      </c>
    </row>
    <row r="443" spans="1:25" x14ac:dyDescent="0.3">
      <c r="A443" s="1">
        <v>45929</v>
      </c>
      <c r="B443" s="1" t="s">
        <v>485</v>
      </c>
      <c r="C443" s="1" t="s">
        <v>208</v>
      </c>
      <c r="D443">
        <f>MONTH(StockData[[#This Row],[DATE]])</f>
        <v>9</v>
      </c>
      <c r="E443">
        <v>2025</v>
      </c>
      <c r="F443" t="s">
        <v>163</v>
      </c>
      <c r="G443" t="str">
        <f>"Q"&amp;ROUNDUP(StockData[[#This Row],[Month Number]]/3,0)</f>
        <v>Q3</v>
      </c>
      <c r="H443" s="1" t="s">
        <v>28</v>
      </c>
      <c r="I443" s="1" t="s">
        <v>29</v>
      </c>
      <c r="J443" t="s">
        <v>30</v>
      </c>
      <c r="K443">
        <v>1155.4000000000001</v>
      </c>
      <c r="L443">
        <v>1158.3</v>
      </c>
      <c r="M443">
        <v>1126.7</v>
      </c>
      <c r="N443">
        <v>1154</v>
      </c>
      <c r="O443">
        <v>1134</v>
      </c>
      <c r="P443">
        <v>1132.2</v>
      </c>
      <c r="Q443">
        <v>1132.2</v>
      </c>
      <c r="R443">
        <v>9693881</v>
      </c>
      <c r="S443">
        <v>10975413307.5</v>
      </c>
      <c r="T443">
        <v>194626</v>
      </c>
      <c r="U443">
        <v>6693413</v>
      </c>
      <c r="V443">
        <v>69.05</v>
      </c>
      <c r="W443" s="3">
        <f>StockData[[#This Row],[CLOSE]]-StockData[[#This Row],[PREV. CLOSE]]</f>
        <v>-21.799999999999955</v>
      </c>
      <c r="X443" s="2">
        <f>IFERROR((StockData[[#This Row],[CLOSE]]-StockData[[#This Row],[PREV. CLOSE]])/StockData[[#This Row],[PREV. CLOSE]],0)</f>
        <v>-1.8890814558058886E-2</v>
      </c>
      <c r="Y443" t="str">
        <f>IF(StockData[[#This Row],[Daily Return %]]&gt;0,"Gain",IF(StockData[[#This Row],[Daily Return %]]&lt;0,"Loss","No Change"))</f>
        <v>Loss</v>
      </c>
    </row>
    <row r="444" spans="1:25" x14ac:dyDescent="0.3">
      <c r="A444" s="1">
        <v>45930</v>
      </c>
      <c r="B444" s="1" t="s">
        <v>486</v>
      </c>
      <c r="C444" s="1" t="s">
        <v>208</v>
      </c>
      <c r="D444">
        <f>MONTH(StockData[[#This Row],[DATE]])</f>
        <v>9</v>
      </c>
      <c r="E444">
        <v>2025</v>
      </c>
      <c r="F444" t="s">
        <v>163</v>
      </c>
      <c r="G444" t="str">
        <f>"Q"&amp;ROUNDUP(StockData[[#This Row],[Month Number]]/3,0)</f>
        <v>Q3</v>
      </c>
      <c r="H444" s="1" t="s">
        <v>28</v>
      </c>
      <c r="I444" s="1" t="s">
        <v>29</v>
      </c>
      <c r="J444" t="s">
        <v>30</v>
      </c>
      <c r="K444">
        <v>1130</v>
      </c>
      <c r="L444">
        <v>1137</v>
      </c>
      <c r="M444">
        <v>1125.4000000000001</v>
      </c>
      <c r="N444">
        <v>1132.2</v>
      </c>
      <c r="O444">
        <v>1131</v>
      </c>
      <c r="P444">
        <v>1131.5999999999999</v>
      </c>
      <c r="Q444">
        <v>1131.02</v>
      </c>
      <c r="R444">
        <v>8165203</v>
      </c>
      <c r="S444">
        <v>9234978866.2999992</v>
      </c>
      <c r="T444">
        <v>145909</v>
      </c>
      <c r="U444">
        <v>5257640</v>
      </c>
      <c r="V444">
        <v>64.39</v>
      </c>
      <c r="W444" s="3">
        <f>StockData[[#This Row],[CLOSE]]-StockData[[#This Row],[PREV. CLOSE]]</f>
        <v>-0.60000000000013642</v>
      </c>
      <c r="X444" s="2">
        <f>IFERROR((StockData[[#This Row],[CLOSE]]-StockData[[#This Row],[PREV. CLOSE]])/StockData[[#This Row],[PREV. CLOSE]],0)</f>
        <v>-5.2994170641241514E-4</v>
      </c>
      <c r="Y444" t="str">
        <f>IF(StockData[[#This Row],[Daily Return %]]&gt;0,"Gain",IF(StockData[[#This Row],[Daily Return %]]&lt;0,"Loss","No Change"))</f>
        <v>Loss</v>
      </c>
    </row>
    <row r="445" spans="1:25" x14ac:dyDescent="0.3">
      <c r="A445" s="1">
        <v>45931</v>
      </c>
      <c r="B445" s="1" t="s">
        <v>487</v>
      </c>
      <c r="C445" s="1" t="s">
        <v>230</v>
      </c>
      <c r="D445">
        <f>MONTH(StockData[[#This Row],[DATE]])</f>
        <v>10</v>
      </c>
      <c r="E445">
        <v>2025</v>
      </c>
      <c r="F445" t="s">
        <v>231</v>
      </c>
      <c r="G445" t="str">
        <f>"Q"&amp;ROUNDUP(StockData[[#This Row],[Month Number]]/3,0)</f>
        <v>Q4</v>
      </c>
      <c r="H445" s="1" t="s">
        <v>28</v>
      </c>
      <c r="I445" s="1" t="s">
        <v>29</v>
      </c>
      <c r="J445" t="s">
        <v>30</v>
      </c>
      <c r="K445">
        <v>1132.5</v>
      </c>
      <c r="L445">
        <v>1164.8</v>
      </c>
      <c r="M445">
        <v>1131</v>
      </c>
      <c r="N445">
        <v>1131.5999999999999</v>
      </c>
      <c r="O445">
        <v>1161.4000000000001</v>
      </c>
      <c r="P445">
        <v>1159.5</v>
      </c>
      <c r="Q445">
        <v>1153.74</v>
      </c>
      <c r="R445">
        <v>9655009</v>
      </c>
      <c r="S445">
        <v>11139374072</v>
      </c>
      <c r="T445">
        <v>156073</v>
      </c>
      <c r="U445">
        <v>6514496</v>
      </c>
      <c r="V445">
        <v>67.47</v>
      </c>
      <c r="W445" s="3">
        <f>StockData[[#This Row],[CLOSE]]-StockData[[#This Row],[PREV. CLOSE]]</f>
        <v>27.900000000000091</v>
      </c>
      <c r="X445" s="2">
        <f>IFERROR((StockData[[#This Row],[CLOSE]]-StockData[[#This Row],[PREV. CLOSE]])/StockData[[#This Row],[PREV. CLOSE]],0)</f>
        <v>2.4655355249204747E-2</v>
      </c>
      <c r="Y445" t="str">
        <f>IF(StockData[[#This Row],[Daily Return %]]&gt;0,"Gain",IF(StockData[[#This Row],[Daily Return %]]&lt;0,"Loss","No Change"))</f>
        <v>Gain</v>
      </c>
    </row>
    <row r="446" spans="1:25" x14ac:dyDescent="0.3">
      <c r="A446" s="1">
        <v>45933</v>
      </c>
      <c r="B446" s="1" t="s">
        <v>488</v>
      </c>
      <c r="C446" s="1" t="s">
        <v>230</v>
      </c>
      <c r="D446">
        <f>MONTH(StockData[[#This Row],[DATE]])</f>
        <v>10</v>
      </c>
      <c r="E446">
        <v>2025</v>
      </c>
      <c r="F446" t="s">
        <v>231</v>
      </c>
      <c r="G446" t="str">
        <f>"Q"&amp;ROUNDUP(StockData[[#This Row],[Month Number]]/3,0)</f>
        <v>Q4</v>
      </c>
      <c r="H446" s="1" t="s">
        <v>28</v>
      </c>
      <c r="I446" s="1" t="s">
        <v>29</v>
      </c>
      <c r="J446" t="s">
        <v>30</v>
      </c>
      <c r="K446">
        <v>1171</v>
      </c>
      <c r="L446">
        <v>1188</v>
      </c>
      <c r="M446">
        <v>1169.5</v>
      </c>
      <c r="N446">
        <v>1159.5</v>
      </c>
      <c r="O446">
        <v>1183</v>
      </c>
      <c r="P446">
        <v>1181</v>
      </c>
      <c r="Q446">
        <v>1178.8399999999999</v>
      </c>
      <c r="R446">
        <v>11095015</v>
      </c>
      <c r="S446">
        <v>13079292517.5</v>
      </c>
      <c r="T446">
        <v>143801</v>
      </c>
      <c r="U446">
        <v>7615776</v>
      </c>
      <c r="V446">
        <v>68.64</v>
      </c>
      <c r="W446" s="3">
        <f>StockData[[#This Row],[CLOSE]]-StockData[[#This Row],[PREV. CLOSE]]</f>
        <v>21.5</v>
      </c>
      <c r="X446" s="2">
        <f>IFERROR((StockData[[#This Row],[CLOSE]]-StockData[[#This Row],[PREV. CLOSE]])/StockData[[#This Row],[PREV. CLOSE]],0)</f>
        <v>1.8542475204829666E-2</v>
      </c>
      <c r="Y446" t="str">
        <f>IF(StockData[[#This Row],[Daily Return %]]&gt;0,"Gain",IF(StockData[[#This Row],[Daily Return %]]&lt;0,"Loss","No Change"))</f>
        <v>Gain</v>
      </c>
    </row>
    <row r="447" spans="1:25" x14ac:dyDescent="0.3">
      <c r="A447" s="1">
        <v>45936</v>
      </c>
      <c r="B447" s="1" t="s">
        <v>489</v>
      </c>
      <c r="C447" s="1" t="s">
        <v>230</v>
      </c>
      <c r="D447">
        <f>MONTH(StockData[[#This Row],[DATE]])</f>
        <v>10</v>
      </c>
      <c r="E447">
        <v>2025</v>
      </c>
      <c r="F447" t="s">
        <v>231</v>
      </c>
      <c r="G447" t="str">
        <f>"Q"&amp;ROUNDUP(StockData[[#This Row],[Month Number]]/3,0)</f>
        <v>Q4</v>
      </c>
      <c r="H447" s="1" t="s">
        <v>28</v>
      </c>
      <c r="I447" s="1" t="s">
        <v>29</v>
      </c>
      <c r="J447" t="s">
        <v>30</v>
      </c>
      <c r="K447">
        <v>1185</v>
      </c>
      <c r="L447">
        <v>1215.2</v>
      </c>
      <c r="M447">
        <v>1182.0999999999999</v>
      </c>
      <c r="N447">
        <v>1181</v>
      </c>
      <c r="O447">
        <v>1208</v>
      </c>
      <c r="P447">
        <v>1212.8</v>
      </c>
      <c r="Q447">
        <v>1205.6500000000001</v>
      </c>
      <c r="R447">
        <v>20128505</v>
      </c>
      <c r="S447">
        <v>24267957926.400002</v>
      </c>
      <c r="T447">
        <v>212116</v>
      </c>
      <c r="U447">
        <v>14843434</v>
      </c>
      <c r="V447">
        <v>73.739999999999995</v>
      </c>
      <c r="W447" s="3">
        <f>StockData[[#This Row],[CLOSE]]-StockData[[#This Row],[PREV. CLOSE]]</f>
        <v>31.799999999999955</v>
      </c>
      <c r="X447" s="2">
        <f>IFERROR((StockData[[#This Row],[CLOSE]]-StockData[[#This Row],[PREV. CLOSE]])/StockData[[#This Row],[PREV. CLOSE]],0)</f>
        <v>2.692633361557998E-2</v>
      </c>
      <c r="Y447" t="str">
        <f>IF(StockData[[#This Row],[Daily Return %]]&gt;0,"Gain",IF(StockData[[#This Row],[Daily Return %]]&lt;0,"Loss","No Change"))</f>
        <v>Gain</v>
      </c>
    </row>
    <row r="448" spans="1:25" x14ac:dyDescent="0.3">
      <c r="A448" s="1">
        <v>45937</v>
      </c>
      <c r="B448" s="1" t="s">
        <v>490</v>
      </c>
      <c r="C448" s="1" t="s">
        <v>230</v>
      </c>
      <c r="D448">
        <f>MONTH(StockData[[#This Row],[DATE]])</f>
        <v>10</v>
      </c>
      <c r="E448">
        <v>2025</v>
      </c>
      <c r="F448" t="s">
        <v>231</v>
      </c>
      <c r="G448" t="str">
        <f>"Q"&amp;ROUNDUP(StockData[[#This Row],[Month Number]]/3,0)</f>
        <v>Q4</v>
      </c>
      <c r="H448" s="1" t="s">
        <v>28</v>
      </c>
      <c r="I448" s="1" t="s">
        <v>29</v>
      </c>
      <c r="J448" t="s">
        <v>30</v>
      </c>
      <c r="K448">
        <v>1212</v>
      </c>
      <c r="L448">
        <v>1212</v>
      </c>
      <c r="M448">
        <v>1184</v>
      </c>
      <c r="N448">
        <v>1212.8</v>
      </c>
      <c r="O448">
        <v>1188</v>
      </c>
      <c r="P448">
        <v>1186.8</v>
      </c>
      <c r="Q448">
        <v>1191.96</v>
      </c>
      <c r="R448">
        <v>8620156</v>
      </c>
      <c r="S448">
        <v>10274849285.799999</v>
      </c>
      <c r="T448">
        <v>157955</v>
      </c>
      <c r="U448">
        <v>4919548</v>
      </c>
      <c r="V448">
        <v>57.07</v>
      </c>
      <c r="W448" s="3">
        <f>StockData[[#This Row],[CLOSE]]-StockData[[#This Row],[PREV. CLOSE]]</f>
        <v>-26</v>
      </c>
      <c r="X448" s="2">
        <f>IFERROR((StockData[[#This Row],[CLOSE]]-StockData[[#This Row],[PREV. CLOSE]])/StockData[[#This Row],[PREV. CLOSE]],0)</f>
        <v>-2.1437994722955146E-2</v>
      </c>
      <c r="Y448" t="str">
        <f>IF(StockData[[#This Row],[Daily Return %]]&gt;0,"Gain",IF(StockData[[#This Row],[Daily Return %]]&lt;0,"Loss","No Change"))</f>
        <v>Loss</v>
      </c>
    </row>
    <row r="449" spans="1:25" x14ac:dyDescent="0.3">
      <c r="A449" s="1">
        <v>45938</v>
      </c>
      <c r="B449" s="1" t="s">
        <v>491</v>
      </c>
      <c r="C449" s="1" t="s">
        <v>230</v>
      </c>
      <c r="D449">
        <f>MONTH(StockData[[#This Row],[DATE]])</f>
        <v>10</v>
      </c>
      <c r="E449">
        <v>2025</v>
      </c>
      <c r="F449" t="s">
        <v>231</v>
      </c>
      <c r="G449" t="str">
        <f>"Q"&amp;ROUNDUP(StockData[[#This Row],[Month Number]]/3,0)</f>
        <v>Q4</v>
      </c>
      <c r="H449" s="1" t="s">
        <v>28</v>
      </c>
      <c r="I449" s="1" t="s">
        <v>29</v>
      </c>
      <c r="J449" t="s">
        <v>30</v>
      </c>
      <c r="K449">
        <v>1180.0999999999999</v>
      </c>
      <c r="L449">
        <v>1194.8</v>
      </c>
      <c r="M449">
        <v>1174.0999999999999</v>
      </c>
      <c r="N449">
        <v>1186.8</v>
      </c>
      <c r="O449">
        <v>1179.5</v>
      </c>
      <c r="P449">
        <v>1180.5999999999999</v>
      </c>
      <c r="Q449">
        <v>1181.68</v>
      </c>
      <c r="R449">
        <v>5160430</v>
      </c>
      <c r="S449">
        <v>6097976878.3999996</v>
      </c>
      <c r="T449">
        <v>124963</v>
      </c>
      <c r="U449">
        <v>3368967</v>
      </c>
      <c r="V449">
        <v>65.28</v>
      </c>
      <c r="W449" s="3">
        <f>StockData[[#This Row],[CLOSE]]-StockData[[#This Row],[PREV. CLOSE]]</f>
        <v>-6.2000000000000455</v>
      </c>
      <c r="X449" s="2">
        <f>IFERROR((StockData[[#This Row],[CLOSE]]-StockData[[#This Row],[PREV. CLOSE]])/StockData[[#This Row],[PREV. CLOSE]],0)</f>
        <v>-5.2241321199865565E-3</v>
      </c>
      <c r="Y449" t="str">
        <f>IF(StockData[[#This Row],[Daily Return %]]&gt;0,"Gain",IF(StockData[[#This Row],[Daily Return %]]&lt;0,"Loss","No Change"))</f>
        <v>Loss</v>
      </c>
    </row>
    <row r="450" spans="1:25" x14ac:dyDescent="0.3">
      <c r="A450" s="1">
        <v>45939</v>
      </c>
      <c r="B450" s="1" t="s">
        <v>492</v>
      </c>
      <c r="C450" s="1" t="s">
        <v>230</v>
      </c>
      <c r="D450">
        <f>MONTH(StockData[[#This Row],[DATE]])</f>
        <v>10</v>
      </c>
      <c r="E450">
        <v>2025</v>
      </c>
      <c r="F450" t="s">
        <v>231</v>
      </c>
      <c r="G450" t="str">
        <f>"Q"&amp;ROUNDUP(StockData[[#This Row],[Month Number]]/3,0)</f>
        <v>Q4</v>
      </c>
      <c r="H450" s="1" t="s">
        <v>28</v>
      </c>
      <c r="I450" s="1" t="s">
        <v>29</v>
      </c>
      <c r="J450" t="s">
        <v>30</v>
      </c>
      <c r="K450">
        <v>1178</v>
      </c>
      <c r="L450">
        <v>1187.3</v>
      </c>
      <c r="M450">
        <v>1163.0999999999999</v>
      </c>
      <c r="N450">
        <v>1180.5999999999999</v>
      </c>
      <c r="O450">
        <v>1168.0999999999999</v>
      </c>
      <c r="P450">
        <v>1167.4000000000001</v>
      </c>
      <c r="Q450">
        <v>1170.33</v>
      </c>
      <c r="R450">
        <v>7194651</v>
      </c>
      <c r="S450">
        <v>8420126614.8000002</v>
      </c>
      <c r="T450">
        <v>110577</v>
      </c>
      <c r="U450">
        <v>3953589</v>
      </c>
      <c r="V450">
        <v>54.95</v>
      </c>
      <c r="W450" s="3">
        <f>StockData[[#This Row],[CLOSE]]-StockData[[#This Row],[PREV. CLOSE]]</f>
        <v>-13.199999999999818</v>
      </c>
      <c r="X450" s="2">
        <f>IFERROR((StockData[[#This Row],[CLOSE]]-StockData[[#This Row],[PREV. CLOSE]])/StockData[[#This Row],[PREV. CLOSE]],0)</f>
        <v>-1.1180755548026274E-2</v>
      </c>
      <c r="Y450" t="str">
        <f>IF(StockData[[#This Row],[Daily Return %]]&gt;0,"Gain",IF(StockData[[#This Row],[Daily Return %]]&lt;0,"Loss","No Change"))</f>
        <v>Loss</v>
      </c>
    </row>
    <row r="451" spans="1:25" x14ac:dyDescent="0.3">
      <c r="A451" s="1">
        <v>45940</v>
      </c>
      <c r="B451" s="1" t="s">
        <v>493</v>
      </c>
      <c r="C451" s="1" t="s">
        <v>230</v>
      </c>
      <c r="D451">
        <f>MONTH(StockData[[#This Row],[DATE]])</f>
        <v>10</v>
      </c>
      <c r="E451">
        <v>2025</v>
      </c>
      <c r="F451" t="s">
        <v>231</v>
      </c>
      <c r="G451" t="str">
        <f>"Q"&amp;ROUNDUP(StockData[[#This Row],[Month Number]]/3,0)</f>
        <v>Q4</v>
      </c>
      <c r="H451" s="1" t="s">
        <v>28</v>
      </c>
      <c r="I451" s="1" t="s">
        <v>29</v>
      </c>
      <c r="J451" t="s">
        <v>30</v>
      </c>
      <c r="K451">
        <v>1168</v>
      </c>
      <c r="L451">
        <v>1191.7</v>
      </c>
      <c r="M451">
        <v>1165.2</v>
      </c>
      <c r="N451">
        <v>1167.4000000000001</v>
      </c>
      <c r="O451">
        <v>1182.5</v>
      </c>
      <c r="P451">
        <v>1180.4000000000001</v>
      </c>
      <c r="Q451">
        <v>1182.92</v>
      </c>
      <c r="R451">
        <v>6933035</v>
      </c>
      <c r="S451">
        <v>8201225628.6000004</v>
      </c>
      <c r="T451">
        <v>117524</v>
      </c>
      <c r="U451">
        <v>4824956</v>
      </c>
      <c r="V451">
        <v>69.59</v>
      </c>
      <c r="W451" s="3">
        <f>StockData[[#This Row],[CLOSE]]-StockData[[#This Row],[PREV. CLOSE]]</f>
        <v>13</v>
      </c>
      <c r="X451" s="2">
        <f>IFERROR((StockData[[#This Row],[CLOSE]]-StockData[[#This Row],[PREV. CLOSE]])/StockData[[#This Row],[PREV. CLOSE]],0)</f>
        <v>1.1135857461024499E-2</v>
      </c>
      <c r="Y451" t="str">
        <f>IF(StockData[[#This Row],[Daily Return %]]&gt;0,"Gain",IF(StockData[[#This Row],[Daily Return %]]&lt;0,"Loss","No Change"))</f>
        <v>Gain</v>
      </c>
    </row>
    <row r="452" spans="1:25" x14ac:dyDescent="0.3">
      <c r="A452" s="1">
        <v>45943</v>
      </c>
      <c r="B452" s="1" t="s">
        <v>494</v>
      </c>
      <c r="C452" s="1" t="s">
        <v>230</v>
      </c>
      <c r="D452">
        <f>MONTH(StockData[[#This Row],[DATE]])</f>
        <v>10</v>
      </c>
      <c r="E452">
        <v>2025</v>
      </c>
      <c r="F452" t="s">
        <v>231</v>
      </c>
      <c r="G452" t="str">
        <f>"Q"&amp;ROUNDUP(StockData[[#This Row],[Month Number]]/3,0)</f>
        <v>Q4</v>
      </c>
      <c r="H452" s="1" t="s">
        <v>28</v>
      </c>
      <c r="I452" s="1" t="s">
        <v>29</v>
      </c>
      <c r="J452" t="s">
        <v>30</v>
      </c>
      <c r="K452">
        <v>1171</v>
      </c>
      <c r="L452">
        <v>1193.5999999999999</v>
      </c>
      <c r="M452">
        <v>1167.5</v>
      </c>
      <c r="N452">
        <v>1180.4000000000001</v>
      </c>
      <c r="O452">
        <v>1189.9000000000001</v>
      </c>
      <c r="P452">
        <v>1189.5999999999999</v>
      </c>
      <c r="Q452">
        <v>1184.71</v>
      </c>
      <c r="R452">
        <v>4138448</v>
      </c>
      <c r="S452">
        <v>4902875618.8999996</v>
      </c>
      <c r="T452">
        <v>81830</v>
      </c>
      <c r="U452">
        <v>2051718</v>
      </c>
      <c r="V452">
        <v>49.58</v>
      </c>
      <c r="W452" s="3">
        <f>StockData[[#This Row],[CLOSE]]-StockData[[#This Row],[PREV. CLOSE]]</f>
        <v>9.1999999999998181</v>
      </c>
      <c r="X452" s="2">
        <f>IFERROR((StockData[[#This Row],[CLOSE]]-StockData[[#This Row],[PREV. CLOSE]])/StockData[[#This Row],[PREV. CLOSE]],0)</f>
        <v>7.7939681463908995E-3</v>
      </c>
      <c r="Y452" t="str">
        <f>IF(StockData[[#This Row],[Daily Return %]]&gt;0,"Gain",IF(StockData[[#This Row],[Daily Return %]]&lt;0,"Loss","No Change"))</f>
        <v>Gain</v>
      </c>
    </row>
    <row r="453" spans="1:25" x14ac:dyDescent="0.3">
      <c r="A453" s="1">
        <v>45944</v>
      </c>
      <c r="B453" s="1" t="s">
        <v>495</v>
      </c>
      <c r="C453" s="1" t="s">
        <v>230</v>
      </c>
      <c r="D453">
        <f>MONTH(StockData[[#This Row],[DATE]])</f>
        <v>10</v>
      </c>
      <c r="E453">
        <v>2025</v>
      </c>
      <c r="F453" t="s">
        <v>231</v>
      </c>
      <c r="G453" t="str">
        <f>"Q"&amp;ROUNDUP(StockData[[#This Row],[Month Number]]/3,0)</f>
        <v>Q4</v>
      </c>
      <c r="H453" s="1" t="s">
        <v>28</v>
      </c>
      <c r="I453" s="1" t="s">
        <v>29</v>
      </c>
      <c r="J453" t="s">
        <v>30</v>
      </c>
      <c r="K453">
        <v>1191.8</v>
      </c>
      <c r="L453">
        <v>1191.8</v>
      </c>
      <c r="M453">
        <v>1166.5999999999999</v>
      </c>
      <c r="N453">
        <v>1189.5999999999999</v>
      </c>
      <c r="O453">
        <v>1174</v>
      </c>
      <c r="P453">
        <v>1176.8</v>
      </c>
      <c r="Q453">
        <v>1174.96</v>
      </c>
      <c r="R453">
        <v>5742538</v>
      </c>
      <c r="S453">
        <v>6747244433.5</v>
      </c>
      <c r="T453">
        <v>116864</v>
      </c>
      <c r="U453">
        <v>3185469</v>
      </c>
      <c r="V453">
        <v>55.47</v>
      </c>
      <c r="W453" s="3">
        <f>StockData[[#This Row],[CLOSE]]-StockData[[#This Row],[PREV. CLOSE]]</f>
        <v>-12.799999999999955</v>
      </c>
      <c r="X453" s="2">
        <f>IFERROR((StockData[[#This Row],[CLOSE]]-StockData[[#This Row],[PREV. CLOSE]])/StockData[[#This Row],[PREV. CLOSE]],0)</f>
        <v>-1.0759919300605209E-2</v>
      </c>
      <c r="Y453" t="str">
        <f>IF(StockData[[#This Row],[Daily Return %]]&gt;0,"Gain",IF(StockData[[#This Row],[Daily Return %]]&lt;0,"Loss","No Change"))</f>
        <v>Loss</v>
      </c>
    </row>
    <row r="454" spans="1:25" x14ac:dyDescent="0.3">
      <c r="A454" s="1">
        <v>45945</v>
      </c>
      <c r="B454" s="1" t="s">
        <v>496</v>
      </c>
      <c r="C454" s="1" t="s">
        <v>230</v>
      </c>
      <c r="D454">
        <f>MONTH(StockData[[#This Row],[DATE]])</f>
        <v>10</v>
      </c>
      <c r="E454">
        <v>2025</v>
      </c>
      <c r="F454" t="s">
        <v>231</v>
      </c>
      <c r="G454" t="str">
        <f>"Q"&amp;ROUNDUP(StockData[[#This Row],[Month Number]]/3,0)</f>
        <v>Q4</v>
      </c>
      <c r="H454" s="1" t="s">
        <v>28</v>
      </c>
      <c r="I454" s="1" t="s">
        <v>29</v>
      </c>
      <c r="J454" t="s">
        <v>30</v>
      </c>
      <c r="K454">
        <v>1180</v>
      </c>
      <c r="L454">
        <v>1181.7</v>
      </c>
      <c r="M454">
        <v>1164</v>
      </c>
      <c r="N454">
        <v>1176.8</v>
      </c>
      <c r="O454">
        <v>1172.5</v>
      </c>
      <c r="P454">
        <v>1169.5999999999999</v>
      </c>
      <c r="Q454">
        <v>1168.32</v>
      </c>
      <c r="R454">
        <v>6328142</v>
      </c>
      <c r="S454">
        <v>7393280913.6000004</v>
      </c>
      <c r="T454">
        <v>113860</v>
      </c>
      <c r="U454">
        <v>4137272</v>
      </c>
      <c r="V454">
        <v>65.38</v>
      </c>
      <c r="W454" s="3">
        <f>StockData[[#This Row],[CLOSE]]-StockData[[#This Row],[PREV. CLOSE]]</f>
        <v>-7.2000000000000455</v>
      </c>
      <c r="X454" s="2">
        <f>IFERROR((StockData[[#This Row],[CLOSE]]-StockData[[#This Row],[PREV. CLOSE]])/StockData[[#This Row],[PREV. CLOSE]],0)</f>
        <v>-6.1182868796737302E-3</v>
      </c>
      <c r="Y454" t="str">
        <f>IF(StockData[[#This Row],[Daily Return %]]&gt;0,"Gain",IF(StockData[[#This Row],[Daily Return %]]&lt;0,"Loss","No Change"))</f>
        <v>Loss</v>
      </c>
    </row>
    <row r="455" spans="1:25" x14ac:dyDescent="0.3">
      <c r="A455" s="1">
        <v>45946</v>
      </c>
      <c r="B455" s="1" t="s">
        <v>497</v>
      </c>
      <c r="C455" s="1" t="s">
        <v>230</v>
      </c>
      <c r="D455">
        <f>MONTH(StockData[[#This Row],[DATE]])</f>
        <v>10</v>
      </c>
      <c r="E455">
        <v>2025</v>
      </c>
      <c r="F455" t="s">
        <v>231</v>
      </c>
      <c r="G455" t="str">
        <f>"Q"&amp;ROUNDUP(StockData[[#This Row],[Month Number]]/3,0)</f>
        <v>Q4</v>
      </c>
      <c r="H455" s="1" t="s">
        <v>28</v>
      </c>
      <c r="I455" s="1" t="s">
        <v>29</v>
      </c>
      <c r="J455" t="s">
        <v>30</v>
      </c>
      <c r="K455">
        <v>1216.4000000000001</v>
      </c>
      <c r="L455">
        <v>1216.9000000000001</v>
      </c>
      <c r="M455">
        <v>1185.3</v>
      </c>
      <c r="N455">
        <v>1169.5999999999999</v>
      </c>
      <c r="O455">
        <v>1195.9000000000001</v>
      </c>
      <c r="P455">
        <v>1196.3</v>
      </c>
      <c r="Q455">
        <v>1197.5899999999999</v>
      </c>
      <c r="R455">
        <v>17747171</v>
      </c>
      <c r="S455">
        <v>21253753219.099998</v>
      </c>
      <c r="T455">
        <v>327451</v>
      </c>
      <c r="U455">
        <v>10532894</v>
      </c>
      <c r="V455">
        <v>59.35</v>
      </c>
      <c r="W455" s="3">
        <f>StockData[[#This Row],[CLOSE]]-StockData[[#This Row],[PREV. CLOSE]]</f>
        <v>26.700000000000045</v>
      </c>
      <c r="X455" s="2">
        <f>IFERROR((StockData[[#This Row],[CLOSE]]-StockData[[#This Row],[PREV. CLOSE]])/StockData[[#This Row],[PREV. CLOSE]],0)</f>
        <v>2.2828317373461054E-2</v>
      </c>
      <c r="Y455" t="str">
        <f>IF(StockData[[#This Row],[Daily Return %]]&gt;0,"Gain",IF(StockData[[#This Row],[Daily Return %]]&lt;0,"Loss","No Change"))</f>
        <v>Gain</v>
      </c>
    </row>
    <row r="456" spans="1:25" x14ac:dyDescent="0.3">
      <c r="A456" s="1">
        <v>45947</v>
      </c>
      <c r="B456" s="1" t="s">
        <v>498</v>
      </c>
      <c r="C456" s="1" t="s">
        <v>230</v>
      </c>
      <c r="D456">
        <f>MONTH(StockData[[#This Row],[DATE]])</f>
        <v>10</v>
      </c>
      <c r="E456">
        <v>2025</v>
      </c>
      <c r="F456" t="s">
        <v>231</v>
      </c>
      <c r="G456" t="str">
        <f>"Q"&amp;ROUNDUP(StockData[[#This Row],[Month Number]]/3,0)</f>
        <v>Q4</v>
      </c>
      <c r="H456" s="1" t="s">
        <v>28</v>
      </c>
      <c r="I456" s="1" t="s">
        <v>29</v>
      </c>
      <c r="J456" t="s">
        <v>30</v>
      </c>
      <c r="K456">
        <v>1196.3</v>
      </c>
      <c r="L456">
        <v>1212.9000000000001</v>
      </c>
      <c r="M456">
        <v>1191.5999999999999</v>
      </c>
      <c r="N456">
        <v>1196.3</v>
      </c>
      <c r="O456">
        <v>1200.4000000000001</v>
      </c>
      <c r="P456">
        <v>1200.2</v>
      </c>
      <c r="Q456">
        <v>1201.6400000000001</v>
      </c>
      <c r="R456">
        <v>6404414</v>
      </c>
      <c r="S456">
        <v>7695801047</v>
      </c>
      <c r="T456">
        <v>169957</v>
      </c>
      <c r="U456">
        <v>3853352</v>
      </c>
      <c r="V456">
        <v>60.17</v>
      </c>
      <c r="W456" s="3">
        <f>StockData[[#This Row],[CLOSE]]-StockData[[#This Row],[PREV. CLOSE]]</f>
        <v>3.9000000000000909</v>
      </c>
      <c r="X456" s="2">
        <f>IFERROR((StockData[[#This Row],[CLOSE]]-StockData[[#This Row],[PREV. CLOSE]])/StockData[[#This Row],[PREV. CLOSE]],0)</f>
        <v>3.2600518264650096E-3</v>
      </c>
      <c r="Y456" t="str">
        <f>IF(StockData[[#This Row],[Daily Return %]]&gt;0,"Gain",IF(StockData[[#This Row],[Daily Return %]]&lt;0,"Loss","No Change"))</f>
        <v>Gain</v>
      </c>
    </row>
    <row r="457" spans="1:25" x14ac:dyDescent="0.3">
      <c r="A457" s="1">
        <v>45950</v>
      </c>
      <c r="B457" s="1" t="s">
        <v>499</v>
      </c>
      <c r="C457" s="1" t="s">
        <v>230</v>
      </c>
      <c r="D457">
        <f>MONTH(StockData[[#This Row],[DATE]])</f>
        <v>10</v>
      </c>
      <c r="E457">
        <v>2025</v>
      </c>
      <c r="F457" t="s">
        <v>231</v>
      </c>
      <c r="G457" t="str">
        <f>"Q"&amp;ROUNDUP(StockData[[#This Row],[Month Number]]/3,0)</f>
        <v>Q4</v>
      </c>
      <c r="H457" s="1" t="s">
        <v>28</v>
      </c>
      <c r="I457" s="1" t="s">
        <v>29</v>
      </c>
      <c r="J457" t="s">
        <v>30</v>
      </c>
      <c r="K457">
        <v>1207.9000000000001</v>
      </c>
      <c r="L457">
        <v>1231.7</v>
      </c>
      <c r="M457">
        <v>1207</v>
      </c>
      <c r="N457">
        <v>1200.2</v>
      </c>
      <c r="O457">
        <v>1225</v>
      </c>
      <c r="P457">
        <v>1226</v>
      </c>
      <c r="Q457">
        <v>1225.25</v>
      </c>
      <c r="R457">
        <v>7418616</v>
      </c>
      <c r="S457">
        <v>9089647669.1000004</v>
      </c>
      <c r="T457">
        <v>267224</v>
      </c>
      <c r="U457">
        <v>4237494</v>
      </c>
      <c r="V457">
        <v>57.12</v>
      </c>
      <c r="W457" s="3">
        <f>StockData[[#This Row],[CLOSE]]-StockData[[#This Row],[PREV. CLOSE]]</f>
        <v>25.799999999999955</v>
      </c>
      <c r="X457" s="2">
        <f>IFERROR((StockData[[#This Row],[CLOSE]]-StockData[[#This Row],[PREV. CLOSE]])/StockData[[#This Row],[PREV. CLOSE]],0)</f>
        <v>2.1496417263789331E-2</v>
      </c>
      <c r="Y457" t="str">
        <f>IF(StockData[[#This Row],[Daily Return %]]&gt;0,"Gain",IF(StockData[[#This Row],[Daily Return %]]&lt;0,"Loss","No Change"))</f>
        <v>Gain</v>
      </c>
    </row>
    <row r="458" spans="1:25" x14ac:dyDescent="0.3">
      <c r="A458" s="1">
        <v>45951</v>
      </c>
      <c r="B458" s="1" t="s">
        <v>500</v>
      </c>
      <c r="C458" s="1" t="s">
        <v>230</v>
      </c>
      <c r="D458">
        <f>MONTH(StockData[[#This Row],[DATE]])</f>
        <v>10</v>
      </c>
      <c r="E458">
        <v>2025</v>
      </c>
      <c r="F458" t="s">
        <v>231</v>
      </c>
      <c r="G458" t="str">
        <f>"Q"&amp;ROUNDUP(StockData[[#This Row],[Month Number]]/3,0)</f>
        <v>Q4</v>
      </c>
      <c r="H458" s="1" t="s">
        <v>28</v>
      </c>
      <c r="I458" s="1" t="s">
        <v>29</v>
      </c>
      <c r="J458" t="s">
        <v>30</v>
      </c>
      <c r="K458">
        <v>1225.8</v>
      </c>
      <c r="L458">
        <v>1238.8</v>
      </c>
      <c r="M458">
        <v>1222</v>
      </c>
      <c r="N458">
        <v>1226</v>
      </c>
      <c r="O458">
        <v>1233</v>
      </c>
      <c r="P458">
        <v>1237.3</v>
      </c>
      <c r="Q458">
        <v>1234.8599999999999</v>
      </c>
      <c r="R458">
        <v>1940248</v>
      </c>
      <c r="S458">
        <v>2395939900.5</v>
      </c>
      <c r="T458">
        <v>24097</v>
      </c>
      <c r="U458">
        <v>1357899</v>
      </c>
      <c r="V458">
        <v>69.989999999999995</v>
      </c>
      <c r="W458" s="3">
        <f>StockData[[#This Row],[CLOSE]]-StockData[[#This Row],[PREV. CLOSE]]</f>
        <v>11.299999999999955</v>
      </c>
      <c r="X458" s="2">
        <f>IFERROR((StockData[[#This Row],[CLOSE]]-StockData[[#This Row],[PREV. CLOSE]])/StockData[[#This Row],[PREV. CLOSE]],0)</f>
        <v>9.2169657422511864E-3</v>
      </c>
      <c r="Y458" t="str">
        <f>IF(StockData[[#This Row],[Daily Return %]]&gt;0,"Gain",IF(StockData[[#This Row],[Daily Return %]]&lt;0,"Loss","No Change"))</f>
        <v>Gain</v>
      </c>
    </row>
    <row r="459" spans="1:25" x14ac:dyDescent="0.3">
      <c r="A459" s="1">
        <v>45953</v>
      </c>
      <c r="B459" s="1" t="s">
        <v>501</v>
      </c>
      <c r="C459" s="1" t="s">
        <v>230</v>
      </c>
      <c r="D459">
        <f>MONTH(StockData[[#This Row],[DATE]])</f>
        <v>10</v>
      </c>
      <c r="E459">
        <v>2025</v>
      </c>
      <c r="F459" t="s">
        <v>231</v>
      </c>
      <c r="G459" t="str">
        <f>"Q"&amp;ROUNDUP(StockData[[#This Row],[Month Number]]/3,0)</f>
        <v>Q4</v>
      </c>
      <c r="H459" s="1" t="s">
        <v>28</v>
      </c>
      <c r="I459" s="1" t="s">
        <v>29</v>
      </c>
      <c r="J459" t="s">
        <v>30</v>
      </c>
      <c r="K459">
        <v>1246</v>
      </c>
      <c r="L459">
        <v>1276.0999999999999</v>
      </c>
      <c r="M459">
        <v>1241.3</v>
      </c>
      <c r="N459">
        <v>1237.3</v>
      </c>
      <c r="O459">
        <v>1253.5999999999999</v>
      </c>
      <c r="P459">
        <v>1258.8</v>
      </c>
      <c r="Q459">
        <v>1263.78</v>
      </c>
      <c r="R459">
        <v>14611221</v>
      </c>
      <c r="S459">
        <v>18465424370.400002</v>
      </c>
      <c r="T459">
        <v>265893</v>
      </c>
      <c r="U459">
        <v>9540541</v>
      </c>
      <c r="V459">
        <v>65.3</v>
      </c>
      <c r="W459" s="3">
        <f>StockData[[#This Row],[CLOSE]]-StockData[[#This Row],[PREV. CLOSE]]</f>
        <v>21.5</v>
      </c>
      <c r="X459" s="2">
        <f>IFERROR((StockData[[#This Row],[CLOSE]]-StockData[[#This Row],[PREV. CLOSE]])/StockData[[#This Row],[PREV. CLOSE]],0)</f>
        <v>1.7376545704356261E-2</v>
      </c>
      <c r="Y459" t="str">
        <f>IF(StockData[[#This Row],[Daily Return %]]&gt;0,"Gain",IF(StockData[[#This Row],[Daily Return %]]&lt;0,"Loss","No Change"))</f>
        <v>Gain</v>
      </c>
    </row>
    <row r="460" spans="1:25" x14ac:dyDescent="0.3">
      <c r="A460" s="1">
        <v>45954</v>
      </c>
      <c r="B460" s="1" t="s">
        <v>502</v>
      </c>
      <c r="C460" s="1" t="s">
        <v>230</v>
      </c>
      <c r="D460">
        <f>MONTH(StockData[[#This Row],[DATE]])</f>
        <v>10</v>
      </c>
      <c r="E460">
        <v>2025</v>
      </c>
      <c r="F460" t="s">
        <v>231</v>
      </c>
      <c r="G460" t="str">
        <f>"Q"&amp;ROUNDUP(StockData[[#This Row],[Month Number]]/3,0)</f>
        <v>Q4</v>
      </c>
      <c r="H460" s="1" t="s">
        <v>28</v>
      </c>
      <c r="I460" s="1" t="s">
        <v>29</v>
      </c>
      <c r="J460" t="s">
        <v>30</v>
      </c>
      <c r="K460">
        <v>1254.2</v>
      </c>
      <c r="L460">
        <v>1256</v>
      </c>
      <c r="M460">
        <v>1240.0999999999999</v>
      </c>
      <c r="N460">
        <v>1258.8</v>
      </c>
      <c r="O460">
        <v>1242</v>
      </c>
      <c r="P460">
        <v>1241.9000000000001</v>
      </c>
      <c r="Q460">
        <v>1244.33</v>
      </c>
      <c r="R460">
        <v>4882046</v>
      </c>
      <c r="S460">
        <v>6074895931.3000002</v>
      </c>
      <c r="T460">
        <v>162789</v>
      </c>
      <c r="U460">
        <v>3207399</v>
      </c>
      <c r="V460">
        <v>65.7</v>
      </c>
      <c r="W460" s="3">
        <f>StockData[[#This Row],[CLOSE]]-StockData[[#This Row],[PREV. CLOSE]]</f>
        <v>-16.899999999999864</v>
      </c>
      <c r="X460" s="2">
        <f>IFERROR((StockData[[#This Row],[CLOSE]]-StockData[[#This Row],[PREV. CLOSE]])/StockData[[#This Row],[PREV. CLOSE]],0)</f>
        <v>-1.3425484588496874E-2</v>
      </c>
      <c r="Y460" t="str">
        <f>IF(StockData[[#This Row],[Daily Return %]]&gt;0,"Gain",IF(StockData[[#This Row],[Daily Return %]]&lt;0,"Loss","No Change"))</f>
        <v>Loss</v>
      </c>
    </row>
    <row r="461" spans="1:25" x14ac:dyDescent="0.3">
      <c r="A461" s="1">
        <v>45957</v>
      </c>
      <c r="B461" s="1" t="s">
        <v>503</v>
      </c>
      <c r="C461" s="1" t="s">
        <v>230</v>
      </c>
      <c r="D461">
        <f>MONTH(StockData[[#This Row],[DATE]])</f>
        <v>10</v>
      </c>
      <c r="E461">
        <v>2025</v>
      </c>
      <c r="F461" t="s">
        <v>231</v>
      </c>
      <c r="G461" t="str">
        <f>"Q"&amp;ROUNDUP(StockData[[#This Row],[Month Number]]/3,0)</f>
        <v>Q4</v>
      </c>
      <c r="H461" s="1" t="s">
        <v>28</v>
      </c>
      <c r="I461" s="1" t="s">
        <v>29</v>
      </c>
      <c r="J461" t="s">
        <v>30</v>
      </c>
      <c r="K461">
        <v>1243.4000000000001</v>
      </c>
      <c r="L461">
        <v>1258.5</v>
      </c>
      <c r="M461">
        <v>1242.5999999999999</v>
      </c>
      <c r="N461">
        <v>1241.9000000000001</v>
      </c>
      <c r="O461">
        <v>1254.2</v>
      </c>
      <c r="P461">
        <v>1254.0999999999999</v>
      </c>
      <c r="Q461">
        <v>1250.54</v>
      </c>
      <c r="R461">
        <v>6185072</v>
      </c>
      <c r="S461">
        <v>7734671608.6999998</v>
      </c>
      <c r="T461">
        <v>148653</v>
      </c>
      <c r="U461">
        <v>4204836</v>
      </c>
      <c r="V461">
        <v>67.98</v>
      </c>
      <c r="W461" s="3">
        <f>StockData[[#This Row],[CLOSE]]-StockData[[#This Row],[PREV. CLOSE]]</f>
        <v>12.199999999999818</v>
      </c>
      <c r="X461" s="2">
        <f>IFERROR((StockData[[#This Row],[CLOSE]]-StockData[[#This Row],[PREV. CLOSE]])/StockData[[#This Row],[PREV. CLOSE]],0)</f>
        <v>9.823657299299314E-3</v>
      </c>
      <c r="Y461" t="str">
        <f>IF(StockData[[#This Row],[Daily Return %]]&gt;0,"Gain",IF(StockData[[#This Row],[Daily Return %]]&lt;0,"Loss","No Change"))</f>
        <v>Gain</v>
      </c>
    </row>
    <row r="462" spans="1:25" x14ac:dyDescent="0.3">
      <c r="A462" s="1">
        <v>45958</v>
      </c>
      <c r="B462" s="1" t="s">
        <v>504</v>
      </c>
      <c r="C462" s="1" t="s">
        <v>230</v>
      </c>
      <c r="D462">
        <f>MONTH(StockData[[#This Row],[DATE]])</f>
        <v>10</v>
      </c>
      <c r="E462">
        <v>2025</v>
      </c>
      <c r="F462" t="s">
        <v>231</v>
      </c>
      <c r="G462" t="str">
        <f>"Q"&amp;ROUNDUP(StockData[[#This Row],[Month Number]]/3,0)</f>
        <v>Q4</v>
      </c>
      <c r="H462" s="1" t="s">
        <v>28</v>
      </c>
      <c r="I462" s="1" t="s">
        <v>29</v>
      </c>
      <c r="J462" t="s">
        <v>30</v>
      </c>
      <c r="K462">
        <v>1249</v>
      </c>
      <c r="L462">
        <v>1258.9000000000001</v>
      </c>
      <c r="M462">
        <v>1236.5999999999999</v>
      </c>
      <c r="N462">
        <v>1254.0999999999999</v>
      </c>
      <c r="O462">
        <v>1247</v>
      </c>
      <c r="P462">
        <v>1246.3</v>
      </c>
      <c r="Q462">
        <v>1245.51</v>
      </c>
      <c r="R462">
        <v>8146777</v>
      </c>
      <c r="S462">
        <v>10146927435</v>
      </c>
      <c r="T462">
        <v>145700</v>
      </c>
      <c r="U462">
        <v>4814142</v>
      </c>
      <c r="V462">
        <v>59.09</v>
      </c>
      <c r="W462" s="3">
        <f>StockData[[#This Row],[CLOSE]]-StockData[[#This Row],[PREV. CLOSE]]</f>
        <v>-7.7999999999999545</v>
      </c>
      <c r="X462" s="2">
        <f>IFERROR((StockData[[#This Row],[CLOSE]]-StockData[[#This Row],[PREV. CLOSE]])/StockData[[#This Row],[PREV. CLOSE]],0)</f>
        <v>-6.2195997129415159E-3</v>
      </c>
      <c r="Y462" t="str">
        <f>IF(StockData[[#This Row],[Daily Return %]]&gt;0,"Gain",IF(StockData[[#This Row],[Daily Return %]]&lt;0,"Loss","No Change"))</f>
        <v>Loss</v>
      </c>
    </row>
    <row r="463" spans="1:25" x14ac:dyDescent="0.3">
      <c r="A463" s="1">
        <v>45959</v>
      </c>
      <c r="B463" s="1" t="s">
        <v>505</v>
      </c>
      <c r="C463" s="1" t="s">
        <v>230</v>
      </c>
      <c r="D463">
        <f>MONTH(StockData[[#This Row],[DATE]])</f>
        <v>10</v>
      </c>
      <c r="E463">
        <v>2025</v>
      </c>
      <c r="F463" t="s">
        <v>231</v>
      </c>
      <c r="G463" t="str">
        <f>"Q"&amp;ROUNDUP(StockData[[#This Row],[Month Number]]/3,0)</f>
        <v>Q4</v>
      </c>
      <c r="H463" s="1" t="s">
        <v>28</v>
      </c>
      <c r="I463" s="1" t="s">
        <v>29</v>
      </c>
      <c r="J463" t="s">
        <v>30</v>
      </c>
      <c r="K463">
        <v>1246.9000000000001</v>
      </c>
      <c r="L463">
        <v>1251</v>
      </c>
      <c r="M463">
        <v>1239.2</v>
      </c>
      <c r="N463">
        <v>1246.3</v>
      </c>
      <c r="O463">
        <v>1249</v>
      </c>
      <c r="P463">
        <v>1248.8</v>
      </c>
      <c r="Q463">
        <v>1244.5899999999999</v>
      </c>
      <c r="R463">
        <v>4578825</v>
      </c>
      <c r="S463">
        <v>5698756738.1999998</v>
      </c>
      <c r="T463">
        <v>97433</v>
      </c>
      <c r="U463">
        <v>3198838</v>
      </c>
      <c r="V463">
        <v>69.86</v>
      </c>
      <c r="W463" s="3">
        <f>StockData[[#This Row],[CLOSE]]-StockData[[#This Row],[PREV. CLOSE]]</f>
        <v>2.5</v>
      </c>
      <c r="X463" s="2">
        <f>IFERROR((StockData[[#This Row],[CLOSE]]-StockData[[#This Row],[PREV. CLOSE]])/StockData[[#This Row],[PREV. CLOSE]],0)</f>
        <v>2.0059375752226592E-3</v>
      </c>
      <c r="Y463" t="str">
        <f>IF(StockData[[#This Row],[Daily Return %]]&gt;0,"Gain",IF(StockData[[#This Row],[Daily Return %]]&lt;0,"Loss","No Change"))</f>
        <v>Gain</v>
      </c>
    </row>
    <row r="464" spans="1:25" x14ac:dyDescent="0.3">
      <c r="A464" s="1">
        <v>45960</v>
      </c>
      <c r="B464" s="1" t="s">
        <v>506</v>
      </c>
      <c r="C464" s="1" t="s">
        <v>230</v>
      </c>
      <c r="D464">
        <f>MONTH(StockData[[#This Row],[DATE]])</f>
        <v>10</v>
      </c>
      <c r="E464">
        <v>2025</v>
      </c>
      <c r="F464" t="s">
        <v>231</v>
      </c>
      <c r="G464" t="str">
        <f>"Q"&amp;ROUNDUP(StockData[[#This Row],[Month Number]]/3,0)</f>
        <v>Q4</v>
      </c>
      <c r="H464" s="1" t="s">
        <v>28</v>
      </c>
      <c r="I464" s="1" t="s">
        <v>29</v>
      </c>
      <c r="J464" t="s">
        <v>30</v>
      </c>
      <c r="K464">
        <v>1243</v>
      </c>
      <c r="L464">
        <v>1248</v>
      </c>
      <c r="M464">
        <v>1235</v>
      </c>
      <c r="N464">
        <v>1248.8</v>
      </c>
      <c r="O464">
        <v>1241</v>
      </c>
      <c r="P464">
        <v>1238.5999999999999</v>
      </c>
      <c r="Q464">
        <v>1241.3599999999999</v>
      </c>
      <c r="R464">
        <v>4017532</v>
      </c>
      <c r="S464">
        <v>4987207869.3999996</v>
      </c>
      <c r="T464">
        <v>101534</v>
      </c>
      <c r="U464">
        <v>2154081</v>
      </c>
      <c r="V464">
        <v>53.62</v>
      </c>
      <c r="W464" s="3">
        <f>StockData[[#This Row],[CLOSE]]-StockData[[#This Row],[PREV. CLOSE]]</f>
        <v>-10.200000000000045</v>
      </c>
      <c r="X464" s="2">
        <f>IFERROR((StockData[[#This Row],[CLOSE]]-StockData[[#This Row],[PREV. CLOSE]])/StockData[[#This Row],[PREV. CLOSE]],0)</f>
        <v>-8.1678411274824191E-3</v>
      </c>
      <c r="Y464" t="str">
        <f>IF(StockData[[#This Row],[Daily Return %]]&gt;0,"Gain",IF(StockData[[#This Row],[Daily Return %]]&lt;0,"Loss","No Change"))</f>
        <v>Loss</v>
      </c>
    </row>
    <row r="465" spans="1:25" x14ac:dyDescent="0.3">
      <c r="A465" s="1">
        <v>45961</v>
      </c>
      <c r="B465" s="1" t="s">
        <v>507</v>
      </c>
      <c r="C465" s="1" t="s">
        <v>230</v>
      </c>
      <c r="D465">
        <f>MONTH(StockData[[#This Row],[DATE]])</f>
        <v>10</v>
      </c>
      <c r="E465">
        <v>2025</v>
      </c>
      <c r="F465" t="s">
        <v>231</v>
      </c>
      <c r="G465" t="str">
        <f>"Q"&amp;ROUNDUP(StockData[[#This Row],[Month Number]]/3,0)</f>
        <v>Q4</v>
      </c>
      <c r="H465" s="1" t="s">
        <v>28</v>
      </c>
      <c r="I465" s="1" t="s">
        <v>29</v>
      </c>
      <c r="J465" t="s">
        <v>30</v>
      </c>
      <c r="K465">
        <v>1243</v>
      </c>
      <c r="L465">
        <v>1245.4000000000001</v>
      </c>
      <c r="M465">
        <v>1231</v>
      </c>
      <c r="N465">
        <v>1238.5999999999999</v>
      </c>
      <c r="O465">
        <v>1232.3</v>
      </c>
      <c r="P465">
        <v>1232.8</v>
      </c>
      <c r="Q465">
        <v>1234.97</v>
      </c>
      <c r="R465">
        <v>4106607</v>
      </c>
      <c r="S465">
        <v>5071531632.5</v>
      </c>
      <c r="T465">
        <v>95421</v>
      </c>
      <c r="U465">
        <v>3095672</v>
      </c>
      <c r="V465">
        <v>75.38</v>
      </c>
      <c r="W465" s="3">
        <f>StockData[[#This Row],[CLOSE]]-StockData[[#This Row],[PREV. CLOSE]]</f>
        <v>-5.7999999999999545</v>
      </c>
      <c r="X465" s="2">
        <f>IFERROR((StockData[[#This Row],[CLOSE]]-StockData[[#This Row],[PREV. CLOSE]])/StockData[[#This Row],[PREV. CLOSE]],0)</f>
        <v>-4.6827062812852859E-3</v>
      </c>
      <c r="Y465" t="str">
        <f>IF(StockData[[#This Row],[Daily Return %]]&gt;0,"Gain",IF(StockData[[#This Row],[Daily Return %]]&lt;0,"Loss","No Change"))</f>
        <v>Loss</v>
      </c>
    </row>
    <row r="466" spans="1:25" x14ac:dyDescent="0.3">
      <c r="A466" s="1">
        <v>45964</v>
      </c>
      <c r="B466" s="1" t="s">
        <v>508</v>
      </c>
      <c r="C466" s="1" t="s">
        <v>254</v>
      </c>
      <c r="D466">
        <f>MONTH(StockData[[#This Row],[DATE]])</f>
        <v>11</v>
      </c>
      <c r="E466">
        <v>2025</v>
      </c>
      <c r="F466" t="s">
        <v>231</v>
      </c>
      <c r="G466" t="str">
        <f>"Q"&amp;ROUNDUP(StockData[[#This Row],[Month Number]]/3,0)</f>
        <v>Q4</v>
      </c>
      <c r="H466" s="1" t="s">
        <v>28</v>
      </c>
      <c r="I466" s="1" t="s">
        <v>29</v>
      </c>
      <c r="J466" t="s">
        <v>30</v>
      </c>
      <c r="K466">
        <v>1226</v>
      </c>
      <c r="L466">
        <v>1241</v>
      </c>
      <c r="M466">
        <v>1222.3</v>
      </c>
      <c r="N466">
        <v>1232.8</v>
      </c>
      <c r="O466">
        <v>1233.0999999999999</v>
      </c>
      <c r="P466">
        <v>1233.7</v>
      </c>
      <c r="Q466">
        <v>1233.1300000000001</v>
      </c>
      <c r="R466">
        <v>6118907</v>
      </c>
      <c r="S466">
        <v>7545403248.6000004</v>
      </c>
      <c r="T466">
        <v>136339</v>
      </c>
      <c r="U466">
        <v>4211055</v>
      </c>
      <c r="V466">
        <v>68.819999999999993</v>
      </c>
      <c r="W466" s="3">
        <f>StockData[[#This Row],[CLOSE]]-StockData[[#This Row],[PREV. CLOSE]]</f>
        <v>0.90000000000009095</v>
      </c>
      <c r="X466" s="2">
        <f>IFERROR((StockData[[#This Row],[CLOSE]]-StockData[[#This Row],[PREV. CLOSE]])/StockData[[#This Row],[PREV. CLOSE]],0)</f>
        <v>7.3004542504874351E-4</v>
      </c>
      <c r="Y466" t="str">
        <f>IF(StockData[[#This Row],[Daily Return %]]&gt;0,"Gain",IF(StockData[[#This Row],[Daily Return %]]&lt;0,"Loss","No Change"))</f>
        <v>Gain</v>
      </c>
    </row>
    <row r="467" spans="1:25" x14ac:dyDescent="0.3">
      <c r="A467" s="1">
        <v>45965</v>
      </c>
      <c r="B467" s="1" t="s">
        <v>509</v>
      </c>
      <c r="C467" s="1" t="s">
        <v>254</v>
      </c>
      <c r="D467">
        <f>MONTH(StockData[[#This Row],[DATE]])</f>
        <v>11</v>
      </c>
      <c r="E467">
        <v>2025</v>
      </c>
      <c r="F467" t="s">
        <v>231</v>
      </c>
      <c r="G467" t="str">
        <f>"Q"&amp;ROUNDUP(StockData[[#This Row],[Month Number]]/3,0)</f>
        <v>Q4</v>
      </c>
      <c r="H467" s="1" t="s">
        <v>28</v>
      </c>
      <c r="I467" s="1" t="s">
        <v>29</v>
      </c>
      <c r="J467" t="s">
        <v>30</v>
      </c>
      <c r="K467">
        <v>1230.0999999999999</v>
      </c>
      <c r="L467">
        <v>1235.9000000000001</v>
      </c>
      <c r="M467">
        <v>1222.8</v>
      </c>
      <c r="N467">
        <v>1233.7</v>
      </c>
      <c r="O467">
        <v>1226.0999999999999</v>
      </c>
      <c r="P467">
        <v>1226.5999999999999</v>
      </c>
      <c r="Q467">
        <v>1227.19</v>
      </c>
      <c r="R467">
        <v>3299345</v>
      </c>
      <c r="S467">
        <v>4048930974.6999998</v>
      </c>
      <c r="T467">
        <v>114294</v>
      </c>
      <c r="U467">
        <v>1885153</v>
      </c>
      <c r="V467">
        <v>57.14</v>
      </c>
      <c r="W467" s="3">
        <f>StockData[[#This Row],[CLOSE]]-StockData[[#This Row],[PREV. CLOSE]]</f>
        <v>-7.1000000000001364</v>
      </c>
      <c r="X467" s="2">
        <f>IFERROR((StockData[[#This Row],[CLOSE]]-StockData[[#This Row],[PREV. CLOSE]])/StockData[[#This Row],[PREV. CLOSE]],0)</f>
        <v>-5.755045797195539E-3</v>
      </c>
      <c r="Y467" t="str">
        <f>IF(StockData[[#This Row],[Daily Return %]]&gt;0,"Gain",IF(StockData[[#This Row],[Daily Return %]]&lt;0,"Loss","No Change"))</f>
        <v>Loss</v>
      </c>
    </row>
    <row r="468" spans="1:25" x14ac:dyDescent="0.3">
      <c r="A468" s="1">
        <v>45967</v>
      </c>
      <c r="B468" s="1" t="s">
        <v>510</v>
      </c>
      <c r="C468" s="1" t="s">
        <v>254</v>
      </c>
      <c r="D468">
        <f>MONTH(StockData[[#This Row],[DATE]])</f>
        <v>11</v>
      </c>
      <c r="E468">
        <v>2025</v>
      </c>
      <c r="F468" t="s">
        <v>231</v>
      </c>
      <c r="G468" t="str">
        <f>"Q"&amp;ROUNDUP(StockData[[#This Row],[Month Number]]/3,0)</f>
        <v>Q4</v>
      </c>
      <c r="H468" s="1" t="s">
        <v>28</v>
      </c>
      <c r="I468" s="1" t="s">
        <v>29</v>
      </c>
      <c r="J468" t="s">
        <v>30</v>
      </c>
      <c r="K468">
        <v>1225</v>
      </c>
      <c r="L468">
        <v>1239.5999999999999</v>
      </c>
      <c r="M468">
        <v>1225</v>
      </c>
      <c r="N468">
        <v>1226.5999999999999</v>
      </c>
      <c r="O468">
        <v>1227.7</v>
      </c>
      <c r="P468">
        <v>1228.5</v>
      </c>
      <c r="Q468">
        <v>1230.7</v>
      </c>
      <c r="R468">
        <v>3733721</v>
      </c>
      <c r="S468">
        <v>4595094516.1999998</v>
      </c>
      <c r="T468">
        <v>107587</v>
      </c>
      <c r="U468">
        <v>2466135</v>
      </c>
      <c r="V468">
        <v>66.05</v>
      </c>
      <c r="W468" s="3">
        <f>StockData[[#This Row],[CLOSE]]-StockData[[#This Row],[PREV. CLOSE]]</f>
        <v>1.9000000000000909</v>
      </c>
      <c r="X468" s="2">
        <f>IFERROR((StockData[[#This Row],[CLOSE]]-StockData[[#This Row],[PREV. CLOSE]])/StockData[[#This Row],[PREV. CLOSE]],0)</f>
        <v>1.5489972281102977E-3</v>
      </c>
      <c r="Y468" t="str">
        <f>IF(StockData[[#This Row],[Daily Return %]]&gt;0,"Gain",IF(StockData[[#This Row],[Daily Return %]]&lt;0,"Loss","No Change"))</f>
        <v>Gain</v>
      </c>
    </row>
    <row r="469" spans="1:25" x14ac:dyDescent="0.3">
      <c r="A469" s="1">
        <v>45968</v>
      </c>
      <c r="B469" s="1" t="s">
        <v>511</v>
      </c>
      <c r="C469" s="1" t="s">
        <v>254</v>
      </c>
      <c r="D469">
        <f>MONTH(StockData[[#This Row],[DATE]])</f>
        <v>11</v>
      </c>
      <c r="E469">
        <v>2025</v>
      </c>
      <c r="F469" t="s">
        <v>231</v>
      </c>
      <c r="G469" t="str">
        <f>"Q"&amp;ROUNDUP(StockData[[#This Row],[Month Number]]/3,0)</f>
        <v>Q4</v>
      </c>
      <c r="H469" s="1" t="s">
        <v>28</v>
      </c>
      <c r="I469" s="1" t="s">
        <v>29</v>
      </c>
      <c r="J469" t="s">
        <v>30</v>
      </c>
      <c r="K469">
        <v>1227</v>
      </c>
      <c r="L469">
        <v>1228.8</v>
      </c>
      <c r="M469">
        <v>1217</v>
      </c>
      <c r="N469">
        <v>1228.5</v>
      </c>
      <c r="O469">
        <v>1224.0999999999999</v>
      </c>
      <c r="P469">
        <v>1222.8</v>
      </c>
      <c r="Q469">
        <v>1224.4100000000001</v>
      </c>
      <c r="R469">
        <v>3461466</v>
      </c>
      <c r="S469">
        <v>4238244710.9000001</v>
      </c>
      <c r="T469">
        <v>115566</v>
      </c>
      <c r="U469">
        <v>2458890</v>
      </c>
      <c r="V469">
        <v>71.040000000000006</v>
      </c>
      <c r="W469" s="3">
        <f>StockData[[#This Row],[CLOSE]]-StockData[[#This Row],[PREV. CLOSE]]</f>
        <v>-5.7000000000000455</v>
      </c>
      <c r="X469" s="2">
        <f>IFERROR((StockData[[#This Row],[CLOSE]]-StockData[[#This Row],[PREV. CLOSE]])/StockData[[#This Row],[PREV. CLOSE]],0)</f>
        <v>-4.6398046398046771E-3</v>
      </c>
      <c r="Y469" t="str">
        <f>IF(StockData[[#This Row],[Daily Return %]]&gt;0,"Gain",IF(StockData[[#This Row],[Daily Return %]]&lt;0,"Loss","No Change"))</f>
        <v>Loss</v>
      </c>
    </row>
    <row r="470" spans="1:25" x14ac:dyDescent="0.3">
      <c r="A470" s="1">
        <v>45971</v>
      </c>
      <c r="B470" s="1" t="s">
        <v>512</v>
      </c>
      <c r="C470" s="1" t="s">
        <v>254</v>
      </c>
      <c r="D470">
        <f>MONTH(StockData[[#This Row],[DATE]])</f>
        <v>11</v>
      </c>
      <c r="E470">
        <v>2025</v>
      </c>
      <c r="F470" t="s">
        <v>231</v>
      </c>
      <c r="G470" t="str">
        <f>"Q"&amp;ROUNDUP(StockData[[#This Row],[Month Number]]/3,0)</f>
        <v>Q4</v>
      </c>
      <c r="H470" s="1" t="s">
        <v>28</v>
      </c>
      <c r="I470" s="1" t="s">
        <v>29</v>
      </c>
      <c r="J470" t="s">
        <v>30</v>
      </c>
      <c r="K470">
        <v>1222</v>
      </c>
      <c r="L470">
        <v>1232.8</v>
      </c>
      <c r="M470">
        <v>1215.5</v>
      </c>
      <c r="N470">
        <v>1222.8</v>
      </c>
      <c r="O470">
        <v>1215.5</v>
      </c>
      <c r="P470">
        <v>1217</v>
      </c>
      <c r="Q470">
        <v>1222.8399999999999</v>
      </c>
      <c r="R470">
        <v>4140568</v>
      </c>
      <c r="S470">
        <v>5063246097</v>
      </c>
      <c r="T470">
        <v>124190</v>
      </c>
      <c r="U470">
        <v>2971778</v>
      </c>
      <c r="V470">
        <v>71.77</v>
      </c>
      <c r="W470" s="3">
        <f>StockData[[#This Row],[CLOSE]]-StockData[[#This Row],[PREV. CLOSE]]</f>
        <v>-5.7999999999999545</v>
      </c>
      <c r="X470" s="2">
        <f>IFERROR((StockData[[#This Row],[CLOSE]]-StockData[[#This Row],[PREV. CLOSE]])/StockData[[#This Row],[PREV. CLOSE]],0)</f>
        <v>-4.7432122996401331E-3</v>
      </c>
      <c r="Y470" t="str">
        <f>IF(StockData[[#This Row],[Daily Return %]]&gt;0,"Gain",IF(StockData[[#This Row],[Daily Return %]]&lt;0,"Loss","No Change"))</f>
        <v>Loss</v>
      </c>
    </row>
    <row r="471" spans="1:25" x14ac:dyDescent="0.3">
      <c r="A471" s="1">
        <v>45972</v>
      </c>
      <c r="B471" s="1" t="s">
        <v>513</v>
      </c>
      <c r="C471" s="1" t="s">
        <v>254</v>
      </c>
      <c r="D471">
        <f>MONTH(StockData[[#This Row],[DATE]])</f>
        <v>11</v>
      </c>
      <c r="E471">
        <v>2025</v>
      </c>
      <c r="F471" t="s">
        <v>231</v>
      </c>
      <c r="G471" t="str">
        <f>"Q"&amp;ROUNDUP(StockData[[#This Row],[Month Number]]/3,0)</f>
        <v>Q4</v>
      </c>
      <c r="H471" s="1" t="s">
        <v>28</v>
      </c>
      <c r="I471" s="1" t="s">
        <v>29</v>
      </c>
      <c r="J471" t="s">
        <v>30</v>
      </c>
      <c r="K471">
        <v>1218.0999999999999</v>
      </c>
      <c r="L471">
        <v>1225</v>
      </c>
      <c r="M471">
        <v>1209.4000000000001</v>
      </c>
      <c r="N471">
        <v>1217</v>
      </c>
      <c r="O471">
        <v>1222.5</v>
      </c>
      <c r="P471">
        <v>1222.5</v>
      </c>
      <c r="Q471">
        <v>1219.3900000000001</v>
      </c>
      <c r="R471">
        <v>5615453</v>
      </c>
      <c r="S471">
        <v>6847440095.6999998</v>
      </c>
      <c r="T471">
        <v>126602</v>
      </c>
      <c r="U471">
        <v>3763155</v>
      </c>
      <c r="V471">
        <v>67.010000000000005</v>
      </c>
      <c r="W471" s="3">
        <f>StockData[[#This Row],[CLOSE]]-StockData[[#This Row],[PREV. CLOSE]]</f>
        <v>5.5</v>
      </c>
      <c r="X471" s="2">
        <f>IFERROR((StockData[[#This Row],[CLOSE]]-StockData[[#This Row],[PREV. CLOSE]])/StockData[[#This Row],[PREV. CLOSE]],0)</f>
        <v>4.5193097781429745E-3</v>
      </c>
      <c r="Y471" t="str">
        <f>IF(StockData[[#This Row],[Daily Return %]]&gt;0,"Gain",IF(StockData[[#This Row],[Daily Return %]]&lt;0,"Loss","No Change"))</f>
        <v>Gain</v>
      </c>
    </row>
    <row r="472" spans="1:25" x14ac:dyDescent="0.3">
      <c r="A472" s="1">
        <v>45973</v>
      </c>
      <c r="B472" s="1" t="s">
        <v>514</v>
      </c>
      <c r="C472" s="1" t="s">
        <v>254</v>
      </c>
      <c r="D472">
        <f>MONTH(StockData[[#This Row],[DATE]])</f>
        <v>11</v>
      </c>
      <c r="E472">
        <v>2025</v>
      </c>
      <c r="F472" t="s">
        <v>231</v>
      </c>
      <c r="G472" t="str">
        <f>"Q"&amp;ROUNDUP(StockData[[#This Row],[Month Number]]/3,0)</f>
        <v>Q4</v>
      </c>
      <c r="H472" s="1" t="s">
        <v>28</v>
      </c>
      <c r="I472" s="1" t="s">
        <v>29</v>
      </c>
      <c r="J472" t="s">
        <v>30</v>
      </c>
      <c r="K472">
        <v>1227.9000000000001</v>
      </c>
      <c r="L472">
        <v>1232.7</v>
      </c>
      <c r="M472">
        <v>1216.5</v>
      </c>
      <c r="N472">
        <v>1222.5</v>
      </c>
      <c r="O472">
        <v>1216.5</v>
      </c>
      <c r="P472">
        <v>1221.5999999999999</v>
      </c>
      <c r="Q472">
        <v>1225.22</v>
      </c>
      <c r="R472">
        <v>6782513</v>
      </c>
      <c r="S472">
        <v>8310064332.6000004</v>
      </c>
      <c r="T472">
        <v>138864</v>
      </c>
      <c r="U472">
        <v>5235281</v>
      </c>
      <c r="V472">
        <v>77.19</v>
      </c>
      <c r="W472" s="3">
        <f>StockData[[#This Row],[CLOSE]]-StockData[[#This Row],[PREV. CLOSE]]</f>
        <v>-0.90000000000009095</v>
      </c>
      <c r="X472" s="2">
        <f>IFERROR((StockData[[#This Row],[CLOSE]]-StockData[[#This Row],[PREV. CLOSE]])/StockData[[#This Row],[PREV. CLOSE]],0)</f>
        <v>-7.3619631901847933E-4</v>
      </c>
      <c r="Y472" t="str">
        <f>IF(StockData[[#This Row],[Daily Return %]]&gt;0,"Gain",IF(StockData[[#This Row],[Daily Return %]]&lt;0,"Loss","No Change"))</f>
        <v>Loss</v>
      </c>
    </row>
    <row r="473" spans="1:25" x14ac:dyDescent="0.3">
      <c r="A473" s="1">
        <v>45973</v>
      </c>
      <c r="B473" s="1" t="s">
        <v>515</v>
      </c>
      <c r="C473" s="1" t="s">
        <v>254</v>
      </c>
      <c r="D473">
        <f>MONTH(StockData[[#This Row],[DATE]])</f>
        <v>11</v>
      </c>
      <c r="E473">
        <v>2025</v>
      </c>
      <c r="F473" t="s">
        <v>231</v>
      </c>
      <c r="G473" t="str">
        <f>"Q"&amp;ROUNDUP(StockData[[#This Row],[Month Number]]/3,0)</f>
        <v>Q4</v>
      </c>
      <c r="H473" s="1" t="s">
        <v>28</v>
      </c>
      <c r="I473" s="1" t="s">
        <v>29</v>
      </c>
      <c r="J473" t="s">
        <v>30</v>
      </c>
      <c r="K473">
        <v>1227.9000000000001</v>
      </c>
      <c r="L473">
        <v>1232.7</v>
      </c>
      <c r="M473">
        <v>1216.5</v>
      </c>
      <c r="N473">
        <v>1222.5</v>
      </c>
      <c r="O473">
        <v>1216.5</v>
      </c>
      <c r="P473">
        <v>1221.5999999999999</v>
      </c>
      <c r="Q473">
        <v>1225.22</v>
      </c>
      <c r="R473">
        <v>6782513</v>
      </c>
      <c r="S473">
        <v>8310064332.6000004</v>
      </c>
      <c r="T473">
        <v>138864</v>
      </c>
      <c r="U473">
        <v>5235281</v>
      </c>
      <c r="V473">
        <v>77.19</v>
      </c>
      <c r="W473" s="3">
        <f>StockData[[#This Row],[CLOSE]]-StockData[[#This Row],[PREV. CLOSE]]</f>
        <v>-0.90000000000009095</v>
      </c>
      <c r="X473" s="2">
        <f>IFERROR((StockData[[#This Row],[CLOSE]]-StockData[[#This Row],[PREV. CLOSE]])/StockData[[#This Row],[PREV. CLOSE]],0)</f>
        <v>-7.3619631901847933E-4</v>
      </c>
      <c r="Y473" t="str">
        <f>IF(StockData[[#This Row],[Daily Return %]]&gt;0,"Gain",IF(StockData[[#This Row],[Daily Return %]]&lt;0,"Loss","No Change"))</f>
        <v>Loss</v>
      </c>
    </row>
    <row r="474" spans="1:25" x14ac:dyDescent="0.3">
      <c r="A474" s="1">
        <v>45974</v>
      </c>
      <c r="B474" s="1" t="s">
        <v>516</v>
      </c>
      <c r="C474" s="1" t="s">
        <v>254</v>
      </c>
      <c r="D474">
        <f>MONTH(StockData[[#This Row],[DATE]])</f>
        <v>11</v>
      </c>
      <c r="E474">
        <v>2025</v>
      </c>
      <c r="F474" t="s">
        <v>231</v>
      </c>
      <c r="G474" t="str">
        <f>"Q"&amp;ROUNDUP(StockData[[#This Row],[Month Number]]/3,0)</f>
        <v>Q4</v>
      </c>
      <c r="H474" s="1" t="s">
        <v>28</v>
      </c>
      <c r="I474" s="1" t="s">
        <v>29</v>
      </c>
      <c r="J474" t="s">
        <v>30</v>
      </c>
      <c r="K474">
        <v>1219</v>
      </c>
      <c r="L474">
        <v>1234.8</v>
      </c>
      <c r="M474">
        <v>1213.2</v>
      </c>
      <c r="N474">
        <v>1221.5999999999999</v>
      </c>
      <c r="O474">
        <v>1228.3</v>
      </c>
      <c r="P474">
        <v>1225.2</v>
      </c>
      <c r="Q474">
        <v>1226.17</v>
      </c>
      <c r="R474">
        <v>3345231</v>
      </c>
      <c r="S474">
        <v>4101828758.3000002</v>
      </c>
      <c r="T474">
        <v>132547</v>
      </c>
      <c r="U474">
        <v>2076362</v>
      </c>
      <c r="V474">
        <v>62.07</v>
      </c>
      <c r="W474" s="3">
        <f>StockData[[#This Row],[CLOSE]]-StockData[[#This Row],[PREV. CLOSE]]</f>
        <v>3.6000000000001364</v>
      </c>
      <c r="X474" s="2">
        <f>IFERROR((StockData[[#This Row],[CLOSE]]-StockData[[#This Row],[PREV. CLOSE]])/StockData[[#This Row],[PREV. CLOSE]],0)</f>
        <v>2.9469548133596404E-3</v>
      </c>
      <c r="Y474" t="str">
        <f>IF(StockData[[#This Row],[Daily Return %]]&gt;0,"Gain",IF(StockData[[#This Row],[Daily Return %]]&lt;0,"Loss","No Change"))</f>
        <v>Gain</v>
      </c>
    </row>
    <row r="475" spans="1:25" x14ac:dyDescent="0.3">
      <c r="A475" s="1">
        <v>45975</v>
      </c>
      <c r="B475" s="1" t="s">
        <v>517</v>
      </c>
      <c r="C475" s="1" t="s">
        <v>254</v>
      </c>
      <c r="D475">
        <f>MONTH(StockData[[#This Row],[DATE]])</f>
        <v>11</v>
      </c>
      <c r="E475">
        <v>2025</v>
      </c>
      <c r="F475" t="s">
        <v>231</v>
      </c>
      <c r="G475" t="str">
        <f>"Q"&amp;ROUNDUP(StockData[[#This Row],[Month Number]]/3,0)</f>
        <v>Q4</v>
      </c>
      <c r="H475" s="1" t="s">
        <v>28</v>
      </c>
      <c r="I475" s="1" t="s">
        <v>29</v>
      </c>
      <c r="J475" t="s">
        <v>30</v>
      </c>
      <c r="K475">
        <v>1224</v>
      </c>
      <c r="L475">
        <v>1246</v>
      </c>
      <c r="M475">
        <v>1222</v>
      </c>
      <c r="N475">
        <v>1225.2</v>
      </c>
      <c r="O475">
        <v>1244.4000000000001</v>
      </c>
      <c r="P475">
        <v>1241.5999999999999</v>
      </c>
      <c r="Q475">
        <v>1238.53</v>
      </c>
      <c r="R475">
        <v>5197740</v>
      </c>
      <c r="S475">
        <v>6437561401.1999998</v>
      </c>
      <c r="T475">
        <v>147652</v>
      </c>
      <c r="U475">
        <v>3538813</v>
      </c>
      <c r="V475">
        <v>68.08</v>
      </c>
      <c r="W475" s="3">
        <f>StockData[[#This Row],[CLOSE]]-StockData[[#This Row],[PREV. CLOSE]]</f>
        <v>16.399999999999864</v>
      </c>
      <c r="X475" s="2">
        <f>IFERROR((StockData[[#This Row],[CLOSE]]-StockData[[#This Row],[PREV. CLOSE]])/StockData[[#This Row],[PREV. CLOSE]],0)</f>
        <v>1.3385569702905536E-2</v>
      </c>
      <c r="Y475" t="str">
        <f>IF(StockData[[#This Row],[Daily Return %]]&gt;0,"Gain",IF(StockData[[#This Row],[Daily Return %]]&lt;0,"Loss","No Change"))</f>
        <v>Gain</v>
      </c>
    </row>
    <row r="476" spans="1:25" x14ac:dyDescent="0.3">
      <c r="A476" s="1">
        <v>45978</v>
      </c>
      <c r="B476" s="1" t="s">
        <v>518</v>
      </c>
      <c r="C476" s="1" t="s">
        <v>254</v>
      </c>
      <c r="D476">
        <f>MONTH(StockData[[#This Row],[DATE]])</f>
        <v>11</v>
      </c>
      <c r="E476">
        <v>2025</v>
      </c>
      <c r="F476" t="s">
        <v>231</v>
      </c>
      <c r="G476" t="str">
        <f>"Q"&amp;ROUNDUP(StockData[[#This Row],[Month Number]]/3,0)</f>
        <v>Q4</v>
      </c>
      <c r="H476" s="1" t="s">
        <v>28</v>
      </c>
      <c r="I476" s="1" t="s">
        <v>29</v>
      </c>
      <c r="J476" t="s">
        <v>30</v>
      </c>
      <c r="K476">
        <v>1243.9000000000001</v>
      </c>
      <c r="L476">
        <v>1261</v>
      </c>
      <c r="M476">
        <v>1240.4000000000001</v>
      </c>
      <c r="N476">
        <v>1241.5999999999999</v>
      </c>
      <c r="O476">
        <v>1250</v>
      </c>
      <c r="P476">
        <v>1249.5999999999999</v>
      </c>
      <c r="Q476">
        <v>1252.58</v>
      </c>
      <c r="R476">
        <v>4088026</v>
      </c>
      <c r="S476">
        <v>5120562885</v>
      </c>
      <c r="T476">
        <v>90343</v>
      </c>
      <c r="U476">
        <v>2482103</v>
      </c>
      <c r="V476">
        <v>60.72</v>
      </c>
      <c r="W476" s="3">
        <f>StockData[[#This Row],[CLOSE]]-StockData[[#This Row],[PREV. CLOSE]]</f>
        <v>8</v>
      </c>
      <c r="X476" s="2">
        <f>IFERROR((StockData[[#This Row],[CLOSE]]-StockData[[#This Row],[PREV. CLOSE]])/StockData[[#This Row],[PREV. CLOSE]],0)</f>
        <v>6.4432989690721655E-3</v>
      </c>
      <c r="Y476" t="str">
        <f>IF(StockData[[#This Row],[Daily Return %]]&gt;0,"Gain",IF(StockData[[#This Row],[Daily Return %]]&lt;0,"Loss","No Change"))</f>
        <v>Gain</v>
      </c>
    </row>
    <row r="477" spans="1:25" x14ac:dyDescent="0.3">
      <c r="A477" s="1">
        <v>45979</v>
      </c>
      <c r="B477" s="1" t="s">
        <v>519</v>
      </c>
      <c r="C477" s="1" t="s">
        <v>254</v>
      </c>
      <c r="D477">
        <f>MONTH(StockData[[#This Row],[DATE]])</f>
        <v>11</v>
      </c>
      <c r="E477">
        <v>2025</v>
      </c>
      <c r="F477" t="s">
        <v>231</v>
      </c>
      <c r="G477" t="str">
        <f>"Q"&amp;ROUNDUP(StockData[[#This Row],[Month Number]]/3,0)</f>
        <v>Q4</v>
      </c>
      <c r="H477" s="1" t="s">
        <v>28</v>
      </c>
      <c r="I477" s="1" t="s">
        <v>29</v>
      </c>
      <c r="J477" t="s">
        <v>30</v>
      </c>
      <c r="K477">
        <v>1250</v>
      </c>
      <c r="L477">
        <v>1273.5</v>
      </c>
      <c r="M477">
        <v>1247.5999999999999</v>
      </c>
      <c r="N477">
        <v>1249.5999999999999</v>
      </c>
      <c r="O477">
        <v>1263</v>
      </c>
      <c r="P477">
        <v>1265.4000000000001</v>
      </c>
      <c r="Q477">
        <v>1262.8599999999999</v>
      </c>
      <c r="R477">
        <v>10175969</v>
      </c>
      <c r="S477">
        <v>12850774283.6</v>
      </c>
      <c r="T477">
        <v>138951</v>
      </c>
      <c r="U477">
        <v>6855922</v>
      </c>
      <c r="V477">
        <v>67.37</v>
      </c>
      <c r="W477" s="3">
        <f>StockData[[#This Row],[CLOSE]]-StockData[[#This Row],[PREV. CLOSE]]</f>
        <v>15.800000000000182</v>
      </c>
      <c r="X477" s="2">
        <f>IFERROR((StockData[[#This Row],[CLOSE]]-StockData[[#This Row],[PREV. CLOSE]])/StockData[[#This Row],[PREV. CLOSE]],0)</f>
        <v>1.2644046094750467E-2</v>
      </c>
      <c r="Y477" t="str">
        <f>IF(StockData[[#This Row],[Daily Return %]]&gt;0,"Gain",IF(StockData[[#This Row],[Daily Return %]]&lt;0,"Loss","No Change"))</f>
        <v>Gain</v>
      </c>
    </row>
    <row r="478" spans="1:25" x14ac:dyDescent="0.3">
      <c r="A478" s="1">
        <v>45980</v>
      </c>
      <c r="B478" s="1" t="s">
        <v>520</v>
      </c>
      <c r="C478" s="1" t="s">
        <v>254</v>
      </c>
      <c r="D478">
        <f>MONTH(StockData[[#This Row],[DATE]])</f>
        <v>11</v>
      </c>
      <c r="E478">
        <v>2025</v>
      </c>
      <c r="F478" t="s">
        <v>231</v>
      </c>
      <c r="G478" t="str">
        <f>"Q"&amp;ROUNDUP(StockData[[#This Row],[Month Number]]/3,0)</f>
        <v>Q4</v>
      </c>
      <c r="H478" s="1" t="s">
        <v>28</v>
      </c>
      <c r="I478" s="1" t="s">
        <v>29</v>
      </c>
      <c r="J478" t="s">
        <v>30</v>
      </c>
      <c r="K478">
        <v>1268</v>
      </c>
      <c r="L478">
        <v>1273</v>
      </c>
      <c r="M478">
        <v>1257.8</v>
      </c>
      <c r="N478">
        <v>1265.4000000000001</v>
      </c>
      <c r="O478">
        <v>1270.0999999999999</v>
      </c>
      <c r="P478">
        <v>1270.4000000000001</v>
      </c>
      <c r="Q478">
        <v>1267.0999999999999</v>
      </c>
      <c r="R478">
        <v>4101288</v>
      </c>
      <c r="S478">
        <v>5196732192.6999998</v>
      </c>
      <c r="T478">
        <v>94665</v>
      </c>
      <c r="U478">
        <v>2871330</v>
      </c>
      <c r="V478">
        <v>70.010000000000005</v>
      </c>
      <c r="W478" s="3">
        <f>StockData[[#This Row],[CLOSE]]-StockData[[#This Row],[PREV. CLOSE]]</f>
        <v>5</v>
      </c>
      <c r="X478" s="2">
        <f>IFERROR((StockData[[#This Row],[CLOSE]]-StockData[[#This Row],[PREV. CLOSE]])/StockData[[#This Row],[PREV. CLOSE]],0)</f>
        <v>3.9513197407934249E-3</v>
      </c>
      <c r="Y478" t="str">
        <f>IF(StockData[[#This Row],[Daily Return %]]&gt;0,"Gain",IF(StockData[[#This Row],[Daily Return %]]&lt;0,"Loss","No Change"))</f>
        <v>Gain</v>
      </c>
    </row>
    <row r="479" spans="1:25" x14ac:dyDescent="0.3">
      <c r="A479" s="1">
        <v>45981</v>
      </c>
      <c r="B479" s="1" t="s">
        <v>521</v>
      </c>
      <c r="C479" s="1" t="s">
        <v>254</v>
      </c>
      <c r="D479">
        <f>MONTH(StockData[[#This Row],[DATE]])</f>
        <v>11</v>
      </c>
      <c r="E479">
        <v>2025</v>
      </c>
      <c r="F479" t="s">
        <v>231</v>
      </c>
      <c r="G479" t="str">
        <f>"Q"&amp;ROUNDUP(StockData[[#This Row],[Month Number]]/3,0)</f>
        <v>Q4</v>
      </c>
      <c r="H479" s="1" t="s">
        <v>28</v>
      </c>
      <c r="I479" s="1" t="s">
        <v>29</v>
      </c>
      <c r="J479" t="s">
        <v>30</v>
      </c>
      <c r="K479">
        <v>1275</v>
      </c>
      <c r="L479">
        <v>1287.3</v>
      </c>
      <c r="M479">
        <v>1262.5999999999999</v>
      </c>
      <c r="N479">
        <v>1270.4000000000001</v>
      </c>
      <c r="O479">
        <v>1286.2</v>
      </c>
      <c r="P479">
        <v>1285.2</v>
      </c>
      <c r="Q479">
        <v>1281.17</v>
      </c>
      <c r="R479">
        <v>4617594</v>
      </c>
      <c r="S479">
        <v>5915929912.3999996</v>
      </c>
      <c r="T479">
        <v>118655</v>
      </c>
      <c r="U479">
        <v>2509437</v>
      </c>
      <c r="V479">
        <v>54.35</v>
      </c>
      <c r="W479" s="3">
        <f>StockData[[#This Row],[CLOSE]]-StockData[[#This Row],[PREV. CLOSE]]</f>
        <v>14.799999999999955</v>
      </c>
      <c r="X479" s="2">
        <f>IFERROR((StockData[[#This Row],[CLOSE]]-StockData[[#This Row],[PREV. CLOSE]])/StockData[[#This Row],[PREV. CLOSE]],0)</f>
        <v>1.1649874055415581E-2</v>
      </c>
      <c r="Y479" t="str">
        <f>IF(StockData[[#This Row],[Daily Return %]]&gt;0,"Gain",IF(StockData[[#This Row],[Daily Return %]]&lt;0,"Loss","No Change"))</f>
        <v>Gain</v>
      </c>
    </row>
    <row r="480" spans="1:25" x14ac:dyDescent="0.3">
      <c r="A480" s="1">
        <v>45982</v>
      </c>
      <c r="B480" s="1" t="s">
        <v>522</v>
      </c>
      <c r="C480" s="1" t="s">
        <v>254</v>
      </c>
      <c r="D480">
        <f>MONTH(StockData[[#This Row],[DATE]])</f>
        <v>11</v>
      </c>
      <c r="E480">
        <v>2025</v>
      </c>
      <c r="F480" t="s">
        <v>231</v>
      </c>
      <c r="G480" t="str">
        <f>"Q"&amp;ROUNDUP(StockData[[#This Row],[Month Number]]/3,0)</f>
        <v>Q4</v>
      </c>
      <c r="H480" s="1" t="s">
        <v>28</v>
      </c>
      <c r="I480" s="1" t="s">
        <v>29</v>
      </c>
      <c r="J480" t="s">
        <v>30</v>
      </c>
      <c r="K480">
        <v>1284</v>
      </c>
      <c r="L480">
        <v>1284.5</v>
      </c>
      <c r="M480">
        <v>1273</v>
      </c>
      <c r="N480">
        <v>1285.2</v>
      </c>
      <c r="O480">
        <v>1275.2</v>
      </c>
      <c r="P480">
        <v>1275.8</v>
      </c>
      <c r="Q480">
        <v>1279.1300000000001</v>
      </c>
      <c r="R480">
        <v>6363593</v>
      </c>
      <c r="S480">
        <v>8139881330.1000004</v>
      </c>
      <c r="T480">
        <v>134058</v>
      </c>
      <c r="U480">
        <v>4904717</v>
      </c>
      <c r="V480">
        <v>77.069999999999993</v>
      </c>
      <c r="W480" s="3">
        <f>StockData[[#This Row],[CLOSE]]-StockData[[#This Row],[PREV. CLOSE]]</f>
        <v>-9.4000000000000909</v>
      </c>
      <c r="X480" s="2">
        <f>IFERROR((StockData[[#This Row],[CLOSE]]-StockData[[#This Row],[PREV. CLOSE]])/StockData[[#This Row],[PREV. CLOSE]],0)</f>
        <v>-7.3140367258015026E-3</v>
      </c>
      <c r="Y480" t="str">
        <f>IF(StockData[[#This Row],[Daily Return %]]&gt;0,"Gain",IF(StockData[[#This Row],[Daily Return %]]&lt;0,"Loss","No Change"))</f>
        <v>Loss</v>
      </c>
    </row>
    <row r="481" spans="1:25" x14ac:dyDescent="0.3">
      <c r="A481" s="1">
        <v>45985</v>
      </c>
      <c r="B481" s="1" t="s">
        <v>523</v>
      </c>
      <c r="C481" s="1" t="s">
        <v>254</v>
      </c>
      <c r="D481">
        <f>MONTH(StockData[[#This Row],[DATE]])</f>
        <v>11</v>
      </c>
      <c r="E481">
        <v>2025</v>
      </c>
      <c r="F481" t="s">
        <v>231</v>
      </c>
      <c r="G481" t="str">
        <f>"Q"&amp;ROUNDUP(StockData[[#This Row],[Month Number]]/3,0)</f>
        <v>Q4</v>
      </c>
      <c r="H481" s="1" t="s">
        <v>28</v>
      </c>
      <c r="I481" s="1" t="s">
        <v>29</v>
      </c>
      <c r="J481" t="s">
        <v>30</v>
      </c>
      <c r="K481">
        <v>1279.2</v>
      </c>
      <c r="L481">
        <v>1290.9000000000001</v>
      </c>
      <c r="M481">
        <v>1266.5999999999999</v>
      </c>
      <c r="N481">
        <v>1275.8</v>
      </c>
      <c r="O481">
        <v>1267</v>
      </c>
      <c r="P481">
        <v>1269</v>
      </c>
      <c r="Q481">
        <v>1275.95</v>
      </c>
      <c r="R481">
        <v>10491953</v>
      </c>
      <c r="S481">
        <v>13387247632.4</v>
      </c>
      <c r="T481">
        <v>148851</v>
      </c>
      <c r="U481">
        <v>8084698</v>
      </c>
      <c r="V481">
        <v>77.06</v>
      </c>
      <c r="W481" s="3">
        <f>StockData[[#This Row],[CLOSE]]-StockData[[#This Row],[PREV. CLOSE]]</f>
        <v>-6.7999999999999545</v>
      </c>
      <c r="X481" s="2">
        <f>IFERROR((StockData[[#This Row],[CLOSE]]-StockData[[#This Row],[PREV. CLOSE]])/StockData[[#This Row],[PREV. CLOSE]],0)</f>
        <v>-5.3299890264931456E-3</v>
      </c>
      <c r="Y481" t="str">
        <f>IF(StockData[[#This Row],[Daily Return %]]&gt;0,"Gain",IF(StockData[[#This Row],[Daily Return %]]&lt;0,"Loss","No Change"))</f>
        <v>Loss</v>
      </c>
    </row>
    <row r="482" spans="1:25" x14ac:dyDescent="0.3">
      <c r="A482" s="1">
        <v>45986</v>
      </c>
      <c r="B482" s="1" t="s">
        <v>524</v>
      </c>
      <c r="C482" s="1" t="s">
        <v>254</v>
      </c>
      <c r="D482">
        <f>MONTH(StockData[[#This Row],[DATE]])</f>
        <v>11</v>
      </c>
      <c r="E482">
        <v>2025</v>
      </c>
      <c r="F482" t="s">
        <v>231</v>
      </c>
      <c r="G482" t="str">
        <f>"Q"&amp;ROUNDUP(StockData[[#This Row],[Month Number]]/3,0)</f>
        <v>Q4</v>
      </c>
      <c r="H482" s="1" t="s">
        <v>28</v>
      </c>
      <c r="I482" s="1" t="s">
        <v>29</v>
      </c>
      <c r="J482" t="s">
        <v>30</v>
      </c>
      <c r="K482">
        <v>1269.0999999999999</v>
      </c>
      <c r="L482">
        <v>1276.7</v>
      </c>
      <c r="M482">
        <v>1263.7</v>
      </c>
      <c r="N482">
        <v>1269</v>
      </c>
      <c r="O482">
        <v>1267.0999999999999</v>
      </c>
      <c r="P482">
        <v>1266.3</v>
      </c>
      <c r="Q482">
        <v>1269.95</v>
      </c>
      <c r="R482">
        <v>5290156</v>
      </c>
      <c r="S482">
        <v>6718224582.1000004</v>
      </c>
      <c r="T482">
        <v>140937</v>
      </c>
      <c r="U482">
        <v>3275572</v>
      </c>
      <c r="V482">
        <v>61.92</v>
      </c>
      <c r="W482" s="3">
        <f>StockData[[#This Row],[CLOSE]]-StockData[[#This Row],[PREV. CLOSE]]</f>
        <v>-2.7000000000000455</v>
      </c>
      <c r="X482" s="2">
        <f>IFERROR((StockData[[#This Row],[CLOSE]]-StockData[[#This Row],[PREV. CLOSE]])/StockData[[#This Row],[PREV. CLOSE]],0)</f>
        <v>-2.1276595744681211E-3</v>
      </c>
      <c r="Y482" t="str">
        <f>IF(StockData[[#This Row],[Daily Return %]]&gt;0,"Gain",IF(StockData[[#This Row],[Daily Return %]]&lt;0,"Loss","No Change"))</f>
        <v>Loss</v>
      </c>
    </row>
    <row r="483" spans="1:25" x14ac:dyDescent="0.3">
      <c r="A483" s="1">
        <v>45987</v>
      </c>
      <c r="B483" s="1" t="s">
        <v>525</v>
      </c>
      <c r="C483" s="1" t="s">
        <v>254</v>
      </c>
      <c r="D483">
        <f>MONTH(StockData[[#This Row],[DATE]])</f>
        <v>11</v>
      </c>
      <c r="E483">
        <v>2025</v>
      </c>
      <c r="F483" t="s">
        <v>231</v>
      </c>
      <c r="G483" t="str">
        <f>"Q"&amp;ROUNDUP(StockData[[#This Row],[Month Number]]/3,0)</f>
        <v>Q4</v>
      </c>
      <c r="H483" s="1" t="s">
        <v>28</v>
      </c>
      <c r="I483" s="1" t="s">
        <v>29</v>
      </c>
      <c r="J483" t="s">
        <v>30</v>
      </c>
      <c r="K483">
        <v>1271.9000000000001</v>
      </c>
      <c r="L483">
        <v>1292.8</v>
      </c>
      <c r="M483">
        <v>1269.3</v>
      </c>
      <c r="N483">
        <v>1266.3</v>
      </c>
      <c r="O483">
        <v>1290</v>
      </c>
      <c r="P483">
        <v>1290.2</v>
      </c>
      <c r="Q483">
        <v>1287.7</v>
      </c>
      <c r="R483">
        <v>4842021</v>
      </c>
      <c r="S483">
        <v>6235057764</v>
      </c>
      <c r="T483">
        <v>137016</v>
      </c>
      <c r="U483">
        <v>3286086</v>
      </c>
      <c r="V483">
        <v>67.87</v>
      </c>
      <c r="W483" s="3">
        <f>StockData[[#This Row],[CLOSE]]-StockData[[#This Row],[PREV. CLOSE]]</f>
        <v>23.900000000000091</v>
      </c>
      <c r="X483" s="2">
        <f>IFERROR((StockData[[#This Row],[CLOSE]]-StockData[[#This Row],[PREV. CLOSE]])/StockData[[#This Row],[PREV. CLOSE]],0)</f>
        <v>1.8873884545526409E-2</v>
      </c>
      <c r="Y483" t="str">
        <f>IF(StockData[[#This Row],[Daily Return %]]&gt;0,"Gain",IF(StockData[[#This Row],[Daily Return %]]&lt;0,"Loss","No Change"))</f>
        <v>Gain</v>
      </c>
    </row>
    <row r="484" spans="1:25" x14ac:dyDescent="0.3">
      <c r="A484" s="1">
        <v>45988</v>
      </c>
      <c r="B484" s="1" t="s">
        <v>526</v>
      </c>
      <c r="C484" s="1" t="s">
        <v>254</v>
      </c>
      <c r="D484">
        <f>MONTH(StockData[[#This Row],[DATE]])</f>
        <v>11</v>
      </c>
      <c r="E484">
        <v>2025</v>
      </c>
      <c r="F484" t="s">
        <v>231</v>
      </c>
      <c r="G484" t="str">
        <f>"Q"&amp;ROUNDUP(StockData[[#This Row],[Month Number]]/3,0)</f>
        <v>Q4</v>
      </c>
      <c r="H484" s="1" t="s">
        <v>28</v>
      </c>
      <c r="I484" s="1" t="s">
        <v>29</v>
      </c>
      <c r="J484" t="s">
        <v>30</v>
      </c>
      <c r="K484">
        <v>1297</v>
      </c>
      <c r="L484">
        <v>1304</v>
      </c>
      <c r="M484">
        <v>1281</v>
      </c>
      <c r="N484">
        <v>1290.2</v>
      </c>
      <c r="O484">
        <v>1286.0999999999999</v>
      </c>
      <c r="P484">
        <v>1287.3</v>
      </c>
      <c r="Q484">
        <v>1290.1500000000001</v>
      </c>
      <c r="R484">
        <v>5924706</v>
      </c>
      <c r="S484">
        <v>7643761345.8000002</v>
      </c>
      <c r="T484">
        <v>142271</v>
      </c>
      <c r="U484">
        <v>3569242</v>
      </c>
      <c r="V484">
        <v>60.24</v>
      </c>
      <c r="W484" s="3">
        <f>StockData[[#This Row],[CLOSE]]-StockData[[#This Row],[PREV. CLOSE]]</f>
        <v>-2.9000000000000909</v>
      </c>
      <c r="X484" s="2">
        <f>IFERROR((StockData[[#This Row],[CLOSE]]-StockData[[#This Row],[PREV. CLOSE]])/StockData[[#This Row],[PREV. CLOSE]],0)</f>
        <v>-2.2477135327856851E-3</v>
      </c>
      <c r="Y484" t="str">
        <f>IF(StockData[[#This Row],[Daily Return %]]&gt;0,"Gain",IF(StockData[[#This Row],[Daily Return %]]&lt;0,"Loss","No Change"))</f>
        <v>Loss</v>
      </c>
    </row>
    <row r="485" spans="1:25" x14ac:dyDescent="0.3">
      <c r="A485" s="1">
        <v>45989</v>
      </c>
      <c r="B485" s="1" t="s">
        <v>527</v>
      </c>
      <c r="C485" s="1" t="s">
        <v>254</v>
      </c>
      <c r="D485">
        <f>MONTH(StockData[[#This Row],[DATE]])</f>
        <v>11</v>
      </c>
      <c r="E485">
        <v>2025</v>
      </c>
      <c r="F485" t="s">
        <v>231</v>
      </c>
      <c r="G485" t="str">
        <f>"Q"&amp;ROUNDUP(StockData[[#This Row],[Month Number]]/3,0)</f>
        <v>Q4</v>
      </c>
      <c r="H485" s="1" t="s">
        <v>28</v>
      </c>
      <c r="I485" s="1" t="s">
        <v>29</v>
      </c>
      <c r="J485" t="s">
        <v>30</v>
      </c>
      <c r="K485">
        <v>1287.3</v>
      </c>
      <c r="L485">
        <v>1289</v>
      </c>
      <c r="M485">
        <v>1275</v>
      </c>
      <c r="N485">
        <v>1287.3</v>
      </c>
      <c r="O485">
        <v>1282.8</v>
      </c>
      <c r="P485">
        <v>1279.7</v>
      </c>
      <c r="Q485">
        <v>1279.7</v>
      </c>
      <c r="R485">
        <v>3093636</v>
      </c>
      <c r="S485">
        <v>3958924742.6999998</v>
      </c>
      <c r="T485">
        <v>104579</v>
      </c>
      <c r="U485">
        <v>1571976</v>
      </c>
      <c r="V485">
        <v>50.81</v>
      </c>
      <c r="W485" s="3">
        <f>StockData[[#This Row],[CLOSE]]-StockData[[#This Row],[PREV. CLOSE]]</f>
        <v>-7.5999999999999091</v>
      </c>
      <c r="X485" s="2">
        <f>IFERROR((StockData[[#This Row],[CLOSE]]-StockData[[#This Row],[PREV. CLOSE]])/StockData[[#This Row],[PREV. CLOSE]],0)</f>
        <v>-5.9038297211216574E-3</v>
      </c>
      <c r="Y485" t="str">
        <f>IF(StockData[[#This Row],[Daily Return %]]&gt;0,"Gain",IF(StockData[[#This Row],[Daily Return %]]&lt;0,"Loss","No Change"))</f>
        <v>Loss</v>
      </c>
    </row>
    <row r="486" spans="1:25" x14ac:dyDescent="0.3">
      <c r="A486" s="1">
        <v>45992</v>
      </c>
      <c r="B486" s="1" t="s">
        <v>528</v>
      </c>
      <c r="C486" s="1" t="s">
        <v>274</v>
      </c>
      <c r="D486">
        <f>MONTH(StockData[[#This Row],[DATE]])</f>
        <v>12</v>
      </c>
      <c r="E486">
        <v>2025</v>
      </c>
      <c r="F486" t="s">
        <v>231</v>
      </c>
      <c r="G486" t="str">
        <f>"Q"&amp;ROUNDUP(StockData[[#This Row],[Month Number]]/3,0)</f>
        <v>Q4</v>
      </c>
      <c r="H486" s="1" t="s">
        <v>28</v>
      </c>
      <c r="I486" s="1" t="s">
        <v>29</v>
      </c>
      <c r="J486" t="s">
        <v>30</v>
      </c>
      <c r="K486">
        <v>1288</v>
      </c>
      <c r="L486">
        <v>1289</v>
      </c>
      <c r="M486">
        <v>1268.5</v>
      </c>
      <c r="N486">
        <v>1279.7</v>
      </c>
      <c r="O486">
        <v>1276</v>
      </c>
      <c r="P486">
        <v>1275.7</v>
      </c>
      <c r="Q486">
        <v>1276.22</v>
      </c>
      <c r="R486">
        <v>4098016</v>
      </c>
      <c r="S486">
        <v>5229981097.6000004</v>
      </c>
      <c r="T486">
        <v>113989</v>
      </c>
      <c r="U486">
        <v>2151300</v>
      </c>
      <c r="V486">
        <v>52.5</v>
      </c>
      <c r="W486" s="3">
        <f>StockData[[#This Row],[CLOSE]]-StockData[[#This Row],[PREV. CLOSE]]</f>
        <v>-4</v>
      </c>
      <c r="X486" s="2">
        <f>IFERROR((StockData[[#This Row],[CLOSE]]-StockData[[#This Row],[PREV. CLOSE]])/StockData[[#This Row],[PREV. CLOSE]],0)</f>
        <v>-3.1257325935766193E-3</v>
      </c>
      <c r="Y486" t="str">
        <f>IF(StockData[[#This Row],[Daily Return %]]&gt;0,"Gain",IF(StockData[[#This Row],[Daily Return %]]&lt;0,"Loss","No Change"))</f>
        <v>Loss</v>
      </c>
    </row>
    <row r="487" spans="1:25" x14ac:dyDescent="0.3">
      <c r="A487" s="1">
        <v>45993</v>
      </c>
      <c r="B487" s="1" t="s">
        <v>529</v>
      </c>
      <c r="C487" s="1" t="s">
        <v>274</v>
      </c>
      <c r="D487">
        <f>MONTH(StockData[[#This Row],[DATE]])</f>
        <v>12</v>
      </c>
      <c r="E487">
        <v>2025</v>
      </c>
      <c r="F487" t="s">
        <v>231</v>
      </c>
      <c r="G487" t="str">
        <f>"Q"&amp;ROUNDUP(StockData[[#This Row],[Month Number]]/3,0)</f>
        <v>Q4</v>
      </c>
      <c r="H487" s="1" t="s">
        <v>28</v>
      </c>
      <c r="I487" s="1" t="s">
        <v>29</v>
      </c>
      <c r="J487" t="s">
        <v>30</v>
      </c>
      <c r="K487">
        <v>1270.7</v>
      </c>
      <c r="L487">
        <v>1281</v>
      </c>
      <c r="M487">
        <v>1255.0999999999999</v>
      </c>
      <c r="N487">
        <v>1275.7</v>
      </c>
      <c r="O487">
        <v>1262.3</v>
      </c>
      <c r="P487">
        <v>1258</v>
      </c>
      <c r="Q487">
        <v>1263.45</v>
      </c>
      <c r="R487">
        <v>8115347</v>
      </c>
      <c r="S487">
        <v>10253344247.6</v>
      </c>
      <c r="T487">
        <v>134040</v>
      </c>
      <c r="U487">
        <v>5654384</v>
      </c>
      <c r="V487">
        <v>69.680000000000007</v>
      </c>
      <c r="W487" s="3">
        <f>StockData[[#This Row],[CLOSE]]-StockData[[#This Row],[PREV. CLOSE]]</f>
        <v>-17.700000000000045</v>
      </c>
      <c r="X487" s="2">
        <f>IFERROR((StockData[[#This Row],[CLOSE]]-StockData[[#This Row],[PREV. CLOSE]])/StockData[[#This Row],[PREV. CLOSE]],0)</f>
        <v>-1.3874735439366657E-2</v>
      </c>
      <c r="Y487" t="str">
        <f>IF(StockData[[#This Row],[Daily Return %]]&gt;0,"Gain",IF(StockData[[#This Row],[Daily Return %]]&lt;0,"Loss","No Change"))</f>
        <v>Loss</v>
      </c>
    </row>
    <row r="488" spans="1:25" x14ac:dyDescent="0.3">
      <c r="A488" s="1">
        <v>45994</v>
      </c>
      <c r="B488" s="1" t="s">
        <v>530</v>
      </c>
      <c r="C488" s="1" t="s">
        <v>274</v>
      </c>
      <c r="D488">
        <f>MONTH(StockData[[#This Row],[DATE]])</f>
        <v>12</v>
      </c>
      <c r="E488">
        <v>2025</v>
      </c>
      <c r="F488" t="s">
        <v>231</v>
      </c>
      <c r="G488" t="str">
        <f>"Q"&amp;ROUNDUP(StockData[[#This Row],[Month Number]]/3,0)</f>
        <v>Q4</v>
      </c>
      <c r="H488" s="1" t="s">
        <v>28</v>
      </c>
      <c r="I488" s="1" t="s">
        <v>29</v>
      </c>
      <c r="J488" t="s">
        <v>30</v>
      </c>
      <c r="K488">
        <v>1255</v>
      </c>
      <c r="L488">
        <v>1272.9000000000001</v>
      </c>
      <c r="M488">
        <v>1255</v>
      </c>
      <c r="N488">
        <v>1258</v>
      </c>
      <c r="O488">
        <v>1269.4000000000001</v>
      </c>
      <c r="P488">
        <v>1270.7</v>
      </c>
      <c r="Q488">
        <v>1265.6600000000001</v>
      </c>
      <c r="R488">
        <v>3582794</v>
      </c>
      <c r="S488">
        <v>4534605587.6000004</v>
      </c>
      <c r="T488">
        <v>104155</v>
      </c>
      <c r="U488">
        <v>2383391</v>
      </c>
      <c r="V488">
        <v>66.52</v>
      </c>
      <c r="W488" s="3">
        <f>StockData[[#This Row],[CLOSE]]-StockData[[#This Row],[PREV. CLOSE]]</f>
        <v>12.700000000000045</v>
      </c>
      <c r="X488" s="2">
        <f>IFERROR((StockData[[#This Row],[CLOSE]]-StockData[[#This Row],[PREV. CLOSE]])/StockData[[#This Row],[PREV. CLOSE]],0)</f>
        <v>1.0095389507154249E-2</v>
      </c>
      <c r="Y488" t="str">
        <f>IF(StockData[[#This Row],[Daily Return %]]&gt;0,"Gain",IF(StockData[[#This Row],[Daily Return %]]&lt;0,"Loss","No Change"))</f>
        <v>Gain</v>
      </c>
    </row>
    <row r="489" spans="1:25" x14ac:dyDescent="0.3">
      <c r="A489" s="1">
        <v>45995</v>
      </c>
      <c r="B489" s="1" t="s">
        <v>531</v>
      </c>
      <c r="C489" s="1" t="s">
        <v>274</v>
      </c>
      <c r="D489">
        <f>MONTH(StockData[[#This Row],[DATE]])</f>
        <v>12</v>
      </c>
      <c r="E489">
        <v>2025</v>
      </c>
      <c r="F489" t="s">
        <v>231</v>
      </c>
      <c r="G489" t="str">
        <f>"Q"&amp;ROUNDUP(StockData[[#This Row],[Month Number]]/3,0)</f>
        <v>Q4</v>
      </c>
      <c r="H489" s="1" t="s">
        <v>28</v>
      </c>
      <c r="I489" s="1" t="s">
        <v>29</v>
      </c>
      <c r="J489" t="s">
        <v>30</v>
      </c>
      <c r="K489">
        <v>1270.7</v>
      </c>
      <c r="L489">
        <v>1282.8</v>
      </c>
      <c r="M489">
        <v>1269.4000000000001</v>
      </c>
      <c r="N489">
        <v>1270.7</v>
      </c>
      <c r="O489">
        <v>1277.5</v>
      </c>
      <c r="P489">
        <v>1280</v>
      </c>
      <c r="Q489">
        <v>1277.9000000000001</v>
      </c>
      <c r="R489">
        <v>3216108</v>
      </c>
      <c r="S489">
        <v>4109853696.8000002</v>
      </c>
      <c r="T489">
        <v>103670</v>
      </c>
      <c r="U489">
        <v>2043075</v>
      </c>
      <c r="V489">
        <v>63.53</v>
      </c>
      <c r="W489" s="3">
        <f>StockData[[#This Row],[CLOSE]]-StockData[[#This Row],[PREV. CLOSE]]</f>
        <v>9.2999999999999545</v>
      </c>
      <c r="X489" s="2">
        <f>IFERROR((StockData[[#This Row],[CLOSE]]-StockData[[#This Row],[PREV. CLOSE]])/StockData[[#This Row],[PREV. CLOSE]],0)</f>
        <v>7.3188006610529271E-3</v>
      </c>
      <c r="Y489" t="str">
        <f>IF(StockData[[#This Row],[Daily Return %]]&gt;0,"Gain",IF(StockData[[#This Row],[Daily Return %]]&lt;0,"Loss","No Change"))</f>
        <v>Gain</v>
      </c>
    </row>
    <row r="490" spans="1:25" x14ac:dyDescent="0.3">
      <c r="A490" s="1">
        <v>45996</v>
      </c>
      <c r="B490" s="1" t="s">
        <v>532</v>
      </c>
      <c r="C490" s="1" t="s">
        <v>274</v>
      </c>
      <c r="D490">
        <f>MONTH(StockData[[#This Row],[DATE]])</f>
        <v>12</v>
      </c>
      <c r="E490">
        <v>2025</v>
      </c>
      <c r="F490" t="s">
        <v>231</v>
      </c>
      <c r="G490" t="str">
        <f>"Q"&amp;ROUNDUP(StockData[[#This Row],[Month Number]]/3,0)</f>
        <v>Q4</v>
      </c>
      <c r="H490" s="1" t="s">
        <v>28</v>
      </c>
      <c r="I490" s="1" t="s">
        <v>29</v>
      </c>
      <c r="J490" t="s">
        <v>30</v>
      </c>
      <c r="K490">
        <v>1275.2</v>
      </c>
      <c r="L490">
        <v>1285</v>
      </c>
      <c r="M490">
        <v>1267.3</v>
      </c>
      <c r="N490">
        <v>1280</v>
      </c>
      <c r="O490">
        <v>1281.8</v>
      </c>
      <c r="P490">
        <v>1282.5</v>
      </c>
      <c r="Q490">
        <v>1278.21</v>
      </c>
      <c r="R490">
        <v>2728214</v>
      </c>
      <c r="S490">
        <v>3487223683.3000002</v>
      </c>
      <c r="T490">
        <v>80089</v>
      </c>
      <c r="U490">
        <v>1438838</v>
      </c>
      <c r="V490">
        <v>52.74</v>
      </c>
      <c r="W490" s="3">
        <f>StockData[[#This Row],[CLOSE]]-StockData[[#This Row],[PREV. CLOSE]]</f>
        <v>2.5</v>
      </c>
      <c r="X490" s="2">
        <f>IFERROR((StockData[[#This Row],[CLOSE]]-StockData[[#This Row],[PREV. CLOSE]])/StockData[[#This Row],[PREV. CLOSE]],0)</f>
        <v>1.953125E-3</v>
      </c>
      <c r="Y490" t="str">
        <f>IF(StockData[[#This Row],[Daily Return %]]&gt;0,"Gain",IF(StockData[[#This Row],[Daily Return %]]&lt;0,"Loss","No Change"))</f>
        <v>Gain</v>
      </c>
    </row>
    <row r="491" spans="1:25" x14ac:dyDescent="0.3">
      <c r="A491" s="1">
        <v>45999</v>
      </c>
      <c r="B491" s="1" t="s">
        <v>533</v>
      </c>
      <c r="C491" s="1" t="s">
        <v>274</v>
      </c>
      <c r="D491">
        <f>MONTH(StockData[[#This Row],[DATE]])</f>
        <v>12</v>
      </c>
      <c r="E491">
        <v>2025</v>
      </c>
      <c r="F491" t="s">
        <v>231</v>
      </c>
      <c r="G491" t="str">
        <f>"Q"&amp;ROUNDUP(StockData[[#This Row],[Month Number]]/3,0)</f>
        <v>Q4</v>
      </c>
      <c r="H491" s="1" t="s">
        <v>28</v>
      </c>
      <c r="I491" s="1" t="s">
        <v>29</v>
      </c>
      <c r="J491" t="s">
        <v>30</v>
      </c>
      <c r="K491">
        <v>1284</v>
      </c>
      <c r="L491">
        <v>1288.8</v>
      </c>
      <c r="M491">
        <v>1265.0999999999999</v>
      </c>
      <c r="N491">
        <v>1282.5</v>
      </c>
      <c r="O491">
        <v>1269.9000000000001</v>
      </c>
      <c r="P491">
        <v>1273.8</v>
      </c>
      <c r="Q491">
        <v>1272.95</v>
      </c>
      <c r="R491">
        <v>2969478</v>
      </c>
      <c r="S491">
        <v>3779988579.9000001</v>
      </c>
      <c r="T491">
        <v>121284</v>
      </c>
      <c r="U491">
        <v>1798426</v>
      </c>
      <c r="V491">
        <v>60.56</v>
      </c>
      <c r="W491" s="3">
        <f>StockData[[#This Row],[CLOSE]]-StockData[[#This Row],[PREV. CLOSE]]</f>
        <v>-8.7000000000000455</v>
      </c>
      <c r="X491" s="2">
        <f>IFERROR((StockData[[#This Row],[CLOSE]]-StockData[[#This Row],[PREV. CLOSE]])/StockData[[#This Row],[PREV. CLOSE]],0)</f>
        <v>-6.7836257309941876E-3</v>
      </c>
      <c r="Y491" t="str">
        <f>IF(StockData[[#This Row],[Daily Return %]]&gt;0,"Gain",IF(StockData[[#This Row],[Daily Return %]]&lt;0,"Loss","No Change"))</f>
        <v>Loss</v>
      </c>
    </row>
    <row r="492" spans="1:25" x14ac:dyDescent="0.3">
      <c r="A492" s="1">
        <v>46000</v>
      </c>
      <c r="B492" s="1" t="s">
        <v>534</v>
      </c>
      <c r="C492" s="1" t="s">
        <v>274</v>
      </c>
      <c r="D492">
        <f>MONTH(StockData[[#This Row],[DATE]])</f>
        <v>12</v>
      </c>
      <c r="E492">
        <v>2025</v>
      </c>
      <c r="F492" t="s">
        <v>231</v>
      </c>
      <c r="G492" t="str">
        <f>"Q"&amp;ROUNDUP(StockData[[#This Row],[Month Number]]/3,0)</f>
        <v>Q4</v>
      </c>
      <c r="H492" s="1" t="s">
        <v>28</v>
      </c>
      <c r="I492" s="1" t="s">
        <v>29</v>
      </c>
      <c r="J492" t="s">
        <v>30</v>
      </c>
      <c r="K492">
        <v>1272</v>
      </c>
      <c r="L492">
        <v>1281.4000000000001</v>
      </c>
      <c r="M492">
        <v>1263.2</v>
      </c>
      <c r="N492">
        <v>1273.8</v>
      </c>
      <c r="O492">
        <v>1273.0999999999999</v>
      </c>
      <c r="P492">
        <v>1275.9000000000001</v>
      </c>
      <c r="Q492">
        <v>1274.6400000000001</v>
      </c>
      <c r="R492">
        <v>4239279</v>
      </c>
      <c r="S492">
        <v>5403562828.5</v>
      </c>
      <c r="T492">
        <v>118960</v>
      </c>
      <c r="U492">
        <v>2368039</v>
      </c>
      <c r="V492">
        <v>55.86</v>
      </c>
      <c r="W492" s="3">
        <f>StockData[[#This Row],[CLOSE]]-StockData[[#This Row],[PREV. CLOSE]]</f>
        <v>2.1000000000001364</v>
      </c>
      <c r="X492" s="2">
        <f>IFERROR((StockData[[#This Row],[CLOSE]]-StockData[[#This Row],[PREV. CLOSE]])/StockData[[#This Row],[PREV. CLOSE]],0)</f>
        <v>1.6486104569007195E-3</v>
      </c>
      <c r="Y492" t="str">
        <f>IF(StockData[[#This Row],[Daily Return %]]&gt;0,"Gain",IF(StockData[[#This Row],[Daily Return %]]&lt;0,"Loss","No Change"))</f>
        <v>Gain</v>
      </c>
    </row>
    <row r="493" spans="1:25" x14ac:dyDescent="0.3">
      <c r="A493" s="1">
        <v>46001</v>
      </c>
      <c r="B493" s="1" t="s">
        <v>535</v>
      </c>
      <c r="C493" s="1" t="s">
        <v>274</v>
      </c>
      <c r="D493">
        <f>MONTH(StockData[[#This Row],[DATE]])</f>
        <v>12</v>
      </c>
      <c r="E493">
        <v>2025</v>
      </c>
      <c r="F493" t="s">
        <v>231</v>
      </c>
      <c r="G493" t="str">
        <f>"Q"&amp;ROUNDUP(StockData[[#This Row],[Month Number]]/3,0)</f>
        <v>Q4</v>
      </c>
      <c r="H493" s="1" t="s">
        <v>28</v>
      </c>
      <c r="I493" s="1" t="s">
        <v>29</v>
      </c>
      <c r="J493" t="s">
        <v>30</v>
      </c>
      <c r="K493">
        <v>1273</v>
      </c>
      <c r="L493">
        <v>1284</v>
      </c>
      <c r="M493">
        <v>1268.3</v>
      </c>
      <c r="N493">
        <v>1275.9000000000001</v>
      </c>
      <c r="O493">
        <v>1275</v>
      </c>
      <c r="P493">
        <v>1278.5999999999999</v>
      </c>
      <c r="Q493">
        <v>1276.96</v>
      </c>
      <c r="R493">
        <v>2928746</v>
      </c>
      <c r="S493">
        <v>3739901532.9000001</v>
      </c>
      <c r="T493">
        <v>133619</v>
      </c>
      <c r="U493">
        <v>1879815</v>
      </c>
      <c r="V493">
        <v>64.180000000000007</v>
      </c>
      <c r="W493" s="3">
        <f>StockData[[#This Row],[CLOSE]]-StockData[[#This Row],[PREV. CLOSE]]</f>
        <v>2.6999999999998181</v>
      </c>
      <c r="X493" s="2">
        <f>IFERROR((StockData[[#This Row],[CLOSE]]-StockData[[#This Row],[PREV. CLOSE]])/StockData[[#This Row],[PREV. CLOSE]],0)</f>
        <v>2.1161533035502921E-3</v>
      </c>
      <c r="Y493" t="str">
        <f>IF(StockData[[#This Row],[Daily Return %]]&gt;0,"Gain",IF(StockData[[#This Row],[Daily Return %]]&lt;0,"Loss","No Change"))</f>
        <v>Gain</v>
      </c>
    </row>
    <row r="494" spans="1:25" x14ac:dyDescent="0.3">
      <c r="A494" s="1">
        <v>46002</v>
      </c>
      <c r="B494" s="1" t="s">
        <v>536</v>
      </c>
      <c r="C494" s="1" t="s">
        <v>274</v>
      </c>
      <c r="D494">
        <f>MONTH(StockData[[#This Row],[DATE]])</f>
        <v>12</v>
      </c>
      <c r="E494">
        <v>2025</v>
      </c>
      <c r="F494" t="s">
        <v>231</v>
      </c>
      <c r="G494" t="str">
        <f>"Q"&amp;ROUNDUP(StockData[[#This Row],[Month Number]]/3,0)</f>
        <v>Q4</v>
      </c>
      <c r="H494" s="1" t="s">
        <v>28</v>
      </c>
      <c r="I494" s="1" t="s">
        <v>29</v>
      </c>
      <c r="J494" t="s">
        <v>30</v>
      </c>
      <c r="K494">
        <v>1277.4000000000001</v>
      </c>
      <c r="L494">
        <v>1282</v>
      </c>
      <c r="M494">
        <v>1271</v>
      </c>
      <c r="N494">
        <v>1278.5999999999999</v>
      </c>
      <c r="O494">
        <v>1276.8</v>
      </c>
      <c r="P494">
        <v>1272.7</v>
      </c>
      <c r="Q494">
        <v>1275.96</v>
      </c>
      <c r="R494">
        <v>2017404</v>
      </c>
      <c r="S494">
        <v>2574129109.4000001</v>
      </c>
      <c r="T494">
        <v>64494</v>
      </c>
      <c r="U494">
        <v>1103736</v>
      </c>
      <c r="V494">
        <v>54.71</v>
      </c>
      <c r="W494" s="3">
        <f>StockData[[#This Row],[CLOSE]]-StockData[[#This Row],[PREV. CLOSE]]</f>
        <v>-5.8999999999998636</v>
      </c>
      <c r="X494" s="2">
        <f>IFERROR((StockData[[#This Row],[CLOSE]]-StockData[[#This Row],[PREV. CLOSE]])/StockData[[#This Row],[PREV. CLOSE]],0)</f>
        <v>-4.6144220240887405E-3</v>
      </c>
      <c r="Y494" t="str">
        <f>IF(StockData[[#This Row],[Daily Return %]]&gt;0,"Gain",IF(StockData[[#This Row],[Daily Return %]]&lt;0,"Loss","No Change"))</f>
        <v>Loss</v>
      </c>
    </row>
    <row r="495" spans="1:25" x14ac:dyDescent="0.3">
      <c r="A495" s="1">
        <v>46003</v>
      </c>
      <c r="B495" s="1" t="s">
        <v>537</v>
      </c>
      <c r="C495" s="1" t="s">
        <v>274</v>
      </c>
      <c r="D495">
        <f>MONTH(StockData[[#This Row],[DATE]])</f>
        <v>12</v>
      </c>
      <c r="E495">
        <v>2025</v>
      </c>
      <c r="F495" t="s">
        <v>231</v>
      </c>
      <c r="G495" t="str">
        <f>"Q"&amp;ROUNDUP(StockData[[#This Row],[Month Number]]/3,0)</f>
        <v>Q4</v>
      </c>
      <c r="H495" s="1" t="s">
        <v>28</v>
      </c>
      <c r="I495" s="1" t="s">
        <v>29</v>
      </c>
      <c r="J495" t="s">
        <v>30</v>
      </c>
      <c r="K495">
        <v>1278</v>
      </c>
      <c r="L495">
        <v>1291</v>
      </c>
      <c r="M495">
        <v>1277.9000000000001</v>
      </c>
      <c r="N495">
        <v>1272.7</v>
      </c>
      <c r="O495">
        <v>1285</v>
      </c>
      <c r="P495">
        <v>1286.0999999999999</v>
      </c>
      <c r="Q495">
        <v>1286.76</v>
      </c>
      <c r="R495">
        <v>2281078</v>
      </c>
      <c r="S495">
        <v>2935188835.0999999</v>
      </c>
      <c r="T495">
        <v>95446</v>
      </c>
      <c r="U495">
        <v>1347002</v>
      </c>
      <c r="V495">
        <v>59.05</v>
      </c>
      <c r="W495" s="3">
        <f>StockData[[#This Row],[CLOSE]]-StockData[[#This Row],[PREV. CLOSE]]</f>
        <v>13.399999999999864</v>
      </c>
      <c r="X495" s="2">
        <f>IFERROR((StockData[[#This Row],[CLOSE]]-StockData[[#This Row],[PREV. CLOSE]])/StockData[[#This Row],[PREV. CLOSE]],0)</f>
        <v>1.0528797045650871E-2</v>
      </c>
      <c r="Y495" t="str">
        <f>IF(StockData[[#This Row],[Daily Return %]]&gt;0,"Gain",IF(StockData[[#This Row],[Daily Return %]]&lt;0,"Loss","No Change"))</f>
        <v>Gain</v>
      </c>
    </row>
    <row r="496" spans="1:25" x14ac:dyDescent="0.3">
      <c r="A496" s="1">
        <v>46006</v>
      </c>
      <c r="B496" s="1" t="s">
        <v>538</v>
      </c>
      <c r="C496" s="1" t="s">
        <v>274</v>
      </c>
      <c r="D496">
        <f>MONTH(StockData[[#This Row],[DATE]])</f>
        <v>12</v>
      </c>
      <c r="E496">
        <v>2025</v>
      </c>
      <c r="F496" t="s">
        <v>231</v>
      </c>
      <c r="G496" t="str">
        <f>"Q"&amp;ROUNDUP(StockData[[#This Row],[Month Number]]/3,0)</f>
        <v>Q4</v>
      </c>
      <c r="H496" s="1" t="s">
        <v>28</v>
      </c>
      <c r="I496" s="1" t="s">
        <v>29</v>
      </c>
      <c r="J496" t="s">
        <v>30</v>
      </c>
      <c r="K496">
        <v>1285</v>
      </c>
      <c r="L496">
        <v>1290.4000000000001</v>
      </c>
      <c r="M496">
        <v>1280</v>
      </c>
      <c r="N496">
        <v>1286.0999999999999</v>
      </c>
      <c r="O496">
        <v>1284.4000000000001</v>
      </c>
      <c r="P496">
        <v>1284.8</v>
      </c>
      <c r="Q496">
        <v>1284.8399999999999</v>
      </c>
      <c r="R496">
        <v>1634472</v>
      </c>
      <c r="S496">
        <v>2100032713.9000001</v>
      </c>
      <c r="T496">
        <v>78913</v>
      </c>
      <c r="U496">
        <v>1002638</v>
      </c>
      <c r="V496">
        <v>61.34</v>
      </c>
      <c r="W496" s="3">
        <f>StockData[[#This Row],[CLOSE]]-StockData[[#This Row],[PREV. CLOSE]]</f>
        <v>-1.2999999999999545</v>
      </c>
      <c r="X496" s="2">
        <f>IFERROR((StockData[[#This Row],[CLOSE]]-StockData[[#This Row],[PREV. CLOSE]])/StockData[[#This Row],[PREV. CLOSE]],0)</f>
        <v>-1.0108078687504508E-3</v>
      </c>
      <c r="Y496" t="str">
        <f>IF(StockData[[#This Row],[Daily Return %]]&gt;0,"Gain",IF(StockData[[#This Row],[Daily Return %]]&lt;0,"Loss","No Change"))</f>
        <v>Loss</v>
      </c>
    </row>
    <row r="497" spans="1:25" x14ac:dyDescent="0.3">
      <c r="A497" s="1">
        <v>46007</v>
      </c>
      <c r="B497" s="1" t="s">
        <v>539</v>
      </c>
      <c r="C497" s="1" t="s">
        <v>274</v>
      </c>
      <c r="D497">
        <f>MONTH(StockData[[#This Row],[DATE]])</f>
        <v>12</v>
      </c>
      <c r="E497">
        <v>2025</v>
      </c>
      <c r="F497" t="s">
        <v>231</v>
      </c>
      <c r="G497" t="str">
        <f>"Q"&amp;ROUNDUP(StockData[[#This Row],[Month Number]]/3,0)</f>
        <v>Q4</v>
      </c>
      <c r="H497" s="1" t="s">
        <v>28</v>
      </c>
      <c r="I497" s="1" t="s">
        <v>29</v>
      </c>
      <c r="J497" t="s">
        <v>30</v>
      </c>
      <c r="K497">
        <v>1277.0999999999999</v>
      </c>
      <c r="L497">
        <v>1277.5999999999999</v>
      </c>
      <c r="M497">
        <v>1216.9000000000001</v>
      </c>
      <c r="N497">
        <v>1284.8</v>
      </c>
      <c r="O497">
        <v>1219</v>
      </c>
      <c r="P497">
        <v>1219.5999999999999</v>
      </c>
      <c r="Q497">
        <v>1232.56</v>
      </c>
      <c r="R497">
        <v>11542048</v>
      </c>
      <c r="S497">
        <v>14226307916.200001</v>
      </c>
      <c r="T497">
        <v>218357</v>
      </c>
      <c r="U497">
        <v>6670738</v>
      </c>
      <c r="V497">
        <v>57.8</v>
      </c>
      <c r="W497" s="3">
        <f>StockData[[#This Row],[CLOSE]]-StockData[[#This Row],[PREV. CLOSE]]</f>
        <v>-65.200000000000045</v>
      </c>
      <c r="X497" s="2">
        <f>IFERROR((StockData[[#This Row],[CLOSE]]-StockData[[#This Row],[PREV. CLOSE]])/StockData[[#This Row],[PREV. CLOSE]],0)</f>
        <v>-5.0747198007472016E-2</v>
      </c>
      <c r="Y497" t="str">
        <f>IF(StockData[[#This Row],[Daily Return %]]&gt;0,"Gain",IF(StockData[[#This Row],[Daily Return %]]&lt;0,"Loss","No Change"))</f>
        <v>Loss</v>
      </c>
    </row>
    <row r="498" spans="1:25" x14ac:dyDescent="0.3">
      <c r="A498" s="1">
        <v>46008</v>
      </c>
      <c r="B498" s="1" t="s">
        <v>540</v>
      </c>
      <c r="C498" s="1" t="s">
        <v>274</v>
      </c>
      <c r="D498">
        <f>MONTH(StockData[[#This Row],[DATE]])</f>
        <v>12</v>
      </c>
      <c r="E498">
        <v>2025</v>
      </c>
      <c r="F498" t="s">
        <v>231</v>
      </c>
      <c r="G498" t="str">
        <f>"Q"&amp;ROUNDUP(StockData[[#This Row],[Month Number]]/3,0)</f>
        <v>Q4</v>
      </c>
      <c r="H498" s="1" t="s">
        <v>28</v>
      </c>
      <c r="I498" s="1" t="s">
        <v>29</v>
      </c>
      <c r="J498" t="s">
        <v>30</v>
      </c>
      <c r="K498">
        <v>1220.5999999999999</v>
      </c>
      <c r="L498">
        <v>1236</v>
      </c>
      <c r="M498">
        <v>1220.3</v>
      </c>
      <c r="N498">
        <v>1219.5999999999999</v>
      </c>
      <c r="O498">
        <v>1226</v>
      </c>
      <c r="P498">
        <v>1224.7</v>
      </c>
      <c r="Q498">
        <v>1229.1199999999999</v>
      </c>
      <c r="R498">
        <v>5147181</v>
      </c>
      <c r="S498">
        <v>6326524607.8999996</v>
      </c>
      <c r="T498">
        <v>179418</v>
      </c>
      <c r="U498">
        <v>3049345</v>
      </c>
      <c r="V498">
        <v>59.24</v>
      </c>
      <c r="W498" s="3">
        <f>StockData[[#This Row],[CLOSE]]-StockData[[#This Row],[PREV. CLOSE]]</f>
        <v>5.1000000000001364</v>
      </c>
      <c r="X498" s="2">
        <f>IFERROR((StockData[[#This Row],[CLOSE]]-StockData[[#This Row],[PREV. CLOSE]])/StockData[[#This Row],[PREV. CLOSE]],0)</f>
        <v>4.1816989176780396E-3</v>
      </c>
      <c r="Y498" t="str">
        <f>IF(StockData[[#This Row],[Daily Return %]]&gt;0,"Gain",IF(StockData[[#This Row],[Daily Return %]]&lt;0,"Loss","No Change"))</f>
        <v>Gain</v>
      </c>
    </row>
    <row r="499" spans="1:25" x14ac:dyDescent="0.3">
      <c r="A499" s="1">
        <v>46009</v>
      </c>
      <c r="B499" s="1" t="s">
        <v>541</v>
      </c>
      <c r="C499" s="1" t="s">
        <v>274</v>
      </c>
      <c r="D499">
        <f>MONTH(StockData[[#This Row],[DATE]])</f>
        <v>12</v>
      </c>
      <c r="E499">
        <v>2025</v>
      </c>
      <c r="F499" t="s">
        <v>231</v>
      </c>
      <c r="G499" t="str">
        <f>"Q"&amp;ROUNDUP(StockData[[#This Row],[Month Number]]/3,0)</f>
        <v>Q4</v>
      </c>
      <c r="H499" s="1" t="s">
        <v>28</v>
      </c>
      <c r="I499" s="1" t="s">
        <v>29</v>
      </c>
      <c r="J499" t="s">
        <v>30</v>
      </c>
      <c r="K499">
        <v>1226.0999999999999</v>
      </c>
      <c r="L499">
        <v>1238.5</v>
      </c>
      <c r="M499">
        <v>1220.2</v>
      </c>
      <c r="N499">
        <v>1224.7</v>
      </c>
      <c r="O499">
        <v>1229.8</v>
      </c>
      <c r="P499">
        <v>1229.8</v>
      </c>
      <c r="Q499">
        <v>1231.4100000000001</v>
      </c>
      <c r="R499">
        <v>3441592</v>
      </c>
      <c r="S499">
        <v>4238020019.1999998</v>
      </c>
      <c r="T499">
        <v>128388</v>
      </c>
      <c r="U499">
        <v>1936290</v>
      </c>
      <c r="V499">
        <v>56.26</v>
      </c>
      <c r="W499" s="3">
        <f>StockData[[#This Row],[CLOSE]]-StockData[[#This Row],[PREV. CLOSE]]</f>
        <v>5.0999999999999091</v>
      </c>
      <c r="X499" s="2">
        <f>IFERROR((StockData[[#This Row],[CLOSE]]-StockData[[#This Row],[PREV. CLOSE]])/StockData[[#This Row],[PREV. CLOSE]],0)</f>
        <v>4.1642851310524287E-3</v>
      </c>
      <c r="Y499" t="str">
        <f>IF(StockData[[#This Row],[Daily Return %]]&gt;0,"Gain",IF(StockData[[#This Row],[Daily Return %]]&lt;0,"Loss","No Change"))</f>
        <v>Gain</v>
      </c>
    </row>
    <row r="500" spans="1:25" x14ac:dyDescent="0.3">
      <c r="A500" s="1">
        <v>46010</v>
      </c>
      <c r="B500" s="1" t="s">
        <v>542</v>
      </c>
      <c r="C500" s="1" t="s">
        <v>274</v>
      </c>
      <c r="D500">
        <f>MONTH(StockData[[#This Row],[DATE]])</f>
        <v>12</v>
      </c>
      <c r="E500">
        <v>2025</v>
      </c>
      <c r="F500" t="s">
        <v>231</v>
      </c>
      <c r="G500" t="str">
        <f>"Q"&amp;ROUNDUP(StockData[[#This Row],[Month Number]]/3,0)</f>
        <v>Q4</v>
      </c>
      <c r="H500" s="1" t="s">
        <v>28</v>
      </c>
      <c r="I500" s="1" t="s">
        <v>29</v>
      </c>
      <c r="J500" t="s">
        <v>30</v>
      </c>
      <c r="K500">
        <v>1236.7</v>
      </c>
      <c r="L500">
        <v>1241.5</v>
      </c>
      <c r="M500">
        <v>1229.0999999999999</v>
      </c>
      <c r="N500">
        <v>1229.8</v>
      </c>
      <c r="O500">
        <v>1231.4000000000001</v>
      </c>
      <c r="P500">
        <v>1230.5999999999999</v>
      </c>
      <c r="Q500">
        <v>1232.8</v>
      </c>
      <c r="R500">
        <v>5055047</v>
      </c>
      <c r="S500">
        <v>6231863634.1999998</v>
      </c>
      <c r="T500">
        <v>106415</v>
      </c>
      <c r="U500">
        <v>3843736</v>
      </c>
      <c r="V500">
        <v>76.040000000000006</v>
      </c>
      <c r="W500" s="3">
        <f>StockData[[#This Row],[CLOSE]]-StockData[[#This Row],[PREV. CLOSE]]</f>
        <v>0.79999999999995453</v>
      </c>
      <c r="X500" s="2">
        <f>IFERROR((StockData[[#This Row],[CLOSE]]-StockData[[#This Row],[PREV. CLOSE]])/StockData[[#This Row],[PREV. CLOSE]],0)</f>
        <v>6.5051227841921824E-4</v>
      </c>
      <c r="Y500" t="str">
        <f>IF(StockData[[#This Row],[Daily Return %]]&gt;0,"Gain",IF(StockData[[#This Row],[Daily Return %]]&lt;0,"Loss","No Change"))</f>
        <v>Gain</v>
      </c>
    </row>
    <row r="501" spans="1:25" x14ac:dyDescent="0.3">
      <c r="A501" s="1">
        <v>46013</v>
      </c>
      <c r="B501" s="1" t="s">
        <v>543</v>
      </c>
      <c r="C501" s="1" t="s">
        <v>274</v>
      </c>
      <c r="D501">
        <f>MONTH(StockData[[#This Row],[DATE]])</f>
        <v>12</v>
      </c>
      <c r="E501">
        <v>2025</v>
      </c>
      <c r="F501" t="s">
        <v>231</v>
      </c>
      <c r="G501" t="str">
        <f>"Q"&amp;ROUNDUP(StockData[[#This Row],[Month Number]]/3,0)</f>
        <v>Q4</v>
      </c>
      <c r="H501" s="1" t="s">
        <v>28</v>
      </c>
      <c r="I501" s="1" t="s">
        <v>29</v>
      </c>
      <c r="J501" t="s">
        <v>30</v>
      </c>
      <c r="K501">
        <v>1235</v>
      </c>
      <c r="L501">
        <v>1236.9000000000001</v>
      </c>
      <c r="M501">
        <v>1226.8</v>
      </c>
      <c r="N501">
        <v>1230.5999999999999</v>
      </c>
      <c r="O501">
        <v>1233.8</v>
      </c>
      <c r="P501">
        <v>1233.2</v>
      </c>
      <c r="Q501">
        <v>1230.92</v>
      </c>
      <c r="R501">
        <v>2405809</v>
      </c>
      <c r="S501">
        <v>2961357589</v>
      </c>
      <c r="T501">
        <v>71020</v>
      </c>
      <c r="U501">
        <v>1619764</v>
      </c>
      <c r="V501">
        <v>67.33</v>
      </c>
      <c r="W501" s="3">
        <f>StockData[[#This Row],[CLOSE]]-StockData[[#This Row],[PREV. CLOSE]]</f>
        <v>2.6000000000001364</v>
      </c>
      <c r="X501" s="2">
        <f>IFERROR((StockData[[#This Row],[CLOSE]]-StockData[[#This Row],[PREV. CLOSE]])/StockData[[#This Row],[PREV. CLOSE]],0)</f>
        <v>2.1127905086950564E-3</v>
      </c>
      <c r="Y501" t="str">
        <f>IF(StockData[[#This Row],[Daily Return %]]&gt;0,"Gain",IF(StockData[[#This Row],[Daily Return %]]&lt;0,"Loss","No Change"))</f>
        <v>Gain</v>
      </c>
    </row>
    <row r="502" spans="1:25" x14ac:dyDescent="0.3">
      <c r="A502" s="1">
        <v>46014</v>
      </c>
      <c r="B502" s="1" t="s">
        <v>544</v>
      </c>
      <c r="C502" s="1" t="s">
        <v>274</v>
      </c>
      <c r="D502">
        <f>MONTH(StockData[[#This Row],[DATE]])</f>
        <v>12</v>
      </c>
      <c r="E502">
        <v>2025</v>
      </c>
      <c r="F502" t="s">
        <v>231</v>
      </c>
      <c r="G502" t="str">
        <f>"Q"&amp;ROUNDUP(StockData[[#This Row],[Month Number]]/3,0)</f>
        <v>Q4</v>
      </c>
      <c r="H502" s="1" t="s">
        <v>28</v>
      </c>
      <c r="I502" s="1" t="s">
        <v>29</v>
      </c>
      <c r="J502" t="s">
        <v>30</v>
      </c>
      <c r="K502">
        <v>1239</v>
      </c>
      <c r="L502">
        <v>1239</v>
      </c>
      <c r="M502">
        <v>1223.5</v>
      </c>
      <c r="N502">
        <v>1233.2</v>
      </c>
      <c r="O502">
        <v>1224.5</v>
      </c>
      <c r="P502">
        <v>1225</v>
      </c>
      <c r="Q502">
        <v>1228</v>
      </c>
      <c r="R502">
        <v>2920318</v>
      </c>
      <c r="S502">
        <v>3586139074.1999998</v>
      </c>
      <c r="T502">
        <v>77066</v>
      </c>
      <c r="U502">
        <v>1692727</v>
      </c>
      <c r="V502">
        <v>57.96</v>
      </c>
      <c r="W502" s="3">
        <f>StockData[[#This Row],[CLOSE]]-StockData[[#This Row],[PREV. CLOSE]]</f>
        <v>-8.2000000000000455</v>
      </c>
      <c r="X502" s="2">
        <f>IFERROR((StockData[[#This Row],[CLOSE]]-StockData[[#This Row],[PREV. CLOSE]])/StockData[[#This Row],[PREV. CLOSE]],0)</f>
        <v>-6.6493674991891386E-3</v>
      </c>
      <c r="Y502" t="str">
        <f>IF(StockData[[#This Row],[Daily Return %]]&gt;0,"Gain",IF(StockData[[#This Row],[Daily Return %]]&lt;0,"Loss","No Change"))</f>
        <v>Loss</v>
      </c>
    </row>
    <row r="503" spans="1:25" x14ac:dyDescent="0.3">
      <c r="A503" s="1">
        <v>46015</v>
      </c>
      <c r="B503" s="1" t="s">
        <v>545</v>
      </c>
      <c r="C503" s="1" t="s">
        <v>274</v>
      </c>
      <c r="D503">
        <f>MONTH(StockData[[#This Row],[DATE]])</f>
        <v>12</v>
      </c>
      <c r="E503">
        <v>2025</v>
      </c>
      <c r="F503" t="s">
        <v>231</v>
      </c>
      <c r="G503" t="str">
        <f>"Q"&amp;ROUNDUP(StockData[[#This Row],[Month Number]]/3,0)</f>
        <v>Q4</v>
      </c>
      <c r="H503" s="1" t="s">
        <v>28</v>
      </c>
      <c r="I503" s="1" t="s">
        <v>29</v>
      </c>
      <c r="J503" t="s">
        <v>30</v>
      </c>
      <c r="K503">
        <v>1230</v>
      </c>
      <c r="L503">
        <v>1235.4000000000001</v>
      </c>
      <c r="M503">
        <v>1224.7</v>
      </c>
      <c r="N503">
        <v>1225</v>
      </c>
      <c r="O503">
        <v>1225.9000000000001</v>
      </c>
      <c r="P503">
        <v>1226.3</v>
      </c>
      <c r="Q503">
        <v>1229.0999999999999</v>
      </c>
      <c r="R503">
        <v>3155506</v>
      </c>
      <c r="S503">
        <v>3878436837</v>
      </c>
      <c r="T503">
        <v>91089</v>
      </c>
      <c r="U503">
        <v>2043462</v>
      </c>
      <c r="V503">
        <v>64.760000000000005</v>
      </c>
      <c r="W503" s="3">
        <f>StockData[[#This Row],[CLOSE]]-StockData[[#This Row],[PREV. CLOSE]]</f>
        <v>1.2999999999999545</v>
      </c>
      <c r="X503" s="2">
        <f>IFERROR((StockData[[#This Row],[CLOSE]]-StockData[[#This Row],[PREV. CLOSE]])/StockData[[#This Row],[PREV. CLOSE]],0)</f>
        <v>1.0612244897958813E-3</v>
      </c>
      <c r="Y503" t="str">
        <f>IF(StockData[[#This Row],[Daily Return %]]&gt;0,"Gain",IF(StockData[[#This Row],[Daily Return %]]&lt;0,"Loss","No Change"))</f>
        <v>Gain</v>
      </c>
    </row>
    <row r="504" spans="1:25" x14ac:dyDescent="0.3">
      <c r="A504" s="1">
        <v>46017</v>
      </c>
      <c r="B504" s="1" t="s">
        <v>546</v>
      </c>
      <c r="C504" s="1" t="s">
        <v>274</v>
      </c>
      <c r="D504">
        <f>MONTH(StockData[[#This Row],[DATE]])</f>
        <v>12</v>
      </c>
      <c r="E504">
        <v>2025</v>
      </c>
      <c r="F504" t="s">
        <v>231</v>
      </c>
      <c r="G504" t="str">
        <f>"Q"&amp;ROUNDUP(StockData[[#This Row],[Month Number]]/3,0)</f>
        <v>Q4</v>
      </c>
      <c r="H504" s="1" t="s">
        <v>28</v>
      </c>
      <c r="I504" s="1" t="s">
        <v>29</v>
      </c>
      <c r="J504" t="s">
        <v>30</v>
      </c>
      <c r="K504">
        <v>1225</v>
      </c>
      <c r="L504">
        <v>1229.9000000000001</v>
      </c>
      <c r="M504">
        <v>1222</v>
      </c>
      <c r="N504">
        <v>1226.3</v>
      </c>
      <c r="O504">
        <v>1229</v>
      </c>
      <c r="P504">
        <v>1228.2</v>
      </c>
      <c r="Q504">
        <v>1225.69</v>
      </c>
      <c r="R504">
        <v>1665983</v>
      </c>
      <c r="S504">
        <v>2041981373.9000001</v>
      </c>
      <c r="T504">
        <v>84034</v>
      </c>
      <c r="U504">
        <v>1121439</v>
      </c>
      <c r="V504">
        <v>67.31</v>
      </c>
      <c r="W504" s="3">
        <f>StockData[[#This Row],[CLOSE]]-StockData[[#This Row],[PREV. CLOSE]]</f>
        <v>1.9000000000000909</v>
      </c>
      <c r="X504" s="2">
        <f>IFERROR((StockData[[#This Row],[CLOSE]]-StockData[[#This Row],[PREV. CLOSE]])/StockData[[#This Row],[PREV. CLOSE]],0)</f>
        <v>1.5493761722254677E-3</v>
      </c>
      <c r="Y504" t="str">
        <f>IF(StockData[[#This Row],[Daily Return %]]&gt;0,"Gain",IF(StockData[[#This Row],[Daily Return %]]&lt;0,"Loss","No Change"))</f>
        <v>Gain</v>
      </c>
    </row>
    <row r="505" spans="1:25" x14ac:dyDescent="0.3">
      <c r="A505" s="1">
        <v>46020</v>
      </c>
      <c r="B505" s="1" t="s">
        <v>547</v>
      </c>
      <c r="C505" s="1" t="s">
        <v>274</v>
      </c>
      <c r="D505">
        <f>MONTH(StockData[[#This Row],[DATE]])</f>
        <v>12</v>
      </c>
      <c r="E505">
        <v>2025</v>
      </c>
      <c r="F505" t="s">
        <v>231</v>
      </c>
      <c r="G505" t="str">
        <f>"Q"&amp;ROUNDUP(StockData[[#This Row],[Month Number]]/3,0)</f>
        <v>Q4</v>
      </c>
      <c r="H505" s="1" t="s">
        <v>28</v>
      </c>
      <c r="I505" s="1" t="s">
        <v>29</v>
      </c>
      <c r="J505" t="s">
        <v>30</v>
      </c>
      <c r="K505">
        <v>1228.2</v>
      </c>
      <c r="L505">
        <v>1233.9000000000001</v>
      </c>
      <c r="M505">
        <v>1219</v>
      </c>
      <c r="N505">
        <v>1228.2</v>
      </c>
      <c r="O505">
        <v>1231</v>
      </c>
      <c r="P505">
        <v>1232</v>
      </c>
      <c r="Q505">
        <v>1226.46</v>
      </c>
      <c r="R505">
        <v>2209655</v>
      </c>
      <c r="S505">
        <v>2710046032.1999998</v>
      </c>
      <c r="T505">
        <v>68185</v>
      </c>
      <c r="U505">
        <v>1221273</v>
      </c>
      <c r="V505">
        <v>55.27</v>
      </c>
      <c r="W505" s="3">
        <f>StockData[[#This Row],[CLOSE]]-StockData[[#This Row],[PREV. CLOSE]]</f>
        <v>3.7999999999999545</v>
      </c>
      <c r="X505" s="2">
        <f>IFERROR((StockData[[#This Row],[CLOSE]]-StockData[[#This Row],[PREV. CLOSE]])/StockData[[#This Row],[PREV. CLOSE]],0)</f>
        <v>3.0939586386581619E-3</v>
      </c>
      <c r="Y505" t="str">
        <f>IF(StockData[[#This Row],[Daily Return %]]&gt;0,"Gain",IF(StockData[[#This Row],[Daily Return %]]&lt;0,"Loss","No Change"))</f>
        <v>Gain</v>
      </c>
    </row>
    <row r="506" spans="1:25" x14ac:dyDescent="0.3">
      <c r="A506" s="1">
        <v>46021</v>
      </c>
      <c r="B506" s="1" t="s">
        <v>548</v>
      </c>
      <c r="C506" s="1" t="s">
        <v>274</v>
      </c>
      <c r="D506">
        <f>MONTH(StockData[[#This Row],[DATE]])</f>
        <v>12</v>
      </c>
      <c r="E506">
        <v>2025</v>
      </c>
      <c r="F506" t="s">
        <v>231</v>
      </c>
      <c r="G506" t="str">
        <f>"Q"&amp;ROUNDUP(StockData[[#This Row],[Month Number]]/3,0)</f>
        <v>Q4</v>
      </c>
      <c r="H506" s="1" t="s">
        <v>28</v>
      </c>
      <c r="I506" s="1" t="s">
        <v>29</v>
      </c>
      <c r="J506" t="s">
        <v>30</v>
      </c>
      <c r="K506">
        <v>1233</v>
      </c>
      <c r="L506">
        <v>1252.0999999999999</v>
      </c>
      <c r="M506">
        <v>1232</v>
      </c>
      <c r="N506">
        <v>1232</v>
      </c>
      <c r="O506">
        <v>1246</v>
      </c>
      <c r="P506">
        <v>1246</v>
      </c>
      <c r="Q506">
        <v>1244.6400000000001</v>
      </c>
      <c r="R506">
        <v>5673233</v>
      </c>
      <c r="S506">
        <v>7061119735.3999996</v>
      </c>
      <c r="T506">
        <v>134766</v>
      </c>
      <c r="U506">
        <v>3702754</v>
      </c>
      <c r="V506">
        <v>65.27</v>
      </c>
      <c r="W506" s="3">
        <f>StockData[[#This Row],[CLOSE]]-StockData[[#This Row],[PREV. CLOSE]]</f>
        <v>14</v>
      </c>
      <c r="X506" s="2">
        <f>IFERROR((StockData[[#This Row],[CLOSE]]-StockData[[#This Row],[PREV. CLOSE]])/StockData[[#This Row],[PREV. CLOSE]],0)</f>
        <v>1.1363636363636364E-2</v>
      </c>
      <c r="Y506" t="str">
        <f>IF(StockData[[#This Row],[Daily Return %]]&gt;0,"Gain",IF(StockData[[#This Row],[Daily Return %]]&lt;0,"Loss","No Change"))</f>
        <v>Gain</v>
      </c>
    </row>
    <row r="507" spans="1:25" x14ac:dyDescent="0.3">
      <c r="A507" s="1">
        <v>46022</v>
      </c>
      <c r="B507" s="1" t="s">
        <v>549</v>
      </c>
      <c r="C507" s="1" t="s">
        <v>274</v>
      </c>
      <c r="D507">
        <f>MONTH(StockData[[#This Row],[DATE]])</f>
        <v>12</v>
      </c>
      <c r="E507">
        <v>2025</v>
      </c>
      <c r="F507" t="s">
        <v>231</v>
      </c>
      <c r="G507" t="str">
        <f>"Q"&amp;ROUNDUP(StockData[[#This Row],[Month Number]]/3,0)</f>
        <v>Q4</v>
      </c>
      <c r="H507" s="1" t="s">
        <v>28</v>
      </c>
      <c r="I507" s="1" t="s">
        <v>29</v>
      </c>
      <c r="J507" t="s">
        <v>30</v>
      </c>
      <c r="K507">
        <v>1246</v>
      </c>
      <c r="L507">
        <v>1271.5</v>
      </c>
      <c r="M507">
        <v>1245</v>
      </c>
      <c r="N507">
        <v>1246</v>
      </c>
      <c r="O507">
        <v>1268.7</v>
      </c>
      <c r="P507">
        <v>1269.4000000000001</v>
      </c>
      <c r="Q507">
        <v>1265.01</v>
      </c>
      <c r="R507">
        <v>3711090</v>
      </c>
      <c r="S507">
        <v>4694564967.6999998</v>
      </c>
      <c r="T507">
        <v>96887</v>
      </c>
      <c r="U507">
        <v>2461126</v>
      </c>
      <c r="V507">
        <v>66.319999999999993</v>
      </c>
      <c r="W507" s="3">
        <f>StockData[[#This Row],[CLOSE]]-StockData[[#This Row],[PREV. CLOSE]]</f>
        <v>23.400000000000091</v>
      </c>
      <c r="X507" s="2">
        <f>IFERROR((StockData[[#This Row],[CLOSE]]-StockData[[#This Row],[PREV. CLOSE]])/StockData[[#This Row],[PREV. CLOSE]],0)</f>
        <v>1.8780096308186268E-2</v>
      </c>
      <c r="Y507" t="str">
        <f>IF(StockData[[#This Row],[Daily Return %]]&gt;0,"Gain",IF(StockData[[#This Row],[Daily Return %]]&lt;0,"Loss","No Change"))</f>
        <v>Gain</v>
      </c>
    </row>
    <row r="508" spans="1:25" x14ac:dyDescent="0.3">
      <c r="A508" s="1">
        <v>45292</v>
      </c>
      <c r="B508" s="1" t="s">
        <v>550</v>
      </c>
      <c r="C508" s="1" t="s">
        <v>26</v>
      </c>
      <c r="D508">
        <f>MONTH(StockData[[#This Row],[DATE]])</f>
        <v>1</v>
      </c>
      <c r="E508">
        <v>2024</v>
      </c>
      <c r="F508" t="s">
        <v>27</v>
      </c>
      <c r="G508" t="str">
        <f>"Q"&amp;ROUNDUP(StockData[[#This Row],[Month Number]]/3,0)</f>
        <v>Q1</v>
      </c>
      <c r="H508" s="1" t="s">
        <v>551</v>
      </c>
      <c r="I508" s="1" t="s">
        <v>29</v>
      </c>
      <c r="J508" t="s">
        <v>30</v>
      </c>
      <c r="K508">
        <v>1706</v>
      </c>
      <c r="L508">
        <v>1709.15</v>
      </c>
      <c r="M508">
        <v>1692</v>
      </c>
      <c r="N508">
        <v>1709.25</v>
      </c>
      <c r="O508">
        <v>1692.9</v>
      </c>
      <c r="P508">
        <v>1698.1</v>
      </c>
      <c r="Q508">
        <v>1701.52</v>
      </c>
      <c r="R508">
        <v>7119843</v>
      </c>
      <c r="S508">
        <v>12114568489.299999</v>
      </c>
      <c r="T508">
        <v>258349</v>
      </c>
      <c r="U508">
        <v>4416670</v>
      </c>
      <c r="V508">
        <v>62.03</v>
      </c>
      <c r="W508" s="3">
        <f>StockData[[#This Row],[CLOSE]]-StockData[[#This Row],[PREV. CLOSE]]</f>
        <v>-11.150000000000091</v>
      </c>
      <c r="X508" s="2">
        <f>IFERROR((StockData[[#This Row],[CLOSE]]-StockData[[#This Row],[PREV. CLOSE]])/StockData[[#This Row],[PREV. CLOSE]],0)</f>
        <v>-6.5233289454439611E-3</v>
      </c>
      <c r="Y508" t="str">
        <f>IF(StockData[[#This Row],[Daily Return %]]&gt;0,"Gain",IF(StockData[[#This Row],[Daily Return %]]&lt;0,"Loss","No Change"))</f>
        <v>Loss</v>
      </c>
    </row>
    <row r="509" spans="1:25" x14ac:dyDescent="0.3">
      <c r="A509" s="1">
        <v>45293</v>
      </c>
      <c r="B509" s="1" t="s">
        <v>552</v>
      </c>
      <c r="C509" s="1" t="s">
        <v>26</v>
      </c>
      <c r="D509">
        <f>MONTH(StockData[[#This Row],[DATE]])</f>
        <v>1</v>
      </c>
      <c r="E509">
        <v>2024</v>
      </c>
      <c r="F509" t="s">
        <v>27</v>
      </c>
      <c r="G509" t="str">
        <f>"Q"&amp;ROUNDUP(StockData[[#This Row],[Month Number]]/3,0)</f>
        <v>Q1</v>
      </c>
      <c r="H509" s="1" t="s">
        <v>551</v>
      </c>
      <c r="I509" s="1" t="s">
        <v>29</v>
      </c>
      <c r="J509" t="s">
        <v>30</v>
      </c>
      <c r="K509">
        <v>1698.8</v>
      </c>
      <c r="L509">
        <v>1702.8</v>
      </c>
      <c r="M509">
        <v>1688.7</v>
      </c>
      <c r="N509">
        <v>1698.1</v>
      </c>
      <c r="O509">
        <v>1697.5</v>
      </c>
      <c r="P509">
        <v>1699.1</v>
      </c>
      <c r="Q509">
        <v>1697.43</v>
      </c>
      <c r="R509">
        <v>14621046</v>
      </c>
      <c r="S509">
        <v>24818149211.099998</v>
      </c>
      <c r="T509">
        <v>334886</v>
      </c>
      <c r="U509">
        <v>8690628</v>
      </c>
      <c r="V509">
        <v>59.44</v>
      </c>
      <c r="W509" s="3">
        <f>StockData[[#This Row],[CLOSE]]-StockData[[#This Row],[PREV. CLOSE]]</f>
        <v>1</v>
      </c>
      <c r="X509" s="2">
        <f>IFERROR((StockData[[#This Row],[CLOSE]]-StockData[[#This Row],[PREV. CLOSE]])/StockData[[#This Row],[PREV. CLOSE]],0)</f>
        <v>5.8889346917142692E-4</v>
      </c>
      <c r="Y509" t="str">
        <f>IF(StockData[[#This Row],[Daily Return %]]&gt;0,"Gain",IF(StockData[[#This Row],[Daily Return %]]&lt;0,"Loss","No Change"))</f>
        <v>Gain</v>
      </c>
    </row>
    <row r="510" spans="1:25" x14ac:dyDescent="0.3">
      <c r="A510" s="1">
        <v>45294</v>
      </c>
      <c r="B510" s="1" t="s">
        <v>553</v>
      </c>
      <c r="C510" s="1" t="s">
        <v>26</v>
      </c>
      <c r="D510">
        <f>MONTH(StockData[[#This Row],[DATE]])</f>
        <v>1</v>
      </c>
      <c r="E510">
        <v>2024</v>
      </c>
      <c r="F510" t="s">
        <v>27</v>
      </c>
      <c r="G510" t="str">
        <f>"Q"&amp;ROUNDUP(StockData[[#This Row],[Month Number]]/3,0)</f>
        <v>Q1</v>
      </c>
      <c r="H510" s="1" t="s">
        <v>551</v>
      </c>
      <c r="I510" s="1" t="s">
        <v>29</v>
      </c>
      <c r="J510" t="s">
        <v>30</v>
      </c>
      <c r="K510">
        <v>1702</v>
      </c>
      <c r="L510">
        <v>1704.7</v>
      </c>
      <c r="M510">
        <v>1668.95</v>
      </c>
      <c r="N510">
        <v>1699.1</v>
      </c>
      <c r="O510">
        <v>1674.6</v>
      </c>
      <c r="P510">
        <v>1672.9</v>
      </c>
      <c r="Q510">
        <v>1681.27</v>
      </c>
      <c r="R510">
        <v>14194881</v>
      </c>
      <c r="S510">
        <v>23865412912.549999</v>
      </c>
      <c r="T510">
        <v>426015</v>
      </c>
      <c r="U510">
        <v>8613392</v>
      </c>
      <c r="V510">
        <v>60.68</v>
      </c>
      <c r="W510" s="3">
        <f>StockData[[#This Row],[CLOSE]]-StockData[[#This Row],[PREV. CLOSE]]</f>
        <v>-26.199999999999818</v>
      </c>
      <c r="X510" s="2">
        <f>IFERROR((StockData[[#This Row],[CLOSE]]-StockData[[#This Row],[PREV. CLOSE]])/StockData[[#This Row],[PREV. CLOSE]],0)</f>
        <v>-1.5419928197280807E-2</v>
      </c>
      <c r="Y510" t="str">
        <f>IF(StockData[[#This Row],[Daily Return %]]&gt;0,"Gain",IF(StockData[[#This Row],[Daily Return %]]&lt;0,"Loss","No Change"))</f>
        <v>Loss</v>
      </c>
    </row>
    <row r="511" spans="1:25" x14ac:dyDescent="0.3">
      <c r="A511" s="1">
        <v>45295</v>
      </c>
      <c r="B511" s="1" t="s">
        <v>554</v>
      </c>
      <c r="C511" s="1" t="s">
        <v>26</v>
      </c>
      <c r="D511">
        <f>MONTH(StockData[[#This Row],[DATE]])</f>
        <v>1</v>
      </c>
      <c r="E511">
        <v>2024</v>
      </c>
      <c r="F511" t="s">
        <v>27</v>
      </c>
      <c r="G511" t="str">
        <f>"Q"&amp;ROUNDUP(StockData[[#This Row],[Month Number]]/3,0)</f>
        <v>Q1</v>
      </c>
      <c r="H511" s="1" t="s">
        <v>551</v>
      </c>
      <c r="I511" s="1" t="s">
        <v>29</v>
      </c>
      <c r="J511" t="s">
        <v>30</v>
      </c>
      <c r="K511">
        <v>1678</v>
      </c>
      <c r="L511">
        <v>1694.95</v>
      </c>
      <c r="M511">
        <v>1670.7</v>
      </c>
      <c r="N511">
        <v>1672.9</v>
      </c>
      <c r="O511">
        <v>1690.85</v>
      </c>
      <c r="P511">
        <v>1690.85</v>
      </c>
      <c r="Q511">
        <v>1681.98</v>
      </c>
      <c r="R511">
        <v>13367028</v>
      </c>
      <c r="S511">
        <v>22483129792.5</v>
      </c>
      <c r="T511">
        <v>335934</v>
      </c>
      <c r="U511">
        <v>9457028</v>
      </c>
      <c r="V511">
        <v>70.75</v>
      </c>
      <c r="W511" s="3">
        <f>StockData[[#This Row],[CLOSE]]-StockData[[#This Row],[PREV. CLOSE]]</f>
        <v>17.949999999999818</v>
      </c>
      <c r="X511" s="2">
        <f>IFERROR((StockData[[#This Row],[CLOSE]]-StockData[[#This Row],[PREV. CLOSE]])/StockData[[#This Row],[PREV. CLOSE]],0)</f>
        <v>1.072987028513349E-2</v>
      </c>
      <c r="Y511" t="str">
        <f>IF(StockData[[#This Row],[Daily Return %]]&gt;0,"Gain",IF(StockData[[#This Row],[Daily Return %]]&lt;0,"Loss","No Change"))</f>
        <v>Gain</v>
      </c>
    </row>
    <row r="512" spans="1:25" x14ac:dyDescent="0.3">
      <c r="A512" s="1">
        <v>45296</v>
      </c>
      <c r="B512" s="1" t="s">
        <v>555</v>
      </c>
      <c r="C512" s="1" t="s">
        <v>26</v>
      </c>
      <c r="D512">
        <f>MONTH(StockData[[#This Row],[DATE]])</f>
        <v>1</v>
      </c>
      <c r="E512">
        <v>2024</v>
      </c>
      <c r="F512" t="s">
        <v>27</v>
      </c>
      <c r="G512" t="str">
        <f>"Q"&amp;ROUNDUP(StockData[[#This Row],[Month Number]]/3,0)</f>
        <v>Q1</v>
      </c>
      <c r="H512" s="1" t="s">
        <v>551</v>
      </c>
      <c r="I512" s="1" t="s">
        <v>29</v>
      </c>
      <c r="J512" t="s">
        <v>30</v>
      </c>
      <c r="K512">
        <v>1687.15</v>
      </c>
      <c r="L512">
        <v>1704.9</v>
      </c>
      <c r="M512">
        <v>1668.1</v>
      </c>
      <c r="N512">
        <v>1690.85</v>
      </c>
      <c r="O512">
        <v>1679</v>
      </c>
      <c r="P512">
        <v>1682.2</v>
      </c>
      <c r="Q512">
        <v>1679.44</v>
      </c>
      <c r="R512">
        <v>15944735</v>
      </c>
      <c r="S512">
        <v>26778251761.450001</v>
      </c>
      <c r="T512">
        <v>426162</v>
      </c>
      <c r="U512">
        <v>9617611</v>
      </c>
      <c r="V512">
        <v>60.32</v>
      </c>
      <c r="W512" s="3">
        <f>StockData[[#This Row],[CLOSE]]-StockData[[#This Row],[PREV. CLOSE]]</f>
        <v>-8.6499999999998636</v>
      </c>
      <c r="X512" s="2">
        <f>IFERROR((StockData[[#This Row],[CLOSE]]-StockData[[#This Row],[PREV. CLOSE]])/StockData[[#This Row],[PREV. CLOSE]],0)</f>
        <v>-5.1157701747640916E-3</v>
      </c>
      <c r="Y512" t="str">
        <f>IF(StockData[[#This Row],[Daily Return %]]&gt;0,"Gain",IF(StockData[[#This Row],[Daily Return %]]&lt;0,"Loss","No Change"))</f>
        <v>Loss</v>
      </c>
    </row>
    <row r="513" spans="1:25" x14ac:dyDescent="0.3">
      <c r="A513" s="1">
        <v>45299</v>
      </c>
      <c r="B513" s="1" t="s">
        <v>556</v>
      </c>
      <c r="C513" s="1" t="s">
        <v>26</v>
      </c>
      <c r="D513">
        <f>MONTH(StockData[[#This Row],[DATE]])</f>
        <v>1</v>
      </c>
      <c r="E513">
        <v>2024</v>
      </c>
      <c r="F513" t="s">
        <v>27</v>
      </c>
      <c r="G513" t="str">
        <f>"Q"&amp;ROUNDUP(StockData[[#This Row],[Month Number]]/3,0)</f>
        <v>Q1</v>
      </c>
      <c r="H513" s="1" t="s">
        <v>551</v>
      </c>
      <c r="I513" s="1" t="s">
        <v>29</v>
      </c>
      <c r="J513" t="s">
        <v>30</v>
      </c>
      <c r="K513">
        <v>1678.5</v>
      </c>
      <c r="L513">
        <v>1682.35</v>
      </c>
      <c r="M513">
        <v>1660</v>
      </c>
      <c r="N513">
        <v>1682.2</v>
      </c>
      <c r="O513">
        <v>1662.9</v>
      </c>
      <c r="P513">
        <v>1663.45</v>
      </c>
      <c r="Q513">
        <v>1671.84</v>
      </c>
      <c r="R513">
        <v>8999235</v>
      </c>
      <c r="S513">
        <v>15045304192.299999</v>
      </c>
      <c r="T513">
        <v>368430</v>
      </c>
      <c r="U513">
        <v>5643830</v>
      </c>
      <c r="V513">
        <v>62.71</v>
      </c>
      <c r="W513" s="3">
        <f>StockData[[#This Row],[CLOSE]]-StockData[[#This Row],[PREV. CLOSE]]</f>
        <v>-18.75</v>
      </c>
      <c r="X513" s="2">
        <f>IFERROR((StockData[[#This Row],[CLOSE]]-StockData[[#This Row],[PREV. CLOSE]])/StockData[[#This Row],[PREV. CLOSE]],0)</f>
        <v>-1.1146118178575675E-2</v>
      </c>
      <c r="Y513" t="str">
        <f>IF(StockData[[#This Row],[Daily Return %]]&gt;0,"Gain",IF(StockData[[#This Row],[Daily Return %]]&lt;0,"Loss","No Change"))</f>
        <v>Loss</v>
      </c>
    </row>
    <row r="514" spans="1:25" x14ac:dyDescent="0.3">
      <c r="A514" s="1">
        <v>45300</v>
      </c>
      <c r="B514" s="1" t="s">
        <v>557</v>
      </c>
      <c r="C514" s="1" t="s">
        <v>26</v>
      </c>
      <c r="D514">
        <f>MONTH(StockData[[#This Row],[DATE]])</f>
        <v>1</v>
      </c>
      <c r="E514">
        <v>2024</v>
      </c>
      <c r="F514" t="s">
        <v>27</v>
      </c>
      <c r="G514" t="str">
        <f>"Q"&amp;ROUNDUP(StockData[[#This Row],[Month Number]]/3,0)</f>
        <v>Q1</v>
      </c>
      <c r="H514" s="1" t="s">
        <v>551</v>
      </c>
      <c r="I514" s="1" t="s">
        <v>29</v>
      </c>
      <c r="J514" t="s">
        <v>30</v>
      </c>
      <c r="K514">
        <v>1667.15</v>
      </c>
      <c r="L514">
        <v>1677.8</v>
      </c>
      <c r="M514">
        <v>1646.75</v>
      </c>
      <c r="N514">
        <v>1663.45</v>
      </c>
      <c r="O514">
        <v>1650.95</v>
      </c>
      <c r="P514">
        <v>1650.5</v>
      </c>
      <c r="Q514">
        <v>1660.84</v>
      </c>
      <c r="R514">
        <v>12663444</v>
      </c>
      <c r="S514">
        <v>21031958360.5</v>
      </c>
      <c r="T514">
        <v>269602</v>
      </c>
      <c r="U514">
        <v>6528474</v>
      </c>
      <c r="V514">
        <v>51.55</v>
      </c>
      <c r="W514" s="3">
        <f>StockData[[#This Row],[CLOSE]]-StockData[[#This Row],[PREV. CLOSE]]</f>
        <v>-12.950000000000045</v>
      </c>
      <c r="X514" s="2">
        <f>IFERROR((StockData[[#This Row],[CLOSE]]-StockData[[#This Row],[PREV. CLOSE]])/StockData[[#This Row],[PREV. CLOSE]],0)</f>
        <v>-7.7850250984400167E-3</v>
      </c>
      <c r="Y514" t="str">
        <f>IF(StockData[[#This Row],[Daily Return %]]&gt;0,"Gain",IF(StockData[[#This Row],[Daily Return %]]&lt;0,"Loss","No Change"))</f>
        <v>Loss</v>
      </c>
    </row>
    <row r="515" spans="1:25" x14ac:dyDescent="0.3">
      <c r="A515" s="1">
        <v>45301</v>
      </c>
      <c r="B515" s="1" t="s">
        <v>558</v>
      </c>
      <c r="C515" s="1" t="s">
        <v>26</v>
      </c>
      <c r="D515">
        <f>MONTH(StockData[[#This Row],[DATE]])</f>
        <v>1</v>
      </c>
      <c r="E515">
        <v>2024</v>
      </c>
      <c r="F515" t="s">
        <v>27</v>
      </c>
      <c r="G515" t="str">
        <f>"Q"&amp;ROUNDUP(StockData[[#This Row],[Month Number]]/3,0)</f>
        <v>Q1</v>
      </c>
      <c r="H515" s="1" t="s">
        <v>551</v>
      </c>
      <c r="I515" s="1" t="s">
        <v>29</v>
      </c>
      <c r="J515" t="s">
        <v>30</v>
      </c>
      <c r="K515">
        <v>1643</v>
      </c>
      <c r="L515">
        <v>1659.95</v>
      </c>
      <c r="M515">
        <v>1641.4</v>
      </c>
      <c r="N515">
        <v>1650.5</v>
      </c>
      <c r="O515">
        <v>1656</v>
      </c>
      <c r="P515">
        <v>1655.95</v>
      </c>
      <c r="Q515">
        <v>1653.21</v>
      </c>
      <c r="R515">
        <v>8057912</v>
      </c>
      <c r="S515">
        <v>13321422833.200001</v>
      </c>
      <c r="T515">
        <v>173498</v>
      </c>
      <c r="U515">
        <v>5376758</v>
      </c>
      <c r="V515">
        <v>66.73</v>
      </c>
      <c r="W515" s="3">
        <f>StockData[[#This Row],[CLOSE]]-StockData[[#This Row],[PREV. CLOSE]]</f>
        <v>5.4500000000000455</v>
      </c>
      <c r="X515" s="2">
        <f>IFERROR((StockData[[#This Row],[CLOSE]]-StockData[[#This Row],[PREV. CLOSE]])/StockData[[#This Row],[PREV. CLOSE]],0)</f>
        <v>3.302029687973369E-3</v>
      </c>
      <c r="Y515" t="str">
        <f>IF(StockData[[#This Row],[Daily Return %]]&gt;0,"Gain",IF(StockData[[#This Row],[Daily Return %]]&lt;0,"Loss","No Change"))</f>
        <v>Gain</v>
      </c>
    </row>
    <row r="516" spans="1:25" x14ac:dyDescent="0.3">
      <c r="A516" s="1">
        <v>45302</v>
      </c>
      <c r="B516" s="1" t="s">
        <v>559</v>
      </c>
      <c r="C516" s="1" t="s">
        <v>26</v>
      </c>
      <c r="D516">
        <f>MONTH(StockData[[#This Row],[DATE]])</f>
        <v>1</v>
      </c>
      <c r="E516">
        <v>2024</v>
      </c>
      <c r="F516" t="s">
        <v>27</v>
      </c>
      <c r="G516" t="str">
        <f>"Q"&amp;ROUNDUP(StockData[[#This Row],[Month Number]]/3,0)</f>
        <v>Q1</v>
      </c>
      <c r="H516" s="1" t="s">
        <v>551</v>
      </c>
      <c r="I516" s="1" t="s">
        <v>29</v>
      </c>
      <c r="J516" t="s">
        <v>30</v>
      </c>
      <c r="K516">
        <v>1660</v>
      </c>
      <c r="L516">
        <v>1662.9</v>
      </c>
      <c r="M516">
        <v>1643</v>
      </c>
      <c r="N516">
        <v>1655.95</v>
      </c>
      <c r="O516">
        <v>1649.3</v>
      </c>
      <c r="P516">
        <v>1649</v>
      </c>
      <c r="Q516">
        <v>1653.3</v>
      </c>
      <c r="R516">
        <v>9157005</v>
      </c>
      <c r="S516">
        <v>15139271150.700001</v>
      </c>
      <c r="T516">
        <v>230772</v>
      </c>
      <c r="U516">
        <v>6716094</v>
      </c>
      <c r="V516">
        <v>73.34</v>
      </c>
      <c r="W516" s="3">
        <f>StockData[[#This Row],[CLOSE]]-StockData[[#This Row],[PREV. CLOSE]]</f>
        <v>-6.9500000000000455</v>
      </c>
      <c r="X516" s="2">
        <f>IFERROR((StockData[[#This Row],[CLOSE]]-StockData[[#This Row],[PREV. CLOSE]])/StockData[[#This Row],[PREV. CLOSE]],0)</f>
        <v>-4.1969866239922977E-3</v>
      </c>
      <c r="Y516" t="str">
        <f>IF(StockData[[#This Row],[Daily Return %]]&gt;0,"Gain",IF(StockData[[#This Row],[Daily Return %]]&lt;0,"Loss","No Change"))</f>
        <v>Loss</v>
      </c>
    </row>
    <row r="517" spans="1:25" x14ac:dyDescent="0.3">
      <c r="A517" s="1">
        <v>45303</v>
      </c>
      <c r="B517" s="1" t="s">
        <v>560</v>
      </c>
      <c r="C517" s="1" t="s">
        <v>26</v>
      </c>
      <c r="D517">
        <f>MONTH(StockData[[#This Row],[DATE]])</f>
        <v>1</v>
      </c>
      <c r="E517">
        <v>2024</v>
      </c>
      <c r="F517" t="s">
        <v>27</v>
      </c>
      <c r="G517" t="str">
        <f>"Q"&amp;ROUNDUP(StockData[[#This Row],[Month Number]]/3,0)</f>
        <v>Q1</v>
      </c>
      <c r="H517" s="1" t="s">
        <v>551</v>
      </c>
      <c r="I517" s="1" t="s">
        <v>29</v>
      </c>
      <c r="J517" t="s">
        <v>30</v>
      </c>
      <c r="K517">
        <v>1652</v>
      </c>
      <c r="L517">
        <v>1656</v>
      </c>
      <c r="M517">
        <v>1633.6</v>
      </c>
      <c r="N517">
        <v>1649</v>
      </c>
      <c r="O517">
        <v>1643.95</v>
      </c>
      <c r="P517">
        <v>1641.2</v>
      </c>
      <c r="Q517">
        <v>1645.1</v>
      </c>
      <c r="R517">
        <v>9886776</v>
      </c>
      <c r="S517">
        <v>16264760030.85</v>
      </c>
      <c r="T517">
        <v>278690</v>
      </c>
      <c r="U517">
        <v>5997002</v>
      </c>
      <c r="V517">
        <v>60.66</v>
      </c>
      <c r="W517" s="3">
        <f>StockData[[#This Row],[CLOSE]]-StockData[[#This Row],[PREV. CLOSE]]</f>
        <v>-7.7999999999999545</v>
      </c>
      <c r="X517" s="2">
        <f>IFERROR((StockData[[#This Row],[CLOSE]]-StockData[[#This Row],[PREV. CLOSE]])/StockData[[#This Row],[PREV. CLOSE]],0)</f>
        <v>-4.7301394784717739E-3</v>
      </c>
      <c r="Y517" t="str">
        <f>IF(StockData[[#This Row],[Daily Return %]]&gt;0,"Gain",IF(StockData[[#This Row],[Daily Return %]]&lt;0,"Loss","No Change"))</f>
        <v>Loss</v>
      </c>
    </row>
    <row r="518" spans="1:25" x14ac:dyDescent="0.3">
      <c r="A518" s="1">
        <v>45306</v>
      </c>
      <c r="B518" s="1" t="s">
        <v>561</v>
      </c>
      <c r="C518" s="1" t="s">
        <v>26</v>
      </c>
      <c r="D518">
        <f>MONTH(StockData[[#This Row],[DATE]])</f>
        <v>1</v>
      </c>
      <c r="E518">
        <v>2024</v>
      </c>
      <c r="F518" t="s">
        <v>27</v>
      </c>
      <c r="G518" t="str">
        <f>"Q"&amp;ROUNDUP(StockData[[#This Row],[Month Number]]/3,0)</f>
        <v>Q1</v>
      </c>
      <c r="H518" s="1" t="s">
        <v>551</v>
      </c>
      <c r="I518" s="1" t="s">
        <v>29</v>
      </c>
      <c r="J518" t="s">
        <v>30</v>
      </c>
      <c r="K518">
        <v>1647.7</v>
      </c>
      <c r="L518">
        <v>1680.9</v>
      </c>
      <c r="M518">
        <v>1643.6</v>
      </c>
      <c r="N518">
        <v>1641.2</v>
      </c>
      <c r="O518">
        <v>1679.7</v>
      </c>
      <c r="P518">
        <v>1672.8</v>
      </c>
      <c r="Q518">
        <v>1666.61</v>
      </c>
      <c r="R518">
        <v>14160178</v>
      </c>
      <c r="S518">
        <v>23599525731.75</v>
      </c>
      <c r="T518">
        <v>414759</v>
      </c>
      <c r="U518">
        <v>9781433</v>
      </c>
      <c r="V518">
        <v>69.08</v>
      </c>
      <c r="W518" s="3">
        <f>StockData[[#This Row],[CLOSE]]-StockData[[#This Row],[PREV. CLOSE]]</f>
        <v>31.599999999999909</v>
      </c>
      <c r="X518" s="2">
        <f>IFERROR((StockData[[#This Row],[CLOSE]]-StockData[[#This Row],[PREV. CLOSE]])/StockData[[#This Row],[PREV. CLOSE]],0)</f>
        <v>1.925420424079936E-2</v>
      </c>
      <c r="Y518" t="str">
        <f>IF(StockData[[#This Row],[Daily Return %]]&gt;0,"Gain",IF(StockData[[#This Row],[Daily Return %]]&lt;0,"Loss","No Change"))</f>
        <v>Gain</v>
      </c>
    </row>
    <row r="519" spans="1:25" x14ac:dyDescent="0.3">
      <c r="A519" s="1">
        <v>45307</v>
      </c>
      <c r="B519" s="1" t="s">
        <v>562</v>
      </c>
      <c r="C519" s="1" t="s">
        <v>26</v>
      </c>
      <c r="D519">
        <f>MONTH(StockData[[#This Row],[DATE]])</f>
        <v>1</v>
      </c>
      <c r="E519">
        <v>2024</v>
      </c>
      <c r="F519" t="s">
        <v>27</v>
      </c>
      <c r="G519" t="str">
        <f>"Q"&amp;ROUNDUP(StockData[[#This Row],[Month Number]]/3,0)</f>
        <v>Q1</v>
      </c>
      <c r="H519" s="1" t="s">
        <v>551</v>
      </c>
      <c r="I519" s="1" t="s">
        <v>29</v>
      </c>
      <c r="J519" t="s">
        <v>30</v>
      </c>
      <c r="K519">
        <v>1673</v>
      </c>
      <c r="L519">
        <v>1683.65</v>
      </c>
      <c r="M519">
        <v>1658.1</v>
      </c>
      <c r="N519">
        <v>1672.8</v>
      </c>
      <c r="O519">
        <v>1678</v>
      </c>
      <c r="P519">
        <v>1679.15</v>
      </c>
      <c r="Q519">
        <v>1672.44</v>
      </c>
      <c r="R519">
        <v>12661250</v>
      </c>
      <c r="S519">
        <v>21175143184.950001</v>
      </c>
      <c r="T519">
        <v>347404</v>
      </c>
      <c r="U519">
        <v>7075982</v>
      </c>
      <c r="V519">
        <v>55.89</v>
      </c>
      <c r="W519" s="3">
        <f>StockData[[#This Row],[CLOSE]]-StockData[[#This Row],[PREV. CLOSE]]</f>
        <v>6.3500000000001364</v>
      </c>
      <c r="X519" s="2">
        <f>IFERROR((StockData[[#This Row],[CLOSE]]-StockData[[#This Row],[PREV. CLOSE]])/StockData[[#This Row],[PREV. CLOSE]],0)</f>
        <v>3.7960306073649788E-3</v>
      </c>
      <c r="Y519" t="str">
        <f>IF(StockData[[#This Row],[Daily Return %]]&gt;0,"Gain",IF(StockData[[#This Row],[Daily Return %]]&lt;0,"Loss","No Change"))</f>
        <v>Gain</v>
      </c>
    </row>
    <row r="520" spans="1:25" x14ac:dyDescent="0.3">
      <c r="A520" s="1">
        <v>45308</v>
      </c>
      <c r="B520" s="1" t="s">
        <v>563</v>
      </c>
      <c r="C520" s="1" t="s">
        <v>26</v>
      </c>
      <c r="D520">
        <f>MONTH(StockData[[#This Row],[DATE]])</f>
        <v>1</v>
      </c>
      <c r="E520">
        <v>2024</v>
      </c>
      <c r="F520" t="s">
        <v>27</v>
      </c>
      <c r="G520" t="str">
        <f>"Q"&amp;ROUNDUP(StockData[[#This Row],[Month Number]]/3,0)</f>
        <v>Q1</v>
      </c>
      <c r="H520" s="1" t="s">
        <v>551</v>
      </c>
      <c r="I520" s="1" t="s">
        <v>29</v>
      </c>
      <c r="J520" t="s">
        <v>30</v>
      </c>
      <c r="K520">
        <v>1570</v>
      </c>
      <c r="L520">
        <v>1596.8</v>
      </c>
      <c r="M520">
        <v>1528.4</v>
      </c>
      <c r="N520">
        <v>1679.15</v>
      </c>
      <c r="O520">
        <v>1542.15</v>
      </c>
      <c r="P520">
        <v>1537.5</v>
      </c>
      <c r="Q520">
        <v>1565.65</v>
      </c>
      <c r="R520">
        <v>85072618</v>
      </c>
      <c r="S520">
        <v>133193618859.55</v>
      </c>
      <c r="T520">
        <v>2098772</v>
      </c>
      <c r="U520">
        <v>53380592</v>
      </c>
      <c r="V520">
        <v>62.75</v>
      </c>
      <c r="W520" s="3">
        <f>StockData[[#This Row],[CLOSE]]-StockData[[#This Row],[PREV. CLOSE]]</f>
        <v>-141.65000000000009</v>
      </c>
      <c r="X520" s="2">
        <f>IFERROR((StockData[[#This Row],[CLOSE]]-StockData[[#This Row],[PREV. CLOSE]])/StockData[[#This Row],[PREV. CLOSE]],0)</f>
        <v>-8.4358157401066058E-2</v>
      </c>
      <c r="Y520" t="str">
        <f>IF(StockData[[#This Row],[Daily Return %]]&gt;0,"Gain",IF(StockData[[#This Row],[Daily Return %]]&lt;0,"Loss","No Change"))</f>
        <v>Loss</v>
      </c>
    </row>
    <row r="521" spans="1:25" x14ac:dyDescent="0.3">
      <c r="A521" s="1">
        <v>45309</v>
      </c>
      <c r="B521" s="1" t="s">
        <v>564</v>
      </c>
      <c r="C521" s="1" t="s">
        <v>26</v>
      </c>
      <c r="D521">
        <f>MONTH(StockData[[#This Row],[DATE]])</f>
        <v>1</v>
      </c>
      <c r="E521">
        <v>2024</v>
      </c>
      <c r="F521" t="s">
        <v>27</v>
      </c>
      <c r="G521" t="str">
        <f>"Q"&amp;ROUNDUP(StockData[[#This Row],[Month Number]]/3,0)</f>
        <v>Q1</v>
      </c>
      <c r="H521" s="1" t="s">
        <v>551</v>
      </c>
      <c r="I521" s="1" t="s">
        <v>29</v>
      </c>
      <c r="J521" t="s">
        <v>30</v>
      </c>
      <c r="K521">
        <v>1494</v>
      </c>
      <c r="L521">
        <v>1515</v>
      </c>
      <c r="M521">
        <v>1480.05</v>
      </c>
      <c r="N521">
        <v>1537.5</v>
      </c>
      <c r="O521">
        <v>1490</v>
      </c>
      <c r="P521">
        <v>1486.15</v>
      </c>
      <c r="Q521">
        <v>1495.03</v>
      </c>
      <c r="R521">
        <v>80535465</v>
      </c>
      <c r="S521">
        <v>120402678844.55</v>
      </c>
      <c r="T521">
        <v>1582497</v>
      </c>
      <c r="U521">
        <v>55933202</v>
      </c>
      <c r="V521">
        <v>69.45</v>
      </c>
      <c r="W521" s="3">
        <f>StockData[[#This Row],[CLOSE]]-StockData[[#This Row],[PREV. CLOSE]]</f>
        <v>-51.349999999999909</v>
      </c>
      <c r="X521" s="2">
        <f>IFERROR((StockData[[#This Row],[CLOSE]]-StockData[[#This Row],[PREV. CLOSE]])/StockData[[#This Row],[PREV. CLOSE]],0)</f>
        <v>-3.3398373983739779E-2</v>
      </c>
      <c r="Y521" t="str">
        <f>IF(StockData[[#This Row],[Daily Return %]]&gt;0,"Gain",IF(StockData[[#This Row],[Daily Return %]]&lt;0,"Loss","No Change"))</f>
        <v>Loss</v>
      </c>
    </row>
    <row r="522" spans="1:25" x14ac:dyDescent="0.3">
      <c r="A522" s="1">
        <v>45310</v>
      </c>
      <c r="B522" s="1" t="s">
        <v>565</v>
      </c>
      <c r="C522" s="1" t="s">
        <v>26</v>
      </c>
      <c r="D522">
        <f>MONTH(StockData[[#This Row],[DATE]])</f>
        <v>1</v>
      </c>
      <c r="E522">
        <v>2024</v>
      </c>
      <c r="F522" t="s">
        <v>27</v>
      </c>
      <c r="G522" t="str">
        <f>"Q"&amp;ROUNDUP(StockData[[#This Row],[Month Number]]/3,0)</f>
        <v>Q1</v>
      </c>
      <c r="H522" s="1" t="s">
        <v>551</v>
      </c>
      <c r="I522" s="1" t="s">
        <v>29</v>
      </c>
      <c r="J522" t="s">
        <v>30</v>
      </c>
      <c r="K522">
        <v>1505.95</v>
      </c>
      <c r="L522">
        <v>1510.25</v>
      </c>
      <c r="M522">
        <v>1468.4</v>
      </c>
      <c r="N522">
        <v>1486.15</v>
      </c>
      <c r="O522">
        <v>1474.9</v>
      </c>
      <c r="P522">
        <v>1470.65</v>
      </c>
      <c r="Q522">
        <v>1483.88</v>
      </c>
      <c r="R522">
        <v>54800269</v>
      </c>
      <c r="S522">
        <v>81316862185.550003</v>
      </c>
      <c r="T522">
        <v>1275220</v>
      </c>
      <c r="U522">
        <v>40988837</v>
      </c>
      <c r="V522">
        <v>74.8</v>
      </c>
      <c r="W522" s="3">
        <f>StockData[[#This Row],[CLOSE]]-StockData[[#This Row],[PREV. CLOSE]]</f>
        <v>-15.5</v>
      </c>
      <c r="X522" s="2">
        <f>IFERROR((StockData[[#This Row],[CLOSE]]-StockData[[#This Row],[PREV. CLOSE]])/StockData[[#This Row],[PREV. CLOSE]],0)</f>
        <v>-1.0429633617064225E-2</v>
      </c>
      <c r="Y522" t="str">
        <f>IF(StockData[[#This Row],[Daily Return %]]&gt;0,"Gain",IF(StockData[[#This Row],[Daily Return %]]&lt;0,"Loss","No Change"))</f>
        <v>Loss</v>
      </c>
    </row>
    <row r="523" spans="1:25" x14ac:dyDescent="0.3">
      <c r="A523" s="1">
        <v>45311</v>
      </c>
      <c r="B523" s="1" t="s">
        <v>566</v>
      </c>
      <c r="C523" s="1" t="s">
        <v>26</v>
      </c>
      <c r="D523">
        <f>MONTH(StockData[[#This Row],[DATE]])</f>
        <v>1</v>
      </c>
      <c r="E523">
        <v>2024</v>
      </c>
      <c r="F523" t="s">
        <v>27</v>
      </c>
      <c r="G523" t="str">
        <f>"Q"&amp;ROUNDUP(StockData[[#This Row],[Month Number]]/3,0)</f>
        <v>Q1</v>
      </c>
      <c r="H523" s="1" t="s">
        <v>551</v>
      </c>
      <c r="I523" s="1" t="s">
        <v>29</v>
      </c>
      <c r="J523" t="s">
        <v>30</v>
      </c>
      <c r="K523">
        <v>1483.2</v>
      </c>
      <c r="L523">
        <v>1495.7</v>
      </c>
      <c r="M523">
        <v>1476</v>
      </c>
      <c r="N523">
        <v>1470.65</v>
      </c>
      <c r="O523">
        <v>1480.65</v>
      </c>
      <c r="P523">
        <v>1478.85</v>
      </c>
      <c r="Q523">
        <v>1483.92</v>
      </c>
      <c r="R523">
        <v>12920293</v>
      </c>
      <c r="S523">
        <v>19172637247.299999</v>
      </c>
      <c r="T523">
        <v>403196</v>
      </c>
      <c r="U523">
        <v>4771146</v>
      </c>
      <c r="V523">
        <v>36.93</v>
      </c>
      <c r="W523" s="3">
        <f>StockData[[#This Row],[CLOSE]]-StockData[[#This Row],[PREV. CLOSE]]</f>
        <v>8.1999999999998181</v>
      </c>
      <c r="X523" s="2">
        <f>IFERROR((StockData[[#This Row],[CLOSE]]-StockData[[#This Row],[PREV. CLOSE]])/StockData[[#This Row],[PREV. CLOSE]],0)</f>
        <v>5.5757658178355266E-3</v>
      </c>
      <c r="Y523" t="str">
        <f>IF(StockData[[#This Row],[Daily Return %]]&gt;0,"Gain",IF(StockData[[#This Row],[Daily Return %]]&lt;0,"Loss","No Change"))</f>
        <v>Gain</v>
      </c>
    </row>
    <row r="524" spans="1:25" x14ac:dyDescent="0.3">
      <c r="A524" s="1">
        <v>45314</v>
      </c>
      <c r="B524" s="1" t="s">
        <v>567</v>
      </c>
      <c r="C524" s="1" t="s">
        <v>26</v>
      </c>
      <c r="D524">
        <f>MONTH(StockData[[#This Row],[DATE]])</f>
        <v>1</v>
      </c>
      <c r="E524">
        <v>2024</v>
      </c>
      <c r="F524" t="s">
        <v>27</v>
      </c>
      <c r="G524" t="str">
        <f>"Q"&amp;ROUNDUP(StockData[[#This Row],[Month Number]]/3,0)</f>
        <v>Q1</v>
      </c>
      <c r="H524" s="1" t="s">
        <v>551</v>
      </c>
      <c r="I524" s="1" t="s">
        <v>29</v>
      </c>
      <c r="J524" t="s">
        <v>30</v>
      </c>
      <c r="K524">
        <v>1465</v>
      </c>
      <c r="L524">
        <v>1474.7</v>
      </c>
      <c r="M524">
        <v>1425</v>
      </c>
      <c r="N524">
        <v>1478.85</v>
      </c>
      <c r="O524">
        <v>1430.95</v>
      </c>
      <c r="P524">
        <v>1427.35</v>
      </c>
      <c r="Q524">
        <v>1442.66</v>
      </c>
      <c r="R524">
        <v>57734701</v>
      </c>
      <c r="S524">
        <v>83291508720.050003</v>
      </c>
      <c r="T524">
        <v>1415782</v>
      </c>
      <c r="U524">
        <v>37949562</v>
      </c>
      <c r="V524">
        <v>65.73</v>
      </c>
      <c r="W524" s="3">
        <f>StockData[[#This Row],[CLOSE]]-StockData[[#This Row],[PREV. CLOSE]]</f>
        <v>-51.5</v>
      </c>
      <c r="X524" s="2">
        <f>IFERROR((StockData[[#This Row],[CLOSE]]-StockData[[#This Row],[PREV. CLOSE]])/StockData[[#This Row],[PREV. CLOSE]],0)</f>
        <v>-3.4824356763701526E-2</v>
      </c>
      <c r="Y524" t="str">
        <f>IF(StockData[[#This Row],[Daily Return %]]&gt;0,"Gain",IF(StockData[[#This Row],[Daily Return %]]&lt;0,"Loss","No Change"))</f>
        <v>Loss</v>
      </c>
    </row>
    <row r="525" spans="1:25" x14ac:dyDescent="0.3">
      <c r="A525" s="1">
        <v>45315</v>
      </c>
      <c r="B525" s="1" t="s">
        <v>568</v>
      </c>
      <c r="C525" s="1" t="s">
        <v>26</v>
      </c>
      <c r="D525">
        <f>MONTH(StockData[[#This Row],[DATE]])</f>
        <v>1</v>
      </c>
      <c r="E525">
        <v>2024</v>
      </c>
      <c r="F525" t="s">
        <v>27</v>
      </c>
      <c r="G525" t="str">
        <f>"Q"&amp;ROUNDUP(StockData[[#This Row],[Month Number]]/3,0)</f>
        <v>Q1</v>
      </c>
      <c r="H525" s="1" t="s">
        <v>551</v>
      </c>
      <c r="I525" s="1" t="s">
        <v>29</v>
      </c>
      <c r="J525" t="s">
        <v>30</v>
      </c>
      <c r="K525">
        <v>1380.25</v>
      </c>
      <c r="L525">
        <v>1458.45</v>
      </c>
      <c r="M525">
        <v>1380.25</v>
      </c>
      <c r="N525">
        <v>1427.35</v>
      </c>
      <c r="O525">
        <v>1456.3</v>
      </c>
      <c r="P525">
        <v>1455.9</v>
      </c>
      <c r="Q525">
        <v>1435.74</v>
      </c>
      <c r="R525">
        <v>43002202</v>
      </c>
      <c r="S525">
        <v>61740125439</v>
      </c>
      <c r="T525">
        <v>817417</v>
      </c>
      <c r="U525">
        <v>27474718</v>
      </c>
      <c r="V525">
        <v>63.89</v>
      </c>
      <c r="W525" s="3">
        <f>StockData[[#This Row],[CLOSE]]-StockData[[#This Row],[PREV. CLOSE]]</f>
        <v>28.550000000000182</v>
      </c>
      <c r="X525" s="2">
        <f>IFERROR((StockData[[#This Row],[CLOSE]]-StockData[[#This Row],[PREV. CLOSE]])/StockData[[#This Row],[PREV. CLOSE]],0)</f>
        <v>2.0002101797036594E-2</v>
      </c>
      <c r="Y525" t="str">
        <f>IF(StockData[[#This Row],[Daily Return %]]&gt;0,"Gain",IF(StockData[[#This Row],[Daily Return %]]&lt;0,"Loss","No Change"))</f>
        <v>Gain</v>
      </c>
    </row>
    <row r="526" spans="1:25" x14ac:dyDescent="0.3">
      <c r="A526" s="1">
        <v>45316</v>
      </c>
      <c r="B526" s="1" t="s">
        <v>569</v>
      </c>
      <c r="C526" s="1" t="s">
        <v>26</v>
      </c>
      <c r="D526">
        <f>MONTH(StockData[[#This Row],[DATE]])</f>
        <v>1</v>
      </c>
      <c r="E526">
        <v>2024</v>
      </c>
      <c r="F526" t="s">
        <v>27</v>
      </c>
      <c r="G526" t="str">
        <f>"Q"&amp;ROUNDUP(StockData[[#This Row],[Month Number]]/3,0)</f>
        <v>Q1</v>
      </c>
      <c r="H526" s="1" t="s">
        <v>551</v>
      </c>
      <c r="I526" s="1" t="s">
        <v>29</v>
      </c>
      <c r="J526" t="s">
        <v>30</v>
      </c>
      <c r="K526">
        <v>1452.5</v>
      </c>
      <c r="L526">
        <v>1457.35</v>
      </c>
      <c r="M526">
        <v>1419.4</v>
      </c>
      <c r="N526">
        <v>1455.9</v>
      </c>
      <c r="O526">
        <v>1440.7</v>
      </c>
      <c r="P526">
        <v>1434.9</v>
      </c>
      <c r="Q526">
        <v>1434.16</v>
      </c>
      <c r="R526">
        <v>49470926</v>
      </c>
      <c r="S526">
        <v>70949159079.5</v>
      </c>
      <c r="T526">
        <v>787699</v>
      </c>
      <c r="U526">
        <v>31535782</v>
      </c>
      <c r="V526">
        <v>63.75</v>
      </c>
      <c r="W526" s="3">
        <f>StockData[[#This Row],[CLOSE]]-StockData[[#This Row],[PREV. CLOSE]]</f>
        <v>-21</v>
      </c>
      <c r="X526" s="2">
        <f>IFERROR((StockData[[#This Row],[CLOSE]]-StockData[[#This Row],[PREV. CLOSE]])/StockData[[#This Row],[PREV. CLOSE]],0)</f>
        <v>-1.4424067587059549E-2</v>
      </c>
      <c r="Y526" t="str">
        <f>IF(StockData[[#This Row],[Daily Return %]]&gt;0,"Gain",IF(StockData[[#This Row],[Daily Return %]]&lt;0,"Loss","No Change"))</f>
        <v>Loss</v>
      </c>
    </row>
    <row r="527" spans="1:25" x14ac:dyDescent="0.3">
      <c r="A527" s="1">
        <v>45320</v>
      </c>
      <c r="B527" s="1" t="s">
        <v>570</v>
      </c>
      <c r="C527" s="1" t="s">
        <v>26</v>
      </c>
      <c r="D527">
        <f>MONTH(StockData[[#This Row],[DATE]])</f>
        <v>1</v>
      </c>
      <c r="E527">
        <v>2024</v>
      </c>
      <c r="F527" t="s">
        <v>27</v>
      </c>
      <c r="G527" t="str">
        <f>"Q"&amp;ROUNDUP(StockData[[#This Row],[Month Number]]/3,0)</f>
        <v>Q1</v>
      </c>
      <c r="H527" s="1" t="s">
        <v>551</v>
      </c>
      <c r="I527" s="1" t="s">
        <v>29</v>
      </c>
      <c r="J527" t="s">
        <v>30</v>
      </c>
      <c r="K527">
        <v>1448.05</v>
      </c>
      <c r="L527">
        <v>1462.8</v>
      </c>
      <c r="M527">
        <v>1445.8</v>
      </c>
      <c r="N527">
        <v>1434.9</v>
      </c>
      <c r="O527">
        <v>1456.8</v>
      </c>
      <c r="P527">
        <v>1454.65</v>
      </c>
      <c r="Q527">
        <v>1454.14</v>
      </c>
      <c r="R527">
        <v>32822749</v>
      </c>
      <c r="S527">
        <v>47728790185.849998</v>
      </c>
      <c r="T527">
        <v>694082</v>
      </c>
      <c r="U527">
        <v>23704142</v>
      </c>
      <c r="V527">
        <v>72.22</v>
      </c>
      <c r="W527" s="3">
        <f>StockData[[#This Row],[CLOSE]]-StockData[[#This Row],[PREV. CLOSE]]</f>
        <v>19.75</v>
      </c>
      <c r="X527" s="2">
        <f>IFERROR((StockData[[#This Row],[CLOSE]]-StockData[[#This Row],[PREV. CLOSE]])/StockData[[#This Row],[PREV. CLOSE]],0)</f>
        <v>1.3764025367621436E-2</v>
      </c>
      <c r="Y527" t="str">
        <f>IF(StockData[[#This Row],[Daily Return %]]&gt;0,"Gain",IF(StockData[[#This Row],[Daily Return %]]&lt;0,"Loss","No Change"))</f>
        <v>Gain</v>
      </c>
    </row>
    <row r="528" spans="1:25" x14ac:dyDescent="0.3">
      <c r="A528" s="1">
        <v>45321</v>
      </c>
      <c r="B528" s="1" t="s">
        <v>571</v>
      </c>
      <c r="C528" s="1" t="s">
        <v>26</v>
      </c>
      <c r="D528">
        <f>MONTH(StockData[[#This Row],[DATE]])</f>
        <v>1</v>
      </c>
      <c r="E528">
        <v>2024</v>
      </c>
      <c r="F528" t="s">
        <v>27</v>
      </c>
      <c r="G528" t="str">
        <f>"Q"&amp;ROUNDUP(StockData[[#This Row],[Month Number]]/3,0)</f>
        <v>Q1</v>
      </c>
      <c r="H528" s="1" t="s">
        <v>551</v>
      </c>
      <c r="I528" s="1" t="s">
        <v>29</v>
      </c>
      <c r="J528" t="s">
        <v>30</v>
      </c>
      <c r="K528">
        <v>1454.55</v>
      </c>
      <c r="L528">
        <v>1463.2</v>
      </c>
      <c r="M528">
        <v>1440.9</v>
      </c>
      <c r="N528">
        <v>1454.65</v>
      </c>
      <c r="O528">
        <v>1444.7</v>
      </c>
      <c r="P528">
        <v>1444.3</v>
      </c>
      <c r="Q528">
        <v>1447.91</v>
      </c>
      <c r="R528">
        <v>20864384</v>
      </c>
      <c r="S528">
        <v>30209849168.349998</v>
      </c>
      <c r="T528">
        <v>451375</v>
      </c>
      <c r="U528">
        <v>11258264</v>
      </c>
      <c r="V528">
        <v>53.96</v>
      </c>
      <c r="W528" s="3">
        <f>StockData[[#This Row],[CLOSE]]-StockData[[#This Row],[PREV. CLOSE]]</f>
        <v>-10.350000000000136</v>
      </c>
      <c r="X528" s="2">
        <f>IFERROR((StockData[[#This Row],[CLOSE]]-StockData[[#This Row],[PREV. CLOSE]])/StockData[[#This Row],[PREV. CLOSE]],0)</f>
        <v>-7.1151136012100064E-3</v>
      </c>
      <c r="Y528" t="str">
        <f>IF(StockData[[#This Row],[Daily Return %]]&gt;0,"Gain",IF(StockData[[#This Row],[Daily Return %]]&lt;0,"Loss","No Change"))</f>
        <v>Loss</v>
      </c>
    </row>
    <row r="529" spans="1:25" x14ac:dyDescent="0.3">
      <c r="A529" s="1">
        <v>45322</v>
      </c>
      <c r="B529" s="1" t="s">
        <v>572</v>
      </c>
      <c r="C529" s="1" t="s">
        <v>26</v>
      </c>
      <c r="D529">
        <f>MONTH(StockData[[#This Row],[DATE]])</f>
        <v>1</v>
      </c>
      <c r="E529">
        <v>2024</v>
      </c>
      <c r="F529" t="s">
        <v>27</v>
      </c>
      <c r="G529" t="str">
        <f>"Q"&amp;ROUNDUP(StockData[[#This Row],[Month Number]]/3,0)</f>
        <v>Q1</v>
      </c>
      <c r="H529" s="1" t="s">
        <v>551</v>
      </c>
      <c r="I529" s="1" t="s">
        <v>29</v>
      </c>
      <c r="J529" t="s">
        <v>30</v>
      </c>
      <c r="K529">
        <v>1439.5</v>
      </c>
      <c r="L529">
        <v>1474.95</v>
      </c>
      <c r="M529">
        <v>1436.8</v>
      </c>
      <c r="N529">
        <v>1444.3</v>
      </c>
      <c r="O529">
        <v>1462.65</v>
      </c>
      <c r="P529">
        <v>1462.55</v>
      </c>
      <c r="Q529">
        <v>1462.25</v>
      </c>
      <c r="R529">
        <v>32880520</v>
      </c>
      <c r="S529">
        <v>48079551289.5</v>
      </c>
      <c r="T529">
        <v>548526</v>
      </c>
      <c r="U529">
        <v>19899886</v>
      </c>
      <c r="V529">
        <v>60.52</v>
      </c>
      <c r="W529" s="3">
        <f>StockData[[#This Row],[CLOSE]]-StockData[[#This Row],[PREV. CLOSE]]</f>
        <v>18.25</v>
      </c>
      <c r="X529" s="2">
        <f>IFERROR((StockData[[#This Row],[CLOSE]]-StockData[[#This Row],[PREV. CLOSE]])/StockData[[#This Row],[PREV. CLOSE]],0)</f>
        <v>1.2635878972512636E-2</v>
      </c>
      <c r="Y529" t="str">
        <f>IF(StockData[[#This Row],[Daily Return %]]&gt;0,"Gain",IF(StockData[[#This Row],[Daily Return %]]&lt;0,"Loss","No Change"))</f>
        <v>Gain</v>
      </c>
    </row>
    <row r="530" spans="1:25" x14ac:dyDescent="0.3">
      <c r="A530" s="1">
        <v>45323</v>
      </c>
      <c r="B530" s="1" t="s">
        <v>573</v>
      </c>
      <c r="C530" s="1" t="s">
        <v>54</v>
      </c>
      <c r="D530">
        <f>MONTH(StockData[[#This Row],[DATE]])</f>
        <v>2</v>
      </c>
      <c r="E530">
        <v>2024</v>
      </c>
      <c r="F530" t="s">
        <v>27</v>
      </c>
      <c r="G530" t="str">
        <f>"Q"&amp;ROUNDUP(StockData[[#This Row],[Month Number]]/3,0)</f>
        <v>Q1</v>
      </c>
      <c r="H530" s="1" t="s">
        <v>551</v>
      </c>
      <c r="I530" s="1" t="s">
        <v>29</v>
      </c>
      <c r="J530" t="s">
        <v>30</v>
      </c>
      <c r="K530">
        <v>1465.05</v>
      </c>
      <c r="L530">
        <v>1473.6</v>
      </c>
      <c r="M530">
        <v>1456.05</v>
      </c>
      <c r="N530">
        <v>1462.55</v>
      </c>
      <c r="O530">
        <v>1466.5</v>
      </c>
      <c r="P530">
        <v>1466.35</v>
      </c>
      <c r="Q530">
        <v>1465.35</v>
      </c>
      <c r="R530">
        <v>16345370</v>
      </c>
      <c r="S530">
        <v>23951731259.200001</v>
      </c>
      <c r="T530">
        <v>395148</v>
      </c>
      <c r="U530">
        <v>10441607</v>
      </c>
      <c r="V530">
        <v>63.88</v>
      </c>
      <c r="W530" s="3">
        <f>StockData[[#This Row],[CLOSE]]-StockData[[#This Row],[PREV. CLOSE]]</f>
        <v>3.7999999999999545</v>
      </c>
      <c r="X530" s="2">
        <f>IFERROR((StockData[[#This Row],[CLOSE]]-StockData[[#This Row],[PREV. CLOSE]])/StockData[[#This Row],[PREV. CLOSE]],0)</f>
        <v>2.5982017708795972E-3</v>
      </c>
      <c r="Y530" t="str">
        <f>IF(StockData[[#This Row],[Daily Return %]]&gt;0,"Gain",IF(StockData[[#This Row],[Daily Return %]]&lt;0,"Loss","No Change"))</f>
        <v>Gain</v>
      </c>
    </row>
    <row r="531" spans="1:25" x14ac:dyDescent="0.3">
      <c r="A531" s="1">
        <v>45324</v>
      </c>
      <c r="B531" s="1" t="s">
        <v>574</v>
      </c>
      <c r="C531" s="1" t="s">
        <v>54</v>
      </c>
      <c r="D531">
        <f>MONTH(StockData[[#This Row],[DATE]])</f>
        <v>2</v>
      </c>
      <c r="E531">
        <v>2024</v>
      </c>
      <c r="F531" t="s">
        <v>27</v>
      </c>
      <c r="G531" t="str">
        <f>"Q"&amp;ROUNDUP(StockData[[#This Row],[Month Number]]/3,0)</f>
        <v>Q1</v>
      </c>
      <c r="H531" s="1" t="s">
        <v>551</v>
      </c>
      <c r="I531" s="1" t="s">
        <v>29</v>
      </c>
      <c r="J531" t="s">
        <v>30</v>
      </c>
      <c r="K531">
        <v>1475</v>
      </c>
      <c r="L531">
        <v>1480.85</v>
      </c>
      <c r="M531">
        <v>1442.05</v>
      </c>
      <c r="N531">
        <v>1466.35</v>
      </c>
      <c r="O531">
        <v>1445.9</v>
      </c>
      <c r="P531">
        <v>1446.15</v>
      </c>
      <c r="Q531">
        <v>1461.81</v>
      </c>
      <c r="R531">
        <v>22433877</v>
      </c>
      <c r="S531">
        <v>32794141061.400002</v>
      </c>
      <c r="T531">
        <v>547098</v>
      </c>
      <c r="U531">
        <v>11894099</v>
      </c>
      <c r="V531">
        <v>53.02</v>
      </c>
      <c r="W531" s="3">
        <f>StockData[[#This Row],[CLOSE]]-StockData[[#This Row],[PREV. CLOSE]]</f>
        <v>-20.199999999999818</v>
      </c>
      <c r="X531" s="2">
        <f>IFERROR((StockData[[#This Row],[CLOSE]]-StockData[[#This Row],[PREV. CLOSE]])/StockData[[#This Row],[PREV. CLOSE]],0)</f>
        <v>-1.377570157193018E-2</v>
      </c>
      <c r="Y531" t="str">
        <f>IF(StockData[[#This Row],[Daily Return %]]&gt;0,"Gain",IF(StockData[[#This Row],[Daily Return %]]&lt;0,"Loss","No Change"))</f>
        <v>Loss</v>
      </c>
    </row>
    <row r="532" spans="1:25" x14ac:dyDescent="0.3">
      <c r="A532" s="1">
        <v>45327</v>
      </c>
      <c r="B532" s="1" t="s">
        <v>575</v>
      </c>
      <c r="C532" s="1" t="s">
        <v>54</v>
      </c>
      <c r="D532">
        <f>MONTH(StockData[[#This Row],[DATE]])</f>
        <v>2</v>
      </c>
      <c r="E532">
        <v>2024</v>
      </c>
      <c r="F532" t="s">
        <v>27</v>
      </c>
      <c r="G532" t="str">
        <f>"Q"&amp;ROUNDUP(StockData[[#This Row],[Month Number]]/3,0)</f>
        <v>Q1</v>
      </c>
      <c r="H532" s="1" t="s">
        <v>551</v>
      </c>
      <c r="I532" s="1" t="s">
        <v>29</v>
      </c>
      <c r="J532" t="s">
        <v>30</v>
      </c>
      <c r="K532">
        <v>1446</v>
      </c>
      <c r="L532">
        <v>1451.9</v>
      </c>
      <c r="M532">
        <v>1434.05</v>
      </c>
      <c r="N532">
        <v>1446.15</v>
      </c>
      <c r="O532">
        <v>1443.05</v>
      </c>
      <c r="P532">
        <v>1444.85</v>
      </c>
      <c r="Q532">
        <v>1442.08</v>
      </c>
      <c r="R532">
        <v>19302523</v>
      </c>
      <c r="S532">
        <v>27835769812.349998</v>
      </c>
      <c r="T532">
        <v>487034</v>
      </c>
      <c r="U532">
        <v>9505231</v>
      </c>
      <c r="V532">
        <v>49.24</v>
      </c>
      <c r="W532" s="3">
        <f>StockData[[#This Row],[CLOSE]]-StockData[[#This Row],[PREV. CLOSE]]</f>
        <v>-1.3000000000001819</v>
      </c>
      <c r="X532" s="2">
        <f>IFERROR((StockData[[#This Row],[CLOSE]]-StockData[[#This Row],[PREV. CLOSE]])/StockData[[#This Row],[PREV. CLOSE]],0)</f>
        <v>-8.9893856100693693E-4</v>
      </c>
      <c r="Y532" t="str">
        <f>IF(StockData[[#This Row],[Daily Return %]]&gt;0,"Gain",IF(StockData[[#This Row],[Daily Return %]]&lt;0,"Loss","No Change"))</f>
        <v>Loss</v>
      </c>
    </row>
    <row r="533" spans="1:25" x14ac:dyDescent="0.3">
      <c r="A533" s="1">
        <v>45328</v>
      </c>
      <c r="B533" s="1" t="s">
        <v>576</v>
      </c>
      <c r="C533" s="1" t="s">
        <v>54</v>
      </c>
      <c r="D533">
        <f>MONTH(StockData[[#This Row],[DATE]])</f>
        <v>2</v>
      </c>
      <c r="E533">
        <v>2024</v>
      </c>
      <c r="F533" t="s">
        <v>27</v>
      </c>
      <c r="G533" t="str">
        <f>"Q"&amp;ROUNDUP(StockData[[#This Row],[Month Number]]/3,0)</f>
        <v>Q1</v>
      </c>
      <c r="H533" s="1" t="s">
        <v>551</v>
      </c>
      <c r="I533" s="1" t="s">
        <v>29</v>
      </c>
      <c r="J533" t="s">
        <v>30</v>
      </c>
      <c r="K533">
        <v>1445.55</v>
      </c>
      <c r="L533">
        <v>1449.7</v>
      </c>
      <c r="M533">
        <v>1432.6</v>
      </c>
      <c r="N533">
        <v>1444.85</v>
      </c>
      <c r="O533">
        <v>1443.55</v>
      </c>
      <c r="P533">
        <v>1444.1</v>
      </c>
      <c r="Q533">
        <v>1442.11</v>
      </c>
      <c r="R533">
        <v>20537870</v>
      </c>
      <c r="S533">
        <v>29617940997.400002</v>
      </c>
      <c r="T533">
        <v>410774</v>
      </c>
      <c r="U533">
        <v>12354485</v>
      </c>
      <c r="V533">
        <v>60.15</v>
      </c>
      <c r="W533" s="3">
        <f>StockData[[#This Row],[CLOSE]]-StockData[[#This Row],[PREV. CLOSE]]</f>
        <v>-0.75</v>
      </c>
      <c r="X533" s="2">
        <f>IFERROR((StockData[[#This Row],[CLOSE]]-StockData[[#This Row],[PREV. CLOSE]])/StockData[[#This Row],[PREV. CLOSE]],0)</f>
        <v>-5.1908502612727967E-4</v>
      </c>
      <c r="Y533" t="str">
        <f>IF(StockData[[#This Row],[Daily Return %]]&gt;0,"Gain",IF(StockData[[#This Row],[Daily Return %]]&lt;0,"Loss","No Change"))</f>
        <v>Loss</v>
      </c>
    </row>
    <row r="534" spans="1:25" x14ac:dyDescent="0.3">
      <c r="A534" s="1">
        <v>45329</v>
      </c>
      <c r="B534" s="1" t="s">
        <v>577</v>
      </c>
      <c r="C534" s="1" t="s">
        <v>54</v>
      </c>
      <c r="D534">
        <f>MONTH(StockData[[#This Row],[DATE]])</f>
        <v>2</v>
      </c>
      <c r="E534">
        <v>2024</v>
      </c>
      <c r="F534" t="s">
        <v>27</v>
      </c>
      <c r="G534" t="str">
        <f>"Q"&amp;ROUNDUP(StockData[[#This Row],[Month Number]]/3,0)</f>
        <v>Q1</v>
      </c>
      <c r="H534" s="1" t="s">
        <v>551</v>
      </c>
      <c r="I534" s="1" t="s">
        <v>29</v>
      </c>
      <c r="J534" t="s">
        <v>30</v>
      </c>
      <c r="K534">
        <v>1453</v>
      </c>
      <c r="L534">
        <v>1453.8</v>
      </c>
      <c r="M534">
        <v>1426.65</v>
      </c>
      <c r="N534">
        <v>1444.1</v>
      </c>
      <c r="O534">
        <v>1430</v>
      </c>
      <c r="P534">
        <v>1429.95</v>
      </c>
      <c r="Q534">
        <v>1435.86</v>
      </c>
      <c r="R534">
        <v>27418543</v>
      </c>
      <c r="S534">
        <v>39369092511.050003</v>
      </c>
      <c r="T534">
        <v>523984</v>
      </c>
      <c r="U534">
        <v>17664287</v>
      </c>
      <c r="V534">
        <v>64.42</v>
      </c>
      <c r="W534" s="3">
        <f>StockData[[#This Row],[CLOSE]]-StockData[[#This Row],[PREV. CLOSE]]</f>
        <v>-14.149999999999864</v>
      </c>
      <c r="X534" s="2">
        <f>IFERROR((StockData[[#This Row],[CLOSE]]-StockData[[#This Row],[PREV. CLOSE]])/StockData[[#This Row],[PREV. CLOSE]],0)</f>
        <v>-9.7984904092513429E-3</v>
      </c>
      <c r="Y534" t="str">
        <f>IF(StockData[[#This Row],[Daily Return %]]&gt;0,"Gain",IF(StockData[[#This Row],[Daily Return %]]&lt;0,"Loss","No Change"))</f>
        <v>Loss</v>
      </c>
    </row>
    <row r="535" spans="1:25" x14ac:dyDescent="0.3">
      <c r="A535" s="1">
        <v>45330</v>
      </c>
      <c r="B535" s="1" t="s">
        <v>578</v>
      </c>
      <c r="C535" s="1" t="s">
        <v>54</v>
      </c>
      <c r="D535">
        <f>MONTH(StockData[[#This Row],[DATE]])</f>
        <v>2</v>
      </c>
      <c r="E535">
        <v>2024</v>
      </c>
      <c r="F535" t="s">
        <v>27</v>
      </c>
      <c r="G535" t="str">
        <f>"Q"&amp;ROUNDUP(StockData[[#This Row],[Month Number]]/3,0)</f>
        <v>Q1</v>
      </c>
      <c r="H535" s="1" t="s">
        <v>551</v>
      </c>
      <c r="I535" s="1" t="s">
        <v>29</v>
      </c>
      <c r="J535" t="s">
        <v>30</v>
      </c>
      <c r="K535">
        <v>1429.85</v>
      </c>
      <c r="L535">
        <v>1438.95</v>
      </c>
      <c r="M535">
        <v>1400.5</v>
      </c>
      <c r="N535">
        <v>1429.95</v>
      </c>
      <c r="O535">
        <v>1407.25</v>
      </c>
      <c r="P535">
        <v>1403.05</v>
      </c>
      <c r="Q535">
        <v>1415.51</v>
      </c>
      <c r="R535">
        <v>34553062</v>
      </c>
      <c r="S535">
        <v>48910244009.150002</v>
      </c>
      <c r="T535">
        <v>797559</v>
      </c>
      <c r="U535">
        <v>22315085</v>
      </c>
      <c r="V535">
        <v>64.58</v>
      </c>
      <c r="W535" s="3">
        <f>StockData[[#This Row],[CLOSE]]-StockData[[#This Row],[PREV. CLOSE]]</f>
        <v>-26.900000000000091</v>
      </c>
      <c r="X535" s="2">
        <f>IFERROR((StockData[[#This Row],[CLOSE]]-StockData[[#This Row],[PREV. CLOSE]])/StockData[[#This Row],[PREV. CLOSE]],0)</f>
        <v>-1.8811846568061882E-2</v>
      </c>
      <c r="Y535" t="str">
        <f>IF(StockData[[#This Row],[Daily Return %]]&gt;0,"Gain",IF(StockData[[#This Row],[Daily Return %]]&lt;0,"Loss","No Change"))</f>
        <v>Loss</v>
      </c>
    </row>
    <row r="536" spans="1:25" x14ac:dyDescent="0.3">
      <c r="A536" s="1">
        <v>45331</v>
      </c>
      <c r="B536" s="1" t="s">
        <v>579</v>
      </c>
      <c r="C536" s="1" t="s">
        <v>54</v>
      </c>
      <c r="D536">
        <f>MONTH(StockData[[#This Row],[DATE]])</f>
        <v>2</v>
      </c>
      <c r="E536">
        <v>2024</v>
      </c>
      <c r="F536" t="s">
        <v>27</v>
      </c>
      <c r="G536" t="str">
        <f>"Q"&amp;ROUNDUP(StockData[[#This Row],[Month Number]]/3,0)</f>
        <v>Q1</v>
      </c>
      <c r="H536" s="1" t="s">
        <v>551</v>
      </c>
      <c r="I536" s="1" t="s">
        <v>29</v>
      </c>
      <c r="J536" t="s">
        <v>30</v>
      </c>
      <c r="K536">
        <v>1392.15</v>
      </c>
      <c r="L536">
        <v>1414.2</v>
      </c>
      <c r="M536">
        <v>1387</v>
      </c>
      <c r="N536">
        <v>1403.05</v>
      </c>
      <c r="O536">
        <v>1408</v>
      </c>
      <c r="P536">
        <v>1403.6</v>
      </c>
      <c r="Q536">
        <v>1402.42</v>
      </c>
      <c r="R536">
        <v>28321062</v>
      </c>
      <c r="S536">
        <v>39717943985.599998</v>
      </c>
      <c r="T536">
        <v>512854</v>
      </c>
      <c r="U536">
        <v>18921440</v>
      </c>
      <c r="V536">
        <v>66.81</v>
      </c>
      <c r="W536" s="3">
        <f>StockData[[#This Row],[CLOSE]]-StockData[[#This Row],[PREV. CLOSE]]</f>
        <v>0.54999999999995453</v>
      </c>
      <c r="X536" s="2">
        <f>IFERROR((StockData[[#This Row],[CLOSE]]-StockData[[#This Row],[PREV. CLOSE]])/StockData[[#This Row],[PREV. CLOSE]],0)</f>
        <v>3.9200313602505578E-4</v>
      </c>
      <c r="Y536" t="str">
        <f>IF(StockData[[#This Row],[Daily Return %]]&gt;0,"Gain",IF(StockData[[#This Row],[Daily Return %]]&lt;0,"Loss","No Change"))</f>
        <v>Gain</v>
      </c>
    </row>
    <row r="537" spans="1:25" x14ac:dyDescent="0.3">
      <c r="A537" s="1">
        <v>45334</v>
      </c>
      <c r="B537" s="1" t="s">
        <v>580</v>
      </c>
      <c r="C537" s="1" t="s">
        <v>54</v>
      </c>
      <c r="D537">
        <f>MONTH(StockData[[#This Row],[DATE]])</f>
        <v>2</v>
      </c>
      <c r="E537">
        <v>2024</v>
      </c>
      <c r="F537" t="s">
        <v>27</v>
      </c>
      <c r="G537" t="str">
        <f>"Q"&amp;ROUNDUP(StockData[[#This Row],[Month Number]]/3,0)</f>
        <v>Q1</v>
      </c>
      <c r="H537" s="1" t="s">
        <v>551</v>
      </c>
      <c r="I537" s="1" t="s">
        <v>29</v>
      </c>
      <c r="J537" t="s">
        <v>30</v>
      </c>
      <c r="K537">
        <v>1399.65</v>
      </c>
      <c r="L537">
        <v>1413.65</v>
      </c>
      <c r="M537">
        <v>1383.35</v>
      </c>
      <c r="N537">
        <v>1403.6</v>
      </c>
      <c r="O537">
        <v>1392.4</v>
      </c>
      <c r="P537">
        <v>1390</v>
      </c>
      <c r="Q537">
        <v>1394.91</v>
      </c>
      <c r="R537">
        <v>17223906</v>
      </c>
      <c r="S537">
        <v>24025725748.700001</v>
      </c>
      <c r="T537">
        <v>486804</v>
      </c>
      <c r="U537">
        <v>11102019</v>
      </c>
      <c r="V537">
        <v>64.459999999999994</v>
      </c>
      <c r="W537" s="3">
        <f>StockData[[#This Row],[CLOSE]]-StockData[[#This Row],[PREV. CLOSE]]</f>
        <v>-13.599999999999909</v>
      </c>
      <c r="X537" s="2">
        <f>IFERROR((StockData[[#This Row],[CLOSE]]-StockData[[#This Row],[PREV. CLOSE]])/StockData[[#This Row],[PREV. CLOSE]],0)</f>
        <v>-9.6893701909375254E-3</v>
      </c>
      <c r="Y537" t="str">
        <f>IF(StockData[[#This Row],[Daily Return %]]&gt;0,"Gain",IF(StockData[[#This Row],[Daily Return %]]&lt;0,"Loss","No Change"))</f>
        <v>Loss</v>
      </c>
    </row>
    <row r="538" spans="1:25" x14ac:dyDescent="0.3">
      <c r="A538" s="1">
        <v>45335</v>
      </c>
      <c r="B538" s="1" t="s">
        <v>581</v>
      </c>
      <c r="C538" s="1" t="s">
        <v>54</v>
      </c>
      <c r="D538">
        <f>MONTH(StockData[[#This Row],[DATE]])</f>
        <v>2</v>
      </c>
      <c r="E538">
        <v>2024</v>
      </c>
      <c r="F538" t="s">
        <v>27</v>
      </c>
      <c r="G538" t="str">
        <f>"Q"&amp;ROUNDUP(StockData[[#This Row],[Month Number]]/3,0)</f>
        <v>Q1</v>
      </c>
      <c r="H538" s="1" t="s">
        <v>551</v>
      </c>
      <c r="I538" s="1" t="s">
        <v>29</v>
      </c>
      <c r="J538" t="s">
        <v>30</v>
      </c>
      <c r="K538">
        <v>1391.95</v>
      </c>
      <c r="L538">
        <v>1404.35</v>
      </c>
      <c r="M538">
        <v>1384.35</v>
      </c>
      <c r="N538">
        <v>1390</v>
      </c>
      <c r="O538">
        <v>1391.95</v>
      </c>
      <c r="P538">
        <v>1394.45</v>
      </c>
      <c r="Q538">
        <v>1394.82</v>
      </c>
      <c r="R538">
        <v>28790497</v>
      </c>
      <c r="S538">
        <v>40157678244.650002</v>
      </c>
      <c r="T538">
        <v>445958</v>
      </c>
      <c r="U538">
        <v>16199067</v>
      </c>
      <c r="V538">
        <v>56.27</v>
      </c>
      <c r="W538" s="3">
        <f>StockData[[#This Row],[CLOSE]]-StockData[[#This Row],[PREV. CLOSE]]</f>
        <v>4.4500000000000455</v>
      </c>
      <c r="X538" s="2">
        <f>IFERROR((StockData[[#This Row],[CLOSE]]-StockData[[#This Row],[PREV. CLOSE]])/StockData[[#This Row],[PREV. CLOSE]],0)</f>
        <v>3.2014388489208958E-3</v>
      </c>
      <c r="Y538" t="str">
        <f>IF(StockData[[#This Row],[Daily Return %]]&gt;0,"Gain",IF(StockData[[#This Row],[Daily Return %]]&lt;0,"Loss","No Change"))</f>
        <v>Gain</v>
      </c>
    </row>
    <row r="539" spans="1:25" x14ac:dyDescent="0.3">
      <c r="A539" s="1">
        <v>45336</v>
      </c>
      <c r="B539" s="1" t="s">
        <v>582</v>
      </c>
      <c r="C539" s="1" t="s">
        <v>54</v>
      </c>
      <c r="D539">
        <f>MONTH(StockData[[#This Row],[DATE]])</f>
        <v>2</v>
      </c>
      <c r="E539">
        <v>2024</v>
      </c>
      <c r="F539" t="s">
        <v>27</v>
      </c>
      <c r="G539" t="str">
        <f>"Q"&amp;ROUNDUP(StockData[[#This Row],[Month Number]]/3,0)</f>
        <v>Q1</v>
      </c>
      <c r="H539" s="1" t="s">
        <v>551</v>
      </c>
      <c r="I539" s="1" t="s">
        <v>29</v>
      </c>
      <c r="J539" t="s">
        <v>30</v>
      </c>
      <c r="K539">
        <v>1376</v>
      </c>
      <c r="L539">
        <v>1391.5</v>
      </c>
      <c r="M539">
        <v>1363.55</v>
      </c>
      <c r="N539">
        <v>1394.45</v>
      </c>
      <c r="O539">
        <v>1384.95</v>
      </c>
      <c r="P539">
        <v>1384.05</v>
      </c>
      <c r="Q539">
        <v>1373.2</v>
      </c>
      <c r="R539">
        <v>45660405</v>
      </c>
      <c r="S539">
        <v>62700916687.849998</v>
      </c>
      <c r="T539">
        <v>883690</v>
      </c>
      <c r="U539">
        <v>24952955</v>
      </c>
      <c r="V539">
        <v>54.65</v>
      </c>
      <c r="W539" s="3">
        <f>StockData[[#This Row],[CLOSE]]-StockData[[#This Row],[PREV. CLOSE]]</f>
        <v>-10.400000000000091</v>
      </c>
      <c r="X539" s="2">
        <f>IFERROR((StockData[[#This Row],[CLOSE]]-StockData[[#This Row],[PREV. CLOSE]])/StockData[[#This Row],[PREV. CLOSE]],0)</f>
        <v>-7.4581376169816707E-3</v>
      </c>
      <c r="Y539" t="str">
        <f>IF(StockData[[#This Row],[Daily Return %]]&gt;0,"Gain",IF(StockData[[#This Row],[Daily Return %]]&lt;0,"Loss","No Change"))</f>
        <v>Loss</v>
      </c>
    </row>
    <row r="540" spans="1:25" x14ac:dyDescent="0.3">
      <c r="A540" s="1">
        <v>45337</v>
      </c>
      <c r="B540" s="1" t="s">
        <v>583</v>
      </c>
      <c r="C540" s="1" t="s">
        <v>54</v>
      </c>
      <c r="D540">
        <f>MONTH(StockData[[#This Row],[DATE]])</f>
        <v>2</v>
      </c>
      <c r="E540">
        <v>2024</v>
      </c>
      <c r="F540" t="s">
        <v>27</v>
      </c>
      <c r="G540" t="str">
        <f>"Q"&amp;ROUNDUP(StockData[[#This Row],[Month Number]]/3,0)</f>
        <v>Q1</v>
      </c>
      <c r="H540" s="1" t="s">
        <v>551</v>
      </c>
      <c r="I540" s="1" t="s">
        <v>29</v>
      </c>
      <c r="J540" t="s">
        <v>30</v>
      </c>
      <c r="K540">
        <v>1385</v>
      </c>
      <c r="L540">
        <v>1415.5</v>
      </c>
      <c r="M540">
        <v>1384.35</v>
      </c>
      <c r="N540">
        <v>1384.05</v>
      </c>
      <c r="O540">
        <v>1414.65</v>
      </c>
      <c r="P540">
        <v>1414.05</v>
      </c>
      <c r="Q540">
        <v>1402.53</v>
      </c>
      <c r="R540">
        <v>20792472</v>
      </c>
      <c r="S540">
        <v>29162128685.099998</v>
      </c>
      <c r="T540">
        <v>533782</v>
      </c>
      <c r="U540">
        <v>10560634</v>
      </c>
      <c r="V540">
        <v>50.79</v>
      </c>
      <c r="W540" s="3">
        <f>StockData[[#This Row],[CLOSE]]-StockData[[#This Row],[PREV. CLOSE]]</f>
        <v>30</v>
      </c>
      <c r="X540" s="2">
        <f>IFERROR((StockData[[#This Row],[CLOSE]]-StockData[[#This Row],[PREV. CLOSE]])/StockData[[#This Row],[PREV. CLOSE]],0)</f>
        <v>2.1675517502980385E-2</v>
      </c>
      <c r="Y540" t="str">
        <f>IF(StockData[[#This Row],[Daily Return %]]&gt;0,"Gain",IF(StockData[[#This Row],[Daily Return %]]&lt;0,"Loss","No Change"))</f>
        <v>Gain</v>
      </c>
    </row>
    <row r="541" spans="1:25" x14ac:dyDescent="0.3">
      <c r="A541" s="1">
        <v>45338</v>
      </c>
      <c r="B541" s="1" t="s">
        <v>584</v>
      </c>
      <c r="C541" s="1" t="s">
        <v>54</v>
      </c>
      <c r="D541">
        <f>MONTH(StockData[[#This Row],[DATE]])</f>
        <v>2</v>
      </c>
      <c r="E541">
        <v>2024</v>
      </c>
      <c r="F541" t="s">
        <v>27</v>
      </c>
      <c r="G541" t="str">
        <f>"Q"&amp;ROUNDUP(StockData[[#This Row],[Month Number]]/3,0)</f>
        <v>Q1</v>
      </c>
      <c r="H541" s="1" t="s">
        <v>551</v>
      </c>
      <c r="I541" s="1" t="s">
        <v>29</v>
      </c>
      <c r="J541" t="s">
        <v>30</v>
      </c>
      <c r="K541">
        <v>1423.9</v>
      </c>
      <c r="L541">
        <v>1427.7</v>
      </c>
      <c r="M541">
        <v>1408.45</v>
      </c>
      <c r="N541">
        <v>1414.05</v>
      </c>
      <c r="O541">
        <v>1417.05</v>
      </c>
      <c r="P541">
        <v>1419.9</v>
      </c>
      <c r="Q541">
        <v>1417.97</v>
      </c>
      <c r="R541">
        <v>16087871</v>
      </c>
      <c r="S541">
        <v>22812194900.150002</v>
      </c>
      <c r="T541">
        <v>402453</v>
      </c>
      <c r="U541">
        <v>8820734</v>
      </c>
      <c r="V541">
        <v>54.83</v>
      </c>
      <c r="W541" s="3">
        <f>StockData[[#This Row],[CLOSE]]-StockData[[#This Row],[PREV. CLOSE]]</f>
        <v>5.8500000000001364</v>
      </c>
      <c r="X541" s="2">
        <f>IFERROR((StockData[[#This Row],[CLOSE]]-StockData[[#This Row],[PREV. CLOSE]])/StockData[[#This Row],[PREV. CLOSE]],0)</f>
        <v>4.1370531452212698E-3</v>
      </c>
      <c r="Y541" t="str">
        <f>IF(StockData[[#This Row],[Daily Return %]]&gt;0,"Gain",IF(StockData[[#This Row],[Daily Return %]]&lt;0,"Loss","No Change"))</f>
        <v>Gain</v>
      </c>
    </row>
    <row r="542" spans="1:25" x14ac:dyDescent="0.3">
      <c r="A542" s="1">
        <v>45341</v>
      </c>
      <c r="B542" s="1" t="s">
        <v>585</v>
      </c>
      <c r="C542" s="1" t="s">
        <v>54</v>
      </c>
      <c r="D542">
        <f>MONTH(StockData[[#This Row],[DATE]])</f>
        <v>2</v>
      </c>
      <c r="E542">
        <v>2024</v>
      </c>
      <c r="F542" t="s">
        <v>27</v>
      </c>
      <c r="G542" t="str">
        <f>"Q"&amp;ROUNDUP(StockData[[#This Row],[Month Number]]/3,0)</f>
        <v>Q1</v>
      </c>
      <c r="H542" s="1" t="s">
        <v>551</v>
      </c>
      <c r="I542" s="1" t="s">
        <v>29</v>
      </c>
      <c r="J542" t="s">
        <v>30</v>
      </c>
      <c r="K542">
        <v>1429</v>
      </c>
      <c r="L542">
        <v>1429</v>
      </c>
      <c r="M542">
        <v>1415.2</v>
      </c>
      <c r="N542">
        <v>1419.9</v>
      </c>
      <c r="O542">
        <v>1419</v>
      </c>
      <c r="P542">
        <v>1417.1</v>
      </c>
      <c r="Q542">
        <v>1420.94</v>
      </c>
      <c r="R542">
        <v>17225878</v>
      </c>
      <c r="S542">
        <v>24476880448.950001</v>
      </c>
      <c r="T542">
        <v>296087</v>
      </c>
      <c r="U542">
        <v>12172296</v>
      </c>
      <c r="V542">
        <v>70.66</v>
      </c>
      <c r="W542" s="3">
        <f>StockData[[#This Row],[CLOSE]]-StockData[[#This Row],[PREV. CLOSE]]</f>
        <v>-2.8000000000001819</v>
      </c>
      <c r="X542" s="2">
        <f>IFERROR((StockData[[#This Row],[CLOSE]]-StockData[[#This Row],[PREV. CLOSE]])/StockData[[#This Row],[PREV. CLOSE]],0)</f>
        <v>-1.9719698570323132E-3</v>
      </c>
      <c r="Y542" t="str">
        <f>IF(StockData[[#This Row],[Daily Return %]]&gt;0,"Gain",IF(StockData[[#This Row],[Daily Return %]]&lt;0,"Loss","No Change"))</f>
        <v>Loss</v>
      </c>
    </row>
    <row r="543" spans="1:25" x14ac:dyDescent="0.3">
      <c r="A543" s="1">
        <v>45342</v>
      </c>
      <c r="B543" s="1" t="s">
        <v>586</v>
      </c>
      <c r="C543" s="1" t="s">
        <v>54</v>
      </c>
      <c r="D543">
        <f>MONTH(StockData[[#This Row],[DATE]])</f>
        <v>2</v>
      </c>
      <c r="E543">
        <v>2024</v>
      </c>
      <c r="F543" t="s">
        <v>27</v>
      </c>
      <c r="G543" t="str">
        <f>"Q"&amp;ROUNDUP(StockData[[#This Row],[Month Number]]/3,0)</f>
        <v>Q1</v>
      </c>
      <c r="H543" s="1" t="s">
        <v>551</v>
      </c>
      <c r="I543" s="1" t="s">
        <v>29</v>
      </c>
      <c r="J543" t="s">
        <v>30</v>
      </c>
      <c r="K543">
        <v>1415</v>
      </c>
      <c r="L543">
        <v>1457.25</v>
      </c>
      <c r="M543">
        <v>1411.8</v>
      </c>
      <c r="N543">
        <v>1417.1</v>
      </c>
      <c r="O543">
        <v>1453</v>
      </c>
      <c r="P543">
        <v>1454.3</v>
      </c>
      <c r="Q543">
        <v>1443.09</v>
      </c>
      <c r="R543">
        <v>28066754</v>
      </c>
      <c r="S543">
        <v>40502822506.550003</v>
      </c>
      <c r="T543">
        <v>518597</v>
      </c>
      <c r="U543">
        <v>17963922</v>
      </c>
      <c r="V543">
        <v>64</v>
      </c>
      <c r="W543" s="3">
        <f>StockData[[#This Row],[CLOSE]]-StockData[[#This Row],[PREV. CLOSE]]</f>
        <v>37.200000000000045</v>
      </c>
      <c r="X543" s="2">
        <f>IFERROR((StockData[[#This Row],[CLOSE]]-StockData[[#This Row],[PREV. CLOSE]])/StockData[[#This Row],[PREV. CLOSE]],0)</f>
        <v>2.6250793874814795E-2</v>
      </c>
      <c r="Y543" t="str">
        <f>IF(StockData[[#This Row],[Daily Return %]]&gt;0,"Gain",IF(StockData[[#This Row],[Daily Return %]]&lt;0,"Loss","No Change"))</f>
        <v>Gain</v>
      </c>
    </row>
    <row r="544" spans="1:25" x14ac:dyDescent="0.3">
      <c r="A544" s="1">
        <v>45343</v>
      </c>
      <c r="B544" s="1" t="s">
        <v>587</v>
      </c>
      <c r="C544" s="1" t="s">
        <v>54</v>
      </c>
      <c r="D544">
        <f>MONTH(StockData[[#This Row],[DATE]])</f>
        <v>2</v>
      </c>
      <c r="E544">
        <v>2024</v>
      </c>
      <c r="F544" t="s">
        <v>27</v>
      </c>
      <c r="G544" t="str">
        <f>"Q"&amp;ROUNDUP(StockData[[#This Row],[Month Number]]/3,0)</f>
        <v>Q1</v>
      </c>
      <c r="H544" s="1" t="s">
        <v>551</v>
      </c>
      <c r="I544" s="1" t="s">
        <v>29</v>
      </c>
      <c r="J544" t="s">
        <v>30</v>
      </c>
      <c r="K544">
        <v>1464</v>
      </c>
      <c r="L544">
        <v>1464</v>
      </c>
      <c r="M544">
        <v>1435</v>
      </c>
      <c r="N544">
        <v>1454.3</v>
      </c>
      <c r="O544">
        <v>1436</v>
      </c>
      <c r="P544">
        <v>1439.15</v>
      </c>
      <c r="Q544">
        <v>1446.29</v>
      </c>
      <c r="R544">
        <v>22946568</v>
      </c>
      <c r="S544">
        <v>33187313941.5</v>
      </c>
      <c r="T544">
        <v>493970</v>
      </c>
      <c r="U544">
        <v>14741892</v>
      </c>
      <c r="V544">
        <v>64.239999999999995</v>
      </c>
      <c r="W544" s="3">
        <f>StockData[[#This Row],[CLOSE]]-StockData[[#This Row],[PREV. CLOSE]]</f>
        <v>-15.149999999999864</v>
      </c>
      <c r="X544" s="2">
        <f>IFERROR((StockData[[#This Row],[CLOSE]]-StockData[[#This Row],[PREV. CLOSE]])/StockData[[#This Row],[PREV. CLOSE]],0)</f>
        <v>-1.0417382933369912E-2</v>
      </c>
      <c r="Y544" t="str">
        <f>IF(StockData[[#This Row],[Daily Return %]]&gt;0,"Gain",IF(StockData[[#This Row],[Daily Return %]]&lt;0,"Loss","No Change"))</f>
        <v>Loss</v>
      </c>
    </row>
    <row r="545" spans="1:25" x14ac:dyDescent="0.3">
      <c r="A545" s="1">
        <v>45344</v>
      </c>
      <c r="B545" s="1" t="s">
        <v>588</v>
      </c>
      <c r="C545" s="1" t="s">
        <v>54</v>
      </c>
      <c r="D545">
        <f>MONTH(StockData[[#This Row],[DATE]])</f>
        <v>2</v>
      </c>
      <c r="E545">
        <v>2024</v>
      </c>
      <c r="F545" t="s">
        <v>27</v>
      </c>
      <c r="G545" t="str">
        <f>"Q"&amp;ROUNDUP(StockData[[#This Row],[Month Number]]/3,0)</f>
        <v>Q1</v>
      </c>
      <c r="H545" s="1" t="s">
        <v>551</v>
      </c>
      <c r="I545" s="1" t="s">
        <v>29</v>
      </c>
      <c r="J545" t="s">
        <v>30</v>
      </c>
      <c r="K545">
        <v>1417.75</v>
      </c>
      <c r="L545">
        <v>1428.8</v>
      </c>
      <c r="M545">
        <v>1412.2</v>
      </c>
      <c r="N545">
        <v>1439.15</v>
      </c>
      <c r="O545">
        <v>1422</v>
      </c>
      <c r="P545">
        <v>1419.55</v>
      </c>
      <c r="Q545">
        <v>1419.78</v>
      </c>
      <c r="R545">
        <v>25280441</v>
      </c>
      <c r="S545">
        <v>35892743575.449997</v>
      </c>
      <c r="T545">
        <v>477326</v>
      </c>
      <c r="U545">
        <v>14239980</v>
      </c>
      <c r="V545">
        <v>56.33</v>
      </c>
      <c r="W545" s="3">
        <f>StockData[[#This Row],[CLOSE]]-StockData[[#This Row],[PREV. CLOSE]]</f>
        <v>-19.600000000000136</v>
      </c>
      <c r="X545" s="2">
        <f>IFERROR((StockData[[#This Row],[CLOSE]]-StockData[[#This Row],[PREV. CLOSE]])/StockData[[#This Row],[PREV. CLOSE]],0)</f>
        <v>-1.3619150192822246E-2</v>
      </c>
      <c r="Y545" t="str">
        <f>IF(StockData[[#This Row],[Daily Return %]]&gt;0,"Gain",IF(StockData[[#This Row],[Daily Return %]]&lt;0,"Loss","No Change"))</f>
        <v>Loss</v>
      </c>
    </row>
    <row r="546" spans="1:25" x14ac:dyDescent="0.3">
      <c r="A546" s="1">
        <v>45345</v>
      </c>
      <c r="B546" s="1" t="s">
        <v>589</v>
      </c>
      <c r="C546" s="1" t="s">
        <v>54</v>
      </c>
      <c r="D546">
        <f>MONTH(StockData[[#This Row],[DATE]])</f>
        <v>2</v>
      </c>
      <c r="E546">
        <v>2024</v>
      </c>
      <c r="F546" t="s">
        <v>27</v>
      </c>
      <c r="G546" t="str">
        <f>"Q"&amp;ROUNDUP(StockData[[#This Row],[Month Number]]/3,0)</f>
        <v>Q1</v>
      </c>
      <c r="H546" s="1" t="s">
        <v>551</v>
      </c>
      <c r="I546" s="1" t="s">
        <v>29</v>
      </c>
      <c r="J546" t="s">
        <v>30</v>
      </c>
      <c r="K546">
        <v>1422.55</v>
      </c>
      <c r="L546">
        <v>1433.9</v>
      </c>
      <c r="M546">
        <v>1418</v>
      </c>
      <c r="N546">
        <v>1419.55</v>
      </c>
      <c r="O546">
        <v>1419.45</v>
      </c>
      <c r="P546">
        <v>1420.6</v>
      </c>
      <c r="Q546">
        <v>1425.27</v>
      </c>
      <c r="R546">
        <v>14916726</v>
      </c>
      <c r="S546">
        <v>21260419308</v>
      </c>
      <c r="T546">
        <v>335851</v>
      </c>
      <c r="U546">
        <v>9640709</v>
      </c>
      <c r="V546">
        <v>64.63</v>
      </c>
      <c r="W546" s="3">
        <f>StockData[[#This Row],[CLOSE]]-StockData[[#This Row],[PREV. CLOSE]]</f>
        <v>1.0499999999999545</v>
      </c>
      <c r="X546" s="2">
        <f>IFERROR((StockData[[#This Row],[CLOSE]]-StockData[[#This Row],[PREV. CLOSE]])/StockData[[#This Row],[PREV. CLOSE]],0)</f>
        <v>7.3967102250710058E-4</v>
      </c>
      <c r="Y546" t="str">
        <f>IF(StockData[[#This Row],[Daily Return %]]&gt;0,"Gain",IF(StockData[[#This Row],[Daily Return %]]&lt;0,"Loss","No Change"))</f>
        <v>Gain</v>
      </c>
    </row>
    <row r="547" spans="1:25" x14ac:dyDescent="0.3">
      <c r="A547" s="1">
        <v>45348</v>
      </c>
      <c r="B547" s="1" t="s">
        <v>590</v>
      </c>
      <c r="C547" s="1" t="s">
        <v>54</v>
      </c>
      <c r="D547">
        <f>MONTH(StockData[[#This Row],[DATE]])</f>
        <v>2</v>
      </c>
      <c r="E547">
        <v>2024</v>
      </c>
      <c r="F547" t="s">
        <v>27</v>
      </c>
      <c r="G547" t="str">
        <f>"Q"&amp;ROUNDUP(StockData[[#This Row],[Month Number]]/3,0)</f>
        <v>Q1</v>
      </c>
      <c r="H547" s="1" t="s">
        <v>551</v>
      </c>
      <c r="I547" s="1" t="s">
        <v>29</v>
      </c>
      <c r="J547" t="s">
        <v>30</v>
      </c>
      <c r="K547">
        <v>1413.55</v>
      </c>
      <c r="L547">
        <v>1434.85</v>
      </c>
      <c r="M547">
        <v>1413.55</v>
      </c>
      <c r="N547">
        <v>1420.6</v>
      </c>
      <c r="O547">
        <v>1421.95</v>
      </c>
      <c r="P547">
        <v>1422.3</v>
      </c>
      <c r="Q547">
        <v>1426.02</v>
      </c>
      <c r="R547">
        <v>11753435</v>
      </c>
      <c r="S547">
        <v>16760578868.049999</v>
      </c>
      <c r="T547">
        <v>381979</v>
      </c>
      <c r="U547">
        <v>7160171</v>
      </c>
      <c r="V547">
        <v>60.92</v>
      </c>
      <c r="W547" s="3">
        <f>StockData[[#This Row],[CLOSE]]-StockData[[#This Row],[PREV. CLOSE]]</f>
        <v>1.7000000000000455</v>
      </c>
      <c r="X547" s="2">
        <f>IFERROR((StockData[[#This Row],[CLOSE]]-StockData[[#This Row],[PREV. CLOSE]])/StockData[[#This Row],[PREV. CLOSE]],0)</f>
        <v>1.1966774602281047E-3</v>
      </c>
      <c r="Y547" t="str">
        <f>IF(StockData[[#This Row],[Daily Return %]]&gt;0,"Gain",IF(StockData[[#This Row],[Daily Return %]]&lt;0,"Loss","No Change"))</f>
        <v>Gain</v>
      </c>
    </row>
    <row r="548" spans="1:25" x14ac:dyDescent="0.3">
      <c r="A548" s="1">
        <v>45349</v>
      </c>
      <c r="B548" s="1" t="s">
        <v>591</v>
      </c>
      <c r="C548" s="1" t="s">
        <v>54</v>
      </c>
      <c r="D548">
        <f>MONTH(StockData[[#This Row],[DATE]])</f>
        <v>2</v>
      </c>
      <c r="E548">
        <v>2024</v>
      </c>
      <c r="F548" t="s">
        <v>27</v>
      </c>
      <c r="G548" t="str">
        <f>"Q"&amp;ROUNDUP(StockData[[#This Row],[Month Number]]/3,0)</f>
        <v>Q1</v>
      </c>
      <c r="H548" s="1" t="s">
        <v>551</v>
      </c>
      <c r="I548" s="1" t="s">
        <v>29</v>
      </c>
      <c r="J548" t="s">
        <v>30</v>
      </c>
      <c r="K548">
        <v>1413.55</v>
      </c>
      <c r="L548">
        <v>1426.7</v>
      </c>
      <c r="M548">
        <v>1413.05</v>
      </c>
      <c r="N548">
        <v>1422.3</v>
      </c>
      <c r="O548">
        <v>1421.9</v>
      </c>
      <c r="P548">
        <v>1420.15</v>
      </c>
      <c r="Q548">
        <v>1419.95</v>
      </c>
      <c r="R548">
        <v>16043575</v>
      </c>
      <c r="S548">
        <v>22781119940.599998</v>
      </c>
      <c r="T548">
        <v>384714</v>
      </c>
      <c r="U548">
        <v>10238487</v>
      </c>
      <c r="V548">
        <v>63.82</v>
      </c>
      <c r="W548" s="3">
        <f>StockData[[#This Row],[CLOSE]]-StockData[[#This Row],[PREV. CLOSE]]</f>
        <v>-2.1499999999998636</v>
      </c>
      <c r="X548" s="2">
        <f>IFERROR((StockData[[#This Row],[CLOSE]]-StockData[[#This Row],[PREV. CLOSE]])/StockData[[#This Row],[PREV. CLOSE]],0)</f>
        <v>-1.5116360824016478E-3</v>
      </c>
      <c r="Y548" t="str">
        <f>IF(StockData[[#This Row],[Daily Return %]]&gt;0,"Gain",IF(StockData[[#This Row],[Daily Return %]]&lt;0,"Loss","No Change"))</f>
        <v>Loss</v>
      </c>
    </row>
    <row r="549" spans="1:25" x14ac:dyDescent="0.3">
      <c r="A549" s="1">
        <v>45350</v>
      </c>
      <c r="B549" s="1" t="s">
        <v>592</v>
      </c>
      <c r="C549" s="1" t="s">
        <v>54</v>
      </c>
      <c r="D549">
        <f>MONTH(StockData[[#This Row],[DATE]])</f>
        <v>2</v>
      </c>
      <c r="E549">
        <v>2024</v>
      </c>
      <c r="F549" t="s">
        <v>27</v>
      </c>
      <c r="G549" t="str">
        <f>"Q"&amp;ROUNDUP(StockData[[#This Row],[Month Number]]/3,0)</f>
        <v>Q1</v>
      </c>
      <c r="H549" s="1" t="s">
        <v>551</v>
      </c>
      <c r="I549" s="1" t="s">
        <v>29</v>
      </c>
      <c r="J549" t="s">
        <v>30</v>
      </c>
      <c r="K549">
        <v>1420.15</v>
      </c>
      <c r="L549">
        <v>1424.2</v>
      </c>
      <c r="M549">
        <v>1404</v>
      </c>
      <c r="N549">
        <v>1420.15</v>
      </c>
      <c r="O549">
        <v>1406.15</v>
      </c>
      <c r="P549">
        <v>1409.4</v>
      </c>
      <c r="Q549">
        <v>1414.58</v>
      </c>
      <c r="R549">
        <v>12660993</v>
      </c>
      <c r="S549">
        <v>17910038294.099998</v>
      </c>
      <c r="T549">
        <v>302672</v>
      </c>
      <c r="U549">
        <v>8285620</v>
      </c>
      <c r="V549">
        <v>65.44</v>
      </c>
      <c r="W549" s="3">
        <f>StockData[[#This Row],[CLOSE]]-StockData[[#This Row],[PREV. CLOSE]]</f>
        <v>-10.75</v>
      </c>
      <c r="X549" s="2">
        <f>IFERROR((StockData[[#This Row],[CLOSE]]-StockData[[#This Row],[PREV. CLOSE]])/StockData[[#This Row],[PREV. CLOSE]],0)</f>
        <v>-7.5696229271555813E-3</v>
      </c>
      <c r="Y549" t="str">
        <f>IF(StockData[[#This Row],[Daily Return %]]&gt;0,"Gain",IF(StockData[[#This Row],[Daily Return %]]&lt;0,"Loss","No Change"))</f>
        <v>Loss</v>
      </c>
    </row>
    <row r="550" spans="1:25" x14ac:dyDescent="0.3">
      <c r="A550" s="1">
        <v>45351</v>
      </c>
      <c r="B550" s="1" t="s">
        <v>593</v>
      </c>
      <c r="C550" s="1" t="s">
        <v>54</v>
      </c>
      <c r="D550">
        <f>MONTH(StockData[[#This Row],[DATE]])</f>
        <v>2</v>
      </c>
      <c r="E550">
        <v>2024</v>
      </c>
      <c r="F550" t="s">
        <v>27</v>
      </c>
      <c r="G550" t="str">
        <f>"Q"&amp;ROUNDUP(StockData[[#This Row],[Month Number]]/3,0)</f>
        <v>Q1</v>
      </c>
      <c r="H550" s="1" t="s">
        <v>551</v>
      </c>
      <c r="I550" s="1" t="s">
        <v>29</v>
      </c>
      <c r="J550" t="s">
        <v>30</v>
      </c>
      <c r="K550">
        <v>1402.1</v>
      </c>
      <c r="L550">
        <v>1410.4</v>
      </c>
      <c r="M550">
        <v>1397.3</v>
      </c>
      <c r="N550">
        <v>1409.4</v>
      </c>
      <c r="O550">
        <v>1407.8</v>
      </c>
      <c r="P550">
        <v>1403.4</v>
      </c>
      <c r="Q550">
        <v>1403.21</v>
      </c>
      <c r="R550">
        <v>26647850</v>
      </c>
      <c r="S550">
        <v>37392569225.699997</v>
      </c>
      <c r="T550">
        <v>567422</v>
      </c>
      <c r="U550">
        <v>16904852</v>
      </c>
      <c r="V550">
        <v>63.44</v>
      </c>
      <c r="W550" s="3">
        <f>StockData[[#This Row],[CLOSE]]-StockData[[#This Row],[PREV. CLOSE]]</f>
        <v>-6</v>
      </c>
      <c r="X550" s="2">
        <f>IFERROR((StockData[[#This Row],[CLOSE]]-StockData[[#This Row],[PREV. CLOSE]])/StockData[[#This Row],[PREV. CLOSE]],0)</f>
        <v>-4.2571306939123031E-3</v>
      </c>
      <c r="Y550" t="str">
        <f>IF(StockData[[#This Row],[Daily Return %]]&gt;0,"Gain",IF(StockData[[#This Row],[Daily Return %]]&lt;0,"Loss","No Change"))</f>
        <v>Loss</v>
      </c>
    </row>
    <row r="551" spans="1:25" x14ac:dyDescent="0.3">
      <c r="A551" s="1">
        <v>45352</v>
      </c>
      <c r="B551" s="1" t="s">
        <v>594</v>
      </c>
      <c r="C551" s="1" t="s">
        <v>76</v>
      </c>
      <c r="D551">
        <f>MONTH(StockData[[#This Row],[DATE]])</f>
        <v>3</v>
      </c>
      <c r="E551">
        <v>2024</v>
      </c>
      <c r="F551" t="s">
        <v>27</v>
      </c>
      <c r="G551" t="str">
        <f>"Q"&amp;ROUNDUP(StockData[[#This Row],[Month Number]]/3,0)</f>
        <v>Q1</v>
      </c>
      <c r="H551" s="1" t="s">
        <v>551</v>
      </c>
      <c r="I551" s="1" t="s">
        <v>29</v>
      </c>
      <c r="J551" t="s">
        <v>30</v>
      </c>
      <c r="K551">
        <v>1400</v>
      </c>
      <c r="L551">
        <v>1432.75</v>
      </c>
      <c r="M551">
        <v>1400</v>
      </c>
      <c r="N551">
        <v>1403.4</v>
      </c>
      <c r="O551">
        <v>1429.3</v>
      </c>
      <c r="P551">
        <v>1430.75</v>
      </c>
      <c r="Q551">
        <v>1419.53</v>
      </c>
      <c r="R551">
        <v>17369449</v>
      </c>
      <c r="S551">
        <v>24656507108.450001</v>
      </c>
      <c r="T551">
        <v>430030</v>
      </c>
      <c r="U551">
        <v>10939226</v>
      </c>
      <c r="V551">
        <v>62.98</v>
      </c>
      <c r="W551" s="3">
        <f>StockData[[#This Row],[CLOSE]]-StockData[[#This Row],[PREV. CLOSE]]</f>
        <v>27.349999999999909</v>
      </c>
      <c r="X551" s="2">
        <f>IFERROR((StockData[[#This Row],[CLOSE]]-StockData[[#This Row],[PREV. CLOSE]])/StockData[[#This Row],[PREV. CLOSE]],0)</f>
        <v>1.9488385349864547E-2</v>
      </c>
      <c r="Y551" t="str">
        <f>IF(StockData[[#This Row],[Daily Return %]]&gt;0,"Gain",IF(StockData[[#This Row],[Daily Return %]]&lt;0,"Loss","No Change"))</f>
        <v>Gain</v>
      </c>
    </row>
    <row r="552" spans="1:25" x14ac:dyDescent="0.3">
      <c r="A552" s="1">
        <v>45353</v>
      </c>
      <c r="B552" s="1" t="s">
        <v>595</v>
      </c>
      <c r="C552" s="1" t="s">
        <v>76</v>
      </c>
      <c r="D552">
        <f>MONTH(StockData[[#This Row],[DATE]])</f>
        <v>3</v>
      </c>
      <c r="E552">
        <v>2024</v>
      </c>
      <c r="F552" t="s">
        <v>27</v>
      </c>
      <c r="G552" t="str">
        <f>"Q"&amp;ROUNDUP(StockData[[#This Row],[Month Number]]/3,0)</f>
        <v>Q1</v>
      </c>
      <c r="H552" s="1" t="s">
        <v>551</v>
      </c>
      <c r="I552" s="1" t="s">
        <v>29</v>
      </c>
      <c r="J552" t="s">
        <v>30</v>
      </c>
      <c r="K552">
        <v>1434.55</v>
      </c>
      <c r="L552">
        <v>1436</v>
      </c>
      <c r="M552">
        <v>1428.1</v>
      </c>
      <c r="N552">
        <v>1430.75</v>
      </c>
      <c r="O552">
        <v>1430.95</v>
      </c>
      <c r="P552">
        <v>1430.75</v>
      </c>
      <c r="Q552">
        <v>1431.16</v>
      </c>
      <c r="R552">
        <v>895265</v>
      </c>
      <c r="S552">
        <v>1281270465.0999999</v>
      </c>
      <c r="T552">
        <v>27274</v>
      </c>
      <c r="U552">
        <v>514675</v>
      </c>
      <c r="V552">
        <v>57.49</v>
      </c>
      <c r="W552" s="3">
        <f>StockData[[#This Row],[CLOSE]]-StockData[[#This Row],[PREV. CLOSE]]</f>
        <v>0</v>
      </c>
      <c r="X552" s="2">
        <f>IFERROR((StockData[[#This Row],[CLOSE]]-StockData[[#This Row],[PREV. CLOSE]])/StockData[[#This Row],[PREV. CLOSE]],0)</f>
        <v>0</v>
      </c>
      <c r="Y552" t="str">
        <f>IF(StockData[[#This Row],[Daily Return %]]&gt;0,"Gain",IF(StockData[[#This Row],[Daily Return %]]&lt;0,"Loss","No Change"))</f>
        <v>No Change</v>
      </c>
    </row>
    <row r="553" spans="1:25" x14ac:dyDescent="0.3">
      <c r="A553" s="1">
        <v>45355</v>
      </c>
      <c r="B553" s="1" t="s">
        <v>596</v>
      </c>
      <c r="C553" s="1" t="s">
        <v>76</v>
      </c>
      <c r="D553">
        <f>MONTH(StockData[[#This Row],[DATE]])</f>
        <v>3</v>
      </c>
      <c r="E553">
        <v>2024</v>
      </c>
      <c r="F553" t="s">
        <v>27</v>
      </c>
      <c r="G553" t="str">
        <f>"Q"&amp;ROUNDUP(StockData[[#This Row],[Month Number]]/3,0)</f>
        <v>Q1</v>
      </c>
      <c r="H553" s="1" t="s">
        <v>551</v>
      </c>
      <c r="I553" s="1" t="s">
        <v>29</v>
      </c>
      <c r="J553" t="s">
        <v>30</v>
      </c>
      <c r="K553">
        <v>1430.95</v>
      </c>
      <c r="L553">
        <v>1437</v>
      </c>
      <c r="M553">
        <v>1424.3</v>
      </c>
      <c r="N553">
        <v>1430.75</v>
      </c>
      <c r="O553">
        <v>1432</v>
      </c>
      <c r="P553">
        <v>1432.7</v>
      </c>
      <c r="Q553">
        <v>1430.81</v>
      </c>
      <c r="R553">
        <v>17808237</v>
      </c>
      <c r="S553">
        <v>25480270998.650002</v>
      </c>
      <c r="T553">
        <v>320401</v>
      </c>
      <c r="U553">
        <v>13514118</v>
      </c>
      <c r="V553">
        <v>75.89</v>
      </c>
      <c r="W553" s="3">
        <f>StockData[[#This Row],[CLOSE]]-StockData[[#This Row],[PREV. CLOSE]]</f>
        <v>1.9500000000000455</v>
      </c>
      <c r="X553" s="2">
        <f>IFERROR((StockData[[#This Row],[CLOSE]]-StockData[[#This Row],[PREV. CLOSE]])/StockData[[#This Row],[PREV. CLOSE]],0)</f>
        <v>1.3629215446444491E-3</v>
      </c>
      <c r="Y553" t="str">
        <f>IF(StockData[[#This Row],[Daily Return %]]&gt;0,"Gain",IF(StockData[[#This Row],[Daily Return %]]&lt;0,"Loss","No Change"))</f>
        <v>Gain</v>
      </c>
    </row>
    <row r="554" spans="1:25" x14ac:dyDescent="0.3">
      <c r="A554" s="1">
        <v>45356</v>
      </c>
      <c r="B554" s="1" t="s">
        <v>597</v>
      </c>
      <c r="C554" s="1" t="s">
        <v>76</v>
      </c>
      <c r="D554">
        <f>MONTH(StockData[[#This Row],[DATE]])</f>
        <v>3</v>
      </c>
      <c r="E554">
        <v>2024</v>
      </c>
      <c r="F554" t="s">
        <v>27</v>
      </c>
      <c r="G554" t="str">
        <f>"Q"&amp;ROUNDUP(StockData[[#This Row],[Month Number]]/3,0)</f>
        <v>Q1</v>
      </c>
      <c r="H554" s="1" t="s">
        <v>551</v>
      </c>
      <c r="I554" s="1" t="s">
        <v>29</v>
      </c>
      <c r="J554" t="s">
        <v>30</v>
      </c>
      <c r="K554">
        <v>1422</v>
      </c>
      <c r="L554">
        <v>1443</v>
      </c>
      <c r="M554">
        <v>1421.65</v>
      </c>
      <c r="N554">
        <v>1432.7</v>
      </c>
      <c r="O554">
        <v>1439.2</v>
      </c>
      <c r="P554">
        <v>1440.85</v>
      </c>
      <c r="Q554">
        <v>1432.7</v>
      </c>
      <c r="R554">
        <v>18995836</v>
      </c>
      <c r="S554">
        <v>27215248874.450001</v>
      </c>
      <c r="T554">
        <v>345780</v>
      </c>
      <c r="U554">
        <v>13054500</v>
      </c>
      <c r="V554">
        <v>68.72</v>
      </c>
      <c r="W554" s="3">
        <f>StockData[[#This Row],[CLOSE]]-StockData[[#This Row],[PREV. CLOSE]]</f>
        <v>8.1499999999998636</v>
      </c>
      <c r="X554" s="2">
        <f>IFERROR((StockData[[#This Row],[CLOSE]]-StockData[[#This Row],[PREV. CLOSE]])/StockData[[#This Row],[PREV. CLOSE]],0)</f>
        <v>5.6885600614223937E-3</v>
      </c>
      <c r="Y554" t="str">
        <f>IF(StockData[[#This Row],[Daily Return %]]&gt;0,"Gain",IF(StockData[[#This Row],[Daily Return %]]&lt;0,"Loss","No Change"))</f>
        <v>Gain</v>
      </c>
    </row>
    <row r="555" spans="1:25" x14ac:dyDescent="0.3">
      <c r="A555" s="1">
        <v>45357</v>
      </c>
      <c r="B555" s="1" t="s">
        <v>598</v>
      </c>
      <c r="C555" s="1" t="s">
        <v>76</v>
      </c>
      <c r="D555">
        <f>MONTH(StockData[[#This Row],[DATE]])</f>
        <v>3</v>
      </c>
      <c r="E555">
        <v>2024</v>
      </c>
      <c r="F555" t="s">
        <v>27</v>
      </c>
      <c r="G555" t="str">
        <f>"Q"&amp;ROUNDUP(StockData[[#This Row],[Month Number]]/3,0)</f>
        <v>Q1</v>
      </c>
      <c r="H555" s="1" t="s">
        <v>551</v>
      </c>
      <c r="I555" s="1" t="s">
        <v>29</v>
      </c>
      <c r="J555" t="s">
        <v>30</v>
      </c>
      <c r="K555">
        <v>1433.55</v>
      </c>
      <c r="L555">
        <v>1452.85</v>
      </c>
      <c r="M555">
        <v>1433.55</v>
      </c>
      <c r="N555">
        <v>1440.85</v>
      </c>
      <c r="O555">
        <v>1442.85</v>
      </c>
      <c r="P555">
        <v>1442.6</v>
      </c>
      <c r="Q555">
        <v>1444.3</v>
      </c>
      <c r="R555">
        <v>21204765</v>
      </c>
      <c r="S555">
        <v>30625970319.200001</v>
      </c>
      <c r="T555">
        <v>429803</v>
      </c>
      <c r="U555">
        <v>11003451</v>
      </c>
      <c r="V555">
        <v>51.89</v>
      </c>
      <c r="W555" s="3">
        <f>StockData[[#This Row],[CLOSE]]-StockData[[#This Row],[PREV. CLOSE]]</f>
        <v>1.75</v>
      </c>
      <c r="X555" s="2">
        <f>IFERROR((StockData[[#This Row],[CLOSE]]-StockData[[#This Row],[PREV. CLOSE]])/StockData[[#This Row],[PREV. CLOSE]],0)</f>
        <v>1.21456084949856E-3</v>
      </c>
      <c r="Y555" t="str">
        <f>IF(StockData[[#This Row],[Daily Return %]]&gt;0,"Gain",IF(StockData[[#This Row],[Daily Return %]]&lt;0,"Loss","No Change"))</f>
        <v>Gain</v>
      </c>
    </row>
    <row r="556" spans="1:25" x14ac:dyDescent="0.3">
      <c r="A556" s="1">
        <v>45358</v>
      </c>
      <c r="B556" s="1" t="s">
        <v>599</v>
      </c>
      <c r="C556" s="1" t="s">
        <v>76</v>
      </c>
      <c r="D556">
        <f>MONTH(StockData[[#This Row],[DATE]])</f>
        <v>3</v>
      </c>
      <c r="E556">
        <v>2024</v>
      </c>
      <c r="F556" t="s">
        <v>27</v>
      </c>
      <c r="G556" t="str">
        <f>"Q"&amp;ROUNDUP(StockData[[#This Row],[Month Number]]/3,0)</f>
        <v>Q1</v>
      </c>
      <c r="H556" s="1" t="s">
        <v>551</v>
      </c>
      <c r="I556" s="1" t="s">
        <v>29</v>
      </c>
      <c r="J556" t="s">
        <v>30</v>
      </c>
      <c r="K556">
        <v>1445.5</v>
      </c>
      <c r="L556">
        <v>1451.05</v>
      </c>
      <c r="M556">
        <v>1441.4</v>
      </c>
      <c r="N556">
        <v>1442.6</v>
      </c>
      <c r="O556">
        <v>1446</v>
      </c>
      <c r="P556">
        <v>1446.1</v>
      </c>
      <c r="Q556">
        <v>1445.23</v>
      </c>
      <c r="R556">
        <v>24674023</v>
      </c>
      <c r="S556">
        <v>35659521740.400002</v>
      </c>
      <c r="T556">
        <v>301040</v>
      </c>
      <c r="U556">
        <v>20866170</v>
      </c>
      <c r="V556">
        <v>84.57</v>
      </c>
      <c r="W556" s="3">
        <f>StockData[[#This Row],[CLOSE]]-StockData[[#This Row],[PREV. CLOSE]]</f>
        <v>3.5</v>
      </c>
      <c r="X556" s="2">
        <f>IFERROR((StockData[[#This Row],[CLOSE]]-StockData[[#This Row],[PREV. CLOSE]])/StockData[[#This Row],[PREV. CLOSE]],0)</f>
        <v>2.4261749618743936E-3</v>
      </c>
      <c r="Y556" t="str">
        <f>IF(StockData[[#This Row],[Daily Return %]]&gt;0,"Gain",IF(StockData[[#This Row],[Daily Return %]]&lt;0,"Loss","No Change"))</f>
        <v>Gain</v>
      </c>
    </row>
    <row r="557" spans="1:25" x14ac:dyDescent="0.3">
      <c r="A557" s="1">
        <v>45362</v>
      </c>
      <c r="B557" s="1" t="s">
        <v>600</v>
      </c>
      <c r="C557" s="1" t="s">
        <v>76</v>
      </c>
      <c r="D557">
        <f>MONTH(StockData[[#This Row],[DATE]])</f>
        <v>3</v>
      </c>
      <c r="E557">
        <v>2024</v>
      </c>
      <c r="F557" t="s">
        <v>27</v>
      </c>
      <c r="G557" t="str">
        <f>"Q"&amp;ROUNDUP(StockData[[#This Row],[Month Number]]/3,0)</f>
        <v>Q1</v>
      </c>
      <c r="H557" s="1" t="s">
        <v>551</v>
      </c>
      <c r="I557" s="1" t="s">
        <v>29</v>
      </c>
      <c r="J557" t="s">
        <v>30</v>
      </c>
      <c r="K557">
        <v>1430</v>
      </c>
      <c r="L557">
        <v>1445.95</v>
      </c>
      <c r="M557">
        <v>1423</v>
      </c>
      <c r="N557">
        <v>1446.1</v>
      </c>
      <c r="O557">
        <v>1427</v>
      </c>
      <c r="P557">
        <v>1427.8</v>
      </c>
      <c r="Q557">
        <v>1431.56</v>
      </c>
      <c r="R557">
        <v>25265547</v>
      </c>
      <c r="S557">
        <v>36169185792.099998</v>
      </c>
      <c r="T557">
        <v>400746</v>
      </c>
      <c r="U557">
        <v>18964859</v>
      </c>
      <c r="V557">
        <v>75.06</v>
      </c>
      <c r="W557" s="3">
        <f>StockData[[#This Row],[CLOSE]]-StockData[[#This Row],[PREV. CLOSE]]</f>
        <v>-18.299999999999955</v>
      </c>
      <c r="X557" s="2">
        <f>IFERROR((StockData[[#This Row],[CLOSE]]-StockData[[#This Row],[PREV. CLOSE]])/StockData[[#This Row],[PREV. CLOSE]],0)</f>
        <v>-1.265472650577412E-2</v>
      </c>
      <c r="Y557" t="str">
        <f>IF(StockData[[#This Row],[Daily Return %]]&gt;0,"Gain",IF(StockData[[#This Row],[Daily Return %]]&lt;0,"Loss","No Change"))</f>
        <v>Loss</v>
      </c>
    </row>
    <row r="558" spans="1:25" x14ac:dyDescent="0.3">
      <c r="A558" s="1">
        <v>45363</v>
      </c>
      <c r="B558" s="1" t="s">
        <v>601</v>
      </c>
      <c r="C558" s="1" t="s">
        <v>76</v>
      </c>
      <c r="D558">
        <f>MONTH(StockData[[#This Row],[DATE]])</f>
        <v>3</v>
      </c>
      <c r="E558">
        <v>2024</v>
      </c>
      <c r="F558" t="s">
        <v>27</v>
      </c>
      <c r="G558" t="str">
        <f>"Q"&amp;ROUNDUP(StockData[[#This Row],[Month Number]]/3,0)</f>
        <v>Q1</v>
      </c>
      <c r="H558" s="1" t="s">
        <v>551</v>
      </c>
      <c r="I558" s="1" t="s">
        <v>29</v>
      </c>
      <c r="J558" t="s">
        <v>30</v>
      </c>
      <c r="K558">
        <v>1434</v>
      </c>
      <c r="L558">
        <v>1464</v>
      </c>
      <c r="M558">
        <v>1429.25</v>
      </c>
      <c r="N558">
        <v>1427.8</v>
      </c>
      <c r="O558">
        <v>1460.75</v>
      </c>
      <c r="P558">
        <v>1459.55</v>
      </c>
      <c r="Q558">
        <v>1455.21</v>
      </c>
      <c r="R558">
        <v>32709227</v>
      </c>
      <c r="S558">
        <v>47598903857.449997</v>
      </c>
      <c r="T558">
        <v>563469</v>
      </c>
      <c r="U558">
        <v>16384302</v>
      </c>
      <c r="V558">
        <v>50.09</v>
      </c>
      <c r="W558" s="3">
        <f>StockData[[#This Row],[CLOSE]]-StockData[[#This Row],[PREV. CLOSE]]</f>
        <v>31.75</v>
      </c>
      <c r="X558" s="2">
        <f>IFERROR((StockData[[#This Row],[CLOSE]]-StockData[[#This Row],[PREV. CLOSE]])/StockData[[#This Row],[PREV. CLOSE]],0)</f>
        <v>2.2237007984311528E-2</v>
      </c>
      <c r="Y558" t="str">
        <f>IF(StockData[[#This Row],[Daily Return %]]&gt;0,"Gain",IF(StockData[[#This Row],[Daily Return %]]&lt;0,"Loss","No Change"))</f>
        <v>Gain</v>
      </c>
    </row>
    <row r="559" spans="1:25" x14ac:dyDescent="0.3">
      <c r="A559" s="1">
        <v>45364</v>
      </c>
      <c r="B559" s="1" t="s">
        <v>602</v>
      </c>
      <c r="C559" s="1" t="s">
        <v>76</v>
      </c>
      <c r="D559">
        <f>MONTH(StockData[[#This Row],[DATE]])</f>
        <v>3</v>
      </c>
      <c r="E559">
        <v>2024</v>
      </c>
      <c r="F559" t="s">
        <v>27</v>
      </c>
      <c r="G559" t="str">
        <f>"Q"&amp;ROUNDUP(StockData[[#This Row],[Month Number]]/3,0)</f>
        <v>Q1</v>
      </c>
      <c r="H559" s="1" t="s">
        <v>551</v>
      </c>
      <c r="I559" s="1" t="s">
        <v>29</v>
      </c>
      <c r="J559" t="s">
        <v>30</v>
      </c>
      <c r="K559">
        <v>1465.5</v>
      </c>
      <c r="L559">
        <v>1471.6</v>
      </c>
      <c r="M559">
        <v>1450.1</v>
      </c>
      <c r="N559">
        <v>1459.55</v>
      </c>
      <c r="O559">
        <v>1459.7</v>
      </c>
      <c r="P559">
        <v>1460.4</v>
      </c>
      <c r="Q559">
        <v>1461.57</v>
      </c>
      <c r="R559">
        <v>31533727</v>
      </c>
      <c r="S559">
        <v>46088810985.449997</v>
      </c>
      <c r="T559">
        <v>555367</v>
      </c>
      <c r="U559">
        <v>17816086</v>
      </c>
      <c r="V559">
        <v>56.5</v>
      </c>
      <c r="W559" s="3">
        <f>StockData[[#This Row],[CLOSE]]-StockData[[#This Row],[PREV. CLOSE]]</f>
        <v>0.85000000000013642</v>
      </c>
      <c r="X559" s="2">
        <f>IFERROR((StockData[[#This Row],[CLOSE]]-StockData[[#This Row],[PREV. CLOSE]])/StockData[[#This Row],[PREV. CLOSE]],0)</f>
        <v>5.8237127881890745E-4</v>
      </c>
      <c r="Y559" t="str">
        <f>IF(StockData[[#This Row],[Daily Return %]]&gt;0,"Gain",IF(StockData[[#This Row],[Daily Return %]]&lt;0,"Loss","No Change"))</f>
        <v>Gain</v>
      </c>
    </row>
    <row r="560" spans="1:25" x14ac:dyDescent="0.3">
      <c r="A560" s="1">
        <v>45365</v>
      </c>
      <c r="B560" s="1" t="s">
        <v>603</v>
      </c>
      <c r="C560" s="1" t="s">
        <v>76</v>
      </c>
      <c r="D560">
        <f>MONTH(StockData[[#This Row],[DATE]])</f>
        <v>3</v>
      </c>
      <c r="E560">
        <v>2024</v>
      </c>
      <c r="F560" t="s">
        <v>27</v>
      </c>
      <c r="G560" t="str">
        <f>"Q"&amp;ROUNDUP(StockData[[#This Row],[Month Number]]/3,0)</f>
        <v>Q1</v>
      </c>
      <c r="H560" s="1" t="s">
        <v>551</v>
      </c>
      <c r="I560" s="1" t="s">
        <v>29</v>
      </c>
      <c r="J560" t="s">
        <v>30</v>
      </c>
      <c r="K560">
        <v>1462.1</v>
      </c>
      <c r="L560">
        <v>1466</v>
      </c>
      <c r="M560">
        <v>1444.3</v>
      </c>
      <c r="N560">
        <v>1460.4</v>
      </c>
      <c r="O560">
        <v>1457</v>
      </c>
      <c r="P560">
        <v>1455.45</v>
      </c>
      <c r="Q560">
        <v>1452.98</v>
      </c>
      <c r="R560">
        <v>26216079</v>
      </c>
      <c r="S560">
        <v>38091465327.099998</v>
      </c>
      <c r="T560">
        <v>355538</v>
      </c>
      <c r="U560">
        <v>14505354</v>
      </c>
      <c r="V560">
        <v>55.33</v>
      </c>
      <c r="W560" s="3">
        <f>StockData[[#This Row],[CLOSE]]-StockData[[#This Row],[PREV. CLOSE]]</f>
        <v>-4.9500000000000455</v>
      </c>
      <c r="X560" s="2">
        <f>IFERROR((StockData[[#This Row],[CLOSE]]-StockData[[#This Row],[PREV. CLOSE]])/StockData[[#This Row],[PREV. CLOSE]],0)</f>
        <v>-3.3894823336072617E-3</v>
      </c>
      <c r="Y560" t="str">
        <f>IF(StockData[[#This Row],[Daily Return %]]&gt;0,"Gain",IF(StockData[[#This Row],[Daily Return %]]&lt;0,"Loss","No Change"))</f>
        <v>Loss</v>
      </c>
    </row>
    <row r="561" spans="1:25" x14ac:dyDescent="0.3">
      <c r="A561" s="1">
        <v>45366</v>
      </c>
      <c r="B561" s="1" t="s">
        <v>604</v>
      </c>
      <c r="C561" s="1" t="s">
        <v>76</v>
      </c>
      <c r="D561">
        <f>MONTH(StockData[[#This Row],[DATE]])</f>
        <v>3</v>
      </c>
      <c r="E561">
        <v>2024</v>
      </c>
      <c r="F561" t="s">
        <v>27</v>
      </c>
      <c r="G561" t="str">
        <f>"Q"&amp;ROUNDUP(StockData[[#This Row],[Month Number]]/3,0)</f>
        <v>Q1</v>
      </c>
      <c r="H561" s="1" t="s">
        <v>551</v>
      </c>
      <c r="I561" s="1" t="s">
        <v>29</v>
      </c>
      <c r="J561" t="s">
        <v>30</v>
      </c>
      <c r="K561">
        <v>1450</v>
      </c>
      <c r="L561">
        <v>1459.3</v>
      </c>
      <c r="M561">
        <v>1442.25</v>
      </c>
      <c r="N561">
        <v>1455.45</v>
      </c>
      <c r="O561">
        <v>1454.7</v>
      </c>
      <c r="P561">
        <v>1452.65</v>
      </c>
      <c r="Q561">
        <v>1452.16</v>
      </c>
      <c r="R561">
        <v>71806902</v>
      </c>
      <c r="S561">
        <v>104275232909.39999</v>
      </c>
      <c r="T561">
        <v>423259</v>
      </c>
      <c r="U561">
        <v>50794310</v>
      </c>
      <c r="V561">
        <v>70.739999999999995</v>
      </c>
      <c r="W561" s="3">
        <f>StockData[[#This Row],[CLOSE]]-StockData[[#This Row],[PREV. CLOSE]]</f>
        <v>-2.7999999999999545</v>
      </c>
      <c r="X561" s="2">
        <f>IFERROR((StockData[[#This Row],[CLOSE]]-StockData[[#This Row],[PREV. CLOSE]])/StockData[[#This Row],[PREV. CLOSE]],0)</f>
        <v>-1.9238036346146926E-3</v>
      </c>
      <c r="Y561" t="str">
        <f>IF(StockData[[#This Row],[Daily Return %]]&gt;0,"Gain",IF(StockData[[#This Row],[Daily Return %]]&lt;0,"Loss","No Change"))</f>
        <v>Loss</v>
      </c>
    </row>
    <row r="562" spans="1:25" x14ac:dyDescent="0.3">
      <c r="A562" s="1">
        <v>45369</v>
      </c>
      <c r="B562" s="1" t="s">
        <v>605</v>
      </c>
      <c r="C562" s="1" t="s">
        <v>76</v>
      </c>
      <c r="D562">
        <f>MONTH(StockData[[#This Row],[DATE]])</f>
        <v>3</v>
      </c>
      <c r="E562">
        <v>2024</v>
      </c>
      <c r="F562" t="s">
        <v>27</v>
      </c>
      <c r="G562" t="str">
        <f>"Q"&amp;ROUNDUP(StockData[[#This Row],[Month Number]]/3,0)</f>
        <v>Q1</v>
      </c>
      <c r="H562" s="1" t="s">
        <v>551</v>
      </c>
      <c r="I562" s="1" t="s">
        <v>29</v>
      </c>
      <c r="J562" t="s">
        <v>30</v>
      </c>
      <c r="K562">
        <v>1447</v>
      </c>
      <c r="L562">
        <v>1456</v>
      </c>
      <c r="M562">
        <v>1435.8</v>
      </c>
      <c r="N562">
        <v>1452.65</v>
      </c>
      <c r="O562">
        <v>1445.75</v>
      </c>
      <c r="P562">
        <v>1446.05</v>
      </c>
      <c r="Q562">
        <v>1447.44</v>
      </c>
      <c r="R562">
        <v>10718928</v>
      </c>
      <c r="S562">
        <v>15514993593.4</v>
      </c>
      <c r="T562">
        <v>298423</v>
      </c>
      <c r="U562">
        <v>5692012</v>
      </c>
      <c r="V562">
        <v>53.1</v>
      </c>
      <c r="W562" s="3">
        <f>StockData[[#This Row],[CLOSE]]-StockData[[#This Row],[PREV. CLOSE]]</f>
        <v>-6.6000000000001364</v>
      </c>
      <c r="X562" s="2">
        <f>IFERROR((StockData[[#This Row],[CLOSE]]-StockData[[#This Row],[PREV. CLOSE]])/StockData[[#This Row],[PREV. CLOSE]],0)</f>
        <v>-4.5434206450281458E-3</v>
      </c>
      <c r="Y562" t="str">
        <f>IF(StockData[[#This Row],[Daily Return %]]&gt;0,"Gain",IF(StockData[[#This Row],[Daily Return %]]&lt;0,"Loss","No Change"))</f>
        <v>Loss</v>
      </c>
    </row>
    <row r="563" spans="1:25" x14ac:dyDescent="0.3">
      <c r="A563" s="1">
        <v>45370</v>
      </c>
      <c r="B563" s="1" t="s">
        <v>606</v>
      </c>
      <c r="C563" s="1" t="s">
        <v>76</v>
      </c>
      <c r="D563">
        <f>MONTH(StockData[[#This Row],[DATE]])</f>
        <v>3</v>
      </c>
      <c r="E563">
        <v>2024</v>
      </c>
      <c r="F563" t="s">
        <v>27</v>
      </c>
      <c r="G563" t="str">
        <f>"Q"&amp;ROUNDUP(StockData[[#This Row],[Month Number]]/3,0)</f>
        <v>Q1</v>
      </c>
      <c r="H563" s="1" t="s">
        <v>551</v>
      </c>
      <c r="I563" s="1" t="s">
        <v>29</v>
      </c>
      <c r="J563" t="s">
        <v>30</v>
      </c>
      <c r="K563">
        <v>1435.5</v>
      </c>
      <c r="L563">
        <v>1452.4</v>
      </c>
      <c r="M563">
        <v>1435.5</v>
      </c>
      <c r="N563">
        <v>1446.05</v>
      </c>
      <c r="O563">
        <v>1449.95</v>
      </c>
      <c r="P563">
        <v>1449.35</v>
      </c>
      <c r="Q563">
        <v>1445.73</v>
      </c>
      <c r="R563">
        <v>18091797</v>
      </c>
      <c r="S563">
        <v>26155872952.150002</v>
      </c>
      <c r="T563">
        <v>357501</v>
      </c>
      <c r="U563">
        <v>11320260</v>
      </c>
      <c r="V563">
        <v>62.57</v>
      </c>
      <c r="W563" s="3">
        <f>StockData[[#This Row],[CLOSE]]-StockData[[#This Row],[PREV. CLOSE]]</f>
        <v>3.2999999999999545</v>
      </c>
      <c r="X563" s="2">
        <f>IFERROR((StockData[[#This Row],[CLOSE]]-StockData[[#This Row],[PREV. CLOSE]])/StockData[[#This Row],[PREV. CLOSE]],0)</f>
        <v>2.2820787662943568E-3</v>
      </c>
      <c r="Y563" t="str">
        <f>IF(StockData[[#This Row],[Daily Return %]]&gt;0,"Gain",IF(StockData[[#This Row],[Daily Return %]]&lt;0,"Loss","No Change"))</f>
        <v>Gain</v>
      </c>
    </row>
    <row r="564" spans="1:25" x14ac:dyDescent="0.3">
      <c r="A564" s="1">
        <v>45371</v>
      </c>
      <c r="B564" s="1" t="s">
        <v>607</v>
      </c>
      <c r="C564" s="1" t="s">
        <v>76</v>
      </c>
      <c r="D564">
        <f>MONTH(StockData[[#This Row],[DATE]])</f>
        <v>3</v>
      </c>
      <c r="E564">
        <v>2024</v>
      </c>
      <c r="F564" t="s">
        <v>27</v>
      </c>
      <c r="G564" t="str">
        <f>"Q"&amp;ROUNDUP(StockData[[#This Row],[Month Number]]/3,0)</f>
        <v>Q1</v>
      </c>
      <c r="H564" s="1" t="s">
        <v>551</v>
      </c>
      <c r="I564" s="1" t="s">
        <v>29</v>
      </c>
      <c r="J564" t="s">
        <v>30</v>
      </c>
      <c r="K564">
        <v>1449.05</v>
      </c>
      <c r="L564">
        <v>1451.65</v>
      </c>
      <c r="M564">
        <v>1424.65</v>
      </c>
      <c r="N564">
        <v>1449.35</v>
      </c>
      <c r="O564">
        <v>1432</v>
      </c>
      <c r="P564">
        <v>1431.05</v>
      </c>
      <c r="Q564">
        <v>1435.82</v>
      </c>
      <c r="R564">
        <v>21803047</v>
      </c>
      <c r="S564">
        <v>31305142954.849998</v>
      </c>
      <c r="T564">
        <v>391871</v>
      </c>
      <c r="U564">
        <v>12357309</v>
      </c>
      <c r="V564">
        <v>56.68</v>
      </c>
      <c r="W564" s="3">
        <f>StockData[[#This Row],[CLOSE]]-StockData[[#This Row],[PREV. CLOSE]]</f>
        <v>-18.299999999999955</v>
      </c>
      <c r="X564" s="2">
        <f>IFERROR((StockData[[#This Row],[CLOSE]]-StockData[[#This Row],[PREV. CLOSE]])/StockData[[#This Row],[PREV. CLOSE]],0)</f>
        <v>-1.2626349742988206E-2</v>
      </c>
      <c r="Y564" t="str">
        <f>IF(StockData[[#This Row],[Daily Return %]]&gt;0,"Gain",IF(StockData[[#This Row],[Daily Return %]]&lt;0,"Loss","No Change"))</f>
        <v>Loss</v>
      </c>
    </row>
    <row r="565" spans="1:25" x14ac:dyDescent="0.3">
      <c r="A565" s="1">
        <v>45372</v>
      </c>
      <c r="B565" s="1" t="s">
        <v>608</v>
      </c>
      <c r="C565" s="1" t="s">
        <v>76</v>
      </c>
      <c r="D565">
        <f>MONTH(StockData[[#This Row],[DATE]])</f>
        <v>3</v>
      </c>
      <c r="E565">
        <v>2024</v>
      </c>
      <c r="F565" t="s">
        <v>27</v>
      </c>
      <c r="G565" t="str">
        <f>"Q"&amp;ROUNDUP(StockData[[#This Row],[Month Number]]/3,0)</f>
        <v>Q1</v>
      </c>
      <c r="H565" s="1" t="s">
        <v>551</v>
      </c>
      <c r="I565" s="1" t="s">
        <v>29</v>
      </c>
      <c r="J565" t="s">
        <v>30</v>
      </c>
      <c r="K565">
        <v>1442.6</v>
      </c>
      <c r="L565">
        <v>1451.25</v>
      </c>
      <c r="M565">
        <v>1438.3</v>
      </c>
      <c r="N565">
        <v>1431.05</v>
      </c>
      <c r="O565">
        <v>1445.4</v>
      </c>
      <c r="P565">
        <v>1445.75</v>
      </c>
      <c r="Q565">
        <v>1445.43</v>
      </c>
      <c r="R565">
        <v>14461430</v>
      </c>
      <c r="S565">
        <v>20903015204.349998</v>
      </c>
      <c r="T565">
        <v>261033</v>
      </c>
      <c r="U565">
        <v>8947572</v>
      </c>
      <c r="V565">
        <v>61.87</v>
      </c>
      <c r="W565" s="3">
        <f>StockData[[#This Row],[CLOSE]]-StockData[[#This Row],[PREV. CLOSE]]</f>
        <v>14.700000000000045</v>
      </c>
      <c r="X565" s="2">
        <f>IFERROR((StockData[[#This Row],[CLOSE]]-StockData[[#This Row],[PREV. CLOSE]])/StockData[[#This Row],[PREV. CLOSE]],0)</f>
        <v>1.0272177771566365E-2</v>
      </c>
      <c r="Y565" t="str">
        <f>IF(StockData[[#This Row],[Daily Return %]]&gt;0,"Gain",IF(StockData[[#This Row],[Daily Return %]]&lt;0,"Loss","No Change"))</f>
        <v>Gain</v>
      </c>
    </row>
    <row r="566" spans="1:25" x14ac:dyDescent="0.3">
      <c r="A566" s="1">
        <v>45373</v>
      </c>
      <c r="B566" s="1" t="s">
        <v>609</v>
      </c>
      <c r="C566" s="1" t="s">
        <v>76</v>
      </c>
      <c r="D566">
        <f>MONTH(StockData[[#This Row],[DATE]])</f>
        <v>3</v>
      </c>
      <c r="E566">
        <v>2024</v>
      </c>
      <c r="F566" t="s">
        <v>27</v>
      </c>
      <c r="G566" t="str">
        <f>"Q"&amp;ROUNDUP(StockData[[#This Row],[Month Number]]/3,0)</f>
        <v>Q1</v>
      </c>
      <c r="H566" s="1" t="s">
        <v>551</v>
      </c>
      <c r="I566" s="1" t="s">
        <v>29</v>
      </c>
      <c r="J566" t="s">
        <v>30</v>
      </c>
      <c r="K566">
        <v>1441</v>
      </c>
      <c r="L566">
        <v>1450.75</v>
      </c>
      <c r="M566">
        <v>1437.75</v>
      </c>
      <c r="N566">
        <v>1445.75</v>
      </c>
      <c r="O566">
        <v>1442.55</v>
      </c>
      <c r="P566">
        <v>1442.85</v>
      </c>
      <c r="Q566">
        <v>1443.79</v>
      </c>
      <c r="R566">
        <v>22990163</v>
      </c>
      <c r="S566">
        <v>33192980386.599998</v>
      </c>
      <c r="T566">
        <v>408312</v>
      </c>
      <c r="U566">
        <v>14585298</v>
      </c>
      <c r="V566">
        <v>63.44</v>
      </c>
      <c r="W566" s="3">
        <f>StockData[[#This Row],[CLOSE]]-StockData[[#This Row],[PREV. CLOSE]]</f>
        <v>-2.9000000000000909</v>
      </c>
      <c r="X566" s="2">
        <f>IFERROR((StockData[[#This Row],[CLOSE]]-StockData[[#This Row],[PREV. CLOSE]])/StockData[[#This Row],[PREV. CLOSE]],0)</f>
        <v>-2.0058793014007198E-3</v>
      </c>
      <c r="Y566" t="str">
        <f>IF(StockData[[#This Row],[Daily Return %]]&gt;0,"Gain",IF(StockData[[#This Row],[Daily Return %]]&lt;0,"Loss","No Change"))</f>
        <v>Loss</v>
      </c>
    </row>
    <row r="567" spans="1:25" x14ac:dyDescent="0.3">
      <c r="A567" s="1">
        <v>45377</v>
      </c>
      <c r="B567" s="1" t="s">
        <v>610</v>
      </c>
      <c r="C567" s="1" t="s">
        <v>76</v>
      </c>
      <c r="D567">
        <f>MONTH(StockData[[#This Row],[DATE]])</f>
        <v>3</v>
      </c>
      <c r="E567">
        <v>2024</v>
      </c>
      <c r="F567" t="s">
        <v>27</v>
      </c>
      <c r="G567" t="str">
        <f>"Q"&amp;ROUNDUP(StockData[[#This Row],[Month Number]]/3,0)</f>
        <v>Q1</v>
      </c>
      <c r="H567" s="1" t="s">
        <v>551</v>
      </c>
      <c r="I567" s="1" t="s">
        <v>29</v>
      </c>
      <c r="J567" t="s">
        <v>30</v>
      </c>
      <c r="K567">
        <v>1427.2</v>
      </c>
      <c r="L567">
        <v>1437.95</v>
      </c>
      <c r="M567">
        <v>1422.15</v>
      </c>
      <c r="N567">
        <v>1442.85</v>
      </c>
      <c r="O567">
        <v>1424.9</v>
      </c>
      <c r="P567">
        <v>1425.4</v>
      </c>
      <c r="Q567">
        <v>1430.24</v>
      </c>
      <c r="R567">
        <v>28422145</v>
      </c>
      <c r="S567">
        <v>40650467046.25</v>
      </c>
      <c r="T567">
        <v>519149</v>
      </c>
      <c r="U567">
        <v>20503182</v>
      </c>
      <c r="V567">
        <v>72.14</v>
      </c>
      <c r="W567" s="3">
        <f>StockData[[#This Row],[CLOSE]]-StockData[[#This Row],[PREV. CLOSE]]</f>
        <v>-17.449999999999818</v>
      </c>
      <c r="X567" s="2">
        <f>IFERROR((StockData[[#This Row],[CLOSE]]-StockData[[#This Row],[PREV. CLOSE]])/StockData[[#This Row],[PREV. CLOSE]],0)</f>
        <v>-1.2094119277818081E-2</v>
      </c>
      <c r="Y567" t="str">
        <f>IF(StockData[[#This Row],[Daily Return %]]&gt;0,"Gain",IF(StockData[[#This Row],[Daily Return %]]&lt;0,"Loss","No Change"))</f>
        <v>Loss</v>
      </c>
    </row>
    <row r="568" spans="1:25" x14ac:dyDescent="0.3">
      <c r="A568" s="1">
        <v>45378</v>
      </c>
      <c r="B568" s="1" t="s">
        <v>611</v>
      </c>
      <c r="C568" s="1" t="s">
        <v>76</v>
      </c>
      <c r="D568">
        <f>MONTH(StockData[[#This Row],[DATE]])</f>
        <v>3</v>
      </c>
      <c r="E568">
        <v>2024</v>
      </c>
      <c r="F568" t="s">
        <v>27</v>
      </c>
      <c r="G568" t="str">
        <f>"Q"&amp;ROUNDUP(StockData[[#This Row],[Month Number]]/3,0)</f>
        <v>Q1</v>
      </c>
      <c r="H568" s="1" t="s">
        <v>551</v>
      </c>
      <c r="I568" s="1" t="s">
        <v>29</v>
      </c>
      <c r="J568" t="s">
        <v>30</v>
      </c>
      <c r="K568">
        <v>1423.55</v>
      </c>
      <c r="L568">
        <v>1447.95</v>
      </c>
      <c r="M568">
        <v>1421.25</v>
      </c>
      <c r="N568">
        <v>1425.4</v>
      </c>
      <c r="O568">
        <v>1443.65</v>
      </c>
      <c r="P568">
        <v>1440.7</v>
      </c>
      <c r="Q568">
        <v>1436.27</v>
      </c>
      <c r="R568">
        <v>31084334</v>
      </c>
      <c r="S568">
        <v>44645417268.5</v>
      </c>
      <c r="T568">
        <v>412302</v>
      </c>
      <c r="U568">
        <v>19782418</v>
      </c>
      <c r="V568">
        <v>63.64</v>
      </c>
      <c r="W568" s="3">
        <f>StockData[[#This Row],[CLOSE]]-StockData[[#This Row],[PREV. CLOSE]]</f>
        <v>15.299999999999955</v>
      </c>
      <c r="X568" s="2">
        <f>IFERROR((StockData[[#This Row],[CLOSE]]-StockData[[#This Row],[PREV. CLOSE]])/StockData[[#This Row],[PREV. CLOSE]],0)</f>
        <v>1.0733829100603307E-2</v>
      </c>
      <c r="Y568" t="str">
        <f>IF(StockData[[#This Row],[Daily Return %]]&gt;0,"Gain",IF(StockData[[#This Row],[Daily Return %]]&lt;0,"Loss","No Change"))</f>
        <v>Gain</v>
      </c>
    </row>
    <row r="569" spans="1:25" x14ac:dyDescent="0.3">
      <c r="A569" s="1">
        <v>45379</v>
      </c>
      <c r="B569" s="1" t="s">
        <v>612</v>
      </c>
      <c r="C569" s="1" t="s">
        <v>76</v>
      </c>
      <c r="D569">
        <f>MONTH(StockData[[#This Row],[DATE]])</f>
        <v>3</v>
      </c>
      <c r="E569">
        <v>2024</v>
      </c>
      <c r="F569" t="s">
        <v>27</v>
      </c>
      <c r="G569" t="str">
        <f>"Q"&amp;ROUNDUP(StockData[[#This Row],[Month Number]]/3,0)</f>
        <v>Q1</v>
      </c>
      <c r="H569" s="1" t="s">
        <v>551</v>
      </c>
      <c r="I569" s="1" t="s">
        <v>29</v>
      </c>
      <c r="J569" t="s">
        <v>30</v>
      </c>
      <c r="K569">
        <v>1440.7</v>
      </c>
      <c r="L569">
        <v>1460.5</v>
      </c>
      <c r="M569">
        <v>1440.7</v>
      </c>
      <c r="N569">
        <v>1440.7</v>
      </c>
      <c r="O569">
        <v>1447</v>
      </c>
      <c r="P569">
        <v>1447.9</v>
      </c>
      <c r="Q569">
        <v>1451.6</v>
      </c>
      <c r="R569">
        <v>27796071</v>
      </c>
      <c r="S569">
        <v>40348658115.25</v>
      </c>
      <c r="T569">
        <v>370836</v>
      </c>
      <c r="U569">
        <v>16828698</v>
      </c>
      <c r="V569">
        <v>60.54</v>
      </c>
      <c r="W569" s="3">
        <f>StockData[[#This Row],[CLOSE]]-StockData[[#This Row],[PREV. CLOSE]]</f>
        <v>7.2000000000000455</v>
      </c>
      <c r="X569" s="2">
        <f>IFERROR((StockData[[#This Row],[CLOSE]]-StockData[[#This Row],[PREV. CLOSE]])/StockData[[#This Row],[PREV. CLOSE]],0)</f>
        <v>4.9975706253904666E-3</v>
      </c>
      <c r="Y569" t="str">
        <f>IF(StockData[[#This Row],[Daily Return %]]&gt;0,"Gain",IF(StockData[[#This Row],[Daily Return %]]&lt;0,"Loss","No Change"))</f>
        <v>Gain</v>
      </c>
    </row>
    <row r="570" spans="1:25" x14ac:dyDescent="0.3">
      <c r="A570" s="1">
        <v>45383</v>
      </c>
      <c r="B570" s="1" t="s">
        <v>613</v>
      </c>
      <c r="C570" s="1" t="s">
        <v>96</v>
      </c>
      <c r="D570">
        <f>MONTH(StockData[[#This Row],[DATE]])</f>
        <v>4</v>
      </c>
      <c r="E570">
        <v>2024</v>
      </c>
      <c r="F570" t="s">
        <v>97</v>
      </c>
      <c r="G570" t="str">
        <f>"Q"&amp;ROUNDUP(StockData[[#This Row],[Month Number]]/3,0)</f>
        <v>Q2</v>
      </c>
      <c r="H570" s="1" t="s">
        <v>551</v>
      </c>
      <c r="I570" s="1" t="s">
        <v>29</v>
      </c>
      <c r="J570" t="s">
        <v>30</v>
      </c>
      <c r="K570">
        <v>1458</v>
      </c>
      <c r="L570">
        <v>1473.8</v>
      </c>
      <c r="M570">
        <v>1455.6</v>
      </c>
      <c r="N570">
        <v>1447.9</v>
      </c>
      <c r="O570">
        <v>1470</v>
      </c>
      <c r="P570">
        <v>1470.5</v>
      </c>
      <c r="Q570">
        <v>1466.67</v>
      </c>
      <c r="R570">
        <v>12599785</v>
      </c>
      <c r="S570">
        <v>18479761763.450001</v>
      </c>
      <c r="T570">
        <v>266085</v>
      </c>
      <c r="U570">
        <v>8431758</v>
      </c>
      <c r="V570">
        <v>66.92</v>
      </c>
      <c r="W570" s="3">
        <f>StockData[[#This Row],[CLOSE]]-StockData[[#This Row],[PREV. CLOSE]]</f>
        <v>22.599999999999909</v>
      </c>
      <c r="X570" s="2">
        <f>IFERROR((StockData[[#This Row],[CLOSE]]-StockData[[#This Row],[PREV. CLOSE]])/StockData[[#This Row],[PREV. CLOSE]],0)</f>
        <v>1.5608812763312319E-2</v>
      </c>
      <c r="Y570" t="str">
        <f>IF(StockData[[#This Row],[Daily Return %]]&gt;0,"Gain",IF(StockData[[#This Row],[Daily Return %]]&lt;0,"Loss","No Change"))</f>
        <v>Gain</v>
      </c>
    </row>
    <row r="571" spans="1:25" x14ac:dyDescent="0.3">
      <c r="A571" s="1">
        <v>45384</v>
      </c>
      <c r="B571" s="1" t="s">
        <v>614</v>
      </c>
      <c r="C571" s="1" t="s">
        <v>96</v>
      </c>
      <c r="D571">
        <f>MONTH(StockData[[#This Row],[DATE]])</f>
        <v>4</v>
      </c>
      <c r="E571">
        <v>2024</v>
      </c>
      <c r="F571" t="s">
        <v>97</v>
      </c>
      <c r="G571" t="str">
        <f>"Q"&amp;ROUNDUP(StockData[[#This Row],[Month Number]]/3,0)</f>
        <v>Q2</v>
      </c>
      <c r="H571" s="1" t="s">
        <v>551</v>
      </c>
      <c r="I571" s="1" t="s">
        <v>29</v>
      </c>
      <c r="J571" t="s">
        <v>30</v>
      </c>
      <c r="K571">
        <v>1465.15</v>
      </c>
      <c r="L571">
        <v>1494.85</v>
      </c>
      <c r="M571">
        <v>1463.25</v>
      </c>
      <c r="N571">
        <v>1470.5</v>
      </c>
      <c r="O571">
        <v>1479.55</v>
      </c>
      <c r="P571">
        <v>1480.15</v>
      </c>
      <c r="Q571">
        <v>1483.23</v>
      </c>
      <c r="R571">
        <v>20612723</v>
      </c>
      <c r="S571">
        <v>30573359203.200001</v>
      </c>
      <c r="T571">
        <v>315849</v>
      </c>
      <c r="U571">
        <v>10960586</v>
      </c>
      <c r="V571">
        <v>53.17</v>
      </c>
      <c r="W571" s="3">
        <f>StockData[[#This Row],[CLOSE]]-StockData[[#This Row],[PREV. CLOSE]]</f>
        <v>9.6500000000000909</v>
      </c>
      <c r="X571" s="2">
        <f>IFERROR((StockData[[#This Row],[CLOSE]]-StockData[[#This Row],[PREV. CLOSE]])/StockData[[#This Row],[PREV. CLOSE]],0)</f>
        <v>6.5623937436246789E-3</v>
      </c>
      <c r="Y571" t="str">
        <f>IF(StockData[[#This Row],[Daily Return %]]&gt;0,"Gain",IF(StockData[[#This Row],[Daily Return %]]&lt;0,"Loss","No Change"))</f>
        <v>Gain</v>
      </c>
    </row>
    <row r="572" spans="1:25" x14ac:dyDescent="0.3">
      <c r="A572" s="1">
        <v>45385</v>
      </c>
      <c r="B572" s="1" t="s">
        <v>615</v>
      </c>
      <c r="C572" s="1" t="s">
        <v>96</v>
      </c>
      <c r="D572">
        <f>MONTH(StockData[[#This Row],[DATE]])</f>
        <v>4</v>
      </c>
      <c r="E572">
        <v>2024</v>
      </c>
      <c r="F572" t="s">
        <v>97</v>
      </c>
      <c r="G572" t="str">
        <f>"Q"&amp;ROUNDUP(StockData[[#This Row],[Month Number]]/3,0)</f>
        <v>Q2</v>
      </c>
      <c r="H572" s="1" t="s">
        <v>551</v>
      </c>
      <c r="I572" s="1" t="s">
        <v>29</v>
      </c>
      <c r="J572" t="s">
        <v>30</v>
      </c>
      <c r="K572">
        <v>1472.1</v>
      </c>
      <c r="L572">
        <v>1495.65</v>
      </c>
      <c r="M572">
        <v>1471.4</v>
      </c>
      <c r="N572">
        <v>1480.15</v>
      </c>
      <c r="O572">
        <v>1484.5</v>
      </c>
      <c r="P572">
        <v>1482.3</v>
      </c>
      <c r="Q572">
        <v>1485.06</v>
      </c>
      <c r="R572">
        <v>22792193</v>
      </c>
      <c r="S572">
        <v>33847785699.150002</v>
      </c>
      <c r="T572">
        <v>381267</v>
      </c>
      <c r="U572">
        <v>13684601</v>
      </c>
      <c r="V572">
        <v>60.04</v>
      </c>
      <c r="W572" s="3">
        <f>StockData[[#This Row],[CLOSE]]-StockData[[#This Row],[PREV. CLOSE]]</f>
        <v>2.1499999999998636</v>
      </c>
      <c r="X572" s="2">
        <f>IFERROR((StockData[[#This Row],[CLOSE]]-StockData[[#This Row],[PREV. CLOSE]])/StockData[[#This Row],[PREV. CLOSE]],0)</f>
        <v>1.4525554842413698E-3</v>
      </c>
      <c r="Y572" t="str">
        <f>IF(StockData[[#This Row],[Daily Return %]]&gt;0,"Gain",IF(StockData[[#This Row],[Daily Return %]]&lt;0,"Loss","No Change"))</f>
        <v>Gain</v>
      </c>
    </row>
    <row r="573" spans="1:25" x14ac:dyDescent="0.3">
      <c r="A573" s="1">
        <v>45386</v>
      </c>
      <c r="B573" s="1" t="s">
        <v>616</v>
      </c>
      <c r="C573" s="1" t="s">
        <v>96</v>
      </c>
      <c r="D573">
        <f>MONTH(StockData[[#This Row],[DATE]])</f>
        <v>4</v>
      </c>
      <c r="E573">
        <v>2024</v>
      </c>
      <c r="F573" t="s">
        <v>97</v>
      </c>
      <c r="G573" t="str">
        <f>"Q"&amp;ROUNDUP(StockData[[#This Row],[Month Number]]/3,0)</f>
        <v>Q2</v>
      </c>
      <c r="H573" s="1" t="s">
        <v>551</v>
      </c>
      <c r="I573" s="1" t="s">
        <v>29</v>
      </c>
      <c r="J573" t="s">
        <v>30</v>
      </c>
      <c r="K573">
        <v>1504</v>
      </c>
      <c r="L573">
        <v>1530</v>
      </c>
      <c r="M573">
        <v>1504</v>
      </c>
      <c r="N573">
        <v>1482.3</v>
      </c>
      <c r="O573">
        <v>1529</v>
      </c>
      <c r="P573">
        <v>1527.6</v>
      </c>
      <c r="Q573">
        <v>1520.65</v>
      </c>
      <c r="R573">
        <v>44467533</v>
      </c>
      <c r="S573">
        <v>67619706935.099998</v>
      </c>
      <c r="T573">
        <v>638189</v>
      </c>
      <c r="U573">
        <v>25619874</v>
      </c>
      <c r="V573">
        <v>57.61</v>
      </c>
      <c r="W573" s="3">
        <f>StockData[[#This Row],[CLOSE]]-StockData[[#This Row],[PREV. CLOSE]]</f>
        <v>45.299999999999955</v>
      </c>
      <c r="X573" s="2">
        <f>IFERROR((StockData[[#This Row],[CLOSE]]-StockData[[#This Row],[PREV. CLOSE]])/StockData[[#This Row],[PREV. CLOSE]],0)</f>
        <v>3.0560615260068782E-2</v>
      </c>
      <c r="Y573" t="str">
        <f>IF(StockData[[#This Row],[Daily Return %]]&gt;0,"Gain",IF(StockData[[#This Row],[Daily Return %]]&lt;0,"Loss","No Change"))</f>
        <v>Gain</v>
      </c>
    </row>
    <row r="574" spans="1:25" x14ac:dyDescent="0.3">
      <c r="A574" s="1">
        <v>45387</v>
      </c>
      <c r="B574" s="1" t="s">
        <v>617</v>
      </c>
      <c r="C574" s="1" t="s">
        <v>96</v>
      </c>
      <c r="D574">
        <f>MONTH(StockData[[#This Row],[DATE]])</f>
        <v>4</v>
      </c>
      <c r="E574">
        <v>2024</v>
      </c>
      <c r="F574" t="s">
        <v>97</v>
      </c>
      <c r="G574" t="str">
        <f>"Q"&amp;ROUNDUP(StockData[[#This Row],[Month Number]]/3,0)</f>
        <v>Q2</v>
      </c>
      <c r="H574" s="1" t="s">
        <v>551</v>
      </c>
      <c r="I574" s="1" t="s">
        <v>29</v>
      </c>
      <c r="J574" t="s">
        <v>30</v>
      </c>
      <c r="K574">
        <v>1539</v>
      </c>
      <c r="L574">
        <v>1554.5</v>
      </c>
      <c r="M574">
        <v>1530.15</v>
      </c>
      <c r="N574">
        <v>1527.6</v>
      </c>
      <c r="O574">
        <v>1550.05</v>
      </c>
      <c r="P574">
        <v>1549.55</v>
      </c>
      <c r="Q574">
        <v>1545.34</v>
      </c>
      <c r="R574">
        <v>29527951</v>
      </c>
      <c r="S574">
        <v>45630707255.449997</v>
      </c>
      <c r="T574">
        <v>446260</v>
      </c>
      <c r="U574">
        <v>21164256</v>
      </c>
      <c r="V574">
        <v>71.680000000000007</v>
      </c>
      <c r="W574" s="3">
        <f>StockData[[#This Row],[CLOSE]]-StockData[[#This Row],[PREV. CLOSE]]</f>
        <v>21.950000000000045</v>
      </c>
      <c r="X574" s="2">
        <f>IFERROR((StockData[[#This Row],[CLOSE]]-StockData[[#This Row],[PREV. CLOSE]])/StockData[[#This Row],[PREV. CLOSE]],0)</f>
        <v>1.4368944749934569E-2</v>
      </c>
      <c r="Y574" t="str">
        <f>IF(StockData[[#This Row],[Daily Return %]]&gt;0,"Gain",IF(StockData[[#This Row],[Daily Return %]]&lt;0,"Loss","No Change"))</f>
        <v>Gain</v>
      </c>
    </row>
    <row r="575" spans="1:25" x14ac:dyDescent="0.3">
      <c r="A575" s="1">
        <v>45390</v>
      </c>
      <c r="B575" s="1" t="s">
        <v>618</v>
      </c>
      <c r="C575" s="1" t="s">
        <v>96</v>
      </c>
      <c r="D575">
        <f>MONTH(StockData[[#This Row],[DATE]])</f>
        <v>4</v>
      </c>
      <c r="E575">
        <v>2024</v>
      </c>
      <c r="F575" t="s">
        <v>97</v>
      </c>
      <c r="G575" t="str">
        <f>"Q"&amp;ROUNDUP(StockData[[#This Row],[Month Number]]/3,0)</f>
        <v>Q2</v>
      </c>
      <c r="H575" s="1" t="s">
        <v>551</v>
      </c>
      <c r="I575" s="1" t="s">
        <v>29</v>
      </c>
      <c r="J575" t="s">
        <v>30</v>
      </c>
      <c r="K575">
        <v>1554.95</v>
      </c>
      <c r="L575">
        <v>1557.25</v>
      </c>
      <c r="M575">
        <v>1541.55</v>
      </c>
      <c r="N575">
        <v>1549.55</v>
      </c>
      <c r="O575">
        <v>1545</v>
      </c>
      <c r="P575">
        <v>1546.6</v>
      </c>
      <c r="Q575">
        <v>1546.8</v>
      </c>
      <c r="R575">
        <v>10241470</v>
      </c>
      <c r="S575">
        <v>15841481181.950001</v>
      </c>
      <c r="T575">
        <v>282686</v>
      </c>
      <c r="U575">
        <v>7670253</v>
      </c>
      <c r="V575">
        <v>74.89</v>
      </c>
      <c r="W575" s="3">
        <f>StockData[[#This Row],[CLOSE]]-StockData[[#This Row],[PREV. CLOSE]]</f>
        <v>-2.9500000000000455</v>
      </c>
      <c r="X575" s="2">
        <f>IFERROR((StockData[[#This Row],[CLOSE]]-StockData[[#This Row],[PREV. CLOSE]])/StockData[[#This Row],[PREV. CLOSE]],0)</f>
        <v>-1.9037785163434839E-3</v>
      </c>
      <c r="Y575" t="str">
        <f>IF(StockData[[#This Row],[Daily Return %]]&gt;0,"Gain",IF(StockData[[#This Row],[Daily Return %]]&lt;0,"Loss","No Change"))</f>
        <v>Loss</v>
      </c>
    </row>
    <row r="576" spans="1:25" x14ac:dyDescent="0.3">
      <c r="A576" s="1">
        <v>45390</v>
      </c>
      <c r="B576" s="1" t="s">
        <v>619</v>
      </c>
      <c r="C576" s="1" t="s">
        <v>96</v>
      </c>
      <c r="D576">
        <f>MONTH(StockData[[#This Row],[DATE]])</f>
        <v>4</v>
      </c>
      <c r="E576">
        <v>2024</v>
      </c>
      <c r="F576" t="s">
        <v>97</v>
      </c>
      <c r="G576" t="str">
        <f>"Q"&amp;ROUNDUP(StockData[[#This Row],[Month Number]]/3,0)</f>
        <v>Q2</v>
      </c>
      <c r="H576" s="1" t="s">
        <v>551</v>
      </c>
      <c r="I576" s="1" t="s">
        <v>29</v>
      </c>
      <c r="J576" t="s">
        <v>30</v>
      </c>
      <c r="K576">
        <v>1554.95</v>
      </c>
      <c r="L576">
        <v>1557.25</v>
      </c>
      <c r="M576">
        <v>1541.55</v>
      </c>
      <c r="N576">
        <v>1549.55</v>
      </c>
      <c r="O576">
        <v>1545</v>
      </c>
      <c r="P576">
        <v>1546.6</v>
      </c>
      <c r="Q576">
        <v>1546.8</v>
      </c>
      <c r="R576">
        <v>10241470</v>
      </c>
      <c r="S576">
        <v>15841481181.950001</v>
      </c>
      <c r="T576">
        <v>282686</v>
      </c>
      <c r="U576">
        <v>7670253</v>
      </c>
      <c r="V576">
        <v>74.89</v>
      </c>
      <c r="W576" s="3">
        <f>StockData[[#This Row],[CLOSE]]-StockData[[#This Row],[PREV. CLOSE]]</f>
        <v>-2.9500000000000455</v>
      </c>
      <c r="X576" s="2">
        <f>IFERROR((StockData[[#This Row],[CLOSE]]-StockData[[#This Row],[PREV. CLOSE]])/StockData[[#This Row],[PREV. CLOSE]],0)</f>
        <v>-1.9037785163434839E-3</v>
      </c>
      <c r="Y576" t="str">
        <f>IF(StockData[[#This Row],[Daily Return %]]&gt;0,"Gain",IF(StockData[[#This Row],[Daily Return %]]&lt;0,"Loss","No Change"))</f>
        <v>Loss</v>
      </c>
    </row>
    <row r="577" spans="1:25" x14ac:dyDescent="0.3">
      <c r="A577" s="1">
        <v>45391</v>
      </c>
      <c r="B577" s="1" t="s">
        <v>620</v>
      </c>
      <c r="C577" s="1" t="s">
        <v>96</v>
      </c>
      <c r="D577">
        <f>MONTH(StockData[[#This Row],[DATE]])</f>
        <v>4</v>
      </c>
      <c r="E577">
        <v>2024</v>
      </c>
      <c r="F577" t="s">
        <v>97</v>
      </c>
      <c r="G577" t="str">
        <f>"Q"&amp;ROUNDUP(StockData[[#This Row],[Month Number]]/3,0)</f>
        <v>Q2</v>
      </c>
      <c r="H577" s="1" t="s">
        <v>551</v>
      </c>
      <c r="I577" s="1" t="s">
        <v>29</v>
      </c>
      <c r="J577" t="s">
        <v>30</v>
      </c>
      <c r="K577">
        <v>1554.85</v>
      </c>
      <c r="L577">
        <v>1554.85</v>
      </c>
      <c r="M577">
        <v>1540.3</v>
      </c>
      <c r="N577">
        <v>1546.6</v>
      </c>
      <c r="O577">
        <v>1544.4</v>
      </c>
      <c r="P577">
        <v>1548.55</v>
      </c>
      <c r="Q577">
        <v>1547.47</v>
      </c>
      <c r="R577">
        <v>10942247</v>
      </c>
      <c r="S577">
        <v>16932784193.35</v>
      </c>
      <c r="T577">
        <v>286447</v>
      </c>
      <c r="U577">
        <v>6814594</v>
      </c>
      <c r="V577">
        <v>62.28</v>
      </c>
      <c r="W577" s="3">
        <f>StockData[[#This Row],[CLOSE]]-StockData[[#This Row],[PREV. CLOSE]]</f>
        <v>1.9500000000000455</v>
      </c>
      <c r="X577" s="2">
        <f>IFERROR((StockData[[#This Row],[CLOSE]]-StockData[[#This Row],[PREV. CLOSE]])/StockData[[#This Row],[PREV. CLOSE]],0)</f>
        <v>1.2608302081986587E-3</v>
      </c>
      <c r="Y577" t="str">
        <f>IF(StockData[[#This Row],[Daily Return %]]&gt;0,"Gain",IF(StockData[[#This Row],[Daily Return %]]&lt;0,"Loss","No Change"))</f>
        <v>Gain</v>
      </c>
    </row>
    <row r="578" spans="1:25" x14ac:dyDescent="0.3">
      <c r="A578" s="1">
        <v>45392</v>
      </c>
      <c r="B578" s="1" t="s">
        <v>621</v>
      </c>
      <c r="C578" s="1" t="s">
        <v>96</v>
      </c>
      <c r="D578">
        <f>MONTH(StockData[[#This Row],[DATE]])</f>
        <v>4</v>
      </c>
      <c r="E578">
        <v>2024</v>
      </c>
      <c r="F578" t="s">
        <v>97</v>
      </c>
      <c r="G578" t="str">
        <f>"Q"&amp;ROUNDUP(StockData[[#This Row],[Month Number]]/3,0)</f>
        <v>Q2</v>
      </c>
      <c r="H578" s="1" t="s">
        <v>551</v>
      </c>
      <c r="I578" s="1" t="s">
        <v>29</v>
      </c>
      <c r="J578" t="s">
        <v>30</v>
      </c>
      <c r="K578">
        <v>1549.9</v>
      </c>
      <c r="L578">
        <v>1549.9</v>
      </c>
      <c r="M578">
        <v>1532.95</v>
      </c>
      <c r="N578">
        <v>1548.55</v>
      </c>
      <c r="O578">
        <v>1534.95</v>
      </c>
      <c r="P578">
        <v>1536.35</v>
      </c>
      <c r="Q578">
        <v>1539.41</v>
      </c>
      <c r="R578">
        <v>13903700</v>
      </c>
      <c r="S578">
        <v>21403551158.349998</v>
      </c>
      <c r="T578">
        <v>264951</v>
      </c>
      <c r="U578">
        <v>7697580</v>
      </c>
      <c r="V578">
        <v>55.36</v>
      </c>
      <c r="W578" s="3">
        <f>StockData[[#This Row],[CLOSE]]-StockData[[#This Row],[PREV. CLOSE]]</f>
        <v>-12.200000000000045</v>
      </c>
      <c r="X578" s="2">
        <f>IFERROR((StockData[[#This Row],[CLOSE]]-StockData[[#This Row],[PREV. CLOSE]])/StockData[[#This Row],[PREV. CLOSE]],0)</f>
        <v>-7.8783377998773337E-3</v>
      </c>
      <c r="Y578" t="str">
        <f>IF(StockData[[#This Row],[Daily Return %]]&gt;0,"Gain",IF(StockData[[#This Row],[Daily Return %]]&lt;0,"Loss","No Change"))</f>
        <v>Loss</v>
      </c>
    </row>
    <row r="579" spans="1:25" x14ac:dyDescent="0.3">
      <c r="A579" s="1">
        <v>45394</v>
      </c>
      <c r="B579" s="1" t="s">
        <v>622</v>
      </c>
      <c r="C579" s="1" t="s">
        <v>96</v>
      </c>
      <c r="D579">
        <f>MONTH(StockData[[#This Row],[DATE]])</f>
        <v>4</v>
      </c>
      <c r="E579">
        <v>2024</v>
      </c>
      <c r="F579" t="s">
        <v>97</v>
      </c>
      <c r="G579" t="str">
        <f>"Q"&amp;ROUNDUP(StockData[[#This Row],[Month Number]]/3,0)</f>
        <v>Q2</v>
      </c>
      <c r="H579" s="1" t="s">
        <v>551</v>
      </c>
      <c r="I579" s="1" t="s">
        <v>29</v>
      </c>
      <c r="J579" t="s">
        <v>30</v>
      </c>
      <c r="K579">
        <v>1521</v>
      </c>
      <c r="L579">
        <v>1529.85</v>
      </c>
      <c r="M579">
        <v>1513.45</v>
      </c>
      <c r="N579">
        <v>1536.35</v>
      </c>
      <c r="O579">
        <v>1516.25</v>
      </c>
      <c r="P579">
        <v>1518.95</v>
      </c>
      <c r="Q579">
        <v>1520.13</v>
      </c>
      <c r="R579">
        <v>20542104</v>
      </c>
      <c r="S579">
        <v>31226729837.450001</v>
      </c>
      <c r="T579">
        <v>353957</v>
      </c>
      <c r="U579">
        <v>12801265</v>
      </c>
      <c r="V579">
        <v>62.32</v>
      </c>
      <c r="W579" s="3">
        <f>StockData[[#This Row],[CLOSE]]-StockData[[#This Row],[PREV. CLOSE]]</f>
        <v>-17.399999999999864</v>
      </c>
      <c r="X579" s="2">
        <f>IFERROR((StockData[[#This Row],[CLOSE]]-StockData[[#This Row],[PREV. CLOSE]])/StockData[[#This Row],[PREV. CLOSE]],0)</f>
        <v>-1.132554430956479E-2</v>
      </c>
      <c r="Y579" t="str">
        <f>IF(StockData[[#This Row],[Daily Return %]]&gt;0,"Gain",IF(StockData[[#This Row],[Daily Return %]]&lt;0,"Loss","No Change"))</f>
        <v>Loss</v>
      </c>
    </row>
    <row r="580" spans="1:25" x14ac:dyDescent="0.3">
      <c r="A580" s="1">
        <v>45397</v>
      </c>
      <c r="B580" s="1" t="s">
        <v>623</v>
      </c>
      <c r="C580" s="1" t="s">
        <v>96</v>
      </c>
      <c r="D580">
        <f>MONTH(StockData[[#This Row],[DATE]])</f>
        <v>4</v>
      </c>
      <c r="E580">
        <v>2024</v>
      </c>
      <c r="F580" t="s">
        <v>97</v>
      </c>
      <c r="G580" t="str">
        <f>"Q"&amp;ROUNDUP(StockData[[#This Row],[Month Number]]/3,0)</f>
        <v>Q2</v>
      </c>
      <c r="H580" s="1" t="s">
        <v>551</v>
      </c>
      <c r="I580" s="1" t="s">
        <v>29</v>
      </c>
      <c r="J580" t="s">
        <v>30</v>
      </c>
      <c r="K580">
        <v>1497.55</v>
      </c>
      <c r="L580">
        <v>1510</v>
      </c>
      <c r="M580">
        <v>1492.05</v>
      </c>
      <c r="N580">
        <v>1518.95</v>
      </c>
      <c r="O580">
        <v>1493</v>
      </c>
      <c r="P580">
        <v>1494.7</v>
      </c>
      <c r="Q580">
        <v>1501.19</v>
      </c>
      <c r="R580">
        <v>11707624</v>
      </c>
      <c r="S580">
        <v>17575373460.400002</v>
      </c>
      <c r="T580">
        <v>303733</v>
      </c>
      <c r="U580">
        <v>6869481</v>
      </c>
      <c r="V580">
        <v>58.68</v>
      </c>
      <c r="W580" s="3">
        <f>StockData[[#This Row],[CLOSE]]-StockData[[#This Row],[PREV. CLOSE]]</f>
        <v>-24.25</v>
      </c>
      <c r="X580" s="2">
        <f>IFERROR((StockData[[#This Row],[CLOSE]]-StockData[[#This Row],[PREV. CLOSE]])/StockData[[#This Row],[PREV. CLOSE]],0)</f>
        <v>-1.5964975805655222E-2</v>
      </c>
      <c r="Y580" t="str">
        <f>IF(StockData[[#This Row],[Daily Return %]]&gt;0,"Gain",IF(StockData[[#This Row],[Daily Return %]]&lt;0,"Loss","No Change"))</f>
        <v>Loss</v>
      </c>
    </row>
    <row r="581" spans="1:25" x14ac:dyDescent="0.3">
      <c r="A581" s="1">
        <v>45398</v>
      </c>
      <c r="B581" s="1" t="s">
        <v>624</v>
      </c>
      <c r="C581" s="1" t="s">
        <v>96</v>
      </c>
      <c r="D581">
        <f>MONTH(StockData[[#This Row],[DATE]])</f>
        <v>4</v>
      </c>
      <c r="E581">
        <v>2024</v>
      </c>
      <c r="F581" t="s">
        <v>97</v>
      </c>
      <c r="G581" t="str">
        <f>"Q"&amp;ROUNDUP(StockData[[#This Row],[Month Number]]/3,0)</f>
        <v>Q2</v>
      </c>
      <c r="H581" s="1" t="s">
        <v>551</v>
      </c>
      <c r="I581" s="1" t="s">
        <v>29</v>
      </c>
      <c r="J581" t="s">
        <v>30</v>
      </c>
      <c r="K581">
        <v>1487</v>
      </c>
      <c r="L581">
        <v>1512.9</v>
      </c>
      <c r="M581">
        <v>1482.25</v>
      </c>
      <c r="N581">
        <v>1494.7</v>
      </c>
      <c r="O581">
        <v>1512</v>
      </c>
      <c r="P581">
        <v>1509.25</v>
      </c>
      <c r="Q581">
        <v>1499.45</v>
      </c>
      <c r="R581">
        <v>10372443</v>
      </c>
      <c r="S581">
        <v>15552984303.1</v>
      </c>
      <c r="T581">
        <v>254321</v>
      </c>
      <c r="U581">
        <v>5676628</v>
      </c>
      <c r="V581">
        <v>54.73</v>
      </c>
      <c r="W581" s="3">
        <f>StockData[[#This Row],[CLOSE]]-StockData[[#This Row],[PREV. CLOSE]]</f>
        <v>14.549999999999955</v>
      </c>
      <c r="X581" s="2">
        <f>IFERROR((StockData[[#This Row],[CLOSE]]-StockData[[#This Row],[PREV. CLOSE]])/StockData[[#This Row],[PREV. CLOSE]],0)</f>
        <v>9.7343948618451564E-3</v>
      </c>
      <c r="Y581" t="str">
        <f>IF(StockData[[#This Row],[Daily Return %]]&gt;0,"Gain",IF(StockData[[#This Row],[Daily Return %]]&lt;0,"Loss","No Change"))</f>
        <v>Gain</v>
      </c>
    </row>
    <row r="582" spans="1:25" x14ac:dyDescent="0.3">
      <c r="A582" s="1">
        <v>45400</v>
      </c>
      <c r="B582" s="1" t="s">
        <v>625</v>
      </c>
      <c r="C582" s="1" t="s">
        <v>96</v>
      </c>
      <c r="D582">
        <f>MONTH(StockData[[#This Row],[DATE]])</f>
        <v>4</v>
      </c>
      <c r="E582">
        <v>2024</v>
      </c>
      <c r="F582" t="s">
        <v>97</v>
      </c>
      <c r="G582" t="str">
        <f>"Q"&amp;ROUNDUP(StockData[[#This Row],[Month Number]]/3,0)</f>
        <v>Q2</v>
      </c>
      <c r="H582" s="1" t="s">
        <v>551</v>
      </c>
      <c r="I582" s="1" t="s">
        <v>29</v>
      </c>
      <c r="J582" t="s">
        <v>30</v>
      </c>
      <c r="K582">
        <v>1509.8</v>
      </c>
      <c r="L582">
        <v>1518.85</v>
      </c>
      <c r="M582">
        <v>1491.05</v>
      </c>
      <c r="N582">
        <v>1509.25</v>
      </c>
      <c r="O582">
        <v>1496.8</v>
      </c>
      <c r="P582">
        <v>1494.7</v>
      </c>
      <c r="Q582">
        <v>1503.85</v>
      </c>
      <c r="R582">
        <v>17117442</v>
      </c>
      <c r="S582">
        <v>25741997797.450001</v>
      </c>
      <c r="T582">
        <v>400151</v>
      </c>
      <c r="U582">
        <v>9061937</v>
      </c>
      <c r="V582">
        <v>52.94</v>
      </c>
      <c r="W582" s="3">
        <f>StockData[[#This Row],[CLOSE]]-StockData[[#This Row],[PREV. CLOSE]]</f>
        <v>-14.549999999999955</v>
      </c>
      <c r="X582" s="2">
        <f>IFERROR((StockData[[#This Row],[CLOSE]]-StockData[[#This Row],[PREV. CLOSE]])/StockData[[#This Row],[PREV. CLOSE]],0)</f>
        <v>-9.6405499420241549E-3</v>
      </c>
      <c r="Y582" t="str">
        <f>IF(StockData[[#This Row],[Daily Return %]]&gt;0,"Gain",IF(StockData[[#This Row],[Daily Return %]]&lt;0,"Loss","No Change"))</f>
        <v>Loss</v>
      </c>
    </row>
    <row r="583" spans="1:25" x14ac:dyDescent="0.3">
      <c r="A583" s="1">
        <v>45401</v>
      </c>
      <c r="B583" s="1" t="s">
        <v>626</v>
      </c>
      <c r="C583" s="1" t="s">
        <v>96</v>
      </c>
      <c r="D583">
        <f>MONTH(StockData[[#This Row],[DATE]])</f>
        <v>4</v>
      </c>
      <c r="E583">
        <v>2024</v>
      </c>
      <c r="F583" t="s">
        <v>97</v>
      </c>
      <c r="G583" t="str">
        <f>"Q"&amp;ROUNDUP(StockData[[#This Row],[Month Number]]/3,0)</f>
        <v>Q2</v>
      </c>
      <c r="H583" s="1" t="s">
        <v>551</v>
      </c>
      <c r="I583" s="1" t="s">
        <v>29</v>
      </c>
      <c r="J583" t="s">
        <v>30</v>
      </c>
      <c r="K583">
        <v>1486.55</v>
      </c>
      <c r="L583">
        <v>1534.95</v>
      </c>
      <c r="M583">
        <v>1480.25</v>
      </c>
      <c r="N583">
        <v>1494.7</v>
      </c>
      <c r="O583">
        <v>1534.2</v>
      </c>
      <c r="P583">
        <v>1531.3</v>
      </c>
      <c r="Q583">
        <v>1514.56</v>
      </c>
      <c r="R583">
        <v>17288217</v>
      </c>
      <c r="S583">
        <v>26184017914.349998</v>
      </c>
      <c r="T583">
        <v>385294</v>
      </c>
      <c r="U583">
        <v>9542891</v>
      </c>
      <c r="V583">
        <v>55.2</v>
      </c>
      <c r="W583" s="3">
        <f>StockData[[#This Row],[CLOSE]]-StockData[[#This Row],[PREV. CLOSE]]</f>
        <v>36.599999999999909</v>
      </c>
      <c r="X583" s="2">
        <f>IFERROR((StockData[[#This Row],[CLOSE]]-StockData[[#This Row],[PREV. CLOSE]])/StockData[[#This Row],[PREV. CLOSE]],0)</f>
        <v>2.4486519033919789E-2</v>
      </c>
      <c r="Y583" t="str">
        <f>IF(StockData[[#This Row],[Daily Return %]]&gt;0,"Gain",IF(StockData[[#This Row],[Daily Return %]]&lt;0,"Loss","No Change"))</f>
        <v>Gain</v>
      </c>
    </row>
    <row r="584" spans="1:25" x14ac:dyDescent="0.3">
      <c r="A584" s="1">
        <v>45404</v>
      </c>
      <c r="B584" s="1" t="s">
        <v>627</v>
      </c>
      <c r="C584" s="1" t="s">
        <v>96</v>
      </c>
      <c r="D584">
        <f>MONTH(StockData[[#This Row],[DATE]])</f>
        <v>4</v>
      </c>
      <c r="E584">
        <v>2024</v>
      </c>
      <c r="F584" t="s">
        <v>97</v>
      </c>
      <c r="G584" t="str">
        <f>"Q"&amp;ROUNDUP(StockData[[#This Row],[Month Number]]/3,0)</f>
        <v>Q2</v>
      </c>
      <c r="H584" s="1" t="s">
        <v>551</v>
      </c>
      <c r="I584" s="1" t="s">
        <v>29</v>
      </c>
      <c r="J584" t="s">
        <v>30</v>
      </c>
      <c r="K584">
        <v>1557.4</v>
      </c>
      <c r="L584">
        <v>1557.4</v>
      </c>
      <c r="M584">
        <v>1508.3</v>
      </c>
      <c r="N584">
        <v>1531.3</v>
      </c>
      <c r="O584">
        <v>1514.35</v>
      </c>
      <c r="P584">
        <v>1512.2</v>
      </c>
      <c r="Q584">
        <v>1519.66</v>
      </c>
      <c r="R584">
        <v>21149219</v>
      </c>
      <c r="S584">
        <v>32139720597.849998</v>
      </c>
      <c r="T584">
        <v>531868</v>
      </c>
      <c r="U584">
        <v>11996190</v>
      </c>
      <c r="V584">
        <v>56.72</v>
      </c>
      <c r="W584" s="3">
        <f>StockData[[#This Row],[CLOSE]]-StockData[[#This Row],[PREV. CLOSE]]</f>
        <v>-19.099999999999909</v>
      </c>
      <c r="X584" s="2">
        <f>IFERROR((StockData[[#This Row],[CLOSE]]-StockData[[#This Row],[PREV. CLOSE]])/StockData[[#This Row],[PREV. CLOSE]],0)</f>
        <v>-1.24730621040945E-2</v>
      </c>
      <c r="Y584" t="str">
        <f>IF(StockData[[#This Row],[Daily Return %]]&gt;0,"Gain",IF(StockData[[#This Row],[Daily Return %]]&lt;0,"Loss","No Change"))</f>
        <v>Loss</v>
      </c>
    </row>
    <row r="585" spans="1:25" x14ac:dyDescent="0.3">
      <c r="A585" s="1">
        <v>45405</v>
      </c>
      <c r="B585" s="1" t="s">
        <v>628</v>
      </c>
      <c r="C585" s="1" t="s">
        <v>96</v>
      </c>
      <c r="D585">
        <f>MONTH(StockData[[#This Row],[DATE]])</f>
        <v>4</v>
      </c>
      <c r="E585">
        <v>2024</v>
      </c>
      <c r="F585" t="s">
        <v>97</v>
      </c>
      <c r="G585" t="str">
        <f>"Q"&amp;ROUNDUP(StockData[[#This Row],[Month Number]]/3,0)</f>
        <v>Q2</v>
      </c>
      <c r="H585" s="1" t="s">
        <v>551</v>
      </c>
      <c r="I585" s="1" t="s">
        <v>29</v>
      </c>
      <c r="J585" t="s">
        <v>30</v>
      </c>
      <c r="K585">
        <v>1526.3</v>
      </c>
      <c r="L585">
        <v>1526.5</v>
      </c>
      <c r="M585">
        <v>1503.25</v>
      </c>
      <c r="N585">
        <v>1512.2</v>
      </c>
      <c r="O585">
        <v>1507.5</v>
      </c>
      <c r="P585">
        <v>1507.6</v>
      </c>
      <c r="Q585">
        <v>1510.64</v>
      </c>
      <c r="R585">
        <v>13413530</v>
      </c>
      <c r="S585">
        <v>20262998928.700001</v>
      </c>
      <c r="T585">
        <v>292429</v>
      </c>
      <c r="U585">
        <v>8515775</v>
      </c>
      <c r="V585">
        <v>63.49</v>
      </c>
      <c r="W585" s="3">
        <f>StockData[[#This Row],[CLOSE]]-StockData[[#This Row],[PREV. CLOSE]]</f>
        <v>-4.6000000000001364</v>
      </c>
      <c r="X585" s="2">
        <f>IFERROR((StockData[[#This Row],[CLOSE]]-StockData[[#This Row],[PREV. CLOSE]])/StockData[[#This Row],[PREV. CLOSE]],0)</f>
        <v>-3.0419256712076025E-3</v>
      </c>
      <c r="Y585" t="str">
        <f>IF(StockData[[#This Row],[Daily Return %]]&gt;0,"Gain",IF(StockData[[#This Row],[Daily Return %]]&lt;0,"Loss","No Change"))</f>
        <v>Loss</v>
      </c>
    </row>
    <row r="586" spans="1:25" x14ac:dyDescent="0.3">
      <c r="A586" s="1">
        <v>45406</v>
      </c>
      <c r="B586" s="1" t="s">
        <v>629</v>
      </c>
      <c r="C586" s="1" t="s">
        <v>96</v>
      </c>
      <c r="D586">
        <f>MONTH(StockData[[#This Row],[DATE]])</f>
        <v>4</v>
      </c>
      <c r="E586">
        <v>2024</v>
      </c>
      <c r="F586" t="s">
        <v>97</v>
      </c>
      <c r="G586" t="str">
        <f>"Q"&amp;ROUNDUP(StockData[[#This Row],[Month Number]]/3,0)</f>
        <v>Q2</v>
      </c>
      <c r="H586" s="1" t="s">
        <v>551</v>
      </c>
      <c r="I586" s="1" t="s">
        <v>29</v>
      </c>
      <c r="J586" t="s">
        <v>30</v>
      </c>
      <c r="K586">
        <v>1515</v>
      </c>
      <c r="L586">
        <v>1521.75</v>
      </c>
      <c r="M586">
        <v>1509.05</v>
      </c>
      <c r="N586">
        <v>1507.6</v>
      </c>
      <c r="O586">
        <v>1512.9</v>
      </c>
      <c r="P586">
        <v>1511.7</v>
      </c>
      <c r="Q586">
        <v>1514.5</v>
      </c>
      <c r="R586">
        <v>11220790</v>
      </c>
      <c r="S586">
        <v>16993856319.65</v>
      </c>
      <c r="T586">
        <v>270693</v>
      </c>
      <c r="U586">
        <v>6429367</v>
      </c>
      <c r="V586">
        <v>57.3</v>
      </c>
      <c r="W586" s="3">
        <f>StockData[[#This Row],[CLOSE]]-StockData[[#This Row],[PREV. CLOSE]]</f>
        <v>4.1000000000001364</v>
      </c>
      <c r="X586" s="2">
        <f>IFERROR((StockData[[#This Row],[CLOSE]]-StockData[[#This Row],[PREV. CLOSE]])/StockData[[#This Row],[PREV. CLOSE]],0)</f>
        <v>2.7195542584240759E-3</v>
      </c>
      <c r="Y586" t="str">
        <f>IF(StockData[[#This Row],[Daily Return %]]&gt;0,"Gain",IF(StockData[[#This Row],[Daily Return %]]&lt;0,"Loss","No Change"))</f>
        <v>Gain</v>
      </c>
    </row>
    <row r="587" spans="1:25" x14ac:dyDescent="0.3">
      <c r="A587" s="1">
        <v>45407</v>
      </c>
      <c r="B587" s="1" t="s">
        <v>630</v>
      </c>
      <c r="C587" s="1" t="s">
        <v>96</v>
      </c>
      <c r="D587">
        <f>MONTH(StockData[[#This Row],[DATE]])</f>
        <v>4</v>
      </c>
      <c r="E587">
        <v>2024</v>
      </c>
      <c r="F587" t="s">
        <v>97</v>
      </c>
      <c r="G587" t="str">
        <f>"Q"&amp;ROUNDUP(StockData[[#This Row],[Month Number]]/3,0)</f>
        <v>Q2</v>
      </c>
      <c r="H587" s="1" t="s">
        <v>551</v>
      </c>
      <c r="I587" s="1" t="s">
        <v>29</v>
      </c>
      <c r="J587" t="s">
        <v>30</v>
      </c>
      <c r="K587">
        <v>1506.25</v>
      </c>
      <c r="L587">
        <v>1519.7</v>
      </c>
      <c r="M587">
        <v>1506.25</v>
      </c>
      <c r="N587">
        <v>1511.7</v>
      </c>
      <c r="O587">
        <v>1513.8</v>
      </c>
      <c r="P587">
        <v>1510.75</v>
      </c>
      <c r="Q587">
        <v>1512.64</v>
      </c>
      <c r="R587">
        <v>17722602</v>
      </c>
      <c r="S587">
        <v>26807994509.450001</v>
      </c>
      <c r="T587">
        <v>412279</v>
      </c>
      <c r="U587">
        <v>9776931</v>
      </c>
      <c r="V587">
        <v>55.17</v>
      </c>
      <c r="W587" s="3">
        <f>StockData[[#This Row],[CLOSE]]-StockData[[#This Row],[PREV. CLOSE]]</f>
        <v>-0.95000000000004547</v>
      </c>
      <c r="X587" s="2">
        <f>IFERROR((StockData[[#This Row],[CLOSE]]-StockData[[#This Row],[PREV. CLOSE]])/StockData[[#This Row],[PREV. CLOSE]],0)</f>
        <v>-6.2843156710990639E-4</v>
      </c>
      <c r="Y587" t="str">
        <f>IF(StockData[[#This Row],[Daily Return %]]&gt;0,"Gain",IF(StockData[[#This Row],[Daily Return %]]&lt;0,"Loss","No Change"))</f>
        <v>Loss</v>
      </c>
    </row>
    <row r="588" spans="1:25" x14ac:dyDescent="0.3">
      <c r="A588" s="1">
        <v>45408</v>
      </c>
      <c r="B588" s="1" t="s">
        <v>631</v>
      </c>
      <c r="C588" s="1" t="s">
        <v>96</v>
      </c>
      <c r="D588">
        <f>MONTH(StockData[[#This Row],[DATE]])</f>
        <v>4</v>
      </c>
      <c r="E588">
        <v>2024</v>
      </c>
      <c r="F588" t="s">
        <v>97</v>
      </c>
      <c r="G588" t="str">
        <f>"Q"&amp;ROUNDUP(StockData[[#This Row],[Month Number]]/3,0)</f>
        <v>Q2</v>
      </c>
      <c r="H588" s="1" t="s">
        <v>551</v>
      </c>
      <c r="I588" s="1" t="s">
        <v>29</v>
      </c>
      <c r="J588" t="s">
        <v>30</v>
      </c>
      <c r="K588">
        <v>1519.8</v>
      </c>
      <c r="L588">
        <v>1528</v>
      </c>
      <c r="M588">
        <v>1505.55</v>
      </c>
      <c r="N588">
        <v>1510.75</v>
      </c>
      <c r="O588">
        <v>1511</v>
      </c>
      <c r="P588">
        <v>1509.8</v>
      </c>
      <c r="Q588">
        <v>1515.19</v>
      </c>
      <c r="R588">
        <v>12427347</v>
      </c>
      <c r="S588">
        <v>18829791289.849998</v>
      </c>
      <c r="T588">
        <v>307546</v>
      </c>
      <c r="U588">
        <v>6447334</v>
      </c>
      <c r="V588">
        <v>51.88</v>
      </c>
      <c r="W588" s="3">
        <f>StockData[[#This Row],[CLOSE]]-StockData[[#This Row],[PREV. CLOSE]]</f>
        <v>-0.95000000000004547</v>
      </c>
      <c r="X588" s="2">
        <f>IFERROR((StockData[[#This Row],[CLOSE]]-StockData[[#This Row],[PREV. CLOSE]])/StockData[[#This Row],[PREV. CLOSE]],0)</f>
        <v>-6.2882674168462385E-4</v>
      </c>
      <c r="Y588" t="str">
        <f>IF(StockData[[#This Row],[Daily Return %]]&gt;0,"Gain",IF(StockData[[#This Row],[Daily Return %]]&lt;0,"Loss","No Change"))</f>
        <v>Loss</v>
      </c>
    </row>
    <row r="589" spans="1:25" x14ac:dyDescent="0.3">
      <c r="A589" s="1">
        <v>45411</v>
      </c>
      <c r="B589" s="1" t="s">
        <v>632</v>
      </c>
      <c r="C589" s="1" t="s">
        <v>96</v>
      </c>
      <c r="D589">
        <f>MONTH(StockData[[#This Row],[DATE]])</f>
        <v>4</v>
      </c>
      <c r="E589">
        <v>2024</v>
      </c>
      <c r="F589" t="s">
        <v>97</v>
      </c>
      <c r="G589" t="str">
        <f>"Q"&amp;ROUNDUP(StockData[[#This Row],[Month Number]]/3,0)</f>
        <v>Q2</v>
      </c>
      <c r="H589" s="1" t="s">
        <v>551</v>
      </c>
      <c r="I589" s="1" t="s">
        <v>29</v>
      </c>
      <c r="J589" t="s">
        <v>30</v>
      </c>
      <c r="K589">
        <v>1515</v>
      </c>
      <c r="L589">
        <v>1534.45</v>
      </c>
      <c r="M589">
        <v>1506.55</v>
      </c>
      <c r="N589">
        <v>1509.8</v>
      </c>
      <c r="O589">
        <v>1528.55</v>
      </c>
      <c r="P589">
        <v>1529.5</v>
      </c>
      <c r="Q589">
        <v>1521.15</v>
      </c>
      <c r="R589">
        <v>18046675</v>
      </c>
      <c r="S589">
        <v>27451636250.700001</v>
      </c>
      <c r="T589">
        <v>346924</v>
      </c>
      <c r="U589">
        <v>8862484</v>
      </c>
      <c r="V589">
        <v>49.11</v>
      </c>
      <c r="W589" s="3">
        <f>StockData[[#This Row],[CLOSE]]-StockData[[#This Row],[PREV. CLOSE]]</f>
        <v>19.700000000000045</v>
      </c>
      <c r="X589" s="2">
        <f>IFERROR((StockData[[#This Row],[CLOSE]]-StockData[[#This Row],[PREV. CLOSE]])/StockData[[#This Row],[PREV. CLOSE]],0)</f>
        <v>1.3048085839184029E-2</v>
      </c>
      <c r="Y589" t="str">
        <f>IF(StockData[[#This Row],[Daily Return %]]&gt;0,"Gain",IF(StockData[[#This Row],[Daily Return %]]&lt;0,"Loss","No Change"))</f>
        <v>Gain</v>
      </c>
    </row>
    <row r="590" spans="1:25" x14ac:dyDescent="0.3">
      <c r="A590" s="1">
        <v>45412</v>
      </c>
      <c r="B590" s="1" t="s">
        <v>633</v>
      </c>
      <c r="C590" s="1" t="s">
        <v>96</v>
      </c>
      <c r="D590">
        <f>MONTH(StockData[[#This Row],[DATE]])</f>
        <v>4</v>
      </c>
      <c r="E590">
        <v>2024</v>
      </c>
      <c r="F590" t="s">
        <v>97</v>
      </c>
      <c r="G590" t="str">
        <f>"Q"&amp;ROUNDUP(StockData[[#This Row],[Month Number]]/3,0)</f>
        <v>Q2</v>
      </c>
      <c r="H590" s="1" t="s">
        <v>551</v>
      </c>
      <c r="I590" s="1" t="s">
        <v>29</v>
      </c>
      <c r="J590" t="s">
        <v>30</v>
      </c>
      <c r="K590">
        <v>1529.2</v>
      </c>
      <c r="L590">
        <v>1539.5</v>
      </c>
      <c r="M590">
        <v>1514.9</v>
      </c>
      <c r="N590">
        <v>1529.5</v>
      </c>
      <c r="O590">
        <v>1515.45</v>
      </c>
      <c r="P590">
        <v>1520.1</v>
      </c>
      <c r="Q590">
        <v>1528.27</v>
      </c>
      <c r="R590">
        <v>26153691</v>
      </c>
      <c r="S590">
        <v>39969810062.5</v>
      </c>
      <c r="T590">
        <v>396483</v>
      </c>
      <c r="U590">
        <v>10415468</v>
      </c>
      <c r="V590">
        <v>39.82</v>
      </c>
      <c r="W590" s="3">
        <f>StockData[[#This Row],[CLOSE]]-StockData[[#This Row],[PREV. CLOSE]]</f>
        <v>-9.4000000000000909</v>
      </c>
      <c r="X590" s="2">
        <f>IFERROR((StockData[[#This Row],[CLOSE]]-StockData[[#This Row],[PREV. CLOSE]])/StockData[[#This Row],[PREV. CLOSE]],0)</f>
        <v>-6.1457992808107821E-3</v>
      </c>
      <c r="Y590" t="str">
        <f>IF(StockData[[#This Row],[Daily Return %]]&gt;0,"Gain",IF(StockData[[#This Row],[Daily Return %]]&lt;0,"Loss","No Change"))</f>
        <v>Loss</v>
      </c>
    </row>
    <row r="591" spans="1:25" x14ac:dyDescent="0.3">
      <c r="A591" s="1">
        <v>45414</v>
      </c>
      <c r="B591" s="1" t="s">
        <v>634</v>
      </c>
      <c r="C591" s="1" t="s">
        <v>119</v>
      </c>
      <c r="D591">
        <f>MONTH(StockData[[#This Row],[DATE]])</f>
        <v>5</v>
      </c>
      <c r="E591">
        <v>2024</v>
      </c>
      <c r="F591" t="s">
        <v>97</v>
      </c>
      <c r="G591" t="str">
        <f>"Q"&amp;ROUNDUP(StockData[[#This Row],[Month Number]]/3,0)</f>
        <v>Q2</v>
      </c>
      <c r="H591" s="1" t="s">
        <v>551</v>
      </c>
      <c r="I591" s="1" t="s">
        <v>29</v>
      </c>
      <c r="J591" t="s">
        <v>30</v>
      </c>
      <c r="K591">
        <v>1522</v>
      </c>
      <c r="L591">
        <v>1537</v>
      </c>
      <c r="M591">
        <v>1520.35</v>
      </c>
      <c r="N591">
        <v>1520.1</v>
      </c>
      <c r="O591">
        <v>1532.9</v>
      </c>
      <c r="P591">
        <v>1532.25</v>
      </c>
      <c r="Q591">
        <v>1531.6</v>
      </c>
      <c r="R591">
        <v>16737503</v>
      </c>
      <c r="S591">
        <v>25635147567.950001</v>
      </c>
      <c r="T591">
        <v>367994</v>
      </c>
      <c r="U591">
        <v>7761502</v>
      </c>
      <c r="V591">
        <v>46.37</v>
      </c>
      <c r="W591" s="3">
        <f>StockData[[#This Row],[CLOSE]]-StockData[[#This Row],[PREV. CLOSE]]</f>
        <v>12.150000000000091</v>
      </c>
      <c r="X591" s="2">
        <f>IFERROR((StockData[[#This Row],[CLOSE]]-StockData[[#This Row],[PREV. CLOSE]])/StockData[[#This Row],[PREV. CLOSE]],0)</f>
        <v>7.992895204262938E-3</v>
      </c>
      <c r="Y591" t="str">
        <f>IF(StockData[[#This Row],[Daily Return %]]&gt;0,"Gain",IF(StockData[[#This Row],[Daily Return %]]&lt;0,"Loss","No Change"))</f>
        <v>Gain</v>
      </c>
    </row>
    <row r="592" spans="1:25" x14ac:dyDescent="0.3">
      <c r="A592" s="1">
        <v>45415</v>
      </c>
      <c r="B592" s="1" t="s">
        <v>635</v>
      </c>
      <c r="C592" s="1" t="s">
        <v>119</v>
      </c>
      <c r="D592">
        <f>MONTH(StockData[[#This Row],[DATE]])</f>
        <v>5</v>
      </c>
      <c r="E592">
        <v>2024</v>
      </c>
      <c r="F592" t="s">
        <v>97</v>
      </c>
      <c r="G592" t="str">
        <f>"Q"&amp;ROUNDUP(StockData[[#This Row],[Month Number]]/3,0)</f>
        <v>Q2</v>
      </c>
      <c r="H592" s="1" t="s">
        <v>551</v>
      </c>
      <c r="I592" s="1" t="s">
        <v>29</v>
      </c>
      <c r="J592" t="s">
        <v>30</v>
      </c>
      <c r="K592">
        <v>1533.25</v>
      </c>
      <c r="L592">
        <v>1540.6</v>
      </c>
      <c r="M592">
        <v>1507.2</v>
      </c>
      <c r="N592">
        <v>1532.25</v>
      </c>
      <c r="O592">
        <v>1515.65</v>
      </c>
      <c r="P592">
        <v>1519.6</v>
      </c>
      <c r="Q592">
        <v>1521.12</v>
      </c>
      <c r="R592">
        <v>15932621</v>
      </c>
      <c r="S592">
        <v>24235495414.799999</v>
      </c>
      <c r="T592">
        <v>309946</v>
      </c>
      <c r="U592">
        <v>7382850</v>
      </c>
      <c r="V592">
        <v>46.34</v>
      </c>
      <c r="W592" s="3">
        <f>StockData[[#This Row],[CLOSE]]-StockData[[#This Row],[PREV. CLOSE]]</f>
        <v>-12.650000000000091</v>
      </c>
      <c r="X592" s="2">
        <f>IFERROR((StockData[[#This Row],[CLOSE]]-StockData[[#This Row],[PREV. CLOSE]])/StockData[[#This Row],[PREV. CLOSE]],0)</f>
        <v>-8.2558329254365098E-3</v>
      </c>
      <c r="Y592" t="str">
        <f>IF(StockData[[#This Row],[Daily Return %]]&gt;0,"Gain",IF(StockData[[#This Row],[Daily Return %]]&lt;0,"Loss","No Change"))</f>
        <v>Loss</v>
      </c>
    </row>
    <row r="593" spans="1:25" x14ac:dyDescent="0.3">
      <c r="A593" s="1">
        <v>45418</v>
      </c>
      <c r="B593" s="1" t="s">
        <v>636</v>
      </c>
      <c r="C593" s="1" t="s">
        <v>119</v>
      </c>
      <c r="D593">
        <f>MONTH(StockData[[#This Row],[DATE]])</f>
        <v>5</v>
      </c>
      <c r="E593">
        <v>2024</v>
      </c>
      <c r="F593" t="s">
        <v>97</v>
      </c>
      <c r="G593" t="str">
        <f>"Q"&amp;ROUNDUP(StockData[[#This Row],[Month Number]]/3,0)</f>
        <v>Q2</v>
      </c>
      <c r="H593" s="1" t="s">
        <v>551</v>
      </c>
      <c r="I593" s="1" t="s">
        <v>29</v>
      </c>
      <c r="J593" t="s">
        <v>30</v>
      </c>
      <c r="K593">
        <v>1522</v>
      </c>
      <c r="L593">
        <v>1534.5</v>
      </c>
      <c r="M593">
        <v>1517.15</v>
      </c>
      <c r="N593">
        <v>1519.6</v>
      </c>
      <c r="O593">
        <v>1523.75</v>
      </c>
      <c r="P593">
        <v>1522.65</v>
      </c>
      <c r="Q593">
        <v>1525.73</v>
      </c>
      <c r="R593">
        <v>14396698</v>
      </c>
      <c r="S593">
        <v>21965419859.099998</v>
      </c>
      <c r="T593">
        <v>290222</v>
      </c>
      <c r="U593">
        <v>9672086</v>
      </c>
      <c r="V593">
        <v>67.180000000000007</v>
      </c>
      <c r="W593" s="3">
        <f>StockData[[#This Row],[CLOSE]]-StockData[[#This Row],[PREV. CLOSE]]</f>
        <v>3.0500000000001819</v>
      </c>
      <c r="X593" s="2">
        <f>IFERROR((StockData[[#This Row],[CLOSE]]-StockData[[#This Row],[PREV. CLOSE]])/StockData[[#This Row],[PREV. CLOSE]],0)</f>
        <v>2.0071071334562926E-3</v>
      </c>
      <c r="Y593" t="str">
        <f>IF(StockData[[#This Row],[Daily Return %]]&gt;0,"Gain",IF(StockData[[#This Row],[Daily Return %]]&lt;0,"Loss","No Change"))</f>
        <v>Gain</v>
      </c>
    </row>
    <row r="594" spans="1:25" x14ac:dyDescent="0.3">
      <c r="A594" s="1">
        <v>45419</v>
      </c>
      <c r="B594" s="1" t="s">
        <v>637</v>
      </c>
      <c r="C594" s="1" t="s">
        <v>119</v>
      </c>
      <c r="D594">
        <f>MONTH(StockData[[#This Row],[DATE]])</f>
        <v>5</v>
      </c>
      <c r="E594">
        <v>2024</v>
      </c>
      <c r="F594" t="s">
        <v>97</v>
      </c>
      <c r="G594" t="str">
        <f>"Q"&amp;ROUNDUP(StockData[[#This Row],[Month Number]]/3,0)</f>
        <v>Q2</v>
      </c>
      <c r="H594" s="1" t="s">
        <v>551</v>
      </c>
      <c r="I594" s="1" t="s">
        <v>29</v>
      </c>
      <c r="J594" t="s">
        <v>30</v>
      </c>
      <c r="K594">
        <v>1521.95</v>
      </c>
      <c r="L594">
        <v>1524.05</v>
      </c>
      <c r="M594">
        <v>1504.15</v>
      </c>
      <c r="N594">
        <v>1522.65</v>
      </c>
      <c r="O594">
        <v>1505.1</v>
      </c>
      <c r="P594">
        <v>1506.15</v>
      </c>
      <c r="Q594">
        <v>1510.7</v>
      </c>
      <c r="R594">
        <v>14240301</v>
      </c>
      <c r="S594">
        <v>21512820634.099998</v>
      </c>
      <c r="T594">
        <v>344750</v>
      </c>
      <c r="U594">
        <v>8356783</v>
      </c>
      <c r="V594">
        <v>58.68</v>
      </c>
      <c r="W594" s="3">
        <f>StockData[[#This Row],[CLOSE]]-StockData[[#This Row],[PREV. CLOSE]]</f>
        <v>-16.5</v>
      </c>
      <c r="X594" s="2">
        <f>IFERROR((StockData[[#This Row],[CLOSE]]-StockData[[#This Row],[PREV. CLOSE]])/StockData[[#This Row],[PREV. CLOSE]],0)</f>
        <v>-1.0836370800906313E-2</v>
      </c>
      <c r="Y594" t="str">
        <f>IF(StockData[[#This Row],[Daily Return %]]&gt;0,"Gain",IF(StockData[[#This Row],[Daily Return %]]&lt;0,"Loss","No Change"))</f>
        <v>Loss</v>
      </c>
    </row>
    <row r="595" spans="1:25" x14ac:dyDescent="0.3">
      <c r="A595" s="1">
        <v>45420</v>
      </c>
      <c r="B595" s="1" t="s">
        <v>638</v>
      </c>
      <c r="C595" s="1" t="s">
        <v>119</v>
      </c>
      <c r="D595">
        <f>MONTH(StockData[[#This Row],[DATE]])</f>
        <v>5</v>
      </c>
      <c r="E595">
        <v>2024</v>
      </c>
      <c r="F595" t="s">
        <v>97</v>
      </c>
      <c r="G595" t="str">
        <f>"Q"&amp;ROUNDUP(StockData[[#This Row],[Month Number]]/3,0)</f>
        <v>Q2</v>
      </c>
      <c r="H595" s="1" t="s">
        <v>551</v>
      </c>
      <c r="I595" s="1" t="s">
        <v>29</v>
      </c>
      <c r="J595" t="s">
        <v>30</v>
      </c>
      <c r="K595">
        <v>1495.95</v>
      </c>
      <c r="L595">
        <v>1496.95</v>
      </c>
      <c r="M595">
        <v>1480.35</v>
      </c>
      <c r="N595">
        <v>1506.15</v>
      </c>
      <c r="O595">
        <v>1483.5</v>
      </c>
      <c r="P595">
        <v>1482.65</v>
      </c>
      <c r="Q595">
        <v>1486.59</v>
      </c>
      <c r="R595">
        <v>20843931</v>
      </c>
      <c r="S595">
        <v>30986422880.599998</v>
      </c>
      <c r="T595">
        <v>465848</v>
      </c>
      <c r="U595">
        <v>13594981</v>
      </c>
      <c r="V595">
        <v>65.22</v>
      </c>
      <c r="W595" s="3">
        <f>StockData[[#This Row],[CLOSE]]-StockData[[#This Row],[PREV. CLOSE]]</f>
        <v>-23.5</v>
      </c>
      <c r="X595" s="2">
        <f>IFERROR((StockData[[#This Row],[CLOSE]]-StockData[[#This Row],[PREV. CLOSE]])/StockData[[#This Row],[PREV. CLOSE]],0)</f>
        <v>-1.5602695614646615E-2</v>
      </c>
      <c r="Y595" t="str">
        <f>IF(StockData[[#This Row],[Daily Return %]]&gt;0,"Gain",IF(StockData[[#This Row],[Daily Return %]]&lt;0,"Loss","No Change"))</f>
        <v>Loss</v>
      </c>
    </row>
    <row r="596" spans="1:25" x14ac:dyDescent="0.3">
      <c r="A596" s="1">
        <v>45421</v>
      </c>
      <c r="B596" s="1" t="s">
        <v>639</v>
      </c>
      <c r="C596" s="1" t="s">
        <v>119</v>
      </c>
      <c r="D596">
        <f>MONTH(StockData[[#This Row],[DATE]])</f>
        <v>5</v>
      </c>
      <c r="E596">
        <v>2024</v>
      </c>
      <c r="F596" t="s">
        <v>97</v>
      </c>
      <c r="G596" t="str">
        <f>"Q"&amp;ROUNDUP(StockData[[#This Row],[Month Number]]/3,0)</f>
        <v>Q2</v>
      </c>
      <c r="H596" s="1" t="s">
        <v>551</v>
      </c>
      <c r="I596" s="1" t="s">
        <v>29</v>
      </c>
      <c r="J596" t="s">
        <v>30</v>
      </c>
      <c r="K596">
        <v>1474.95</v>
      </c>
      <c r="L596">
        <v>1486.75</v>
      </c>
      <c r="M596">
        <v>1445.3</v>
      </c>
      <c r="N596">
        <v>1482.65</v>
      </c>
      <c r="O596">
        <v>1450.8</v>
      </c>
      <c r="P596">
        <v>1447.5</v>
      </c>
      <c r="Q596">
        <v>1461.55</v>
      </c>
      <c r="R596">
        <v>23140639</v>
      </c>
      <c r="S596">
        <v>33821148758.200001</v>
      </c>
      <c r="T596">
        <v>669580</v>
      </c>
      <c r="U596">
        <v>17883266</v>
      </c>
      <c r="V596">
        <v>77.28</v>
      </c>
      <c r="W596" s="3">
        <f>StockData[[#This Row],[CLOSE]]-StockData[[#This Row],[PREV. CLOSE]]</f>
        <v>-35.150000000000091</v>
      </c>
      <c r="X596" s="2">
        <f>IFERROR((StockData[[#This Row],[CLOSE]]-StockData[[#This Row],[PREV. CLOSE]])/StockData[[#This Row],[PREV. CLOSE]],0)</f>
        <v>-2.3707550669409563E-2</v>
      </c>
      <c r="Y596" t="str">
        <f>IF(StockData[[#This Row],[Daily Return %]]&gt;0,"Gain",IF(StockData[[#This Row],[Daily Return %]]&lt;0,"Loss","No Change"))</f>
        <v>Loss</v>
      </c>
    </row>
    <row r="597" spans="1:25" x14ac:dyDescent="0.3">
      <c r="A597" s="1">
        <v>45422</v>
      </c>
      <c r="B597" s="1" t="s">
        <v>640</v>
      </c>
      <c r="C597" s="1" t="s">
        <v>119</v>
      </c>
      <c r="D597">
        <f>MONTH(StockData[[#This Row],[DATE]])</f>
        <v>5</v>
      </c>
      <c r="E597">
        <v>2024</v>
      </c>
      <c r="F597" t="s">
        <v>97</v>
      </c>
      <c r="G597" t="str">
        <f>"Q"&amp;ROUNDUP(StockData[[#This Row],[Month Number]]/3,0)</f>
        <v>Q2</v>
      </c>
      <c r="H597" s="1" t="s">
        <v>551</v>
      </c>
      <c r="I597" s="1" t="s">
        <v>29</v>
      </c>
      <c r="J597" t="s">
        <v>30</v>
      </c>
      <c r="K597">
        <v>1439</v>
      </c>
      <c r="L597">
        <v>1451.95</v>
      </c>
      <c r="M597">
        <v>1426.8</v>
      </c>
      <c r="N597">
        <v>1447.5</v>
      </c>
      <c r="O597">
        <v>1439.85</v>
      </c>
      <c r="P597">
        <v>1437.9</v>
      </c>
      <c r="Q597">
        <v>1440.93</v>
      </c>
      <c r="R597">
        <v>13638304</v>
      </c>
      <c r="S597">
        <v>19651868794.150002</v>
      </c>
      <c r="T597">
        <v>368755</v>
      </c>
      <c r="U597">
        <v>8290712</v>
      </c>
      <c r="V597">
        <v>60.79</v>
      </c>
      <c r="W597" s="3">
        <f>StockData[[#This Row],[CLOSE]]-StockData[[#This Row],[PREV. CLOSE]]</f>
        <v>-9.5999999999999091</v>
      </c>
      <c r="X597" s="2">
        <f>IFERROR((StockData[[#This Row],[CLOSE]]-StockData[[#This Row],[PREV. CLOSE]])/StockData[[#This Row],[PREV. CLOSE]],0)</f>
        <v>-6.6321243523315438E-3</v>
      </c>
      <c r="Y597" t="str">
        <f>IF(StockData[[#This Row],[Daily Return %]]&gt;0,"Gain",IF(StockData[[#This Row],[Daily Return %]]&lt;0,"Loss","No Change"))</f>
        <v>Loss</v>
      </c>
    </row>
    <row r="598" spans="1:25" x14ac:dyDescent="0.3">
      <c r="A598" s="1">
        <v>45425</v>
      </c>
      <c r="B598" s="1" t="s">
        <v>641</v>
      </c>
      <c r="C598" s="1" t="s">
        <v>119</v>
      </c>
      <c r="D598">
        <f>MONTH(StockData[[#This Row],[DATE]])</f>
        <v>5</v>
      </c>
      <c r="E598">
        <v>2024</v>
      </c>
      <c r="F598" t="s">
        <v>97</v>
      </c>
      <c r="G598" t="str">
        <f>"Q"&amp;ROUNDUP(StockData[[#This Row],[Month Number]]/3,0)</f>
        <v>Q2</v>
      </c>
      <c r="H598" s="1" t="s">
        <v>551</v>
      </c>
      <c r="I598" s="1" t="s">
        <v>29</v>
      </c>
      <c r="J598" t="s">
        <v>30</v>
      </c>
      <c r="K598">
        <v>1432</v>
      </c>
      <c r="L598">
        <v>1459.8</v>
      </c>
      <c r="M598">
        <v>1430.3</v>
      </c>
      <c r="N598">
        <v>1437.9</v>
      </c>
      <c r="O598">
        <v>1456.5</v>
      </c>
      <c r="P598">
        <v>1455.25</v>
      </c>
      <c r="Q598">
        <v>1447.14</v>
      </c>
      <c r="R598">
        <v>13523601</v>
      </c>
      <c r="S598">
        <v>19570507197.599998</v>
      </c>
      <c r="T598">
        <v>463000</v>
      </c>
      <c r="U598">
        <v>7820181</v>
      </c>
      <c r="V598">
        <v>57.83</v>
      </c>
      <c r="W598" s="3">
        <f>StockData[[#This Row],[CLOSE]]-StockData[[#This Row],[PREV. CLOSE]]</f>
        <v>17.349999999999909</v>
      </c>
      <c r="X598" s="2">
        <f>IFERROR((StockData[[#This Row],[CLOSE]]-StockData[[#This Row],[PREV. CLOSE]])/StockData[[#This Row],[PREV. CLOSE]],0)</f>
        <v>1.2066207663954314E-2</v>
      </c>
      <c r="Y598" t="str">
        <f>IF(StockData[[#This Row],[Daily Return %]]&gt;0,"Gain",IF(StockData[[#This Row],[Daily Return %]]&lt;0,"Loss","No Change"))</f>
        <v>Gain</v>
      </c>
    </row>
    <row r="599" spans="1:25" x14ac:dyDescent="0.3">
      <c r="A599" s="1">
        <v>45426</v>
      </c>
      <c r="B599" s="1" t="s">
        <v>642</v>
      </c>
      <c r="C599" s="1" t="s">
        <v>119</v>
      </c>
      <c r="D599">
        <f>MONTH(StockData[[#This Row],[DATE]])</f>
        <v>5</v>
      </c>
      <c r="E599">
        <v>2024</v>
      </c>
      <c r="F599" t="s">
        <v>97</v>
      </c>
      <c r="G599" t="str">
        <f>"Q"&amp;ROUNDUP(StockData[[#This Row],[Month Number]]/3,0)</f>
        <v>Q2</v>
      </c>
      <c r="H599" s="1" t="s">
        <v>551</v>
      </c>
      <c r="I599" s="1" t="s">
        <v>29</v>
      </c>
      <c r="J599" t="s">
        <v>30</v>
      </c>
      <c r="K599">
        <v>1452.25</v>
      </c>
      <c r="L599">
        <v>1465.5</v>
      </c>
      <c r="M599">
        <v>1450.3</v>
      </c>
      <c r="N599">
        <v>1455.25</v>
      </c>
      <c r="O599">
        <v>1461.6</v>
      </c>
      <c r="P599">
        <v>1460.95</v>
      </c>
      <c r="Q599">
        <v>1459.59</v>
      </c>
      <c r="R599">
        <v>12832571</v>
      </c>
      <c r="S599">
        <v>18730307625.400002</v>
      </c>
      <c r="T599">
        <v>315935</v>
      </c>
      <c r="U599">
        <v>8309204</v>
      </c>
      <c r="V599">
        <v>64.75</v>
      </c>
      <c r="W599" s="3">
        <f>StockData[[#This Row],[CLOSE]]-StockData[[#This Row],[PREV. CLOSE]]</f>
        <v>5.7000000000000455</v>
      </c>
      <c r="X599" s="2">
        <f>IFERROR((StockData[[#This Row],[CLOSE]]-StockData[[#This Row],[PREV. CLOSE]])/StockData[[#This Row],[PREV. CLOSE]],0)</f>
        <v>3.9168527744374128E-3</v>
      </c>
      <c r="Y599" t="str">
        <f>IF(StockData[[#This Row],[Daily Return %]]&gt;0,"Gain",IF(StockData[[#This Row],[Daily Return %]]&lt;0,"Loss","No Change"))</f>
        <v>Gain</v>
      </c>
    </row>
    <row r="600" spans="1:25" x14ac:dyDescent="0.3">
      <c r="A600" s="1">
        <v>45427</v>
      </c>
      <c r="B600" s="1" t="s">
        <v>643</v>
      </c>
      <c r="C600" s="1" t="s">
        <v>119</v>
      </c>
      <c r="D600">
        <f>MONTH(StockData[[#This Row],[DATE]])</f>
        <v>5</v>
      </c>
      <c r="E600">
        <v>2024</v>
      </c>
      <c r="F600" t="s">
        <v>97</v>
      </c>
      <c r="G600" t="str">
        <f>"Q"&amp;ROUNDUP(StockData[[#This Row],[Month Number]]/3,0)</f>
        <v>Q2</v>
      </c>
      <c r="H600" s="1" t="s">
        <v>551</v>
      </c>
      <c r="I600" s="1" t="s">
        <v>29</v>
      </c>
      <c r="J600" t="s">
        <v>30</v>
      </c>
      <c r="K600">
        <v>1459.7</v>
      </c>
      <c r="L600">
        <v>1459.7</v>
      </c>
      <c r="M600">
        <v>1435.8</v>
      </c>
      <c r="N600">
        <v>1460.95</v>
      </c>
      <c r="O600">
        <v>1440.8</v>
      </c>
      <c r="P600">
        <v>1438.5</v>
      </c>
      <c r="Q600">
        <v>1443.04</v>
      </c>
      <c r="R600">
        <v>19465998</v>
      </c>
      <c r="S600">
        <v>28090223298.299999</v>
      </c>
      <c r="T600">
        <v>393567</v>
      </c>
      <c r="U600">
        <v>10640101</v>
      </c>
      <c r="V600">
        <v>54.66</v>
      </c>
      <c r="W600" s="3">
        <f>StockData[[#This Row],[CLOSE]]-StockData[[#This Row],[PREV. CLOSE]]</f>
        <v>-22.450000000000045</v>
      </c>
      <c r="X600" s="2">
        <f>IFERROR((StockData[[#This Row],[CLOSE]]-StockData[[#This Row],[PREV. CLOSE]])/StockData[[#This Row],[PREV. CLOSE]],0)</f>
        <v>-1.5366713439885037E-2</v>
      </c>
      <c r="Y600" t="str">
        <f>IF(StockData[[#This Row],[Daily Return %]]&gt;0,"Gain",IF(StockData[[#This Row],[Daily Return %]]&lt;0,"Loss","No Change"))</f>
        <v>Loss</v>
      </c>
    </row>
    <row r="601" spans="1:25" x14ac:dyDescent="0.3">
      <c r="A601" s="1">
        <v>45428</v>
      </c>
      <c r="B601" s="1" t="s">
        <v>644</v>
      </c>
      <c r="C601" s="1" t="s">
        <v>119</v>
      </c>
      <c r="D601">
        <f>MONTH(StockData[[#This Row],[DATE]])</f>
        <v>5</v>
      </c>
      <c r="E601">
        <v>2024</v>
      </c>
      <c r="F601" t="s">
        <v>97</v>
      </c>
      <c r="G601" t="str">
        <f>"Q"&amp;ROUNDUP(StockData[[#This Row],[Month Number]]/3,0)</f>
        <v>Q2</v>
      </c>
      <c r="H601" s="1" t="s">
        <v>551</v>
      </c>
      <c r="I601" s="1" t="s">
        <v>29</v>
      </c>
      <c r="J601" t="s">
        <v>30</v>
      </c>
      <c r="K601">
        <v>1446.05</v>
      </c>
      <c r="L601">
        <v>1462.55</v>
      </c>
      <c r="M601">
        <v>1435.5</v>
      </c>
      <c r="N601">
        <v>1438.5</v>
      </c>
      <c r="O601">
        <v>1459.75</v>
      </c>
      <c r="P601">
        <v>1460.25</v>
      </c>
      <c r="Q601">
        <v>1449.96</v>
      </c>
      <c r="R601">
        <v>17472618</v>
      </c>
      <c r="S601">
        <v>25334516598.700001</v>
      </c>
      <c r="T601">
        <v>382855</v>
      </c>
      <c r="U601">
        <v>8839279</v>
      </c>
      <c r="V601">
        <v>50.59</v>
      </c>
      <c r="W601" s="3">
        <f>StockData[[#This Row],[CLOSE]]-StockData[[#This Row],[PREV. CLOSE]]</f>
        <v>21.75</v>
      </c>
      <c r="X601" s="2">
        <f>IFERROR((StockData[[#This Row],[CLOSE]]-StockData[[#This Row],[PREV. CLOSE]])/StockData[[#This Row],[PREV. CLOSE]],0)</f>
        <v>1.5119916579770595E-2</v>
      </c>
      <c r="Y601" t="str">
        <f>IF(StockData[[#This Row],[Daily Return %]]&gt;0,"Gain",IF(StockData[[#This Row],[Daily Return %]]&lt;0,"Loss","No Change"))</f>
        <v>Gain</v>
      </c>
    </row>
    <row r="602" spans="1:25" x14ac:dyDescent="0.3">
      <c r="A602" s="1">
        <v>45429</v>
      </c>
      <c r="B602" s="1" t="s">
        <v>645</v>
      </c>
      <c r="C602" s="1" t="s">
        <v>119</v>
      </c>
      <c r="D602">
        <f>MONTH(StockData[[#This Row],[DATE]])</f>
        <v>5</v>
      </c>
      <c r="E602">
        <v>2024</v>
      </c>
      <c r="F602" t="s">
        <v>97</v>
      </c>
      <c r="G602" t="str">
        <f>"Q"&amp;ROUNDUP(StockData[[#This Row],[Month Number]]/3,0)</f>
        <v>Q2</v>
      </c>
      <c r="H602" s="1" t="s">
        <v>551</v>
      </c>
      <c r="I602" s="1" t="s">
        <v>29</v>
      </c>
      <c r="J602" t="s">
        <v>30</v>
      </c>
      <c r="K602">
        <v>1446.2</v>
      </c>
      <c r="L602">
        <v>1468</v>
      </c>
      <c r="M602">
        <v>1446.2</v>
      </c>
      <c r="N602">
        <v>1460.25</v>
      </c>
      <c r="O602">
        <v>1463</v>
      </c>
      <c r="P602">
        <v>1464.1</v>
      </c>
      <c r="Q602">
        <v>1461.22</v>
      </c>
      <c r="R602">
        <v>10460095</v>
      </c>
      <c r="S602">
        <v>15284549919.5</v>
      </c>
      <c r="T602">
        <v>268477</v>
      </c>
      <c r="U602">
        <v>6040042</v>
      </c>
      <c r="V602">
        <v>57.74</v>
      </c>
      <c r="W602" s="3">
        <f>StockData[[#This Row],[CLOSE]]-StockData[[#This Row],[PREV. CLOSE]]</f>
        <v>3.8499999999999091</v>
      </c>
      <c r="X602" s="2">
        <f>IFERROR((StockData[[#This Row],[CLOSE]]-StockData[[#This Row],[PREV. CLOSE]])/StockData[[#This Row],[PREV. CLOSE]],0)</f>
        <v>2.636534839924608E-3</v>
      </c>
      <c r="Y602" t="str">
        <f>IF(StockData[[#This Row],[Daily Return %]]&gt;0,"Gain",IF(StockData[[#This Row],[Daily Return %]]&lt;0,"Loss","No Change"))</f>
        <v>Gain</v>
      </c>
    </row>
    <row r="603" spans="1:25" x14ac:dyDescent="0.3">
      <c r="A603" s="1">
        <v>45430</v>
      </c>
      <c r="B603" s="1" t="s">
        <v>646</v>
      </c>
      <c r="C603" s="1" t="s">
        <v>119</v>
      </c>
      <c r="D603">
        <f>MONTH(StockData[[#This Row],[DATE]])</f>
        <v>5</v>
      </c>
      <c r="E603">
        <v>2024</v>
      </c>
      <c r="F603" t="s">
        <v>97</v>
      </c>
      <c r="G603" t="str">
        <f>"Q"&amp;ROUNDUP(StockData[[#This Row],[Month Number]]/3,0)</f>
        <v>Q2</v>
      </c>
      <c r="H603" s="1" t="s">
        <v>551</v>
      </c>
      <c r="I603" s="1" t="s">
        <v>29</v>
      </c>
      <c r="J603" t="s">
        <v>30</v>
      </c>
      <c r="K603">
        <v>1466</v>
      </c>
      <c r="L603">
        <v>1467.1</v>
      </c>
      <c r="M603">
        <v>1463.05</v>
      </c>
      <c r="N603">
        <v>1464.1</v>
      </c>
      <c r="O603">
        <v>1466.35</v>
      </c>
      <c r="P603">
        <v>1466.05</v>
      </c>
      <c r="Q603">
        <v>1465.57</v>
      </c>
      <c r="R603">
        <v>528557</v>
      </c>
      <c r="S603">
        <v>774636045.29999995</v>
      </c>
      <c r="T603">
        <v>15995</v>
      </c>
      <c r="U603">
        <v>276670</v>
      </c>
      <c r="V603">
        <v>52.34</v>
      </c>
      <c r="W603" s="3">
        <f>StockData[[#This Row],[CLOSE]]-StockData[[#This Row],[PREV. CLOSE]]</f>
        <v>1.9500000000000455</v>
      </c>
      <c r="X603" s="2">
        <f>IFERROR((StockData[[#This Row],[CLOSE]]-StockData[[#This Row],[PREV. CLOSE]])/StockData[[#This Row],[PREV. CLOSE]],0)</f>
        <v>1.3318762379619189E-3</v>
      </c>
      <c r="Y603" t="str">
        <f>IF(StockData[[#This Row],[Daily Return %]]&gt;0,"Gain",IF(StockData[[#This Row],[Daily Return %]]&lt;0,"Loss","No Change"))</f>
        <v>Gain</v>
      </c>
    </row>
    <row r="604" spans="1:25" x14ac:dyDescent="0.3">
      <c r="A604" s="1">
        <v>45433</v>
      </c>
      <c r="B604" s="1" t="s">
        <v>647</v>
      </c>
      <c r="C604" s="1" t="s">
        <v>119</v>
      </c>
      <c r="D604">
        <f>MONTH(StockData[[#This Row],[DATE]])</f>
        <v>5</v>
      </c>
      <c r="E604">
        <v>2024</v>
      </c>
      <c r="F604" t="s">
        <v>97</v>
      </c>
      <c r="G604" t="str">
        <f>"Q"&amp;ROUNDUP(StockData[[#This Row],[Month Number]]/3,0)</f>
        <v>Q2</v>
      </c>
      <c r="H604" s="1" t="s">
        <v>551</v>
      </c>
      <c r="I604" s="1" t="s">
        <v>29</v>
      </c>
      <c r="J604" t="s">
        <v>30</v>
      </c>
      <c r="K604">
        <v>1450.1</v>
      </c>
      <c r="L604">
        <v>1469.7</v>
      </c>
      <c r="M604">
        <v>1450.1</v>
      </c>
      <c r="N604">
        <v>1466.05</v>
      </c>
      <c r="O604">
        <v>1457.2</v>
      </c>
      <c r="P604">
        <v>1458.8</v>
      </c>
      <c r="Q604">
        <v>1460.08</v>
      </c>
      <c r="R604">
        <v>21884989</v>
      </c>
      <c r="S604">
        <v>31953790444.799999</v>
      </c>
      <c r="T604">
        <v>413346</v>
      </c>
      <c r="U604">
        <v>15685407</v>
      </c>
      <c r="V604">
        <v>71.67</v>
      </c>
      <c r="W604" s="3">
        <f>StockData[[#This Row],[CLOSE]]-StockData[[#This Row],[PREV. CLOSE]]</f>
        <v>-7.25</v>
      </c>
      <c r="X604" s="2">
        <f>IFERROR((StockData[[#This Row],[CLOSE]]-StockData[[#This Row],[PREV. CLOSE]])/StockData[[#This Row],[PREV. CLOSE]],0)</f>
        <v>-4.9452610756795471E-3</v>
      </c>
      <c r="Y604" t="str">
        <f>IF(StockData[[#This Row],[Daily Return %]]&gt;0,"Gain",IF(StockData[[#This Row],[Daily Return %]]&lt;0,"Loss","No Change"))</f>
        <v>Loss</v>
      </c>
    </row>
    <row r="605" spans="1:25" x14ac:dyDescent="0.3">
      <c r="A605" s="1">
        <v>45434</v>
      </c>
      <c r="B605" s="1" t="s">
        <v>648</v>
      </c>
      <c r="C605" s="1" t="s">
        <v>119</v>
      </c>
      <c r="D605">
        <f>MONTH(StockData[[#This Row],[DATE]])</f>
        <v>5</v>
      </c>
      <c r="E605">
        <v>2024</v>
      </c>
      <c r="F605" t="s">
        <v>97</v>
      </c>
      <c r="G605" t="str">
        <f>"Q"&amp;ROUNDUP(StockData[[#This Row],[Month Number]]/3,0)</f>
        <v>Q2</v>
      </c>
      <c r="H605" s="1" t="s">
        <v>551</v>
      </c>
      <c r="I605" s="1" t="s">
        <v>29</v>
      </c>
      <c r="J605" t="s">
        <v>30</v>
      </c>
      <c r="K605">
        <v>1457.85</v>
      </c>
      <c r="L605">
        <v>1465.6</v>
      </c>
      <c r="M605">
        <v>1448.15</v>
      </c>
      <c r="N605">
        <v>1458.8</v>
      </c>
      <c r="O605">
        <v>1463.75</v>
      </c>
      <c r="P605">
        <v>1459.2</v>
      </c>
      <c r="Q605">
        <v>1456.24</v>
      </c>
      <c r="R605">
        <v>19998139</v>
      </c>
      <c r="S605">
        <v>29122160427.5</v>
      </c>
      <c r="T605">
        <v>394368</v>
      </c>
      <c r="U605">
        <v>11501213</v>
      </c>
      <c r="V605">
        <v>57.51</v>
      </c>
      <c r="W605" s="3">
        <f>StockData[[#This Row],[CLOSE]]-StockData[[#This Row],[PREV. CLOSE]]</f>
        <v>0.40000000000009095</v>
      </c>
      <c r="X605" s="2">
        <f>IFERROR((StockData[[#This Row],[CLOSE]]-StockData[[#This Row],[PREV. CLOSE]])/StockData[[#This Row],[PREV. CLOSE]],0)</f>
        <v>2.7419797093507746E-4</v>
      </c>
      <c r="Y605" t="str">
        <f>IF(StockData[[#This Row],[Daily Return %]]&gt;0,"Gain",IF(StockData[[#This Row],[Daily Return %]]&lt;0,"Loss","No Change"))</f>
        <v>Gain</v>
      </c>
    </row>
    <row r="606" spans="1:25" x14ac:dyDescent="0.3">
      <c r="A606" s="1">
        <v>45435</v>
      </c>
      <c r="B606" s="1" t="s">
        <v>649</v>
      </c>
      <c r="C606" s="1" t="s">
        <v>119</v>
      </c>
      <c r="D606">
        <f>MONTH(StockData[[#This Row],[DATE]])</f>
        <v>5</v>
      </c>
      <c r="E606">
        <v>2024</v>
      </c>
      <c r="F606" t="s">
        <v>97</v>
      </c>
      <c r="G606" t="str">
        <f>"Q"&amp;ROUNDUP(StockData[[#This Row],[Month Number]]/3,0)</f>
        <v>Q2</v>
      </c>
      <c r="H606" s="1" t="s">
        <v>551</v>
      </c>
      <c r="I606" s="1" t="s">
        <v>29</v>
      </c>
      <c r="J606" t="s">
        <v>30</v>
      </c>
      <c r="K606">
        <v>1458.65</v>
      </c>
      <c r="L606">
        <v>1495.65</v>
      </c>
      <c r="M606">
        <v>1457.05</v>
      </c>
      <c r="N606">
        <v>1459.2</v>
      </c>
      <c r="O606">
        <v>1492.85</v>
      </c>
      <c r="P606">
        <v>1492.6</v>
      </c>
      <c r="Q606">
        <v>1477.1</v>
      </c>
      <c r="R606">
        <v>20430960</v>
      </c>
      <c r="S606">
        <v>30178506688.950001</v>
      </c>
      <c r="T606">
        <v>337200</v>
      </c>
      <c r="U606">
        <v>11592193</v>
      </c>
      <c r="V606">
        <v>56.74</v>
      </c>
      <c r="W606" s="3">
        <f>StockData[[#This Row],[CLOSE]]-StockData[[#This Row],[PREV. CLOSE]]</f>
        <v>33.399999999999864</v>
      </c>
      <c r="X606" s="2">
        <f>IFERROR((StockData[[#This Row],[CLOSE]]-StockData[[#This Row],[PREV. CLOSE]])/StockData[[#This Row],[PREV. CLOSE]],0)</f>
        <v>2.2889254385964817E-2</v>
      </c>
      <c r="Y606" t="str">
        <f>IF(StockData[[#This Row],[Daily Return %]]&gt;0,"Gain",IF(StockData[[#This Row],[Daily Return %]]&lt;0,"Loss","No Change"))</f>
        <v>Gain</v>
      </c>
    </row>
    <row r="607" spans="1:25" x14ac:dyDescent="0.3">
      <c r="A607" s="1">
        <v>45436</v>
      </c>
      <c r="B607" s="1" t="s">
        <v>650</v>
      </c>
      <c r="C607" s="1" t="s">
        <v>119</v>
      </c>
      <c r="D607">
        <f>MONTH(StockData[[#This Row],[DATE]])</f>
        <v>5</v>
      </c>
      <c r="E607">
        <v>2024</v>
      </c>
      <c r="F607" t="s">
        <v>97</v>
      </c>
      <c r="G607" t="str">
        <f>"Q"&amp;ROUNDUP(StockData[[#This Row],[Month Number]]/3,0)</f>
        <v>Q2</v>
      </c>
      <c r="H607" s="1" t="s">
        <v>551</v>
      </c>
      <c r="I607" s="1" t="s">
        <v>29</v>
      </c>
      <c r="J607" t="s">
        <v>30</v>
      </c>
      <c r="K607">
        <v>1487.5</v>
      </c>
      <c r="L607">
        <v>1519.9</v>
      </c>
      <c r="M607">
        <v>1486</v>
      </c>
      <c r="N607">
        <v>1492.6</v>
      </c>
      <c r="O607">
        <v>1516.5</v>
      </c>
      <c r="P607">
        <v>1517.2</v>
      </c>
      <c r="Q607">
        <v>1507.33</v>
      </c>
      <c r="R607">
        <v>15530103</v>
      </c>
      <c r="S607">
        <v>23408982967.799999</v>
      </c>
      <c r="T607">
        <v>325557</v>
      </c>
      <c r="U607">
        <v>8925912</v>
      </c>
      <c r="V607">
        <v>57.47</v>
      </c>
      <c r="W607" s="3">
        <f>StockData[[#This Row],[CLOSE]]-StockData[[#This Row],[PREV. CLOSE]]</f>
        <v>24.600000000000136</v>
      </c>
      <c r="X607" s="2">
        <f>IFERROR((StockData[[#This Row],[CLOSE]]-StockData[[#This Row],[PREV. CLOSE]])/StockData[[#This Row],[PREV. CLOSE]],0)</f>
        <v>1.6481307785073118E-2</v>
      </c>
      <c r="Y607" t="str">
        <f>IF(StockData[[#This Row],[Daily Return %]]&gt;0,"Gain",IF(StockData[[#This Row],[Daily Return %]]&lt;0,"Loss","No Change"))</f>
        <v>Gain</v>
      </c>
    </row>
    <row r="608" spans="1:25" x14ac:dyDescent="0.3">
      <c r="A608" s="1">
        <v>45439</v>
      </c>
      <c r="B608" s="1" t="s">
        <v>651</v>
      </c>
      <c r="C608" s="1" t="s">
        <v>119</v>
      </c>
      <c r="D608">
        <f>MONTH(StockData[[#This Row],[DATE]])</f>
        <v>5</v>
      </c>
      <c r="E608">
        <v>2024</v>
      </c>
      <c r="F608" t="s">
        <v>97</v>
      </c>
      <c r="G608" t="str">
        <f>"Q"&amp;ROUNDUP(StockData[[#This Row],[Month Number]]/3,0)</f>
        <v>Q2</v>
      </c>
      <c r="H608" s="1" t="s">
        <v>551</v>
      </c>
      <c r="I608" s="1" t="s">
        <v>29</v>
      </c>
      <c r="J608" t="s">
        <v>30</v>
      </c>
      <c r="K608">
        <v>1523.35</v>
      </c>
      <c r="L608">
        <v>1545</v>
      </c>
      <c r="M608">
        <v>1519.05</v>
      </c>
      <c r="N608">
        <v>1517.2</v>
      </c>
      <c r="O608">
        <v>1528</v>
      </c>
      <c r="P608">
        <v>1527.7</v>
      </c>
      <c r="Q608">
        <v>1533.69</v>
      </c>
      <c r="R608">
        <v>14692720</v>
      </c>
      <c r="S608">
        <v>22534043945.549999</v>
      </c>
      <c r="T608">
        <v>360983</v>
      </c>
      <c r="U608">
        <v>8578854</v>
      </c>
      <c r="V608">
        <v>58.39</v>
      </c>
      <c r="W608" s="3">
        <f>StockData[[#This Row],[CLOSE]]-StockData[[#This Row],[PREV. CLOSE]]</f>
        <v>10.5</v>
      </c>
      <c r="X608" s="2">
        <f>IFERROR((StockData[[#This Row],[CLOSE]]-StockData[[#This Row],[PREV. CLOSE]])/StockData[[#This Row],[PREV. CLOSE]],0)</f>
        <v>6.9206432902715531E-3</v>
      </c>
      <c r="Y608" t="str">
        <f>IF(StockData[[#This Row],[Daily Return %]]&gt;0,"Gain",IF(StockData[[#This Row],[Daily Return %]]&lt;0,"Loss","No Change"))</f>
        <v>Gain</v>
      </c>
    </row>
    <row r="609" spans="1:25" x14ac:dyDescent="0.3">
      <c r="A609" s="1">
        <v>45440</v>
      </c>
      <c r="B609" s="1" t="s">
        <v>652</v>
      </c>
      <c r="C609" s="1" t="s">
        <v>119</v>
      </c>
      <c r="D609">
        <f>MONTH(StockData[[#This Row],[DATE]])</f>
        <v>5</v>
      </c>
      <c r="E609">
        <v>2024</v>
      </c>
      <c r="F609" t="s">
        <v>97</v>
      </c>
      <c r="G609" t="str">
        <f>"Q"&amp;ROUNDUP(StockData[[#This Row],[Month Number]]/3,0)</f>
        <v>Q2</v>
      </c>
      <c r="H609" s="1" t="s">
        <v>551</v>
      </c>
      <c r="I609" s="1" t="s">
        <v>29</v>
      </c>
      <c r="J609" t="s">
        <v>30</v>
      </c>
      <c r="K609">
        <v>1530.1</v>
      </c>
      <c r="L609">
        <v>1536.05</v>
      </c>
      <c r="M609">
        <v>1524.8</v>
      </c>
      <c r="N609">
        <v>1527.7</v>
      </c>
      <c r="O609">
        <v>1528.6</v>
      </c>
      <c r="P609">
        <v>1530.5</v>
      </c>
      <c r="Q609">
        <v>1531.14</v>
      </c>
      <c r="R609">
        <v>13954452</v>
      </c>
      <c r="S609">
        <v>21366245980.650002</v>
      </c>
      <c r="T609">
        <v>287323</v>
      </c>
      <c r="U609">
        <v>8258977</v>
      </c>
      <c r="V609">
        <v>59.19</v>
      </c>
      <c r="W609" s="3">
        <f>StockData[[#This Row],[CLOSE]]-StockData[[#This Row],[PREV. CLOSE]]</f>
        <v>2.7999999999999545</v>
      </c>
      <c r="X609" s="2">
        <f>IFERROR((StockData[[#This Row],[CLOSE]]-StockData[[#This Row],[PREV. CLOSE]])/StockData[[#This Row],[PREV. CLOSE]],0)</f>
        <v>1.8328205799567679E-3</v>
      </c>
      <c r="Y609" t="str">
        <f>IF(StockData[[#This Row],[Daily Return %]]&gt;0,"Gain",IF(StockData[[#This Row],[Daily Return %]]&lt;0,"Loss","No Change"))</f>
        <v>Gain</v>
      </c>
    </row>
    <row r="610" spans="1:25" x14ac:dyDescent="0.3">
      <c r="A610" s="1">
        <v>45441</v>
      </c>
      <c r="B610" s="1" t="s">
        <v>653</v>
      </c>
      <c r="C610" s="1" t="s">
        <v>119</v>
      </c>
      <c r="D610">
        <f>MONTH(StockData[[#This Row],[DATE]])</f>
        <v>5</v>
      </c>
      <c r="E610">
        <v>2024</v>
      </c>
      <c r="F610" t="s">
        <v>97</v>
      </c>
      <c r="G610" t="str">
        <f>"Q"&amp;ROUNDUP(StockData[[#This Row],[Month Number]]/3,0)</f>
        <v>Q2</v>
      </c>
      <c r="H610" s="1" t="s">
        <v>551</v>
      </c>
      <c r="I610" s="1" t="s">
        <v>29</v>
      </c>
      <c r="J610" t="s">
        <v>30</v>
      </c>
      <c r="K610">
        <v>1518</v>
      </c>
      <c r="L610">
        <v>1523.85</v>
      </c>
      <c r="M610">
        <v>1501.25</v>
      </c>
      <c r="N610">
        <v>1530.5</v>
      </c>
      <c r="O610">
        <v>1506</v>
      </c>
      <c r="P610">
        <v>1508.3</v>
      </c>
      <c r="Q610">
        <v>1510.22</v>
      </c>
      <c r="R610">
        <v>17573853</v>
      </c>
      <c r="S610">
        <v>26540404866.5</v>
      </c>
      <c r="T610">
        <v>324703</v>
      </c>
      <c r="U610">
        <v>10269574</v>
      </c>
      <c r="V610">
        <v>58.44</v>
      </c>
      <c r="W610" s="3">
        <f>StockData[[#This Row],[CLOSE]]-StockData[[#This Row],[PREV. CLOSE]]</f>
        <v>-22.200000000000045</v>
      </c>
      <c r="X610" s="2">
        <f>IFERROR((StockData[[#This Row],[CLOSE]]-StockData[[#This Row],[PREV. CLOSE]])/StockData[[#This Row],[PREV. CLOSE]],0)</f>
        <v>-1.4505063704671705E-2</v>
      </c>
      <c r="Y610" t="str">
        <f>IF(StockData[[#This Row],[Daily Return %]]&gt;0,"Gain",IF(StockData[[#This Row],[Daily Return %]]&lt;0,"Loss","No Change"))</f>
        <v>Loss</v>
      </c>
    </row>
    <row r="611" spans="1:25" x14ac:dyDescent="0.3">
      <c r="A611" s="1">
        <v>45442</v>
      </c>
      <c r="B611" s="1" t="s">
        <v>654</v>
      </c>
      <c r="C611" s="1" t="s">
        <v>119</v>
      </c>
      <c r="D611">
        <f>MONTH(StockData[[#This Row],[DATE]])</f>
        <v>5</v>
      </c>
      <c r="E611">
        <v>2024</v>
      </c>
      <c r="F611" t="s">
        <v>97</v>
      </c>
      <c r="G611" t="str">
        <f>"Q"&amp;ROUNDUP(StockData[[#This Row],[Month Number]]/3,0)</f>
        <v>Q2</v>
      </c>
      <c r="H611" s="1" t="s">
        <v>551</v>
      </c>
      <c r="I611" s="1" t="s">
        <v>29</v>
      </c>
      <c r="J611" t="s">
        <v>30</v>
      </c>
      <c r="K611">
        <v>1499.2</v>
      </c>
      <c r="L611">
        <v>1523.6</v>
      </c>
      <c r="M611">
        <v>1497.65</v>
      </c>
      <c r="N611">
        <v>1508.3</v>
      </c>
      <c r="O611">
        <v>1518.3</v>
      </c>
      <c r="P611">
        <v>1514.85</v>
      </c>
      <c r="Q611">
        <v>1513.96</v>
      </c>
      <c r="R611">
        <v>16877675</v>
      </c>
      <c r="S611">
        <v>25552206595.799999</v>
      </c>
      <c r="T611">
        <v>409393</v>
      </c>
      <c r="U611">
        <v>10163087</v>
      </c>
      <c r="V611">
        <v>60.22</v>
      </c>
      <c r="W611" s="3">
        <f>StockData[[#This Row],[CLOSE]]-StockData[[#This Row],[PREV. CLOSE]]</f>
        <v>6.5499999999999545</v>
      </c>
      <c r="X611" s="2">
        <f>IFERROR((StockData[[#This Row],[CLOSE]]-StockData[[#This Row],[PREV. CLOSE]])/StockData[[#This Row],[PREV. CLOSE]],0)</f>
        <v>4.3426374063514914E-3</v>
      </c>
      <c r="Y611" t="str">
        <f>IF(StockData[[#This Row],[Daily Return %]]&gt;0,"Gain",IF(StockData[[#This Row],[Daily Return %]]&lt;0,"Loss","No Change"))</f>
        <v>Gain</v>
      </c>
    </row>
    <row r="612" spans="1:25" x14ac:dyDescent="0.3">
      <c r="A612" s="1">
        <v>45443</v>
      </c>
      <c r="B612" s="1" t="s">
        <v>655</v>
      </c>
      <c r="C612" s="1" t="s">
        <v>119</v>
      </c>
      <c r="D612">
        <f>MONTH(StockData[[#This Row],[DATE]])</f>
        <v>5</v>
      </c>
      <c r="E612">
        <v>2024</v>
      </c>
      <c r="F612" t="s">
        <v>97</v>
      </c>
      <c r="G612" t="str">
        <f>"Q"&amp;ROUNDUP(StockData[[#This Row],[Month Number]]/3,0)</f>
        <v>Q2</v>
      </c>
      <c r="H612" s="1" t="s">
        <v>551</v>
      </c>
      <c r="I612" s="1" t="s">
        <v>29</v>
      </c>
      <c r="J612" t="s">
        <v>30</v>
      </c>
      <c r="K612">
        <v>1519</v>
      </c>
      <c r="L612">
        <v>1536</v>
      </c>
      <c r="M612">
        <v>1514</v>
      </c>
      <c r="N612">
        <v>1514.85</v>
      </c>
      <c r="O612">
        <v>1525.95</v>
      </c>
      <c r="P612">
        <v>1531.55</v>
      </c>
      <c r="Q612">
        <v>1528.77</v>
      </c>
      <c r="R612">
        <v>37039794</v>
      </c>
      <c r="S612">
        <v>56625243621.650002</v>
      </c>
      <c r="T612">
        <v>474591</v>
      </c>
      <c r="U612">
        <v>24561027</v>
      </c>
      <c r="V612">
        <v>66.31</v>
      </c>
      <c r="W612" s="3">
        <f>StockData[[#This Row],[CLOSE]]-StockData[[#This Row],[PREV. CLOSE]]</f>
        <v>16.700000000000045</v>
      </c>
      <c r="X612" s="2">
        <f>IFERROR((StockData[[#This Row],[CLOSE]]-StockData[[#This Row],[PREV. CLOSE]])/StockData[[#This Row],[PREV. CLOSE]],0)</f>
        <v>1.1024193814569131E-2</v>
      </c>
      <c r="Y612" t="str">
        <f>IF(StockData[[#This Row],[Daily Return %]]&gt;0,"Gain",IF(StockData[[#This Row],[Daily Return %]]&lt;0,"Loss","No Change"))</f>
        <v>Gain</v>
      </c>
    </row>
    <row r="613" spans="1:25" x14ac:dyDescent="0.3">
      <c r="A613" s="1">
        <v>45446</v>
      </c>
      <c r="B613" s="1" t="s">
        <v>656</v>
      </c>
      <c r="C613" s="1" t="s">
        <v>142</v>
      </c>
      <c r="D613">
        <f>MONTH(StockData[[#This Row],[DATE]])</f>
        <v>6</v>
      </c>
      <c r="E613">
        <v>2024</v>
      </c>
      <c r="F613" t="s">
        <v>97</v>
      </c>
      <c r="G613" t="str">
        <f>"Q"&amp;ROUNDUP(StockData[[#This Row],[Month Number]]/3,0)</f>
        <v>Q2</v>
      </c>
      <c r="H613" s="1" t="s">
        <v>551</v>
      </c>
      <c r="I613" s="1" t="s">
        <v>29</v>
      </c>
      <c r="J613" t="s">
        <v>30</v>
      </c>
      <c r="K613">
        <v>1599</v>
      </c>
      <c r="L613">
        <v>1599</v>
      </c>
      <c r="M613">
        <v>1550</v>
      </c>
      <c r="N613">
        <v>1531.55</v>
      </c>
      <c r="O613">
        <v>1573</v>
      </c>
      <c r="P613">
        <v>1572.2</v>
      </c>
      <c r="Q613">
        <v>1567.87</v>
      </c>
      <c r="R613">
        <v>36318628</v>
      </c>
      <c r="S613">
        <v>56942988275.800003</v>
      </c>
      <c r="T613">
        <v>584235</v>
      </c>
      <c r="U613">
        <v>20967682</v>
      </c>
      <c r="V613">
        <v>57.73</v>
      </c>
      <c r="W613" s="3">
        <f>StockData[[#This Row],[CLOSE]]-StockData[[#This Row],[PREV. CLOSE]]</f>
        <v>40.650000000000091</v>
      </c>
      <c r="X613" s="2">
        <f>IFERROR((StockData[[#This Row],[CLOSE]]-StockData[[#This Row],[PREV. CLOSE]])/StockData[[#This Row],[PREV. CLOSE]],0)</f>
        <v>2.6541738761385585E-2</v>
      </c>
      <c r="Y613" t="str">
        <f>IF(StockData[[#This Row],[Daily Return %]]&gt;0,"Gain",IF(StockData[[#This Row],[Daily Return %]]&lt;0,"Loss","No Change"))</f>
        <v>Gain</v>
      </c>
    </row>
    <row r="614" spans="1:25" x14ac:dyDescent="0.3">
      <c r="A614" s="1">
        <v>45447</v>
      </c>
      <c r="B614" s="1" t="s">
        <v>657</v>
      </c>
      <c r="C614" s="1" t="s">
        <v>142</v>
      </c>
      <c r="D614">
        <f>MONTH(StockData[[#This Row],[DATE]])</f>
        <v>6</v>
      </c>
      <c r="E614">
        <v>2024</v>
      </c>
      <c r="F614" t="s">
        <v>97</v>
      </c>
      <c r="G614" t="str">
        <f>"Q"&amp;ROUNDUP(StockData[[#This Row],[Month Number]]/3,0)</f>
        <v>Q2</v>
      </c>
      <c r="H614" s="1" t="s">
        <v>551</v>
      </c>
      <c r="I614" s="1" t="s">
        <v>29</v>
      </c>
      <c r="J614" t="s">
        <v>30</v>
      </c>
      <c r="K614">
        <v>1557</v>
      </c>
      <c r="L614">
        <v>1559</v>
      </c>
      <c r="M614">
        <v>1454</v>
      </c>
      <c r="N614">
        <v>1572.2</v>
      </c>
      <c r="O614">
        <v>1489.75</v>
      </c>
      <c r="P614">
        <v>1483.15</v>
      </c>
      <c r="Q614">
        <v>1504.91</v>
      </c>
      <c r="R614">
        <v>44765620</v>
      </c>
      <c r="S614">
        <v>67368418218.550003</v>
      </c>
      <c r="T614">
        <v>786620</v>
      </c>
      <c r="U614">
        <v>15339068</v>
      </c>
      <c r="V614">
        <v>34.270000000000003</v>
      </c>
      <c r="W614" s="3">
        <f>StockData[[#This Row],[CLOSE]]-StockData[[#This Row],[PREV. CLOSE]]</f>
        <v>-89.049999999999955</v>
      </c>
      <c r="X614" s="2">
        <f>IFERROR((StockData[[#This Row],[CLOSE]]-StockData[[#This Row],[PREV. CLOSE]])/StockData[[#This Row],[PREV. CLOSE]],0)</f>
        <v>-5.6640376542424598E-2</v>
      </c>
      <c r="Y614" t="str">
        <f>IF(StockData[[#This Row],[Daily Return %]]&gt;0,"Gain",IF(StockData[[#This Row],[Daily Return %]]&lt;0,"Loss","No Change"))</f>
        <v>Loss</v>
      </c>
    </row>
    <row r="615" spans="1:25" x14ac:dyDescent="0.3">
      <c r="A615" s="1">
        <v>45448</v>
      </c>
      <c r="B615" s="1" t="s">
        <v>658</v>
      </c>
      <c r="C615" s="1" t="s">
        <v>142</v>
      </c>
      <c r="D615">
        <f>MONTH(StockData[[#This Row],[DATE]])</f>
        <v>6</v>
      </c>
      <c r="E615">
        <v>2024</v>
      </c>
      <c r="F615" t="s">
        <v>97</v>
      </c>
      <c r="G615" t="str">
        <f>"Q"&amp;ROUNDUP(StockData[[#This Row],[Month Number]]/3,0)</f>
        <v>Q2</v>
      </c>
      <c r="H615" s="1" t="s">
        <v>551</v>
      </c>
      <c r="I615" s="1" t="s">
        <v>29</v>
      </c>
      <c r="J615" t="s">
        <v>30</v>
      </c>
      <c r="K615">
        <v>1494.05</v>
      </c>
      <c r="L615">
        <v>1559.6</v>
      </c>
      <c r="M615">
        <v>1482.35</v>
      </c>
      <c r="N615">
        <v>1483.15</v>
      </c>
      <c r="O615">
        <v>1545.85</v>
      </c>
      <c r="P615">
        <v>1551.8</v>
      </c>
      <c r="Q615">
        <v>1523.83</v>
      </c>
      <c r="R615">
        <v>40815825</v>
      </c>
      <c r="S615">
        <v>62196352485.400002</v>
      </c>
      <c r="T615">
        <v>650501</v>
      </c>
      <c r="U615">
        <v>17226690</v>
      </c>
      <c r="V615">
        <v>42.21</v>
      </c>
      <c r="W615" s="3">
        <f>StockData[[#This Row],[CLOSE]]-StockData[[#This Row],[PREV. CLOSE]]</f>
        <v>68.649999999999864</v>
      </c>
      <c r="X615" s="2">
        <f>IFERROR((StockData[[#This Row],[CLOSE]]-StockData[[#This Row],[PREV. CLOSE]])/StockData[[#This Row],[PREV. CLOSE]],0)</f>
        <v>4.6286619694568897E-2</v>
      </c>
      <c r="Y615" t="str">
        <f>IF(StockData[[#This Row],[Daily Return %]]&gt;0,"Gain",IF(StockData[[#This Row],[Daily Return %]]&lt;0,"Loss","No Change"))</f>
        <v>Gain</v>
      </c>
    </row>
    <row r="616" spans="1:25" x14ac:dyDescent="0.3">
      <c r="A616" s="1">
        <v>45449</v>
      </c>
      <c r="B616" s="1" t="s">
        <v>659</v>
      </c>
      <c r="C616" s="1" t="s">
        <v>142</v>
      </c>
      <c r="D616">
        <f>MONTH(StockData[[#This Row],[DATE]])</f>
        <v>6</v>
      </c>
      <c r="E616">
        <v>2024</v>
      </c>
      <c r="F616" t="s">
        <v>97</v>
      </c>
      <c r="G616" t="str">
        <f>"Q"&amp;ROUNDUP(StockData[[#This Row],[Month Number]]/3,0)</f>
        <v>Q2</v>
      </c>
      <c r="H616" s="1" t="s">
        <v>551</v>
      </c>
      <c r="I616" s="1" t="s">
        <v>29</v>
      </c>
      <c r="J616" t="s">
        <v>30</v>
      </c>
      <c r="K616">
        <v>1564.9</v>
      </c>
      <c r="L616">
        <v>1565.45</v>
      </c>
      <c r="M616">
        <v>1546.6</v>
      </c>
      <c r="N616">
        <v>1551.8</v>
      </c>
      <c r="O616">
        <v>1559.5</v>
      </c>
      <c r="P616">
        <v>1559.7</v>
      </c>
      <c r="Q616">
        <v>1557</v>
      </c>
      <c r="R616">
        <v>23211435</v>
      </c>
      <c r="S616">
        <v>36140249317.550003</v>
      </c>
      <c r="T616">
        <v>599204</v>
      </c>
      <c r="U616">
        <v>12528131</v>
      </c>
      <c r="V616">
        <v>53.97</v>
      </c>
      <c r="W616" s="3">
        <f>StockData[[#This Row],[CLOSE]]-StockData[[#This Row],[PREV. CLOSE]]</f>
        <v>7.9000000000000909</v>
      </c>
      <c r="X616" s="2">
        <f>IFERROR((StockData[[#This Row],[CLOSE]]-StockData[[#This Row],[PREV. CLOSE]])/StockData[[#This Row],[PREV. CLOSE]],0)</f>
        <v>5.0908622245135274E-3</v>
      </c>
      <c r="Y616" t="str">
        <f>IF(StockData[[#This Row],[Daily Return %]]&gt;0,"Gain",IF(StockData[[#This Row],[Daily Return %]]&lt;0,"Loss","No Change"))</f>
        <v>Gain</v>
      </c>
    </row>
    <row r="617" spans="1:25" x14ac:dyDescent="0.3">
      <c r="A617" s="1">
        <v>45450</v>
      </c>
      <c r="B617" s="1" t="s">
        <v>660</v>
      </c>
      <c r="C617" s="1" t="s">
        <v>142</v>
      </c>
      <c r="D617">
        <f>MONTH(StockData[[#This Row],[DATE]])</f>
        <v>6</v>
      </c>
      <c r="E617">
        <v>2024</v>
      </c>
      <c r="F617" t="s">
        <v>97</v>
      </c>
      <c r="G617" t="str">
        <f>"Q"&amp;ROUNDUP(StockData[[#This Row],[Month Number]]/3,0)</f>
        <v>Q2</v>
      </c>
      <c r="H617" s="1" t="s">
        <v>551</v>
      </c>
      <c r="I617" s="1" t="s">
        <v>29</v>
      </c>
      <c r="J617" t="s">
        <v>30</v>
      </c>
      <c r="K617">
        <v>1561.05</v>
      </c>
      <c r="L617">
        <v>1584.35</v>
      </c>
      <c r="M617">
        <v>1552.05</v>
      </c>
      <c r="N617">
        <v>1559.7</v>
      </c>
      <c r="O617">
        <v>1575</v>
      </c>
      <c r="P617">
        <v>1573.35</v>
      </c>
      <c r="Q617">
        <v>1572.47</v>
      </c>
      <c r="R617">
        <v>18356108</v>
      </c>
      <c r="S617">
        <v>28864483389.900002</v>
      </c>
      <c r="T617">
        <v>416517</v>
      </c>
      <c r="U617">
        <v>8558942</v>
      </c>
      <c r="V617">
        <v>46.63</v>
      </c>
      <c r="W617" s="3">
        <f>StockData[[#This Row],[CLOSE]]-StockData[[#This Row],[PREV. CLOSE]]</f>
        <v>13.649999999999864</v>
      </c>
      <c r="X617" s="2">
        <f>IFERROR((StockData[[#This Row],[CLOSE]]-StockData[[#This Row],[PREV. CLOSE]])/StockData[[#This Row],[PREV. CLOSE]],0)</f>
        <v>8.7516830159645211E-3</v>
      </c>
      <c r="Y617" t="str">
        <f>IF(StockData[[#This Row],[Daily Return %]]&gt;0,"Gain",IF(StockData[[#This Row],[Daily Return %]]&lt;0,"Loss","No Change"))</f>
        <v>Gain</v>
      </c>
    </row>
    <row r="618" spans="1:25" x14ac:dyDescent="0.3">
      <c r="A618" s="1">
        <v>45453</v>
      </c>
      <c r="B618" s="1" t="s">
        <v>661</v>
      </c>
      <c r="C618" s="1" t="s">
        <v>142</v>
      </c>
      <c r="D618">
        <f>MONTH(StockData[[#This Row],[DATE]])</f>
        <v>6</v>
      </c>
      <c r="E618">
        <v>2024</v>
      </c>
      <c r="F618" t="s">
        <v>97</v>
      </c>
      <c r="G618" t="str">
        <f>"Q"&amp;ROUNDUP(StockData[[#This Row],[Month Number]]/3,0)</f>
        <v>Q2</v>
      </c>
      <c r="H618" s="1" t="s">
        <v>551</v>
      </c>
      <c r="I618" s="1" t="s">
        <v>29</v>
      </c>
      <c r="J618" t="s">
        <v>30</v>
      </c>
      <c r="K618">
        <v>1574</v>
      </c>
      <c r="L618">
        <v>1580.65</v>
      </c>
      <c r="M618">
        <v>1557.6</v>
      </c>
      <c r="N618">
        <v>1573.35</v>
      </c>
      <c r="O618">
        <v>1559.55</v>
      </c>
      <c r="P618">
        <v>1561.3</v>
      </c>
      <c r="Q618">
        <v>1566.93</v>
      </c>
      <c r="R618">
        <v>11227029</v>
      </c>
      <c r="S618">
        <v>17591912808.650002</v>
      </c>
      <c r="T618">
        <v>314062</v>
      </c>
      <c r="U618">
        <v>7535938</v>
      </c>
      <c r="V618">
        <v>67.12</v>
      </c>
      <c r="W618" s="3">
        <f>StockData[[#This Row],[CLOSE]]-StockData[[#This Row],[PREV. CLOSE]]</f>
        <v>-12.049999999999955</v>
      </c>
      <c r="X618" s="2">
        <f>IFERROR((StockData[[#This Row],[CLOSE]]-StockData[[#This Row],[PREV. CLOSE]])/StockData[[#This Row],[PREV. CLOSE]],0)</f>
        <v>-7.6588171735468618E-3</v>
      </c>
      <c r="Y618" t="str">
        <f>IF(StockData[[#This Row],[Daily Return %]]&gt;0,"Gain",IF(StockData[[#This Row],[Daily Return %]]&lt;0,"Loss","No Change"))</f>
        <v>Loss</v>
      </c>
    </row>
    <row r="619" spans="1:25" x14ac:dyDescent="0.3">
      <c r="A619" s="1">
        <v>45454</v>
      </c>
      <c r="B619" s="1" t="s">
        <v>662</v>
      </c>
      <c r="C619" s="1" t="s">
        <v>142</v>
      </c>
      <c r="D619">
        <f>MONTH(StockData[[#This Row],[DATE]])</f>
        <v>6</v>
      </c>
      <c r="E619">
        <v>2024</v>
      </c>
      <c r="F619" t="s">
        <v>97</v>
      </c>
      <c r="G619" t="str">
        <f>"Q"&amp;ROUNDUP(StockData[[#This Row],[Month Number]]/3,0)</f>
        <v>Q2</v>
      </c>
      <c r="H619" s="1" t="s">
        <v>551</v>
      </c>
      <c r="I619" s="1" t="s">
        <v>29</v>
      </c>
      <c r="J619" t="s">
        <v>30</v>
      </c>
      <c r="K619">
        <v>1556</v>
      </c>
      <c r="L619">
        <v>1571</v>
      </c>
      <c r="M619">
        <v>1552.2</v>
      </c>
      <c r="N619">
        <v>1561.3</v>
      </c>
      <c r="O619">
        <v>1563.05</v>
      </c>
      <c r="P619">
        <v>1564.8</v>
      </c>
      <c r="Q619">
        <v>1564.24</v>
      </c>
      <c r="R619">
        <v>14772663</v>
      </c>
      <c r="S619">
        <v>23107928769.200001</v>
      </c>
      <c r="T619">
        <v>458802</v>
      </c>
      <c r="U619">
        <v>8360761</v>
      </c>
      <c r="V619">
        <v>56.6</v>
      </c>
      <c r="W619" s="3">
        <f>StockData[[#This Row],[CLOSE]]-StockData[[#This Row],[PREV. CLOSE]]</f>
        <v>3.5</v>
      </c>
      <c r="X619" s="2">
        <f>IFERROR((StockData[[#This Row],[CLOSE]]-StockData[[#This Row],[PREV. CLOSE]])/StockData[[#This Row],[PREV. CLOSE]],0)</f>
        <v>2.2417216422212258E-3</v>
      </c>
      <c r="Y619" t="str">
        <f>IF(StockData[[#This Row],[Daily Return %]]&gt;0,"Gain",IF(StockData[[#This Row],[Daily Return %]]&lt;0,"Loss","No Change"))</f>
        <v>Gain</v>
      </c>
    </row>
    <row r="620" spans="1:25" x14ac:dyDescent="0.3">
      <c r="A620" s="1">
        <v>45455</v>
      </c>
      <c r="B620" s="1" t="s">
        <v>663</v>
      </c>
      <c r="C620" s="1" t="s">
        <v>142</v>
      </c>
      <c r="D620">
        <f>MONTH(StockData[[#This Row],[DATE]])</f>
        <v>6</v>
      </c>
      <c r="E620">
        <v>2024</v>
      </c>
      <c r="F620" t="s">
        <v>97</v>
      </c>
      <c r="G620" t="str">
        <f>"Q"&amp;ROUNDUP(StockData[[#This Row],[Month Number]]/3,0)</f>
        <v>Q2</v>
      </c>
      <c r="H620" s="1" t="s">
        <v>551</v>
      </c>
      <c r="I620" s="1" t="s">
        <v>29</v>
      </c>
      <c r="J620" t="s">
        <v>30</v>
      </c>
      <c r="K620">
        <v>1575</v>
      </c>
      <c r="L620">
        <v>1588.3</v>
      </c>
      <c r="M620">
        <v>1566.4</v>
      </c>
      <c r="N620">
        <v>1564.8</v>
      </c>
      <c r="O620">
        <v>1569</v>
      </c>
      <c r="P620">
        <v>1574.15</v>
      </c>
      <c r="Q620">
        <v>1576.98</v>
      </c>
      <c r="R620">
        <v>19640218</v>
      </c>
      <c r="S620">
        <v>30972287118.049999</v>
      </c>
      <c r="T620">
        <v>341079</v>
      </c>
      <c r="U620">
        <v>9569983</v>
      </c>
      <c r="V620">
        <v>48.73</v>
      </c>
      <c r="W620" s="3">
        <f>StockData[[#This Row],[CLOSE]]-StockData[[#This Row],[PREV. CLOSE]]</f>
        <v>9.3500000000001364</v>
      </c>
      <c r="X620" s="2">
        <f>IFERROR((StockData[[#This Row],[CLOSE]]-StockData[[#This Row],[PREV. CLOSE]])/StockData[[#This Row],[PREV. CLOSE]],0)</f>
        <v>5.9752044989775923E-3</v>
      </c>
      <c r="Y620" t="str">
        <f>IF(StockData[[#This Row],[Daily Return %]]&gt;0,"Gain",IF(StockData[[#This Row],[Daily Return %]]&lt;0,"Loss","No Change"))</f>
        <v>Gain</v>
      </c>
    </row>
    <row r="621" spans="1:25" x14ac:dyDescent="0.3">
      <c r="A621" s="1">
        <v>45456</v>
      </c>
      <c r="B621" s="1" t="s">
        <v>664</v>
      </c>
      <c r="C621" s="1" t="s">
        <v>142</v>
      </c>
      <c r="D621">
        <f>MONTH(StockData[[#This Row],[DATE]])</f>
        <v>6</v>
      </c>
      <c r="E621">
        <v>2024</v>
      </c>
      <c r="F621" t="s">
        <v>97</v>
      </c>
      <c r="G621" t="str">
        <f>"Q"&amp;ROUNDUP(StockData[[#This Row],[Month Number]]/3,0)</f>
        <v>Q2</v>
      </c>
      <c r="H621" s="1" t="s">
        <v>551</v>
      </c>
      <c r="I621" s="1" t="s">
        <v>29</v>
      </c>
      <c r="J621" t="s">
        <v>30</v>
      </c>
      <c r="K621">
        <v>1581.75</v>
      </c>
      <c r="L621">
        <v>1585.7</v>
      </c>
      <c r="M621">
        <v>1574</v>
      </c>
      <c r="N621">
        <v>1574.15</v>
      </c>
      <c r="O621">
        <v>1581.2</v>
      </c>
      <c r="P621">
        <v>1580.75</v>
      </c>
      <c r="Q621">
        <v>1581.85</v>
      </c>
      <c r="R621">
        <v>12060096</v>
      </c>
      <c r="S621">
        <v>19077228502.150002</v>
      </c>
      <c r="T621">
        <v>281276</v>
      </c>
      <c r="U621">
        <v>7852775</v>
      </c>
      <c r="V621">
        <v>65.11</v>
      </c>
      <c r="W621" s="3">
        <f>StockData[[#This Row],[CLOSE]]-StockData[[#This Row],[PREV. CLOSE]]</f>
        <v>6.5999999999999091</v>
      </c>
      <c r="X621" s="2">
        <f>IFERROR((StockData[[#This Row],[CLOSE]]-StockData[[#This Row],[PREV. CLOSE]])/StockData[[#This Row],[PREV. CLOSE]],0)</f>
        <v>4.1927389384746744E-3</v>
      </c>
      <c r="Y621" t="str">
        <f>IF(StockData[[#This Row],[Daily Return %]]&gt;0,"Gain",IF(StockData[[#This Row],[Daily Return %]]&lt;0,"Loss","No Change"))</f>
        <v>Gain</v>
      </c>
    </row>
    <row r="622" spans="1:25" x14ac:dyDescent="0.3">
      <c r="A622" s="1">
        <v>45457</v>
      </c>
      <c r="B622" s="1" t="s">
        <v>665</v>
      </c>
      <c r="C622" s="1" t="s">
        <v>142</v>
      </c>
      <c r="D622">
        <f>MONTH(StockData[[#This Row],[DATE]])</f>
        <v>6</v>
      </c>
      <c r="E622">
        <v>2024</v>
      </c>
      <c r="F622" t="s">
        <v>97</v>
      </c>
      <c r="G622" t="str">
        <f>"Q"&amp;ROUNDUP(StockData[[#This Row],[Month Number]]/3,0)</f>
        <v>Q2</v>
      </c>
      <c r="H622" s="1" t="s">
        <v>551</v>
      </c>
      <c r="I622" s="1" t="s">
        <v>29</v>
      </c>
      <c r="J622" t="s">
        <v>30</v>
      </c>
      <c r="K622">
        <v>1584</v>
      </c>
      <c r="L622">
        <v>1599</v>
      </c>
      <c r="M622">
        <v>1577.7</v>
      </c>
      <c r="N622">
        <v>1580.75</v>
      </c>
      <c r="O622">
        <v>1595.6</v>
      </c>
      <c r="P622">
        <v>1596.9</v>
      </c>
      <c r="Q622">
        <v>1592.12</v>
      </c>
      <c r="R622">
        <v>12770277</v>
      </c>
      <c r="S622">
        <v>20331873861.150002</v>
      </c>
      <c r="T622">
        <v>320179</v>
      </c>
      <c r="U622">
        <v>7875479</v>
      </c>
      <c r="V622">
        <v>61.67</v>
      </c>
      <c r="W622" s="3">
        <f>StockData[[#This Row],[CLOSE]]-StockData[[#This Row],[PREV. CLOSE]]</f>
        <v>16.150000000000091</v>
      </c>
      <c r="X622" s="2">
        <f>IFERROR((StockData[[#This Row],[CLOSE]]-StockData[[#This Row],[PREV. CLOSE]])/StockData[[#This Row],[PREV. CLOSE]],0)</f>
        <v>1.0216669302546317E-2</v>
      </c>
      <c r="Y622" t="str">
        <f>IF(StockData[[#This Row],[Daily Return %]]&gt;0,"Gain",IF(StockData[[#This Row],[Daily Return %]]&lt;0,"Loss","No Change"))</f>
        <v>Gain</v>
      </c>
    </row>
    <row r="623" spans="1:25" x14ac:dyDescent="0.3">
      <c r="A623" s="1">
        <v>45461</v>
      </c>
      <c r="B623" s="1" t="s">
        <v>666</v>
      </c>
      <c r="C623" s="1" t="s">
        <v>142</v>
      </c>
      <c r="D623">
        <f>MONTH(StockData[[#This Row],[DATE]])</f>
        <v>6</v>
      </c>
      <c r="E623">
        <v>2024</v>
      </c>
      <c r="F623" t="s">
        <v>97</v>
      </c>
      <c r="G623" t="str">
        <f>"Q"&amp;ROUNDUP(StockData[[#This Row],[Month Number]]/3,0)</f>
        <v>Q2</v>
      </c>
      <c r="H623" s="1" t="s">
        <v>551</v>
      </c>
      <c r="I623" s="1" t="s">
        <v>29</v>
      </c>
      <c r="J623" t="s">
        <v>30</v>
      </c>
      <c r="K623">
        <v>1596.9</v>
      </c>
      <c r="L623">
        <v>1610.5</v>
      </c>
      <c r="M623">
        <v>1589.45</v>
      </c>
      <c r="N623">
        <v>1596.9</v>
      </c>
      <c r="O623">
        <v>1608</v>
      </c>
      <c r="P623">
        <v>1607.8</v>
      </c>
      <c r="Q623">
        <v>1604.04</v>
      </c>
      <c r="R623">
        <v>16207857</v>
      </c>
      <c r="S623">
        <v>25998073833.5</v>
      </c>
      <c r="T623">
        <v>353540</v>
      </c>
      <c r="U623">
        <v>9280334</v>
      </c>
      <c r="V623">
        <v>57.26</v>
      </c>
      <c r="W623" s="3">
        <f>StockData[[#This Row],[CLOSE]]-StockData[[#This Row],[PREV. CLOSE]]</f>
        <v>10.899999999999864</v>
      </c>
      <c r="X623" s="2">
        <f>IFERROR((StockData[[#This Row],[CLOSE]]-StockData[[#This Row],[PREV. CLOSE]])/StockData[[#This Row],[PREV. CLOSE]],0)</f>
        <v>6.8257248418810588E-3</v>
      </c>
      <c r="Y623" t="str">
        <f>IF(StockData[[#This Row],[Daily Return %]]&gt;0,"Gain",IF(StockData[[#This Row],[Daily Return %]]&lt;0,"Loss","No Change"))</f>
        <v>Gain</v>
      </c>
    </row>
    <row r="624" spans="1:25" x14ac:dyDescent="0.3">
      <c r="A624" s="1">
        <v>45462</v>
      </c>
      <c r="B624" s="1" t="s">
        <v>667</v>
      </c>
      <c r="C624" s="1" t="s">
        <v>142</v>
      </c>
      <c r="D624">
        <f>MONTH(StockData[[#This Row],[DATE]])</f>
        <v>6</v>
      </c>
      <c r="E624">
        <v>2024</v>
      </c>
      <c r="F624" t="s">
        <v>97</v>
      </c>
      <c r="G624" t="str">
        <f>"Q"&amp;ROUNDUP(StockData[[#This Row],[Month Number]]/3,0)</f>
        <v>Q2</v>
      </c>
      <c r="H624" s="1" t="s">
        <v>551</v>
      </c>
      <c r="I624" s="1" t="s">
        <v>29</v>
      </c>
      <c r="J624" t="s">
        <v>30</v>
      </c>
      <c r="K624">
        <v>1613.4</v>
      </c>
      <c r="L624">
        <v>1669.9</v>
      </c>
      <c r="M624">
        <v>1604</v>
      </c>
      <c r="N624">
        <v>1607.8</v>
      </c>
      <c r="O624">
        <v>1657</v>
      </c>
      <c r="P624">
        <v>1657.85</v>
      </c>
      <c r="Q624">
        <v>1644.44</v>
      </c>
      <c r="R624">
        <v>45065598</v>
      </c>
      <c r="S624">
        <v>74107587437.399994</v>
      </c>
      <c r="T624">
        <v>709705</v>
      </c>
      <c r="U624">
        <v>24850893</v>
      </c>
      <c r="V624">
        <v>55.14</v>
      </c>
      <c r="W624" s="3">
        <f>StockData[[#This Row],[CLOSE]]-StockData[[#This Row],[PREV. CLOSE]]</f>
        <v>50.049999999999955</v>
      </c>
      <c r="X624" s="2">
        <f>IFERROR((StockData[[#This Row],[CLOSE]]-StockData[[#This Row],[PREV. CLOSE]])/StockData[[#This Row],[PREV. CLOSE]],0)</f>
        <v>3.1129493718124117E-2</v>
      </c>
      <c r="Y624" t="str">
        <f>IF(StockData[[#This Row],[Daily Return %]]&gt;0,"Gain",IF(StockData[[#This Row],[Daily Return %]]&lt;0,"Loss","No Change"))</f>
        <v>Gain</v>
      </c>
    </row>
    <row r="625" spans="1:25" x14ac:dyDescent="0.3">
      <c r="A625" s="1">
        <v>45463</v>
      </c>
      <c r="B625" s="1" t="s">
        <v>668</v>
      </c>
      <c r="C625" s="1" t="s">
        <v>142</v>
      </c>
      <c r="D625">
        <f>MONTH(StockData[[#This Row],[DATE]])</f>
        <v>6</v>
      </c>
      <c r="E625">
        <v>2024</v>
      </c>
      <c r="F625" t="s">
        <v>97</v>
      </c>
      <c r="G625" t="str">
        <f>"Q"&amp;ROUNDUP(StockData[[#This Row],[Month Number]]/3,0)</f>
        <v>Q2</v>
      </c>
      <c r="H625" s="1" t="s">
        <v>551</v>
      </c>
      <c r="I625" s="1" t="s">
        <v>29</v>
      </c>
      <c r="J625" t="s">
        <v>30</v>
      </c>
      <c r="K625">
        <v>1669.8</v>
      </c>
      <c r="L625">
        <v>1681.45</v>
      </c>
      <c r="M625">
        <v>1652</v>
      </c>
      <c r="N625">
        <v>1657.85</v>
      </c>
      <c r="O625">
        <v>1667.25</v>
      </c>
      <c r="P625">
        <v>1669.35</v>
      </c>
      <c r="Q625">
        <v>1667.89</v>
      </c>
      <c r="R625">
        <v>20704371</v>
      </c>
      <c r="S625">
        <v>34532604621.849998</v>
      </c>
      <c r="T625">
        <v>465827</v>
      </c>
      <c r="U625">
        <v>12930152</v>
      </c>
      <c r="V625">
        <v>62.45</v>
      </c>
      <c r="W625" s="3">
        <f>StockData[[#This Row],[CLOSE]]-StockData[[#This Row],[PREV. CLOSE]]</f>
        <v>11.5</v>
      </c>
      <c r="X625" s="2">
        <f>IFERROR((StockData[[#This Row],[CLOSE]]-StockData[[#This Row],[PREV. CLOSE]])/StockData[[#This Row],[PREV. CLOSE]],0)</f>
        <v>6.9366951171698291E-3</v>
      </c>
      <c r="Y625" t="str">
        <f>IF(StockData[[#This Row],[Daily Return %]]&gt;0,"Gain",IF(StockData[[#This Row],[Daily Return %]]&lt;0,"Loss","No Change"))</f>
        <v>Gain</v>
      </c>
    </row>
    <row r="626" spans="1:25" x14ac:dyDescent="0.3">
      <c r="A626" s="1">
        <v>45464</v>
      </c>
      <c r="B626" s="1" t="s">
        <v>669</v>
      </c>
      <c r="C626" s="1" t="s">
        <v>142</v>
      </c>
      <c r="D626">
        <f>MONTH(StockData[[#This Row],[DATE]])</f>
        <v>6</v>
      </c>
      <c r="E626">
        <v>2024</v>
      </c>
      <c r="F626" t="s">
        <v>97</v>
      </c>
      <c r="G626" t="str">
        <f>"Q"&amp;ROUNDUP(StockData[[#This Row],[Month Number]]/3,0)</f>
        <v>Q2</v>
      </c>
      <c r="H626" s="1" t="s">
        <v>551</v>
      </c>
      <c r="I626" s="1" t="s">
        <v>29</v>
      </c>
      <c r="J626" t="s">
        <v>30</v>
      </c>
      <c r="K626">
        <v>1672.85</v>
      </c>
      <c r="L626">
        <v>1672.85</v>
      </c>
      <c r="M626">
        <v>1643.15</v>
      </c>
      <c r="N626">
        <v>1669.35</v>
      </c>
      <c r="O626">
        <v>1661.65</v>
      </c>
      <c r="P626">
        <v>1665.75</v>
      </c>
      <c r="Q626">
        <v>1658.68</v>
      </c>
      <c r="R626">
        <v>25815388</v>
      </c>
      <c r="S626">
        <v>42819437838.900002</v>
      </c>
      <c r="T626">
        <v>408577</v>
      </c>
      <c r="U626">
        <v>13592741</v>
      </c>
      <c r="V626">
        <v>52.65</v>
      </c>
      <c r="W626" s="3">
        <f>StockData[[#This Row],[CLOSE]]-StockData[[#This Row],[PREV. CLOSE]]</f>
        <v>-3.5999999999999091</v>
      </c>
      <c r="X626" s="2">
        <f>IFERROR((StockData[[#This Row],[CLOSE]]-StockData[[#This Row],[PREV. CLOSE]])/StockData[[#This Row],[PREV. CLOSE]],0)</f>
        <v>-2.1565279899361483E-3</v>
      </c>
      <c r="Y626" t="str">
        <f>IF(StockData[[#This Row],[Daily Return %]]&gt;0,"Gain",IF(StockData[[#This Row],[Daily Return %]]&lt;0,"Loss","No Change"))</f>
        <v>Loss</v>
      </c>
    </row>
    <row r="627" spans="1:25" x14ac:dyDescent="0.3">
      <c r="A627" s="1">
        <v>45467</v>
      </c>
      <c r="B627" s="1" t="s">
        <v>670</v>
      </c>
      <c r="C627" s="1" t="s">
        <v>142</v>
      </c>
      <c r="D627">
        <f>MONTH(StockData[[#This Row],[DATE]])</f>
        <v>6</v>
      </c>
      <c r="E627">
        <v>2024</v>
      </c>
      <c r="F627" t="s">
        <v>97</v>
      </c>
      <c r="G627" t="str">
        <f>"Q"&amp;ROUNDUP(StockData[[#This Row],[Month Number]]/3,0)</f>
        <v>Q2</v>
      </c>
      <c r="H627" s="1" t="s">
        <v>551</v>
      </c>
      <c r="I627" s="1" t="s">
        <v>29</v>
      </c>
      <c r="J627" t="s">
        <v>30</v>
      </c>
      <c r="K627">
        <v>1647</v>
      </c>
      <c r="L627">
        <v>1675.1</v>
      </c>
      <c r="M627">
        <v>1645.75</v>
      </c>
      <c r="N627">
        <v>1665.75</v>
      </c>
      <c r="O627">
        <v>1671</v>
      </c>
      <c r="P627">
        <v>1672.4</v>
      </c>
      <c r="Q627">
        <v>1664.93</v>
      </c>
      <c r="R627">
        <v>14272497</v>
      </c>
      <c r="S627">
        <v>23762644259.599998</v>
      </c>
      <c r="T627">
        <v>387580</v>
      </c>
      <c r="U627">
        <v>8066775</v>
      </c>
      <c r="V627">
        <v>56.52</v>
      </c>
      <c r="W627" s="3">
        <f>StockData[[#This Row],[CLOSE]]-StockData[[#This Row],[PREV. CLOSE]]</f>
        <v>6.6500000000000909</v>
      </c>
      <c r="X627" s="2">
        <f>IFERROR((StockData[[#This Row],[CLOSE]]-StockData[[#This Row],[PREV. CLOSE]])/StockData[[#This Row],[PREV. CLOSE]],0)</f>
        <v>3.9921957076392558E-3</v>
      </c>
      <c r="Y627" t="str">
        <f>IF(StockData[[#This Row],[Daily Return %]]&gt;0,"Gain",IF(StockData[[#This Row],[Daily Return %]]&lt;0,"Loss","No Change"))</f>
        <v>Gain</v>
      </c>
    </row>
    <row r="628" spans="1:25" x14ac:dyDescent="0.3">
      <c r="A628" s="1">
        <v>45468</v>
      </c>
      <c r="B628" s="1" t="s">
        <v>671</v>
      </c>
      <c r="C628" s="1" t="s">
        <v>142</v>
      </c>
      <c r="D628">
        <f>MONTH(StockData[[#This Row],[DATE]])</f>
        <v>6</v>
      </c>
      <c r="E628">
        <v>2024</v>
      </c>
      <c r="F628" t="s">
        <v>97</v>
      </c>
      <c r="G628" t="str">
        <f>"Q"&amp;ROUNDUP(StockData[[#This Row],[Month Number]]/3,0)</f>
        <v>Q2</v>
      </c>
      <c r="H628" s="1" t="s">
        <v>551</v>
      </c>
      <c r="I628" s="1" t="s">
        <v>29</v>
      </c>
      <c r="J628" t="s">
        <v>30</v>
      </c>
      <c r="K628">
        <v>1671.1</v>
      </c>
      <c r="L628">
        <v>1716.95</v>
      </c>
      <c r="M628">
        <v>1671.1</v>
      </c>
      <c r="N628">
        <v>1672.4</v>
      </c>
      <c r="O628">
        <v>1707</v>
      </c>
      <c r="P628">
        <v>1711.35</v>
      </c>
      <c r="Q628">
        <v>1705.04</v>
      </c>
      <c r="R628">
        <v>37260774</v>
      </c>
      <c r="S628">
        <v>63531128010.5</v>
      </c>
      <c r="T628">
        <v>690683</v>
      </c>
      <c r="U628">
        <v>19231430</v>
      </c>
      <c r="V628">
        <v>51.61</v>
      </c>
      <c r="W628" s="3">
        <f>StockData[[#This Row],[CLOSE]]-StockData[[#This Row],[PREV. CLOSE]]</f>
        <v>38.949999999999818</v>
      </c>
      <c r="X628" s="2">
        <f>IFERROR((StockData[[#This Row],[CLOSE]]-StockData[[#This Row],[PREV. CLOSE]])/StockData[[#This Row],[PREV. CLOSE]],0)</f>
        <v>2.3289882803157028E-2</v>
      </c>
      <c r="Y628" t="str">
        <f>IF(StockData[[#This Row],[Daily Return %]]&gt;0,"Gain",IF(StockData[[#This Row],[Daily Return %]]&lt;0,"Loss","No Change"))</f>
        <v>Gain</v>
      </c>
    </row>
    <row r="629" spans="1:25" x14ac:dyDescent="0.3">
      <c r="A629" s="1">
        <v>45469</v>
      </c>
      <c r="B629" s="1" t="s">
        <v>672</v>
      </c>
      <c r="C629" s="1" t="s">
        <v>142</v>
      </c>
      <c r="D629">
        <f>MONTH(StockData[[#This Row],[DATE]])</f>
        <v>6</v>
      </c>
      <c r="E629">
        <v>2024</v>
      </c>
      <c r="F629" t="s">
        <v>97</v>
      </c>
      <c r="G629" t="str">
        <f>"Q"&amp;ROUNDUP(StockData[[#This Row],[Month Number]]/3,0)</f>
        <v>Q2</v>
      </c>
      <c r="H629" s="1" t="s">
        <v>551</v>
      </c>
      <c r="I629" s="1" t="s">
        <v>29</v>
      </c>
      <c r="J629" t="s">
        <v>30</v>
      </c>
      <c r="K629">
        <v>1707.95</v>
      </c>
      <c r="L629">
        <v>1710.9</v>
      </c>
      <c r="M629">
        <v>1691.1</v>
      </c>
      <c r="N629">
        <v>1711.35</v>
      </c>
      <c r="O629">
        <v>1693.5</v>
      </c>
      <c r="P629">
        <v>1701.5</v>
      </c>
      <c r="Q629">
        <v>1703.01</v>
      </c>
      <c r="R629">
        <v>23798333</v>
      </c>
      <c r="S629">
        <v>40528870562.050003</v>
      </c>
      <c r="T629">
        <v>424591</v>
      </c>
      <c r="U629">
        <v>15083364</v>
      </c>
      <c r="V629">
        <v>63.38</v>
      </c>
      <c r="W629" s="3">
        <f>StockData[[#This Row],[CLOSE]]-StockData[[#This Row],[PREV. CLOSE]]</f>
        <v>-9.8499999999999091</v>
      </c>
      <c r="X629" s="2">
        <f>IFERROR((StockData[[#This Row],[CLOSE]]-StockData[[#This Row],[PREV. CLOSE]])/StockData[[#This Row],[PREV. CLOSE]],0)</f>
        <v>-5.7556899523767257E-3</v>
      </c>
      <c r="Y629" t="str">
        <f>IF(StockData[[#This Row],[Daily Return %]]&gt;0,"Gain",IF(StockData[[#This Row],[Daily Return %]]&lt;0,"Loss","No Change"))</f>
        <v>Loss</v>
      </c>
    </row>
    <row r="630" spans="1:25" x14ac:dyDescent="0.3">
      <c r="A630" s="1">
        <v>45470</v>
      </c>
      <c r="B630" s="1" t="s">
        <v>673</v>
      </c>
      <c r="C630" s="1" t="s">
        <v>142</v>
      </c>
      <c r="D630">
        <f>MONTH(StockData[[#This Row],[DATE]])</f>
        <v>6</v>
      </c>
      <c r="E630">
        <v>2024</v>
      </c>
      <c r="F630" t="s">
        <v>97</v>
      </c>
      <c r="G630" t="str">
        <f>"Q"&amp;ROUNDUP(StockData[[#This Row],[Month Number]]/3,0)</f>
        <v>Q2</v>
      </c>
      <c r="H630" s="1" t="s">
        <v>551</v>
      </c>
      <c r="I630" s="1" t="s">
        <v>29</v>
      </c>
      <c r="J630" t="s">
        <v>30</v>
      </c>
      <c r="K630">
        <v>1696.1</v>
      </c>
      <c r="L630">
        <v>1713</v>
      </c>
      <c r="M630">
        <v>1686.6</v>
      </c>
      <c r="N630">
        <v>1701.5</v>
      </c>
      <c r="O630">
        <v>1696.45</v>
      </c>
      <c r="P630">
        <v>1696.15</v>
      </c>
      <c r="Q630">
        <v>1697.92</v>
      </c>
      <c r="R630">
        <v>27537325</v>
      </c>
      <c r="S630">
        <v>46756142645.900002</v>
      </c>
      <c r="T630">
        <v>586504</v>
      </c>
      <c r="U630">
        <v>14620093</v>
      </c>
      <c r="V630">
        <v>53.09</v>
      </c>
      <c r="W630" s="3">
        <f>StockData[[#This Row],[CLOSE]]-StockData[[#This Row],[PREV. CLOSE]]</f>
        <v>-5.3499999999999091</v>
      </c>
      <c r="X630" s="2">
        <f>IFERROR((StockData[[#This Row],[CLOSE]]-StockData[[#This Row],[PREV. CLOSE]])/StockData[[#This Row],[PREV. CLOSE]],0)</f>
        <v>-3.1442844548926884E-3</v>
      </c>
      <c r="Y630" t="str">
        <f>IF(StockData[[#This Row],[Daily Return %]]&gt;0,"Gain",IF(StockData[[#This Row],[Daily Return %]]&lt;0,"Loss","No Change"))</f>
        <v>Loss</v>
      </c>
    </row>
    <row r="631" spans="1:25" x14ac:dyDescent="0.3">
      <c r="A631" s="1">
        <v>45471</v>
      </c>
      <c r="B631" s="1" t="s">
        <v>674</v>
      </c>
      <c r="C631" s="1" t="s">
        <v>142</v>
      </c>
      <c r="D631">
        <f>MONTH(StockData[[#This Row],[DATE]])</f>
        <v>6</v>
      </c>
      <c r="E631">
        <v>2024</v>
      </c>
      <c r="F631" t="s">
        <v>97</v>
      </c>
      <c r="G631" t="str">
        <f>"Q"&amp;ROUNDUP(StockData[[#This Row],[Month Number]]/3,0)</f>
        <v>Q2</v>
      </c>
      <c r="H631" s="1" t="s">
        <v>551</v>
      </c>
      <c r="I631" s="1" t="s">
        <v>29</v>
      </c>
      <c r="J631" t="s">
        <v>30</v>
      </c>
      <c r="K631">
        <v>1697.6</v>
      </c>
      <c r="L631">
        <v>1706.6</v>
      </c>
      <c r="M631">
        <v>1679</v>
      </c>
      <c r="N631">
        <v>1696.15</v>
      </c>
      <c r="O631">
        <v>1685</v>
      </c>
      <c r="P631">
        <v>1683.8</v>
      </c>
      <c r="Q631">
        <v>1692.59</v>
      </c>
      <c r="R631">
        <v>13238023</v>
      </c>
      <c r="S631">
        <v>22406574604.549999</v>
      </c>
      <c r="T631">
        <v>312550</v>
      </c>
      <c r="U631">
        <v>7702121</v>
      </c>
      <c r="V631">
        <v>58.18</v>
      </c>
      <c r="W631" s="3">
        <f>StockData[[#This Row],[CLOSE]]-StockData[[#This Row],[PREV. CLOSE]]</f>
        <v>-12.350000000000136</v>
      </c>
      <c r="X631" s="2">
        <f>IFERROR((StockData[[#This Row],[CLOSE]]-StockData[[#This Row],[PREV. CLOSE]])/StockData[[#This Row],[PREV. CLOSE]],0)</f>
        <v>-7.2811956489698057E-3</v>
      </c>
      <c r="Y631" t="str">
        <f>IF(StockData[[#This Row],[Daily Return %]]&gt;0,"Gain",IF(StockData[[#This Row],[Daily Return %]]&lt;0,"Loss","No Change"))</f>
        <v>Loss</v>
      </c>
    </row>
    <row r="632" spans="1:25" x14ac:dyDescent="0.3">
      <c r="A632" s="1">
        <v>45474</v>
      </c>
      <c r="B632" s="1" t="s">
        <v>675</v>
      </c>
      <c r="C632" s="1" t="s">
        <v>162</v>
      </c>
      <c r="D632">
        <f>MONTH(StockData[[#This Row],[DATE]])</f>
        <v>7</v>
      </c>
      <c r="E632">
        <v>2024</v>
      </c>
      <c r="F632" t="s">
        <v>163</v>
      </c>
      <c r="G632" t="str">
        <f>"Q"&amp;ROUNDUP(StockData[[#This Row],[Month Number]]/3,0)</f>
        <v>Q3</v>
      </c>
      <c r="H632" s="1" t="s">
        <v>551</v>
      </c>
      <c r="I632" s="1" t="s">
        <v>29</v>
      </c>
      <c r="J632" t="s">
        <v>30</v>
      </c>
      <c r="K632">
        <v>1680</v>
      </c>
      <c r="L632">
        <v>1707.3</v>
      </c>
      <c r="M632">
        <v>1680</v>
      </c>
      <c r="N632">
        <v>1683.8</v>
      </c>
      <c r="O632">
        <v>1704.2</v>
      </c>
      <c r="P632">
        <v>1705.2</v>
      </c>
      <c r="Q632">
        <v>1699.74</v>
      </c>
      <c r="R632">
        <v>10593512</v>
      </c>
      <c r="S632">
        <v>18006189828.25</v>
      </c>
      <c r="T632">
        <v>355235</v>
      </c>
      <c r="U632">
        <v>6250644</v>
      </c>
      <c r="V632">
        <v>59</v>
      </c>
      <c r="W632" s="3">
        <f>StockData[[#This Row],[CLOSE]]-StockData[[#This Row],[PREV. CLOSE]]</f>
        <v>21.400000000000091</v>
      </c>
      <c r="X632" s="2">
        <f>IFERROR((StockData[[#This Row],[CLOSE]]-StockData[[#This Row],[PREV. CLOSE]])/StockData[[#This Row],[PREV. CLOSE]],0)</f>
        <v>1.2709347903551545E-2</v>
      </c>
      <c r="Y632" t="str">
        <f>IF(StockData[[#This Row],[Daily Return %]]&gt;0,"Gain",IF(StockData[[#This Row],[Daily Return %]]&lt;0,"Loss","No Change"))</f>
        <v>Gain</v>
      </c>
    </row>
    <row r="633" spans="1:25" x14ac:dyDescent="0.3">
      <c r="A633" s="1">
        <v>45475</v>
      </c>
      <c r="B633" s="1" t="s">
        <v>676</v>
      </c>
      <c r="C633" s="1" t="s">
        <v>162</v>
      </c>
      <c r="D633">
        <f>MONTH(StockData[[#This Row],[DATE]])</f>
        <v>7</v>
      </c>
      <c r="E633">
        <v>2024</v>
      </c>
      <c r="F633" t="s">
        <v>163</v>
      </c>
      <c r="G633" t="str">
        <f>"Q"&amp;ROUNDUP(StockData[[#This Row],[Month Number]]/3,0)</f>
        <v>Q3</v>
      </c>
      <c r="H633" s="1" t="s">
        <v>551</v>
      </c>
      <c r="I633" s="1" t="s">
        <v>29</v>
      </c>
      <c r="J633" t="s">
        <v>30</v>
      </c>
      <c r="K633">
        <v>1715</v>
      </c>
      <c r="L633">
        <v>1734.9</v>
      </c>
      <c r="M633">
        <v>1702.75</v>
      </c>
      <c r="N633">
        <v>1705.2</v>
      </c>
      <c r="O633">
        <v>1728</v>
      </c>
      <c r="P633">
        <v>1730.6</v>
      </c>
      <c r="Q633">
        <v>1722.46</v>
      </c>
      <c r="R633">
        <v>22960845</v>
      </c>
      <c r="S633">
        <v>39549118301.050003</v>
      </c>
      <c r="T633">
        <v>486972</v>
      </c>
      <c r="U633">
        <v>10299873</v>
      </c>
      <c r="V633">
        <v>44.86</v>
      </c>
      <c r="W633" s="3">
        <f>StockData[[#This Row],[CLOSE]]-StockData[[#This Row],[PREV. CLOSE]]</f>
        <v>25.399999999999864</v>
      </c>
      <c r="X633" s="2">
        <f>IFERROR((StockData[[#This Row],[CLOSE]]-StockData[[#This Row],[PREV. CLOSE]])/StockData[[#This Row],[PREV. CLOSE]],0)</f>
        <v>1.4895613417780826E-2</v>
      </c>
      <c r="Y633" t="str">
        <f>IF(StockData[[#This Row],[Daily Return %]]&gt;0,"Gain",IF(StockData[[#This Row],[Daily Return %]]&lt;0,"Loss","No Change"))</f>
        <v>Gain</v>
      </c>
    </row>
    <row r="634" spans="1:25" x14ac:dyDescent="0.3">
      <c r="A634" s="1">
        <v>45476</v>
      </c>
      <c r="B634" s="1" t="s">
        <v>677</v>
      </c>
      <c r="C634" s="1" t="s">
        <v>162</v>
      </c>
      <c r="D634">
        <f>MONTH(StockData[[#This Row],[DATE]])</f>
        <v>7</v>
      </c>
      <c r="E634">
        <v>2024</v>
      </c>
      <c r="F634" t="s">
        <v>163</v>
      </c>
      <c r="G634" t="str">
        <f>"Q"&amp;ROUNDUP(StockData[[#This Row],[Month Number]]/3,0)</f>
        <v>Q3</v>
      </c>
      <c r="H634" s="1" t="s">
        <v>551</v>
      </c>
      <c r="I634" s="1" t="s">
        <v>29</v>
      </c>
      <c r="J634" t="s">
        <v>30</v>
      </c>
      <c r="K634">
        <v>1791</v>
      </c>
      <c r="L634">
        <v>1794</v>
      </c>
      <c r="M634">
        <v>1764.65</v>
      </c>
      <c r="N634">
        <v>1730.6</v>
      </c>
      <c r="O634">
        <v>1767.7</v>
      </c>
      <c r="P634">
        <v>1768.65</v>
      </c>
      <c r="Q634">
        <v>1776.87</v>
      </c>
      <c r="R634">
        <v>61608901</v>
      </c>
      <c r="S634">
        <v>109470877766.89999</v>
      </c>
      <c r="T634">
        <v>846404</v>
      </c>
      <c r="U634">
        <v>38698242</v>
      </c>
      <c r="V634">
        <v>62.81</v>
      </c>
      <c r="W634" s="3">
        <f>StockData[[#This Row],[CLOSE]]-StockData[[#This Row],[PREV. CLOSE]]</f>
        <v>38.050000000000182</v>
      </c>
      <c r="X634" s="2">
        <f>IFERROR((StockData[[#This Row],[CLOSE]]-StockData[[#This Row],[PREV. CLOSE]])/StockData[[#This Row],[PREV. CLOSE]],0)</f>
        <v>2.1986594244770705E-2</v>
      </c>
      <c r="Y634" t="str">
        <f>IF(StockData[[#This Row],[Daily Return %]]&gt;0,"Gain",IF(StockData[[#This Row],[Daily Return %]]&lt;0,"Loss","No Change"))</f>
        <v>Gain</v>
      </c>
    </row>
    <row r="635" spans="1:25" x14ac:dyDescent="0.3">
      <c r="A635" s="1">
        <v>45477</v>
      </c>
      <c r="B635" s="1" t="s">
        <v>678</v>
      </c>
      <c r="C635" s="1" t="s">
        <v>162</v>
      </c>
      <c r="D635">
        <f>MONTH(StockData[[#This Row],[DATE]])</f>
        <v>7</v>
      </c>
      <c r="E635">
        <v>2024</v>
      </c>
      <c r="F635" t="s">
        <v>163</v>
      </c>
      <c r="G635" t="str">
        <f>"Q"&amp;ROUNDUP(StockData[[#This Row],[Month Number]]/3,0)</f>
        <v>Q3</v>
      </c>
      <c r="H635" s="1" t="s">
        <v>551</v>
      </c>
      <c r="I635" s="1" t="s">
        <v>29</v>
      </c>
      <c r="J635" t="s">
        <v>30</v>
      </c>
      <c r="K635">
        <v>1759.75</v>
      </c>
      <c r="L635">
        <v>1759.75</v>
      </c>
      <c r="M635">
        <v>1724.85</v>
      </c>
      <c r="N635">
        <v>1768.65</v>
      </c>
      <c r="O635">
        <v>1728</v>
      </c>
      <c r="P635">
        <v>1727.15</v>
      </c>
      <c r="Q635">
        <v>1735.22</v>
      </c>
      <c r="R635">
        <v>22924329</v>
      </c>
      <c r="S635">
        <v>39778717290.5</v>
      </c>
      <c r="T635">
        <v>405416</v>
      </c>
      <c r="U635">
        <v>15488873</v>
      </c>
      <c r="V635">
        <v>67.569999999999993</v>
      </c>
      <c r="W635" s="3">
        <f>StockData[[#This Row],[CLOSE]]-StockData[[#This Row],[PREV. CLOSE]]</f>
        <v>-41.5</v>
      </c>
      <c r="X635" s="2">
        <f>IFERROR((StockData[[#This Row],[CLOSE]]-StockData[[#This Row],[PREV. CLOSE]])/StockData[[#This Row],[PREV. CLOSE]],0)</f>
        <v>-2.3464224125745625E-2</v>
      </c>
      <c r="Y635" t="str">
        <f>IF(StockData[[#This Row],[Daily Return %]]&gt;0,"Gain",IF(StockData[[#This Row],[Daily Return %]]&lt;0,"Loss","No Change"))</f>
        <v>Loss</v>
      </c>
    </row>
    <row r="636" spans="1:25" x14ac:dyDescent="0.3">
      <c r="A636" s="1">
        <v>45478</v>
      </c>
      <c r="B636" s="1" t="s">
        <v>679</v>
      </c>
      <c r="C636" s="1" t="s">
        <v>162</v>
      </c>
      <c r="D636">
        <f>MONTH(StockData[[#This Row],[DATE]])</f>
        <v>7</v>
      </c>
      <c r="E636">
        <v>2024</v>
      </c>
      <c r="F636" t="s">
        <v>163</v>
      </c>
      <c r="G636" t="str">
        <f>"Q"&amp;ROUNDUP(StockData[[#This Row],[Month Number]]/3,0)</f>
        <v>Q3</v>
      </c>
      <c r="H636" s="1" t="s">
        <v>551</v>
      </c>
      <c r="I636" s="1" t="s">
        <v>29</v>
      </c>
      <c r="J636" t="s">
        <v>30</v>
      </c>
      <c r="K636">
        <v>1685</v>
      </c>
      <c r="L636">
        <v>1685</v>
      </c>
      <c r="M636">
        <v>1642.2</v>
      </c>
      <c r="N636">
        <v>1727.15</v>
      </c>
      <c r="O636">
        <v>1649.4</v>
      </c>
      <c r="P636">
        <v>1648.1</v>
      </c>
      <c r="Q636">
        <v>1656.79</v>
      </c>
      <c r="R636">
        <v>41121274</v>
      </c>
      <c r="S636">
        <v>68129239005.75</v>
      </c>
      <c r="T636">
        <v>1117072</v>
      </c>
      <c r="U636">
        <v>26657099</v>
      </c>
      <c r="V636">
        <v>64.83</v>
      </c>
      <c r="W636" s="3">
        <f>StockData[[#This Row],[CLOSE]]-StockData[[#This Row],[PREV. CLOSE]]</f>
        <v>-79.050000000000182</v>
      </c>
      <c r="X636" s="2">
        <f>IFERROR((StockData[[#This Row],[CLOSE]]-StockData[[#This Row],[PREV. CLOSE]])/StockData[[#This Row],[PREV. CLOSE]],0)</f>
        <v>-4.5769041484526637E-2</v>
      </c>
      <c r="Y636" t="str">
        <f>IF(StockData[[#This Row],[Daily Return %]]&gt;0,"Gain",IF(StockData[[#This Row],[Daily Return %]]&lt;0,"Loss","No Change"))</f>
        <v>Loss</v>
      </c>
    </row>
    <row r="637" spans="1:25" x14ac:dyDescent="0.3">
      <c r="A637" s="1">
        <v>45481</v>
      </c>
      <c r="B637" s="1" t="s">
        <v>680</v>
      </c>
      <c r="C637" s="1" t="s">
        <v>162</v>
      </c>
      <c r="D637">
        <f>MONTH(StockData[[#This Row],[DATE]])</f>
        <v>7</v>
      </c>
      <c r="E637">
        <v>2024</v>
      </c>
      <c r="F637" t="s">
        <v>163</v>
      </c>
      <c r="G637" t="str">
        <f>"Q"&amp;ROUNDUP(StockData[[#This Row],[Month Number]]/3,0)</f>
        <v>Q3</v>
      </c>
      <c r="H637" s="1" t="s">
        <v>551</v>
      </c>
      <c r="I637" s="1" t="s">
        <v>29</v>
      </c>
      <c r="J637" t="s">
        <v>30</v>
      </c>
      <c r="K637">
        <v>1645.3</v>
      </c>
      <c r="L637">
        <v>1654.95</v>
      </c>
      <c r="M637">
        <v>1627.15</v>
      </c>
      <c r="N637">
        <v>1648.1</v>
      </c>
      <c r="O637">
        <v>1636.35</v>
      </c>
      <c r="P637">
        <v>1635.35</v>
      </c>
      <c r="Q637">
        <v>1640.07</v>
      </c>
      <c r="R637">
        <v>19543900</v>
      </c>
      <c r="S637">
        <v>32053306234.349998</v>
      </c>
      <c r="T637">
        <v>324769</v>
      </c>
      <c r="U637">
        <v>14297454</v>
      </c>
      <c r="V637">
        <v>73.16</v>
      </c>
      <c r="W637" s="3">
        <f>StockData[[#This Row],[CLOSE]]-StockData[[#This Row],[PREV. CLOSE]]</f>
        <v>-12.75</v>
      </c>
      <c r="X637" s="2">
        <f>IFERROR((StockData[[#This Row],[CLOSE]]-StockData[[#This Row],[PREV. CLOSE]])/StockData[[#This Row],[PREV. CLOSE]],0)</f>
        <v>-7.7361810569746984E-3</v>
      </c>
      <c r="Y637" t="str">
        <f>IF(StockData[[#This Row],[Daily Return %]]&gt;0,"Gain",IF(StockData[[#This Row],[Daily Return %]]&lt;0,"Loss","No Change"))</f>
        <v>Loss</v>
      </c>
    </row>
    <row r="638" spans="1:25" x14ac:dyDescent="0.3">
      <c r="A638" s="1">
        <v>45482</v>
      </c>
      <c r="B638" s="1" t="s">
        <v>681</v>
      </c>
      <c r="C638" s="1" t="s">
        <v>162</v>
      </c>
      <c r="D638">
        <f>MONTH(StockData[[#This Row],[DATE]])</f>
        <v>7</v>
      </c>
      <c r="E638">
        <v>2024</v>
      </c>
      <c r="F638" t="s">
        <v>163</v>
      </c>
      <c r="G638" t="str">
        <f>"Q"&amp;ROUNDUP(StockData[[#This Row],[Month Number]]/3,0)</f>
        <v>Q3</v>
      </c>
      <c r="H638" s="1" t="s">
        <v>551</v>
      </c>
      <c r="I638" s="1" t="s">
        <v>29</v>
      </c>
      <c r="J638" t="s">
        <v>30</v>
      </c>
      <c r="K638">
        <v>1625</v>
      </c>
      <c r="L638">
        <v>1646.7</v>
      </c>
      <c r="M638">
        <v>1620.35</v>
      </c>
      <c r="N638">
        <v>1635.35</v>
      </c>
      <c r="O638">
        <v>1638.8</v>
      </c>
      <c r="P638">
        <v>1636.5</v>
      </c>
      <c r="Q638">
        <v>1638.53</v>
      </c>
      <c r="R638">
        <v>24275439</v>
      </c>
      <c r="S638">
        <v>39776084749.699997</v>
      </c>
      <c r="T638">
        <v>442487</v>
      </c>
      <c r="U638">
        <v>16711437</v>
      </c>
      <c r="V638">
        <v>68.84</v>
      </c>
      <c r="W638" s="3">
        <f>StockData[[#This Row],[CLOSE]]-StockData[[#This Row],[PREV. CLOSE]]</f>
        <v>1.1500000000000909</v>
      </c>
      <c r="X638" s="2">
        <f>IFERROR((StockData[[#This Row],[CLOSE]]-StockData[[#This Row],[PREV. CLOSE]])/StockData[[#This Row],[PREV. CLOSE]],0)</f>
        <v>7.0321337939896109E-4</v>
      </c>
      <c r="Y638" t="str">
        <f>IF(StockData[[#This Row],[Daily Return %]]&gt;0,"Gain",IF(StockData[[#This Row],[Daily Return %]]&lt;0,"Loss","No Change"))</f>
        <v>Gain</v>
      </c>
    </row>
    <row r="639" spans="1:25" x14ac:dyDescent="0.3">
      <c r="A639" s="1">
        <v>45483</v>
      </c>
      <c r="B639" s="1" t="s">
        <v>682</v>
      </c>
      <c r="C639" s="1" t="s">
        <v>162</v>
      </c>
      <c r="D639">
        <f>MONTH(StockData[[#This Row],[DATE]])</f>
        <v>7</v>
      </c>
      <c r="E639">
        <v>2024</v>
      </c>
      <c r="F639" t="s">
        <v>163</v>
      </c>
      <c r="G639" t="str">
        <f>"Q"&amp;ROUNDUP(StockData[[#This Row],[Month Number]]/3,0)</f>
        <v>Q3</v>
      </c>
      <c r="H639" s="1" t="s">
        <v>551</v>
      </c>
      <c r="I639" s="1" t="s">
        <v>29</v>
      </c>
      <c r="J639" t="s">
        <v>30</v>
      </c>
      <c r="K639">
        <v>1629.95</v>
      </c>
      <c r="L639">
        <v>1640</v>
      </c>
      <c r="M639">
        <v>1620.75</v>
      </c>
      <c r="N639">
        <v>1636.5</v>
      </c>
      <c r="O639">
        <v>1628.7</v>
      </c>
      <c r="P639">
        <v>1626.1</v>
      </c>
      <c r="Q639">
        <v>1627.6</v>
      </c>
      <c r="R639">
        <v>22753591</v>
      </c>
      <c r="S639">
        <v>37033758498.900002</v>
      </c>
      <c r="T639">
        <v>405034</v>
      </c>
      <c r="U639">
        <v>14977914</v>
      </c>
      <c r="V639">
        <v>65.83</v>
      </c>
      <c r="W639" s="3">
        <f>StockData[[#This Row],[CLOSE]]-StockData[[#This Row],[PREV. CLOSE]]</f>
        <v>-10.400000000000091</v>
      </c>
      <c r="X639" s="2">
        <f>IFERROR((StockData[[#This Row],[CLOSE]]-StockData[[#This Row],[PREV. CLOSE]])/StockData[[#This Row],[PREV. CLOSE]],0)</f>
        <v>-6.3550259700581061E-3</v>
      </c>
      <c r="Y639" t="str">
        <f>IF(StockData[[#This Row],[Daily Return %]]&gt;0,"Gain",IF(StockData[[#This Row],[Daily Return %]]&lt;0,"Loss","No Change"))</f>
        <v>Loss</v>
      </c>
    </row>
    <row r="640" spans="1:25" x14ac:dyDescent="0.3">
      <c r="A640" s="1">
        <v>45484</v>
      </c>
      <c r="B640" s="1" t="s">
        <v>683</v>
      </c>
      <c r="C640" s="1" t="s">
        <v>162</v>
      </c>
      <c r="D640">
        <f>MONTH(StockData[[#This Row],[DATE]])</f>
        <v>7</v>
      </c>
      <c r="E640">
        <v>2024</v>
      </c>
      <c r="F640" t="s">
        <v>163</v>
      </c>
      <c r="G640" t="str">
        <f>"Q"&amp;ROUNDUP(StockData[[#This Row],[Month Number]]/3,0)</f>
        <v>Q3</v>
      </c>
      <c r="H640" s="1" t="s">
        <v>551</v>
      </c>
      <c r="I640" s="1" t="s">
        <v>29</v>
      </c>
      <c r="J640" t="s">
        <v>30</v>
      </c>
      <c r="K640">
        <v>1623.95</v>
      </c>
      <c r="L640">
        <v>1625.85</v>
      </c>
      <c r="M640">
        <v>1601</v>
      </c>
      <c r="N640">
        <v>1626.1</v>
      </c>
      <c r="O640">
        <v>1623</v>
      </c>
      <c r="P640">
        <v>1621.9</v>
      </c>
      <c r="Q640">
        <v>1612.69</v>
      </c>
      <c r="R640">
        <v>22088537</v>
      </c>
      <c r="S640">
        <v>35621865220.099998</v>
      </c>
      <c r="T640">
        <v>483343</v>
      </c>
      <c r="U640">
        <v>14712286</v>
      </c>
      <c r="V640">
        <v>66.61</v>
      </c>
      <c r="W640" s="3">
        <f>StockData[[#This Row],[CLOSE]]-StockData[[#This Row],[PREV. CLOSE]]</f>
        <v>-4.1999999999998181</v>
      </c>
      <c r="X640" s="2">
        <f>IFERROR((StockData[[#This Row],[CLOSE]]-StockData[[#This Row],[PREV. CLOSE]])/StockData[[#This Row],[PREV. CLOSE]],0)</f>
        <v>-2.5828669823502971E-3</v>
      </c>
      <c r="Y640" t="str">
        <f>IF(StockData[[#This Row],[Daily Return %]]&gt;0,"Gain",IF(StockData[[#This Row],[Daily Return %]]&lt;0,"Loss","No Change"))</f>
        <v>Loss</v>
      </c>
    </row>
    <row r="641" spans="1:25" x14ac:dyDescent="0.3">
      <c r="A641" s="1">
        <v>45485</v>
      </c>
      <c r="B641" s="1" t="s">
        <v>684</v>
      </c>
      <c r="C641" s="1" t="s">
        <v>162</v>
      </c>
      <c r="D641">
        <f>MONTH(StockData[[#This Row],[DATE]])</f>
        <v>7</v>
      </c>
      <c r="E641">
        <v>2024</v>
      </c>
      <c r="F641" t="s">
        <v>163</v>
      </c>
      <c r="G641" t="str">
        <f>"Q"&amp;ROUNDUP(StockData[[#This Row],[Month Number]]/3,0)</f>
        <v>Q3</v>
      </c>
      <c r="H641" s="1" t="s">
        <v>551</v>
      </c>
      <c r="I641" s="1" t="s">
        <v>29</v>
      </c>
      <c r="J641" t="s">
        <v>30</v>
      </c>
      <c r="K641">
        <v>1622</v>
      </c>
      <c r="L641">
        <v>1638.4</v>
      </c>
      <c r="M641">
        <v>1611.15</v>
      </c>
      <c r="N641">
        <v>1621.9</v>
      </c>
      <c r="O641">
        <v>1627.55</v>
      </c>
      <c r="P641">
        <v>1622.7</v>
      </c>
      <c r="Q641">
        <v>1624.06</v>
      </c>
      <c r="R641">
        <v>28024980</v>
      </c>
      <c r="S641">
        <v>45514220345.849998</v>
      </c>
      <c r="T641">
        <v>332780</v>
      </c>
      <c r="U641">
        <v>16663973</v>
      </c>
      <c r="V641">
        <v>59.46</v>
      </c>
      <c r="W641" s="3">
        <f>StockData[[#This Row],[CLOSE]]-StockData[[#This Row],[PREV. CLOSE]]</f>
        <v>0.79999999999995453</v>
      </c>
      <c r="X641" s="2">
        <f>IFERROR((StockData[[#This Row],[CLOSE]]-StockData[[#This Row],[PREV. CLOSE]])/StockData[[#This Row],[PREV. CLOSE]],0)</f>
        <v>4.9324865898018038E-4</v>
      </c>
      <c r="Y641" t="str">
        <f>IF(StockData[[#This Row],[Daily Return %]]&gt;0,"Gain",IF(StockData[[#This Row],[Daily Return %]]&lt;0,"Loss","No Change"))</f>
        <v>Gain</v>
      </c>
    </row>
    <row r="642" spans="1:25" x14ac:dyDescent="0.3">
      <c r="A642" s="1">
        <v>45488</v>
      </c>
      <c r="B642" s="1" t="s">
        <v>685</v>
      </c>
      <c r="C642" s="1" t="s">
        <v>162</v>
      </c>
      <c r="D642">
        <f>MONTH(StockData[[#This Row],[DATE]])</f>
        <v>7</v>
      </c>
      <c r="E642">
        <v>2024</v>
      </c>
      <c r="F642" t="s">
        <v>163</v>
      </c>
      <c r="G642" t="str">
        <f>"Q"&amp;ROUNDUP(StockData[[#This Row],[Month Number]]/3,0)</f>
        <v>Q3</v>
      </c>
      <c r="H642" s="1" t="s">
        <v>551</v>
      </c>
      <c r="I642" s="1" t="s">
        <v>29</v>
      </c>
      <c r="J642" t="s">
        <v>30</v>
      </c>
      <c r="K642">
        <v>1623.5</v>
      </c>
      <c r="L642">
        <v>1629.8</v>
      </c>
      <c r="M642">
        <v>1615.2</v>
      </c>
      <c r="N642">
        <v>1622.7</v>
      </c>
      <c r="O642">
        <v>1623</v>
      </c>
      <c r="P642">
        <v>1622.1</v>
      </c>
      <c r="Q642">
        <v>1622</v>
      </c>
      <c r="R642">
        <v>16687847</v>
      </c>
      <c r="S642">
        <v>27067666840.400002</v>
      </c>
      <c r="T642">
        <v>217738</v>
      </c>
      <c r="U642">
        <v>9595558</v>
      </c>
      <c r="V642">
        <v>57.5</v>
      </c>
      <c r="W642" s="3">
        <f>StockData[[#This Row],[CLOSE]]-StockData[[#This Row],[PREV. CLOSE]]</f>
        <v>-0.60000000000013642</v>
      </c>
      <c r="X642" s="2">
        <f>IFERROR((StockData[[#This Row],[CLOSE]]-StockData[[#This Row],[PREV. CLOSE]])/StockData[[#This Row],[PREV. CLOSE]],0)</f>
        <v>-3.6975411351459689E-4</v>
      </c>
      <c r="Y642" t="str">
        <f>IF(StockData[[#This Row],[Daily Return %]]&gt;0,"Gain",IF(StockData[[#This Row],[Daily Return %]]&lt;0,"Loss","No Change"))</f>
        <v>Loss</v>
      </c>
    </row>
    <row r="643" spans="1:25" x14ac:dyDescent="0.3">
      <c r="A643" s="1">
        <v>45489</v>
      </c>
      <c r="B643" s="1" t="s">
        <v>686</v>
      </c>
      <c r="C643" s="1" t="s">
        <v>162</v>
      </c>
      <c r="D643">
        <f>MONTH(StockData[[#This Row],[DATE]])</f>
        <v>7</v>
      </c>
      <c r="E643">
        <v>2024</v>
      </c>
      <c r="F643" t="s">
        <v>163</v>
      </c>
      <c r="G643" t="str">
        <f>"Q"&amp;ROUNDUP(StockData[[#This Row],[Month Number]]/3,0)</f>
        <v>Q3</v>
      </c>
      <c r="H643" s="1" t="s">
        <v>551</v>
      </c>
      <c r="I643" s="1" t="s">
        <v>29</v>
      </c>
      <c r="J643" t="s">
        <v>30</v>
      </c>
      <c r="K643">
        <v>1620.75</v>
      </c>
      <c r="L643">
        <v>1627</v>
      </c>
      <c r="M643">
        <v>1616.8</v>
      </c>
      <c r="N643">
        <v>1622.1</v>
      </c>
      <c r="O643">
        <v>1621</v>
      </c>
      <c r="P643">
        <v>1619.75</v>
      </c>
      <c r="Q643">
        <v>1621.84</v>
      </c>
      <c r="R643">
        <v>14475162</v>
      </c>
      <c r="S643">
        <v>23476341772.450001</v>
      </c>
      <c r="T643">
        <v>269979</v>
      </c>
      <c r="U643">
        <v>8509090</v>
      </c>
      <c r="V643">
        <v>58.78</v>
      </c>
      <c r="W643" s="3">
        <f>StockData[[#This Row],[CLOSE]]-StockData[[#This Row],[PREV. CLOSE]]</f>
        <v>-2.3499999999999091</v>
      </c>
      <c r="X643" s="2">
        <f>IFERROR((StockData[[#This Row],[CLOSE]]-StockData[[#This Row],[PREV. CLOSE]])/StockData[[#This Row],[PREV. CLOSE]],0)</f>
        <v>-1.4487392885764805E-3</v>
      </c>
      <c r="Y643" t="str">
        <f>IF(StockData[[#This Row],[Daily Return %]]&gt;0,"Gain",IF(StockData[[#This Row],[Daily Return %]]&lt;0,"Loss","No Change"))</f>
        <v>Loss</v>
      </c>
    </row>
    <row r="644" spans="1:25" x14ac:dyDescent="0.3">
      <c r="A644" s="1">
        <v>45491</v>
      </c>
      <c r="B644" s="1" t="s">
        <v>687</v>
      </c>
      <c r="C644" s="1" t="s">
        <v>162</v>
      </c>
      <c r="D644">
        <f>MONTH(StockData[[#This Row],[DATE]])</f>
        <v>7</v>
      </c>
      <c r="E644">
        <v>2024</v>
      </c>
      <c r="F644" t="s">
        <v>163</v>
      </c>
      <c r="G644" t="str">
        <f>"Q"&amp;ROUNDUP(StockData[[#This Row],[Month Number]]/3,0)</f>
        <v>Q3</v>
      </c>
      <c r="H644" s="1" t="s">
        <v>551</v>
      </c>
      <c r="I644" s="1" t="s">
        <v>29</v>
      </c>
      <c r="J644" t="s">
        <v>30</v>
      </c>
      <c r="K644">
        <v>1608</v>
      </c>
      <c r="L644">
        <v>1623.95</v>
      </c>
      <c r="M644">
        <v>1599.15</v>
      </c>
      <c r="N644">
        <v>1619.75</v>
      </c>
      <c r="O644">
        <v>1615</v>
      </c>
      <c r="P644">
        <v>1614.8</v>
      </c>
      <c r="Q644">
        <v>1613.29</v>
      </c>
      <c r="R644">
        <v>16858532</v>
      </c>
      <c r="S644">
        <v>27197655556.650002</v>
      </c>
      <c r="T644">
        <v>332318</v>
      </c>
      <c r="U644">
        <v>9444621</v>
      </c>
      <c r="V644">
        <v>56.02</v>
      </c>
      <c r="W644" s="3">
        <f>StockData[[#This Row],[CLOSE]]-StockData[[#This Row],[PREV. CLOSE]]</f>
        <v>-4.9500000000000455</v>
      </c>
      <c r="X644" s="2">
        <f>IFERROR((StockData[[#This Row],[CLOSE]]-StockData[[#This Row],[PREV. CLOSE]])/StockData[[#This Row],[PREV. CLOSE]],0)</f>
        <v>-3.0560271646859366E-3</v>
      </c>
      <c r="Y644" t="str">
        <f>IF(StockData[[#This Row],[Daily Return %]]&gt;0,"Gain",IF(StockData[[#This Row],[Daily Return %]]&lt;0,"Loss","No Change"))</f>
        <v>Loss</v>
      </c>
    </row>
    <row r="645" spans="1:25" x14ac:dyDescent="0.3">
      <c r="A645" s="1">
        <v>45492</v>
      </c>
      <c r="B645" s="1" t="s">
        <v>688</v>
      </c>
      <c r="C645" s="1" t="s">
        <v>162</v>
      </c>
      <c r="D645">
        <f>MONTH(StockData[[#This Row],[DATE]])</f>
        <v>7</v>
      </c>
      <c r="E645">
        <v>2024</v>
      </c>
      <c r="F645" t="s">
        <v>163</v>
      </c>
      <c r="G645" t="str">
        <f>"Q"&amp;ROUNDUP(StockData[[#This Row],[Month Number]]/3,0)</f>
        <v>Q3</v>
      </c>
      <c r="H645" s="1" t="s">
        <v>551</v>
      </c>
      <c r="I645" s="1" t="s">
        <v>29</v>
      </c>
      <c r="J645" t="s">
        <v>30</v>
      </c>
      <c r="K645">
        <v>1616</v>
      </c>
      <c r="L645">
        <v>1623</v>
      </c>
      <c r="M645">
        <v>1603.5</v>
      </c>
      <c r="N645">
        <v>1614.8</v>
      </c>
      <c r="O645">
        <v>1605</v>
      </c>
      <c r="P645">
        <v>1607.3</v>
      </c>
      <c r="Q645">
        <v>1609.91</v>
      </c>
      <c r="R645">
        <v>13001076</v>
      </c>
      <c r="S645">
        <v>20930535372.849998</v>
      </c>
      <c r="T645">
        <v>276983</v>
      </c>
      <c r="U645">
        <v>8118699</v>
      </c>
      <c r="V645">
        <v>62.45</v>
      </c>
      <c r="W645" s="3">
        <f>StockData[[#This Row],[CLOSE]]-StockData[[#This Row],[PREV. CLOSE]]</f>
        <v>-7.5</v>
      </c>
      <c r="X645" s="2">
        <f>IFERROR((StockData[[#This Row],[CLOSE]]-StockData[[#This Row],[PREV. CLOSE]])/StockData[[#This Row],[PREV. CLOSE]],0)</f>
        <v>-4.6445380232846174E-3</v>
      </c>
      <c r="Y645" t="str">
        <f>IF(StockData[[#This Row],[Daily Return %]]&gt;0,"Gain",IF(StockData[[#This Row],[Daily Return %]]&lt;0,"Loss","No Change"))</f>
        <v>Loss</v>
      </c>
    </row>
    <row r="646" spans="1:25" x14ac:dyDescent="0.3">
      <c r="A646" s="1">
        <v>45495</v>
      </c>
      <c r="B646" s="1" t="s">
        <v>689</v>
      </c>
      <c r="C646" s="1" t="s">
        <v>162</v>
      </c>
      <c r="D646">
        <f>MONTH(StockData[[#This Row],[DATE]])</f>
        <v>7</v>
      </c>
      <c r="E646">
        <v>2024</v>
      </c>
      <c r="F646" t="s">
        <v>163</v>
      </c>
      <c r="G646" t="str">
        <f>"Q"&amp;ROUNDUP(StockData[[#This Row],[Month Number]]/3,0)</f>
        <v>Q3</v>
      </c>
      <c r="H646" s="1" t="s">
        <v>551</v>
      </c>
      <c r="I646" s="1" t="s">
        <v>29</v>
      </c>
      <c r="J646" t="s">
        <v>30</v>
      </c>
      <c r="K646">
        <v>1617</v>
      </c>
      <c r="L646">
        <v>1651</v>
      </c>
      <c r="M646">
        <v>1612.65</v>
      </c>
      <c r="N646">
        <v>1607.3</v>
      </c>
      <c r="O646">
        <v>1642</v>
      </c>
      <c r="P646">
        <v>1642.55</v>
      </c>
      <c r="Q646">
        <v>1637.66</v>
      </c>
      <c r="R646">
        <v>26872411</v>
      </c>
      <c r="S646">
        <v>44007904357.699997</v>
      </c>
      <c r="T646">
        <v>548620</v>
      </c>
      <c r="U646">
        <v>16599256</v>
      </c>
      <c r="V646">
        <v>61.77</v>
      </c>
      <c r="W646" s="3">
        <f>StockData[[#This Row],[CLOSE]]-StockData[[#This Row],[PREV. CLOSE]]</f>
        <v>35.25</v>
      </c>
      <c r="X646" s="2">
        <f>IFERROR((StockData[[#This Row],[CLOSE]]-StockData[[#This Row],[PREV. CLOSE]])/StockData[[#This Row],[PREV. CLOSE]],0)</f>
        <v>2.1931188950413738E-2</v>
      </c>
      <c r="Y646" t="str">
        <f>IF(StockData[[#This Row],[Daily Return %]]&gt;0,"Gain",IF(StockData[[#This Row],[Daily Return %]]&lt;0,"Loss","No Change"))</f>
        <v>Gain</v>
      </c>
    </row>
    <row r="647" spans="1:25" x14ac:dyDescent="0.3">
      <c r="A647" s="1">
        <v>45496</v>
      </c>
      <c r="B647" s="1" t="s">
        <v>690</v>
      </c>
      <c r="C647" s="1" t="s">
        <v>162</v>
      </c>
      <c r="D647">
        <f>MONTH(StockData[[#This Row],[DATE]])</f>
        <v>7</v>
      </c>
      <c r="E647">
        <v>2024</v>
      </c>
      <c r="F647" t="s">
        <v>163</v>
      </c>
      <c r="G647" t="str">
        <f>"Q"&amp;ROUNDUP(StockData[[#This Row],[Month Number]]/3,0)</f>
        <v>Q3</v>
      </c>
      <c r="H647" s="1" t="s">
        <v>551</v>
      </c>
      <c r="I647" s="1" t="s">
        <v>29</v>
      </c>
      <c r="J647" t="s">
        <v>30</v>
      </c>
      <c r="K647">
        <v>1647.55</v>
      </c>
      <c r="L647">
        <v>1647.8</v>
      </c>
      <c r="M647">
        <v>1605</v>
      </c>
      <c r="N647">
        <v>1642.55</v>
      </c>
      <c r="O647">
        <v>1616.6</v>
      </c>
      <c r="P647">
        <v>1618.4</v>
      </c>
      <c r="Q647">
        <v>1623.96</v>
      </c>
      <c r="R647">
        <v>26001076</v>
      </c>
      <c r="S647">
        <v>42224780773.650002</v>
      </c>
      <c r="T647">
        <v>449509</v>
      </c>
      <c r="U647">
        <v>10215610</v>
      </c>
      <c r="V647">
        <v>39.29</v>
      </c>
      <c r="W647" s="3">
        <f>StockData[[#This Row],[CLOSE]]-StockData[[#This Row],[PREV. CLOSE]]</f>
        <v>-24.149999999999864</v>
      </c>
      <c r="X647" s="2">
        <f>IFERROR((StockData[[#This Row],[CLOSE]]-StockData[[#This Row],[PREV. CLOSE]])/StockData[[#This Row],[PREV. CLOSE]],0)</f>
        <v>-1.4702748774770853E-2</v>
      </c>
      <c r="Y647" t="str">
        <f>IF(StockData[[#This Row],[Daily Return %]]&gt;0,"Gain",IF(StockData[[#This Row],[Daily Return %]]&lt;0,"Loss","No Change"))</f>
        <v>Loss</v>
      </c>
    </row>
    <row r="648" spans="1:25" x14ac:dyDescent="0.3">
      <c r="A648" s="1">
        <v>45497</v>
      </c>
      <c r="B648" s="1" t="s">
        <v>691</v>
      </c>
      <c r="C648" s="1" t="s">
        <v>162</v>
      </c>
      <c r="D648">
        <f>MONTH(StockData[[#This Row],[DATE]])</f>
        <v>7</v>
      </c>
      <c r="E648">
        <v>2024</v>
      </c>
      <c r="F648" t="s">
        <v>163</v>
      </c>
      <c r="G648" t="str">
        <f>"Q"&amp;ROUNDUP(StockData[[#This Row],[Month Number]]/3,0)</f>
        <v>Q3</v>
      </c>
      <c r="H648" s="1" t="s">
        <v>551</v>
      </c>
      <c r="I648" s="1" t="s">
        <v>29</v>
      </c>
      <c r="J648" t="s">
        <v>30</v>
      </c>
      <c r="K648">
        <v>1608.15</v>
      </c>
      <c r="L648">
        <v>1621</v>
      </c>
      <c r="M648">
        <v>1588.05</v>
      </c>
      <c r="N648">
        <v>1618.4</v>
      </c>
      <c r="O648">
        <v>1608.35</v>
      </c>
      <c r="P648">
        <v>1604.05</v>
      </c>
      <c r="Q648">
        <v>1604.13</v>
      </c>
      <c r="R648">
        <v>30864103</v>
      </c>
      <c r="S648">
        <v>49509947077.300003</v>
      </c>
      <c r="T648">
        <v>432932</v>
      </c>
      <c r="U648">
        <v>15418875</v>
      </c>
      <c r="V648">
        <v>49.96</v>
      </c>
      <c r="W648" s="3">
        <f>StockData[[#This Row],[CLOSE]]-StockData[[#This Row],[PREV. CLOSE]]</f>
        <v>-14.350000000000136</v>
      </c>
      <c r="X648" s="2">
        <f>IFERROR((StockData[[#This Row],[CLOSE]]-StockData[[#This Row],[PREV. CLOSE]])/StockData[[#This Row],[PREV. CLOSE]],0)</f>
        <v>-8.866782006920499E-3</v>
      </c>
      <c r="Y648" t="str">
        <f>IF(StockData[[#This Row],[Daily Return %]]&gt;0,"Gain",IF(StockData[[#This Row],[Daily Return %]]&lt;0,"Loss","No Change"))</f>
        <v>Loss</v>
      </c>
    </row>
    <row r="649" spans="1:25" x14ac:dyDescent="0.3">
      <c r="A649" s="1">
        <v>45498</v>
      </c>
      <c r="B649" s="1" t="s">
        <v>692</v>
      </c>
      <c r="C649" s="1" t="s">
        <v>162</v>
      </c>
      <c r="D649">
        <f>MONTH(StockData[[#This Row],[DATE]])</f>
        <v>7</v>
      </c>
      <c r="E649">
        <v>2024</v>
      </c>
      <c r="F649" t="s">
        <v>163</v>
      </c>
      <c r="G649" t="str">
        <f>"Q"&amp;ROUNDUP(StockData[[#This Row],[Month Number]]/3,0)</f>
        <v>Q3</v>
      </c>
      <c r="H649" s="1" t="s">
        <v>551</v>
      </c>
      <c r="I649" s="1" t="s">
        <v>29</v>
      </c>
      <c r="J649" t="s">
        <v>30</v>
      </c>
      <c r="K649">
        <v>1593</v>
      </c>
      <c r="L649">
        <v>1625</v>
      </c>
      <c r="M649">
        <v>1593</v>
      </c>
      <c r="N649">
        <v>1604.05</v>
      </c>
      <c r="O649">
        <v>1616.75</v>
      </c>
      <c r="P649">
        <v>1616.6</v>
      </c>
      <c r="Q649">
        <v>1613.59</v>
      </c>
      <c r="R649">
        <v>12767866</v>
      </c>
      <c r="S649">
        <v>20602046896.299999</v>
      </c>
      <c r="T649">
        <v>279974</v>
      </c>
      <c r="U649">
        <v>6858515</v>
      </c>
      <c r="V649">
        <v>53.72</v>
      </c>
      <c r="W649" s="3">
        <f>StockData[[#This Row],[CLOSE]]-StockData[[#This Row],[PREV. CLOSE]]</f>
        <v>12.549999999999955</v>
      </c>
      <c r="X649" s="2">
        <f>IFERROR((StockData[[#This Row],[CLOSE]]-StockData[[#This Row],[PREV. CLOSE]])/StockData[[#This Row],[PREV. CLOSE]],0)</f>
        <v>7.8239456376047855E-3</v>
      </c>
      <c r="Y649" t="str">
        <f>IF(StockData[[#This Row],[Daily Return %]]&gt;0,"Gain",IF(StockData[[#This Row],[Daily Return %]]&lt;0,"Loss","No Change"))</f>
        <v>Gain</v>
      </c>
    </row>
    <row r="650" spans="1:25" x14ac:dyDescent="0.3">
      <c r="A650" s="1">
        <v>45499</v>
      </c>
      <c r="B650" s="1" t="s">
        <v>693</v>
      </c>
      <c r="C650" s="1" t="s">
        <v>162</v>
      </c>
      <c r="D650">
        <f>MONTH(StockData[[#This Row],[DATE]])</f>
        <v>7</v>
      </c>
      <c r="E650">
        <v>2024</v>
      </c>
      <c r="F650" t="s">
        <v>163</v>
      </c>
      <c r="G650" t="str">
        <f>"Q"&amp;ROUNDUP(StockData[[#This Row],[Month Number]]/3,0)</f>
        <v>Q3</v>
      </c>
      <c r="H650" s="1" t="s">
        <v>551</v>
      </c>
      <c r="I650" s="1" t="s">
        <v>29</v>
      </c>
      <c r="J650" t="s">
        <v>30</v>
      </c>
      <c r="K650">
        <v>1605</v>
      </c>
      <c r="L650">
        <v>1621.75</v>
      </c>
      <c r="M650">
        <v>1596.45</v>
      </c>
      <c r="N650">
        <v>1616.6</v>
      </c>
      <c r="O650">
        <v>1616.3</v>
      </c>
      <c r="P650">
        <v>1618.15</v>
      </c>
      <c r="Q650">
        <v>1609.37</v>
      </c>
      <c r="R650">
        <v>21905270</v>
      </c>
      <c r="S650">
        <v>35253630971.050003</v>
      </c>
      <c r="T650">
        <v>355180</v>
      </c>
      <c r="U650">
        <v>13865974</v>
      </c>
      <c r="V650">
        <v>63.3</v>
      </c>
      <c r="W650" s="3">
        <f>StockData[[#This Row],[CLOSE]]-StockData[[#This Row],[PREV. CLOSE]]</f>
        <v>1.5500000000001819</v>
      </c>
      <c r="X650" s="2">
        <f>IFERROR((StockData[[#This Row],[CLOSE]]-StockData[[#This Row],[PREV. CLOSE]])/StockData[[#This Row],[PREV. CLOSE]],0)</f>
        <v>9.5880242484237409E-4</v>
      </c>
      <c r="Y650" t="str">
        <f>IF(StockData[[#This Row],[Daily Return %]]&gt;0,"Gain",IF(StockData[[#This Row],[Daily Return %]]&lt;0,"Loss","No Change"))</f>
        <v>Gain</v>
      </c>
    </row>
    <row r="651" spans="1:25" x14ac:dyDescent="0.3">
      <c r="A651" s="1">
        <v>45502</v>
      </c>
      <c r="B651" s="1" t="s">
        <v>694</v>
      </c>
      <c r="C651" s="1" t="s">
        <v>162</v>
      </c>
      <c r="D651">
        <f>MONTH(StockData[[#This Row],[DATE]])</f>
        <v>7</v>
      </c>
      <c r="E651">
        <v>2024</v>
      </c>
      <c r="F651" t="s">
        <v>163</v>
      </c>
      <c r="G651" t="str">
        <f>"Q"&amp;ROUNDUP(StockData[[#This Row],[Month Number]]/3,0)</f>
        <v>Q3</v>
      </c>
      <c r="H651" s="1" t="s">
        <v>551</v>
      </c>
      <c r="I651" s="1" t="s">
        <v>29</v>
      </c>
      <c r="J651" t="s">
        <v>30</v>
      </c>
      <c r="K651">
        <v>1615</v>
      </c>
      <c r="L651">
        <v>1631.85</v>
      </c>
      <c r="M651">
        <v>1598.3</v>
      </c>
      <c r="N651">
        <v>1618.15</v>
      </c>
      <c r="O651">
        <v>1605</v>
      </c>
      <c r="P651">
        <v>1605.05</v>
      </c>
      <c r="Q651">
        <v>1611.97</v>
      </c>
      <c r="R651">
        <v>25500574</v>
      </c>
      <c r="S651">
        <v>41106152746.349998</v>
      </c>
      <c r="T651">
        <v>472326</v>
      </c>
      <c r="U651">
        <v>12491496</v>
      </c>
      <c r="V651">
        <v>48.99</v>
      </c>
      <c r="W651" s="3">
        <f>StockData[[#This Row],[CLOSE]]-StockData[[#This Row],[PREV. CLOSE]]</f>
        <v>-13.100000000000136</v>
      </c>
      <c r="X651" s="2">
        <f>IFERROR((StockData[[#This Row],[CLOSE]]-StockData[[#This Row],[PREV. CLOSE]])/StockData[[#This Row],[PREV. CLOSE]],0)</f>
        <v>-8.0956648023978832E-3</v>
      </c>
      <c r="Y651" t="str">
        <f>IF(StockData[[#This Row],[Daily Return %]]&gt;0,"Gain",IF(StockData[[#This Row],[Daily Return %]]&lt;0,"Loss","No Change"))</f>
        <v>Loss</v>
      </c>
    </row>
    <row r="652" spans="1:25" x14ac:dyDescent="0.3">
      <c r="A652" s="1">
        <v>45503</v>
      </c>
      <c r="B652" s="1" t="s">
        <v>695</v>
      </c>
      <c r="C652" s="1" t="s">
        <v>162</v>
      </c>
      <c r="D652">
        <f>MONTH(StockData[[#This Row],[DATE]])</f>
        <v>7</v>
      </c>
      <c r="E652">
        <v>2024</v>
      </c>
      <c r="F652" t="s">
        <v>163</v>
      </c>
      <c r="G652" t="str">
        <f>"Q"&amp;ROUNDUP(StockData[[#This Row],[Month Number]]/3,0)</f>
        <v>Q3</v>
      </c>
      <c r="H652" s="1" t="s">
        <v>551</v>
      </c>
      <c r="I652" s="1" t="s">
        <v>29</v>
      </c>
      <c r="J652" t="s">
        <v>30</v>
      </c>
      <c r="K652">
        <v>1602</v>
      </c>
      <c r="L652">
        <v>1634.75</v>
      </c>
      <c r="M652">
        <v>1599</v>
      </c>
      <c r="N652">
        <v>1605.05</v>
      </c>
      <c r="O652">
        <v>1614.2</v>
      </c>
      <c r="P652">
        <v>1615.55</v>
      </c>
      <c r="Q652">
        <v>1615.74</v>
      </c>
      <c r="R652">
        <v>27297917</v>
      </c>
      <c r="S652">
        <v>44106424811.400002</v>
      </c>
      <c r="T652">
        <v>455812</v>
      </c>
      <c r="U652">
        <v>10836941</v>
      </c>
      <c r="V652">
        <v>39.700000000000003</v>
      </c>
      <c r="W652" s="3">
        <f>StockData[[#This Row],[CLOSE]]-StockData[[#This Row],[PREV. CLOSE]]</f>
        <v>10.5</v>
      </c>
      <c r="X652" s="2">
        <f>IFERROR((StockData[[#This Row],[CLOSE]]-StockData[[#This Row],[PREV. CLOSE]])/StockData[[#This Row],[PREV. CLOSE]],0)</f>
        <v>6.5418522787452109E-3</v>
      </c>
      <c r="Y652" t="str">
        <f>IF(StockData[[#This Row],[Daily Return %]]&gt;0,"Gain",IF(StockData[[#This Row],[Daily Return %]]&lt;0,"Loss","No Change"))</f>
        <v>Gain</v>
      </c>
    </row>
    <row r="653" spans="1:25" x14ac:dyDescent="0.3">
      <c r="A653" s="1">
        <v>45504</v>
      </c>
      <c r="B653" s="1" t="s">
        <v>696</v>
      </c>
      <c r="C653" s="1" t="s">
        <v>162</v>
      </c>
      <c r="D653">
        <f>MONTH(StockData[[#This Row],[DATE]])</f>
        <v>7</v>
      </c>
      <c r="E653">
        <v>2024</v>
      </c>
      <c r="F653" t="s">
        <v>163</v>
      </c>
      <c r="G653" t="str">
        <f>"Q"&amp;ROUNDUP(StockData[[#This Row],[Month Number]]/3,0)</f>
        <v>Q3</v>
      </c>
      <c r="H653" s="1" t="s">
        <v>551</v>
      </c>
      <c r="I653" s="1" t="s">
        <v>29</v>
      </c>
      <c r="J653" t="s">
        <v>30</v>
      </c>
      <c r="K653">
        <v>1614</v>
      </c>
      <c r="L653">
        <v>1627.9</v>
      </c>
      <c r="M653">
        <v>1609.2</v>
      </c>
      <c r="N653">
        <v>1615.55</v>
      </c>
      <c r="O653">
        <v>1617.95</v>
      </c>
      <c r="P653">
        <v>1615.75</v>
      </c>
      <c r="Q653">
        <v>1617.31</v>
      </c>
      <c r="R653">
        <v>18910242</v>
      </c>
      <c r="S653">
        <v>30583806061.700001</v>
      </c>
      <c r="T653">
        <v>334519</v>
      </c>
      <c r="U653">
        <v>9952915</v>
      </c>
      <c r="V653">
        <v>52.63</v>
      </c>
      <c r="W653" s="3">
        <f>StockData[[#This Row],[CLOSE]]-StockData[[#This Row],[PREV. CLOSE]]</f>
        <v>0.20000000000004547</v>
      </c>
      <c r="X653" s="2">
        <f>IFERROR((StockData[[#This Row],[CLOSE]]-StockData[[#This Row],[PREV. CLOSE]])/StockData[[#This Row],[PREV. CLOSE]],0)</f>
        <v>1.2379684937021169E-4</v>
      </c>
      <c r="Y653" t="str">
        <f>IF(StockData[[#This Row],[Daily Return %]]&gt;0,"Gain",IF(StockData[[#This Row],[Daily Return %]]&lt;0,"Loss","No Change"))</f>
        <v>Gain</v>
      </c>
    </row>
    <row r="654" spans="1:25" x14ac:dyDescent="0.3">
      <c r="A654" s="1">
        <v>45505</v>
      </c>
      <c r="B654" s="1" t="s">
        <v>697</v>
      </c>
      <c r="C654" s="1" t="s">
        <v>186</v>
      </c>
      <c r="D654">
        <f>MONTH(StockData[[#This Row],[DATE]])</f>
        <v>8</v>
      </c>
      <c r="E654">
        <v>2024</v>
      </c>
      <c r="F654" t="s">
        <v>163</v>
      </c>
      <c r="G654" t="str">
        <f>"Q"&amp;ROUNDUP(StockData[[#This Row],[Month Number]]/3,0)</f>
        <v>Q3</v>
      </c>
      <c r="H654" s="1" t="s">
        <v>551</v>
      </c>
      <c r="I654" s="1" t="s">
        <v>29</v>
      </c>
      <c r="J654" t="s">
        <v>30</v>
      </c>
      <c r="K654">
        <v>1622.9</v>
      </c>
      <c r="L654">
        <v>1650.05</v>
      </c>
      <c r="M654">
        <v>1617.95</v>
      </c>
      <c r="N654">
        <v>1615.75</v>
      </c>
      <c r="O654">
        <v>1647.65</v>
      </c>
      <c r="P654">
        <v>1638.8</v>
      </c>
      <c r="Q654">
        <v>1632.59</v>
      </c>
      <c r="R654">
        <v>13107587</v>
      </c>
      <c r="S654">
        <v>21399347523.900002</v>
      </c>
      <c r="T654">
        <v>287915</v>
      </c>
      <c r="U654">
        <v>8608562</v>
      </c>
      <c r="V654">
        <v>65.680000000000007</v>
      </c>
      <c r="W654" s="3">
        <f>StockData[[#This Row],[CLOSE]]-StockData[[#This Row],[PREV. CLOSE]]</f>
        <v>23.049999999999955</v>
      </c>
      <c r="X654" s="2">
        <f>IFERROR((StockData[[#This Row],[CLOSE]]-StockData[[#This Row],[PREV. CLOSE]])/StockData[[#This Row],[PREV. CLOSE]],0)</f>
        <v>1.4265820826241655E-2</v>
      </c>
      <c r="Y654" t="str">
        <f>IF(StockData[[#This Row],[Daily Return %]]&gt;0,"Gain",IF(StockData[[#This Row],[Daily Return %]]&lt;0,"Loss","No Change"))</f>
        <v>Gain</v>
      </c>
    </row>
    <row r="655" spans="1:25" x14ac:dyDescent="0.3">
      <c r="A655" s="1">
        <v>45506</v>
      </c>
      <c r="B655" s="1" t="s">
        <v>698</v>
      </c>
      <c r="C655" s="1" t="s">
        <v>186</v>
      </c>
      <c r="D655">
        <f>MONTH(StockData[[#This Row],[DATE]])</f>
        <v>8</v>
      </c>
      <c r="E655">
        <v>2024</v>
      </c>
      <c r="F655" t="s">
        <v>163</v>
      </c>
      <c r="G655" t="str">
        <f>"Q"&amp;ROUNDUP(StockData[[#This Row],[Month Number]]/3,0)</f>
        <v>Q3</v>
      </c>
      <c r="H655" s="1" t="s">
        <v>551</v>
      </c>
      <c r="I655" s="1" t="s">
        <v>29</v>
      </c>
      <c r="J655" t="s">
        <v>30</v>
      </c>
      <c r="K655">
        <v>1631</v>
      </c>
      <c r="L655">
        <v>1670.5</v>
      </c>
      <c r="M655">
        <v>1631</v>
      </c>
      <c r="N655">
        <v>1638.8</v>
      </c>
      <c r="O655">
        <v>1658.05</v>
      </c>
      <c r="P655">
        <v>1659.15</v>
      </c>
      <c r="Q655">
        <v>1658.62</v>
      </c>
      <c r="R655">
        <v>22059619</v>
      </c>
      <c r="S655">
        <v>36588623126.099998</v>
      </c>
      <c r="T655">
        <v>457935</v>
      </c>
      <c r="U655">
        <v>12383195</v>
      </c>
      <c r="V655">
        <v>56.14</v>
      </c>
      <c r="W655" s="3">
        <f>StockData[[#This Row],[CLOSE]]-StockData[[#This Row],[PREV. CLOSE]]</f>
        <v>20.350000000000136</v>
      </c>
      <c r="X655" s="2">
        <f>IFERROR((StockData[[#This Row],[CLOSE]]-StockData[[#This Row],[PREV. CLOSE]])/StockData[[#This Row],[PREV. CLOSE]],0)</f>
        <v>1.2417622650720123E-2</v>
      </c>
      <c r="Y655" t="str">
        <f>IF(StockData[[#This Row],[Daily Return %]]&gt;0,"Gain",IF(StockData[[#This Row],[Daily Return %]]&lt;0,"Loss","No Change"))</f>
        <v>Gain</v>
      </c>
    </row>
    <row r="656" spans="1:25" x14ac:dyDescent="0.3">
      <c r="A656" s="1">
        <v>45509</v>
      </c>
      <c r="B656" s="1" t="s">
        <v>699</v>
      </c>
      <c r="C656" s="1" t="s">
        <v>186</v>
      </c>
      <c r="D656">
        <f>MONTH(StockData[[#This Row],[DATE]])</f>
        <v>8</v>
      </c>
      <c r="E656">
        <v>2024</v>
      </c>
      <c r="F656" t="s">
        <v>163</v>
      </c>
      <c r="G656" t="str">
        <f>"Q"&amp;ROUNDUP(StockData[[#This Row],[Month Number]]/3,0)</f>
        <v>Q3</v>
      </c>
      <c r="H656" s="1" t="s">
        <v>551</v>
      </c>
      <c r="I656" s="1" t="s">
        <v>29</v>
      </c>
      <c r="J656" t="s">
        <v>30</v>
      </c>
      <c r="K656">
        <v>1640.1</v>
      </c>
      <c r="L656">
        <v>1646</v>
      </c>
      <c r="M656">
        <v>1601</v>
      </c>
      <c r="N656">
        <v>1659.15</v>
      </c>
      <c r="O656">
        <v>1616.05</v>
      </c>
      <c r="P656">
        <v>1615.75</v>
      </c>
      <c r="Q656">
        <v>1622.77</v>
      </c>
      <c r="R656">
        <v>20666817</v>
      </c>
      <c r="S656">
        <v>33537431288.700001</v>
      </c>
      <c r="T656">
        <v>464696</v>
      </c>
      <c r="U656">
        <v>12112310</v>
      </c>
      <c r="V656">
        <v>58.61</v>
      </c>
      <c r="W656" s="3">
        <f>StockData[[#This Row],[CLOSE]]-StockData[[#This Row],[PREV. CLOSE]]</f>
        <v>-43.400000000000091</v>
      </c>
      <c r="X656" s="2">
        <f>IFERROR((StockData[[#This Row],[CLOSE]]-StockData[[#This Row],[PREV. CLOSE]])/StockData[[#This Row],[PREV. CLOSE]],0)</f>
        <v>-2.6157972455775599E-2</v>
      </c>
      <c r="Y656" t="str">
        <f>IF(StockData[[#This Row],[Daily Return %]]&gt;0,"Gain",IF(StockData[[#This Row],[Daily Return %]]&lt;0,"Loss","No Change"))</f>
        <v>Loss</v>
      </c>
    </row>
    <row r="657" spans="1:25" x14ac:dyDescent="0.3">
      <c r="A657" s="1">
        <v>45510</v>
      </c>
      <c r="B657" s="1" t="s">
        <v>700</v>
      </c>
      <c r="C657" s="1" t="s">
        <v>186</v>
      </c>
      <c r="D657">
        <f>MONTH(StockData[[#This Row],[DATE]])</f>
        <v>8</v>
      </c>
      <c r="E657">
        <v>2024</v>
      </c>
      <c r="F657" t="s">
        <v>163</v>
      </c>
      <c r="G657" t="str">
        <f>"Q"&amp;ROUNDUP(StockData[[#This Row],[Month Number]]/3,0)</f>
        <v>Q3</v>
      </c>
      <c r="H657" s="1" t="s">
        <v>551</v>
      </c>
      <c r="I657" s="1" t="s">
        <v>29</v>
      </c>
      <c r="J657" t="s">
        <v>30</v>
      </c>
      <c r="K657">
        <v>1630</v>
      </c>
      <c r="L657">
        <v>1632.95</v>
      </c>
      <c r="M657">
        <v>1593.3</v>
      </c>
      <c r="N657">
        <v>1615.75</v>
      </c>
      <c r="O657">
        <v>1602.7</v>
      </c>
      <c r="P657">
        <v>1601.2</v>
      </c>
      <c r="Q657">
        <v>1608.02</v>
      </c>
      <c r="R657">
        <v>22558025</v>
      </c>
      <c r="S657">
        <v>36273837922.849998</v>
      </c>
      <c r="T657">
        <v>388854</v>
      </c>
      <c r="U657">
        <v>14545393</v>
      </c>
      <c r="V657">
        <v>64.48</v>
      </c>
      <c r="W657" s="3">
        <f>StockData[[#This Row],[CLOSE]]-StockData[[#This Row],[PREV. CLOSE]]</f>
        <v>-14.549999999999955</v>
      </c>
      <c r="X657" s="2">
        <f>IFERROR((StockData[[#This Row],[CLOSE]]-StockData[[#This Row],[PREV. CLOSE]])/StockData[[#This Row],[PREV. CLOSE]],0)</f>
        <v>-9.0051059879312726E-3</v>
      </c>
      <c r="Y657" t="str">
        <f>IF(StockData[[#This Row],[Daily Return %]]&gt;0,"Gain",IF(StockData[[#This Row],[Daily Return %]]&lt;0,"Loss","No Change"))</f>
        <v>Loss</v>
      </c>
    </row>
    <row r="658" spans="1:25" x14ac:dyDescent="0.3">
      <c r="A658" s="1">
        <v>45511</v>
      </c>
      <c r="B658" s="1" t="s">
        <v>701</v>
      </c>
      <c r="C658" s="1" t="s">
        <v>186</v>
      </c>
      <c r="D658">
        <f>MONTH(StockData[[#This Row],[DATE]])</f>
        <v>8</v>
      </c>
      <c r="E658">
        <v>2024</v>
      </c>
      <c r="F658" t="s">
        <v>163</v>
      </c>
      <c r="G658" t="str">
        <f>"Q"&amp;ROUNDUP(StockData[[#This Row],[Month Number]]/3,0)</f>
        <v>Q3</v>
      </c>
      <c r="H658" s="1" t="s">
        <v>551</v>
      </c>
      <c r="I658" s="1" t="s">
        <v>29</v>
      </c>
      <c r="J658" t="s">
        <v>30</v>
      </c>
      <c r="K658">
        <v>1617</v>
      </c>
      <c r="L658">
        <v>1630</v>
      </c>
      <c r="M658">
        <v>1602.2</v>
      </c>
      <c r="N658">
        <v>1601.2</v>
      </c>
      <c r="O658">
        <v>1628.5</v>
      </c>
      <c r="P658">
        <v>1623.5</v>
      </c>
      <c r="Q658">
        <v>1617.23</v>
      </c>
      <c r="R658">
        <v>21173132</v>
      </c>
      <c r="S658">
        <v>34241847264.5</v>
      </c>
      <c r="T658">
        <v>337720</v>
      </c>
      <c r="U658">
        <v>12068956</v>
      </c>
      <c r="V658">
        <v>57</v>
      </c>
      <c r="W658" s="3">
        <f>StockData[[#This Row],[CLOSE]]-StockData[[#This Row],[PREV. CLOSE]]</f>
        <v>22.299999999999955</v>
      </c>
      <c r="X658" s="2">
        <f>IFERROR((StockData[[#This Row],[CLOSE]]-StockData[[#This Row],[PREV. CLOSE]])/StockData[[#This Row],[PREV. CLOSE]],0)</f>
        <v>1.3927054708968245E-2</v>
      </c>
      <c r="Y658" t="str">
        <f>IF(StockData[[#This Row],[Daily Return %]]&gt;0,"Gain",IF(StockData[[#This Row],[Daily Return %]]&lt;0,"Loss","No Change"))</f>
        <v>Gain</v>
      </c>
    </row>
    <row r="659" spans="1:25" x14ac:dyDescent="0.3">
      <c r="A659" s="1">
        <v>45512</v>
      </c>
      <c r="B659" s="1" t="s">
        <v>702</v>
      </c>
      <c r="C659" s="1" t="s">
        <v>186</v>
      </c>
      <c r="D659">
        <f>MONTH(StockData[[#This Row],[DATE]])</f>
        <v>8</v>
      </c>
      <c r="E659">
        <v>2024</v>
      </c>
      <c r="F659" t="s">
        <v>163</v>
      </c>
      <c r="G659" t="str">
        <f>"Q"&amp;ROUNDUP(StockData[[#This Row],[Month Number]]/3,0)</f>
        <v>Q3</v>
      </c>
      <c r="H659" s="1" t="s">
        <v>551</v>
      </c>
      <c r="I659" s="1" t="s">
        <v>29</v>
      </c>
      <c r="J659" t="s">
        <v>30</v>
      </c>
      <c r="K659">
        <v>1624</v>
      </c>
      <c r="L659">
        <v>1653.3</v>
      </c>
      <c r="M659">
        <v>1619.25</v>
      </c>
      <c r="N659">
        <v>1623.5</v>
      </c>
      <c r="O659">
        <v>1640.2</v>
      </c>
      <c r="P659">
        <v>1642.7</v>
      </c>
      <c r="Q659">
        <v>1638.73</v>
      </c>
      <c r="R659">
        <v>16988475</v>
      </c>
      <c r="S659">
        <v>27839562575.599998</v>
      </c>
      <c r="T659">
        <v>327468</v>
      </c>
      <c r="U659">
        <v>9472859</v>
      </c>
      <c r="V659">
        <v>55.76</v>
      </c>
      <c r="W659" s="3">
        <f>StockData[[#This Row],[CLOSE]]-StockData[[#This Row],[PREV. CLOSE]]</f>
        <v>19.200000000000045</v>
      </c>
      <c r="X659" s="2">
        <f>IFERROR((StockData[[#This Row],[CLOSE]]-StockData[[#This Row],[PREV. CLOSE]])/StockData[[#This Row],[PREV. CLOSE]],0)</f>
        <v>1.1826301201108743E-2</v>
      </c>
      <c r="Y659" t="str">
        <f>IF(StockData[[#This Row],[Daily Return %]]&gt;0,"Gain",IF(StockData[[#This Row],[Daily Return %]]&lt;0,"Loss","No Change"))</f>
        <v>Gain</v>
      </c>
    </row>
    <row r="660" spans="1:25" x14ac:dyDescent="0.3">
      <c r="A660" s="1">
        <v>45513</v>
      </c>
      <c r="B660" s="1" t="s">
        <v>703</v>
      </c>
      <c r="C660" s="1" t="s">
        <v>186</v>
      </c>
      <c r="D660">
        <f>MONTH(StockData[[#This Row],[DATE]])</f>
        <v>8</v>
      </c>
      <c r="E660">
        <v>2024</v>
      </c>
      <c r="F660" t="s">
        <v>163</v>
      </c>
      <c r="G660" t="str">
        <f>"Q"&amp;ROUNDUP(StockData[[#This Row],[Month Number]]/3,0)</f>
        <v>Q3</v>
      </c>
      <c r="H660" s="1" t="s">
        <v>551</v>
      </c>
      <c r="I660" s="1" t="s">
        <v>29</v>
      </c>
      <c r="J660" t="s">
        <v>30</v>
      </c>
      <c r="K660">
        <v>1652</v>
      </c>
      <c r="L660">
        <v>1662.55</v>
      </c>
      <c r="M660">
        <v>1645.8</v>
      </c>
      <c r="N660">
        <v>1642.7</v>
      </c>
      <c r="O660">
        <v>1650</v>
      </c>
      <c r="P660">
        <v>1650.2</v>
      </c>
      <c r="Q660">
        <v>1655.58</v>
      </c>
      <c r="R660">
        <v>13322309</v>
      </c>
      <c r="S660">
        <v>22056157155.5</v>
      </c>
      <c r="T660">
        <v>291916</v>
      </c>
      <c r="U660">
        <v>9226887</v>
      </c>
      <c r="V660">
        <v>69.260000000000005</v>
      </c>
      <c r="W660" s="3">
        <f>StockData[[#This Row],[CLOSE]]-StockData[[#This Row],[PREV. CLOSE]]</f>
        <v>7.5</v>
      </c>
      <c r="X660" s="2">
        <f>IFERROR((StockData[[#This Row],[CLOSE]]-StockData[[#This Row],[PREV. CLOSE]])/StockData[[#This Row],[PREV. CLOSE]],0)</f>
        <v>4.565654106044926E-3</v>
      </c>
      <c r="Y660" t="str">
        <f>IF(StockData[[#This Row],[Daily Return %]]&gt;0,"Gain",IF(StockData[[#This Row],[Daily Return %]]&lt;0,"Loss","No Change"))</f>
        <v>Gain</v>
      </c>
    </row>
    <row r="661" spans="1:25" x14ac:dyDescent="0.3">
      <c r="A661" s="1">
        <v>45516</v>
      </c>
      <c r="B661" s="1" t="s">
        <v>704</v>
      </c>
      <c r="C661" s="1" t="s">
        <v>186</v>
      </c>
      <c r="D661">
        <f>MONTH(StockData[[#This Row],[DATE]])</f>
        <v>8</v>
      </c>
      <c r="E661">
        <v>2024</v>
      </c>
      <c r="F661" t="s">
        <v>163</v>
      </c>
      <c r="G661" t="str">
        <f>"Q"&amp;ROUNDUP(StockData[[#This Row],[Month Number]]/3,0)</f>
        <v>Q3</v>
      </c>
      <c r="H661" s="1" t="s">
        <v>551</v>
      </c>
      <c r="I661" s="1" t="s">
        <v>29</v>
      </c>
      <c r="J661" t="s">
        <v>30</v>
      </c>
      <c r="K661">
        <v>1652</v>
      </c>
      <c r="L661">
        <v>1675.95</v>
      </c>
      <c r="M661">
        <v>1647.35</v>
      </c>
      <c r="N661">
        <v>1650.2</v>
      </c>
      <c r="O661">
        <v>1660</v>
      </c>
      <c r="P661">
        <v>1660.1</v>
      </c>
      <c r="Q661">
        <v>1664.63</v>
      </c>
      <c r="R661">
        <v>19658098</v>
      </c>
      <c r="S661">
        <v>32723506965</v>
      </c>
      <c r="T661">
        <v>363538</v>
      </c>
      <c r="U661">
        <v>12628587</v>
      </c>
      <c r="V661">
        <v>64.239999999999995</v>
      </c>
      <c r="W661" s="3">
        <f>StockData[[#This Row],[CLOSE]]-StockData[[#This Row],[PREV. CLOSE]]</f>
        <v>9.8999999999998636</v>
      </c>
      <c r="X661" s="2">
        <f>IFERROR((StockData[[#This Row],[CLOSE]]-StockData[[#This Row],[PREV. CLOSE]])/StockData[[#This Row],[PREV. CLOSE]],0)</f>
        <v>5.9992728154162301E-3</v>
      </c>
      <c r="Y661" t="str">
        <f>IF(StockData[[#This Row],[Daily Return %]]&gt;0,"Gain",IF(StockData[[#This Row],[Daily Return %]]&lt;0,"Loss","No Change"))</f>
        <v>Gain</v>
      </c>
    </row>
    <row r="662" spans="1:25" x14ac:dyDescent="0.3">
      <c r="A662" s="1">
        <v>45517</v>
      </c>
      <c r="B662" s="1" t="s">
        <v>705</v>
      </c>
      <c r="C662" s="1" t="s">
        <v>186</v>
      </c>
      <c r="D662">
        <f>MONTH(StockData[[#This Row],[DATE]])</f>
        <v>8</v>
      </c>
      <c r="E662">
        <v>2024</v>
      </c>
      <c r="F662" t="s">
        <v>163</v>
      </c>
      <c r="G662" t="str">
        <f>"Q"&amp;ROUNDUP(StockData[[#This Row],[Month Number]]/3,0)</f>
        <v>Q3</v>
      </c>
      <c r="H662" s="1" t="s">
        <v>551</v>
      </c>
      <c r="I662" s="1" t="s">
        <v>29</v>
      </c>
      <c r="J662" t="s">
        <v>30</v>
      </c>
      <c r="K662">
        <v>1628</v>
      </c>
      <c r="L662">
        <v>1632.4</v>
      </c>
      <c r="M662">
        <v>1601.15</v>
      </c>
      <c r="N662">
        <v>1660.1</v>
      </c>
      <c r="O662">
        <v>1605.9</v>
      </c>
      <c r="P662">
        <v>1603.2</v>
      </c>
      <c r="Q662">
        <v>1613.32</v>
      </c>
      <c r="R662">
        <v>27027521</v>
      </c>
      <c r="S662">
        <v>43604163966.099998</v>
      </c>
      <c r="T662">
        <v>601558</v>
      </c>
      <c r="U662">
        <v>15122063</v>
      </c>
      <c r="V662">
        <v>55.95</v>
      </c>
      <c r="W662" s="3">
        <f>StockData[[#This Row],[CLOSE]]-StockData[[#This Row],[PREV. CLOSE]]</f>
        <v>-56.899999999999864</v>
      </c>
      <c r="X662" s="2">
        <f>IFERROR((StockData[[#This Row],[CLOSE]]-StockData[[#This Row],[PREV. CLOSE]])/StockData[[#This Row],[PREV. CLOSE]],0)</f>
        <v>-3.4275043672067865E-2</v>
      </c>
      <c r="Y662" t="str">
        <f>IF(StockData[[#This Row],[Daily Return %]]&gt;0,"Gain",IF(StockData[[#This Row],[Daily Return %]]&lt;0,"Loss","No Change"))</f>
        <v>Loss</v>
      </c>
    </row>
    <row r="663" spans="1:25" x14ac:dyDescent="0.3">
      <c r="A663" s="1">
        <v>45518</v>
      </c>
      <c r="B663" s="1" t="s">
        <v>706</v>
      </c>
      <c r="C663" s="1" t="s">
        <v>186</v>
      </c>
      <c r="D663">
        <f>MONTH(StockData[[#This Row],[DATE]])</f>
        <v>8</v>
      </c>
      <c r="E663">
        <v>2024</v>
      </c>
      <c r="F663" t="s">
        <v>163</v>
      </c>
      <c r="G663" t="str">
        <f>"Q"&amp;ROUNDUP(StockData[[#This Row],[Month Number]]/3,0)</f>
        <v>Q3</v>
      </c>
      <c r="H663" s="1" t="s">
        <v>551</v>
      </c>
      <c r="I663" s="1" t="s">
        <v>29</v>
      </c>
      <c r="J663" t="s">
        <v>30</v>
      </c>
      <c r="K663">
        <v>1606.5</v>
      </c>
      <c r="L663">
        <v>1613.7</v>
      </c>
      <c r="M663">
        <v>1603.2</v>
      </c>
      <c r="N663">
        <v>1603.2</v>
      </c>
      <c r="O663">
        <v>1607.8</v>
      </c>
      <c r="P663">
        <v>1607.8</v>
      </c>
      <c r="Q663">
        <v>1607.97</v>
      </c>
      <c r="R663">
        <v>16167214</v>
      </c>
      <c r="S663">
        <v>25996412110.400002</v>
      </c>
      <c r="T663">
        <v>259067</v>
      </c>
      <c r="U663">
        <v>8419023</v>
      </c>
      <c r="V663">
        <v>52.07</v>
      </c>
      <c r="W663" s="3">
        <f>StockData[[#This Row],[CLOSE]]-StockData[[#This Row],[PREV. CLOSE]]</f>
        <v>4.5999999999999091</v>
      </c>
      <c r="X663" s="2">
        <f>IFERROR((StockData[[#This Row],[CLOSE]]-StockData[[#This Row],[PREV. CLOSE]])/StockData[[#This Row],[PREV. CLOSE]],0)</f>
        <v>2.8692614770458513E-3</v>
      </c>
      <c r="Y663" t="str">
        <f>IF(StockData[[#This Row],[Daily Return %]]&gt;0,"Gain",IF(StockData[[#This Row],[Daily Return %]]&lt;0,"Loss","No Change"))</f>
        <v>Gain</v>
      </c>
    </row>
    <row r="664" spans="1:25" x14ac:dyDescent="0.3">
      <c r="A664" s="1">
        <v>45520</v>
      </c>
      <c r="B664" s="1" t="s">
        <v>707</v>
      </c>
      <c r="C664" s="1" t="s">
        <v>186</v>
      </c>
      <c r="D664">
        <f>MONTH(StockData[[#This Row],[DATE]])</f>
        <v>8</v>
      </c>
      <c r="E664">
        <v>2024</v>
      </c>
      <c r="F664" t="s">
        <v>163</v>
      </c>
      <c r="G664" t="str">
        <f>"Q"&amp;ROUNDUP(StockData[[#This Row],[Month Number]]/3,0)</f>
        <v>Q3</v>
      </c>
      <c r="H664" s="1" t="s">
        <v>551</v>
      </c>
      <c r="I664" s="1" t="s">
        <v>29</v>
      </c>
      <c r="J664" t="s">
        <v>30</v>
      </c>
      <c r="K664">
        <v>1628.5</v>
      </c>
      <c r="L664">
        <v>1634.15</v>
      </c>
      <c r="M664">
        <v>1611</v>
      </c>
      <c r="N664">
        <v>1607.8</v>
      </c>
      <c r="O664">
        <v>1631.5</v>
      </c>
      <c r="P664">
        <v>1632.1</v>
      </c>
      <c r="Q664">
        <v>1624.71</v>
      </c>
      <c r="R664">
        <v>13924623</v>
      </c>
      <c r="S664">
        <v>22623479529.549999</v>
      </c>
      <c r="T664">
        <v>302506</v>
      </c>
      <c r="U664">
        <v>7629703</v>
      </c>
      <c r="V664">
        <v>54.79</v>
      </c>
      <c r="W664" s="3">
        <f>StockData[[#This Row],[CLOSE]]-StockData[[#This Row],[PREV. CLOSE]]</f>
        <v>24.299999999999955</v>
      </c>
      <c r="X664" s="2">
        <f>IFERROR((StockData[[#This Row],[CLOSE]]-StockData[[#This Row],[PREV. CLOSE]])/StockData[[#This Row],[PREV. CLOSE]],0)</f>
        <v>1.5113820126881426E-2</v>
      </c>
      <c r="Y664" t="str">
        <f>IF(StockData[[#This Row],[Daily Return %]]&gt;0,"Gain",IF(StockData[[#This Row],[Daily Return %]]&lt;0,"Loss","No Change"))</f>
        <v>Gain</v>
      </c>
    </row>
    <row r="665" spans="1:25" x14ac:dyDescent="0.3">
      <c r="A665" s="1">
        <v>45523</v>
      </c>
      <c r="B665" s="1" t="s">
        <v>708</v>
      </c>
      <c r="C665" s="1" t="s">
        <v>186</v>
      </c>
      <c r="D665">
        <f>MONTH(StockData[[#This Row],[DATE]])</f>
        <v>8</v>
      </c>
      <c r="E665">
        <v>2024</v>
      </c>
      <c r="F665" t="s">
        <v>163</v>
      </c>
      <c r="G665" t="str">
        <f>"Q"&amp;ROUNDUP(StockData[[#This Row],[Month Number]]/3,0)</f>
        <v>Q3</v>
      </c>
      <c r="H665" s="1" t="s">
        <v>551</v>
      </c>
      <c r="I665" s="1" t="s">
        <v>29</v>
      </c>
      <c r="J665" t="s">
        <v>30</v>
      </c>
      <c r="K665">
        <v>1637.65</v>
      </c>
      <c r="L665">
        <v>1637.65</v>
      </c>
      <c r="M665">
        <v>1623.7</v>
      </c>
      <c r="N665">
        <v>1632.1</v>
      </c>
      <c r="O665">
        <v>1632.75</v>
      </c>
      <c r="P665">
        <v>1631.55</v>
      </c>
      <c r="Q665">
        <v>1628.46</v>
      </c>
      <c r="R665">
        <v>9751082</v>
      </c>
      <c r="S665">
        <v>15879278800.799999</v>
      </c>
      <c r="T665">
        <v>166314</v>
      </c>
      <c r="U665">
        <v>5371807</v>
      </c>
      <c r="V665">
        <v>55.09</v>
      </c>
      <c r="W665" s="3">
        <f>StockData[[#This Row],[CLOSE]]-StockData[[#This Row],[PREV. CLOSE]]</f>
        <v>-0.54999999999995453</v>
      </c>
      <c r="X665" s="2">
        <f>IFERROR((StockData[[#This Row],[CLOSE]]-StockData[[#This Row],[PREV. CLOSE]])/StockData[[#This Row],[PREV. CLOSE]],0)</f>
        <v>-3.3698915507625424E-4</v>
      </c>
      <c r="Y665" t="str">
        <f>IF(StockData[[#This Row],[Daily Return %]]&gt;0,"Gain",IF(StockData[[#This Row],[Daily Return %]]&lt;0,"Loss","No Change"))</f>
        <v>Loss</v>
      </c>
    </row>
    <row r="666" spans="1:25" x14ac:dyDescent="0.3">
      <c r="A666" s="1">
        <v>45524</v>
      </c>
      <c r="B666" s="1" t="s">
        <v>709</v>
      </c>
      <c r="C666" s="1" t="s">
        <v>186</v>
      </c>
      <c r="D666">
        <f>MONTH(StockData[[#This Row],[DATE]])</f>
        <v>8</v>
      </c>
      <c r="E666">
        <v>2024</v>
      </c>
      <c r="F666" t="s">
        <v>163</v>
      </c>
      <c r="G666" t="str">
        <f>"Q"&amp;ROUNDUP(StockData[[#This Row],[Month Number]]/3,0)</f>
        <v>Q3</v>
      </c>
      <c r="H666" s="1" t="s">
        <v>551</v>
      </c>
      <c r="I666" s="1" t="s">
        <v>29</v>
      </c>
      <c r="J666" t="s">
        <v>30</v>
      </c>
      <c r="K666">
        <v>1627.45</v>
      </c>
      <c r="L666">
        <v>1646</v>
      </c>
      <c r="M666">
        <v>1627.45</v>
      </c>
      <c r="N666">
        <v>1631.55</v>
      </c>
      <c r="O666">
        <v>1634</v>
      </c>
      <c r="P666">
        <v>1637.7</v>
      </c>
      <c r="Q666">
        <v>1639.14</v>
      </c>
      <c r="R666">
        <v>15567247</v>
      </c>
      <c r="S666">
        <v>25516952644.849998</v>
      </c>
      <c r="T666">
        <v>240802</v>
      </c>
      <c r="U666">
        <v>7159684</v>
      </c>
      <c r="V666">
        <v>45.99</v>
      </c>
      <c r="W666" s="3">
        <f>StockData[[#This Row],[CLOSE]]-StockData[[#This Row],[PREV. CLOSE]]</f>
        <v>6.1500000000000909</v>
      </c>
      <c r="X666" s="2">
        <f>IFERROR((StockData[[#This Row],[CLOSE]]-StockData[[#This Row],[PREV. CLOSE]])/StockData[[#This Row],[PREV. CLOSE]],0)</f>
        <v>3.7694217155466222E-3</v>
      </c>
      <c r="Y666" t="str">
        <f>IF(StockData[[#This Row],[Daily Return %]]&gt;0,"Gain",IF(StockData[[#This Row],[Daily Return %]]&lt;0,"Loss","No Change"))</f>
        <v>Gain</v>
      </c>
    </row>
    <row r="667" spans="1:25" x14ac:dyDescent="0.3">
      <c r="A667" s="1">
        <v>45525</v>
      </c>
      <c r="B667" s="1" t="s">
        <v>710</v>
      </c>
      <c r="C667" s="1" t="s">
        <v>186</v>
      </c>
      <c r="D667">
        <f>MONTH(StockData[[#This Row],[DATE]])</f>
        <v>8</v>
      </c>
      <c r="E667">
        <v>2024</v>
      </c>
      <c r="F667" t="s">
        <v>163</v>
      </c>
      <c r="G667" t="str">
        <f>"Q"&amp;ROUNDUP(StockData[[#This Row],[Month Number]]/3,0)</f>
        <v>Q3</v>
      </c>
      <c r="H667" s="1" t="s">
        <v>551</v>
      </c>
      <c r="I667" s="1" t="s">
        <v>29</v>
      </c>
      <c r="J667" t="s">
        <v>30</v>
      </c>
      <c r="K667">
        <v>1628.1</v>
      </c>
      <c r="L667">
        <v>1634.55</v>
      </c>
      <c r="M667">
        <v>1617.8</v>
      </c>
      <c r="N667">
        <v>1637.7</v>
      </c>
      <c r="O667">
        <v>1628</v>
      </c>
      <c r="P667">
        <v>1625.8</v>
      </c>
      <c r="Q667">
        <v>1624.85</v>
      </c>
      <c r="R667">
        <v>23815452</v>
      </c>
      <c r="S667">
        <v>38696527016.25</v>
      </c>
      <c r="T667">
        <v>323415</v>
      </c>
      <c r="U667">
        <v>14602427</v>
      </c>
      <c r="V667">
        <v>61.31</v>
      </c>
      <c r="W667" s="3">
        <f>StockData[[#This Row],[CLOSE]]-StockData[[#This Row],[PREV. CLOSE]]</f>
        <v>-11.900000000000091</v>
      </c>
      <c r="X667" s="2">
        <f>IFERROR((StockData[[#This Row],[CLOSE]]-StockData[[#This Row],[PREV. CLOSE]])/StockData[[#This Row],[PREV. CLOSE]],0)</f>
        <v>-7.2662880869512675E-3</v>
      </c>
      <c r="Y667" t="str">
        <f>IF(StockData[[#This Row],[Daily Return %]]&gt;0,"Gain",IF(StockData[[#This Row],[Daily Return %]]&lt;0,"Loss","No Change"))</f>
        <v>Loss</v>
      </c>
    </row>
    <row r="668" spans="1:25" x14ac:dyDescent="0.3">
      <c r="A668" s="1">
        <v>45526</v>
      </c>
      <c r="B668" s="1" t="s">
        <v>711</v>
      </c>
      <c r="C668" s="1" t="s">
        <v>186</v>
      </c>
      <c r="D668">
        <f>MONTH(StockData[[#This Row],[DATE]])</f>
        <v>8</v>
      </c>
      <c r="E668">
        <v>2024</v>
      </c>
      <c r="F668" t="s">
        <v>163</v>
      </c>
      <c r="G668" t="str">
        <f>"Q"&amp;ROUNDUP(StockData[[#This Row],[Month Number]]/3,0)</f>
        <v>Q3</v>
      </c>
      <c r="H668" s="1" t="s">
        <v>551</v>
      </c>
      <c r="I668" s="1" t="s">
        <v>29</v>
      </c>
      <c r="J668" t="s">
        <v>30</v>
      </c>
      <c r="K668">
        <v>1632</v>
      </c>
      <c r="L668">
        <v>1638.3</v>
      </c>
      <c r="M668">
        <v>1628</v>
      </c>
      <c r="N668">
        <v>1625.8</v>
      </c>
      <c r="O668">
        <v>1628.95</v>
      </c>
      <c r="P668">
        <v>1631.3</v>
      </c>
      <c r="Q668">
        <v>1632.58</v>
      </c>
      <c r="R668">
        <v>10650319</v>
      </c>
      <c r="S668">
        <v>17387521802.75</v>
      </c>
      <c r="T668">
        <v>272441</v>
      </c>
      <c r="U668">
        <v>6904642</v>
      </c>
      <c r="V668">
        <v>64.83</v>
      </c>
      <c r="W668" s="3">
        <f>StockData[[#This Row],[CLOSE]]-StockData[[#This Row],[PREV. CLOSE]]</f>
        <v>5.5</v>
      </c>
      <c r="X668" s="2">
        <f>IFERROR((StockData[[#This Row],[CLOSE]]-StockData[[#This Row],[PREV. CLOSE]])/StockData[[#This Row],[PREV. CLOSE]],0)</f>
        <v>3.3829499323410014E-3</v>
      </c>
      <c r="Y668" t="str">
        <f>IF(StockData[[#This Row],[Daily Return %]]&gt;0,"Gain",IF(StockData[[#This Row],[Daily Return %]]&lt;0,"Loss","No Change"))</f>
        <v>Gain</v>
      </c>
    </row>
    <row r="669" spans="1:25" x14ac:dyDescent="0.3">
      <c r="A669" s="1">
        <v>45527</v>
      </c>
      <c r="B669" s="1" t="s">
        <v>712</v>
      </c>
      <c r="C669" s="1" t="s">
        <v>186</v>
      </c>
      <c r="D669">
        <f>MONTH(StockData[[#This Row],[DATE]])</f>
        <v>8</v>
      </c>
      <c r="E669">
        <v>2024</v>
      </c>
      <c r="F669" t="s">
        <v>163</v>
      </c>
      <c r="G669" t="str">
        <f>"Q"&amp;ROUNDUP(StockData[[#This Row],[Month Number]]/3,0)</f>
        <v>Q3</v>
      </c>
      <c r="H669" s="1" t="s">
        <v>551</v>
      </c>
      <c r="I669" s="1" t="s">
        <v>29</v>
      </c>
      <c r="J669" t="s">
        <v>30</v>
      </c>
      <c r="K669">
        <v>1634</v>
      </c>
      <c r="L669">
        <v>1634</v>
      </c>
      <c r="M669">
        <v>1623</v>
      </c>
      <c r="N669">
        <v>1631.3</v>
      </c>
      <c r="O669">
        <v>1625.2</v>
      </c>
      <c r="P669">
        <v>1625.05</v>
      </c>
      <c r="Q669">
        <v>1627.63</v>
      </c>
      <c r="R669">
        <v>10166711</v>
      </c>
      <c r="S669">
        <v>16547668751.15</v>
      </c>
      <c r="T669">
        <v>212238</v>
      </c>
      <c r="U669">
        <v>7212100</v>
      </c>
      <c r="V669">
        <v>70.94</v>
      </c>
      <c r="W669" s="3">
        <f>StockData[[#This Row],[CLOSE]]-StockData[[#This Row],[PREV. CLOSE]]</f>
        <v>-6.25</v>
      </c>
      <c r="X669" s="2">
        <f>IFERROR((StockData[[#This Row],[CLOSE]]-StockData[[#This Row],[PREV. CLOSE]])/StockData[[#This Row],[PREV. CLOSE]],0)</f>
        <v>-3.8313001900324895E-3</v>
      </c>
      <c r="Y669" t="str">
        <f>IF(StockData[[#This Row],[Daily Return %]]&gt;0,"Gain",IF(StockData[[#This Row],[Daily Return %]]&lt;0,"Loss","No Change"))</f>
        <v>Loss</v>
      </c>
    </row>
    <row r="670" spans="1:25" x14ac:dyDescent="0.3">
      <c r="A670" s="1">
        <v>45530</v>
      </c>
      <c r="B670" s="1" t="s">
        <v>713</v>
      </c>
      <c r="C670" s="1" t="s">
        <v>186</v>
      </c>
      <c r="D670">
        <f>MONTH(StockData[[#This Row],[DATE]])</f>
        <v>8</v>
      </c>
      <c r="E670">
        <v>2024</v>
      </c>
      <c r="F670" t="s">
        <v>163</v>
      </c>
      <c r="G670" t="str">
        <f>"Q"&amp;ROUNDUP(StockData[[#This Row],[Month Number]]/3,0)</f>
        <v>Q3</v>
      </c>
      <c r="H670" s="1" t="s">
        <v>551</v>
      </c>
      <c r="I670" s="1" t="s">
        <v>29</v>
      </c>
      <c r="J670" t="s">
        <v>30</v>
      </c>
      <c r="K670">
        <v>1632.2</v>
      </c>
      <c r="L670">
        <v>1647.95</v>
      </c>
      <c r="M670">
        <v>1632.2</v>
      </c>
      <c r="N670">
        <v>1625.05</v>
      </c>
      <c r="O670">
        <v>1640</v>
      </c>
      <c r="P670">
        <v>1639.95</v>
      </c>
      <c r="Q670">
        <v>1642.31</v>
      </c>
      <c r="R670">
        <v>11182133</v>
      </c>
      <c r="S670">
        <v>18364486559.549999</v>
      </c>
      <c r="T670">
        <v>275112</v>
      </c>
      <c r="U670">
        <v>7846052</v>
      </c>
      <c r="V670">
        <v>70.17</v>
      </c>
      <c r="W670" s="3">
        <f>StockData[[#This Row],[CLOSE]]-StockData[[#This Row],[PREV. CLOSE]]</f>
        <v>14.900000000000091</v>
      </c>
      <c r="X670" s="2">
        <f>IFERROR((StockData[[#This Row],[CLOSE]]-StockData[[#This Row],[PREV. CLOSE]])/StockData[[#This Row],[PREV. CLOSE]],0)</f>
        <v>9.168948647733972E-3</v>
      </c>
      <c r="Y670" t="str">
        <f>IF(StockData[[#This Row],[Daily Return %]]&gt;0,"Gain",IF(StockData[[#This Row],[Daily Return %]]&lt;0,"Loss","No Change"))</f>
        <v>Gain</v>
      </c>
    </row>
    <row r="671" spans="1:25" x14ac:dyDescent="0.3">
      <c r="A671" s="1">
        <v>45531</v>
      </c>
      <c r="B671" s="1" t="s">
        <v>714</v>
      </c>
      <c r="C671" s="1" t="s">
        <v>186</v>
      </c>
      <c r="D671">
        <f>MONTH(StockData[[#This Row],[DATE]])</f>
        <v>8</v>
      </c>
      <c r="E671">
        <v>2024</v>
      </c>
      <c r="F671" t="s">
        <v>163</v>
      </c>
      <c r="G671" t="str">
        <f>"Q"&amp;ROUNDUP(StockData[[#This Row],[Month Number]]/3,0)</f>
        <v>Q3</v>
      </c>
      <c r="H671" s="1" t="s">
        <v>551</v>
      </c>
      <c r="I671" s="1" t="s">
        <v>29</v>
      </c>
      <c r="J671" t="s">
        <v>30</v>
      </c>
      <c r="K671">
        <v>1643.4</v>
      </c>
      <c r="L671">
        <v>1647.4</v>
      </c>
      <c r="M671">
        <v>1632.2</v>
      </c>
      <c r="N671">
        <v>1639.95</v>
      </c>
      <c r="O671">
        <v>1634.45</v>
      </c>
      <c r="P671">
        <v>1637.75</v>
      </c>
      <c r="Q671">
        <v>1639.59</v>
      </c>
      <c r="R671">
        <v>17886622</v>
      </c>
      <c r="S671">
        <v>29326792469</v>
      </c>
      <c r="T671">
        <v>292507</v>
      </c>
      <c r="U671">
        <v>11020707</v>
      </c>
      <c r="V671">
        <v>61.61</v>
      </c>
      <c r="W671" s="3">
        <f>StockData[[#This Row],[CLOSE]]-StockData[[#This Row],[PREV. CLOSE]]</f>
        <v>-2.2000000000000455</v>
      </c>
      <c r="X671" s="2">
        <f>IFERROR((StockData[[#This Row],[CLOSE]]-StockData[[#This Row],[PREV. CLOSE]])/StockData[[#This Row],[PREV. CLOSE]],0)</f>
        <v>-1.341504314155947E-3</v>
      </c>
      <c r="Y671" t="str">
        <f>IF(StockData[[#This Row],[Daily Return %]]&gt;0,"Gain",IF(StockData[[#This Row],[Daily Return %]]&lt;0,"Loss","No Change"))</f>
        <v>Loss</v>
      </c>
    </row>
    <row r="672" spans="1:25" x14ac:dyDescent="0.3">
      <c r="A672" s="1">
        <v>45532</v>
      </c>
      <c r="B672" s="1" t="s">
        <v>715</v>
      </c>
      <c r="C672" s="1" t="s">
        <v>186</v>
      </c>
      <c r="D672">
        <f>MONTH(StockData[[#This Row],[DATE]])</f>
        <v>8</v>
      </c>
      <c r="E672">
        <v>2024</v>
      </c>
      <c r="F672" t="s">
        <v>163</v>
      </c>
      <c r="G672" t="str">
        <f>"Q"&amp;ROUNDUP(StockData[[#This Row],[Month Number]]/3,0)</f>
        <v>Q3</v>
      </c>
      <c r="H672" s="1" t="s">
        <v>551</v>
      </c>
      <c r="I672" s="1" t="s">
        <v>29</v>
      </c>
      <c r="J672" t="s">
        <v>30</v>
      </c>
      <c r="K672">
        <v>1637.75</v>
      </c>
      <c r="L672">
        <v>1639.75</v>
      </c>
      <c r="M672">
        <v>1630.2</v>
      </c>
      <c r="N672">
        <v>1637.75</v>
      </c>
      <c r="O672">
        <v>1635.95</v>
      </c>
      <c r="P672">
        <v>1637.1</v>
      </c>
      <c r="Q672">
        <v>1636.29</v>
      </c>
      <c r="R672">
        <v>13460594</v>
      </c>
      <c r="S672">
        <v>22025391586.450001</v>
      </c>
      <c r="T672">
        <v>275424</v>
      </c>
      <c r="U672">
        <v>8541633</v>
      </c>
      <c r="V672">
        <v>63.46</v>
      </c>
      <c r="W672" s="3">
        <f>StockData[[#This Row],[CLOSE]]-StockData[[#This Row],[PREV. CLOSE]]</f>
        <v>-0.65000000000009095</v>
      </c>
      <c r="X672" s="2">
        <f>IFERROR((StockData[[#This Row],[CLOSE]]-StockData[[#This Row],[PREV. CLOSE]])/StockData[[#This Row],[PREV. CLOSE]],0)</f>
        <v>-3.9688597160744373E-4</v>
      </c>
      <c r="Y672" t="str">
        <f>IF(StockData[[#This Row],[Daily Return %]]&gt;0,"Gain",IF(StockData[[#This Row],[Daily Return %]]&lt;0,"Loss","No Change"))</f>
        <v>Loss</v>
      </c>
    </row>
    <row r="673" spans="1:25" x14ac:dyDescent="0.3">
      <c r="A673" s="1">
        <v>45533</v>
      </c>
      <c r="B673" s="1" t="s">
        <v>716</v>
      </c>
      <c r="C673" s="1" t="s">
        <v>186</v>
      </c>
      <c r="D673">
        <f>MONTH(StockData[[#This Row],[DATE]])</f>
        <v>8</v>
      </c>
      <c r="E673">
        <v>2024</v>
      </c>
      <c r="F673" t="s">
        <v>163</v>
      </c>
      <c r="G673" t="str">
        <f>"Q"&amp;ROUNDUP(StockData[[#This Row],[Month Number]]/3,0)</f>
        <v>Q3</v>
      </c>
      <c r="H673" s="1" t="s">
        <v>551</v>
      </c>
      <c r="I673" s="1" t="s">
        <v>29</v>
      </c>
      <c r="J673" t="s">
        <v>30</v>
      </c>
      <c r="K673">
        <v>1642</v>
      </c>
      <c r="L673">
        <v>1644.4</v>
      </c>
      <c r="M673">
        <v>1631.15</v>
      </c>
      <c r="N673">
        <v>1637.1</v>
      </c>
      <c r="O673">
        <v>1639.95</v>
      </c>
      <c r="P673">
        <v>1638.55</v>
      </c>
      <c r="Q673">
        <v>1637.56</v>
      </c>
      <c r="R673">
        <v>24526302</v>
      </c>
      <c r="S673">
        <v>40163206501.150002</v>
      </c>
      <c r="T673">
        <v>432962</v>
      </c>
      <c r="U673">
        <v>18760652</v>
      </c>
      <c r="V673">
        <v>76.489999999999995</v>
      </c>
      <c r="W673" s="3">
        <f>StockData[[#This Row],[CLOSE]]-StockData[[#This Row],[PREV. CLOSE]]</f>
        <v>1.4500000000000455</v>
      </c>
      <c r="X673" s="2">
        <f>IFERROR((StockData[[#This Row],[CLOSE]]-StockData[[#This Row],[PREV. CLOSE]])/StockData[[#This Row],[PREV. CLOSE]],0)</f>
        <v>8.8571254046792842E-4</v>
      </c>
      <c r="Y673" t="str">
        <f>IF(StockData[[#This Row],[Daily Return %]]&gt;0,"Gain",IF(StockData[[#This Row],[Daily Return %]]&lt;0,"Loss","No Change"))</f>
        <v>Gain</v>
      </c>
    </row>
    <row r="674" spans="1:25" x14ac:dyDescent="0.3">
      <c r="A674" s="1">
        <v>45534</v>
      </c>
      <c r="B674" s="1" t="s">
        <v>717</v>
      </c>
      <c r="C674" s="1" t="s">
        <v>186</v>
      </c>
      <c r="D674">
        <f>MONTH(StockData[[#This Row],[DATE]])</f>
        <v>8</v>
      </c>
      <c r="E674">
        <v>2024</v>
      </c>
      <c r="F674" t="s">
        <v>163</v>
      </c>
      <c r="G674" t="str">
        <f>"Q"&amp;ROUNDUP(StockData[[#This Row],[Month Number]]/3,0)</f>
        <v>Q3</v>
      </c>
      <c r="H674" s="1" t="s">
        <v>551</v>
      </c>
      <c r="I674" s="1" t="s">
        <v>29</v>
      </c>
      <c r="J674" t="s">
        <v>30</v>
      </c>
      <c r="K674">
        <v>1656</v>
      </c>
      <c r="L674">
        <v>1662</v>
      </c>
      <c r="M674">
        <v>1621.15</v>
      </c>
      <c r="N674">
        <v>1638.55</v>
      </c>
      <c r="O674">
        <v>1625.75</v>
      </c>
      <c r="P674">
        <v>1636.9</v>
      </c>
      <c r="Q674">
        <v>1638.34</v>
      </c>
      <c r="R674">
        <v>222671050</v>
      </c>
      <c r="S674">
        <v>364811305104.20001</v>
      </c>
      <c r="T674">
        <v>564643</v>
      </c>
      <c r="U674">
        <v>154380134</v>
      </c>
      <c r="V674">
        <v>69.33</v>
      </c>
      <c r="W674" s="3">
        <f>StockData[[#This Row],[CLOSE]]-StockData[[#This Row],[PREV. CLOSE]]</f>
        <v>-1.6499999999998636</v>
      </c>
      <c r="X674" s="2">
        <f>IFERROR((StockData[[#This Row],[CLOSE]]-StockData[[#This Row],[PREV. CLOSE]])/StockData[[#This Row],[PREV. CLOSE]],0)</f>
        <v>-1.0069878856305047E-3</v>
      </c>
      <c r="Y674" t="str">
        <f>IF(StockData[[#This Row],[Daily Return %]]&gt;0,"Gain",IF(StockData[[#This Row],[Daily Return %]]&lt;0,"Loss","No Change"))</f>
        <v>Loss</v>
      </c>
    </row>
    <row r="675" spans="1:25" x14ac:dyDescent="0.3">
      <c r="A675" s="1">
        <v>45534</v>
      </c>
      <c r="B675" s="1" t="s">
        <v>718</v>
      </c>
      <c r="C675" s="1" t="s">
        <v>186</v>
      </c>
      <c r="D675">
        <f>MONTH(StockData[[#This Row],[DATE]])</f>
        <v>8</v>
      </c>
      <c r="E675">
        <v>2024</v>
      </c>
      <c r="F675" t="s">
        <v>163</v>
      </c>
      <c r="G675" t="str">
        <f>"Q"&amp;ROUNDUP(StockData[[#This Row],[Month Number]]/3,0)</f>
        <v>Q3</v>
      </c>
      <c r="H675" s="1" t="s">
        <v>551</v>
      </c>
      <c r="I675" s="1" t="s">
        <v>29</v>
      </c>
      <c r="J675" t="s">
        <v>30</v>
      </c>
      <c r="K675">
        <v>1656</v>
      </c>
      <c r="L675">
        <v>1662</v>
      </c>
      <c r="M675">
        <v>1621.15</v>
      </c>
      <c r="N675">
        <v>1638.55</v>
      </c>
      <c r="O675">
        <v>1625.75</v>
      </c>
      <c r="P675">
        <v>1636.9</v>
      </c>
      <c r="Q675">
        <v>1638.34</v>
      </c>
      <c r="R675">
        <v>222671050</v>
      </c>
      <c r="S675">
        <v>364811305104.20001</v>
      </c>
      <c r="T675">
        <v>564643</v>
      </c>
      <c r="U675">
        <v>154380134</v>
      </c>
      <c r="V675">
        <v>69.33</v>
      </c>
      <c r="W675" s="3">
        <f>StockData[[#This Row],[CLOSE]]-StockData[[#This Row],[PREV. CLOSE]]</f>
        <v>-1.6499999999998636</v>
      </c>
      <c r="X675" s="2">
        <f>IFERROR((StockData[[#This Row],[CLOSE]]-StockData[[#This Row],[PREV. CLOSE]])/StockData[[#This Row],[PREV. CLOSE]],0)</f>
        <v>-1.0069878856305047E-3</v>
      </c>
      <c r="Y675" t="str">
        <f>IF(StockData[[#This Row],[Daily Return %]]&gt;0,"Gain",IF(StockData[[#This Row],[Daily Return %]]&lt;0,"Loss","No Change"))</f>
        <v>Loss</v>
      </c>
    </row>
    <row r="676" spans="1:25" x14ac:dyDescent="0.3">
      <c r="A676" s="1">
        <v>45537</v>
      </c>
      <c r="B676" s="1" t="s">
        <v>719</v>
      </c>
      <c r="C676" s="1" t="s">
        <v>208</v>
      </c>
      <c r="D676">
        <f>MONTH(StockData[[#This Row],[DATE]])</f>
        <v>9</v>
      </c>
      <c r="E676">
        <v>2024</v>
      </c>
      <c r="F676" t="s">
        <v>163</v>
      </c>
      <c r="G676" t="str">
        <f>"Q"&amp;ROUNDUP(StockData[[#This Row],[Month Number]]/3,0)</f>
        <v>Q3</v>
      </c>
      <c r="H676" s="1" t="s">
        <v>551</v>
      </c>
      <c r="I676" s="1" t="s">
        <v>29</v>
      </c>
      <c r="J676" t="s">
        <v>30</v>
      </c>
      <c r="K676">
        <v>1646.8</v>
      </c>
      <c r="L676">
        <v>1646.8</v>
      </c>
      <c r="M676">
        <v>1623.2</v>
      </c>
      <c r="N676">
        <v>1636.9</v>
      </c>
      <c r="O676">
        <v>1626</v>
      </c>
      <c r="P676">
        <v>1626.95</v>
      </c>
      <c r="Q676">
        <v>1631.94</v>
      </c>
      <c r="R676">
        <v>17024840</v>
      </c>
      <c r="S676">
        <v>27783483803.950001</v>
      </c>
      <c r="T676">
        <v>375245</v>
      </c>
      <c r="U676">
        <v>12018518</v>
      </c>
      <c r="V676">
        <v>70.59</v>
      </c>
      <c r="W676" s="3">
        <f>StockData[[#This Row],[CLOSE]]-StockData[[#This Row],[PREV. CLOSE]]</f>
        <v>-9.9500000000000455</v>
      </c>
      <c r="X676" s="2">
        <f>IFERROR((StockData[[#This Row],[CLOSE]]-StockData[[#This Row],[PREV. CLOSE]])/StockData[[#This Row],[PREV. CLOSE]],0)</f>
        <v>-6.0785631376382458E-3</v>
      </c>
      <c r="Y676" t="str">
        <f>IF(StockData[[#This Row],[Daily Return %]]&gt;0,"Gain",IF(StockData[[#This Row],[Daily Return %]]&lt;0,"Loss","No Change"))</f>
        <v>Loss</v>
      </c>
    </row>
    <row r="677" spans="1:25" x14ac:dyDescent="0.3">
      <c r="A677" s="1">
        <v>45538</v>
      </c>
      <c r="B677" s="1" t="s">
        <v>720</v>
      </c>
      <c r="C677" s="1" t="s">
        <v>208</v>
      </c>
      <c r="D677">
        <f>MONTH(StockData[[#This Row],[DATE]])</f>
        <v>9</v>
      </c>
      <c r="E677">
        <v>2024</v>
      </c>
      <c r="F677" t="s">
        <v>163</v>
      </c>
      <c r="G677" t="str">
        <f>"Q"&amp;ROUNDUP(StockData[[#This Row],[Month Number]]/3,0)</f>
        <v>Q3</v>
      </c>
      <c r="H677" s="1" t="s">
        <v>551</v>
      </c>
      <c r="I677" s="1" t="s">
        <v>29</v>
      </c>
      <c r="J677" t="s">
        <v>30</v>
      </c>
      <c r="K677">
        <v>1634</v>
      </c>
      <c r="L677">
        <v>1639.95</v>
      </c>
      <c r="M677">
        <v>1624.6</v>
      </c>
      <c r="N677">
        <v>1626.95</v>
      </c>
      <c r="O677">
        <v>1638</v>
      </c>
      <c r="P677">
        <v>1637.35</v>
      </c>
      <c r="Q677">
        <v>1632.11</v>
      </c>
      <c r="R677">
        <v>18641430</v>
      </c>
      <c r="S677">
        <v>30424819912.049999</v>
      </c>
      <c r="T677">
        <v>292439</v>
      </c>
      <c r="U677">
        <v>12551277</v>
      </c>
      <c r="V677">
        <v>67.33</v>
      </c>
      <c r="W677" s="3">
        <f>StockData[[#This Row],[CLOSE]]-StockData[[#This Row],[PREV. CLOSE]]</f>
        <v>10.399999999999864</v>
      </c>
      <c r="X677" s="2">
        <f>IFERROR((StockData[[#This Row],[CLOSE]]-StockData[[#This Row],[PREV. CLOSE]])/StockData[[#This Row],[PREV. CLOSE]],0)</f>
        <v>6.3923292049539709E-3</v>
      </c>
      <c r="Y677" t="str">
        <f>IF(StockData[[#This Row],[Daily Return %]]&gt;0,"Gain",IF(StockData[[#This Row],[Daily Return %]]&lt;0,"Loss","No Change"))</f>
        <v>Gain</v>
      </c>
    </row>
    <row r="678" spans="1:25" x14ac:dyDescent="0.3">
      <c r="A678" s="1">
        <v>45539</v>
      </c>
      <c r="B678" s="1" t="s">
        <v>721</v>
      </c>
      <c r="C678" s="1" t="s">
        <v>208</v>
      </c>
      <c r="D678">
        <f>MONTH(StockData[[#This Row],[DATE]])</f>
        <v>9</v>
      </c>
      <c r="E678">
        <v>2024</v>
      </c>
      <c r="F678" t="s">
        <v>163</v>
      </c>
      <c r="G678" t="str">
        <f>"Q"&amp;ROUNDUP(StockData[[#This Row],[Month Number]]/3,0)</f>
        <v>Q3</v>
      </c>
      <c r="H678" s="1" t="s">
        <v>551</v>
      </c>
      <c r="I678" s="1" t="s">
        <v>29</v>
      </c>
      <c r="J678" t="s">
        <v>30</v>
      </c>
      <c r="K678">
        <v>1639</v>
      </c>
      <c r="L678">
        <v>1644.8</v>
      </c>
      <c r="M678">
        <v>1632</v>
      </c>
      <c r="N678">
        <v>1637.35</v>
      </c>
      <c r="O678">
        <v>1641.05</v>
      </c>
      <c r="P678">
        <v>1641.8</v>
      </c>
      <c r="Q678">
        <v>1639.54</v>
      </c>
      <c r="R678">
        <v>12341372</v>
      </c>
      <c r="S678">
        <v>20234215559.049999</v>
      </c>
      <c r="T678">
        <v>294496</v>
      </c>
      <c r="U678">
        <v>6268023</v>
      </c>
      <c r="V678">
        <v>50.79</v>
      </c>
      <c r="W678" s="3">
        <f>StockData[[#This Row],[CLOSE]]-StockData[[#This Row],[PREV. CLOSE]]</f>
        <v>4.4500000000000455</v>
      </c>
      <c r="X678" s="2">
        <f>IFERROR((StockData[[#This Row],[CLOSE]]-StockData[[#This Row],[PREV. CLOSE]])/StockData[[#This Row],[PREV. CLOSE]],0)</f>
        <v>2.7178062112560211E-3</v>
      </c>
      <c r="Y678" t="str">
        <f>IF(StockData[[#This Row],[Daily Return %]]&gt;0,"Gain",IF(StockData[[#This Row],[Daily Return %]]&lt;0,"Loss","No Change"))</f>
        <v>Gain</v>
      </c>
    </row>
    <row r="679" spans="1:25" x14ac:dyDescent="0.3">
      <c r="A679" s="1">
        <v>45540</v>
      </c>
      <c r="B679" s="1" t="s">
        <v>722</v>
      </c>
      <c r="C679" s="1" t="s">
        <v>208</v>
      </c>
      <c r="D679">
        <f>MONTH(StockData[[#This Row],[DATE]])</f>
        <v>9</v>
      </c>
      <c r="E679">
        <v>2024</v>
      </c>
      <c r="F679" t="s">
        <v>163</v>
      </c>
      <c r="G679" t="str">
        <f>"Q"&amp;ROUNDUP(StockData[[#This Row],[Month Number]]/3,0)</f>
        <v>Q3</v>
      </c>
      <c r="H679" s="1" t="s">
        <v>551</v>
      </c>
      <c r="I679" s="1" t="s">
        <v>29</v>
      </c>
      <c r="J679" t="s">
        <v>30</v>
      </c>
      <c r="K679">
        <v>1646</v>
      </c>
      <c r="L679">
        <v>1649.9</v>
      </c>
      <c r="M679">
        <v>1642</v>
      </c>
      <c r="N679">
        <v>1641.8</v>
      </c>
      <c r="O679">
        <v>1644.4</v>
      </c>
      <c r="P679">
        <v>1645.45</v>
      </c>
      <c r="Q679">
        <v>1645.43</v>
      </c>
      <c r="R679">
        <v>11438159</v>
      </c>
      <c r="S679">
        <v>18820712001.799999</v>
      </c>
      <c r="T679">
        <v>245493</v>
      </c>
      <c r="U679">
        <v>8688322</v>
      </c>
      <c r="V679">
        <v>75.959999999999994</v>
      </c>
      <c r="W679" s="3">
        <f>StockData[[#This Row],[CLOSE]]-StockData[[#This Row],[PREV. CLOSE]]</f>
        <v>3.6500000000000909</v>
      </c>
      <c r="X679" s="2">
        <f>IFERROR((StockData[[#This Row],[CLOSE]]-StockData[[#This Row],[PREV. CLOSE]])/StockData[[#This Row],[PREV. CLOSE]],0)</f>
        <v>2.2231696918017367E-3</v>
      </c>
      <c r="Y679" t="str">
        <f>IF(StockData[[#This Row],[Daily Return %]]&gt;0,"Gain",IF(StockData[[#This Row],[Daily Return %]]&lt;0,"Loss","No Change"))</f>
        <v>Gain</v>
      </c>
    </row>
    <row r="680" spans="1:25" x14ac:dyDescent="0.3">
      <c r="A680" s="1">
        <v>45541</v>
      </c>
      <c r="B680" s="1" t="s">
        <v>723</v>
      </c>
      <c r="C680" s="1" t="s">
        <v>208</v>
      </c>
      <c r="D680">
        <f>MONTH(StockData[[#This Row],[DATE]])</f>
        <v>9</v>
      </c>
      <c r="E680">
        <v>2024</v>
      </c>
      <c r="F680" t="s">
        <v>163</v>
      </c>
      <c r="G680" t="str">
        <f>"Q"&amp;ROUNDUP(StockData[[#This Row],[Month Number]]/3,0)</f>
        <v>Q3</v>
      </c>
      <c r="H680" s="1" t="s">
        <v>551</v>
      </c>
      <c r="I680" s="1" t="s">
        <v>29</v>
      </c>
      <c r="J680" t="s">
        <v>30</v>
      </c>
      <c r="K680">
        <v>1638.3</v>
      </c>
      <c r="L680">
        <v>1647.75</v>
      </c>
      <c r="M680">
        <v>1634.1</v>
      </c>
      <c r="N680">
        <v>1645.45</v>
      </c>
      <c r="O680">
        <v>1638.15</v>
      </c>
      <c r="P680">
        <v>1636.95</v>
      </c>
      <c r="Q680">
        <v>1639.77</v>
      </c>
      <c r="R680">
        <v>13014801</v>
      </c>
      <c r="S680">
        <v>21341304566.099998</v>
      </c>
      <c r="T680">
        <v>296891</v>
      </c>
      <c r="U680">
        <v>8562105</v>
      </c>
      <c r="V680">
        <v>65.790000000000006</v>
      </c>
      <c r="W680" s="3">
        <f>StockData[[#This Row],[CLOSE]]-StockData[[#This Row],[PREV. CLOSE]]</f>
        <v>-8.5</v>
      </c>
      <c r="X680" s="2">
        <f>IFERROR((StockData[[#This Row],[CLOSE]]-StockData[[#This Row],[PREV. CLOSE]])/StockData[[#This Row],[PREV. CLOSE]],0)</f>
        <v>-5.1657601264091888E-3</v>
      </c>
      <c r="Y680" t="str">
        <f>IF(StockData[[#This Row],[Daily Return %]]&gt;0,"Gain",IF(StockData[[#This Row],[Daily Return %]]&lt;0,"Loss","No Change"))</f>
        <v>Loss</v>
      </c>
    </row>
    <row r="681" spans="1:25" x14ac:dyDescent="0.3">
      <c r="A681" s="1">
        <v>45544</v>
      </c>
      <c r="B681" s="1" t="s">
        <v>724</v>
      </c>
      <c r="C681" s="1" t="s">
        <v>208</v>
      </c>
      <c r="D681">
        <f>MONTH(StockData[[#This Row],[DATE]])</f>
        <v>9</v>
      </c>
      <c r="E681">
        <v>2024</v>
      </c>
      <c r="F681" t="s">
        <v>163</v>
      </c>
      <c r="G681" t="str">
        <f>"Q"&amp;ROUNDUP(StockData[[#This Row],[Month Number]]/3,0)</f>
        <v>Q3</v>
      </c>
      <c r="H681" s="1" t="s">
        <v>551</v>
      </c>
      <c r="I681" s="1" t="s">
        <v>29</v>
      </c>
      <c r="J681" t="s">
        <v>30</v>
      </c>
      <c r="K681">
        <v>1638</v>
      </c>
      <c r="L681">
        <v>1648.5</v>
      </c>
      <c r="M681">
        <v>1630.1</v>
      </c>
      <c r="N681">
        <v>1636.95</v>
      </c>
      <c r="O681">
        <v>1644.85</v>
      </c>
      <c r="P681">
        <v>1646.5</v>
      </c>
      <c r="Q681">
        <v>1640.85</v>
      </c>
      <c r="R681">
        <v>11896457</v>
      </c>
      <c r="S681">
        <v>19520244474.049999</v>
      </c>
      <c r="T681">
        <v>258547</v>
      </c>
      <c r="U681">
        <v>7816428</v>
      </c>
      <c r="V681">
        <v>65.7</v>
      </c>
      <c r="W681" s="3">
        <f>StockData[[#This Row],[CLOSE]]-StockData[[#This Row],[PREV. CLOSE]]</f>
        <v>9.5499999999999545</v>
      </c>
      <c r="X681" s="2">
        <f>IFERROR((StockData[[#This Row],[CLOSE]]-StockData[[#This Row],[PREV. CLOSE]])/StockData[[#This Row],[PREV. CLOSE]],0)</f>
        <v>5.8340205870673839E-3</v>
      </c>
      <c r="Y681" t="str">
        <f>IF(StockData[[#This Row],[Daily Return %]]&gt;0,"Gain",IF(StockData[[#This Row],[Daily Return %]]&lt;0,"Loss","No Change"))</f>
        <v>Gain</v>
      </c>
    </row>
    <row r="682" spans="1:25" x14ac:dyDescent="0.3">
      <c r="A682" s="1">
        <v>45545</v>
      </c>
      <c r="B682" s="1" t="s">
        <v>725</v>
      </c>
      <c r="C682" s="1" t="s">
        <v>208</v>
      </c>
      <c r="D682">
        <f>MONTH(StockData[[#This Row],[DATE]])</f>
        <v>9</v>
      </c>
      <c r="E682">
        <v>2024</v>
      </c>
      <c r="F682" t="s">
        <v>163</v>
      </c>
      <c r="G682" t="str">
        <f>"Q"&amp;ROUNDUP(StockData[[#This Row],[Month Number]]/3,0)</f>
        <v>Q3</v>
      </c>
      <c r="H682" s="1" t="s">
        <v>551</v>
      </c>
      <c r="I682" s="1" t="s">
        <v>29</v>
      </c>
      <c r="J682" t="s">
        <v>30</v>
      </c>
      <c r="K682">
        <v>1654</v>
      </c>
      <c r="L682">
        <v>1654</v>
      </c>
      <c r="M682">
        <v>1638</v>
      </c>
      <c r="N682">
        <v>1646.5</v>
      </c>
      <c r="O682">
        <v>1650.8</v>
      </c>
      <c r="P682">
        <v>1650.35</v>
      </c>
      <c r="Q682">
        <v>1648.2</v>
      </c>
      <c r="R682">
        <v>13303323</v>
      </c>
      <c r="S682">
        <v>21926534318.849998</v>
      </c>
      <c r="T682">
        <v>306124</v>
      </c>
      <c r="U682">
        <v>6978769</v>
      </c>
      <c r="V682">
        <v>52.46</v>
      </c>
      <c r="W682" s="3">
        <f>StockData[[#This Row],[CLOSE]]-StockData[[#This Row],[PREV. CLOSE]]</f>
        <v>3.8499999999999091</v>
      </c>
      <c r="X682" s="2">
        <f>IFERROR((StockData[[#This Row],[CLOSE]]-StockData[[#This Row],[PREV. CLOSE]])/StockData[[#This Row],[PREV. CLOSE]],0)</f>
        <v>2.3382933495292493E-3</v>
      </c>
      <c r="Y682" t="str">
        <f>IF(StockData[[#This Row],[Daily Return %]]&gt;0,"Gain",IF(StockData[[#This Row],[Daily Return %]]&lt;0,"Loss","No Change"))</f>
        <v>Gain</v>
      </c>
    </row>
    <row r="683" spans="1:25" x14ac:dyDescent="0.3">
      <c r="A683" s="1">
        <v>45546</v>
      </c>
      <c r="B683" s="1" t="s">
        <v>726</v>
      </c>
      <c r="C683" s="1" t="s">
        <v>208</v>
      </c>
      <c r="D683">
        <f>MONTH(StockData[[#This Row],[DATE]])</f>
        <v>9</v>
      </c>
      <c r="E683">
        <v>2024</v>
      </c>
      <c r="F683" t="s">
        <v>163</v>
      </c>
      <c r="G683" t="str">
        <f>"Q"&amp;ROUNDUP(StockData[[#This Row],[Month Number]]/3,0)</f>
        <v>Q3</v>
      </c>
      <c r="H683" s="1" t="s">
        <v>551</v>
      </c>
      <c r="I683" s="1" t="s">
        <v>29</v>
      </c>
      <c r="J683" t="s">
        <v>30</v>
      </c>
      <c r="K683">
        <v>1650.4</v>
      </c>
      <c r="L683">
        <v>1652.5</v>
      </c>
      <c r="M683">
        <v>1639.2</v>
      </c>
      <c r="N683">
        <v>1650.35</v>
      </c>
      <c r="O683">
        <v>1650</v>
      </c>
      <c r="P683">
        <v>1643.9</v>
      </c>
      <c r="Q683">
        <v>1645.85</v>
      </c>
      <c r="R683">
        <v>11113342</v>
      </c>
      <c r="S683">
        <v>18290901279.5</v>
      </c>
      <c r="T683">
        <v>248100</v>
      </c>
      <c r="U683">
        <v>4560477</v>
      </c>
      <c r="V683">
        <v>41.04</v>
      </c>
      <c r="W683" s="3">
        <f>StockData[[#This Row],[CLOSE]]-StockData[[#This Row],[PREV. CLOSE]]</f>
        <v>-6.4499999999998181</v>
      </c>
      <c r="X683" s="2">
        <f>IFERROR((StockData[[#This Row],[CLOSE]]-StockData[[#This Row],[PREV. CLOSE]])/StockData[[#This Row],[PREV. CLOSE]],0)</f>
        <v>-3.9082618838427114E-3</v>
      </c>
      <c r="Y683" t="str">
        <f>IF(StockData[[#This Row],[Daily Return %]]&gt;0,"Gain",IF(StockData[[#This Row],[Daily Return %]]&lt;0,"Loss","No Change"))</f>
        <v>Loss</v>
      </c>
    </row>
    <row r="684" spans="1:25" x14ac:dyDescent="0.3">
      <c r="A684" s="1">
        <v>45547</v>
      </c>
      <c r="B684" s="1" t="s">
        <v>727</v>
      </c>
      <c r="C684" s="1" t="s">
        <v>208</v>
      </c>
      <c r="D684">
        <f>MONTH(StockData[[#This Row],[DATE]])</f>
        <v>9</v>
      </c>
      <c r="E684">
        <v>2024</v>
      </c>
      <c r="F684" t="s">
        <v>163</v>
      </c>
      <c r="G684" t="str">
        <f>"Q"&amp;ROUNDUP(StockData[[#This Row],[Month Number]]/3,0)</f>
        <v>Q3</v>
      </c>
      <c r="H684" s="1" t="s">
        <v>551</v>
      </c>
      <c r="I684" s="1" t="s">
        <v>29</v>
      </c>
      <c r="J684" t="s">
        <v>30</v>
      </c>
      <c r="K684">
        <v>1654</v>
      </c>
      <c r="L684">
        <v>1670</v>
      </c>
      <c r="M684">
        <v>1647.05</v>
      </c>
      <c r="N684">
        <v>1643.9</v>
      </c>
      <c r="O684">
        <v>1661.45</v>
      </c>
      <c r="P684">
        <v>1666.6</v>
      </c>
      <c r="Q684">
        <v>1659.83</v>
      </c>
      <c r="R684">
        <v>16212023</v>
      </c>
      <c r="S684">
        <v>26909182591.25</v>
      </c>
      <c r="T684">
        <v>266121</v>
      </c>
      <c r="U684">
        <v>9274830</v>
      </c>
      <c r="V684">
        <v>57.21</v>
      </c>
      <c r="W684" s="3">
        <f>StockData[[#This Row],[CLOSE]]-StockData[[#This Row],[PREV. CLOSE]]</f>
        <v>22.699999999999818</v>
      </c>
      <c r="X684" s="2">
        <f>IFERROR((StockData[[#This Row],[CLOSE]]-StockData[[#This Row],[PREV. CLOSE]])/StockData[[#This Row],[PREV. CLOSE]],0)</f>
        <v>1.3808625828821593E-2</v>
      </c>
      <c r="Y684" t="str">
        <f>IF(StockData[[#This Row],[Daily Return %]]&gt;0,"Gain",IF(StockData[[#This Row],[Daily Return %]]&lt;0,"Loss","No Change"))</f>
        <v>Gain</v>
      </c>
    </row>
    <row r="685" spans="1:25" x14ac:dyDescent="0.3">
      <c r="A685" s="1">
        <v>45548</v>
      </c>
      <c r="B685" s="1" t="s">
        <v>728</v>
      </c>
      <c r="C685" s="1" t="s">
        <v>208</v>
      </c>
      <c r="D685">
        <f>MONTH(StockData[[#This Row],[DATE]])</f>
        <v>9</v>
      </c>
      <c r="E685">
        <v>2024</v>
      </c>
      <c r="F685" t="s">
        <v>163</v>
      </c>
      <c r="G685" t="str">
        <f>"Q"&amp;ROUNDUP(StockData[[#This Row],[Month Number]]/3,0)</f>
        <v>Q3</v>
      </c>
      <c r="H685" s="1" t="s">
        <v>551</v>
      </c>
      <c r="I685" s="1" t="s">
        <v>29</v>
      </c>
      <c r="J685" t="s">
        <v>30</v>
      </c>
      <c r="K685">
        <v>1674</v>
      </c>
      <c r="L685">
        <v>1674</v>
      </c>
      <c r="M685">
        <v>1657.05</v>
      </c>
      <c r="N685">
        <v>1666.6</v>
      </c>
      <c r="O685">
        <v>1664.8</v>
      </c>
      <c r="P685">
        <v>1665.95</v>
      </c>
      <c r="Q685">
        <v>1663.66</v>
      </c>
      <c r="R685">
        <v>11930266</v>
      </c>
      <c r="S685">
        <v>19847946539.349998</v>
      </c>
      <c r="T685">
        <v>275521</v>
      </c>
      <c r="U685">
        <v>7079723</v>
      </c>
      <c r="V685">
        <v>59.34</v>
      </c>
      <c r="W685" s="3">
        <f>StockData[[#This Row],[CLOSE]]-StockData[[#This Row],[PREV. CLOSE]]</f>
        <v>-0.64999999999986358</v>
      </c>
      <c r="X685" s="2">
        <f>IFERROR((StockData[[#This Row],[CLOSE]]-StockData[[#This Row],[PREV. CLOSE]])/StockData[[#This Row],[PREV. CLOSE]],0)</f>
        <v>-3.9001560062394312E-4</v>
      </c>
      <c r="Y685" t="str">
        <f>IF(StockData[[#This Row],[Daily Return %]]&gt;0,"Gain",IF(StockData[[#This Row],[Daily Return %]]&lt;0,"Loss","No Change"))</f>
        <v>Loss</v>
      </c>
    </row>
    <row r="686" spans="1:25" x14ac:dyDescent="0.3">
      <c r="A686" s="1">
        <v>45551</v>
      </c>
      <c r="B686" s="1" t="s">
        <v>729</v>
      </c>
      <c r="C686" s="1" t="s">
        <v>208</v>
      </c>
      <c r="D686">
        <f>MONTH(StockData[[#This Row],[DATE]])</f>
        <v>9</v>
      </c>
      <c r="E686">
        <v>2024</v>
      </c>
      <c r="F686" t="s">
        <v>163</v>
      </c>
      <c r="G686" t="str">
        <f>"Q"&amp;ROUNDUP(StockData[[#This Row],[Month Number]]/3,0)</f>
        <v>Q3</v>
      </c>
      <c r="H686" s="1" t="s">
        <v>551</v>
      </c>
      <c r="I686" s="1" t="s">
        <v>29</v>
      </c>
      <c r="J686" t="s">
        <v>30</v>
      </c>
      <c r="K686">
        <v>1667</v>
      </c>
      <c r="L686">
        <v>1677.8</v>
      </c>
      <c r="M686">
        <v>1664.05</v>
      </c>
      <c r="N686">
        <v>1665.95</v>
      </c>
      <c r="O686">
        <v>1670</v>
      </c>
      <c r="P686">
        <v>1670.95</v>
      </c>
      <c r="Q686">
        <v>1670.83</v>
      </c>
      <c r="R686">
        <v>7586410</v>
      </c>
      <c r="S686">
        <v>12675630406.450001</v>
      </c>
      <c r="T686">
        <v>214575</v>
      </c>
      <c r="U686">
        <v>5258278</v>
      </c>
      <c r="V686">
        <v>69.31</v>
      </c>
      <c r="W686" s="3">
        <f>StockData[[#This Row],[CLOSE]]-StockData[[#This Row],[PREV. CLOSE]]</f>
        <v>5</v>
      </c>
      <c r="X686" s="2">
        <f>IFERROR((StockData[[#This Row],[CLOSE]]-StockData[[#This Row],[PREV. CLOSE]])/StockData[[#This Row],[PREV. CLOSE]],0)</f>
        <v>3.0012905549386235E-3</v>
      </c>
      <c r="Y686" t="str">
        <f>IF(StockData[[#This Row],[Daily Return %]]&gt;0,"Gain",IF(StockData[[#This Row],[Daily Return %]]&lt;0,"Loss","No Change"))</f>
        <v>Gain</v>
      </c>
    </row>
    <row r="687" spans="1:25" x14ac:dyDescent="0.3">
      <c r="A687" s="1">
        <v>45552</v>
      </c>
      <c r="B687" s="1" t="s">
        <v>730</v>
      </c>
      <c r="C687" s="1" t="s">
        <v>208</v>
      </c>
      <c r="D687">
        <f>MONTH(StockData[[#This Row],[DATE]])</f>
        <v>9</v>
      </c>
      <c r="E687">
        <v>2024</v>
      </c>
      <c r="F687" t="s">
        <v>163</v>
      </c>
      <c r="G687" t="str">
        <f>"Q"&amp;ROUNDUP(StockData[[#This Row],[Month Number]]/3,0)</f>
        <v>Q3</v>
      </c>
      <c r="H687" s="1" t="s">
        <v>551</v>
      </c>
      <c r="I687" s="1" t="s">
        <v>29</v>
      </c>
      <c r="J687" t="s">
        <v>30</v>
      </c>
      <c r="K687">
        <v>1678</v>
      </c>
      <c r="L687">
        <v>1678</v>
      </c>
      <c r="M687">
        <v>1664.15</v>
      </c>
      <c r="N687">
        <v>1670.95</v>
      </c>
      <c r="O687">
        <v>1668.3</v>
      </c>
      <c r="P687">
        <v>1668.8</v>
      </c>
      <c r="Q687">
        <v>1668.9</v>
      </c>
      <c r="R687">
        <v>10063561</v>
      </c>
      <c r="S687">
        <v>16795097219.15</v>
      </c>
      <c r="T687">
        <v>273207</v>
      </c>
      <c r="U687">
        <v>5693003</v>
      </c>
      <c r="V687">
        <v>56.57</v>
      </c>
      <c r="W687" s="3">
        <f>StockData[[#This Row],[CLOSE]]-StockData[[#This Row],[PREV. CLOSE]]</f>
        <v>-2.1500000000000909</v>
      </c>
      <c r="X687" s="2">
        <f>IFERROR((StockData[[#This Row],[CLOSE]]-StockData[[#This Row],[PREV. CLOSE]])/StockData[[#This Row],[PREV. CLOSE]],0)</f>
        <v>-1.286693198479961E-3</v>
      </c>
      <c r="Y687" t="str">
        <f>IF(StockData[[#This Row],[Daily Return %]]&gt;0,"Gain",IF(StockData[[#This Row],[Daily Return %]]&lt;0,"Loss","No Change"))</f>
        <v>Loss</v>
      </c>
    </row>
    <row r="688" spans="1:25" x14ac:dyDescent="0.3">
      <c r="A688" s="1">
        <v>45553</v>
      </c>
      <c r="B688" s="1" t="s">
        <v>731</v>
      </c>
      <c r="C688" s="1" t="s">
        <v>208</v>
      </c>
      <c r="D688">
        <f>MONTH(StockData[[#This Row],[DATE]])</f>
        <v>9</v>
      </c>
      <c r="E688">
        <v>2024</v>
      </c>
      <c r="F688" t="s">
        <v>163</v>
      </c>
      <c r="G688" t="str">
        <f>"Q"&amp;ROUNDUP(StockData[[#This Row],[Month Number]]/3,0)</f>
        <v>Q3</v>
      </c>
      <c r="H688" s="1" t="s">
        <v>551</v>
      </c>
      <c r="I688" s="1" t="s">
        <v>29</v>
      </c>
      <c r="J688" t="s">
        <v>30</v>
      </c>
      <c r="K688">
        <v>1671.85</v>
      </c>
      <c r="L688">
        <v>1698.9</v>
      </c>
      <c r="M688">
        <v>1671.1</v>
      </c>
      <c r="N688">
        <v>1668.8</v>
      </c>
      <c r="O688">
        <v>1692.95</v>
      </c>
      <c r="P688">
        <v>1694.8</v>
      </c>
      <c r="Q688">
        <v>1691.3</v>
      </c>
      <c r="R688">
        <v>20458671</v>
      </c>
      <c r="S688">
        <v>34601683780.25</v>
      </c>
      <c r="T688">
        <v>447311</v>
      </c>
      <c r="U688">
        <v>12237216</v>
      </c>
      <c r="V688">
        <v>59.81</v>
      </c>
      <c r="W688" s="3">
        <f>StockData[[#This Row],[CLOSE]]-StockData[[#This Row],[PREV. CLOSE]]</f>
        <v>26</v>
      </c>
      <c r="X688" s="2">
        <f>IFERROR((StockData[[#This Row],[CLOSE]]-StockData[[#This Row],[PREV. CLOSE]])/StockData[[#This Row],[PREV. CLOSE]],0)</f>
        <v>1.5580057526366252E-2</v>
      </c>
      <c r="Y688" t="str">
        <f>IF(StockData[[#This Row],[Daily Return %]]&gt;0,"Gain",IF(StockData[[#This Row],[Daily Return %]]&lt;0,"Loss","No Change"))</f>
        <v>Gain</v>
      </c>
    </row>
    <row r="689" spans="1:25" x14ac:dyDescent="0.3">
      <c r="A689" s="1">
        <v>45554</v>
      </c>
      <c r="B689" s="1" t="s">
        <v>732</v>
      </c>
      <c r="C689" s="1" t="s">
        <v>208</v>
      </c>
      <c r="D689">
        <f>MONTH(StockData[[#This Row],[DATE]])</f>
        <v>9</v>
      </c>
      <c r="E689">
        <v>2024</v>
      </c>
      <c r="F689" t="s">
        <v>163</v>
      </c>
      <c r="G689" t="str">
        <f>"Q"&amp;ROUNDUP(StockData[[#This Row],[Month Number]]/3,0)</f>
        <v>Q3</v>
      </c>
      <c r="H689" s="1" t="s">
        <v>551</v>
      </c>
      <c r="I689" s="1" t="s">
        <v>29</v>
      </c>
      <c r="J689" t="s">
        <v>30</v>
      </c>
      <c r="K689">
        <v>1699.2</v>
      </c>
      <c r="L689">
        <v>1719</v>
      </c>
      <c r="M689">
        <v>1699.15</v>
      </c>
      <c r="N689">
        <v>1694.8</v>
      </c>
      <c r="O689">
        <v>1707.7</v>
      </c>
      <c r="P689">
        <v>1708.5</v>
      </c>
      <c r="Q689">
        <v>1710.95</v>
      </c>
      <c r="R689">
        <v>15325888</v>
      </c>
      <c r="S689">
        <v>26221770150.400002</v>
      </c>
      <c r="T689">
        <v>347649</v>
      </c>
      <c r="U689">
        <v>9714192</v>
      </c>
      <c r="V689">
        <v>63.38</v>
      </c>
      <c r="W689" s="3">
        <f>StockData[[#This Row],[CLOSE]]-StockData[[#This Row],[PREV. CLOSE]]</f>
        <v>13.700000000000045</v>
      </c>
      <c r="X689" s="2">
        <f>IFERROR((StockData[[#This Row],[CLOSE]]-StockData[[#This Row],[PREV. CLOSE]])/StockData[[#This Row],[PREV. CLOSE]],0)</f>
        <v>8.0835496813783606E-3</v>
      </c>
      <c r="Y689" t="str">
        <f>IF(StockData[[#This Row],[Daily Return %]]&gt;0,"Gain",IF(StockData[[#This Row],[Daily Return %]]&lt;0,"Loss","No Change"))</f>
        <v>Gain</v>
      </c>
    </row>
    <row r="690" spans="1:25" x14ac:dyDescent="0.3">
      <c r="A690" s="1">
        <v>45555</v>
      </c>
      <c r="B690" s="1" t="s">
        <v>733</v>
      </c>
      <c r="C690" s="1" t="s">
        <v>208</v>
      </c>
      <c r="D690">
        <f>MONTH(StockData[[#This Row],[DATE]])</f>
        <v>9</v>
      </c>
      <c r="E690">
        <v>2024</v>
      </c>
      <c r="F690" t="s">
        <v>163</v>
      </c>
      <c r="G690" t="str">
        <f>"Q"&amp;ROUNDUP(StockData[[#This Row],[Month Number]]/3,0)</f>
        <v>Q3</v>
      </c>
      <c r="H690" s="1" t="s">
        <v>551</v>
      </c>
      <c r="I690" s="1" t="s">
        <v>29</v>
      </c>
      <c r="J690" t="s">
        <v>30</v>
      </c>
      <c r="K690">
        <v>1716.5</v>
      </c>
      <c r="L690">
        <v>1744.95</v>
      </c>
      <c r="M690">
        <v>1707.55</v>
      </c>
      <c r="N690">
        <v>1708.5</v>
      </c>
      <c r="O690">
        <v>1737.2</v>
      </c>
      <c r="P690">
        <v>1741.2</v>
      </c>
      <c r="Q690">
        <v>1734.6</v>
      </c>
      <c r="R690">
        <v>30311693</v>
      </c>
      <c r="S690">
        <v>52578627456</v>
      </c>
      <c r="T690">
        <v>519608</v>
      </c>
      <c r="U690">
        <v>17465531</v>
      </c>
      <c r="V690">
        <v>57.62</v>
      </c>
      <c r="W690" s="3">
        <f>StockData[[#This Row],[CLOSE]]-StockData[[#This Row],[PREV. CLOSE]]</f>
        <v>32.700000000000045</v>
      </c>
      <c r="X690" s="2">
        <f>IFERROR((StockData[[#This Row],[CLOSE]]-StockData[[#This Row],[PREV. CLOSE]])/StockData[[#This Row],[PREV. CLOSE]],0)</f>
        <v>1.9139596136962273E-2</v>
      </c>
      <c r="Y690" t="str">
        <f>IF(StockData[[#This Row],[Daily Return %]]&gt;0,"Gain",IF(StockData[[#This Row],[Daily Return %]]&lt;0,"Loss","No Change"))</f>
        <v>Gain</v>
      </c>
    </row>
    <row r="691" spans="1:25" x14ac:dyDescent="0.3">
      <c r="A691" s="1">
        <v>45558</v>
      </c>
      <c r="B691" s="1" t="s">
        <v>734</v>
      </c>
      <c r="C691" s="1" t="s">
        <v>208</v>
      </c>
      <c r="D691">
        <f>MONTH(StockData[[#This Row],[DATE]])</f>
        <v>9</v>
      </c>
      <c r="E691">
        <v>2024</v>
      </c>
      <c r="F691" t="s">
        <v>163</v>
      </c>
      <c r="G691" t="str">
        <f>"Q"&amp;ROUNDUP(StockData[[#This Row],[Month Number]]/3,0)</f>
        <v>Q3</v>
      </c>
      <c r="H691" s="1" t="s">
        <v>551</v>
      </c>
      <c r="I691" s="1" t="s">
        <v>29</v>
      </c>
      <c r="J691" t="s">
        <v>30</v>
      </c>
      <c r="K691">
        <v>1749</v>
      </c>
      <c r="L691">
        <v>1766.35</v>
      </c>
      <c r="M691">
        <v>1740.25</v>
      </c>
      <c r="N691">
        <v>1741.2</v>
      </c>
      <c r="O691">
        <v>1757</v>
      </c>
      <c r="P691">
        <v>1759.8</v>
      </c>
      <c r="Q691">
        <v>1756.93</v>
      </c>
      <c r="R691">
        <v>13482675</v>
      </c>
      <c r="S691">
        <v>23688096929.700001</v>
      </c>
      <c r="T691">
        <v>449232</v>
      </c>
      <c r="U691">
        <v>8794661</v>
      </c>
      <c r="V691">
        <v>65.23</v>
      </c>
      <c r="W691" s="3">
        <f>StockData[[#This Row],[CLOSE]]-StockData[[#This Row],[PREV. CLOSE]]</f>
        <v>18.599999999999909</v>
      </c>
      <c r="X691" s="2">
        <f>IFERROR((StockData[[#This Row],[CLOSE]]-StockData[[#This Row],[PREV. CLOSE]])/StockData[[#This Row],[PREV. CLOSE]],0)</f>
        <v>1.0682288077188094E-2</v>
      </c>
      <c r="Y691" t="str">
        <f>IF(StockData[[#This Row],[Daily Return %]]&gt;0,"Gain",IF(StockData[[#This Row],[Daily Return %]]&lt;0,"Loss","No Change"))</f>
        <v>Gain</v>
      </c>
    </row>
    <row r="692" spans="1:25" x14ac:dyDescent="0.3">
      <c r="A692" s="1">
        <v>45559</v>
      </c>
      <c r="B692" s="1" t="s">
        <v>735</v>
      </c>
      <c r="C692" s="1" t="s">
        <v>208</v>
      </c>
      <c r="D692">
        <f>MONTH(StockData[[#This Row],[DATE]])</f>
        <v>9</v>
      </c>
      <c r="E692">
        <v>2024</v>
      </c>
      <c r="F692" t="s">
        <v>163</v>
      </c>
      <c r="G692" t="str">
        <f>"Q"&amp;ROUNDUP(StockData[[#This Row],[Month Number]]/3,0)</f>
        <v>Q3</v>
      </c>
      <c r="H692" s="1" t="s">
        <v>551</v>
      </c>
      <c r="I692" s="1" t="s">
        <v>29</v>
      </c>
      <c r="J692" t="s">
        <v>30</v>
      </c>
      <c r="K692">
        <v>1765</v>
      </c>
      <c r="L692">
        <v>1781.65</v>
      </c>
      <c r="M692">
        <v>1754.25</v>
      </c>
      <c r="N692">
        <v>1759.8</v>
      </c>
      <c r="O692">
        <v>1766.7</v>
      </c>
      <c r="P692">
        <v>1768.05</v>
      </c>
      <c r="Q692">
        <v>1768.8</v>
      </c>
      <c r="R692">
        <v>16519518</v>
      </c>
      <c r="S692">
        <v>29219757725.299999</v>
      </c>
      <c r="T692">
        <v>404809</v>
      </c>
      <c r="U692">
        <v>9425560</v>
      </c>
      <c r="V692">
        <v>57.06</v>
      </c>
      <c r="W692" s="3">
        <f>StockData[[#This Row],[CLOSE]]-StockData[[#This Row],[PREV. CLOSE]]</f>
        <v>8.25</v>
      </c>
      <c r="X692" s="2">
        <f>IFERROR((StockData[[#This Row],[CLOSE]]-StockData[[#This Row],[PREV. CLOSE]])/StockData[[#This Row],[PREV. CLOSE]],0)</f>
        <v>4.6880327309921583E-3</v>
      </c>
      <c r="Y692" t="str">
        <f>IF(StockData[[#This Row],[Daily Return %]]&gt;0,"Gain",IF(StockData[[#This Row],[Daily Return %]]&lt;0,"Loss","No Change"))</f>
        <v>Gain</v>
      </c>
    </row>
    <row r="693" spans="1:25" x14ac:dyDescent="0.3">
      <c r="A693" s="1">
        <v>45560</v>
      </c>
      <c r="B693" s="1" t="s">
        <v>736</v>
      </c>
      <c r="C693" s="1" t="s">
        <v>208</v>
      </c>
      <c r="D693">
        <f>MONTH(StockData[[#This Row],[DATE]])</f>
        <v>9</v>
      </c>
      <c r="E693">
        <v>2024</v>
      </c>
      <c r="F693" t="s">
        <v>163</v>
      </c>
      <c r="G693" t="str">
        <f>"Q"&amp;ROUNDUP(StockData[[#This Row],[Month Number]]/3,0)</f>
        <v>Q3</v>
      </c>
      <c r="H693" s="1" t="s">
        <v>551</v>
      </c>
      <c r="I693" s="1" t="s">
        <v>29</v>
      </c>
      <c r="J693" t="s">
        <v>30</v>
      </c>
      <c r="K693">
        <v>1760.15</v>
      </c>
      <c r="L693">
        <v>1788</v>
      </c>
      <c r="M693">
        <v>1760.15</v>
      </c>
      <c r="N693">
        <v>1768.05</v>
      </c>
      <c r="O693">
        <v>1779.85</v>
      </c>
      <c r="P693">
        <v>1779.1</v>
      </c>
      <c r="Q693">
        <v>1778.97</v>
      </c>
      <c r="R693">
        <v>15982656</v>
      </c>
      <c r="S693">
        <v>28432592068.700001</v>
      </c>
      <c r="T693">
        <v>498237</v>
      </c>
      <c r="U693">
        <v>9863354</v>
      </c>
      <c r="V693">
        <v>61.71</v>
      </c>
      <c r="W693" s="3">
        <f>StockData[[#This Row],[CLOSE]]-StockData[[#This Row],[PREV. CLOSE]]</f>
        <v>11.049999999999955</v>
      </c>
      <c r="X693" s="2">
        <f>IFERROR((StockData[[#This Row],[CLOSE]]-StockData[[#This Row],[PREV. CLOSE]])/StockData[[#This Row],[PREV. CLOSE]],0)</f>
        <v>6.2498232516048496E-3</v>
      </c>
      <c r="Y693" t="str">
        <f>IF(StockData[[#This Row],[Daily Return %]]&gt;0,"Gain",IF(StockData[[#This Row],[Daily Return %]]&lt;0,"Loss","No Change"))</f>
        <v>Gain</v>
      </c>
    </row>
    <row r="694" spans="1:25" x14ac:dyDescent="0.3">
      <c r="A694" s="1">
        <v>45561</v>
      </c>
      <c r="B694" s="1" t="s">
        <v>737</v>
      </c>
      <c r="C694" s="1" t="s">
        <v>208</v>
      </c>
      <c r="D694">
        <f>MONTH(StockData[[#This Row],[DATE]])</f>
        <v>9</v>
      </c>
      <c r="E694">
        <v>2024</v>
      </c>
      <c r="F694" t="s">
        <v>163</v>
      </c>
      <c r="G694" t="str">
        <f>"Q"&amp;ROUNDUP(StockData[[#This Row],[Month Number]]/3,0)</f>
        <v>Q3</v>
      </c>
      <c r="H694" s="1" t="s">
        <v>551</v>
      </c>
      <c r="I694" s="1" t="s">
        <v>29</v>
      </c>
      <c r="J694" t="s">
        <v>30</v>
      </c>
      <c r="K694">
        <v>1773.05</v>
      </c>
      <c r="L694">
        <v>1788</v>
      </c>
      <c r="M694">
        <v>1768.05</v>
      </c>
      <c r="N694">
        <v>1779.1</v>
      </c>
      <c r="O694">
        <v>1778</v>
      </c>
      <c r="P694">
        <v>1783.45</v>
      </c>
      <c r="Q694">
        <v>1778.51</v>
      </c>
      <c r="R694">
        <v>15949822</v>
      </c>
      <c r="S694">
        <v>28366959862.950001</v>
      </c>
      <c r="T694">
        <v>343553</v>
      </c>
      <c r="U694">
        <v>10985707</v>
      </c>
      <c r="V694">
        <v>68.88</v>
      </c>
      <c r="W694" s="3">
        <f>StockData[[#This Row],[CLOSE]]-StockData[[#This Row],[PREV. CLOSE]]</f>
        <v>4.3500000000001364</v>
      </c>
      <c r="X694" s="2">
        <f>IFERROR((StockData[[#This Row],[CLOSE]]-StockData[[#This Row],[PREV. CLOSE]])/StockData[[#This Row],[PREV. CLOSE]],0)</f>
        <v>2.4450564892362072E-3</v>
      </c>
      <c r="Y694" t="str">
        <f>IF(StockData[[#This Row],[Daily Return %]]&gt;0,"Gain",IF(StockData[[#This Row],[Daily Return %]]&lt;0,"Loss","No Change"))</f>
        <v>Gain</v>
      </c>
    </row>
    <row r="695" spans="1:25" x14ac:dyDescent="0.3">
      <c r="A695" s="1">
        <v>45562</v>
      </c>
      <c r="B695" s="1" t="s">
        <v>738</v>
      </c>
      <c r="C695" s="1" t="s">
        <v>208</v>
      </c>
      <c r="D695">
        <f>MONTH(StockData[[#This Row],[DATE]])</f>
        <v>9</v>
      </c>
      <c r="E695">
        <v>2024</v>
      </c>
      <c r="F695" t="s">
        <v>163</v>
      </c>
      <c r="G695" t="str">
        <f>"Q"&amp;ROUNDUP(StockData[[#This Row],[Month Number]]/3,0)</f>
        <v>Q3</v>
      </c>
      <c r="H695" s="1" t="s">
        <v>551</v>
      </c>
      <c r="I695" s="1" t="s">
        <v>29</v>
      </c>
      <c r="J695" t="s">
        <v>30</v>
      </c>
      <c r="K695">
        <v>1777</v>
      </c>
      <c r="L695">
        <v>1778.2</v>
      </c>
      <c r="M695">
        <v>1750</v>
      </c>
      <c r="N695">
        <v>1783.45</v>
      </c>
      <c r="O695">
        <v>1753</v>
      </c>
      <c r="P695">
        <v>1752.65</v>
      </c>
      <c r="Q695">
        <v>1759.73</v>
      </c>
      <c r="R695">
        <v>17806751</v>
      </c>
      <c r="S695">
        <v>31335062628.799999</v>
      </c>
      <c r="T695">
        <v>339917</v>
      </c>
      <c r="U695">
        <v>13002178</v>
      </c>
      <c r="V695">
        <v>73.02</v>
      </c>
      <c r="W695" s="3">
        <f>StockData[[#This Row],[CLOSE]]-StockData[[#This Row],[PREV. CLOSE]]</f>
        <v>-30.799999999999955</v>
      </c>
      <c r="X695" s="2">
        <f>IFERROR((StockData[[#This Row],[CLOSE]]-StockData[[#This Row],[PREV. CLOSE]])/StockData[[#This Row],[PREV. CLOSE]],0)</f>
        <v>-1.7269898230956829E-2</v>
      </c>
      <c r="Y695" t="str">
        <f>IF(StockData[[#This Row],[Daily Return %]]&gt;0,"Gain",IF(StockData[[#This Row],[Daily Return %]]&lt;0,"Loss","No Change"))</f>
        <v>Loss</v>
      </c>
    </row>
    <row r="696" spans="1:25" x14ac:dyDescent="0.3">
      <c r="A696" s="1">
        <v>45565</v>
      </c>
      <c r="B696" s="1" t="s">
        <v>739</v>
      </c>
      <c r="C696" s="1" t="s">
        <v>208</v>
      </c>
      <c r="D696">
        <f>MONTH(StockData[[#This Row],[DATE]])</f>
        <v>9</v>
      </c>
      <c r="E696">
        <v>2024</v>
      </c>
      <c r="F696" t="s">
        <v>163</v>
      </c>
      <c r="G696" t="str">
        <f>"Q"&amp;ROUNDUP(StockData[[#This Row],[Month Number]]/3,0)</f>
        <v>Q3</v>
      </c>
      <c r="H696" s="1" t="s">
        <v>551</v>
      </c>
      <c r="I696" s="1" t="s">
        <v>29</v>
      </c>
      <c r="J696" t="s">
        <v>30</v>
      </c>
      <c r="K696">
        <v>1748.8</v>
      </c>
      <c r="L696">
        <v>1751.45</v>
      </c>
      <c r="M696">
        <v>1724.4</v>
      </c>
      <c r="N696">
        <v>1752.65</v>
      </c>
      <c r="O696">
        <v>1732</v>
      </c>
      <c r="P696">
        <v>1732.05</v>
      </c>
      <c r="Q696">
        <v>1734.57</v>
      </c>
      <c r="R696">
        <v>13191767</v>
      </c>
      <c r="S696">
        <v>22882063615.099998</v>
      </c>
      <c r="T696">
        <v>343613</v>
      </c>
      <c r="U696">
        <v>9541132</v>
      </c>
      <c r="V696">
        <v>72.33</v>
      </c>
      <c r="W696" s="3">
        <f>StockData[[#This Row],[CLOSE]]-StockData[[#This Row],[PREV. CLOSE]]</f>
        <v>-20.600000000000136</v>
      </c>
      <c r="X696" s="2">
        <f>IFERROR((StockData[[#This Row],[CLOSE]]-StockData[[#This Row],[PREV. CLOSE]])/StockData[[#This Row],[PREV. CLOSE]],0)</f>
        <v>-1.1753630217099898E-2</v>
      </c>
      <c r="Y696" t="str">
        <f>IF(StockData[[#This Row],[Daily Return %]]&gt;0,"Gain",IF(StockData[[#This Row],[Daily Return %]]&lt;0,"Loss","No Change"))</f>
        <v>Loss</v>
      </c>
    </row>
    <row r="697" spans="1:25" x14ac:dyDescent="0.3">
      <c r="A697" s="1">
        <v>45566</v>
      </c>
      <c r="B697" s="1" t="s">
        <v>740</v>
      </c>
      <c r="C697" s="1" t="s">
        <v>230</v>
      </c>
      <c r="D697">
        <f>MONTH(StockData[[#This Row],[DATE]])</f>
        <v>10</v>
      </c>
      <c r="E697">
        <v>2024</v>
      </c>
      <c r="F697" t="s">
        <v>231</v>
      </c>
      <c r="G697" t="str">
        <f>"Q"&amp;ROUNDUP(StockData[[#This Row],[Month Number]]/3,0)</f>
        <v>Q4</v>
      </c>
      <c r="H697" s="1" t="s">
        <v>551</v>
      </c>
      <c r="I697" s="1" t="s">
        <v>29</v>
      </c>
      <c r="J697" t="s">
        <v>30</v>
      </c>
      <c r="K697">
        <v>1724</v>
      </c>
      <c r="L697">
        <v>1742</v>
      </c>
      <c r="M697">
        <v>1720.1</v>
      </c>
      <c r="N697">
        <v>1732.05</v>
      </c>
      <c r="O697">
        <v>1728.3</v>
      </c>
      <c r="P697">
        <v>1726.2</v>
      </c>
      <c r="Q697">
        <v>1725.83</v>
      </c>
      <c r="R697">
        <v>12286142</v>
      </c>
      <c r="S697">
        <v>21203853820.450001</v>
      </c>
      <c r="T697">
        <v>237679</v>
      </c>
      <c r="U697">
        <v>6953201</v>
      </c>
      <c r="V697">
        <v>56.59</v>
      </c>
      <c r="W697" s="3">
        <f>StockData[[#This Row],[CLOSE]]-StockData[[#This Row],[PREV. CLOSE]]</f>
        <v>-5.8499999999999091</v>
      </c>
      <c r="X697" s="2">
        <f>IFERROR((StockData[[#This Row],[CLOSE]]-StockData[[#This Row],[PREV. CLOSE]])/StockData[[#This Row],[PREV. CLOSE]],0)</f>
        <v>-3.3775006495193032E-3</v>
      </c>
      <c r="Y697" t="str">
        <f>IF(StockData[[#This Row],[Daily Return %]]&gt;0,"Gain",IF(StockData[[#This Row],[Daily Return %]]&lt;0,"Loss","No Change"))</f>
        <v>Loss</v>
      </c>
    </row>
    <row r="698" spans="1:25" x14ac:dyDescent="0.3">
      <c r="A698" s="1">
        <v>45568</v>
      </c>
      <c r="B698" s="1" t="s">
        <v>741</v>
      </c>
      <c r="C698" s="1" t="s">
        <v>230</v>
      </c>
      <c r="D698">
        <f>MONTH(StockData[[#This Row],[DATE]])</f>
        <v>10</v>
      </c>
      <c r="E698">
        <v>2024</v>
      </c>
      <c r="F698" t="s">
        <v>231</v>
      </c>
      <c r="G698" t="str">
        <f>"Q"&amp;ROUNDUP(StockData[[#This Row],[Month Number]]/3,0)</f>
        <v>Q4</v>
      </c>
      <c r="H698" s="1" t="s">
        <v>551</v>
      </c>
      <c r="I698" s="1" t="s">
        <v>29</v>
      </c>
      <c r="J698" t="s">
        <v>30</v>
      </c>
      <c r="K698">
        <v>1715.65</v>
      </c>
      <c r="L698">
        <v>1726.15</v>
      </c>
      <c r="M698">
        <v>1673.35</v>
      </c>
      <c r="N698">
        <v>1726.2</v>
      </c>
      <c r="O698">
        <v>1681</v>
      </c>
      <c r="P698">
        <v>1682</v>
      </c>
      <c r="Q698">
        <v>1694.79</v>
      </c>
      <c r="R698">
        <v>24236699</v>
      </c>
      <c r="S698">
        <v>41076220098.050003</v>
      </c>
      <c r="T698">
        <v>520129</v>
      </c>
      <c r="U698">
        <v>17610464</v>
      </c>
      <c r="V698">
        <v>72.66</v>
      </c>
      <c r="W698" s="3">
        <f>StockData[[#This Row],[CLOSE]]-StockData[[#This Row],[PREV. CLOSE]]</f>
        <v>-44.200000000000045</v>
      </c>
      <c r="X698" s="2">
        <f>IFERROR((StockData[[#This Row],[CLOSE]]-StockData[[#This Row],[PREV. CLOSE]])/StockData[[#This Row],[PREV. CLOSE]],0)</f>
        <v>-2.5605375970339499E-2</v>
      </c>
      <c r="Y698" t="str">
        <f>IF(StockData[[#This Row],[Daily Return %]]&gt;0,"Gain",IF(StockData[[#This Row],[Daily Return %]]&lt;0,"Loss","No Change"))</f>
        <v>Loss</v>
      </c>
    </row>
    <row r="699" spans="1:25" x14ac:dyDescent="0.3">
      <c r="A699" s="1">
        <v>45569</v>
      </c>
      <c r="B699" s="1" t="s">
        <v>742</v>
      </c>
      <c r="C699" s="1" t="s">
        <v>230</v>
      </c>
      <c r="D699">
        <f>MONTH(StockData[[#This Row],[DATE]])</f>
        <v>10</v>
      </c>
      <c r="E699">
        <v>2024</v>
      </c>
      <c r="F699" t="s">
        <v>231</v>
      </c>
      <c r="G699" t="str">
        <f>"Q"&amp;ROUNDUP(StockData[[#This Row],[Month Number]]/3,0)</f>
        <v>Q4</v>
      </c>
      <c r="H699" s="1" t="s">
        <v>551</v>
      </c>
      <c r="I699" s="1" t="s">
        <v>29</v>
      </c>
      <c r="J699" t="s">
        <v>30</v>
      </c>
      <c r="K699">
        <v>1674.5</v>
      </c>
      <c r="L699">
        <v>1690.65</v>
      </c>
      <c r="M699">
        <v>1653</v>
      </c>
      <c r="N699">
        <v>1682</v>
      </c>
      <c r="O699">
        <v>1661.25</v>
      </c>
      <c r="P699">
        <v>1657.65</v>
      </c>
      <c r="Q699">
        <v>1673.77</v>
      </c>
      <c r="R699">
        <v>24341616</v>
      </c>
      <c r="S699">
        <v>40742181439.25</v>
      </c>
      <c r="T699">
        <v>419392</v>
      </c>
      <c r="U699">
        <v>13673903</v>
      </c>
      <c r="V699">
        <v>56.18</v>
      </c>
      <c r="W699" s="3">
        <f>StockData[[#This Row],[CLOSE]]-StockData[[#This Row],[PREV. CLOSE]]</f>
        <v>-24.349999999999909</v>
      </c>
      <c r="X699" s="2">
        <f>IFERROR((StockData[[#This Row],[CLOSE]]-StockData[[#This Row],[PREV. CLOSE]])/StockData[[#This Row],[PREV. CLOSE]],0)</f>
        <v>-1.4476813317479137E-2</v>
      </c>
      <c r="Y699" t="str">
        <f>IF(StockData[[#This Row],[Daily Return %]]&gt;0,"Gain",IF(StockData[[#This Row],[Daily Return %]]&lt;0,"Loss","No Change"))</f>
        <v>Loss</v>
      </c>
    </row>
    <row r="700" spans="1:25" x14ac:dyDescent="0.3">
      <c r="A700" s="1">
        <v>45572</v>
      </c>
      <c r="B700" s="1" t="s">
        <v>743</v>
      </c>
      <c r="C700" s="1" t="s">
        <v>230</v>
      </c>
      <c r="D700">
        <f>MONTH(StockData[[#This Row],[DATE]])</f>
        <v>10</v>
      </c>
      <c r="E700">
        <v>2024</v>
      </c>
      <c r="F700" t="s">
        <v>231</v>
      </c>
      <c r="G700" t="str">
        <f>"Q"&amp;ROUNDUP(StockData[[#This Row],[Month Number]]/3,0)</f>
        <v>Q4</v>
      </c>
      <c r="H700" s="1" t="s">
        <v>551</v>
      </c>
      <c r="I700" s="1" t="s">
        <v>29</v>
      </c>
      <c r="J700" t="s">
        <v>30</v>
      </c>
      <c r="K700">
        <v>1652.2</v>
      </c>
      <c r="L700">
        <v>1659</v>
      </c>
      <c r="M700">
        <v>1613</v>
      </c>
      <c r="N700">
        <v>1657.65</v>
      </c>
      <c r="O700">
        <v>1623.05</v>
      </c>
      <c r="P700">
        <v>1617.8</v>
      </c>
      <c r="Q700">
        <v>1631.55</v>
      </c>
      <c r="R700">
        <v>47229148</v>
      </c>
      <c r="S700">
        <v>77056814750.100006</v>
      </c>
      <c r="T700">
        <v>535347</v>
      </c>
      <c r="U700">
        <v>28014374</v>
      </c>
      <c r="V700">
        <v>59.32</v>
      </c>
      <c r="W700" s="3">
        <f>StockData[[#This Row],[CLOSE]]-StockData[[#This Row],[PREV. CLOSE]]</f>
        <v>-39.850000000000136</v>
      </c>
      <c r="X700" s="2">
        <f>IFERROR((StockData[[#This Row],[CLOSE]]-StockData[[#This Row],[PREV. CLOSE]])/StockData[[#This Row],[PREV. CLOSE]],0)</f>
        <v>-2.4040056706783781E-2</v>
      </c>
      <c r="Y700" t="str">
        <f>IF(StockData[[#This Row],[Daily Return %]]&gt;0,"Gain",IF(StockData[[#This Row],[Daily Return %]]&lt;0,"Loss","No Change"))</f>
        <v>Loss</v>
      </c>
    </row>
    <row r="701" spans="1:25" x14ac:dyDescent="0.3">
      <c r="A701" s="1">
        <v>45573</v>
      </c>
      <c r="B701" s="1" t="s">
        <v>744</v>
      </c>
      <c r="C701" s="1" t="s">
        <v>230</v>
      </c>
      <c r="D701">
        <f>MONTH(StockData[[#This Row],[DATE]])</f>
        <v>10</v>
      </c>
      <c r="E701">
        <v>2024</v>
      </c>
      <c r="F701" t="s">
        <v>231</v>
      </c>
      <c r="G701" t="str">
        <f>"Q"&amp;ROUNDUP(StockData[[#This Row],[Month Number]]/3,0)</f>
        <v>Q4</v>
      </c>
      <c r="H701" s="1" t="s">
        <v>551</v>
      </c>
      <c r="I701" s="1" t="s">
        <v>29</v>
      </c>
      <c r="J701" t="s">
        <v>30</v>
      </c>
      <c r="K701">
        <v>1630</v>
      </c>
      <c r="L701">
        <v>1656.8</v>
      </c>
      <c r="M701">
        <v>1622</v>
      </c>
      <c r="N701">
        <v>1617.8</v>
      </c>
      <c r="O701">
        <v>1651.25</v>
      </c>
      <c r="P701">
        <v>1651.05</v>
      </c>
      <c r="Q701">
        <v>1645.56</v>
      </c>
      <c r="R701">
        <v>14867203</v>
      </c>
      <c r="S701">
        <v>24464906859.049999</v>
      </c>
      <c r="T701">
        <v>357296</v>
      </c>
      <c r="U701">
        <v>9503807</v>
      </c>
      <c r="V701">
        <v>63.92</v>
      </c>
      <c r="W701" s="3">
        <f>StockData[[#This Row],[CLOSE]]-StockData[[#This Row],[PREV. CLOSE]]</f>
        <v>33.25</v>
      </c>
      <c r="X701" s="2">
        <f>IFERROR((StockData[[#This Row],[CLOSE]]-StockData[[#This Row],[PREV. CLOSE]])/StockData[[#This Row],[PREV. CLOSE]],0)</f>
        <v>2.0552602299418965E-2</v>
      </c>
      <c r="Y701" t="str">
        <f>IF(StockData[[#This Row],[Daily Return %]]&gt;0,"Gain",IF(StockData[[#This Row],[Daily Return %]]&lt;0,"Loss","No Change"))</f>
        <v>Gain</v>
      </c>
    </row>
    <row r="702" spans="1:25" x14ac:dyDescent="0.3">
      <c r="A702" s="1">
        <v>45574</v>
      </c>
      <c r="B702" s="1" t="s">
        <v>745</v>
      </c>
      <c r="C702" s="1" t="s">
        <v>230</v>
      </c>
      <c r="D702">
        <f>MONTH(StockData[[#This Row],[DATE]])</f>
        <v>10</v>
      </c>
      <c r="E702">
        <v>2024</v>
      </c>
      <c r="F702" t="s">
        <v>231</v>
      </c>
      <c r="G702" t="str">
        <f>"Q"&amp;ROUNDUP(StockData[[#This Row],[Month Number]]/3,0)</f>
        <v>Q4</v>
      </c>
      <c r="H702" s="1" t="s">
        <v>551</v>
      </c>
      <c r="I702" s="1" t="s">
        <v>29</v>
      </c>
      <c r="J702" t="s">
        <v>30</v>
      </c>
      <c r="K702">
        <v>1649.5</v>
      </c>
      <c r="L702">
        <v>1656.75</v>
      </c>
      <c r="M702">
        <v>1628.7</v>
      </c>
      <c r="N702">
        <v>1651.05</v>
      </c>
      <c r="O702">
        <v>1638</v>
      </c>
      <c r="P702">
        <v>1633.15</v>
      </c>
      <c r="Q702">
        <v>1640.12</v>
      </c>
      <c r="R702">
        <v>20562821</v>
      </c>
      <c r="S702">
        <v>33725505661.599998</v>
      </c>
      <c r="T702">
        <v>442682</v>
      </c>
      <c r="U702">
        <v>9564097</v>
      </c>
      <c r="V702">
        <v>46.51</v>
      </c>
      <c r="W702" s="3">
        <f>StockData[[#This Row],[CLOSE]]-StockData[[#This Row],[PREV. CLOSE]]</f>
        <v>-17.899999999999864</v>
      </c>
      <c r="X702" s="2">
        <f>IFERROR((StockData[[#This Row],[CLOSE]]-StockData[[#This Row],[PREV. CLOSE]])/StockData[[#This Row],[PREV. CLOSE]],0)</f>
        <v>-1.084158565761174E-2</v>
      </c>
      <c r="Y702" t="str">
        <f>IF(StockData[[#This Row],[Daily Return %]]&gt;0,"Gain",IF(StockData[[#This Row],[Daily Return %]]&lt;0,"Loss","No Change"))</f>
        <v>Loss</v>
      </c>
    </row>
    <row r="703" spans="1:25" x14ac:dyDescent="0.3">
      <c r="A703" s="1">
        <v>45575</v>
      </c>
      <c r="B703" s="1" t="s">
        <v>746</v>
      </c>
      <c r="C703" s="1" t="s">
        <v>230</v>
      </c>
      <c r="D703">
        <f>MONTH(StockData[[#This Row],[DATE]])</f>
        <v>10</v>
      </c>
      <c r="E703">
        <v>2024</v>
      </c>
      <c r="F703" t="s">
        <v>231</v>
      </c>
      <c r="G703" t="str">
        <f>"Q"&amp;ROUNDUP(StockData[[#This Row],[Month Number]]/3,0)</f>
        <v>Q4</v>
      </c>
      <c r="H703" s="1" t="s">
        <v>551</v>
      </c>
      <c r="I703" s="1" t="s">
        <v>29</v>
      </c>
      <c r="J703" t="s">
        <v>30</v>
      </c>
      <c r="K703">
        <v>1639</v>
      </c>
      <c r="L703">
        <v>1665.45</v>
      </c>
      <c r="M703">
        <v>1632.5</v>
      </c>
      <c r="N703">
        <v>1633.15</v>
      </c>
      <c r="O703">
        <v>1661</v>
      </c>
      <c r="P703">
        <v>1662.4</v>
      </c>
      <c r="Q703">
        <v>1649.38</v>
      </c>
      <c r="R703">
        <v>10877383</v>
      </c>
      <c r="S703">
        <v>17940924970.400002</v>
      </c>
      <c r="T703">
        <v>244906</v>
      </c>
      <c r="U703">
        <v>5165604</v>
      </c>
      <c r="V703">
        <v>47.49</v>
      </c>
      <c r="W703" s="3">
        <f>StockData[[#This Row],[CLOSE]]-StockData[[#This Row],[PREV. CLOSE]]</f>
        <v>29.25</v>
      </c>
      <c r="X703" s="2">
        <f>IFERROR((StockData[[#This Row],[CLOSE]]-StockData[[#This Row],[PREV. CLOSE]])/StockData[[#This Row],[PREV. CLOSE]],0)</f>
        <v>1.7910173590913264E-2</v>
      </c>
      <c r="Y703" t="str">
        <f>IF(StockData[[#This Row],[Daily Return %]]&gt;0,"Gain",IF(StockData[[#This Row],[Daily Return %]]&lt;0,"Loss","No Change"))</f>
        <v>Gain</v>
      </c>
    </row>
    <row r="704" spans="1:25" x14ac:dyDescent="0.3">
      <c r="A704" s="1">
        <v>45576</v>
      </c>
      <c r="B704" s="1" t="s">
        <v>747</v>
      </c>
      <c r="C704" s="1" t="s">
        <v>230</v>
      </c>
      <c r="D704">
        <f>MONTH(StockData[[#This Row],[DATE]])</f>
        <v>10</v>
      </c>
      <c r="E704">
        <v>2024</v>
      </c>
      <c r="F704" t="s">
        <v>231</v>
      </c>
      <c r="G704" t="str">
        <f>"Q"&amp;ROUNDUP(StockData[[#This Row],[Month Number]]/3,0)</f>
        <v>Q4</v>
      </c>
      <c r="H704" s="1" t="s">
        <v>551</v>
      </c>
      <c r="I704" s="1" t="s">
        <v>29</v>
      </c>
      <c r="J704" t="s">
        <v>30</v>
      </c>
      <c r="K704">
        <v>1664.45</v>
      </c>
      <c r="L704">
        <v>1664.45</v>
      </c>
      <c r="M704">
        <v>1643.25</v>
      </c>
      <c r="N704">
        <v>1662.4</v>
      </c>
      <c r="O704">
        <v>1651.5</v>
      </c>
      <c r="P704">
        <v>1651</v>
      </c>
      <c r="Q704">
        <v>1651.51</v>
      </c>
      <c r="R704">
        <v>11836297</v>
      </c>
      <c r="S704">
        <v>19547719278</v>
      </c>
      <c r="T704">
        <v>186378</v>
      </c>
      <c r="U704">
        <v>8529644</v>
      </c>
      <c r="V704">
        <v>72.06</v>
      </c>
      <c r="W704" s="3">
        <f>StockData[[#This Row],[CLOSE]]-StockData[[#This Row],[PREV. CLOSE]]</f>
        <v>-11.400000000000091</v>
      </c>
      <c r="X704" s="2">
        <f>IFERROR((StockData[[#This Row],[CLOSE]]-StockData[[#This Row],[PREV. CLOSE]])/StockData[[#This Row],[PREV. CLOSE]],0)</f>
        <v>-6.8575553416747419E-3</v>
      </c>
      <c r="Y704" t="str">
        <f>IF(StockData[[#This Row],[Daily Return %]]&gt;0,"Gain",IF(StockData[[#This Row],[Daily Return %]]&lt;0,"Loss","No Change"))</f>
        <v>Loss</v>
      </c>
    </row>
    <row r="705" spans="1:25" x14ac:dyDescent="0.3">
      <c r="A705" s="1">
        <v>45579</v>
      </c>
      <c r="B705" s="1" t="s">
        <v>748</v>
      </c>
      <c r="C705" s="1" t="s">
        <v>230</v>
      </c>
      <c r="D705">
        <f>MONTH(StockData[[#This Row],[DATE]])</f>
        <v>10</v>
      </c>
      <c r="E705">
        <v>2024</v>
      </c>
      <c r="F705" t="s">
        <v>231</v>
      </c>
      <c r="G705" t="str">
        <f>"Q"&amp;ROUNDUP(StockData[[#This Row],[Month Number]]/3,0)</f>
        <v>Q4</v>
      </c>
      <c r="H705" s="1" t="s">
        <v>551</v>
      </c>
      <c r="I705" s="1" t="s">
        <v>29</v>
      </c>
      <c r="J705" t="s">
        <v>30</v>
      </c>
      <c r="K705">
        <v>1656.05</v>
      </c>
      <c r="L705">
        <v>1692.05</v>
      </c>
      <c r="M705">
        <v>1654</v>
      </c>
      <c r="N705">
        <v>1651</v>
      </c>
      <c r="O705">
        <v>1689</v>
      </c>
      <c r="P705">
        <v>1688.1</v>
      </c>
      <c r="Q705">
        <v>1682.72</v>
      </c>
      <c r="R705">
        <v>9263754</v>
      </c>
      <c r="S705">
        <v>15588285093.549999</v>
      </c>
      <c r="T705">
        <v>261742</v>
      </c>
      <c r="U705">
        <v>6120592</v>
      </c>
      <c r="V705">
        <v>66.069999999999993</v>
      </c>
      <c r="W705" s="3">
        <f>StockData[[#This Row],[CLOSE]]-StockData[[#This Row],[PREV. CLOSE]]</f>
        <v>37.099999999999909</v>
      </c>
      <c r="X705" s="2">
        <f>IFERROR((StockData[[#This Row],[CLOSE]]-StockData[[#This Row],[PREV. CLOSE]])/StockData[[#This Row],[PREV. CLOSE]],0)</f>
        <v>2.2471229557843676E-2</v>
      </c>
      <c r="Y705" t="str">
        <f>IF(StockData[[#This Row],[Daily Return %]]&gt;0,"Gain",IF(StockData[[#This Row],[Daily Return %]]&lt;0,"Loss","No Change"))</f>
        <v>Gain</v>
      </c>
    </row>
    <row r="706" spans="1:25" x14ac:dyDescent="0.3">
      <c r="A706" s="1">
        <v>45580</v>
      </c>
      <c r="B706" s="1" t="s">
        <v>749</v>
      </c>
      <c r="C706" s="1" t="s">
        <v>230</v>
      </c>
      <c r="D706">
        <f>MONTH(StockData[[#This Row],[DATE]])</f>
        <v>10</v>
      </c>
      <c r="E706">
        <v>2024</v>
      </c>
      <c r="F706" t="s">
        <v>231</v>
      </c>
      <c r="G706" t="str">
        <f>"Q"&amp;ROUNDUP(StockData[[#This Row],[Month Number]]/3,0)</f>
        <v>Q4</v>
      </c>
      <c r="H706" s="1" t="s">
        <v>551</v>
      </c>
      <c r="I706" s="1" t="s">
        <v>29</v>
      </c>
      <c r="J706" t="s">
        <v>30</v>
      </c>
      <c r="K706">
        <v>1694</v>
      </c>
      <c r="L706">
        <v>1698</v>
      </c>
      <c r="M706">
        <v>1675.5</v>
      </c>
      <c r="N706">
        <v>1688.1</v>
      </c>
      <c r="O706">
        <v>1686</v>
      </c>
      <c r="P706">
        <v>1684.1</v>
      </c>
      <c r="Q706">
        <v>1684.09</v>
      </c>
      <c r="R706">
        <v>9825565</v>
      </c>
      <c r="S706">
        <v>16547093800.1</v>
      </c>
      <c r="T706">
        <v>195771</v>
      </c>
      <c r="U706">
        <v>5937555</v>
      </c>
      <c r="V706">
        <v>60.43</v>
      </c>
      <c r="W706" s="3">
        <f>StockData[[#This Row],[CLOSE]]-StockData[[#This Row],[PREV. CLOSE]]</f>
        <v>-4</v>
      </c>
      <c r="X706" s="2">
        <f>IFERROR((StockData[[#This Row],[CLOSE]]-StockData[[#This Row],[PREV. CLOSE]])/StockData[[#This Row],[PREV. CLOSE]],0)</f>
        <v>-2.3695278715715894E-3</v>
      </c>
      <c r="Y706" t="str">
        <f>IF(StockData[[#This Row],[Daily Return %]]&gt;0,"Gain",IF(StockData[[#This Row],[Daily Return %]]&lt;0,"Loss","No Change"))</f>
        <v>Loss</v>
      </c>
    </row>
    <row r="707" spans="1:25" x14ac:dyDescent="0.3">
      <c r="A707" s="1">
        <v>45581</v>
      </c>
      <c r="B707" s="1" t="s">
        <v>750</v>
      </c>
      <c r="C707" s="1" t="s">
        <v>230</v>
      </c>
      <c r="D707">
        <f>MONTH(StockData[[#This Row],[DATE]])</f>
        <v>10</v>
      </c>
      <c r="E707">
        <v>2024</v>
      </c>
      <c r="F707" t="s">
        <v>231</v>
      </c>
      <c r="G707" t="str">
        <f>"Q"&amp;ROUNDUP(StockData[[#This Row],[Month Number]]/3,0)</f>
        <v>Q4</v>
      </c>
      <c r="H707" s="1" t="s">
        <v>551</v>
      </c>
      <c r="I707" s="1" t="s">
        <v>29</v>
      </c>
      <c r="J707" t="s">
        <v>30</v>
      </c>
      <c r="K707">
        <v>1680.1</v>
      </c>
      <c r="L707">
        <v>1707.95</v>
      </c>
      <c r="M707">
        <v>1680.1</v>
      </c>
      <c r="N707">
        <v>1684.1</v>
      </c>
      <c r="O707">
        <v>1700.45</v>
      </c>
      <c r="P707">
        <v>1699.8</v>
      </c>
      <c r="Q707">
        <v>1698.75</v>
      </c>
      <c r="R707">
        <v>10235341</v>
      </c>
      <c r="S707">
        <v>17387334812.900002</v>
      </c>
      <c r="T707">
        <v>244836</v>
      </c>
      <c r="U707">
        <v>6262690</v>
      </c>
      <c r="V707">
        <v>61.19</v>
      </c>
      <c r="W707" s="3">
        <f>StockData[[#This Row],[CLOSE]]-StockData[[#This Row],[PREV. CLOSE]]</f>
        <v>15.700000000000045</v>
      </c>
      <c r="X707" s="2">
        <f>IFERROR((StockData[[#This Row],[CLOSE]]-StockData[[#This Row],[PREV. CLOSE]])/StockData[[#This Row],[PREV. CLOSE]],0)</f>
        <v>9.3224867881955033E-3</v>
      </c>
      <c r="Y707" t="str">
        <f>IF(StockData[[#This Row],[Daily Return %]]&gt;0,"Gain",IF(StockData[[#This Row],[Daily Return %]]&lt;0,"Loss","No Change"))</f>
        <v>Gain</v>
      </c>
    </row>
    <row r="708" spans="1:25" x14ac:dyDescent="0.3">
      <c r="A708" s="1">
        <v>45582</v>
      </c>
      <c r="B708" s="1" t="s">
        <v>751</v>
      </c>
      <c r="C708" s="1" t="s">
        <v>230</v>
      </c>
      <c r="D708">
        <f>MONTH(StockData[[#This Row],[DATE]])</f>
        <v>10</v>
      </c>
      <c r="E708">
        <v>2024</v>
      </c>
      <c r="F708" t="s">
        <v>231</v>
      </c>
      <c r="G708" t="str">
        <f>"Q"&amp;ROUNDUP(StockData[[#This Row],[Month Number]]/3,0)</f>
        <v>Q4</v>
      </c>
      <c r="H708" s="1" t="s">
        <v>551</v>
      </c>
      <c r="I708" s="1" t="s">
        <v>29</v>
      </c>
      <c r="J708" t="s">
        <v>30</v>
      </c>
      <c r="K708">
        <v>1694.95</v>
      </c>
      <c r="L708">
        <v>1697.65</v>
      </c>
      <c r="M708">
        <v>1665.2</v>
      </c>
      <c r="N708">
        <v>1699.8</v>
      </c>
      <c r="O708">
        <v>1672.7</v>
      </c>
      <c r="P708">
        <v>1673.15</v>
      </c>
      <c r="Q708">
        <v>1676.22</v>
      </c>
      <c r="R708">
        <v>7347866</v>
      </c>
      <c r="S708">
        <v>12316627212.9</v>
      </c>
      <c r="T708">
        <v>199044</v>
      </c>
      <c r="U708">
        <v>4717214</v>
      </c>
      <c r="V708">
        <v>64.2</v>
      </c>
      <c r="W708" s="3">
        <f>StockData[[#This Row],[CLOSE]]-StockData[[#This Row],[PREV. CLOSE]]</f>
        <v>-26.649999999999864</v>
      </c>
      <c r="X708" s="2">
        <f>IFERROR((StockData[[#This Row],[CLOSE]]-StockData[[#This Row],[PREV. CLOSE]])/StockData[[#This Row],[PREV. CLOSE]],0)</f>
        <v>-1.5678315095893555E-2</v>
      </c>
      <c r="Y708" t="str">
        <f>IF(StockData[[#This Row],[Daily Return %]]&gt;0,"Gain",IF(StockData[[#This Row],[Daily Return %]]&lt;0,"Loss","No Change"))</f>
        <v>Loss</v>
      </c>
    </row>
    <row r="709" spans="1:25" x14ac:dyDescent="0.3">
      <c r="A709" s="1">
        <v>45583</v>
      </c>
      <c r="B709" s="1" t="s">
        <v>752</v>
      </c>
      <c r="C709" s="1" t="s">
        <v>230</v>
      </c>
      <c r="D709">
        <f>MONTH(StockData[[#This Row],[DATE]])</f>
        <v>10</v>
      </c>
      <c r="E709">
        <v>2024</v>
      </c>
      <c r="F709" t="s">
        <v>231</v>
      </c>
      <c r="G709" t="str">
        <f>"Q"&amp;ROUNDUP(StockData[[#This Row],[Month Number]]/3,0)</f>
        <v>Q4</v>
      </c>
      <c r="H709" s="1" t="s">
        <v>551</v>
      </c>
      <c r="I709" s="1" t="s">
        <v>29</v>
      </c>
      <c r="J709" t="s">
        <v>30</v>
      </c>
      <c r="K709">
        <v>1663.1</v>
      </c>
      <c r="L709">
        <v>1691</v>
      </c>
      <c r="M709">
        <v>1654.1</v>
      </c>
      <c r="N709">
        <v>1673.15</v>
      </c>
      <c r="O709">
        <v>1684.8</v>
      </c>
      <c r="P709">
        <v>1681.85</v>
      </c>
      <c r="Q709">
        <v>1674.9</v>
      </c>
      <c r="R709">
        <v>12404862</v>
      </c>
      <c r="S709">
        <v>20776848848.900002</v>
      </c>
      <c r="T709">
        <v>232916</v>
      </c>
      <c r="U709">
        <v>8255525</v>
      </c>
      <c r="V709">
        <v>66.55</v>
      </c>
      <c r="W709" s="3">
        <f>StockData[[#This Row],[CLOSE]]-StockData[[#This Row],[PREV. CLOSE]]</f>
        <v>8.6999999999998181</v>
      </c>
      <c r="X709" s="2">
        <f>IFERROR((StockData[[#This Row],[CLOSE]]-StockData[[#This Row],[PREV. CLOSE]])/StockData[[#This Row],[PREV. CLOSE]],0)</f>
        <v>5.1997728834831409E-3</v>
      </c>
      <c r="Y709" t="str">
        <f>IF(StockData[[#This Row],[Daily Return %]]&gt;0,"Gain",IF(StockData[[#This Row],[Daily Return %]]&lt;0,"Loss","No Change"))</f>
        <v>Gain</v>
      </c>
    </row>
    <row r="710" spans="1:25" x14ac:dyDescent="0.3">
      <c r="A710" s="1">
        <v>45586</v>
      </c>
      <c r="B710" s="1" t="s">
        <v>753</v>
      </c>
      <c r="C710" s="1" t="s">
        <v>230</v>
      </c>
      <c r="D710">
        <f>MONTH(StockData[[#This Row],[DATE]])</f>
        <v>10</v>
      </c>
      <c r="E710">
        <v>2024</v>
      </c>
      <c r="F710" t="s">
        <v>231</v>
      </c>
      <c r="G710" t="str">
        <f>"Q"&amp;ROUNDUP(StockData[[#This Row],[Month Number]]/3,0)</f>
        <v>Q4</v>
      </c>
      <c r="H710" s="1" t="s">
        <v>551</v>
      </c>
      <c r="I710" s="1" t="s">
        <v>29</v>
      </c>
      <c r="J710" t="s">
        <v>30</v>
      </c>
      <c r="K710">
        <v>1715</v>
      </c>
      <c r="L710">
        <v>1748.15</v>
      </c>
      <c r="M710">
        <v>1711.05</v>
      </c>
      <c r="N710">
        <v>1681.85</v>
      </c>
      <c r="O710">
        <v>1725</v>
      </c>
      <c r="P710">
        <v>1728.7</v>
      </c>
      <c r="Q710">
        <v>1732.82</v>
      </c>
      <c r="R710">
        <v>23274177</v>
      </c>
      <c r="S710">
        <v>40330032735.800003</v>
      </c>
      <c r="T710">
        <v>574448</v>
      </c>
      <c r="U710">
        <v>12767823</v>
      </c>
      <c r="V710">
        <v>54.86</v>
      </c>
      <c r="W710" s="3">
        <f>StockData[[#This Row],[CLOSE]]-StockData[[#This Row],[PREV. CLOSE]]</f>
        <v>46.850000000000136</v>
      </c>
      <c r="X710" s="2">
        <f>IFERROR((StockData[[#This Row],[CLOSE]]-StockData[[#This Row],[PREV. CLOSE]])/StockData[[#This Row],[PREV. CLOSE]],0)</f>
        <v>2.7856229747004867E-2</v>
      </c>
      <c r="Y710" t="str">
        <f>IF(StockData[[#This Row],[Daily Return %]]&gt;0,"Gain",IF(StockData[[#This Row],[Daily Return %]]&lt;0,"Loss","No Change"))</f>
        <v>Gain</v>
      </c>
    </row>
    <row r="711" spans="1:25" x14ac:dyDescent="0.3">
      <c r="A711" s="1">
        <v>45587</v>
      </c>
      <c r="B711" s="1" t="s">
        <v>754</v>
      </c>
      <c r="C711" s="1" t="s">
        <v>230</v>
      </c>
      <c r="D711">
        <f>MONTH(StockData[[#This Row],[DATE]])</f>
        <v>10</v>
      </c>
      <c r="E711">
        <v>2024</v>
      </c>
      <c r="F711" t="s">
        <v>231</v>
      </c>
      <c r="G711" t="str">
        <f>"Q"&amp;ROUNDUP(StockData[[#This Row],[Month Number]]/3,0)</f>
        <v>Q4</v>
      </c>
      <c r="H711" s="1" t="s">
        <v>551</v>
      </c>
      <c r="I711" s="1" t="s">
        <v>29</v>
      </c>
      <c r="J711" t="s">
        <v>30</v>
      </c>
      <c r="K711">
        <v>1730.05</v>
      </c>
      <c r="L711">
        <v>1740</v>
      </c>
      <c r="M711">
        <v>1710.7</v>
      </c>
      <c r="N711">
        <v>1728.7</v>
      </c>
      <c r="O711">
        <v>1714.8</v>
      </c>
      <c r="P711">
        <v>1714.55</v>
      </c>
      <c r="Q711">
        <v>1721.78</v>
      </c>
      <c r="R711">
        <v>19437640</v>
      </c>
      <c r="S711">
        <v>33467338354.450001</v>
      </c>
      <c r="T711">
        <v>411821</v>
      </c>
      <c r="U711">
        <v>10390546</v>
      </c>
      <c r="V711">
        <v>53.46</v>
      </c>
      <c r="W711" s="3">
        <f>StockData[[#This Row],[CLOSE]]-StockData[[#This Row],[PREV. CLOSE]]</f>
        <v>-14.150000000000091</v>
      </c>
      <c r="X711" s="2">
        <f>IFERROR((StockData[[#This Row],[CLOSE]]-StockData[[#This Row],[PREV. CLOSE]])/StockData[[#This Row],[PREV. CLOSE]],0)</f>
        <v>-8.1853415861630648E-3</v>
      </c>
      <c r="Y711" t="str">
        <f>IF(StockData[[#This Row],[Daily Return %]]&gt;0,"Gain",IF(StockData[[#This Row],[Daily Return %]]&lt;0,"Loss","No Change"))</f>
        <v>Loss</v>
      </c>
    </row>
    <row r="712" spans="1:25" x14ac:dyDescent="0.3">
      <c r="A712" s="1">
        <v>45588</v>
      </c>
      <c r="B712" s="1" t="s">
        <v>755</v>
      </c>
      <c r="C712" s="1" t="s">
        <v>230</v>
      </c>
      <c r="D712">
        <f>MONTH(StockData[[#This Row],[DATE]])</f>
        <v>10</v>
      </c>
      <c r="E712">
        <v>2024</v>
      </c>
      <c r="F712" t="s">
        <v>231</v>
      </c>
      <c r="G712" t="str">
        <f>"Q"&amp;ROUNDUP(StockData[[#This Row],[Month Number]]/3,0)</f>
        <v>Q4</v>
      </c>
      <c r="H712" s="1" t="s">
        <v>551</v>
      </c>
      <c r="I712" s="1" t="s">
        <v>29</v>
      </c>
      <c r="J712" t="s">
        <v>30</v>
      </c>
      <c r="K712">
        <v>1705.05</v>
      </c>
      <c r="L712">
        <v>1746.5</v>
      </c>
      <c r="M712">
        <v>1705.05</v>
      </c>
      <c r="N712">
        <v>1714.55</v>
      </c>
      <c r="O712">
        <v>1736.2</v>
      </c>
      <c r="P712">
        <v>1735.8</v>
      </c>
      <c r="Q712">
        <v>1736.32</v>
      </c>
      <c r="R712">
        <v>19018045</v>
      </c>
      <c r="S712">
        <v>33021503108.549999</v>
      </c>
      <c r="T712">
        <v>386048</v>
      </c>
      <c r="U712">
        <v>12309362</v>
      </c>
      <c r="V712">
        <v>64.72</v>
      </c>
      <c r="W712" s="3">
        <f>StockData[[#This Row],[CLOSE]]-StockData[[#This Row],[PREV. CLOSE]]</f>
        <v>21.25</v>
      </c>
      <c r="X712" s="2">
        <f>IFERROR((StockData[[#This Row],[CLOSE]]-StockData[[#This Row],[PREV. CLOSE]])/StockData[[#This Row],[PREV. CLOSE]],0)</f>
        <v>1.2393922603598612E-2</v>
      </c>
      <c r="Y712" t="str">
        <f>IF(StockData[[#This Row],[Daily Return %]]&gt;0,"Gain",IF(StockData[[#This Row],[Daily Return %]]&lt;0,"Loss","No Change"))</f>
        <v>Gain</v>
      </c>
    </row>
    <row r="713" spans="1:25" x14ac:dyDescent="0.3">
      <c r="A713" s="1">
        <v>45589</v>
      </c>
      <c r="B713" s="1" t="s">
        <v>756</v>
      </c>
      <c r="C713" s="1" t="s">
        <v>230</v>
      </c>
      <c r="D713">
        <f>MONTH(StockData[[#This Row],[DATE]])</f>
        <v>10</v>
      </c>
      <c r="E713">
        <v>2024</v>
      </c>
      <c r="F713" t="s">
        <v>231</v>
      </c>
      <c r="G713" t="str">
        <f>"Q"&amp;ROUNDUP(StockData[[#This Row],[Month Number]]/3,0)</f>
        <v>Q4</v>
      </c>
      <c r="H713" s="1" t="s">
        <v>551</v>
      </c>
      <c r="I713" s="1" t="s">
        <v>29</v>
      </c>
      <c r="J713" t="s">
        <v>30</v>
      </c>
      <c r="K713">
        <v>1738.1</v>
      </c>
      <c r="L713">
        <v>1768.65</v>
      </c>
      <c r="M713">
        <v>1738.1</v>
      </c>
      <c r="N713">
        <v>1735.8</v>
      </c>
      <c r="O713">
        <v>1750.5</v>
      </c>
      <c r="P713">
        <v>1749.65</v>
      </c>
      <c r="Q713">
        <v>1755.99</v>
      </c>
      <c r="R713">
        <v>15416129</v>
      </c>
      <c r="S713">
        <v>27070510755.599998</v>
      </c>
      <c r="T713">
        <v>342755</v>
      </c>
      <c r="U713">
        <v>10527020</v>
      </c>
      <c r="V713">
        <v>68.290000000000006</v>
      </c>
      <c r="W713" s="3">
        <f>StockData[[#This Row],[CLOSE]]-StockData[[#This Row],[PREV. CLOSE]]</f>
        <v>13.850000000000136</v>
      </c>
      <c r="X713" s="2">
        <f>IFERROR((StockData[[#This Row],[CLOSE]]-StockData[[#This Row],[PREV. CLOSE]])/StockData[[#This Row],[PREV. CLOSE]],0)</f>
        <v>7.9790298421477911E-3</v>
      </c>
      <c r="Y713" t="str">
        <f>IF(StockData[[#This Row],[Daily Return %]]&gt;0,"Gain",IF(StockData[[#This Row],[Daily Return %]]&lt;0,"Loss","No Change"))</f>
        <v>Gain</v>
      </c>
    </row>
    <row r="714" spans="1:25" x14ac:dyDescent="0.3">
      <c r="A714" s="1">
        <v>45590</v>
      </c>
      <c r="B714" s="1" t="s">
        <v>757</v>
      </c>
      <c r="C714" s="1" t="s">
        <v>230</v>
      </c>
      <c r="D714">
        <f>MONTH(StockData[[#This Row],[DATE]])</f>
        <v>10</v>
      </c>
      <c r="E714">
        <v>2024</v>
      </c>
      <c r="F714" t="s">
        <v>231</v>
      </c>
      <c r="G714" t="str">
        <f>"Q"&amp;ROUNDUP(StockData[[#This Row],[Month Number]]/3,0)</f>
        <v>Q4</v>
      </c>
      <c r="H714" s="1" t="s">
        <v>551</v>
      </c>
      <c r="I714" s="1" t="s">
        <v>29</v>
      </c>
      <c r="J714" t="s">
        <v>30</v>
      </c>
      <c r="K714">
        <v>1755</v>
      </c>
      <c r="L714">
        <v>1757.85</v>
      </c>
      <c r="M714">
        <v>1728.7</v>
      </c>
      <c r="N714">
        <v>1749.65</v>
      </c>
      <c r="O714">
        <v>1745.8</v>
      </c>
      <c r="P714">
        <v>1743.4</v>
      </c>
      <c r="Q714">
        <v>1740.64</v>
      </c>
      <c r="R714">
        <v>13065239</v>
      </c>
      <c r="S714">
        <v>22741861620.400002</v>
      </c>
      <c r="T714">
        <v>337950</v>
      </c>
      <c r="U714">
        <v>7865650</v>
      </c>
      <c r="V714">
        <v>60.2</v>
      </c>
      <c r="W714" s="3">
        <f>StockData[[#This Row],[CLOSE]]-StockData[[#This Row],[PREV. CLOSE]]</f>
        <v>-6.25</v>
      </c>
      <c r="X714" s="2">
        <f>IFERROR((StockData[[#This Row],[CLOSE]]-StockData[[#This Row],[PREV. CLOSE]])/StockData[[#This Row],[PREV. CLOSE]],0)</f>
        <v>-3.5721430000285768E-3</v>
      </c>
      <c r="Y714" t="str">
        <f>IF(StockData[[#This Row],[Daily Return %]]&gt;0,"Gain",IF(StockData[[#This Row],[Daily Return %]]&lt;0,"Loss","No Change"))</f>
        <v>Loss</v>
      </c>
    </row>
    <row r="715" spans="1:25" x14ac:dyDescent="0.3">
      <c r="A715" s="1">
        <v>45593</v>
      </c>
      <c r="B715" s="1" t="s">
        <v>758</v>
      </c>
      <c r="C715" s="1" t="s">
        <v>230</v>
      </c>
      <c r="D715">
        <f>MONTH(StockData[[#This Row],[DATE]])</f>
        <v>10</v>
      </c>
      <c r="E715">
        <v>2024</v>
      </c>
      <c r="F715" t="s">
        <v>231</v>
      </c>
      <c r="G715" t="str">
        <f>"Q"&amp;ROUNDUP(StockData[[#This Row],[Month Number]]/3,0)</f>
        <v>Q4</v>
      </c>
      <c r="H715" s="1" t="s">
        <v>551</v>
      </c>
      <c r="I715" s="1" t="s">
        <v>29</v>
      </c>
      <c r="J715" t="s">
        <v>30</v>
      </c>
      <c r="K715">
        <v>1742</v>
      </c>
      <c r="L715">
        <v>1751</v>
      </c>
      <c r="M715">
        <v>1728.9</v>
      </c>
      <c r="N715">
        <v>1743.4</v>
      </c>
      <c r="O715">
        <v>1737</v>
      </c>
      <c r="P715">
        <v>1734.2</v>
      </c>
      <c r="Q715">
        <v>1738.17</v>
      </c>
      <c r="R715">
        <v>11006071</v>
      </c>
      <c r="S715">
        <v>19130422535.5</v>
      </c>
      <c r="T715">
        <v>334425</v>
      </c>
      <c r="U715">
        <v>6998364</v>
      </c>
      <c r="V715">
        <v>63.59</v>
      </c>
      <c r="W715" s="3">
        <f>StockData[[#This Row],[CLOSE]]-StockData[[#This Row],[PREV. CLOSE]]</f>
        <v>-9.2000000000000455</v>
      </c>
      <c r="X715" s="2">
        <f>IFERROR((StockData[[#This Row],[CLOSE]]-StockData[[#This Row],[PREV. CLOSE]])/StockData[[#This Row],[PREV. CLOSE]],0)</f>
        <v>-5.2770448548812923E-3</v>
      </c>
      <c r="Y715" t="str">
        <f>IF(StockData[[#This Row],[Daily Return %]]&gt;0,"Gain",IF(StockData[[#This Row],[Daily Return %]]&lt;0,"Loss","No Change"))</f>
        <v>Loss</v>
      </c>
    </row>
    <row r="716" spans="1:25" x14ac:dyDescent="0.3">
      <c r="A716" s="1">
        <v>45594</v>
      </c>
      <c r="B716" s="1" t="s">
        <v>759</v>
      </c>
      <c r="C716" s="1" t="s">
        <v>230</v>
      </c>
      <c r="D716">
        <f>MONTH(StockData[[#This Row],[DATE]])</f>
        <v>10</v>
      </c>
      <c r="E716">
        <v>2024</v>
      </c>
      <c r="F716" t="s">
        <v>231</v>
      </c>
      <c r="G716" t="str">
        <f>"Q"&amp;ROUNDUP(StockData[[#This Row],[Month Number]]/3,0)</f>
        <v>Q4</v>
      </c>
      <c r="H716" s="1" t="s">
        <v>551</v>
      </c>
      <c r="I716" s="1" t="s">
        <v>29</v>
      </c>
      <c r="J716" t="s">
        <v>30</v>
      </c>
      <c r="K716">
        <v>1726.15</v>
      </c>
      <c r="L716">
        <v>1764</v>
      </c>
      <c r="M716">
        <v>1725.1</v>
      </c>
      <c r="N716">
        <v>1734.2</v>
      </c>
      <c r="O716">
        <v>1749.75</v>
      </c>
      <c r="P716">
        <v>1751.85</v>
      </c>
      <c r="Q716">
        <v>1744.14</v>
      </c>
      <c r="R716">
        <v>17897463</v>
      </c>
      <c r="S716">
        <v>31215711397.75</v>
      </c>
      <c r="T716">
        <v>381375</v>
      </c>
      <c r="U716">
        <v>10658618</v>
      </c>
      <c r="V716">
        <v>59.55</v>
      </c>
      <c r="W716" s="3">
        <f>StockData[[#This Row],[CLOSE]]-StockData[[#This Row],[PREV. CLOSE]]</f>
        <v>17.649999999999864</v>
      </c>
      <c r="X716" s="2">
        <f>IFERROR((StockData[[#This Row],[CLOSE]]-StockData[[#This Row],[PREV. CLOSE]])/StockData[[#This Row],[PREV. CLOSE]],0)</f>
        <v>1.017760350593926E-2</v>
      </c>
      <c r="Y716" t="str">
        <f>IF(StockData[[#This Row],[Daily Return %]]&gt;0,"Gain",IF(StockData[[#This Row],[Daily Return %]]&lt;0,"Loss","No Change"))</f>
        <v>Gain</v>
      </c>
    </row>
    <row r="717" spans="1:25" x14ac:dyDescent="0.3">
      <c r="A717" s="1">
        <v>45595</v>
      </c>
      <c r="B717" s="1" t="s">
        <v>760</v>
      </c>
      <c r="C717" s="1" t="s">
        <v>230</v>
      </c>
      <c r="D717">
        <f>MONTH(StockData[[#This Row],[DATE]])</f>
        <v>10</v>
      </c>
      <c r="E717">
        <v>2024</v>
      </c>
      <c r="F717" t="s">
        <v>231</v>
      </c>
      <c r="G717" t="str">
        <f>"Q"&amp;ROUNDUP(StockData[[#This Row],[Month Number]]/3,0)</f>
        <v>Q4</v>
      </c>
      <c r="H717" s="1" t="s">
        <v>551</v>
      </c>
      <c r="I717" s="1" t="s">
        <v>29</v>
      </c>
      <c r="J717" t="s">
        <v>30</v>
      </c>
      <c r="K717">
        <v>1742</v>
      </c>
      <c r="L717">
        <v>1754.75</v>
      </c>
      <c r="M717">
        <v>1724.2</v>
      </c>
      <c r="N717">
        <v>1751.85</v>
      </c>
      <c r="O717">
        <v>1737</v>
      </c>
      <c r="P717">
        <v>1734.6</v>
      </c>
      <c r="Q717">
        <v>1736.38</v>
      </c>
      <c r="R717">
        <v>16357862</v>
      </c>
      <c r="S717">
        <v>28403432611.950001</v>
      </c>
      <c r="T717">
        <v>350916</v>
      </c>
      <c r="U717">
        <v>9806297</v>
      </c>
      <c r="V717">
        <v>59.95</v>
      </c>
      <c r="W717" s="3">
        <f>StockData[[#This Row],[CLOSE]]-StockData[[#This Row],[PREV. CLOSE]]</f>
        <v>-17.25</v>
      </c>
      <c r="X717" s="2">
        <f>IFERROR((StockData[[#This Row],[CLOSE]]-StockData[[#This Row],[PREV. CLOSE]])/StockData[[#This Row],[PREV. CLOSE]],0)</f>
        <v>-9.846733453206611E-3</v>
      </c>
      <c r="Y717" t="str">
        <f>IF(StockData[[#This Row],[Daily Return %]]&gt;0,"Gain",IF(StockData[[#This Row],[Daily Return %]]&lt;0,"Loss","No Change"))</f>
        <v>Loss</v>
      </c>
    </row>
    <row r="718" spans="1:25" x14ac:dyDescent="0.3">
      <c r="A718" s="1">
        <v>45596</v>
      </c>
      <c r="B718" s="1" t="s">
        <v>761</v>
      </c>
      <c r="C718" s="1" t="s">
        <v>230</v>
      </c>
      <c r="D718">
        <f>MONTH(StockData[[#This Row],[DATE]])</f>
        <v>10</v>
      </c>
      <c r="E718">
        <v>2024</v>
      </c>
      <c r="F718" t="s">
        <v>231</v>
      </c>
      <c r="G718" t="str">
        <f>"Q"&amp;ROUNDUP(StockData[[#This Row],[Month Number]]/3,0)</f>
        <v>Q4</v>
      </c>
      <c r="H718" s="1" t="s">
        <v>551</v>
      </c>
      <c r="I718" s="1" t="s">
        <v>29</v>
      </c>
      <c r="J718" t="s">
        <v>30</v>
      </c>
      <c r="K718">
        <v>1728</v>
      </c>
      <c r="L718">
        <v>1738.9</v>
      </c>
      <c r="M718">
        <v>1719.4</v>
      </c>
      <c r="N718">
        <v>1734.6</v>
      </c>
      <c r="O718">
        <v>1734.3</v>
      </c>
      <c r="P718">
        <v>1735.7</v>
      </c>
      <c r="Q718">
        <v>1731.49</v>
      </c>
      <c r="R718">
        <v>11447956</v>
      </c>
      <c r="S718">
        <v>19822046508.900002</v>
      </c>
      <c r="T718">
        <v>277300</v>
      </c>
      <c r="U718">
        <v>8152758</v>
      </c>
      <c r="V718">
        <v>71.22</v>
      </c>
      <c r="W718" s="3">
        <f>StockData[[#This Row],[CLOSE]]-StockData[[#This Row],[PREV. CLOSE]]</f>
        <v>1.1000000000001364</v>
      </c>
      <c r="X718" s="2">
        <f>IFERROR((StockData[[#This Row],[CLOSE]]-StockData[[#This Row],[PREV. CLOSE]])/StockData[[#This Row],[PREV. CLOSE]],0)</f>
        <v>6.3415196587117287E-4</v>
      </c>
      <c r="Y718" t="str">
        <f>IF(StockData[[#This Row],[Daily Return %]]&gt;0,"Gain",IF(StockData[[#This Row],[Daily Return %]]&lt;0,"Loss","No Change"))</f>
        <v>Gain</v>
      </c>
    </row>
    <row r="719" spans="1:25" x14ac:dyDescent="0.3">
      <c r="A719" s="1">
        <v>45597</v>
      </c>
      <c r="B719" s="1" t="s">
        <v>762</v>
      </c>
      <c r="C719" s="1" t="s">
        <v>254</v>
      </c>
      <c r="D719">
        <f>MONTH(StockData[[#This Row],[DATE]])</f>
        <v>11</v>
      </c>
      <c r="E719">
        <v>2024</v>
      </c>
      <c r="F719" t="s">
        <v>231</v>
      </c>
      <c r="G719" t="str">
        <f>"Q"&amp;ROUNDUP(StockData[[#This Row],[Month Number]]/3,0)</f>
        <v>Q4</v>
      </c>
      <c r="H719" s="1" t="s">
        <v>551</v>
      </c>
      <c r="I719" s="1" t="s">
        <v>29</v>
      </c>
      <c r="J719" t="s">
        <v>30</v>
      </c>
      <c r="K719">
        <v>1733</v>
      </c>
      <c r="L719">
        <v>1744.1</v>
      </c>
      <c r="M719">
        <v>1726.1</v>
      </c>
      <c r="N719">
        <v>1735.7</v>
      </c>
      <c r="O719">
        <v>1737</v>
      </c>
      <c r="P719">
        <v>1737.3</v>
      </c>
      <c r="Q719">
        <v>1738.79</v>
      </c>
      <c r="R719">
        <v>879846</v>
      </c>
      <c r="S719">
        <v>1529870165.5999999</v>
      </c>
      <c r="T719">
        <v>69860</v>
      </c>
      <c r="U719">
        <v>311374</v>
      </c>
      <c r="V719">
        <v>35.39</v>
      </c>
      <c r="W719" s="3">
        <f>StockData[[#This Row],[CLOSE]]-StockData[[#This Row],[PREV. CLOSE]]</f>
        <v>1.5999999999999091</v>
      </c>
      <c r="X719" s="2">
        <f>IFERROR((StockData[[#This Row],[CLOSE]]-StockData[[#This Row],[PREV. CLOSE]])/StockData[[#This Row],[PREV. CLOSE]],0)</f>
        <v>9.2181828657020737E-4</v>
      </c>
      <c r="Y719" t="str">
        <f>IF(StockData[[#This Row],[Daily Return %]]&gt;0,"Gain",IF(StockData[[#This Row],[Daily Return %]]&lt;0,"Loss","No Change"))</f>
        <v>Gain</v>
      </c>
    </row>
    <row r="720" spans="1:25" x14ac:dyDescent="0.3">
      <c r="A720" s="1">
        <v>45600</v>
      </c>
      <c r="B720" s="1" t="s">
        <v>763</v>
      </c>
      <c r="C720" s="1" t="s">
        <v>254</v>
      </c>
      <c r="D720">
        <f>MONTH(StockData[[#This Row],[DATE]])</f>
        <v>11</v>
      </c>
      <c r="E720">
        <v>2024</v>
      </c>
      <c r="F720" t="s">
        <v>231</v>
      </c>
      <c r="G720" t="str">
        <f>"Q"&amp;ROUNDUP(StockData[[#This Row],[Month Number]]/3,0)</f>
        <v>Q4</v>
      </c>
      <c r="H720" s="1" t="s">
        <v>551</v>
      </c>
      <c r="I720" s="1" t="s">
        <v>29</v>
      </c>
      <c r="J720" t="s">
        <v>30</v>
      </c>
      <c r="K720">
        <v>1745</v>
      </c>
      <c r="L720">
        <v>1745</v>
      </c>
      <c r="M720">
        <v>1710.9</v>
      </c>
      <c r="N720">
        <v>1737.3</v>
      </c>
      <c r="O720">
        <v>1716.8</v>
      </c>
      <c r="P720">
        <v>1714.1</v>
      </c>
      <c r="Q720">
        <v>1723.47</v>
      </c>
      <c r="R720">
        <v>14044624</v>
      </c>
      <c r="S720">
        <v>24205513156.950001</v>
      </c>
      <c r="T720">
        <v>342162</v>
      </c>
      <c r="U720">
        <v>9628154</v>
      </c>
      <c r="V720">
        <v>68.55</v>
      </c>
      <c r="W720" s="3">
        <f>StockData[[#This Row],[CLOSE]]-StockData[[#This Row],[PREV. CLOSE]]</f>
        <v>-23.200000000000045</v>
      </c>
      <c r="X720" s="2">
        <f>IFERROR((StockData[[#This Row],[CLOSE]]-StockData[[#This Row],[PREV. CLOSE]])/StockData[[#This Row],[PREV. CLOSE]],0)</f>
        <v>-1.3354055143038075E-2</v>
      </c>
      <c r="Y720" t="str">
        <f>IF(StockData[[#This Row],[Daily Return %]]&gt;0,"Gain",IF(StockData[[#This Row],[Daily Return %]]&lt;0,"Loss","No Change"))</f>
        <v>Loss</v>
      </c>
    </row>
    <row r="721" spans="1:25" x14ac:dyDescent="0.3">
      <c r="A721" s="1">
        <v>45601</v>
      </c>
      <c r="B721" s="1" t="s">
        <v>764</v>
      </c>
      <c r="C721" s="1" t="s">
        <v>254</v>
      </c>
      <c r="D721">
        <f>MONTH(StockData[[#This Row],[DATE]])</f>
        <v>11</v>
      </c>
      <c r="E721">
        <v>2024</v>
      </c>
      <c r="F721" t="s">
        <v>231</v>
      </c>
      <c r="G721" t="str">
        <f>"Q"&amp;ROUNDUP(StockData[[#This Row],[Month Number]]/3,0)</f>
        <v>Q4</v>
      </c>
      <c r="H721" s="1" t="s">
        <v>551</v>
      </c>
      <c r="I721" s="1" t="s">
        <v>29</v>
      </c>
      <c r="J721" t="s">
        <v>30</v>
      </c>
      <c r="K721">
        <v>1703</v>
      </c>
      <c r="L721">
        <v>1762.7</v>
      </c>
      <c r="M721">
        <v>1697.9</v>
      </c>
      <c r="N721">
        <v>1714.1</v>
      </c>
      <c r="O721">
        <v>1753.5</v>
      </c>
      <c r="P721">
        <v>1757.85</v>
      </c>
      <c r="Q721">
        <v>1736.4</v>
      </c>
      <c r="R721">
        <v>22116203</v>
      </c>
      <c r="S721">
        <v>38402543188.050003</v>
      </c>
      <c r="T721">
        <v>362395</v>
      </c>
      <c r="U721">
        <v>12508130</v>
      </c>
      <c r="V721">
        <v>56.56</v>
      </c>
      <c r="W721" s="3">
        <f>StockData[[#This Row],[CLOSE]]-StockData[[#This Row],[PREV. CLOSE]]</f>
        <v>43.75</v>
      </c>
      <c r="X721" s="2">
        <f>IFERROR((StockData[[#This Row],[CLOSE]]-StockData[[#This Row],[PREV. CLOSE]])/StockData[[#This Row],[PREV. CLOSE]],0)</f>
        <v>2.5523598389825566E-2</v>
      </c>
      <c r="Y721" t="str">
        <f>IF(StockData[[#This Row],[Daily Return %]]&gt;0,"Gain",IF(StockData[[#This Row],[Daily Return %]]&lt;0,"Loss","No Change"))</f>
        <v>Gain</v>
      </c>
    </row>
    <row r="722" spans="1:25" x14ac:dyDescent="0.3">
      <c r="A722" s="1">
        <v>45601</v>
      </c>
      <c r="B722" s="1" t="s">
        <v>765</v>
      </c>
      <c r="C722" s="1" t="s">
        <v>254</v>
      </c>
      <c r="D722">
        <f>MONTH(StockData[[#This Row],[DATE]])</f>
        <v>11</v>
      </c>
      <c r="E722">
        <v>2024</v>
      </c>
      <c r="F722" t="s">
        <v>231</v>
      </c>
      <c r="G722" t="str">
        <f>"Q"&amp;ROUNDUP(StockData[[#This Row],[Month Number]]/3,0)</f>
        <v>Q4</v>
      </c>
      <c r="H722" s="1" t="s">
        <v>551</v>
      </c>
      <c r="I722" s="1" t="s">
        <v>29</v>
      </c>
      <c r="J722" t="s">
        <v>30</v>
      </c>
      <c r="K722">
        <v>1703</v>
      </c>
      <c r="L722">
        <v>1762.7</v>
      </c>
      <c r="M722">
        <v>1697.9</v>
      </c>
      <c r="N722">
        <v>1714.1</v>
      </c>
      <c r="O722">
        <v>1753.5</v>
      </c>
      <c r="P722">
        <v>1757.85</v>
      </c>
      <c r="Q722">
        <v>1736.4</v>
      </c>
      <c r="R722">
        <v>22116203</v>
      </c>
      <c r="S722">
        <v>38402543188.050003</v>
      </c>
      <c r="T722">
        <v>362395</v>
      </c>
      <c r="U722">
        <v>12508130</v>
      </c>
      <c r="V722">
        <v>56.56</v>
      </c>
      <c r="W722" s="3">
        <f>StockData[[#This Row],[CLOSE]]-StockData[[#This Row],[PREV. CLOSE]]</f>
        <v>43.75</v>
      </c>
      <c r="X722" s="2">
        <f>IFERROR((StockData[[#This Row],[CLOSE]]-StockData[[#This Row],[PREV. CLOSE]])/StockData[[#This Row],[PREV. CLOSE]],0)</f>
        <v>2.5523598389825566E-2</v>
      </c>
      <c r="Y722" t="str">
        <f>IF(StockData[[#This Row],[Daily Return %]]&gt;0,"Gain",IF(StockData[[#This Row],[Daily Return %]]&lt;0,"Loss","No Change"))</f>
        <v>Gain</v>
      </c>
    </row>
    <row r="723" spans="1:25" x14ac:dyDescent="0.3">
      <c r="A723" s="1">
        <v>45602</v>
      </c>
      <c r="B723" s="1" t="s">
        <v>766</v>
      </c>
      <c r="C723" s="1" t="s">
        <v>254</v>
      </c>
      <c r="D723">
        <f>MONTH(StockData[[#This Row],[DATE]])</f>
        <v>11</v>
      </c>
      <c r="E723">
        <v>2024</v>
      </c>
      <c r="F723" t="s">
        <v>231</v>
      </c>
      <c r="G723" t="str">
        <f>"Q"&amp;ROUNDUP(StockData[[#This Row],[Month Number]]/3,0)</f>
        <v>Q4</v>
      </c>
      <c r="H723" s="1" t="s">
        <v>551</v>
      </c>
      <c r="I723" s="1" t="s">
        <v>29</v>
      </c>
      <c r="J723" t="s">
        <v>30</v>
      </c>
      <c r="K723">
        <v>1771.5</v>
      </c>
      <c r="L723">
        <v>1771.5</v>
      </c>
      <c r="M723">
        <v>1745.35</v>
      </c>
      <c r="N723">
        <v>1757.85</v>
      </c>
      <c r="O723">
        <v>1756</v>
      </c>
      <c r="P723">
        <v>1755.25</v>
      </c>
      <c r="Q723">
        <v>1753.58</v>
      </c>
      <c r="R723">
        <v>13893955</v>
      </c>
      <c r="S723">
        <v>24364201740.049999</v>
      </c>
      <c r="T723">
        <v>249677</v>
      </c>
      <c r="U723">
        <v>8170849</v>
      </c>
      <c r="V723">
        <v>58.81</v>
      </c>
      <c r="W723" s="3">
        <f>StockData[[#This Row],[CLOSE]]-StockData[[#This Row],[PREV. CLOSE]]</f>
        <v>-2.5999999999999091</v>
      </c>
      <c r="X723" s="2">
        <f>IFERROR((StockData[[#This Row],[CLOSE]]-StockData[[#This Row],[PREV. CLOSE]])/StockData[[#This Row],[PREV. CLOSE]],0)</f>
        <v>-1.4790795574138346E-3</v>
      </c>
      <c r="Y723" t="str">
        <f>IF(StockData[[#This Row],[Daily Return %]]&gt;0,"Gain",IF(StockData[[#This Row],[Daily Return %]]&lt;0,"Loss","No Change"))</f>
        <v>Loss</v>
      </c>
    </row>
    <row r="724" spans="1:25" x14ac:dyDescent="0.3">
      <c r="A724" s="1">
        <v>45602</v>
      </c>
      <c r="B724" s="1" t="s">
        <v>767</v>
      </c>
      <c r="C724" s="1" t="s">
        <v>254</v>
      </c>
      <c r="D724">
        <f>MONTH(StockData[[#This Row],[DATE]])</f>
        <v>11</v>
      </c>
      <c r="E724">
        <v>2024</v>
      </c>
      <c r="F724" t="s">
        <v>231</v>
      </c>
      <c r="G724" t="str">
        <f>"Q"&amp;ROUNDUP(StockData[[#This Row],[Month Number]]/3,0)</f>
        <v>Q4</v>
      </c>
      <c r="H724" s="1" t="s">
        <v>551</v>
      </c>
      <c r="I724" s="1" t="s">
        <v>29</v>
      </c>
      <c r="J724" t="s">
        <v>30</v>
      </c>
      <c r="K724">
        <v>1771.5</v>
      </c>
      <c r="L724">
        <v>1771.5</v>
      </c>
      <c r="M724">
        <v>1745.35</v>
      </c>
      <c r="N724">
        <v>1757.85</v>
      </c>
      <c r="O724">
        <v>1756</v>
      </c>
      <c r="P724">
        <v>1755.25</v>
      </c>
      <c r="Q724">
        <v>1753.58</v>
      </c>
      <c r="R724">
        <v>13893955</v>
      </c>
      <c r="S724">
        <v>24364201740.049999</v>
      </c>
      <c r="T724">
        <v>249677</v>
      </c>
      <c r="U724">
        <v>8170849</v>
      </c>
      <c r="V724">
        <v>58.81</v>
      </c>
      <c r="W724" s="3">
        <f>StockData[[#This Row],[CLOSE]]-StockData[[#This Row],[PREV. CLOSE]]</f>
        <v>-2.5999999999999091</v>
      </c>
      <c r="X724" s="2">
        <f>IFERROR((StockData[[#This Row],[CLOSE]]-StockData[[#This Row],[PREV. CLOSE]])/StockData[[#This Row],[PREV. CLOSE]],0)</f>
        <v>-1.4790795574138346E-3</v>
      </c>
      <c r="Y724" t="str">
        <f>IF(StockData[[#This Row],[Daily Return %]]&gt;0,"Gain",IF(StockData[[#This Row],[Daily Return %]]&lt;0,"Loss","No Change"))</f>
        <v>Loss</v>
      </c>
    </row>
    <row r="725" spans="1:25" x14ac:dyDescent="0.3">
      <c r="A725" s="1">
        <v>45603</v>
      </c>
      <c r="B725" s="1" t="s">
        <v>768</v>
      </c>
      <c r="C725" s="1" t="s">
        <v>254</v>
      </c>
      <c r="D725">
        <f>MONTH(StockData[[#This Row],[DATE]])</f>
        <v>11</v>
      </c>
      <c r="E725">
        <v>2024</v>
      </c>
      <c r="F725" t="s">
        <v>231</v>
      </c>
      <c r="G725" t="str">
        <f>"Q"&amp;ROUNDUP(StockData[[#This Row],[Month Number]]/3,0)</f>
        <v>Q4</v>
      </c>
      <c r="H725" s="1" t="s">
        <v>551</v>
      </c>
      <c r="I725" s="1" t="s">
        <v>29</v>
      </c>
      <c r="J725" t="s">
        <v>30</v>
      </c>
      <c r="K725">
        <v>1744.3</v>
      </c>
      <c r="L725">
        <v>1760.95</v>
      </c>
      <c r="M725">
        <v>1738</v>
      </c>
      <c r="N725">
        <v>1755.25</v>
      </c>
      <c r="O725">
        <v>1743.5</v>
      </c>
      <c r="P725">
        <v>1746.55</v>
      </c>
      <c r="Q725">
        <v>1746.6</v>
      </c>
      <c r="R725">
        <v>9447728</v>
      </c>
      <c r="S725">
        <v>16501384112.799999</v>
      </c>
      <c r="T725">
        <v>315964</v>
      </c>
      <c r="U725">
        <v>5681231</v>
      </c>
      <c r="V725">
        <v>60.13</v>
      </c>
      <c r="W725" s="3">
        <f>StockData[[#This Row],[CLOSE]]-StockData[[#This Row],[PREV. CLOSE]]</f>
        <v>-8.7000000000000455</v>
      </c>
      <c r="X725" s="2">
        <f>IFERROR((StockData[[#This Row],[CLOSE]]-StockData[[#This Row],[PREV. CLOSE]])/StockData[[#This Row],[PREV. CLOSE]],0)</f>
        <v>-4.9565588947443643E-3</v>
      </c>
      <c r="Y725" t="str">
        <f>IF(StockData[[#This Row],[Daily Return %]]&gt;0,"Gain",IF(StockData[[#This Row],[Daily Return %]]&lt;0,"Loss","No Change"))</f>
        <v>Loss</v>
      </c>
    </row>
    <row r="726" spans="1:25" x14ac:dyDescent="0.3">
      <c r="A726" s="1">
        <v>45604</v>
      </c>
      <c r="B726" s="1" t="s">
        <v>769</v>
      </c>
      <c r="C726" s="1" t="s">
        <v>254</v>
      </c>
      <c r="D726">
        <f>MONTH(StockData[[#This Row],[DATE]])</f>
        <v>11</v>
      </c>
      <c r="E726">
        <v>2024</v>
      </c>
      <c r="F726" t="s">
        <v>231</v>
      </c>
      <c r="G726" t="str">
        <f>"Q"&amp;ROUNDUP(StockData[[#This Row],[Month Number]]/3,0)</f>
        <v>Q4</v>
      </c>
      <c r="H726" s="1" t="s">
        <v>551</v>
      </c>
      <c r="I726" s="1" t="s">
        <v>29</v>
      </c>
      <c r="J726" t="s">
        <v>30</v>
      </c>
      <c r="K726">
        <v>1752</v>
      </c>
      <c r="L726">
        <v>1761.8</v>
      </c>
      <c r="M726">
        <v>1745.85</v>
      </c>
      <c r="N726">
        <v>1746.55</v>
      </c>
      <c r="O726">
        <v>1751.9</v>
      </c>
      <c r="P726">
        <v>1754.45</v>
      </c>
      <c r="Q726">
        <v>1754.62</v>
      </c>
      <c r="R726">
        <v>9951493</v>
      </c>
      <c r="S726">
        <v>17461070459.450001</v>
      </c>
      <c r="T726">
        <v>253333</v>
      </c>
      <c r="U726">
        <v>6688588</v>
      </c>
      <c r="V726">
        <v>67.209999999999994</v>
      </c>
      <c r="W726" s="3">
        <f>StockData[[#This Row],[CLOSE]]-StockData[[#This Row],[PREV. CLOSE]]</f>
        <v>7.9000000000000909</v>
      </c>
      <c r="X726" s="2">
        <f>IFERROR((StockData[[#This Row],[CLOSE]]-StockData[[#This Row],[PREV. CLOSE]])/StockData[[#This Row],[PREV. CLOSE]],0)</f>
        <v>4.5232028856889818E-3</v>
      </c>
      <c r="Y726" t="str">
        <f>IF(StockData[[#This Row],[Daily Return %]]&gt;0,"Gain",IF(StockData[[#This Row],[Daily Return %]]&lt;0,"Loss","No Change"))</f>
        <v>Gain</v>
      </c>
    </row>
    <row r="727" spans="1:25" x14ac:dyDescent="0.3">
      <c r="A727" s="1">
        <v>45607</v>
      </c>
      <c r="B727" s="1" t="s">
        <v>770</v>
      </c>
      <c r="C727" s="1" t="s">
        <v>254</v>
      </c>
      <c r="D727">
        <f>MONTH(StockData[[#This Row],[DATE]])</f>
        <v>11</v>
      </c>
      <c r="E727">
        <v>2024</v>
      </c>
      <c r="F727" t="s">
        <v>231</v>
      </c>
      <c r="G727" t="str">
        <f>"Q"&amp;ROUNDUP(StockData[[#This Row],[Month Number]]/3,0)</f>
        <v>Q4</v>
      </c>
      <c r="H727" s="1" t="s">
        <v>551</v>
      </c>
      <c r="I727" s="1" t="s">
        <v>29</v>
      </c>
      <c r="J727" t="s">
        <v>30</v>
      </c>
      <c r="K727">
        <v>1754.55</v>
      </c>
      <c r="L727">
        <v>1782.8</v>
      </c>
      <c r="M727">
        <v>1751.2</v>
      </c>
      <c r="N727">
        <v>1754.45</v>
      </c>
      <c r="O727">
        <v>1763.9</v>
      </c>
      <c r="P727">
        <v>1766.3</v>
      </c>
      <c r="Q727">
        <v>1768.85</v>
      </c>
      <c r="R727">
        <v>12282681</v>
      </c>
      <c r="S727">
        <v>21726235735.650002</v>
      </c>
      <c r="T727">
        <v>366875</v>
      </c>
      <c r="U727">
        <v>7456943</v>
      </c>
      <c r="V727">
        <v>60.71</v>
      </c>
      <c r="W727" s="3">
        <f>StockData[[#This Row],[CLOSE]]-StockData[[#This Row],[PREV. CLOSE]]</f>
        <v>11.849999999999909</v>
      </c>
      <c r="X727" s="2">
        <f>IFERROR((StockData[[#This Row],[CLOSE]]-StockData[[#This Row],[PREV. CLOSE]])/StockData[[#This Row],[PREV. CLOSE]],0)</f>
        <v>6.7542534697483019E-3</v>
      </c>
      <c r="Y727" t="str">
        <f>IF(StockData[[#This Row],[Daily Return %]]&gt;0,"Gain",IF(StockData[[#This Row],[Daily Return %]]&lt;0,"Loss","No Change"))</f>
        <v>Gain</v>
      </c>
    </row>
    <row r="728" spans="1:25" x14ac:dyDescent="0.3">
      <c r="A728" s="1">
        <v>45608</v>
      </c>
      <c r="B728" s="1" t="s">
        <v>771</v>
      </c>
      <c r="C728" s="1" t="s">
        <v>254</v>
      </c>
      <c r="D728">
        <f>MONTH(StockData[[#This Row],[DATE]])</f>
        <v>11</v>
      </c>
      <c r="E728">
        <v>2024</v>
      </c>
      <c r="F728" t="s">
        <v>231</v>
      </c>
      <c r="G728" t="str">
        <f>"Q"&amp;ROUNDUP(StockData[[#This Row],[Month Number]]/3,0)</f>
        <v>Q4</v>
      </c>
      <c r="H728" s="1" t="s">
        <v>551</v>
      </c>
      <c r="I728" s="1" t="s">
        <v>29</v>
      </c>
      <c r="J728" t="s">
        <v>30</v>
      </c>
      <c r="K728">
        <v>1772</v>
      </c>
      <c r="L728">
        <v>1775</v>
      </c>
      <c r="M728">
        <v>1708.65</v>
      </c>
      <c r="N728">
        <v>1766.3</v>
      </c>
      <c r="O728">
        <v>1719</v>
      </c>
      <c r="P728">
        <v>1718.2</v>
      </c>
      <c r="Q728">
        <v>1731.71</v>
      </c>
      <c r="R728">
        <v>15697703</v>
      </c>
      <c r="S728">
        <v>27183831491.150002</v>
      </c>
      <c r="T728">
        <v>410691</v>
      </c>
      <c r="U728">
        <v>7410508</v>
      </c>
      <c r="V728">
        <v>47.21</v>
      </c>
      <c r="W728" s="3">
        <f>StockData[[#This Row],[CLOSE]]-StockData[[#This Row],[PREV. CLOSE]]</f>
        <v>-48.099999999999909</v>
      </c>
      <c r="X728" s="2">
        <f>IFERROR((StockData[[#This Row],[CLOSE]]-StockData[[#This Row],[PREV. CLOSE]])/StockData[[#This Row],[PREV. CLOSE]],0)</f>
        <v>-2.7232067032780336E-2</v>
      </c>
      <c r="Y728" t="str">
        <f>IF(StockData[[#This Row],[Daily Return %]]&gt;0,"Gain",IF(StockData[[#This Row],[Daily Return %]]&lt;0,"Loss","No Change"))</f>
        <v>Loss</v>
      </c>
    </row>
    <row r="729" spans="1:25" x14ac:dyDescent="0.3">
      <c r="A729" s="1">
        <v>45609</v>
      </c>
      <c r="B729" s="1" t="s">
        <v>772</v>
      </c>
      <c r="C729" s="1" t="s">
        <v>254</v>
      </c>
      <c r="D729">
        <f>MONTH(StockData[[#This Row],[DATE]])</f>
        <v>11</v>
      </c>
      <c r="E729">
        <v>2024</v>
      </c>
      <c r="F729" t="s">
        <v>231</v>
      </c>
      <c r="G729" t="str">
        <f>"Q"&amp;ROUNDUP(StockData[[#This Row],[Month Number]]/3,0)</f>
        <v>Q4</v>
      </c>
      <c r="H729" s="1" t="s">
        <v>551</v>
      </c>
      <c r="I729" s="1" t="s">
        <v>29</v>
      </c>
      <c r="J729" t="s">
        <v>30</v>
      </c>
      <c r="K729">
        <v>1716.75</v>
      </c>
      <c r="L729">
        <v>1729.4</v>
      </c>
      <c r="M729">
        <v>1673</v>
      </c>
      <c r="N729">
        <v>1718.2</v>
      </c>
      <c r="O729">
        <v>1688.15</v>
      </c>
      <c r="P729">
        <v>1681.35</v>
      </c>
      <c r="Q729">
        <v>1699.7</v>
      </c>
      <c r="R729">
        <v>17864250</v>
      </c>
      <c r="S729">
        <v>30363947641.299999</v>
      </c>
      <c r="T729">
        <v>384592</v>
      </c>
      <c r="U729">
        <v>9878595</v>
      </c>
      <c r="V729">
        <v>55.3</v>
      </c>
      <c r="W729" s="3">
        <f>StockData[[#This Row],[CLOSE]]-StockData[[#This Row],[PREV. CLOSE]]</f>
        <v>-36.850000000000136</v>
      </c>
      <c r="X729" s="2">
        <f>IFERROR((StockData[[#This Row],[CLOSE]]-StockData[[#This Row],[PREV. CLOSE]])/StockData[[#This Row],[PREV. CLOSE]],0)</f>
        <v>-2.144686299615885E-2</v>
      </c>
      <c r="Y729" t="str">
        <f>IF(StockData[[#This Row],[Daily Return %]]&gt;0,"Gain",IF(StockData[[#This Row],[Daily Return %]]&lt;0,"Loss","No Change"))</f>
        <v>Loss</v>
      </c>
    </row>
    <row r="730" spans="1:25" x14ac:dyDescent="0.3">
      <c r="A730" s="1">
        <v>45610</v>
      </c>
      <c r="B730" s="1" t="s">
        <v>773</v>
      </c>
      <c r="C730" s="1" t="s">
        <v>254</v>
      </c>
      <c r="D730">
        <f>MONTH(StockData[[#This Row],[DATE]])</f>
        <v>11</v>
      </c>
      <c r="E730">
        <v>2024</v>
      </c>
      <c r="F730" t="s">
        <v>231</v>
      </c>
      <c r="G730" t="str">
        <f>"Q"&amp;ROUNDUP(StockData[[#This Row],[Month Number]]/3,0)</f>
        <v>Q4</v>
      </c>
      <c r="H730" s="1" t="s">
        <v>551</v>
      </c>
      <c r="I730" s="1" t="s">
        <v>29</v>
      </c>
      <c r="J730" t="s">
        <v>30</v>
      </c>
      <c r="K730">
        <v>1673.1</v>
      </c>
      <c r="L730">
        <v>1704.85</v>
      </c>
      <c r="M730">
        <v>1672.1</v>
      </c>
      <c r="N730">
        <v>1681.35</v>
      </c>
      <c r="O730">
        <v>1692.4</v>
      </c>
      <c r="P730">
        <v>1692.75</v>
      </c>
      <c r="Q730">
        <v>1692.96</v>
      </c>
      <c r="R730">
        <v>13573235</v>
      </c>
      <c r="S730">
        <v>22978907908.450001</v>
      </c>
      <c r="T730">
        <v>331159</v>
      </c>
      <c r="U730">
        <v>7307878</v>
      </c>
      <c r="V730">
        <v>53.84</v>
      </c>
      <c r="W730" s="3">
        <f>StockData[[#This Row],[CLOSE]]-StockData[[#This Row],[PREV. CLOSE]]</f>
        <v>11.400000000000091</v>
      </c>
      <c r="X730" s="2">
        <f>IFERROR((StockData[[#This Row],[CLOSE]]-StockData[[#This Row],[PREV. CLOSE]])/StockData[[#This Row],[PREV. CLOSE]],0)</f>
        <v>6.7802658577928998E-3</v>
      </c>
      <c r="Y730" t="str">
        <f>IF(StockData[[#This Row],[Daily Return %]]&gt;0,"Gain",IF(StockData[[#This Row],[Daily Return %]]&lt;0,"Loss","No Change"))</f>
        <v>Gain</v>
      </c>
    </row>
    <row r="731" spans="1:25" x14ac:dyDescent="0.3">
      <c r="A731" s="1">
        <v>45614</v>
      </c>
      <c r="B731" s="1" t="s">
        <v>774</v>
      </c>
      <c r="C731" s="1" t="s">
        <v>254</v>
      </c>
      <c r="D731">
        <f>MONTH(StockData[[#This Row],[DATE]])</f>
        <v>11</v>
      </c>
      <c r="E731">
        <v>2024</v>
      </c>
      <c r="F731" t="s">
        <v>231</v>
      </c>
      <c r="G731" t="str">
        <f>"Q"&amp;ROUNDUP(StockData[[#This Row],[Month Number]]/3,0)</f>
        <v>Q4</v>
      </c>
      <c r="H731" s="1" t="s">
        <v>551</v>
      </c>
      <c r="I731" s="1" t="s">
        <v>29</v>
      </c>
      <c r="J731" t="s">
        <v>30</v>
      </c>
      <c r="K731">
        <v>1700</v>
      </c>
      <c r="L731">
        <v>1718.9</v>
      </c>
      <c r="M731">
        <v>1695</v>
      </c>
      <c r="N731">
        <v>1692.75</v>
      </c>
      <c r="O731">
        <v>1708.3</v>
      </c>
      <c r="P731">
        <v>1705.1</v>
      </c>
      <c r="Q731">
        <v>1707.94</v>
      </c>
      <c r="R731">
        <v>13540984</v>
      </c>
      <c r="S731">
        <v>23127123855.099998</v>
      </c>
      <c r="T731">
        <v>291631</v>
      </c>
      <c r="U731">
        <v>9562272</v>
      </c>
      <c r="V731">
        <v>70.62</v>
      </c>
      <c r="W731" s="3">
        <f>StockData[[#This Row],[CLOSE]]-StockData[[#This Row],[PREV. CLOSE]]</f>
        <v>12.349999999999909</v>
      </c>
      <c r="X731" s="2">
        <f>IFERROR((StockData[[#This Row],[CLOSE]]-StockData[[#This Row],[PREV. CLOSE]])/StockData[[#This Row],[PREV. CLOSE]],0)</f>
        <v>7.2958204105744552E-3</v>
      </c>
      <c r="Y731" t="str">
        <f>IF(StockData[[#This Row],[Daily Return %]]&gt;0,"Gain",IF(StockData[[#This Row],[Daily Return %]]&lt;0,"Loss","No Change"))</f>
        <v>Gain</v>
      </c>
    </row>
    <row r="732" spans="1:25" x14ac:dyDescent="0.3">
      <c r="A732" s="1">
        <v>45615</v>
      </c>
      <c r="B732" s="1" t="s">
        <v>775</v>
      </c>
      <c r="C732" s="1" t="s">
        <v>254</v>
      </c>
      <c r="D732">
        <f>MONTH(StockData[[#This Row],[DATE]])</f>
        <v>11</v>
      </c>
      <c r="E732">
        <v>2024</v>
      </c>
      <c r="F732" t="s">
        <v>231</v>
      </c>
      <c r="G732" t="str">
        <f>"Q"&amp;ROUNDUP(StockData[[#This Row],[Month Number]]/3,0)</f>
        <v>Q4</v>
      </c>
      <c r="H732" s="1" t="s">
        <v>551</v>
      </c>
      <c r="I732" s="1" t="s">
        <v>29</v>
      </c>
      <c r="J732" t="s">
        <v>30</v>
      </c>
      <c r="K732">
        <v>1714</v>
      </c>
      <c r="L732">
        <v>1753.75</v>
      </c>
      <c r="M732">
        <v>1702.7</v>
      </c>
      <c r="N732">
        <v>1705.1</v>
      </c>
      <c r="O732">
        <v>1736</v>
      </c>
      <c r="P732">
        <v>1742.25</v>
      </c>
      <c r="Q732">
        <v>1739.1</v>
      </c>
      <c r="R732">
        <v>25490636</v>
      </c>
      <c r="S732">
        <v>44330862947.849998</v>
      </c>
      <c r="T732">
        <v>458303</v>
      </c>
      <c r="U732">
        <v>19018449</v>
      </c>
      <c r="V732">
        <v>74.61</v>
      </c>
      <c r="W732" s="3">
        <f>StockData[[#This Row],[CLOSE]]-StockData[[#This Row],[PREV. CLOSE]]</f>
        <v>37.150000000000091</v>
      </c>
      <c r="X732" s="2">
        <f>IFERROR((StockData[[#This Row],[CLOSE]]-StockData[[#This Row],[PREV. CLOSE]])/StockData[[#This Row],[PREV. CLOSE]],0)</f>
        <v>2.1787578441147201E-2</v>
      </c>
      <c r="Y732" t="str">
        <f>IF(StockData[[#This Row],[Daily Return %]]&gt;0,"Gain",IF(StockData[[#This Row],[Daily Return %]]&lt;0,"Loss","No Change"))</f>
        <v>Gain</v>
      </c>
    </row>
    <row r="733" spans="1:25" x14ac:dyDescent="0.3">
      <c r="A733" s="1">
        <v>45617</v>
      </c>
      <c r="B733" s="1" t="s">
        <v>776</v>
      </c>
      <c r="C733" s="1" t="s">
        <v>254</v>
      </c>
      <c r="D733">
        <f>MONTH(StockData[[#This Row],[DATE]])</f>
        <v>11</v>
      </c>
      <c r="E733">
        <v>2024</v>
      </c>
      <c r="F733" t="s">
        <v>231</v>
      </c>
      <c r="G733" t="str">
        <f>"Q"&amp;ROUNDUP(StockData[[#This Row],[Month Number]]/3,0)</f>
        <v>Q4</v>
      </c>
      <c r="H733" s="1" t="s">
        <v>551</v>
      </c>
      <c r="I733" s="1" t="s">
        <v>29</v>
      </c>
      <c r="J733" t="s">
        <v>30</v>
      </c>
      <c r="K733">
        <v>1749.4</v>
      </c>
      <c r="L733">
        <v>1759</v>
      </c>
      <c r="M733">
        <v>1734.2</v>
      </c>
      <c r="N733">
        <v>1742.25</v>
      </c>
      <c r="O733">
        <v>1739.95</v>
      </c>
      <c r="P733">
        <v>1741.2</v>
      </c>
      <c r="Q733">
        <v>1743.63</v>
      </c>
      <c r="R733">
        <v>17858256</v>
      </c>
      <c r="S733">
        <v>31138162734.400002</v>
      </c>
      <c r="T733">
        <v>368837</v>
      </c>
      <c r="U733">
        <v>11902796</v>
      </c>
      <c r="V733">
        <v>66.650000000000006</v>
      </c>
      <c r="W733" s="3">
        <f>StockData[[#This Row],[CLOSE]]-StockData[[#This Row],[PREV. CLOSE]]</f>
        <v>-1.0499999999999545</v>
      </c>
      <c r="X733" s="2">
        <f>IFERROR((StockData[[#This Row],[CLOSE]]-StockData[[#This Row],[PREV. CLOSE]])/StockData[[#This Row],[PREV. CLOSE]],0)</f>
        <v>-6.0266896254840263E-4</v>
      </c>
      <c r="Y733" t="str">
        <f>IF(StockData[[#This Row],[Daily Return %]]&gt;0,"Gain",IF(StockData[[#This Row],[Daily Return %]]&lt;0,"Loss","No Change"))</f>
        <v>Loss</v>
      </c>
    </row>
    <row r="734" spans="1:25" x14ac:dyDescent="0.3">
      <c r="A734" s="1">
        <v>45618</v>
      </c>
      <c r="B734" s="1" t="s">
        <v>777</v>
      </c>
      <c r="C734" s="1" t="s">
        <v>254</v>
      </c>
      <c r="D734">
        <f>MONTH(StockData[[#This Row],[DATE]])</f>
        <v>11</v>
      </c>
      <c r="E734">
        <v>2024</v>
      </c>
      <c r="F734" t="s">
        <v>231</v>
      </c>
      <c r="G734" t="str">
        <f>"Q"&amp;ROUNDUP(StockData[[#This Row],[Month Number]]/3,0)</f>
        <v>Q4</v>
      </c>
      <c r="H734" s="1" t="s">
        <v>551</v>
      </c>
      <c r="I734" s="1" t="s">
        <v>29</v>
      </c>
      <c r="J734" t="s">
        <v>30</v>
      </c>
      <c r="K734">
        <v>1743.55</v>
      </c>
      <c r="L734">
        <v>1754.3</v>
      </c>
      <c r="M734">
        <v>1729.55</v>
      </c>
      <c r="N734">
        <v>1741.2</v>
      </c>
      <c r="O734">
        <v>1742.1</v>
      </c>
      <c r="P734">
        <v>1745.6</v>
      </c>
      <c r="Q734">
        <v>1743.57</v>
      </c>
      <c r="R734">
        <v>12386806</v>
      </c>
      <c r="S734">
        <v>21597223792.5</v>
      </c>
      <c r="T734">
        <v>260956</v>
      </c>
      <c r="U734">
        <v>8137880</v>
      </c>
      <c r="V734">
        <v>65.7</v>
      </c>
      <c r="W734" s="3">
        <f>StockData[[#This Row],[CLOSE]]-StockData[[#This Row],[PREV. CLOSE]]</f>
        <v>4.3999999999998636</v>
      </c>
      <c r="X734" s="2">
        <f>IFERROR((StockData[[#This Row],[CLOSE]]-StockData[[#This Row],[PREV. CLOSE]])/StockData[[#This Row],[PREV. CLOSE]],0)</f>
        <v>2.5269928784745366E-3</v>
      </c>
      <c r="Y734" t="str">
        <f>IF(StockData[[#This Row],[Daily Return %]]&gt;0,"Gain",IF(StockData[[#This Row],[Daily Return %]]&lt;0,"Loss","No Change"))</f>
        <v>Gain</v>
      </c>
    </row>
    <row r="735" spans="1:25" x14ac:dyDescent="0.3">
      <c r="A735" s="1">
        <v>45621</v>
      </c>
      <c r="B735" s="1" t="s">
        <v>778</v>
      </c>
      <c r="C735" s="1" t="s">
        <v>254</v>
      </c>
      <c r="D735">
        <f>MONTH(StockData[[#This Row],[DATE]])</f>
        <v>11</v>
      </c>
      <c r="E735">
        <v>2024</v>
      </c>
      <c r="F735" t="s">
        <v>231</v>
      </c>
      <c r="G735" t="str">
        <f>"Q"&amp;ROUNDUP(StockData[[#This Row],[Month Number]]/3,0)</f>
        <v>Q4</v>
      </c>
      <c r="H735" s="1" t="s">
        <v>551</v>
      </c>
      <c r="I735" s="1" t="s">
        <v>29</v>
      </c>
      <c r="J735" t="s">
        <v>30</v>
      </c>
      <c r="K735">
        <v>1785.05</v>
      </c>
      <c r="L735">
        <v>1803.55</v>
      </c>
      <c r="M735">
        <v>1764.9</v>
      </c>
      <c r="N735">
        <v>1745.6</v>
      </c>
      <c r="O735">
        <v>1778.95</v>
      </c>
      <c r="P735">
        <v>1785.6</v>
      </c>
      <c r="Q735">
        <v>1784.46</v>
      </c>
      <c r="R735">
        <v>213868637</v>
      </c>
      <c r="S735">
        <v>381639143690.09998</v>
      </c>
      <c r="T735">
        <v>600228</v>
      </c>
      <c r="U735">
        <v>174212666</v>
      </c>
      <c r="V735">
        <v>81.459999999999994</v>
      </c>
      <c r="W735" s="3">
        <f>StockData[[#This Row],[CLOSE]]-StockData[[#This Row],[PREV. CLOSE]]</f>
        <v>40</v>
      </c>
      <c r="X735" s="2">
        <f>IFERROR((StockData[[#This Row],[CLOSE]]-StockData[[#This Row],[PREV. CLOSE]])/StockData[[#This Row],[PREV. CLOSE]],0)</f>
        <v>2.2914757103574702E-2</v>
      </c>
      <c r="Y735" t="str">
        <f>IF(StockData[[#This Row],[Daily Return %]]&gt;0,"Gain",IF(StockData[[#This Row],[Daily Return %]]&lt;0,"Loss","No Change"))</f>
        <v>Gain</v>
      </c>
    </row>
    <row r="736" spans="1:25" x14ac:dyDescent="0.3">
      <c r="A736" s="1">
        <v>45622</v>
      </c>
      <c r="B736" s="1" t="s">
        <v>779</v>
      </c>
      <c r="C736" s="1" t="s">
        <v>254</v>
      </c>
      <c r="D736">
        <f>MONTH(StockData[[#This Row],[DATE]])</f>
        <v>11</v>
      </c>
      <c r="E736">
        <v>2024</v>
      </c>
      <c r="F736" t="s">
        <v>231</v>
      </c>
      <c r="G736" t="str">
        <f>"Q"&amp;ROUNDUP(StockData[[#This Row],[Month Number]]/3,0)</f>
        <v>Q4</v>
      </c>
      <c r="H736" s="1" t="s">
        <v>551</v>
      </c>
      <c r="I736" s="1" t="s">
        <v>29</v>
      </c>
      <c r="J736" t="s">
        <v>30</v>
      </c>
      <c r="K736">
        <v>1810</v>
      </c>
      <c r="L736">
        <v>1810</v>
      </c>
      <c r="M736">
        <v>1769.8</v>
      </c>
      <c r="N736">
        <v>1785.6</v>
      </c>
      <c r="O736">
        <v>1786.4</v>
      </c>
      <c r="P736">
        <v>1785.55</v>
      </c>
      <c r="Q736">
        <v>1784.75</v>
      </c>
      <c r="R736">
        <v>15467783</v>
      </c>
      <c r="S736">
        <v>27606061237.400002</v>
      </c>
      <c r="T736">
        <v>261322</v>
      </c>
      <c r="U736">
        <v>9010084</v>
      </c>
      <c r="V736">
        <v>58.25</v>
      </c>
      <c r="W736" s="3">
        <f>StockData[[#This Row],[CLOSE]]-StockData[[#This Row],[PREV. CLOSE]]</f>
        <v>-4.9999999999954525E-2</v>
      </c>
      <c r="X736" s="2">
        <f>IFERROR((StockData[[#This Row],[CLOSE]]-StockData[[#This Row],[PREV. CLOSE]])/StockData[[#This Row],[PREV. CLOSE]],0)</f>
        <v>-2.8001792114669875E-5</v>
      </c>
      <c r="Y736" t="str">
        <f>IF(StockData[[#This Row],[Daily Return %]]&gt;0,"Gain",IF(StockData[[#This Row],[Daily Return %]]&lt;0,"Loss","No Change"))</f>
        <v>Loss</v>
      </c>
    </row>
    <row r="737" spans="1:25" x14ac:dyDescent="0.3">
      <c r="A737" s="1">
        <v>45623</v>
      </c>
      <c r="B737" s="1" t="s">
        <v>780</v>
      </c>
      <c r="C737" s="1" t="s">
        <v>254</v>
      </c>
      <c r="D737">
        <f>MONTH(StockData[[#This Row],[DATE]])</f>
        <v>11</v>
      </c>
      <c r="E737">
        <v>2024</v>
      </c>
      <c r="F737" t="s">
        <v>231</v>
      </c>
      <c r="G737" t="str">
        <f>"Q"&amp;ROUNDUP(StockData[[#This Row],[Month Number]]/3,0)</f>
        <v>Q4</v>
      </c>
      <c r="H737" s="1" t="s">
        <v>551</v>
      </c>
      <c r="I737" s="1" t="s">
        <v>29</v>
      </c>
      <c r="J737" t="s">
        <v>30</v>
      </c>
      <c r="K737">
        <v>1789.9</v>
      </c>
      <c r="L737">
        <v>1817.35</v>
      </c>
      <c r="M737">
        <v>1785.15</v>
      </c>
      <c r="N737">
        <v>1785.55</v>
      </c>
      <c r="O737">
        <v>1809.5</v>
      </c>
      <c r="P737">
        <v>1812.3</v>
      </c>
      <c r="Q737">
        <v>1801.57</v>
      </c>
      <c r="R737">
        <v>16357488</v>
      </c>
      <c r="S737">
        <v>29469224217.599998</v>
      </c>
      <c r="T737">
        <v>330771</v>
      </c>
      <c r="U737">
        <v>8740131</v>
      </c>
      <c r="V737">
        <v>53.43</v>
      </c>
      <c r="W737" s="3">
        <f>StockData[[#This Row],[CLOSE]]-StockData[[#This Row],[PREV. CLOSE]]</f>
        <v>26.75</v>
      </c>
      <c r="X737" s="2">
        <f>IFERROR((StockData[[#This Row],[CLOSE]]-StockData[[#This Row],[PREV. CLOSE]])/StockData[[#This Row],[PREV. CLOSE]],0)</f>
        <v>1.4981378286802386E-2</v>
      </c>
      <c r="Y737" t="str">
        <f>IF(StockData[[#This Row],[Daily Return %]]&gt;0,"Gain",IF(StockData[[#This Row],[Daily Return %]]&lt;0,"Loss","No Change"))</f>
        <v>Gain</v>
      </c>
    </row>
    <row r="738" spans="1:25" x14ac:dyDescent="0.3">
      <c r="A738" s="1">
        <v>45624</v>
      </c>
      <c r="B738" s="1" t="s">
        <v>781</v>
      </c>
      <c r="C738" s="1" t="s">
        <v>254</v>
      </c>
      <c r="D738">
        <f>MONTH(StockData[[#This Row],[DATE]])</f>
        <v>11</v>
      </c>
      <c r="E738">
        <v>2024</v>
      </c>
      <c r="F738" t="s">
        <v>231</v>
      </c>
      <c r="G738" t="str">
        <f>"Q"&amp;ROUNDUP(StockData[[#This Row],[Month Number]]/3,0)</f>
        <v>Q4</v>
      </c>
      <c r="H738" s="1" t="s">
        <v>551</v>
      </c>
      <c r="I738" s="1" t="s">
        <v>29</v>
      </c>
      <c r="J738" t="s">
        <v>30</v>
      </c>
      <c r="K738">
        <v>1819</v>
      </c>
      <c r="L738">
        <v>1836.1</v>
      </c>
      <c r="M738">
        <v>1788</v>
      </c>
      <c r="N738">
        <v>1812.3</v>
      </c>
      <c r="O738">
        <v>1793</v>
      </c>
      <c r="P738">
        <v>1793.15</v>
      </c>
      <c r="Q738">
        <v>1808.45</v>
      </c>
      <c r="R738">
        <v>17861196</v>
      </c>
      <c r="S738">
        <v>32301109888.900002</v>
      </c>
      <c r="T738">
        <v>379898</v>
      </c>
      <c r="U738">
        <v>10098151</v>
      </c>
      <c r="V738">
        <v>56.54</v>
      </c>
      <c r="W738" s="3">
        <f>StockData[[#This Row],[CLOSE]]-StockData[[#This Row],[PREV. CLOSE]]</f>
        <v>-19.149999999999864</v>
      </c>
      <c r="X738" s="2">
        <f>IFERROR((StockData[[#This Row],[CLOSE]]-StockData[[#This Row],[PREV. CLOSE]])/StockData[[#This Row],[PREV. CLOSE]],0)</f>
        <v>-1.0566683220217329E-2</v>
      </c>
      <c r="Y738" t="str">
        <f>IF(StockData[[#This Row],[Daily Return %]]&gt;0,"Gain",IF(StockData[[#This Row],[Daily Return %]]&lt;0,"Loss","No Change"))</f>
        <v>Loss</v>
      </c>
    </row>
    <row r="739" spans="1:25" x14ac:dyDescent="0.3">
      <c r="A739" s="1">
        <v>45625</v>
      </c>
      <c r="B739" s="1" t="s">
        <v>782</v>
      </c>
      <c r="C739" s="1" t="s">
        <v>254</v>
      </c>
      <c r="D739">
        <f>MONTH(StockData[[#This Row],[DATE]])</f>
        <v>11</v>
      </c>
      <c r="E739">
        <v>2024</v>
      </c>
      <c r="F739" t="s">
        <v>231</v>
      </c>
      <c r="G739" t="str">
        <f>"Q"&amp;ROUNDUP(StockData[[#This Row],[Month Number]]/3,0)</f>
        <v>Q4</v>
      </c>
      <c r="H739" s="1" t="s">
        <v>551</v>
      </c>
      <c r="I739" s="1" t="s">
        <v>29</v>
      </c>
      <c r="J739" t="s">
        <v>30</v>
      </c>
      <c r="K739">
        <v>1801.3</v>
      </c>
      <c r="L739">
        <v>1804.6</v>
      </c>
      <c r="M739">
        <v>1782.9</v>
      </c>
      <c r="N739">
        <v>1793.15</v>
      </c>
      <c r="O739">
        <v>1795.5</v>
      </c>
      <c r="P739">
        <v>1796.05</v>
      </c>
      <c r="Q739">
        <v>1793.91</v>
      </c>
      <c r="R739">
        <v>13834768</v>
      </c>
      <c r="S739">
        <v>24818389358.549999</v>
      </c>
      <c r="T739">
        <v>377555</v>
      </c>
      <c r="U739">
        <v>9143382</v>
      </c>
      <c r="V739">
        <v>66.09</v>
      </c>
      <c r="W739" s="3">
        <f>StockData[[#This Row],[CLOSE]]-StockData[[#This Row],[PREV. CLOSE]]</f>
        <v>2.8999999999998636</v>
      </c>
      <c r="X739" s="2">
        <f>IFERROR((StockData[[#This Row],[CLOSE]]-StockData[[#This Row],[PREV. CLOSE]])/StockData[[#This Row],[PREV. CLOSE]],0)</f>
        <v>1.6172657056017976E-3</v>
      </c>
      <c r="Y739" t="str">
        <f>IF(StockData[[#This Row],[Daily Return %]]&gt;0,"Gain",IF(StockData[[#This Row],[Daily Return %]]&lt;0,"Loss","No Change"))</f>
        <v>Gain</v>
      </c>
    </row>
    <row r="740" spans="1:25" x14ac:dyDescent="0.3">
      <c r="A740" s="1">
        <v>45628</v>
      </c>
      <c r="B740" s="1" t="s">
        <v>783</v>
      </c>
      <c r="C740" s="1" t="s">
        <v>274</v>
      </c>
      <c r="D740">
        <f>MONTH(StockData[[#This Row],[DATE]])</f>
        <v>12</v>
      </c>
      <c r="E740">
        <v>2024</v>
      </c>
      <c r="F740" t="s">
        <v>231</v>
      </c>
      <c r="G740" t="str">
        <f>"Q"&amp;ROUNDUP(StockData[[#This Row],[Month Number]]/3,0)</f>
        <v>Q4</v>
      </c>
      <c r="H740" s="1" t="s">
        <v>551</v>
      </c>
      <c r="I740" s="1" t="s">
        <v>29</v>
      </c>
      <c r="J740" t="s">
        <v>30</v>
      </c>
      <c r="K740">
        <v>1803.5</v>
      </c>
      <c r="L740">
        <v>1808.15</v>
      </c>
      <c r="M740">
        <v>1775</v>
      </c>
      <c r="N740">
        <v>1796.05</v>
      </c>
      <c r="O740">
        <v>1805.95</v>
      </c>
      <c r="P740">
        <v>1804.7</v>
      </c>
      <c r="Q740">
        <v>1791.81</v>
      </c>
      <c r="R740">
        <v>7555438</v>
      </c>
      <c r="S740">
        <v>13537940498.049999</v>
      </c>
      <c r="T740">
        <v>219254</v>
      </c>
      <c r="U740">
        <v>4945801</v>
      </c>
      <c r="V740">
        <v>65.459999999999994</v>
      </c>
      <c r="W740" s="3">
        <f>StockData[[#This Row],[CLOSE]]-StockData[[#This Row],[PREV. CLOSE]]</f>
        <v>8.6500000000000909</v>
      </c>
      <c r="X740" s="2">
        <f>IFERROR((StockData[[#This Row],[CLOSE]]-StockData[[#This Row],[PREV. CLOSE]])/StockData[[#This Row],[PREV. CLOSE]],0)</f>
        <v>4.8161242727096081E-3</v>
      </c>
      <c r="Y740" t="str">
        <f>IF(StockData[[#This Row],[Daily Return %]]&gt;0,"Gain",IF(StockData[[#This Row],[Daily Return %]]&lt;0,"Loss","No Change"))</f>
        <v>Gain</v>
      </c>
    </row>
    <row r="741" spans="1:25" x14ac:dyDescent="0.3">
      <c r="A741" s="1">
        <v>45629</v>
      </c>
      <c r="B741" s="1" t="s">
        <v>784</v>
      </c>
      <c r="C741" s="1" t="s">
        <v>274</v>
      </c>
      <c r="D741">
        <f>MONTH(StockData[[#This Row],[DATE]])</f>
        <v>12</v>
      </c>
      <c r="E741">
        <v>2024</v>
      </c>
      <c r="F741" t="s">
        <v>231</v>
      </c>
      <c r="G741" t="str">
        <f>"Q"&amp;ROUNDUP(StockData[[#This Row],[Month Number]]/3,0)</f>
        <v>Q4</v>
      </c>
      <c r="H741" s="1" t="s">
        <v>551</v>
      </c>
      <c r="I741" s="1" t="s">
        <v>29</v>
      </c>
      <c r="J741" t="s">
        <v>30</v>
      </c>
      <c r="K741">
        <v>1822.7</v>
      </c>
      <c r="L741">
        <v>1837.4</v>
      </c>
      <c r="M741">
        <v>1816.1</v>
      </c>
      <c r="N741">
        <v>1804.7</v>
      </c>
      <c r="O741">
        <v>1825.3</v>
      </c>
      <c r="P741">
        <v>1826.3</v>
      </c>
      <c r="Q741">
        <v>1827.25</v>
      </c>
      <c r="R741">
        <v>21705121</v>
      </c>
      <c r="S741">
        <v>39660723545.25</v>
      </c>
      <c r="T741">
        <v>304635</v>
      </c>
      <c r="U741">
        <v>15804923</v>
      </c>
      <c r="V741">
        <v>72.819999999999993</v>
      </c>
      <c r="W741" s="3">
        <f>StockData[[#This Row],[CLOSE]]-StockData[[#This Row],[PREV. CLOSE]]</f>
        <v>21.599999999999909</v>
      </c>
      <c r="X741" s="2">
        <f>IFERROR((StockData[[#This Row],[CLOSE]]-StockData[[#This Row],[PREV. CLOSE]])/StockData[[#This Row],[PREV. CLOSE]],0)</f>
        <v>1.1968748268410212E-2</v>
      </c>
      <c r="Y741" t="str">
        <f>IF(StockData[[#This Row],[Daily Return %]]&gt;0,"Gain",IF(StockData[[#This Row],[Daily Return %]]&lt;0,"Loss","No Change"))</f>
        <v>Gain</v>
      </c>
    </row>
    <row r="742" spans="1:25" x14ac:dyDescent="0.3">
      <c r="A742" s="1">
        <v>45630</v>
      </c>
      <c r="B742" s="1" t="s">
        <v>785</v>
      </c>
      <c r="C742" s="1" t="s">
        <v>274</v>
      </c>
      <c r="D742">
        <f>MONTH(StockData[[#This Row],[DATE]])</f>
        <v>12</v>
      </c>
      <c r="E742">
        <v>2024</v>
      </c>
      <c r="F742" t="s">
        <v>231</v>
      </c>
      <c r="G742" t="str">
        <f>"Q"&amp;ROUNDUP(StockData[[#This Row],[Month Number]]/3,0)</f>
        <v>Q4</v>
      </c>
      <c r="H742" s="1" t="s">
        <v>551</v>
      </c>
      <c r="I742" s="1" t="s">
        <v>29</v>
      </c>
      <c r="J742" t="s">
        <v>30</v>
      </c>
      <c r="K742">
        <v>1838</v>
      </c>
      <c r="L742">
        <v>1865</v>
      </c>
      <c r="M742">
        <v>1831.15</v>
      </c>
      <c r="N742">
        <v>1826.3</v>
      </c>
      <c r="O742">
        <v>1856.8</v>
      </c>
      <c r="P742">
        <v>1860.1</v>
      </c>
      <c r="Q742">
        <v>1854.85</v>
      </c>
      <c r="R742">
        <v>22334542</v>
      </c>
      <c r="S742">
        <v>41427249107.900002</v>
      </c>
      <c r="T742">
        <v>436235</v>
      </c>
      <c r="U742">
        <v>15776554</v>
      </c>
      <c r="V742">
        <v>70.64</v>
      </c>
      <c r="W742" s="3">
        <f>StockData[[#This Row],[CLOSE]]-StockData[[#This Row],[PREV. CLOSE]]</f>
        <v>33.799999999999955</v>
      </c>
      <c r="X742" s="2">
        <f>IFERROR((StockData[[#This Row],[CLOSE]]-StockData[[#This Row],[PREV. CLOSE]])/StockData[[#This Row],[PREV. CLOSE]],0)</f>
        <v>1.8507364616985138E-2</v>
      </c>
      <c r="Y742" t="str">
        <f>IF(StockData[[#This Row],[Daily Return %]]&gt;0,"Gain",IF(StockData[[#This Row],[Daily Return %]]&lt;0,"Loss","No Change"))</f>
        <v>Gain</v>
      </c>
    </row>
    <row r="743" spans="1:25" x14ac:dyDescent="0.3">
      <c r="A743" s="1">
        <v>45631</v>
      </c>
      <c r="B743" s="1" t="s">
        <v>786</v>
      </c>
      <c r="C743" s="1" t="s">
        <v>274</v>
      </c>
      <c r="D743">
        <f>MONTH(StockData[[#This Row],[DATE]])</f>
        <v>12</v>
      </c>
      <c r="E743">
        <v>2024</v>
      </c>
      <c r="F743" t="s">
        <v>231</v>
      </c>
      <c r="G743" t="str">
        <f>"Q"&amp;ROUNDUP(StockData[[#This Row],[Month Number]]/3,0)</f>
        <v>Q4</v>
      </c>
      <c r="H743" s="1" t="s">
        <v>551</v>
      </c>
      <c r="I743" s="1" t="s">
        <v>29</v>
      </c>
      <c r="J743" t="s">
        <v>30</v>
      </c>
      <c r="K743">
        <v>1860</v>
      </c>
      <c r="L743">
        <v>1879.95</v>
      </c>
      <c r="M743">
        <v>1835.2</v>
      </c>
      <c r="N743">
        <v>1860.1</v>
      </c>
      <c r="O743">
        <v>1864.85</v>
      </c>
      <c r="P743">
        <v>1865.75</v>
      </c>
      <c r="Q743">
        <v>1862.43</v>
      </c>
      <c r="R743">
        <v>19841357</v>
      </c>
      <c r="S743">
        <v>36953040114.300003</v>
      </c>
      <c r="T743">
        <v>436462</v>
      </c>
      <c r="U743">
        <v>11728370</v>
      </c>
      <c r="V743">
        <v>59.11</v>
      </c>
      <c r="W743" s="3">
        <f>StockData[[#This Row],[CLOSE]]-StockData[[#This Row],[PREV. CLOSE]]</f>
        <v>5.6500000000000909</v>
      </c>
      <c r="X743" s="2">
        <f>IFERROR((StockData[[#This Row],[CLOSE]]-StockData[[#This Row],[PREV. CLOSE]])/StockData[[#This Row],[PREV. CLOSE]],0)</f>
        <v>3.0374711037041511E-3</v>
      </c>
      <c r="Y743" t="str">
        <f>IF(StockData[[#This Row],[Daily Return %]]&gt;0,"Gain",IF(StockData[[#This Row],[Daily Return %]]&lt;0,"Loss","No Change"))</f>
        <v>Gain</v>
      </c>
    </row>
    <row r="744" spans="1:25" x14ac:dyDescent="0.3">
      <c r="A744" s="1">
        <v>45632</v>
      </c>
      <c r="B744" s="1" t="s">
        <v>787</v>
      </c>
      <c r="C744" s="1" t="s">
        <v>274</v>
      </c>
      <c r="D744">
        <f>MONTH(StockData[[#This Row],[DATE]])</f>
        <v>12</v>
      </c>
      <c r="E744">
        <v>2024</v>
      </c>
      <c r="F744" t="s">
        <v>231</v>
      </c>
      <c r="G744" t="str">
        <f>"Q"&amp;ROUNDUP(StockData[[#This Row],[Month Number]]/3,0)</f>
        <v>Q4</v>
      </c>
      <c r="H744" s="1" t="s">
        <v>551</v>
      </c>
      <c r="I744" s="1" t="s">
        <v>29</v>
      </c>
      <c r="J744" t="s">
        <v>30</v>
      </c>
      <c r="K744">
        <v>1857</v>
      </c>
      <c r="L744">
        <v>1864.2</v>
      </c>
      <c r="M744">
        <v>1844</v>
      </c>
      <c r="N744">
        <v>1865.75</v>
      </c>
      <c r="O744">
        <v>1855.45</v>
      </c>
      <c r="P744">
        <v>1855.85</v>
      </c>
      <c r="Q744">
        <v>1856.73</v>
      </c>
      <c r="R744">
        <v>8891578</v>
      </c>
      <c r="S744">
        <v>16509303748.1</v>
      </c>
      <c r="T744">
        <v>306905</v>
      </c>
      <c r="U744">
        <v>5545799</v>
      </c>
      <c r="V744">
        <v>62.37</v>
      </c>
      <c r="W744" s="3">
        <f>StockData[[#This Row],[CLOSE]]-StockData[[#This Row],[PREV. CLOSE]]</f>
        <v>-9.9000000000000909</v>
      </c>
      <c r="X744" s="2">
        <f>IFERROR((StockData[[#This Row],[CLOSE]]-StockData[[#This Row],[PREV. CLOSE]])/StockData[[#This Row],[PREV. CLOSE]],0)</f>
        <v>-5.3061771405601456E-3</v>
      </c>
      <c r="Y744" t="str">
        <f>IF(StockData[[#This Row],[Daily Return %]]&gt;0,"Gain",IF(StockData[[#This Row],[Daily Return %]]&lt;0,"Loss","No Change"))</f>
        <v>Loss</v>
      </c>
    </row>
    <row r="745" spans="1:25" x14ac:dyDescent="0.3">
      <c r="A745" s="1">
        <v>45635</v>
      </c>
      <c r="B745" s="1" t="s">
        <v>788</v>
      </c>
      <c r="C745" s="1" t="s">
        <v>274</v>
      </c>
      <c r="D745">
        <f>MONTH(StockData[[#This Row],[DATE]])</f>
        <v>12</v>
      </c>
      <c r="E745">
        <v>2024</v>
      </c>
      <c r="F745" t="s">
        <v>231</v>
      </c>
      <c r="G745" t="str">
        <f>"Q"&amp;ROUNDUP(StockData[[#This Row],[Month Number]]/3,0)</f>
        <v>Q4</v>
      </c>
      <c r="H745" s="1" t="s">
        <v>551</v>
      </c>
      <c r="I745" s="1" t="s">
        <v>29</v>
      </c>
      <c r="J745" t="s">
        <v>30</v>
      </c>
      <c r="K745">
        <v>1853.65</v>
      </c>
      <c r="L745">
        <v>1880</v>
      </c>
      <c r="M745">
        <v>1849</v>
      </c>
      <c r="N745">
        <v>1855.85</v>
      </c>
      <c r="O745">
        <v>1867.55</v>
      </c>
      <c r="P745">
        <v>1870</v>
      </c>
      <c r="Q745">
        <v>1871.09</v>
      </c>
      <c r="R745">
        <v>13473956</v>
      </c>
      <c r="S745">
        <v>25211039597.450001</v>
      </c>
      <c r="T745">
        <v>234236</v>
      </c>
      <c r="U745">
        <v>10115077</v>
      </c>
      <c r="V745">
        <v>75.069999999999993</v>
      </c>
      <c r="W745" s="3">
        <f>StockData[[#This Row],[CLOSE]]-StockData[[#This Row],[PREV. CLOSE]]</f>
        <v>14.150000000000091</v>
      </c>
      <c r="X745" s="2">
        <f>IFERROR((StockData[[#This Row],[CLOSE]]-StockData[[#This Row],[PREV. CLOSE]])/StockData[[#This Row],[PREV. CLOSE]],0)</f>
        <v>7.6245386211170581E-3</v>
      </c>
      <c r="Y745" t="str">
        <f>IF(StockData[[#This Row],[Daily Return %]]&gt;0,"Gain",IF(StockData[[#This Row],[Daily Return %]]&lt;0,"Loss","No Change"))</f>
        <v>Gain</v>
      </c>
    </row>
    <row r="746" spans="1:25" x14ac:dyDescent="0.3">
      <c r="A746" s="1">
        <v>45636</v>
      </c>
      <c r="B746" s="1" t="s">
        <v>789</v>
      </c>
      <c r="C746" s="1" t="s">
        <v>274</v>
      </c>
      <c r="D746">
        <f>MONTH(StockData[[#This Row],[DATE]])</f>
        <v>12</v>
      </c>
      <c r="E746">
        <v>2024</v>
      </c>
      <c r="F746" t="s">
        <v>231</v>
      </c>
      <c r="G746" t="str">
        <f>"Q"&amp;ROUNDUP(StockData[[#This Row],[Month Number]]/3,0)</f>
        <v>Q4</v>
      </c>
      <c r="H746" s="1" t="s">
        <v>551</v>
      </c>
      <c r="I746" s="1" t="s">
        <v>29</v>
      </c>
      <c r="J746" t="s">
        <v>30</v>
      </c>
      <c r="K746">
        <v>1877.7</v>
      </c>
      <c r="L746">
        <v>1877.7</v>
      </c>
      <c r="M746">
        <v>1858.55</v>
      </c>
      <c r="N746">
        <v>1870</v>
      </c>
      <c r="O746">
        <v>1867.65</v>
      </c>
      <c r="P746">
        <v>1868.1</v>
      </c>
      <c r="Q746">
        <v>1867.3</v>
      </c>
      <c r="R746">
        <v>6662740</v>
      </c>
      <c r="S746">
        <v>12441343169.15</v>
      </c>
      <c r="T746">
        <v>231195</v>
      </c>
      <c r="U746">
        <v>4095005</v>
      </c>
      <c r="V746">
        <v>61.46</v>
      </c>
      <c r="W746" s="3">
        <f>StockData[[#This Row],[CLOSE]]-StockData[[#This Row],[PREV. CLOSE]]</f>
        <v>-1.9000000000000909</v>
      </c>
      <c r="X746" s="2">
        <f>IFERROR((StockData[[#This Row],[CLOSE]]-StockData[[#This Row],[PREV. CLOSE]])/StockData[[#This Row],[PREV. CLOSE]],0)</f>
        <v>-1.0160427807487118E-3</v>
      </c>
      <c r="Y746" t="str">
        <f>IF(StockData[[#This Row],[Daily Return %]]&gt;0,"Gain",IF(StockData[[#This Row],[Daily Return %]]&lt;0,"Loss","No Change"))</f>
        <v>Loss</v>
      </c>
    </row>
    <row r="747" spans="1:25" x14ac:dyDescent="0.3">
      <c r="A747" s="1">
        <v>45637</v>
      </c>
      <c r="B747" s="1" t="s">
        <v>790</v>
      </c>
      <c r="C747" s="1" t="s">
        <v>274</v>
      </c>
      <c r="D747">
        <f>MONTH(StockData[[#This Row],[DATE]])</f>
        <v>12</v>
      </c>
      <c r="E747">
        <v>2024</v>
      </c>
      <c r="F747" t="s">
        <v>231</v>
      </c>
      <c r="G747" t="str">
        <f>"Q"&amp;ROUNDUP(StockData[[#This Row],[Month Number]]/3,0)</f>
        <v>Q4</v>
      </c>
      <c r="H747" s="1" t="s">
        <v>551</v>
      </c>
      <c r="I747" s="1" t="s">
        <v>29</v>
      </c>
      <c r="J747" t="s">
        <v>30</v>
      </c>
      <c r="K747">
        <v>1861.7</v>
      </c>
      <c r="L747">
        <v>1871.9</v>
      </c>
      <c r="M747">
        <v>1856.75</v>
      </c>
      <c r="N747">
        <v>1868.1</v>
      </c>
      <c r="O747">
        <v>1862.5</v>
      </c>
      <c r="P747">
        <v>1863.1</v>
      </c>
      <c r="Q747">
        <v>1864</v>
      </c>
      <c r="R747">
        <v>7022713</v>
      </c>
      <c r="S747">
        <v>13090328471.35</v>
      </c>
      <c r="T747">
        <v>233801</v>
      </c>
      <c r="U747">
        <v>4031962</v>
      </c>
      <c r="V747">
        <v>57.41</v>
      </c>
      <c r="W747" s="3">
        <f>StockData[[#This Row],[CLOSE]]-StockData[[#This Row],[PREV. CLOSE]]</f>
        <v>-5</v>
      </c>
      <c r="X747" s="2">
        <f>IFERROR((StockData[[#This Row],[CLOSE]]-StockData[[#This Row],[PREV. CLOSE]])/StockData[[#This Row],[PREV. CLOSE]],0)</f>
        <v>-2.6765162464536161E-3</v>
      </c>
      <c r="Y747" t="str">
        <f>IF(StockData[[#This Row],[Daily Return %]]&gt;0,"Gain",IF(StockData[[#This Row],[Daily Return %]]&lt;0,"Loss","No Change"))</f>
        <v>Loss</v>
      </c>
    </row>
    <row r="748" spans="1:25" x14ac:dyDescent="0.3">
      <c r="A748" s="1">
        <v>45638</v>
      </c>
      <c r="B748" s="1" t="s">
        <v>791</v>
      </c>
      <c r="C748" s="1" t="s">
        <v>274</v>
      </c>
      <c r="D748">
        <f>MONTH(StockData[[#This Row],[DATE]])</f>
        <v>12</v>
      </c>
      <c r="E748">
        <v>2024</v>
      </c>
      <c r="F748" t="s">
        <v>231</v>
      </c>
      <c r="G748" t="str">
        <f>"Q"&amp;ROUNDUP(StockData[[#This Row],[Month Number]]/3,0)</f>
        <v>Q4</v>
      </c>
      <c r="H748" s="1" t="s">
        <v>551</v>
      </c>
      <c r="I748" s="1" t="s">
        <v>29</v>
      </c>
      <c r="J748" t="s">
        <v>30</v>
      </c>
      <c r="K748">
        <v>1851</v>
      </c>
      <c r="L748">
        <v>1868.65</v>
      </c>
      <c r="M748">
        <v>1848.7</v>
      </c>
      <c r="N748">
        <v>1863.1</v>
      </c>
      <c r="O748">
        <v>1858</v>
      </c>
      <c r="P748">
        <v>1859.25</v>
      </c>
      <c r="Q748">
        <v>1858.38</v>
      </c>
      <c r="R748">
        <v>8646895</v>
      </c>
      <c r="S748">
        <v>16069241440.6</v>
      </c>
      <c r="T748">
        <v>201479</v>
      </c>
      <c r="U748">
        <v>4630670</v>
      </c>
      <c r="V748">
        <v>53.55</v>
      </c>
      <c r="W748" s="3">
        <f>StockData[[#This Row],[CLOSE]]-StockData[[#This Row],[PREV. CLOSE]]</f>
        <v>-3.8499999999999091</v>
      </c>
      <c r="X748" s="2">
        <f>IFERROR((StockData[[#This Row],[CLOSE]]-StockData[[#This Row],[PREV. CLOSE]])/StockData[[#This Row],[PREV. CLOSE]],0)</f>
        <v>-2.0664483924641239E-3</v>
      </c>
      <c r="Y748" t="str">
        <f>IF(StockData[[#This Row],[Daily Return %]]&gt;0,"Gain",IF(StockData[[#This Row],[Daily Return %]]&lt;0,"Loss","No Change"))</f>
        <v>Loss</v>
      </c>
    </row>
    <row r="749" spans="1:25" x14ac:dyDescent="0.3">
      <c r="A749" s="1">
        <v>45639</v>
      </c>
      <c r="B749" s="1" t="s">
        <v>792</v>
      </c>
      <c r="C749" s="1" t="s">
        <v>274</v>
      </c>
      <c r="D749">
        <f>MONTH(StockData[[#This Row],[DATE]])</f>
        <v>12</v>
      </c>
      <c r="E749">
        <v>2024</v>
      </c>
      <c r="F749" t="s">
        <v>231</v>
      </c>
      <c r="G749" t="str">
        <f>"Q"&amp;ROUNDUP(StockData[[#This Row],[Month Number]]/3,0)</f>
        <v>Q4</v>
      </c>
      <c r="H749" s="1" t="s">
        <v>551</v>
      </c>
      <c r="I749" s="1" t="s">
        <v>29</v>
      </c>
      <c r="J749" t="s">
        <v>30</v>
      </c>
      <c r="K749">
        <v>1862.5</v>
      </c>
      <c r="L749">
        <v>1875</v>
      </c>
      <c r="M749">
        <v>1829.25</v>
      </c>
      <c r="N749">
        <v>1859.25</v>
      </c>
      <c r="O749">
        <v>1873.3</v>
      </c>
      <c r="P749">
        <v>1871.75</v>
      </c>
      <c r="Q749">
        <v>1858.29</v>
      </c>
      <c r="R749">
        <v>9504501</v>
      </c>
      <c r="S749">
        <v>17662074120.799999</v>
      </c>
      <c r="T749">
        <v>218405</v>
      </c>
      <c r="U749">
        <v>4985509</v>
      </c>
      <c r="V749">
        <v>52.45</v>
      </c>
      <c r="W749" s="3">
        <f>StockData[[#This Row],[CLOSE]]-StockData[[#This Row],[PREV. CLOSE]]</f>
        <v>12.5</v>
      </c>
      <c r="X749" s="2">
        <f>IFERROR((StockData[[#This Row],[CLOSE]]-StockData[[#This Row],[PREV. CLOSE]])/StockData[[#This Row],[PREV. CLOSE]],0)</f>
        <v>6.7231410514992608E-3</v>
      </c>
      <c r="Y749" t="str">
        <f>IF(StockData[[#This Row],[Daily Return %]]&gt;0,"Gain",IF(StockData[[#This Row],[Daily Return %]]&lt;0,"Loss","No Change"))</f>
        <v>Gain</v>
      </c>
    </row>
    <row r="750" spans="1:25" x14ac:dyDescent="0.3">
      <c r="A750" s="1">
        <v>45642</v>
      </c>
      <c r="B750" s="1" t="s">
        <v>793</v>
      </c>
      <c r="C750" s="1" t="s">
        <v>274</v>
      </c>
      <c r="D750">
        <f>MONTH(StockData[[#This Row],[DATE]])</f>
        <v>12</v>
      </c>
      <c r="E750">
        <v>2024</v>
      </c>
      <c r="F750" t="s">
        <v>231</v>
      </c>
      <c r="G750" t="str">
        <f>"Q"&amp;ROUNDUP(StockData[[#This Row],[Month Number]]/3,0)</f>
        <v>Q4</v>
      </c>
      <c r="H750" s="1" t="s">
        <v>551</v>
      </c>
      <c r="I750" s="1" t="s">
        <v>29</v>
      </c>
      <c r="J750" t="s">
        <v>30</v>
      </c>
      <c r="K750">
        <v>1865.1</v>
      </c>
      <c r="L750">
        <v>1869.95</v>
      </c>
      <c r="M750">
        <v>1855.25</v>
      </c>
      <c r="N750">
        <v>1871.75</v>
      </c>
      <c r="O750">
        <v>1862</v>
      </c>
      <c r="P750">
        <v>1865.2</v>
      </c>
      <c r="Q750">
        <v>1863.37</v>
      </c>
      <c r="R750">
        <v>6553541</v>
      </c>
      <c r="S750">
        <v>12211702096</v>
      </c>
      <c r="T750">
        <v>177602</v>
      </c>
      <c r="U750">
        <v>3729437</v>
      </c>
      <c r="V750">
        <v>56.91</v>
      </c>
      <c r="W750" s="3">
        <f>StockData[[#This Row],[CLOSE]]-StockData[[#This Row],[PREV. CLOSE]]</f>
        <v>-6.5499999999999545</v>
      </c>
      <c r="X750" s="2">
        <f>IFERROR((StockData[[#This Row],[CLOSE]]-StockData[[#This Row],[PREV. CLOSE]])/StockData[[#This Row],[PREV. CLOSE]],0)</f>
        <v>-3.4993989581941789E-3</v>
      </c>
      <c r="Y750" t="str">
        <f>IF(StockData[[#This Row],[Daily Return %]]&gt;0,"Gain",IF(StockData[[#This Row],[Daily Return %]]&lt;0,"Loss","No Change"))</f>
        <v>Loss</v>
      </c>
    </row>
    <row r="751" spans="1:25" x14ac:dyDescent="0.3">
      <c r="A751" s="1">
        <v>45643</v>
      </c>
      <c r="B751" s="1" t="s">
        <v>794</v>
      </c>
      <c r="C751" s="1" t="s">
        <v>274</v>
      </c>
      <c r="D751">
        <f>MONTH(StockData[[#This Row],[DATE]])</f>
        <v>12</v>
      </c>
      <c r="E751">
        <v>2024</v>
      </c>
      <c r="F751" t="s">
        <v>231</v>
      </c>
      <c r="G751" t="str">
        <f>"Q"&amp;ROUNDUP(StockData[[#This Row],[Month Number]]/3,0)</f>
        <v>Q4</v>
      </c>
      <c r="H751" s="1" t="s">
        <v>551</v>
      </c>
      <c r="I751" s="1" t="s">
        <v>29</v>
      </c>
      <c r="J751" t="s">
        <v>30</v>
      </c>
      <c r="K751">
        <v>1856.35</v>
      </c>
      <c r="L751">
        <v>1862.35</v>
      </c>
      <c r="M751">
        <v>1826.5</v>
      </c>
      <c r="N751">
        <v>1865.2</v>
      </c>
      <c r="O751">
        <v>1829.9</v>
      </c>
      <c r="P751">
        <v>1833.25</v>
      </c>
      <c r="Q751">
        <v>1840.34</v>
      </c>
      <c r="R751">
        <v>10539766</v>
      </c>
      <c r="S751">
        <v>19396785094.900002</v>
      </c>
      <c r="T751">
        <v>273231</v>
      </c>
      <c r="U751">
        <v>5930094</v>
      </c>
      <c r="V751">
        <v>56.26</v>
      </c>
      <c r="W751" s="3">
        <f>StockData[[#This Row],[CLOSE]]-StockData[[#This Row],[PREV. CLOSE]]</f>
        <v>-31.950000000000045</v>
      </c>
      <c r="X751" s="2">
        <f>IFERROR((StockData[[#This Row],[CLOSE]]-StockData[[#This Row],[PREV. CLOSE]])/StockData[[#This Row],[PREV. CLOSE]],0)</f>
        <v>-1.7129530345271309E-2</v>
      </c>
      <c r="Y751" t="str">
        <f>IF(StockData[[#This Row],[Daily Return %]]&gt;0,"Gain",IF(StockData[[#This Row],[Daily Return %]]&lt;0,"Loss","No Change"))</f>
        <v>Loss</v>
      </c>
    </row>
    <row r="752" spans="1:25" x14ac:dyDescent="0.3">
      <c r="A752" s="1">
        <v>45644</v>
      </c>
      <c r="B752" s="1" t="s">
        <v>795</v>
      </c>
      <c r="C752" s="1" t="s">
        <v>274</v>
      </c>
      <c r="D752">
        <f>MONTH(StockData[[#This Row],[DATE]])</f>
        <v>12</v>
      </c>
      <c r="E752">
        <v>2024</v>
      </c>
      <c r="F752" t="s">
        <v>231</v>
      </c>
      <c r="G752" t="str">
        <f>"Q"&amp;ROUNDUP(StockData[[#This Row],[Month Number]]/3,0)</f>
        <v>Q4</v>
      </c>
      <c r="H752" s="1" t="s">
        <v>551</v>
      </c>
      <c r="I752" s="1" t="s">
        <v>29</v>
      </c>
      <c r="J752" t="s">
        <v>30</v>
      </c>
      <c r="K752">
        <v>1829.85</v>
      </c>
      <c r="L752">
        <v>1836</v>
      </c>
      <c r="M752">
        <v>1807.15</v>
      </c>
      <c r="N752">
        <v>1833.25</v>
      </c>
      <c r="O752">
        <v>1812</v>
      </c>
      <c r="P752">
        <v>1810.7</v>
      </c>
      <c r="Q752">
        <v>1817.52</v>
      </c>
      <c r="R752">
        <v>11711156</v>
      </c>
      <c r="S752">
        <v>21285273596.849998</v>
      </c>
      <c r="T752">
        <v>235785</v>
      </c>
      <c r="U752">
        <v>7999429</v>
      </c>
      <c r="V752">
        <v>68.31</v>
      </c>
      <c r="W752" s="3">
        <f>StockData[[#This Row],[CLOSE]]-StockData[[#This Row],[PREV. CLOSE]]</f>
        <v>-22.549999999999955</v>
      </c>
      <c r="X752" s="2">
        <f>IFERROR((StockData[[#This Row],[CLOSE]]-StockData[[#This Row],[PREV. CLOSE]])/StockData[[#This Row],[PREV. CLOSE]],0)</f>
        <v>-1.2300559116323445E-2</v>
      </c>
      <c r="Y752" t="str">
        <f>IF(StockData[[#This Row],[Daily Return %]]&gt;0,"Gain",IF(StockData[[#This Row],[Daily Return %]]&lt;0,"Loss","No Change"))</f>
        <v>Loss</v>
      </c>
    </row>
    <row r="753" spans="1:25" x14ac:dyDescent="0.3">
      <c r="A753" s="1">
        <v>45645</v>
      </c>
      <c r="B753" s="1" t="s">
        <v>796</v>
      </c>
      <c r="C753" s="1" t="s">
        <v>274</v>
      </c>
      <c r="D753">
        <f>MONTH(StockData[[#This Row],[DATE]])</f>
        <v>12</v>
      </c>
      <c r="E753">
        <v>2024</v>
      </c>
      <c r="F753" t="s">
        <v>231</v>
      </c>
      <c r="G753" t="str">
        <f>"Q"&amp;ROUNDUP(StockData[[#This Row],[Month Number]]/3,0)</f>
        <v>Q4</v>
      </c>
      <c r="H753" s="1" t="s">
        <v>551</v>
      </c>
      <c r="I753" s="1" t="s">
        <v>29</v>
      </c>
      <c r="J753" t="s">
        <v>30</v>
      </c>
      <c r="K753">
        <v>1799.6</v>
      </c>
      <c r="L753">
        <v>1801.1</v>
      </c>
      <c r="M753">
        <v>1779</v>
      </c>
      <c r="N753">
        <v>1810.7</v>
      </c>
      <c r="O753">
        <v>1794</v>
      </c>
      <c r="P753">
        <v>1793.5</v>
      </c>
      <c r="Q753">
        <v>1791.37</v>
      </c>
      <c r="R753">
        <v>12690385</v>
      </c>
      <c r="S753">
        <v>22733148296.099998</v>
      </c>
      <c r="T753">
        <v>226833</v>
      </c>
      <c r="U753">
        <v>8648980</v>
      </c>
      <c r="V753">
        <v>68.150000000000006</v>
      </c>
      <c r="W753" s="3">
        <f>StockData[[#This Row],[CLOSE]]-StockData[[#This Row],[PREV. CLOSE]]</f>
        <v>-17.200000000000045</v>
      </c>
      <c r="X753" s="2">
        <f>IFERROR((StockData[[#This Row],[CLOSE]]-StockData[[#This Row],[PREV. CLOSE]])/StockData[[#This Row],[PREV. CLOSE]],0)</f>
        <v>-9.4990887502071266E-3</v>
      </c>
      <c r="Y753" t="str">
        <f>IF(StockData[[#This Row],[Daily Return %]]&gt;0,"Gain",IF(StockData[[#This Row],[Daily Return %]]&lt;0,"Loss","No Change"))</f>
        <v>Loss</v>
      </c>
    </row>
    <row r="754" spans="1:25" x14ac:dyDescent="0.3">
      <c r="A754" s="1">
        <v>45646</v>
      </c>
      <c r="B754" s="1" t="s">
        <v>797</v>
      </c>
      <c r="C754" s="1" t="s">
        <v>274</v>
      </c>
      <c r="D754">
        <f>MONTH(StockData[[#This Row],[DATE]])</f>
        <v>12</v>
      </c>
      <c r="E754">
        <v>2024</v>
      </c>
      <c r="F754" t="s">
        <v>231</v>
      </c>
      <c r="G754" t="str">
        <f>"Q"&amp;ROUNDUP(StockData[[#This Row],[Month Number]]/3,0)</f>
        <v>Q4</v>
      </c>
      <c r="H754" s="1" t="s">
        <v>551</v>
      </c>
      <c r="I754" s="1" t="s">
        <v>29</v>
      </c>
      <c r="J754" t="s">
        <v>30</v>
      </c>
      <c r="K754">
        <v>1782.2</v>
      </c>
      <c r="L754">
        <v>1797.55</v>
      </c>
      <c r="M754">
        <v>1767.05</v>
      </c>
      <c r="N754">
        <v>1793.5</v>
      </c>
      <c r="O754">
        <v>1777.1</v>
      </c>
      <c r="P754">
        <v>1771.5</v>
      </c>
      <c r="Q754">
        <v>1778.49</v>
      </c>
      <c r="R754">
        <v>12846174</v>
      </c>
      <c r="S754">
        <v>22846837948.650002</v>
      </c>
      <c r="T754">
        <v>248859</v>
      </c>
      <c r="U754">
        <v>7700019</v>
      </c>
      <c r="V754">
        <v>59.94</v>
      </c>
      <c r="W754" s="3">
        <f>StockData[[#This Row],[CLOSE]]-StockData[[#This Row],[PREV. CLOSE]]</f>
        <v>-22</v>
      </c>
      <c r="X754" s="2">
        <f>IFERROR((StockData[[#This Row],[CLOSE]]-StockData[[#This Row],[PREV. CLOSE]])/StockData[[#This Row],[PREV. CLOSE]],0)</f>
        <v>-1.2266517981600222E-2</v>
      </c>
      <c r="Y754" t="str">
        <f>IF(StockData[[#This Row],[Daily Return %]]&gt;0,"Gain",IF(StockData[[#This Row],[Daily Return %]]&lt;0,"Loss","No Change"))</f>
        <v>Loss</v>
      </c>
    </row>
    <row r="755" spans="1:25" x14ac:dyDescent="0.3">
      <c r="A755" s="1">
        <v>45649</v>
      </c>
      <c r="B755" s="1" t="s">
        <v>798</v>
      </c>
      <c r="C755" s="1" t="s">
        <v>274</v>
      </c>
      <c r="D755">
        <f>MONTH(StockData[[#This Row],[DATE]])</f>
        <v>12</v>
      </c>
      <c r="E755">
        <v>2024</v>
      </c>
      <c r="F755" t="s">
        <v>231</v>
      </c>
      <c r="G755" t="str">
        <f>"Q"&amp;ROUNDUP(StockData[[#This Row],[Month Number]]/3,0)</f>
        <v>Q4</v>
      </c>
      <c r="H755" s="1" t="s">
        <v>551</v>
      </c>
      <c r="I755" s="1" t="s">
        <v>29</v>
      </c>
      <c r="J755" t="s">
        <v>30</v>
      </c>
      <c r="K755">
        <v>1782</v>
      </c>
      <c r="L755">
        <v>1806</v>
      </c>
      <c r="M755">
        <v>1781.3</v>
      </c>
      <c r="N755">
        <v>1771.5</v>
      </c>
      <c r="O755">
        <v>1802</v>
      </c>
      <c r="P755">
        <v>1801</v>
      </c>
      <c r="Q755">
        <v>1798.41</v>
      </c>
      <c r="R755">
        <v>5522296</v>
      </c>
      <c r="S755">
        <v>9931339240.1499996</v>
      </c>
      <c r="T755">
        <v>196041</v>
      </c>
      <c r="U755">
        <v>2993179</v>
      </c>
      <c r="V755">
        <v>54.2</v>
      </c>
      <c r="W755" s="3">
        <f>StockData[[#This Row],[CLOSE]]-StockData[[#This Row],[PREV. CLOSE]]</f>
        <v>29.5</v>
      </c>
      <c r="X755" s="2">
        <f>IFERROR((StockData[[#This Row],[CLOSE]]-StockData[[#This Row],[PREV. CLOSE]])/StockData[[#This Row],[PREV. CLOSE]],0)</f>
        <v>1.6652554332486594E-2</v>
      </c>
      <c r="Y755" t="str">
        <f>IF(StockData[[#This Row],[Daily Return %]]&gt;0,"Gain",IF(StockData[[#This Row],[Daily Return %]]&lt;0,"Loss","No Change"))</f>
        <v>Gain</v>
      </c>
    </row>
    <row r="756" spans="1:25" x14ac:dyDescent="0.3">
      <c r="A756" s="1">
        <v>45650</v>
      </c>
      <c r="B756" s="1" t="s">
        <v>799</v>
      </c>
      <c r="C756" s="1" t="s">
        <v>274</v>
      </c>
      <c r="D756">
        <f>MONTH(StockData[[#This Row],[DATE]])</f>
        <v>12</v>
      </c>
      <c r="E756">
        <v>2024</v>
      </c>
      <c r="F756" t="s">
        <v>231</v>
      </c>
      <c r="G756" t="str">
        <f>"Q"&amp;ROUNDUP(StockData[[#This Row],[Month Number]]/3,0)</f>
        <v>Q4</v>
      </c>
      <c r="H756" s="1" t="s">
        <v>551</v>
      </c>
      <c r="I756" s="1" t="s">
        <v>29</v>
      </c>
      <c r="J756" t="s">
        <v>30</v>
      </c>
      <c r="K756">
        <v>1802.05</v>
      </c>
      <c r="L756">
        <v>1808.7</v>
      </c>
      <c r="M756">
        <v>1789.55</v>
      </c>
      <c r="N756">
        <v>1801</v>
      </c>
      <c r="O756">
        <v>1799.65</v>
      </c>
      <c r="P756">
        <v>1798.1</v>
      </c>
      <c r="Q756">
        <v>1798.76</v>
      </c>
      <c r="R756">
        <v>7242917</v>
      </c>
      <c r="S756">
        <v>13028270259.6</v>
      </c>
      <c r="T756">
        <v>186401</v>
      </c>
      <c r="U756">
        <v>3268593</v>
      </c>
      <c r="V756">
        <v>45.13</v>
      </c>
      <c r="W756" s="3">
        <f>StockData[[#This Row],[CLOSE]]-StockData[[#This Row],[PREV. CLOSE]]</f>
        <v>-2.9000000000000909</v>
      </c>
      <c r="X756" s="2">
        <f>IFERROR((StockData[[#This Row],[CLOSE]]-StockData[[#This Row],[PREV. CLOSE]])/StockData[[#This Row],[PREV. CLOSE]],0)</f>
        <v>-1.6102165463631822E-3</v>
      </c>
      <c r="Y756" t="str">
        <f>IF(StockData[[#This Row],[Daily Return %]]&gt;0,"Gain",IF(StockData[[#This Row],[Daily Return %]]&lt;0,"Loss","No Change"))</f>
        <v>Loss</v>
      </c>
    </row>
    <row r="757" spans="1:25" x14ac:dyDescent="0.3">
      <c r="A757" s="1">
        <v>45652</v>
      </c>
      <c r="B757" s="1" t="s">
        <v>800</v>
      </c>
      <c r="C757" s="1" t="s">
        <v>274</v>
      </c>
      <c r="D757">
        <f>MONTH(StockData[[#This Row],[DATE]])</f>
        <v>12</v>
      </c>
      <c r="E757">
        <v>2024</v>
      </c>
      <c r="F757" t="s">
        <v>231</v>
      </c>
      <c r="G757" t="str">
        <f>"Q"&amp;ROUNDUP(StockData[[#This Row],[Month Number]]/3,0)</f>
        <v>Q4</v>
      </c>
      <c r="H757" s="1" t="s">
        <v>551</v>
      </c>
      <c r="I757" s="1" t="s">
        <v>29</v>
      </c>
      <c r="J757" t="s">
        <v>30</v>
      </c>
      <c r="K757">
        <v>1798.55</v>
      </c>
      <c r="L757">
        <v>1812</v>
      </c>
      <c r="M757">
        <v>1780.75</v>
      </c>
      <c r="N757">
        <v>1798.1</v>
      </c>
      <c r="O757">
        <v>1792.5</v>
      </c>
      <c r="P757">
        <v>1790.75</v>
      </c>
      <c r="Q757">
        <v>1793.76</v>
      </c>
      <c r="R757">
        <v>5240839</v>
      </c>
      <c r="S757">
        <v>9400810018.3500004</v>
      </c>
      <c r="T757">
        <v>206346</v>
      </c>
      <c r="U757">
        <v>2716334</v>
      </c>
      <c r="V757">
        <v>51.83</v>
      </c>
      <c r="W757" s="3">
        <f>StockData[[#This Row],[CLOSE]]-StockData[[#This Row],[PREV. CLOSE]]</f>
        <v>-7.3499999999999091</v>
      </c>
      <c r="X757" s="2">
        <f>IFERROR((StockData[[#This Row],[CLOSE]]-StockData[[#This Row],[PREV. CLOSE]])/StockData[[#This Row],[PREV. CLOSE]],0)</f>
        <v>-4.0876480729658583E-3</v>
      </c>
      <c r="Y757" t="str">
        <f>IF(StockData[[#This Row],[Daily Return %]]&gt;0,"Gain",IF(StockData[[#This Row],[Daily Return %]]&lt;0,"Loss","No Change"))</f>
        <v>Loss</v>
      </c>
    </row>
    <row r="758" spans="1:25" x14ac:dyDescent="0.3">
      <c r="A758" s="1">
        <v>45653</v>
      </c>
      <c r="B758" s="1" t="s">
        <v>801</v>
      </c>
      <c r="C758" s="1" t="s">
        <v>274</v>
      </c>
      <c r="D758">
        <f>MONTH(StockData[[#This Row],[DATE]])</f>
        <v>12</v>
      </c>
      <c r="E758">
        <v>2024</v>
      </c>
      <c r="F758" t="s">
        <v>231</v>
      </c>
      <c r="G758" t="str">
        <f>"Q"&amp;ROUNDUP(StockData[[#This Row],[Month Number]]/3,0)</f>
        <v>Q4</v>
      </c>
      <c r="H758" s="1" t="s">
        <v>551</v>
      </c>
      <c r="I758" s="1" t="s">
        <v>29</v>
      </c>
      <c r="J758" t="s">
        <v>30</v>
      </c>
      <c r="K758">
        <v>1794.8</v>
      </c>
      <c r="L758">
        <v>1805.95</v>
      </c>
      <c r="M758">
        <v>1789.1</v>
      </c>
      <c r="N758">
        <v>1790.75</v>
      </c>
      <c r="O758">
        <v>1801</v>
      </c>
      <c r="P758">
        <v>1798.25</v>
      </c>
      <c r="Q758">
        <v>1796.11</v>
      </c>
      <c r="R758">
        <v>3629665</v>
      </c>
      <c r="S758">
        <v>6519260348.3999996</v>
      </c>
      <c r="T758">
        <v>118374</v>
      </c>
      <c r="U758">
        <v>1901649</v>
      </c>
      <c r="V758">
        <v>52.39</v>
      </c>
      <c r="W758" s="3">
        <f>StockData[[#This Row],[CLOSE]]-StockData[[#This Row],[PREV. CLOSE]]</f>
        <v>7.5</v>
      </c>
      <c r="X758" s="2">
        <f>IFERROR((StockData[[#This Row],[CLOSE]]-StockData[[#This Row],[PREV. CLOSE]])/StockData[[#This Row],[PREV. CLOSE]],0)</f>
        <v>4.1881893061566384E-3</v>
      </c>
      <c r="Y758" t="str">
        <f>IF(StockData[[#This Row],[Daily Return %]]&gt;0,"Gain",IF(StockData[[#This Row],[Daily Return %]]&lt;0,"Loss","No Change"))</f>
        <v>Gain</v>
      </c>
    </row>
    <row r="759" spans="1:25" x14ac:dyDescent="0.3">
      <c r="A759" s="1">
        <v>45656</v>
      </c>
      <c r="B759" s="1" t="s">
        <v>802</v>
      </c>
      <c r="C759" s="1" t="s">
        <v>274</v>
      </c>
      <c r="D759">
        <f>MONTH(StockData[[#This Row],[DATE]])</f>
        <v>12</v>
      </c>
      <c r="E759">
        <v>2024</v>
      </c>
      <c r="F759" t="s">
        <v>231</v>
      </c>
      <c r="G759" t="str">
        <f>"Q"&amp;ROUNDUP(StockData[[#This Row],[Month Number]]/3,0)</f>
        <v>Q4</v>
      </c>
      <c r="H759" s="1" t="s">
        <v>551</v>
      </c>
      <c r="I759" s="1" t="s">
        <v>29</v>
      </c>
      <c r="J759" t="s">
        <v>30</v>
      </c>
      <c r="K759">
        <v>1792.2</v>
      </c>
      <c r="L759">
        <v>1815</v>
      </c>
      <c r="M759">
        <v>1771</v>
      </c>
      <c r="N759">
        <v>1798.25</v>
      </c>
      <c r="O759">
        <v>1784</v>
      </c>
      <c r="P759">
        <v>1777.9</v>
      </c>
      <c r="Q759">
        <v>1785.2</v>
      </c>
      <c r="R759">
        <v>11111109</v>
      </c>
      <c r="S759">
        <v>19835603545.900002</v>
      </c>
      <c r="T759">
        <v>242576</v>
      </c>
      <c r="U759">
        <v>6185214</v>
      </c>
      <c r="V759">
        <v>55.67</v>
      </c>
      <c r="W759" s="3">
        <f>StockData[[#This Row],[CLOSE]]-StockData[[#This Row],[PREV. CLOSE]]</f>
        <v>-20.349999999999909</v>
      </c>
      <c r="X759" s="2">
        <f>IFERROR((StockData[[#This Row],[CLOSE]]-StockData[[#This Row],[PREV. CLOSE]])/StockData[[#This Row],[PREV. CLOSE]],0)</f>
        <v>-1.1316557764493206E-2</v>
      </c>
      <c r="Y759" t="str">
        <f>IF(StockData[[#This Row],[Daily Return %]]&gt;0,"Gain",IF(StockData[[#This Row],[Daily Return %]]&lt;0,"Loss","No Change"))</f>
        <v>Loss</v>
      </c>
    </row>
    <row r="760" spans="1:25" x14ac:dyDescent="0.3">
      <c r="A760" s="1">
        <v>45657</v>
      </c>
      <c r="B760" s="1" t="s">
        <v>803</v>
      </c>
      <c r="C760" s="1" t="s">
        <v>274</v>
      </c>
      <c r="D760">
        <f>MONTH(StockData[[#This Row],[DATE]])</f>
        <v>12</v>
      </c>
      <c r="E760">
        <v>2024</v>
      </c>
      <c r="F760" t="s">
        <v>231</v>
      </c>
      <c r="G760" t="str">
        <f>"Q"&amp;ROUNDUP(StockData[[#This Row],[Month Number]]/3,0)</f>
        <v>Q4</v>
      </c>
      <c r="H760" s="1" t="s">
        <v>551</v>
      </c>
      <c r="I760" s="1" t="s">
        <v>29</v>
      </c>
      <c r="J760" t="s">
        <v>30</v>
      </c>
      <c r="K760">
        <v>1770.3</v>
      </c>
      <c r="L760">
        <v>1781.8</v>
      </c>
      <c r="M760">
        <v>1765.6</v>
      </c>
      <c r="N760">
        <v>1777.9</v>
      </c>
      <c r="O760">
        <v>1772</v>
      </c>
      <c r="P760">
        <v>1772.85</v>
      </c>
      <c r="Q760">
        <v>1773.08</v>
      </c>
      <c r="R760">
        <v>7058618</v>
      </c>
      <c r="S760">
        <v>12515466451.75</v>
      </c>
      <c r="T760">
        <v>178863</v>
      </c>
      <c r="U760">
        <v>4299418</v>
      </c>
      <c r="V760">
        <v>60.91</v>
      </c>
      <c r="W760" s="3">
        <f>StockData[[#This Row],[CLOSE]]-StockData[[#This Row],[PREV. CLOSE]]</f>
        <v>-5.0500000000001819</v>
      </c>
      <c r="X760" s="2">
        <f>IFERROR((StockData[[#This Row],[CLOSE]]-StockData[[#This Row],[PREV. CLOSE]])/StockData[[#This Row],[PREV. CLOSE]],0)</f>
        <v>-2.8404297204568207E-3</v>
      </c>
      <c r="Y760" t="str">
        <f>IF(StockData[[#This Row],[Daily Return %]]&gt;0,"Gain",IF(StockData[[#This Row],[Daily Return %]]&lt;0,"Loss","No Change"))</f>
        <v>Loss</v>
      </c>
    </row>
    <row r="761" spans="1:25" x14ac:dyDescent="0.3">
      <c r="A761" s="1">
        <v>45658</v>
      </c>
      <c r="B761" s="1" t="s">
        <v>804</v>
      </c>
      <c r="C761" s="1" t="s">
        <v>26</v>
      </c>
      <c r="D761">
        <f>MONTH(StockData[[#This Row],[DATE]])</f>
        <v>1</v>
      </c>
      <c r="E761">
        <v>2025</v>
      </c>
      <c r="F761" t="s">
        <v>27</v>
      </c>
      <c r="G761" t="str">
        <f>"Q"&amp;ROUNDUP(StockData[[#This Row],[Month Number]]/3,0)</f>
        <v>Q1</v>
      </c>
      <c r="H761" s="1" t="s">
        <v>551</v>
      </c>
      <c r="I761" s="1" t="s">
        <v>29</v>
      </c>
      <c r="J761" t="s">
        <v>30</v>
      </c>
      <c r="K761">
        <v>1773.45</v>
      </c>
      <c r="L761">
        <v>1794</v>
      </c>
      <c r="M761">
        <v>1761.1</v>
      </c>
      <c r="N761">
        <v>1772.85</v>
      </c>
      <c r="O761">
        <v>1784.95</v>
      </c>
      <c r="P761">
        <v>1782.75</v>
      </c>
      <c r="Q761">
        <v>1781.22</v>
      </c>
      <c r="R761">
        <v>3656903</v>
      </c>
      <c r="S761">
        <v>6513766065.6999998</v>
      </c>
      <c r="T761">
        <v>137050</v>
      </c>
      <c r="U761">
        <v>1646509</v>
      </c>
      <c r="V761">
        <v>45.02</v>
      </c>
      <c r="W761" s="3">
        <f>StockData[[#This Row],[CLOSE]]-StockData[[#This Row],[PREV. CLOSE]]</f>
        <v>9.9000000000000909</v>
      </c>
      <c r="X761" s="2">
        <f>IFERROR((StockData[[#This Row],[CLOSE]]-StockData[[#This Row],[PREV. CLOSE]])/StockData[[#This Row],[PREV. CLOSE]],0)</f>
        <v>5.5842287841611484E-3</v>
      </c>
      <c r="Y761" t="str">
        <f>IF(StockData[[#This Row],[Daily Return %]]&gt;0,"Gain",IF(StockData[[#This Row],[Daily Return %]]&lt;0,"Loss","No Change"))</f>
        <v>Gain</v>
      </c>
    </row>
    <row r="762" spans="1:25" x14ac:dyDescent="0.3">
      <c r="A762" s="1">
        <v>45659</v>
      </c>
      <c r="B762" s="1" t="s">
        <v>805</v>
      </c>
      <c r="C762" s="1" t="s">
        <v>26</v>
      </c>
      <c r="D762">
        <f>MONTH(StockData[[#This Row],[DATE]])</f>
        <v>1</v>
      </c>
      <c r="E762">
        <v>2025</v>
      </c>
      <c r="F762" t="s">
        <v>27</v>
      </c>
      <c r="G762" t="str">
        <f>"Q"&amp;ROUNDUP(StockData[[#This Row],[Month Number]]/3,0)</f>
        <v>Q1</v>
      </c>
      <c r="H762" s="1" t="s">
        <v>551</v>
      </c>
      <c r="I762" s="1" t="s">
        <v>29</v>
      </c>
      <c r="J762" t="s">
        <v>30</v>
      </c>
      <c r="K762">
        <v>1777.1</v>
      </c>
      <c r="L762">
        <v>1803.45</v>
      </c>
      <c r="M762">
        <v>1773</v>
      </c>
      <c r="N762">
        <v>1782.75</v>
      </c>
      <c r="O762">
        <v>1792.35</v>
      </c>
      <c r="P762">
        <v>1793.75</v>
      </c>
      <c r="Q762">
        <v>1792</v>
      </c>
      <c r="R762">
        <v>9279288</v>
      </c>
      <c r="S762">
        <v>16628452536.950001</v>
      </c>
      <c r="T762">
        <v>207825</v>
      </c>
      <c r="U762">
        <v>5804214</v>
      </c>
      <c r="V762">
        <v>62.55</v>
      </c>
      <c r="W762" s="3">
        <f>StockData[[#This Row],[CLOSE]]-StockData[[#This Row],[PREV. CLOSE]]</f>
        <v>11</v>
      </c>
      <c r="X762" s="2">
        <f>IFERROR((StockData[[#This Row],[CLOSE]]-StockData[[#This Row],[PREV. CLOSE]])/StockData[[#This Row],[PREV. CLOSE]],0)</f>
        <v>6.1702426027205161E-3</v>
      </c>
      <c r="Y762" t="str">
        <f>IF(StockData[[#This Row],[Daily Return %]]&gt;0,"Gain",IF(StockData[[#This Row],[Daily Return %]]&lt;0,"Loss","No Change"))</f>
        <v>Gain</v>
      </c>
    </row>
    <row r="763" spans="1:25" x14ac:dyDescent="0.3">
      <c r="A763" s="1">
        <v>45660</v>
      </c>
      <c r="B763" s="1" t="s">
        <v>806</v>
      </c>
      <c r="C763" s="1" t="s">
        <v>26</v>
      </c>
      <c r="D763">
        <f>MONTH(StockData[[#This Row],[DATE]])</f>
        <v>1</v>
      </c>
      <c r="E763">
        <v>2025</v>
      </c>
      <c r="F763" t="s">
        <v>27</v>
      </c>
      <c r="G763" t="str">
        <f>"Q"&amp;ROUNDUP(StockData[[#This Row],[Month Number]]/3,0)</f>
        <v>Q1</v>
      </c>
      <c r="H763" s="1" t="s">
        <v>551</v>
      </c>
      <c r="I763" s="1" t="s">
        <v>29</v>
      </c>
      <c r="J763" t="s">
        <v>30</v>
      </c>
      <c r="K763">
        <v>1791</v>
      </c>
      <c r="L763">
        <v>1795.25</v>
      </c>
      <c r="M763">
        <v>1746.3</v>
      </c>
      <c r="N763">
        <v>1793.75</v>
      </c>
      <c r="O763">
        <v>1748.4</v>
      </c>
      <c r="P763">
        <v>1749.2</v>
      </c>
      <c r="Q763">
        <v>1758.6</v>
      </c>
      <c r="R763">
        <v>12213097</v>
      </c>
      <c r="S763">
        <v>21477958569.150002</v>
      </c>
      <c r="T763">
        <v>331392</v>
      </c>
      <c r="U763">
        <v>7452366</v>
      </c>
      <c r="V763">
        <v>61.02</v>
      </c>
      <c r="W763" s="3">
        <f>StockData[[#This Row],[CLOSE]]-StockData[[#This Row],[PREV. CLOSE]]</f>
        <v>-44.549999999999955</v>
      </c>
      <c r="X763" s="2">
        <f>IFERROR((StockData[[#This Row],[CLOSE]]-StockData[[#This Row],[PREV. CLOSE]])/StockData[[#This Row],[PREV. CLOSE]],0)</f>
        <v>-2.4836236933797884E-2</v>
      </c>
      <c r="Y763" t="str">
        <f>IF(StockData[[#This Row],[Daily Return %]]&gt;0,"Gain",IF(StockData[[#This Row],[Daily Return %]]&lt;0,"Loss","No Change"))</f>
        <v>Loss</v>
      </c>
    </row>
    <row r="764" spans="1:25" x14ac:dyDescent="0.3">
      <c r="A764" s="1">
        <v>45663</v>
      </c>
      <c r="B764" s="1" t="s">
        <v>807</v>
      </c>
      <c r="C764" s="1" t="s">
        <v>26</v>
      </c>
      <c r="D764">
        <f>MONTH(StockData[[#This Row],[DATE]])</f>
        <v>1</v>
      </c>
      <c r="E764">
        <v>2025</v>
      </c>
      <c r="F764" t="s">
        <v>27</v>
      </c>
      <c r="G764" t="str">
        <f>"Q"&amp;ROUNDUP(StockData[[#This Row],[Month Number]]/3,0)</f>
        <v>Q1</v>
      </c>
      <c r="H764" s="1" t="s">
        <v>551</v>
      </c>
      <c r="I764" s="1" t="s">
        <v>29</v>
      </c>
      <c r="J764" t="s">
        <v>30</v>
      </c>
      <c r="K764">
        <v>1740.1</v>
      </c>
      <c r="L764">
        <v>1757.2</v>
      </c>
      <c r="M764">
        <v>1705.8</v>
      </c>
      <c r="N764">
        <v>1749.2</v>
      </c>
      <c r="O764">
        <v>1711</v>
      </c>
      <c r="P764">
        <v>1710.5</v>
      </c>
      <c r="Q764">
        <v>1725.21</v>
      </c>
      <c r="R764">
        <v>9408174</v>
      </c>
      <c r="S764">
        <v>16231088938.6</v>
      </c>
      <c r="T764">
        <v>286152</v>
      </c>
      <c r="U764">
        <v>5639127</v>
      </c>
      <c r="V764">
        <v>59.94</v>
      </c>
      <c r="W764" s="3">
        <f>StockData[[#This Row],[CLOSE]]-StockData[[#This Row],[PREV. CLOSE]]</f>
        <v>-38.700000000000045</v>
      </c>
      <c r="X764" s="2">
        <f>IFERROR((StockData[[#This Row],[CLOSE]]-StockData[[#This Row],[PREV. CLOSE]])/StockData[[#This Row],[PREV. CLOSE]],0)</f>
        <v>-2.2124399725588866E-2</v>
      </c>
      <c r="Y764" t="str">
        <f>IF(StockData[[#This Row],[Daily Return %]]&gt;0,"Gain",IF(StockData[[#This Row],[Daily Return %]]&lt;0,"Loss","No Change"))</f>
        <v>Loss</v>
      </c>
    </row>
    <row r="765" spans="1:25" x14ac:dyDescent="0.3">
      <c r="A765" s="1">
        <v>45664</v>
      </c>
      <c r="B765" s="1" t="s">
        <v>808</v>
      </c>
      <c r="C765" s="1" t="s">
        <v>26</v>
      </c>
      <c r="D765">
        <f>MONTH(StockData[[#This Row],[DATE]])</f>
        <v>1</v>
      </c>
      <c r="E765">
        <v>2025</v>
      </c>
      <c r="F765" t="s">
        <v>27</v>
      </c>
      <c r="G765" t="str">
        <f>"Q"&amp;ROUNDUP(StockData[[#This Row],[Month Number]]/3,0)</f>
        <v>Q1</v>
      </c>
      <c r="H765" s="1" t="s">
        <v>551</v>
      </c>
      <c r="I765" s="1" t="s">
        <v>29</v>
      </c>
      <c r="J765" t="s">
        <v>30</v>
      </c>
      <c r="K765">
        <v>1715</v>
      </c>
      <c r="L765">
        <v>1721</v>
      </c>
      <c r="M765">
        <v>1700</v>
      </c>
      <c r="N765">
        <v>1710.5</v>
      </c>
      <c r="O765">
        <v>1712.95</v>
      </c>
      <c r="P765">
        <v>1713.4</v>
      </c>
      <c r="Q765">
        <v>1712.76</v>
      </c>
      <c r="R765">
        <v>6763953</v>
      </c>
      <c r="S765">
        <v>11585014112.5</v>
      </c>
      <c r="T765">
        <v>183035</v>
      </c>
      <c r="U765">
        <v>4379489</v>
      </c>
      <c r="V765">
        <v>64.75</v>
      </c>
      <c r="W765" s="3">
        <f>StockData[[#This Row],[CLOSE]]-StockData[[#This Row],[PREV. CLOSE]]</f>
        <v>2.9000000000000909</v>
      </c>
      <c r="X765" s="2">
        <f>IFERROR((StockData[[#This Row],[CLOSE]]-StockData[[#This Row],[PREV. CLOSE]])/StockData[[#This Row],[PREV. CLOSE]],0)</f>
        <v>1.6954106986261858E-3</v>
      </c>
      <c r="Y765" t="str">
        <f>IF(StockData[[#This Row],[Daily Return %]]&gt;0,"Gain",IF(StockData[[#This Row],[Daily Return %]]&lt;0,"Loss","No Change"))</f>
        <v>Gain</v>
      </c>
    </row>
    <row r="766" spans="1:25" x14ac:dyDescent="0.3">
      <c r="A766" s="1">
        <v>45665</v>
      </c>
      <c r="B766" s="1" t="s">
        <v>809</v>
      </c>
      <c r="C766" s="1" t="s">
        <v>26</v>
      </c>
      <c r="D766">
        <f>MONTH(StockData[[#This Row],[DATE]])</f>
        <v>1</v>
      </c>
      <c r="E766">
        <v>2025</v>
      </c>
      <c r="F766" t="s">
        <v>27</v>
      </c>
      <c r="G766" t="str">
        <f>"Q"&amp;ROUNDUP(StockData[[#This Row],[Month Number]]/3,0)</f>
        <v>Q1</v>
      </c>
      <c r="H766" s="1" t="s">
        <v>551</v>
      </c>
      <c r="I766" s="1" t="s">
        <v>29</v>
      </c>
      <c r="J766" t="s">
        <v>30</v>
      </c>
      <c r="K766">
        <v>1708.25</v>
      </c>
      <c r="L766">
        <v>1711.65</v>
      </c>
      <c r="M766">
        <v>1683.35</v>
      </c>
      <c r="N766">
        <v>1713.4</v>
      </c>
      <c r="O766">
        <v>1694.2</v>
      </c>
      <c r="P766">
        <v>1694.3</v>
      </c>
      <c r="Q766">
        <v>1694.07</v>
      </c>
      <c r="R766">
        <v>9869095</v>
      </c>
      <c r="S766">
        <v>16718930725.700001</v>
      </c>
      <c r="T766">
        <v>333259</v>
      </c>
      <c r="U766">
        <v>7359145</v>
      </c>
      <c r="V766">
        <v>74.569999999999993</v>
      </c>
      <c r="W766" s="3">
        <f>StockData[[#This Row],[CLOSE]]-StockData[[#This Row],[PREV. CLOSE]]</f>
        <v>-19.100000000000136</v>
      </c>
      <c r="X766" s="2">
        <f>IFERROR((StockData[[#This Row],[CLOSE]]-StockData[[#This Row],[PREV. CLOSE]])/StockData[[#This Row],[PREV. CLOSE]],0)</f>
        <v>-1.114742617018801E-2</v>
      </c>
      <c r="Y766" t="str">
        <f>IF(StockData[[#This Row],[Daily Return %]]&gt;0,"Gain",IF(StockData[[#This Row],[Daily Return %]]&lt;0,"Loss","No Change"))</f>
        <v>Loss</v>
      </c>
    </row>
    <row r="767" spans="1:25" x14ac:dyDescent="0.3">
      <c r="A767" s="1">
        <v>45666</v>
      </c>
      <c r="B767" s="1" t="s">
        <v>810</v>
      </c>
      <c r="C767" s="1" t="s">
        <v>26</v>
      </c>
      <c r="D767">
        <f>MONTH(StockData[[#This Row],[DATE]])</f>
        <v>1</v>
      </c>
      <c r="E767">
        <v>2025</v>
      </c>
      <c r="F767" t="s">
        <v>27</v>
      </c>
      <c r="G767" t="str">
        <f>"Q"&amp;ROUNDUP(StockData[[#This Row],[Month Number]]/3,0)</f>
        <v>Q1</v>
      </c>
      <c r="H767" s="1" t="s">
        <v>551</v>
      </c>
      <c r="I767" s="1" t="s">
        <v>29</v>
      </c>
      <c r="J767" t="s">
        <v>30</v>
      </c>
      <c r="K767">
        <v>1684.15</v>
      </c>
      <c r="L767">
        <v>1689</v>
      </c>
      <c r="M767">
        <v>1658.1</v>
      </c>
      <c r="N767">
        <v>1694.3</v>
      </c>
      <c r="O767">
        <v>1668.8</v>
      </c>
      <c r="P767">
        <v>1667.8</v>
      </c>
      <c r="Q767">
        <v>1668.1</v>
      </c>
      <c r="R767">
        <v>20210111</v>
      </c>
      <c r="S767">
        <v>33712559507.349998</v>
      </c>
      <c r="T767">
        <v>484900</v>
      </c>
      <c r="U767">
        <v>15902698</v>
      </c>
      <c r="V767">
        <v>78.69</v>
      </c>
      <c r="W767" s="3">
        <f>StockData[[#This Row],[CLOSE]]-StockData[[#This Row],[PREV. CLOSE]]</f>
        <v>-26.5</v>
      </c>
      <c r="X767" s="2">
        <f>IFERROR((StockData[[#This Row],[CLOSE]]-StockData[[#This Row],[PREV. CLOSE]])/StockData[[#This Row],[PREV. CLOSE]],0)</f>
        <v>-1.5640677565956444E-2</v>
      </c>
      <c r="Y767" t="str">
        <f>IF(StockData[[#This Row],[Daily Return %]]&gt;0,"Gain",IF(StockData[[#This Row],[Daily Return %]]&lt;0,"Loss","No Change"))</f>
        <v>Loss</v>
      </c>
    </row>
    <row r="768" spans="1:25" x14ac:dyDescent="0.3">
      <c r="A768" s="1">
        <v>45667</v>
      </c>
      <c r="B768" s="1" t="s">
        <v>811</v>
      </c>
      <c r="C768" s="1" t="s">
        <v>26</v>
      </c>
      <c r="D768">
        <f>MONTH(StockData[[#This Row],[DATE]])</f>
        <v>1</v>
      </c>
      <c r="E768">
        <v>2025</v>
      </c>
      <c r="F768" t="s">
        <v>27</v>
      </c>
      <c r="G768" t="str">
        <f>"Q"&amp;ROUNDUP(StockData[[#This Row],[Month Number]]/3,0)</f>
        <v>Q1</v>
      </c>
      <c r="H768" s="1" t="s">
        <v>551</v>
      </c>
      <c r="I768" s="1" t="s">
        <v>29</v>
      </c>
      <c r="J768" t="s">
        <v>30</v>
      </c>
      <c r="K768">
        <v>1671</v>
      </c>
      <c r="L768">
        <v>1674.9</v>
      </c>
      <c r="M768">
        <v>1654</v>
      </c>
      <c r="N768">
        <v>1667.8</v>
      </c>
      <c r="O768">
        <v>1657</v>
      </c>
      <c r="P768">
        <v>1656.75</v>
      </c>
      <c r="Q768">
        <v>1664.65</v>
      </c>
      <c r="R768">
        <v>8726640</v>
      </c>
      <c r="S768">
        <v>14526837756.799999</v>
      </c>
      <c r="T768">
        <v>215325</v>
      </c>
      <c r="U768">
        <v>6098530</v>
      </c>
      <c r="V768">
        <v>69.88</v>
      </c>
      <c r="W768" s="3">
        <f>StockData[[#This Row],[CLOSE]]-StockData[[#This Row],[PREV. CLOSE]]</f>
        <v>-11.049999999999955</v>
      </c>
      <c r="X768" s="2">
        <f>IFERROR((StockData[[#This Row],[CLOSE]]-StockData[[#This Row],[PREV. CLOSE]])/StockData[[#This Row],[PREV. CLOSE]],0)</f>
        <v>-6.6254946636287058E-3</v>
      </c>
      <c r="Y768" t="str">
        <f>IF(StockData[[#This Row],[Daily Return %]]&gt;0,"Gain",IF(StockData[[#This Row],[Daily Return %]]&lt;0,"Loss","No Change"))</f>
        <v>Loss</v>
      </c>
    </row>
    <row r="769" spans="1:25" x14ac:dyDescent="0.3">
      <c r="A769" s="1">
        <v>45670</v>
      </c>
      <c r="B769" s="1" t="s">
        <v>812</v>
      </c>
      <c r="C769" s="1" t="s">
        <v>26</v>
      </c>
      <c r="D769">
        <f>MONTH(StockData[[#This Row],[DATE]])</f>
        <v>1</v>
      </c>
      <c r="E769">
        <v>2025</v>
      </c>
      <c r="F769" t="s">
        <v>27</v>
      </c>
      <c r="G769" t="str">
        <f>"Q"&amp;ROUNDUP(StockData[[#This Row],[Month Number]]/3,0)</f>
        <v>Q1</v>
      </c>
      <c r="H769" s="1" t="s">
        <v>551</v>
      </c>
      <c r="I769" s="1" t="s">
        <v>29</v>
      </c>
      <c r="J769" t="s">
        <v>30</v>
      </c>
      <c r="K769">
        <v>1640</v>
      </c>
      <c r="L769">
        <v>1646.75</v>
      </c>
      <c r="M769">
        <v>1624.3</v>
      </c>
      <c r="N769">
        <v>1656.75</v>
      </c>
      <c r="O769">
        <v>1632.1</v>
      </c>
      <c r="P769">
        <v>1630.85</v>
      </c>
      <c r="Q769">
        <v>1634.5</v>
      </c>
      <c r="R769">
        <v>10834533</v>
      </c>
      <c r="S769">
        <v>17709048137.700001</v>
      </c>
      <c r="T769">
        <v>275849</v>
      </c>
      <c r="U769">
        <v>7359117</v>
      </c>
      <c r="V769">
        <v>67.92</v>
      </c>
      <c r="W769" s="3">
        <f>StockData[[#This Row],[CLOSE]]-StockData[[#This Row],[PREV. CLOSE]]</f>
        <v>-25.900000000000091</v>
      </c>
      <c r="X769" s="2">
        <f>IFERROR((StockData[[#This Row],[CLOSE]]-StockData[[#This Row],[PREV. CLOSE]])/StockData[[#This Row],[PREV. CLOSE]],0)</f>
        <v>-1.5633016447864849E-2</v>
      </c>
      <c r="Y769" t="str">
        <f>IF(StockData[[#This Row],[Daily Return %]]&gt;0,"Gain",IF(StockData[[#This Row],[Daily Return %]]&lt;0,"Loss","No Change"))</f>
        <v>Loss</v>
      </c>
    </row>
    <row r="770" spans="1:25" x14ac:dyDescent="0.3">
      <c r="A770" s="1">
        <v>45671</v>
      </c>
      <c r="B770" s="1" t="s">
        <v>813</v>
      </c>
      <c r="C770" s="1" t="s">
        <v>26</v>
      </c>
      <c r="D770">
        <f>MONTH(StockData[[#This Row],[DATE]])</f>
        <v>1</v>
      </c>
      <c r="E770">
        <v>2025</v>
      </c>
      <c r="F770" t="s">
        <v>27</v>
      </c>
      <c r="G770" t="str">
        <f>"Q"&amp;ROUNDUP(StockData[[#This Row],[Month Number]]/3,0)</f>
        <v>Q1</v>
      </c>
      <c r="H770" s="1" t="s">
        <v>551</v>
      </c>
      <c r="I770" s="1" t="s">
        <v>29</v>
      </c>
      <c r="J770" t="s">
        <v>30</v>
      </c>
      <c r="K770">
        <v>1639.9</v>
      </c>
      <c r="L770">
        <v>1656.2</v>
      </c>
      <c r="M770">
        <v>1637</v>
      </c>
      <c r="N770">
        <v>1630.85</v>
      </c>
      <c r="O770">
        <v>1650.75</v>
      </c>
      <c r="P770">
        <v>1646.6</v>
      </c>
      <c r="Q770">
        <v>1646.85</v>
      </c>
      <c r="R770">
        <v>13330716</v>
      </c>
      <c r="S770">
        <v>21953639202.099998</v>
      </c>
      <c r="T770">
        <v>315905</v>
      </c>
      <c r="U770">
        <v>9362523</v>
      </c>
      <c r="V770">
        <v>70.23</v>
      </c>
      <c r="W770" s="3">
        <f>StockData[[#This Row],[CLOSE]]-StockData[[#This Row],[PREV. CLOSE]]</f>
        <v>15.75</v>
      </c>
      <c r="X770" s="2">
        <f>IFERROR((StockData[[#This Row],[CLOSE]]-StockData[[#This Row],[PREV. CLOSE]])/StockData[[#This Row],[PREV. CLOSE]],0)</f>
        <v>9.6575405463408658E-3</v>
      </c>
      <c r="Y770" t="str">
        <f>IF(StockData[[#This Row],[Daily Return %]]&gt;0,"Gain",IF(StockData[[#This Row],[Daily Return %]]&lt;0,"Loss","No Change"))</f>
        <v>Gain</v>
      </c>
    </row>
    <row r="771" spans="1:25" x14ac:dyDescent="0.3">
      <c r="A771" s="1">
        <v>45672</v>
      </c>
      <c r="B771" s="1" t="s">
        <v>814</v>
      </c>
      <c r="C771" s="1" t="s">
        <v>26</v>
      </c>
      <c r="D771">
        <f>MONTH(StockData[[#This Row],[DATE]])</f>
        <v>1</v>
      </c>
      <c r="E771">
        <v>2025</v>
      </c>
      <c r="F771" t="s">
        <v>27</v>
      </c>
      <c r="G771" t="str">
        <f>"Q"&amp;ROUNDUP(StockData[[#This Row],[Month Number]]/3,0)</f>
        <v>Q1</v>
      </c>
      <c r="H771" s="1" t="s">
        <v>551</v>
      </c>
      <c r="I771" s="1" t="s">
        <v>29</v>
      </c>
      <c r="J771" t="s">
        <v>30</v>
      </c>
      <c r="K771">
        <v>1656.5</v>
      </c>
      <c r="L771">
        <v>1662.7</v>
      </c>
      <c r="M771">
        <v>1636.3</v>
      </c>
      <c r="N771">
        <v>1646.6</v>
      </c>
      <c r="O771">
        <v>1645.7</v>
      </c>
      <c r="P771">
        <v>1643.05</v>
      </c>
      <c r="Q771">
        <v>1648.56</v>
      </c>
      <c r="R771">
        <v>7011446</v>
      </c>
      <c r="S771">
        <v>11558819066.049999</v>
      </c>
      <c r="T771">
        <v>207907</v>
      </c>
      <c r="U771">
        <v>4547576</v>
      </c>
      <c r="V771">
        <v>64.86</v>
      </c>
      <c r="W771" s="3">
        <f>StockData[[#This Row],[CLOSE]]-StockData[[#This Row],[PREV. CLOSE]]</f>
        <v>-3.5499999999999545</v>
      </c>
      <c r="X771" s="2">
        <f>IFERROR((StockData[[#This Row],[CLOSE]]-StockData[[#This Row],[PREV. CLOSE]])/StockData[[#This Row],[PREV. CLOSE]],0)</f>
        <v>-2.1559577310822026E-3</v>
      </c>
      <c r="Y771" t="str">
        <f>IF(StockData[[#This Row],[Daily Return %]]&gt;0,"Gain",IF(StockData[[#This Row],[Daily Return %]]&lt;0,"Loss","No Change"))</f>
        <v>Loss</v>
      </c>
    </row>
    <row r="772" spans="1:25" x14ac:dyDescent="0.3">
      <c r="A772" s="1">
        <v>45673</v>
      </c>
      <c r="B772" s="1" t="s">
        <v>815</v>
      </c>
      <c r="C772" s="1" t="s">
        <v>26</v>
      </c>
      <c r="D772">
        <f>MONTH(StockData[[#This Row],[DATE]])</f>
        <v>1</v>
      </c>
      <c r="E772">
        <v>2025</v>
      </c>
      <c r="F772" t="s">
        <v>27</v>
      </c>
      <c r="G772" t="str">
        <f>"Q"&amp;ROUNDUP(StockData[[#This Row],[Month Number]]/3,0)</f>
        <v>Q1</v>
      </c>
      <c r="H772" s="1" t="s">
        <v>551</v>
      </c>
      <c r="I772" s="1" t="s">
        <v>29</v>
      </c>
      <c r="J772" t="s">
        <v>30</v>
      </c>
      <c r="K772">
        <v>1652.85</v>
      </c>
      <c r="L772">
        <v>1660.55</v>
      </c>
      <c r="M772">
        <v>1642.85</v>
      </c>
      <c r="N772">
        <v>1643.05</v>
      </c>
      <c r="O772">
        <v>1654.85</v>
      </c>
      <c r="P772">
        <v>1652.05</v>
      </c>
      <c r="Q772">
        <v>1650.92</v>
      </c>
      <c r="R772">
        <v>10606227</v>
      </c>
      <c r="S772">
        <v>17510025478.450001</v>
      </c>
      <c r="T772">
        <v>215124</v>
      </c>
      <c r="U772">
        <v>6779516</v>
      </c>
      <c r="V772">
        <v>63.92</v>
      </c>
      <c r="W772" s="3">
        <f>StockData[[#This Row],[CLOSE]]-StockData[[#This Row],[PREV. CLOSE]]</f>
        <v>9</v>
      </c>
      <c r="X772" s="2">
        <f>IFERROR((StockData[[#This Row],[CLOSE]]-StockData[[#This Row],[PREV. CLOSE]])/StockData[[#This Row],[PREV. CLOSE]],0)</f>
        <v>5.4776178448616899E-3</v>
      </c>
      <c r="Y772" t="str">
        <f>IF(StockData[[#This Row],[Daily Return %]]&gt;0,"Gain",IF(StockData[[#This Row],[Daily Return %]]&lt;0,"Loss","No Change"))</f>
        <v>Gain</v>
      </c>
    </row>
    <row r="773" spans="1:25" x14ac:dyDescent="0.3">
      <c r="A773" s="1">
        <v>45674</v>
      </c>
      <c r="B773" s="1" t="s">
        <v>816</v>
      </c>
      <c r="C773" s="1" t="s">
        <v>26</v>
      </c>
      <c r="D773">
        <f>MONTH(StockData[[#This Row],[DATE]])</f>
        <v>1</v>
      </c>
      <c r="E773">
        <v>2025</v>
      </c>
      <c r="F773" t="s">
        <v>27</v>
      </c>
      <c r="G773" t="str">
        <f>"Q"&amp;ROUNDUP(StockData[[#This Row],[Month Number]]/3,0)</f>
        <v>Q1</v>
      </c>
      <c r="H773" s="1" t="s">
        <v>551</v>
      </c>
      <c r="I773" s="1" t="s">
        <v>29</v>
      </c>
      <c r="J773" t="s">
        <v>30</v>
      </c>
      <c r="K773">
        <v>1643.5</v>
      </c>
      <c r="L773">
        <v>1650.5</v>
      </c>
      <c r="M773">
        <v>1628.5</v>
      </c>
      <c r="N773">
        <v>1652.05</v>
      </c>
      <c r="O773">
        <v>1636.7</v>
      </c>
      <c r="P773">
        <v>1636.75</v>
      </c>
      <c r="Q773">
        <v>1636.01</v>
      </c>
      <c r="R773">
        <v>11556038</v>
      </c>
      <c r="S773">
        <v>18905738551</v>
      </c>
      <c r="T773">
        <v>214237</v>
      </c>
      <c r="U773">
        <v>8358047</v>
      </c>
      <c r="V773">
        <v>72.33</v>
      </c>
      <c r="W773" s="3">
        <f>StockData[[#This Row],[CLOSE]]-StockData[[#This Row],[PREV. CLOSE]]</f>
        <v>-15.299999999999955</v>
      </c>
      <c r="X773" s="2">
        <f>IFERROR((StockData[[#This Row],[CLOSE]]-StockData[[#This Row],[PREV. CLOSE]])/StockData[[#This Row],[PREV. CLOSE]],0)</f>
        <v>-9.2612209073574987E-3</v>
      </c>
      <c r="Y773" t="str">
        <f>IF(StockData[[#This Row],[Daily Return %]]&gt;0,"Gain",IF(StockData[[#This Row],[Daily Return %]]&lt;0,"Loss","No Change"))</f>
        <v>Loss</v>
      </c>
    </row>
    <row r="774" spans="1:25" x14ac:dyDescent="0.3">
      <c r="A774" s="1">
        <v>45677</v>
      </c>
      <c r="B774" s="1" t="s">
        <v>817</v>
      </c>
      <c r="C774" s="1" t="s">
        <v>26</v>
      </c>
      <c r="D774">
        <f>MONTH(StockData[[#This Row],[DATE]])</f>
        <v>1</v>
      </c>
      <c r="E774">
        <v>2025</v>
      </c>
      <c r="F774" t="s">
        <v>27</v>
      </c>
      <c r="G774" t="str">
        <f>"Q"&amp;ROUNDUP(StockData[[#This Row],[Month Number]]/3,0)</f>
        <v>Q1</v>
      </c>
      <c r="H774" s="1" t="s">
        <v>551</v>
      </c>
      <c r="I774" s="1" t="s">
        <v>29</v>
      </c>
      <c r="J774" t="s">
        <v>30</v>
      </c>
      <c r="K774">
        <v>1626</v>
      </c>
      <c r="L774">
        <v>1660.95</v>
      </c>
      <c r="M774">
        <v>1626</v>
      </c>
      <c r="N774">
        <v>1636.75</v>
      </c>
      <c r="O774">
        <v>1652.85</v>
      </c>
      <c r="P774">
        <v>1651.25</v>
      </c>
      <c r="Q774">
        <v>1646.81</v>
      </c>
      <c r="R774">
        <v>8778809</v>
      </c>
      <c r="S774">
        <v>14457009775.1</v>
      </c>
      <c r="T774">
        <v>226533</v>
      </c>
      <c r="U774">
        <v>5964056</v>
      </c>
      <c r="V774">
        <v>67.94</v>
      </c>
      <c r="W774" s="3">
        <f>StockData[[#This Row],[CLOSE]]-StockData[[#This Row],[PREV. CLOSE]]</f>
        <v>14.5</v>
      </c>
      <c r="X774" s="2">
        <f>IFERROR((StockData[[#This Row],[CLOSE]]-StockData[[#This Row],[PREV. CLOSE]])/StockData[[#This Row],[PREV. CLOSE]],0)</f>
        <v>8.8590193981976477E-3</v>
      </c>
      <c r="Y774" t="str">
        <f>IF(StockData[[#This Row],[Daily Return %]]&gt;0,"Gain",IF(StockData[[#This Row],[Daily Return %]]&lt;0,"Loss","No Change"))</f>
        <v>Gain</v>
      </c>
    </row>
    <row r="775" spans="1:25" x14ac:dyDescent="0.3">
      <c r="A775" s="1">
        <v>45678</v>
      </c>
      <c r="B775" s="1" t="s">
        <v>818</v>
      </c>
      <c r="C775" s="1" t="s">
        <v>26</v>
      </c>
      <c r="D775">
        <f>MONTH(StockData[[#This Row],[DATE]])</f>
        <v>1</v>
      </c>
      <c r="E775">
        <v>2025</v>
      </c>
      <c r="F775" t="s">
        <v>27</v>
      </c>
      <c r="G775" t="str">
        <f>"Q"&amp;ROUNDUP(StockData[[#This Row],[Month Number]]/3,0)</f>
        <v>Q1</v>
      </c>
      <c r="H775" s="1" t="s">
        <v>551</v>
      </c>
      <c r="I775" s="1" t="s">
        <v>29</v>
      </c>
      <c r="J775" t="s">
        <v>30</v>
      </c>
      <c r="K775">
        <v>1658.25</v>
      </c>
      <c r="L775">
        <v>1661.05</v>
      </c>
      <c r="M775">
        <v>1633.05</v>
      </c>
      <c r="N775">
        <v>1651.25</v>
      </c>
      <c r="O775">
        <v>1645.75</v>
      </c>
      <c r="P775">
        <v>1642.4</v>
      </c>
      <c r="Q775">
        <v>1645.24</v>
      </c>
      <c r="R775">
        <v>15579072</v>
      </c>
      <c r="S775">
        <v>25631380761.950001</v>
      </c>
      <c r="T775">
        <v>270722</v>
      </c>
      <c r="U775">
        <v>7211191</v>
      </c>
      <c r="V775">
        <v>46.29</v>
      </c>
      <c r="W775" s="3">
        <f>StockData[[#This Row],[CLOSE]]-StockData[[#This Row],[PREV. CLOSE]]</f>
        <v>-8.8499999999999091</v>
      </c>
      <c r="X775" s="2">
        <f>IFERROR((StockData[[#This Row],[CLOSE]]-StockData[[#This Row],[PREV. CLOSE]])/StockData[[#This Row],[PREV. CLOSE]],0)</f>
        <v>-5.3595760787281815E-3</v>
      </c>
      <c r="Y775" t="str">
        <f>IF(StockData[[#This Row],[Daily Return %]]&gt;0,"Gain",IF(StockData[[#This Row],[Daily Return %]]&lt;0,"Loss","No Change"))</f>
        <v>Loss</v>
      </c>
    </row>
    <row r="776" spans="1:25" x14ac:dyDescent="0.3">
      <c r="A776" s="1">
        <v>45679</v>
      </c>
      <c r="B776" s="1" t="s">
        <v>819</v>
      </c>
      <c r="C776" s="1" t="s">
        <v>26</v>
      </c>
      <c r="D776">
        <f>MONTH(StockData[[#This Row],[DATE]])</f>
        <v>1</v>
      </c>
      <c r="E776">
        <v>2025</v>
      </c>
      <c r="F776" t="s">
        <v>27</v>
      </c>
      <c r="G776" t="str">
        <f>"Q"&amp;ROUNDUP(StockData[[#This Row],[Month Number]]/3,0)</f>
        <v>Q1</v>
      </c>
      <c r="H776" s="1" t="s">
        <v>551</v>
      </c>
      <c r="I776" s="1" t="s">
        <v>29</v>
      </c>
      <c r="J776" t="s">
        <v>30</v>
      </c>
      <c r="K776">
        <v>1642.4</v>
      </c>
      <c r="L776">
        <v>1671.9</v>
      </c>
      <c r="M776">
        <v>1625.45</v>
      </c>
      <c r="N776">
        <v>1642.4</v>
      </c>
      <c r="O776">
        <v>1671.9</v>
      </c>
      <c r="P776">
        <v>1666.05</v>
      </c>
      <c r="Q776">
        <v>1653.85</v>
      </c>
      <c r="R776">
        <v>15309653</v>
      </c>
      <c r="S776">
        <v>25319845164.799999</v>
      </c>
      <c r="T776">
        <v>367130</v>
      </c>
      <c r="U776">
        <v>7697124</v>
      </c>
      <c r="V776">
        <v>50.28</v>
      </c>
      <c r="W776" s="3">
        <f>StockData[[#This Row],[CLOSE]]-StockData[[#This Row],[PREV. CLOSE]]</f>
        <v>23.649999999999864</v>
      </c>
      <c r="X776" s="2">
        <f>IFERROR((StockData[[#This Row],[CLOSE]]-StockData[[#This Row],[PREV. CLOSE]])/StockData[[#This Row],[PREV. CLOSE]],0)</f>
        <v>1.4399659035557637E-2</v>
      </c>
      <c r="Y776" t="str">
        <f>IF(StockData[[#This Row],[Daily Return %]]&gt;0,"Gain",IF(StockData[[#This Row],[Daily Return %]]&lt;0,"Loss","No Change"))</f>
        <v>Gain</v>
      </c>
    </row>
    <row r="777" spans="1:25" x14ac:dyDescent="0.3">
      <c r="A777" s="1">
        <v>45680</v>
      </c>
      <c r="B777" s="1" t="s">
        <v>820</v>
      </c>
      <c r="C777" s="1" t="s">
        <v>26</v>
      </c>
      <c r="D777">
        <f>MONTH(StockData[[#This Row],[DATE]])</f>
        <v>1</v>
      </c>
      <c r="E777">
        <v>2025</v>
      </c>
      <c r="F777" t="s">
        <v>27</v>
      </c>
      <c r="G777" t="str">
        <f>"Q"&amp;ROUNDUP(StockData[[#This Row],[Month Number]]/3,0)</f>
        <v>Q1</v>
      </c>
      <c r="H777" s="1" t="s">
        <v>551</v>
      </c>
      <c r="I777" s="1" t="s">
        <v>29</v>
      </c>
      <c r="J777" t="s">
        <v>30</v>
      </c>
      <c r="K777">
        <v>1687</v>
      </c>
      <c r="L777">
        <v>1687</v>
      </c>
      <c r="M777">
        <v>1651.25</v>
      </c>
      <c r="N777">
        <v>1666.05</v>
      </c>
      <c r="O777">
        <v>1665</v>
      </c>
      <c r="P777">
        <v>1664.9</v>
      </c>
      <c r="Q777">
        <v>1665.84</v>
      </c>
      <c r="R777">
        <v>17454579</v>
      </c>
      <c r="S777">
        <v>29076566202.700001</v>
      </c>
      <c r="T777">
        <v>445411</v>
      </c>
      <c r="U777">
        <v>11872698</v>
      </c>
      <c r="V777">
        <v>68.02</v>
      </c>
      <c r="W777" s="3">
        <f>StockData[[#This Row],[CLOSE]]-StockData[[#This Row],[PREV. CLOSE]]</f>
        <v>-1.1499999999998636</v>
      </c>
      <c r="X777" s="2">
        <f>IFERROR((StockData[[#This Row],[CLOSE]]-StockData[[#This Row],[PREV. CLOSE]])/StockData[[#This Row],[PREV. CLOSE]],0)</f>
        <v>-6.9025539449588168E-4</v>
      </c>
      <c r="Y777" t="str">
        <f>IF(StockData[[#This Row],[Daily Return %]]&gt;0,"Gain",IF(StockData[[#This Row],[Daily Return %]]&lt;0,"Loss","No Change"))</f>
        <v>Loss</v>
      </c>
    </row>
    <row r="778" spans="1:25" x14ac:dyDescent="0.3">
      <c r="A778" s="1">
        <v>45681</v>
      </c>
      <c r="B778" s="1" t="s">
        <v>821</v>
      </c>
      <c r="C778" s="1" t="s">
        <v>26</v>
      </c>
      <c r="D778">
        <f>MONTH(StockData[[#This Row],[DATE]])</f>
        <v>1</v>
      </c>
      <c r="E778">
        <v>2025</v>
      </c>
      <c r="F778" t="s">
        <v>27</v>
      </c>
      <c r="G778" t="str">
        <f>"Q"&amp;ROUNDUP(StockData[[#This Row],[Month Number]]/3,0)</f>
        <v>Q1</v>
      </c>
      <c r="H778" s="1" t="s">
        <v>551</v>
      </c>
      <c r="I778" s="1" t="s">
        <v>29</v>
      </c>
      <c r="J778" t="s">
        <v>30</v>
      </c>
      <c r="K778">
        <v>1660</v>
      </c>
      <c r="L778">
        <v>1670.3</v>
      </c>
      <c r="M778">
        <v>1644.5</v>
      </c>
      <c r="N778">
        <v>1664.9</v>
      </c>
      <c r="O778">
        <v>1645</v>
      </c>
      <c r="P778">
        <v>1649.8</v>
      </c>
      <c r="Q778">
        <v>1658.68</v>
      </c>
      <c r="R778">
        <v>12118100</v>
      </c>
      <c r="S778">
        <v>20100037678.049999</v>
      </c>
      <c r="T778">
        <v>271994</v>
      </c>
      <c r="U778">
        <v>9052586</v>
      </c>
      <c r="V778">
        <v>74.7</v>
      </c>
      <c r="W778" s="3">
        <f>StockData[[#This Row],[CLOSE]]-StockData[[#This Row],[PREV. CLOSE]]</f>
        <v>-15.100000000000136</v>
      </c>
      <c r="X778" s="2">
        <f>IFERROR((StockData[[#This Row],[CLOSE]]-StockData[[#This Row],[PREV. CLOSE]])/StockData[[#This Row],[PREV. CLOSE]],0)</f>
        <v>-9.0696137906181359E-3</v>
      </c>
      <c r="Y778" t="str">
        <f>IF(StockData[[#This Row],[Daily Return %]]&gt;0,"Gain",IF(StockData[[#This Row],[Daily Return %]]&lt;0,"Loss","No Change"))</f>
        <v>Loss</v>
      </c>
    </row>
    <row r="779" spans="1:25" x14ac:dyDescent="0.3">
      <c r="A779" s="1">
        <v>45684</v>
      </c>
      <c r="B779" s="1" t="s">
        <v>822</v>
      </c>
      <c r="C779" s="1" t="s">
        <v>26</v>
      </c>
      <c r="D779">
        <f>MONTH(StockData[[#This Row],[DATE]])</f>
        <v>1</v>
      </c>
      <c r="E779">
        <v>2025</v>
      </c>
      <c r="F779" t="s">
        <v>27</v>
      </c>
      <c r="G779" t="str">
        <f>"Q"&amp;ROUNDUP(StockData[[#This Row],[Month Number]]/3,0)</f>
        <v>Q1</v>
      </c>
      <c r="H779" s="1" t="s">
        <v>551</v>
      </c>
      <c r="I779" s="1" t="s">
        <v>29</v>
      </c>
      <c r="J779" t="s">
        <v>30</v>
      </c>
      <c r="K779">
        <v>1641.1</v>
      </c>
      <c r="L779">
        <v>1643.6</v>
      </c>
      <c r="M779">
        <v>1626</v>
      </c>
      <c r="N779">
        <v>1649.8</v>
      </c>
      <c r="O779">
        <v>1629.5</v>
      </c>
      <c r="P779">
        <v>1629.8</v>
      </c>
      <c r="Q779">
        <v>1632.37</v>
      </c>
      <c r="R779">
        <v>11402083</v>
      </c>
      <c r="S779">
        <v>18612439467.950001</v>
      </c>
      <c r="T779">
        <v>277125</v>
      </c>
      <c r="U779">
        <v>8546424</v>
      </c>
      <c r="V779">
        <v>74.95</v>
      </c>
      <c r="W779" s="3">
        <f>StockData[[#This Row],[CLOSE]]-StockData[[#This Row],[PREV. CLOSE]]</f>
        <v>-20</v>
      </c>
      <c r="X779" s="2">
        <f>IFERROR((StockData[[#This Row],[CLOSE]]-StockData[[#This Row],[PREV. CLOSE]])/StockData[[#This Row],[PREV. CLOSE]],0)</f>
        <v>-1.2122681537156019E-2</v>
      </c>
      <c r="Y779" t="str">
        <f>IF(StockData[[#This Row],[Daily Return %]]&gt;0,"Gain",IF(StockData[[#This Row],[Daily Return %]]&lt;0,"Loss","No Change"))</f>
        <v>Loss</v>
      </c>
    </row>
    <row r="780" spans="1:25" x14ac:dyDescent="0.3">
      <c r="A780" s="1">
        <v>45685</v>
      </c>
      <c r="B780" s="1" t="s">
        <v>823</v>
      </c>
      <c r="C780" s="1" t="s">
        <v>26</v>
      </c>
      <c r="D780">
        <f>MONTH(StockData[[#This Row],[DATE]])</f>
        <v>1</v>
      </c>
      <c r="E780">
        <v>2025</v>
      </c>
      <c r="F780" t="s">
        <v>27</v>
      </c>
      <c r="G780" t="str">
        <f>"Q"&amp;ROUNDUP(StockData[[#This Row],[Month Number]]/3,0)</f>
        <v>Q1</v>
      </c>
      <c r="H780" s="1" t="s">
        <v>551</v>
      </c>
      <c r="I780" s="1" t="s">
        <v>29</v>
      </c>
      <c r="J780" t="s">
        <v>30</v>
      </c>
      <c r="K780">
        <v>1647</v>
      </c>
      <c r="L780">
        <v>1684.3</v>
      </c>
      <c r="M780">
        <v>1647</v>
      </c>
      <c r="N780">
        <v>1629.8</v>
      </c>
      <c r="O780">
        <v>1673.3</v>
      </c>
      <c r="P780">
        <v>1670.4</v>
      </c>
      <c r="Q780">
        <v>1670.57</v>
      </c>
      <c r="R780">
        <v>15089656</v>
      </c>
      <c r="S780">
        <v>25208271808.849998</v>
      </c>
      <c r="T780">
        <v>350835</v>
      </c>
      <c r="U780">
        <v>8576705</v>
      </c>
      <c r="V780">
        <v>56.84</v>
      </c>
      <c r="W780" s="3">
        <f>StockData[[#This Row],[CLOSE]]-StockData[[#This Row],[PREV. CLOSE]]</f>
        <v>40.600000000000136</v>
      </c>
      <c r="X780" s="2">
        <f>IFERROR((StockData[[#This Row],[CLOSE]]-StockData[[#This Row],[PREV. CLOSE]])/StockData[[#This Row],[PREV. CLOSE]],0)</f>
        <v>2.4911032028469834E-2</v>
      </c>
      <c r="Y780" t="str">
        <f>IF(StockData[[#This Row],[Daily Return %]]&gt;0,"Gain",IF(StockData[[#This Row],[Daily Return %]]&lt;0,"Loss","No Change"))</f>
        <v>Gain</v>
      </c>
    </row>
    <row r="781" spans="1:25" x14ac:dyDescent="0.3">
      <c r="A781" s="1">
        <v>45686</v>
      </c>
      <c r="B781" s="1" t="s">
        <v>824</v>
      </c>
      <c r="C781" s="1" t="s">
        <v>26</v>
      </c>
      <c r="D781">
        <f>MONTH(StockData[[#This Row],[DATE]])</f>
        <v>1</v>
      </c>
      <c r="E781">
        <v>2025</v>
      </c>
      <c r="F781" t="s">
        <v>27</v>
      </c>
      <c r="G781" t="str">
        <f>"Q"&amp;ROUNDUP(StockData[[#This Row],[Month Number]]/3,0)</f>
        <v>Q1</v>
      </c>
      <c r="H781" s="1" t="s">
        <v>551</v>
      </c>
      <c r="I781" s="1" t="s">
        <v>29</v>
      </c>
      <c r="J781" t="s">
        <v>30</v>
      </c>
      <c r="K781">
        <v>1675</v>
      </c>
      <c r="L781">
        <v>1681.15</v>
      </c>
      <c r="M781">
        <v>1668.85</v>
      </c>
      <c r="N781">
        <v>1670.4</v>
      </c>
      <c r="O781">
        <v>1676</v>
      </c>
      <c r="P781">
        <v>1677.3</v>
      </c>
      <c r="Q781">
        <v>1675.45</v>
      </c>
      <c r="R781">
        <v>6309945</v>
      </c>
      <c r="S781">
        <v>10571994646.450001</v>
      </c>
      <c r="T781">
        <v>196187</v>
      </c>
      <c r="U781">
        <v>4346810</v>
      </c>
      <c r="V781">
        <v>68.89</v>
      </c>
      <c r="W781" s="3">
        <f>StockData[[#This Row],[CLOSE]]-StockData[[#This Row],[PREV. CLOSE]]</f>
        <v>6.8999999999998636</v>
      </c>
      <c r="X781" s="2">
        <f>IFERROR((StockData[[#This Row],[CLOSE]]-StockData[[#This Row],[PREV. CLOSE]])/StockData[[#This Row],[PREV. CLOSE]],0)</f>
        <v>4.1307471264366994E-3</v>
      </c>
      <c r="Y781" t="str">
        <f>IF(StockData[[#This Row],[Daily Return %]]&gt;0,"Gain",IF(StockData[[#This Row],[Daily Return %]]&lt;0,"Loss","No Change"))</f>
        <v>Gain</v>
      </c>
    </row>
    <row r="782" spans="1:25" x14ac:dyDescent="0.3">
      <c r="A782" s="1">
        <v>45687</v>
      </c>
      <c r="B782" s="1" t="s">
        <v>825</v>
      </c>
      <c r="C782" s="1" t="s">
        <v>26</v>
      </c>
      <c r="D782">
        <f>MONTH(StockData[[#This Row],[DATE]])</f>
        <v>1</v>
      </c>
      <c r="E782">
        <v>2025</v>
      </c>
      <c r="F782" t="s">
        <v>27</v>
      </c>
      <c r="G782" t="str">
        <f>"Q"&amp;ROUNDUP(StockData[[#This Row],[Month Number]]/3,0)</f>
        <v>Q1</v>
      </c>
      <c r="H782" s="1" t="s">
        <v>551</v>
      </c>
      <c r="I782" s="1" t="s">
        <v>29</v>
      </c>
      <c r="J782" t="s">
        <v>30</v>
      </c>
      <c r="K782">
        <v>1681</v>
      </c>
      <c r="L782">
        <v>1697.9</v>
      </c>
      <c r="M782">
        <v>1672.55</v>
      </c>
      <c r="N782">
        <v>1677.3</v>
      </c>
      <c r="O782">
        <v>1693.1</v>
      </c>
      <c r="P782">
        <v>1691.5</v>
      </c>
      <c r="Q782">
        <v>1685.73</v>
      </c>
      <c r="R782">
        <v>12872423</v>
      </c>
      <c r="S782">
        <v>21699404205.049999</v>
      </c>
      <c r="T782">
        <v>263161</v>
      </c>
      <c r="U782">
        <v>7227795</v>
      </c>
      <c r="V782">
        <v>56.15</v>
      </c>
      <c r="W782" s="3">
        <f>StockData[[#This Row],[CLOSE]]-StockData[[#This Row],[PREV. CLOSE]]</f>
        <v>14.200000000000045</v>
      </c>
      <c r="X782" s="2">
        <f>IFERROR((StockData[[#This Row],[CLOSE]]-StockData[[#This Row],[PREV. CLOSE]])/StockData[[#This Row],[PREV. CLOSE]],0)</f>
        <v>8.4659870029213883E-3</v>
      </c>
      <c r="Y782" t="str">
        <f>IF(StockData[[#This Row],[Daily Return %]]&gt;0,"Gain",IF(StockData[[#This Row],[Daily Return %]]&lt;0,"Loss","No Change"))</f>
        <v>Gain</v>
      </c>
    </row>
    <row r="783" spans="1:25" x14ac:dyDescent="0.3">
      <c r="A783" s="1">
        <v>45688</v>
      </c>
      <c r="B783" s="1" t="s">
        <v>826</v>
      </c>
      <c r="C783" s="1" t="s">
        <v>26</v>
      </c>
      <c r="D783">
        <f>MONTH(StockData[[#This Row],[DATE]])</f>
        <v>1</v>
      </c>
      <c r="E783">
        <v>2025</v>
      </c>
      <c r="F783" t="s">
        <v>27</v>
      </c>
      <c r="G783" t="str">
        <f>"Q"&amp;ROUNDUP(StockData[[#This Row],[Month Number]]/3,0)</f>
        <v>Q1</v>
      </c>
      <c r="H783" s="1" t="s">
        <v>551</v>
      </c>
      <c r="I783" s="1" t="s">
        <v>29</v>
      </c>
      <c r="J783" t="s">
        <v>30</v>
      </c>
      <c r="K783">
        <v>1687.25</v>
      </c>
      <c r="L783">
        <v>1704.7</v>
      </c>
      <c r="M783">
        <v>1683.95</v>
      </c>
      <c r="N783">
        <v>1691.5</v>
      </c>
      <c r="O783">
        <v>1699.5</v>
      </c>
      <c r="P783">
        <v>1698.75</v>
      </c>
      <c r="Q783">
        <v>1696.52</v>
      </c>
      <c r="R783">
        <v>7910843</v>
      </c>
      <c r="S783">
        <v>13420873179.4</v>
      </c>
      <c r="T783">
        <v>215938</v>
      </c>
      <c r="U783">
        <v>5543535</v>
      </c>
      <c r="V783">
        <v>70.08</v>
      </c>
      <c r="W783" s="3">
        <f>StockData[[#This Row],[CLOSE]]-StockData[[#This Row],[PREV. CLOSE]]</f>
        <v>7.25</v>
      </c>
      <c r="X783" s="2">
        <f>IFERROR((StockData[[#This Row],[CLOSE]]-StockData[[#This Row],[PREV. CLOSE]])/StockData[[#This Row],[PREV. CLOSE]],0)</f>
        <v>4.2861365651788354E-3</v>
      </c>
      <c r="Y783" t="str">
        <f>IF(StockData[[#This Row],[Daily Return %]]&gt;0,"Gain",IF(StockData[[#This Row],[Daily Return %]]&lt;0,"Loss","No Change"))</f>
        <v>Gain</v>
      </c>
    </row>
    <row r="784" spans="1:25" x14ac:dyDescent="0.3">
      <c r="A784" s="1">
        <v>45689</v>
      </c>
      <c r="B784" s="1" t="s">
        <v>827</v>
      </c>
      <c r="C784" s="1" t="s">
        <v>54</v>
      </c>
      <c r="D784">
        <f>MONTH(StockData[[#This Row],[DATE]])</f>
        <v>2</v>
      </c>
      <c r="E784">
        <v>2025</v>
      </c>
      <c r="F784" t="s">
        <v>27</v>
      </c>
      <c r="G784" t="str">
        <f>"Q"&amp;ROUNDUP(StockData[[#This Row],[Month Number]]/3,0)</f>
        <v>Q1</v>
      </c>
      <c r="H784" s="1" t="s">
        <v>551</v>
      </c>
      <c r="I784" s="1" t="s">
        <v>29</v>
      </c>
      <c r="J784" t="s">
        <v>30</v>
      </c>
      <c r="K784">
        <v>1697.5</v>
      </c>
      <c r="L784">
        <v>1713</v>
      </c>
      <c r="M784">
        <v>1676.05</v>
      </c>
      <c r="N784">
        <v>1698.75</v>
      </c>
      <c r="O784">
        <v>1692</v>
      </c>
      <c r="P784">
        <v>1690.95</v>
      </c>
      <c r="Q784">
        <v>1694.22</v>
      </c>
      <c r="R784">
        <v>2793764</v>
      </c>
      <c r="S784">
        <v>4733238897.9499998</v>
      </c>
      <c r="T784">
        <v>88839</v>
      </c>
      <c r="U784">
        <v>1039250</v>
      </c>
      <c r="V784">
        <v>37.200000000000003</v>
      </c>
      <c r="W784" s="3">
        <f>StockData[[#This Row],[CLOSE]]-StockData[[#This Row],[PREV. CLOSE]]</f>
        <v>-7.7999999999999545</v>
      </c>
      <c r="X784" s="2">
        <f>IFERROR((StockData[[#This Row],[CLOSE]]-StockData[[#This Row],[PREV. CLOSE]])/StockData[[#This Row],[PREV. CLOSE]],0)</f>
        <v>-4.5916114790286707E-3</v>
      </c>
      <c r="Y784" t="str">
        <f>IF(StockData[[#This Row],[Daily Return %]]&gt;0,"Gain",IF(StockData[[#This Row],[Daily Return %]]&lt;0,"Loss","No Change"))</f>
        <v>Loss</v>
      </c>
    </row>
    <row r="785" spans="1:25" x14ac:dyDescent="0.3">
      <c r="A785" s="1">
        <v>45691</v>
      </c>
      <c r="B785" s="1" t="s">
        <v>828</v>
      </c>
      <c r="C785" s="1" t="s">
        <v>54</v>
      </c>
      <c r="D785">
        <f>MONTH(StockData[[#This Row],[DATE]])</f>
        <v>2</v>
      </c>
      <c r="E785">
        <v>2025</v>
      </c>
      <c r="F785" t="s">
        <v>27</v>
      </c>
      <c r="G785" t="str">
        <f>"Q"&amp;ROUNDUP(StockData[[#This Row],[Month Number]]/3,0)</f>
        <v>Q1</v>
      </c>
      <c r="H785" s="1" t="s">
        <v>551</v>
      </c>
      <c r="I785" s="1" t="s">
        <v>29</v>
      </c>
      <c r="J785" t="s">
        <v>30</v>
      </c>
      <c r="K785">
        <v>1670</v>
      </c>
      <c r="L785">
        <v>1686.8</v>
      </c>
      <c r="M785">
        <v>1663.45</v>
      </c>
      <c r="N785">
        <v>1690.95</v>
      </c>
      <c r="O785">
        <v>1679.6</v>
      </c>
      <c r="P785">
        <v>1678</v>
      </c>
      <c r="Q785">
        <v>1679.49</v>
      </c>
      <c r="R785">
        <v>10138270</v>
      </c>
      <c r="S785">
        <v>17027093333.700001</v>
      </c>
      <c r="T785">
        <v>230780</v>
      </c>
      <c r="U785">
        <v>7893988</v>
      </c>
      <c r="V785">
        <v>77.86</v>
      </c>
      <c r="W785" s="3">
        <f>StockData[[#This Row],[CLOSE]]-StockData[[#This Row],[PREV. CLOSE]]</f>
        <v>-12.950000000000045</v>
      </c>
      <c r="X785" s="2">
        <f>IFERROR((StockData[[#This Row],[CLOSE]]-StockData[[#This Row],[PREV. CLOSE]])/StockData[[#This Row],[PREV. CLOSE]],0)</f>
        <v>-7.658416866258639E-3</v>
      </c>
      <c r="Y785" t="str">
        <f>IF(StockData[[#This Row],[Daily Return %]]&gt;0,"Gain",IF(StockData[[#This Row],[Daily Return %]]&lt;0,"Loss","No Change"))</f>
        <v>Loss</v>
      </c>
    </row>
    <row r="786" spans="1:25" x14ac:dyDescent="0.3">
      <c r="A786" s="1">
        <v>45692</v>
      </c>
      <c r="B786" s="1" t="s">
        <v>829</v>
      </c>
      <c r="C786" s="1" t="s">
        <v>54</v>
      </c>
      <c r="D786">
        <f>MONTH(StockData[[#This Row],[DATE]])</f>
        <v>2</v>
      </c>
      <c r="E786">
        <v>2025</v>
      </c>
      <c r="F786" t="s">
        <v>27</v>
      </c>
      <c r="G786" t="str">
        <f>"Q"&amp;ROUNDUP(StockData[[#This Row],[Month Number]]/3,0)</f>
        <v>Q1</v>
      </c>
      <c r="H786" s="1" t="s">
        <v>551</v>
      </c>
      <c r="I786" s="1" t="s">
        <v>29</v>
      </c>
      <c r="J786" t="s">
        <v>30</v>
      </c>
      <c r="K786">
        <v>1688.7</v>
      </c>
      <c r="L786">
        <v>1725.8</v>
      </c>
      <c r="M786">
        <v>1680.05</v>
      </c>
      <c r="N786">
        <v>1678</v>
      </c>
      <c r="O786">
        <v>1716.3</v>
      </c>
      <c r="P786">
        <v>1720.9</v>
      </c>
      <c r="Q786">
        <v>1710.93</v>
      </c>
      <c r="R786">
        <v>14308251</v>
      </c>
      <c r="S786">
        <v>24480395914.25</v>
      </c>
      <c r="T786">
        <v>342091</v>
      </c>
      <c r="U786">
        <v>10300349</v>
      </c>
      <c r="V786">
        <v>71.989999999999995</v>
      </c>
      <c r="W786" s="3">
        <f>StockData[[#This Row],[CLOSE]]-StockData[[#This Row],[PREV. CLOSE]]</f>
        <v>42.900000000000091</v>
      </c>
      <c r="X786" s="2">
        <f>IFERROR((StockData[[#This Row],[CLOSE]]-StockData[[#This Row],[PREV. CLOSE]])/StockData[[#This Row],[PREV. CLOSE]],0)</f>
        <v>2.556615017878432E-2</v>
      </c>
      <c r="Y786" t="str">
        <f>IF(StockData[[#This Row],[Daily Return %]]&gt;0,"Gain",IF(StockData[[#This Row],[Daily Return %]]&lt;0,"Loss","No Change"))</f>
        <v>Gain</v>
      </c>
    </row>
    <row r="787" spans="1:25" x14ac:dyDescent="0.3">
      <c r="A787" s="1">
        <v>45693</v>
      </c>
      <c r="B787" s="1" t="s">
        <v>830</v>
      </c>
      <c r="C787" s="1" t="s">
        <v>54</v>
      </c>
      <c r="D787">
        <f>MONTH(StockData[[#This Row],[DATE]])</f>
        <v>2</v>
      </c>
      <c r="E787">
        <v>2025</v>
      </c>
      <c r="F787" t="s">
        <v>27</v>
      </c>
      <c r="G787" t="str">
        <f>"Q"&amp;ROUNDUP(StockData[[#This Row],[Month Number]]/3,0)</f>
        <v>Q1</v>
      </c>
      <c r="H787" s="1" t="s">
        <v>551</v>
      </c>
      <c r="I787" s="1" t="s">
        <v>29</v>
      </c>
      <c r="J787" t="s">
        <v>30</v>
      </c>
      <c r="K787">
        <v>1733</v>
      </c>
      <c r="L787">
        <v>1744.2</v>
      </c>
      <c r="M787">
        <v>1718.9</v>
      </c>
      <c r="N787">
        <v>1720.9</v>
      </c>
      <c r="O787">
        <v>1734.8</v>
      </c>
      <c r="P787">
        <v>1737.8</v>
      </c>
      <c r="Q787">
        <v>1733.84</v>
      </c>
      <c r="R787">
        <v>11837753</v>
      </c>
      <c r="S787">
        <v>20524785237.349998</v>
      </c>
      <c r="T787">
        <v>275185</v>
      </c>
      <c r="U787">
        <v>9425082</v>
      </c>
      <c r="V787">
        <v>79.62</v>
      </c>
      <c r="W787" s="3">
        <f>StockData[[#This Row],[CLOSE]]-StockData[[#This Row],[PREV. CLOSE]]</f>
        <v>16.899999999999864</v>
      </c>
      <c r="X787" s="2">
        <f>IFERROR((StockData[[#This Row],[CLOSE]]-StockData[[#This Row],[PREV. CLOSE]])/StockData[[#This Row],[PREV. CLOSE]],0)</f>
        <v>9.820442791562474E-3</v>
      </c>
      <c r="Y787" t="str">
        <f>IF(StockData[[#This Row],[Daily Return %]]&gt;0,"Gain",IF(StockData[[#This Row],[Daily Return %]]&lt;0,"Loss","No Change"))</f>
        <v>Gain</v>
      </c>
    </row>
    <row r="788" spans="1:25" x14ac:dyDescent="0.3">
      <c r="A788" s="1">
        <v>45694</v>
      </c>
      <c r="B788" s="1" t="s">
        <v>831</v>
      </c>
      <c r="C788" s="1" t="s">
        <v>54</v>
      </c>
      <c r="D788">
        <f>MONTH(StockData[[#This Row],[DATE]])</f>
        <v>2</v>
      </c>
      <c r="E788">
        <v>2025</v>
      </c>
      <c r="F788" t="s">
        <v>27</v>
      </c>
      <c r="G788" t="str">
        <f>"Q"&amp;ROUNDUP(StockData[[#This Row],[Month Number]]/3,0)</f>
        <v>Q1</v>
      </c>
      <c r="H788" s="1" t="s">
        <v>551</v>
      </c>
      <c r="I788" s="1" t="s">
        <v>29</v>
      </c>
      <c r="J788" t="s">
        <v>30</v>
      </c>
      <c r="K788">
        <v>1735.5</v>
      </c>
      <c r="L788">
        <v>1749</v>
      </c>
      <c r="M788">
        <v>1724</v>
      </c>
      <c r="N788">
        <v>1737.8</v>
      </c>
      <c r="O788">
        <v>1746.5</v>
      </c>
      <c r="P788">
        <v>1743.85</v>
      </c>
      <c r="Q788">
        <v>1735.75</v>
      </c>
      <c r="R788">
        <v>13380358</v>
      </c>
      <c r="S788">
        <v>23225008521.549999</v>
      </c>
      <c r="T788">
        <v>225108</v>
      </c>
      <c r="U788">
        <v>8694892</v>
      </c>
      <c r="V788">
        <v>64.98</v>
      </c>
      <c r="W788" s="3">
        <f>StockData[[#This Row],[CLOSE]]-StockData[[#This Row],[PREV. CLOSE]]</f>
        <v>6.0499999999999545</v>
      </c>
      <c r="X788" s="2">
        <f>IFERROR((StockData[[#This Row],[CLOSE]]-StockData[[#This Row],[PREV. CLOSE]])/StockData[[#This Row],[PREV. CLOSE]],0)</f>
        <v>3.4814132811600614E-3</v>
      </c>
      <c r="Y788" t="str">
        <f>IF(StockData[[#This Row],[Daily Return %]]&gt;0,"Gain",IF(StockData[[#This Row],[Daily Return %]]&lt;0,"Loss","No Change"))</f>
        <v>Gain</v>
      </c>
    </row>
    <row r="789" spans="1:25" x14ac:dyDescent="0.3">
      <c r="A789" s="1">
        <v>45695</v>
      </c>
      <c r="B789" s="1" t="s">
        <v>832</v>
      </c>
      <c r="C789" s="1" t="s">
        <v>54</v>
      </c>
      <c r="D789">
        <f>MONTH(StockData[[#This Row],[DATE]])</f>
        <v>2</v>
      </c>
      <c r="E789">
        <v>2025</v>
      </c>
      <c r="F789" t="s">
        <v>27</v>
      </c>
      <c r="G789" t="str">
        <f>"Q"&amp;ROUNDUP(StockData[[#This Row],[Month Number]]/3,0)</f>
        <v>Q1</v>
      </c>
      <c r="H789" s="1" t="s">
        <v>551</v>
      </c>
      <c r="I789" s="1" t="s">
        <v>29</v>
      </c>
      <c r="J789" t="s">
        <v>30</v>
      </c>
      <c r="K789">
        <v>1750</v>
      </c>
      <c r="L789">
        <v>1767</v>
      </c>
      <c r="M789">
        <v>1725</v>
      </c>
      <c r="N789">
        <v>1743.85</v>
      </c>
      <c r="O789">
        <v>1732</v>
      </c>
      <c r="P789">
        <v>1732.75</v>
      </c>
      <c r="Q789">
        <v>1744.99</v>
      </c>
      <c r="R789">
        <v>11754800</v>
      </c>
      <c r="S789">
        <v>20512007682.549999</v>
      </c>
      <c r="T789">
        <v>326327</v>
      </c>
      <c r="U789">
        <v>7964834</v>
      </c>
      <c r="V789">
        <v>67.760000000000005</v>
      </c>
      <c r="W789" s="3">
        <f>StockData[[#This Row],[CLOSE]]-StockData[[#This Row],[PREV. CLOSE]]</f>
        <v>-11.099999999999909</v>
      </c>
      <c r="X789" s="2">
        <f>IFERROR((StockData[[#This Row],[CLOSE]]-StockData[[#This Row],[PREV. CLOSE]])/StockData[[#This Row],[PREV. CLOSE]],0)</f>
        <v>-6.3652263669466465E-3</v>
      </c>
      <c r="Y789" t="str">
        <f>IF(StockData[[#This Row],[Daily Return %]]&gt;0,"Gain",IF(StockData[[#This Row],[Daily Return %]]&lt;0,"Loss","No Change"))</f>
        <v>Loss</v>
      </c>
    </row>
    <row r="790" spans="1:25" x14ac:dyDescent="0.3">
      <c r="A790" s="1">
        <v>45698</v>
      </c>
      <c r="B790" s="1" t="s">
        <v>833</v>
      </c>
      <c r="C790" s="1" t="s">
        <v>54</v>
      </c>
      <c r="D790">
        <f>MONTH(StockData[[#This Row],[DATE]])</f>
        <v>2</v>
      </c>
      <c r="E790">
        <v>2025</v>
      </c>
      <c r="F790" t="s">
        <v>27</v>
      </c>
      <c r="G790" t="str">
        <f>"Q"&amp;ROUNDUP(StockData[[#This Row],[Month Number]]/3,0)</f>
        <v>Q1</v>
      </c>
      <c r="H790" s="1" t="s">
        <v>551</v>
      </c>
      <c r="I790" s="1" t="s">
        <v>29</v>
      </c>
      <c r="J790" t="s">
        <v>30</v>
      </c>
      <c r="K790">
        <v>1717.3</v>
      </c>
      <c r="L790">
        <v>1723.45</v>
      </c>
      <c r="M790">
        <v>1708.5</v>
      </c>
      <c r="N790">
        <v>1732.75</v>
      </c>
      <c r="O790">
        <v>1716.6</v>
      </c>
      <c r="P790">
        <v>1715.75</v>
      </c>
      <c r="Q790">
        <v>1715.57</v>
      </c>
      <c r="R790">
        <v>8597975</v>
      </c>
      <c r="S790">
        <v>14750390095.15</v>
      </c>
      <c r="T790">
        <v>175150</v>
      </c>
      <c r="U790">
        <v>6364813</v>
      </c>
      <c r="V790">
        <v>74.03</v>
      </c>
      <c r="W790" s="3">
        <f>StockData[[#This Row],[CLOSE]]-StockData[[#This Row],[PREV. CLOSE]]</f>
        <v>-17</v>
      </c>
      <c r="X790" s="2">
        <f>IFERROR((StockData[[#This Row],[CLOSE]]-StockData[[#This Row],[PREV. CLOSE]])/StockData[[#This Row],[PREV. CLOSE]],0)</f>
        <v>-9.8109940845476848E-3</v>
      </c>
      <c r="Y790" t="str">
        <f>IF(StockData[[#This Row],[Daily Return %]]&gt;0,"Gain",IF(StockData[[#This Row],[Daily Return %]]&lt;0,"Loss","No Change"))</f>
        <v>Loss</v>
      </c>
    </row>
    <row r="791" spans="1:25" x14ac:dyDescent="0.3">
      <c r="A791" s="1">
        <v>45699</v>
      </c>
      <c r="B791" s="1" t="s">
        <v>834</v>
      </c>
      <c r="C791" s="1" t="s">
        <v>54</v>
      </c>
      <c r="D791">
        <f>MONTH(StockData[[#This Row],[DATE]])</f>
        <v>2</v>
      </c>
      <c r="E791">
        <v>2025</v>
      </c>
      <c r="F791" t="s">
        <v>27</v>
      </c>
      <c r="G791" t="str">
        <f>"Q"&amp;ROUNDUP(StockData[[#This Row],[Month Number]]/3,0)</f>
        <v>Q1</v>
      </c>
      <c r="H791" s="1" t="s">
        <v>551</v>
      </c>
      <c r="I791" s="1" t="s">
        <v>29</v>
      </c>
      <c r="J791" t="s">
        <v>30</v>
      </c>
      <c r="K791">
        <v>1703</v>
      </c>
      <c r="L791">
        <v>1711</v>
      </c>
      <c r="M791">
        <v>1688.7</v>
      </c>
      <c r="N791">
        <v>1715.75</v>
      </c>
      <c r="O791">
        <v>1700.95</v>
      </c>
      <c r="P791">
        <v>1701.4</v>
      </c>
      <c r="Q791">
        <v>1700.06</v>
      </c>
      <c r="R791">
        <v>11362352</v>
      </c>
      <c r="S791">
        <v>19316630388.150002</v>
      </c>
      <c r="T791">
        <v>182730</v>
      </c>
      <c r="U791">
        <v>7806510</v>
      </c>
      <c r="V791">
        <v>68.709999999999994</v>
      </c>
      <c r="W791" s="3">
        <f>StockData[[#This Row],[CLOSE]]-StockData[[#This Row],[PREV. CLOSE]]</f>
        <v>-14.349999999999909</v>
      </c>
      <c r="X791" s="2">
        <f>IFERROR((StockData[[#This Row],[CLOSE]]-StockData[[#This Row],[PREV. CLOSE]])/StockData[[#This Row],[PREV. CLOSE]],0)</f>
        <v>-8.3636893486812823E-3</v>
      </c>
      <c r="Y791" t="str">
        <f>IF(StockData[[#This Row],[Daily Return %]]&gt;0,"Gain",IF(StockData[[#This Row],[Daily Return %]]&lt;0,"Loss","No Change"))</f>
        <v>Loss</v>
      </c>
    </row>
    <row r="792" spans="1:25" x14ac:dyDescent="0.3">
      <c r="A792" s="1">
        <v>45700</v>
      </c>
      <c r="B792" s="1" t="s">
        <v>835</v>
      </c>
      <c r="C792" s="1" t="s">
        <v>54</v>
      </c>
      <c r="D792">
        <f>MONTH(StockData[[#This Row],[DATE]])</f>
        <v>2</v>
      </c>
      <c r="E792">
        <v>2025</v>
      </c>
      <c r="F792" t="s">
        <v>27</v>
      </c>
      <c r="G792" t="str">
        <f>"Q"&amp;ROUNDUP(StockData[[#This Row],[Month Number]]/3,0)</f>
        <v>Q1</v>
      </c>
      <c r="H792" s="1" t="s">
        <v>551</v>
      </c>
      <c r="I792" s="1" t="s">
        <v>29</v>
      </c>
      <c r="J792" t="s">
        <v>30</v>
      </c>
      <c r="K792">
        <v>1693</v>
      </c>
      <c r="L792">
        <v>1712</v>
      </c>
      <c r="M792">
        <v>1681.2</v>
      </c>
      <c r="N792">
        <v>1701.4</v>
      </c>
      <c r="O792">
        <v>1710.65</v>
      </c>
      <c r="P792">
        <v>1706.8</v>
      </c>
      <c r="Q792">
        <v>1696.59</v>
      </c>
      <c r="R792">
        <v>11404785</v>
      </c>
      <c r="S792">
        <v>19349271431.549999</v>
      </c>
      <c r="T792">
        <v>286053</v>
      </c>
      <c r="U792">
        <v>8133575</v>
      </c>
      <c r="V792">
        <v>71.319999999999993</v>
      </c>
      <c r="W792" s="3">
        <f>StockData[[#This Row],[CLOSE]]-StockData[[#This Row],[PREV. CLOSE]]</f>
        <v>5.3999999999998636</v>
      </c>
      <c r="X792" s="2">
        <f>IFERROR((StockData[[#This Row],[CLOSE]]-StockData[[#This Row],[PREV. CLOSE]])/StockData[[#This Row],[PREV. CLOSE]],0)</f>
        <v>3.1738568237920906E-3</v>
      </c>
      <c r="Y792" t="str">
        <f>IF(StockData[[#This Row],[Daily Return %]]&gt;0,"Gain",IF(StockData[[#This Row],[Daily Return %]]&lt;0,"Loss","No Change"))</f>
        <v>Gain</v>
      </c>
    </row>
    <row r="793" spans="1:25" x14ac:dyDescent="0.3">
      <c r="A793" s="1">
        <v>45701</v>
      </c>
      <c r="B793" s="1" t="s">
        <v>836</v>
      </c>
      <c r="C793" s="1" t="s">
        <v>54</v>
      </c>
      <c r="D793">
        <f>MONTH(StockData[[#This Row],[DATE]])</f>
        <v>2</v>
      </c>
      <c r="E793">
        <v>2025</v>
      </c>
      <c r="F793" t="s">
        <v>27</v>
      </c>
      <c r="G793" t="str">
        <f>"Q"&amp;ROUNDUP(StockData[[#This Row],[Month Number]]/3,0)</f>
        <v>Q1</v>
      </c>
      <c r="H793" s="1" t="s">
        <v>551</v>
      </c>
      <c r="I793" s="1" t="s">
        <v>29</v>
      </c>
      <c r="J793" t="s">
        <v>30</v>
      </c>
      <c r="K793">
        <v>1699</v>
      </c>
      <c r="L793">
        <v>1714.25</v>
      </c>
      <c r="M793">
        <v>1693.55</v>
      </c>
      <c r="N793">
        <v>1706.8</v>
      </c>
      <c r="O793">
        <v>1698.95</v>
      </c>
      <c r="P793">
        <v>1697.7</v>
      </c>
      <c r="Q793">
        <v>1702.88</v>
      </c>
      <c r="R793">
        <v>6301217</v>
      </c>
      <c r="S793">
        <v>10730216799.15</v>
      </c>
      <c r="T793">
        <v>200278</v>
      </c>
      <c r="U793">
        <v>3580241</v>
      </c>
      <c r="V793">
        <v>56.82</v>
      </c>
      <c r="W793" s="3">
        <f>StockData[[#This Row],[CLOSE]]-StockData[[#This Row],[PREV. CLOSE]]</f>
        <v>-9.0999999999999091</v>
      </c>
      <c r="X793" s="2">
        <f>IFERROR((StockData[[#This Row],[CLOSE]]-StockData[[#This Row],[PREV. CLOSE]])/StockData[[#This Row],[PREV. CLOSE]],0)</f>
        <v>-5.331614717600134E-3</v>
      </c>
      <c r="Y793" t="str">
        <f>IF(StockData[[#This Row],[Daily Return %]]&gt;0,"Gain",IF(StockData[[#This Row],[Daily Return %]]&lt;0,"Loss","No Change"))</f>
        <v>Loss</v>
      </c>
    </row>
    <row r="794" spans="1:25" x14ac:dyDescent="0.3">
      <c r="A794" s="1">
        <v>45702</v>
      </c>
      <c r="B794" s="1" t="s">
        <v>837</v>
      </c>
      <c r="C794" s="1" t="s">
        <v>54</v>
      </c>
      <c r="D794">
        <f>MONTH(StockData[[#This Row],[DATE]])</f>
        <v>2</v>
      </c>
      <c r="E794">
        <v>2025</v>
      </c>
      <c r="F794" t="s">
        <v>27</v>
      </c>
      <c r="G794" t="str">
        <f>"Q"&amp;ROUNDUP(StockData[[#This Row],[Month Number]]/3,0)</f>
        <v>Q1</v>
      </c>
      <c r="H794" s="1" t="s">
        <v>551</v>
      </c>
      <c r="I794" s="1" t="s">
        <v>29</v>
      </c>
      <c r="J794" t="s">
        <v>30</v>
      </c>
      <c r="K794">
        <v>1701.9</v>
      </c>
      <c r="L794">
        <v>1701.9</v>
      </c>
      <c r="M794">
        <v>1680</v>
      </c>
      <c r="N794">
        <v>1697.7</v>
      </c>
      <c r="O794">
        <v>1694.4</v>
      </c>
      <c r="P794">
        <v>1694.85</v>
      </c>
      <c r="Q794">
        <v>1690.46</v>
      </c>
      <c r="R794">
        <v>9979946</v>
      </c>
      <c r="S794">
        <v>16870660139.450001</v>
      </c>
      <c r="T794">
        <v>309031</v>
      </c>
      <c r="U794">
        <v>7805589</v>
      </c>
      <c r="V794">
        <v>78.209999999999994</v>
      </c>
      <c r="W794" s="3">
        <f>StockData[[#This Row],[CLOSE]]-StockData[[#This Row],[PREV. CLOSE]]</f>
        <v>-2.8500000000001364</v>
      </c>
      <c r="X794" s="2">
        <f>IFERROR((StockData[[#This Row],[CLOSE]]-StockData[[#This Row],[PREV. CLOSE]])/StockData[[#This Row],[PREV. CLOSE]],0)</f>
        <v>-1.6787418271780269E-3</v>
      </c>
      <c r="Y794" t="str">
        <f>IF(StockData[[#This Row],[Daily Return %]]&gt;0,"Gain",IF(StockData[[#This Row],[Daily Return %]]&lt;0,"Loss","No Change"))</f>
        <v>Loss</v>
      </c>
    </row>
    <row r="795" spans="1:25" x14ac:dyDescent="0.3">
      <c r="A795" s="1">
        <v>45705</v>
      </c>
      <c r="B795" s="1" t="s">
        <v>838</v>
      </c>
      <c r="C795" s="1" t="s">
        <v>54</v>
      </c>
      <c r="D795">
        <f>MONTH(StockData[[#This Row],[DATE]])</f>
        <v>2</v>
      </c>
      <c r="E795">
        <v>2025</v>
      </c>
      <c r="F795" t="s">
        <v>27</v>
      </c>
      <c r="G795" t="str">
        <f>"Q"&amp;ROUNDUP(StockData[[#This Row],[Month Number]]/3,0)</f>
        <v>Q1</v>
      </c>
      <c r="H795" s="1" t="s">
        <v>551</v>
      </c>
      <c r="I795" s="1" t="s">
        <v>29</v>
      </c>
      <c r="J795" t="s">
        <v>30</v>
      </c>
      <c r="K795">
        <v>1685.2</v>
      </c>
      <c r="L795">
        <v>1720</v>
      </c>
      <c r="M795">
        <v>1681.25</v>
      </c>
      <c r="N795">
        <v>1694.85</v>
      </c>
      <c r="O795">
        <v>1719</v>
      </c>
      <c r="P795">
        <v>1717.35</v>
      </c>
      <c r="Q795">
        <v>1702.14</v>
      </c>
      <c r="R795">
        <v>6469473</v>
      </c>
      <c r="S795">
        <v>11011975039</v>
      </c>
      <c r="T795">
        <v>262946</v>
      </c>
      <c r="U795">
        <v>4202038</v>
      </c>
      <c r="V795">
        <v>64.95</v>
      </c>
      <c r="W795" s="3">
        <f>StockData[[#This Row],[CLOSE]]-StockData[[#This Row],[PREV. CLOSE]]</f>
        <v>22.5</v>
      </c>
      <c r="X795" s="2">
        <f>IFERROR((StockData[[#This Row],[CLOSE]]-StockData[[#This Row],[PREV. CLOSE]])/StockData[[#This Row],[PREV. CLOSE]],0)</f>
        <v>1.3275511107177626E-2</v>
      </c>
      <c r="Y795" t="str">
        <f>IF(StockData[[#This Row],[Daily Return %]]&gt;0,"Gain",IF(StockData[[#This Row],[Daily Return %]]&lt;0,"Loss","No Change"))</f>
        <v>Gain</v>
      </c>
    </row>
    <row r="796" spans="1:25" x14ac:dyDescent="0.3">
      <c r="A796" s="1">
        <v>45706</v>
      </c>
      <c r="B796" s="1" t="s">
        <v>839</v>
      </c>
      <c r="C796" s="1" t="s">
        <v>54</v>
      </c>
      <c r="D796">
        <f>MONTH(StockData[[#This Row],[DATE]])</f>
        <v>2</v>
      </c>
      <c r="E796">
        <v>2025</v>
      </c>
      <c r="F796" t="s">
        <v>27</v>
      </c>
      <c r="G796" t="str">
        <f>"Q"&amp;ROUNDUP(StockData[[#This Row],[Month Number]]/3,0)</f>
        <v>Q1</v>
      </c>
      <c r="H796" s="1" t="s">
        <v>551</v>
      </c>
      <c r="I796" s="1" t="s">
        <v>29</v>
      </c>
      <c r="J796" t="s">
        <v>30</v>
      </c>
      <c r="K796">
        <v>1713.05</v>
      </c>
      <c r="L796">
        <v>1731.55</v>
      </c>
      <c r="M796">
        <v>1706.15</v>
      </c>
      <c r="N796">
        <v>1717.35</v>
      </c>
      <c r="O796">
        <v>1723</v>
      </c>
      <c r="P796">
        <v>1723.05</v>
      </c>
      <c r="Q796">
        <v>1721.09</v>
      </c>
      <c r="R796">
        <v>8175455</v>
      </c>
      <c r="S796">
        <v>14070671116.4</v>
      </c>
      <c r="T796">
        <v>322226</v>
      </c>
      <c r="U796">
        <v>5895356</v>
      </c>
      <c r="V796">
        <v>72.11</v>
      </c>
      <c r="W796" s="3">
        <f>StockData[[#This Row],[CLOSE]]-StockData[[#This Row],[PREV. CLOSE]]</f>
        <v>5.7000000000000455</v>
      </c>
      <c r="X796" s="2">
        <f>IFERROR((StockData[[#This Row],[CLOSE]]-StockData[[#This Row],[PREV. CLOSE]])/StockData[[#This Row],[PREV. CLOSE]],0)</f>
        <v>3.319067167438231E-3</v>
      </c>
      <c r="Y796" t="str">
        <f>IF(StockData[[#This Row],[Daily Return %]]&gt;0,"Gain",IF(StockData[[#This Row],[Daily Return %]]&lt;0,"Loss","No Change"))</f>
        <v>Gain</v>
      </c>
    </row>
    <row r="797" spans="1:25" x14ac:dyDescent="0.3">
      <c r="A797" s="1">
        <v>45707</v>
      </c>
      <c r="B797" s="1" t="s">
        <v>840</v>
      </c>
      <c r="C797" s="1" t="s">
        <v>54</v>
      </c>
      <c r="D797">
        <f>MONTH(StockData[[#This Row],[DATE]])</f>
        <v>2</v>
      </c>
      <c r="E797">
        <v>2025</v>
      </c>
      <c r="F797" t="s">
        <v>27</v>
      </c>
      <c r="G797" t="str">
        <f>"Q"&amp;ROUNDUP(StockData[[#This Row],[Month Number]]/3,0)</f>
        <v>Q1</v>
      </c>
      <c r="H797" s="1" t="s">
        <v>551</v>
      </c>
      <c r="I797" s="1" t="s">
        <v>29</v>
      </c>
      <c r="J797" t="s">
        <v>30</v>
      </c>
      <c r="K797">
        <v>1717</v>
      </c>
      <c r="L797">
        <v>1737.9</v>
      </c>
      <c r="M797">
        <v>1712.45</v>
      </c>
      <c r="N797">
        <v>1723.05</v>
      </c>
      <c r="O797">
        <v>1725.05</v>
      </c>
      <c r="P797">
        <v>1727.2</v>
      </c>
      <c r="Q797">
        <v>1727.42</v>
      </c>
      <c r="R797">
        <v>5942056</v>
      </c>
      <c r="S797">
        <v>10264454339.75</v>
      </c>
      <c r="T797">
        <v>300603</v>
      </c>
      <c r="U797">
        <v>4027432</v>
      </c>
      <c r="V797">
        <v>67.78</v>
      </c>
      <c r="W797" s="3">
        <f>StockData[[#This Row],[CLOSE]]-StockData[[#This Row],[PREV. CLOSE]]</f>
        <v>4.1500000000000909</v>
      </c>
      <c r="X797" s="2">
        <f>IFERROR((StockData[[#This Row],[CLOSE]]-StockData[[#This Row],[PREV. CLOSE]])/StockData[[#This Row],[PREV. CLOSE]],0)</f>
        <v>2.4085197759786954E-3</v>
      </c>
      <c r="Y797" t="str">
        <f>IF(StockData[[#This Row],[Daily Return %]]&gt;0,"Gain",IF(StockData[[#This Row],[Daily Return %]]&lt;0,"Loss","No Change"))</f>
        <v>Gain</v>
      </c>
    </row>
    <row r="798" spans="1:25" x14ac:dyDescent="0.3">
      <c r="A798" s="1">
        <v>45708</v>
      </c>
      <c r="B798" s="1" t="s">
        <v>841</v>
      </c>
      <c r="C798" s="1" t="s">
        <v>54</v>
      </c>
      <c r="D798">
        <f>MONTH(StockData[[#This Row],[DATE]])</f>
        <v>2</v>
      </c>
      <c r="E798">
        <v>2025</v>
      </c>
      <c r="F798" t="s">
        <v>27</v>
      </c>
      <c r="G798" t="str">
        <f>"Q"&amp;ROUNDUP(StockData[[#This Row],[Month Number]]/3,0)</f>
        <v>Q1</v>
      </c>
      <c r="H798" s="1" t="s">
        <v>551</v>
      </c>
      <c r="I798" s="1" t="s">
        <v>29</v>
      </c>
      <c r="J798" t="s">
        <v>30</v>
      </c>
      <c r="K798">
        <v>1711</v>
      </c>
      <c r="L798">
        <v>1714.7</v>
      </c>
      <c r="M798">
        <v>1685.3</v>
      </c>
      <c r="N798">
        <v>1727.2</v>
      </c>
      <c r="O798">
        <v>1685.95</v>
      </c>
      <c r="P798">
        <v>1687.1</v>
      </c>
      <c r="Q798">
        <v>1695.04</v>
      </c>
      <c r="R798">
        <v>13195255</v>
      </c>
      <c r="S798">
        <v>22366435828.299999</v>
      </c>
      <c r="T798">
        <v>246655</v>
      </c>
      <c r="U798">
        <v>9394627</v>
      </c>
      <c r="V798">
        <v>71.2</v>
      </c>
      <c r="W798" s="3">
        <f>StockData[[#This Row],[CLOSE]]-StockData[[#This Row],[PREV. CLOSE]]</f>
        <v>-40.100000000000136</v>
      </c>
      <c r="X798" s="2">
        <f>IFERROR((StockData[[#This Row],[CLOSE]]-StockData[[#This Row],[PREV. CLOSE]])/StockData[[#This Row],[PREV. CLOSE]],0)</f>
        <v>-2.3216767021769415E-2</v>
      </c>
      <c r="Y798" t="str">
        <f>IF(StockData[[#This Row],[Daily Return %]]&gt;0,"Gain",IF(StockData[[#This Row],[Daily Return %]]&lt;0,"Loss","No Change"))</f>
        <v>Loss</v>
      </c>
    </row>
    <row r="799" spans="1:25" x14ac:dyDescent="0.3">
      <c r="A799" s="1">
        <v>45709</v>
      </c>
      <c r="B799" s="1" t="s">
        <v>842</v>
      </c>
      <c r="C799" s="1" t="s">
        <v>54</v>
      </c>
      <c r="D799">
        <f>MONTH(StockData[[#This Row],[DATE]])</f>
        <v>2</v>
      </c>
      <c r="E799">
        <v>2025</v>
      </c>
      <c r="F799" t="s">
        <v>27</v>
      </c>
      <c r="G799" t="str">
        <f>"Q"&amp;ROUNDUP(StockData[[#This Row],[Month Number]]/3,0)</f>
        <v>Q1</v>
      </c>
      <c r="H799" s="1" t="s">
        <v>551</v>
      </c>
      <c r="I799" s="1" t="s">
        <v>29</v>
      </c>
      <c r="J799" t="s">
        <v>30</v>
      </c>
      <c r="K799">
        <v>1680.9</v>
      </c>
      <c r="L799">
        <v>1694.95</v>
      </c>
      <c r="M799">
        <v>1677.25</v>
      </c>
      <c r="N799">
        <v>1687.1</v>
      </c>
      <c r="O799">
        <v>1690</v>
      </c>
      <c r="P799">
        <v>1692.5</v>
      </c>
      <c r="Q799">
        <v>1686.23</v>
      </c>
      <c r="R799">
        <v>7840470</v>
      </c>
      <c r="S799">
        <v>13220829593.15</v>
      </c>
      <c r="T799">
        <v>292907</v>
      </c>
      <c r="U799">
        <v>5281578</v>
      </c>
      <c r="V799">
        <v>67.36</v>
      </c>
      <c r="W799" s="3">
        <f>StockData[[#This Row],[CLOSE]]-StockData[[#This Row],[PREV. CLOSE]]</f>
        <v>5.4000000000000909</v>
      </c>
      <c r="X799" s="2">
        <f>IFERROR((StockData[[#This Row],[CLOSE]]-StockData[[#This Row],[PREV. CLOSE]])/StockData[[#This Row],[PREV. CLOSE]],0)</f>
        <v>3.2007586983581835E-3</v>
      </c>
      <c r="Y799" t="str">
        <f>IF(StockData[[#This Row],[Daily Return %]]&gt;0,"Gain",IF(StockData[[#This Row],[Daily Return %]]&lt;0,"Loss","No Change"))</f>
        <v>Gain</v>
      </c>
    </row>
    <row r="800" spans="1:25" x14ac:dyDescent="0.3">
      <c r="A800" s="1">
        <v>45712</v>
      </c>
      <c r="B800" s="1" t="s">
        <v>843</v>
      </c>
      <c r="C800" s="1" t="s">
        <v>54</v>
      </c>
      <c r="D800">
        <f>MONTH(StockData[[#This Row],[DATE]])</f>
        <v>2</v>
      </c>
      <c r="E800">
        <v>2025</v>
      </c>
      <c r="F800" t="s">
        <v>27</v>
      </c>
      <c r="G800" t="str">
        <f>"Q"&amp;ROUNDUP(StockData[[#This Row],[Month Number]]/3,0)</f>
        <v>Q1</v>
      </c>
      <c r="H800" s="1" t="s">
        <v>551</v>
      </c>
      <c r="I800" s="1" t="s">
        <v>29</v>
      </c>
      <c r="J800" t="s">
        <v>30</v>
      </c>
      <c r="K800">
        <v>1681.1</v>
      </c>
      <c r="L800">
        <v>1684.2</v>
      </c>
      <c r="M800">
        <v>1661.1</v>
      </c>
      <c r="N800">
        <v>1692.5</v>
      </c>
      <c r="O800">
        <v>1677</v>
      </c>
      <c r="P800">
        <v>1677.1</v>
      </c>
      <c r="Q800">
        <v>1672.34</v>
      </c>
      <c r="R800">
        <v>10346823</v>
      </c>
      <c r="S800">
        <v>17303402535.099998</v>
      </c>
      <c r="T800">
        <v>245559</v>
      </c>
      <c r="U800">
        <v>7739708</v>
      </c>
      <c r="V800">
        <v>74.8</v>
      </c>
      <c r="W800" s="3">
        <f>StockData[[#This Row],[CLOSE]]-StockData[[#This Row],[PREV. CLOSE]]</f>
        <v>-15.400000000000091</v>
      </c>
      <c r="X800" s="2">
        <f>IFERROR((StockData[[#This Row],[CLOSE]]-StockData[[#This Row],[PREV. CLOSE]])/StockData[[#This Row],[PREV. CLOSE]],0)</f>
        <v>-9.0989660265879419E-3</v>
      </c>
      <c r="Y800" t="str">
        <f>IF(StockData[[#This Row],[Daily Return %]]&gt;0,"Gain",IF(StockData[[#This Row],[Daily Return %]]&lt;0,"Loss","No Change"))</f>
        <v>Loss</v>
      </c>
    </row>
    <row r="801" spans="1:25" x14ac:dyDescent="0.3">
      <c r="A801" s="1">
        <v>45713</v>
      </c>
      <c r="B801" s="1" t="s">
        <v>844</v>
      </c>
      <c r="C801" s="1" t="s">
        <v>54</v>
      </c>
      <c r="D801">
        <f>MONTH(StockData[[#This Row],[DATE]])</f>
        <v>2</v>
      </c>
      <c r="E801">
        <v>2025</v>
      </c>
      <c r="F801" t="s">
        <v>27</v>
      </c>
      <c r="G801" t="str">
        <f>"Q"&amp;ROUNDUP(StockData[[#This Row],[Month Number]]/3,0)</f>
        <v>Q1</v>
      </c>
      <c r="H801" s="1" t="s">
        <v>551</v>
      </c>
      <c r="I801" s="1" t="s">
        <v>29</v>
      </c>
      <c r="J801" t="s">
        <v>30</v>
      </c>
      <c r="K801">
        <v>1671.1</v>
      </c>
      <c r="L801">
        <v>1688</v>
      </c>
      <c r="M801">
        <v>1671.1</v>
      </c>
      <c r="N801">
        <v>1677.1</v>
      </c>
      <c r="O801">
        <v>1680.85</v>
      </c>
      <c r="P801">
        <v>1682.35</v>
      </c>
      <c r="Q801">
        <v>1681.8</v>
      </c>
      <c r="R801">
        <v>12069354</v>
      </c>
      <c r="S801">
        <v>20298255600.950001</v>
      </c>
      <c r="T801">
        <v>222521</v>
      </c>
      <c r="U801">
        <v>7140142</v>
      </c>
      <c r="V801">
        <v>59.16</v>
      </c>
      <c r="W801" s="3">
        <f>StockData[[#This Row],[CLOSE]]-StockData[[#This Row],[PREV. CLOSE]]</f>
        <v>5.25</v>
      </c>
      <c r="X801" s="2">
        <f>IFERROR((StockData[[#This Row],[CLOSE]]-StockData[[#This Row],[PREV. CLOSE]])/StockData[[#This Row],[PREV. CLOSE]],0)</f>
        <v>3.1304036730069765E-3</v>
      </c>
      <c r="Y801" t="str">
        <f>IF(StockData[[#This Row],[Daily Return %]]&gt;0,"Gain",IF(StockData[[#This Row],[Daily Return %]]&lt;0,"Loss","No Change"))</f>
        <v>Gain</v>
      </c>
    </row>
    <row r="802" spans="1:25" x14ac:dyDescent="0.3">
      <c r="A802" s="1">
        <v>45715</v>
      </c>
      <c r="B802" s="1" t="s">
        <v>845</v>
      </c>
      <c r="C802" s="1" t="s">
        <v>54</v>
      </c>
      <c r="D802">
        <f>MONTH(StockData[[#This Row],[DATE]])</f>
        <v>2</v>
      </c>
      <c r="E802">
        <v>2025</v>
      </c>
      <c r="F802" t="s">
        <v>27</v>
      </c>
      <c r="G802" t="str">
        <f>"Q"&amp;ROUNDUP(StockData[[#This Row],[Month Number]]/3,0)</f>
        <v>Q1</v>
      </c>
      <c r="H802" s="1" t="s">
        <v>551</v>
      </c>
      <c r="I802" s="1" t="s">
        <v>29</v>
      </c>
      <c r="J802" t="s">
        <v>30</v>
      </c>
      <c r="K802">
        <v>1682.55</v>
      </c>
      <c r="L802">
        <v>1710.75</v>
      </c>
      <c r="M802">
        <v>1682.55</v>
      </c>
      <c r="N802">
        <v>1682.35</v>
      </c>
      <c r="O802">
        <v>1698.25</v>
      </c>
      <c r="P802">
        <v>1700.7</v>
      </c>
      <c r="Q802">
        <v>1701.04</v>
      </c>
      <c r="R802">
        <v>17893400</v>
      </c>
      <c r="S802">
        <v>30437323745</v>
      </c>
      <c r="T802">
        <v>333728</v>
      </c>
      <c r="U802">
        <v>13247979</v>
      </c>
      <c r="V802">
        <v>74.040000000000006</v>
      </c>
      <c r="W802" s="3">
        <f>StockData[[#This Row],[CLOSE]]-StockData[[#This Row],[PREV. CLOSE]]</f>
        <v>18.350000000000136</v>
      </c>
      <c r="X802" s="2">
        <f>IFERROR((StockData[[#This Row],[CLOSE]]-StockData[[#This Row],[PREV. CLOSE]])/StockData[[#This Row],[PREV. CLOSE]],0)</f>
        <v>1.0907361726156946E-2</v>
      </c>
      <c r="Y802" t="str">
        <f>IF(StockData[[#This Row],[Daily Return %]]&gt;0,"Gain",IF(StockData[[#This Row],[Daily Return %]]&lt;0,"Loss","No Change"))</f>
        <v>Gain</v>
      </c>
    </row>
    <row r="803" spans="1:25" x14ac:dyDescent="0.3">
      <c r="A803" s="1">
        <v>45716</v>
      </c>
      <c r="B803" s="1" t="s">
        <v>846</v>
      </c>
      <c r="C803" s="1" t="s">
        <v>54</v>
      </c>
      <c r="D803">
        <f>MONTH(StockData[[#This Row],[DATE]])</f>
        <v>2</v>
      </c>
      <c r="E803">
        <v>2025</v>
      </c>
      <c r="F803" t="s">
        <v>27</v>
      </c>
      <c r="G803" t="str">
        <f>"Q"&amp;ROUNDUP(StockData[[#This Row],[Month Number]]/3,0)</f>
        <v>Q1</v>
      </c>
      <c r="H803" s="1" t="s">
        <v>551</v>
      </c>
      <c r="I803" s="1" t="s">
        <v>29</v>
      </c>
      <c r="J803" t="s">
        <v>30</v>
      </c>
      <c r="K803">
        <v>1685</v>
      </c>
      <c r="L803">
        <v>1737.25</v>
      </c>
      <c r="M803">
        <v>1685</v>
      </c>
      <c r="N803">
        <v>1700.7</v>
      </c>
      <c r="O803">
        <v>1730.15</v>
      </c>
      <c r="P803">
        <v>1732.4</v>
      </c>
      <c r="Q803">
        <v>1721.14</v>
      </c>
      <c r="R803">
        <v>27258364</v>
      </c>
      <c r="S803">
        <v>46915554649.050003</v>
      </c>
      <c r="T803">
        <v>439035</v>
      </c>
      <c r="U803">
        <v>19548687</v>
      </c>
      <c r="V803">
        <v>71.72</v>
      </c>
      <c r="W803" s="3">
        <f>StockData[[#This Row],[CLOSE]]-StockData[[#This Row],[PREV. CLOSE]]</f>
        <v>31.700000000000045</v>
      </c>
      <c r="X803" s="2">
        <f>IFERROR((StockData[[#This Row],[CLOSE]]-StockData[[#This Row],[PREV. CLOSE]])/StockData[[#This Row],[PREV. CLOSE]],0)</f>
        <v>1.8639383783148143E-2</v>
      </c>
      <c r="Y803" t="str">
        <f>IF(StockData[[#This Row],[Daily Return %]]&gt;0,"Gain",IF(StockData[[#This Row],[Daily Return %]]&lt;0,"Loss","No Change"))</f>
        <v>Gain</v>
      </c>
    </row>
    <row r="804" spans="1:25" x14ac:dyDescent="0.3">
      <c r="A804" s="1">
        <v>45719</v>
      </c>
      <c r="B804" s="1" t="s">
        <v>847</v>
      </c>
      <c r="C804" s="1" t="s">
        <v>76</v>
      </c>
      <c r="D804">
        <f>MONTH(StockData[[#This Row],[DATE]])</f>
        <v>3</v>
      </c>
      <c r="E804">
        <v>2025</v>
      </c>
      <c r="F804" t="s">
        <v>27</v>
      </c>
      <c r="G804" t="str">
        <f>"Q"&amp;ROUNDUP(StockData[[#This Row],[Month Number]]/3,0)</f>
        <v>Q1</v>
      </c>
      <c r="H804" s="1" t="s">
        <v>551</v>
      </c>
      <c r="I804" s="1" t="s">
        <v>29</v>
      </c>
      <c r="J804" t="s">
        <v>30</v>
      </c>
      <c r="K804">
        <v>1739.8</v>
      </c>
      <c r="L804">
        <v>1743.05</v>
      </c>
      <c r="M804">
        <v>1694.1</v>
      </c>
      <c r="N804">
        <v>1732.4</v>
      </c>
      <c r="O804">
        <v>1703.55</v>
      </c>
      <c r="P804">
        <v>1701.55</v>
      </c>
      <c r="Q804">
        <v>1709.27</v>
      </c>
      <c r="R804">
        <v>10602682</v>
      </c>
      <c r="S804">
        <v>18122815702.349998</v>
      </c>
      <c r="T804">
        <v>298350</v>
      </c>
      <c r="U804">
        <v>7174359</v>
      </c>
      <c r="V804">
        <v>67.67</v>
      </c>
      <c r="W804" s="3">
        <f>StockData[[#This Row],[CLOSE]]-StockData[[#This Row],[PREV. CLOSE]]</f>
        <v>-30.850000000000136</v>
      </c>
      <c r="X804" s="2">
        <f>IFERROR((StockData[[#This Row],[CLOSE]]-StockData[[#This Row],[PREV. CLOSE]])/StockData[[#This Row],[PREV. CLOSE]],0)</f>
        <v>-1.7807665666127993E-2</v>
      </c>
      <c r="Y804" t="str">
        <f>IF(StockData[[#This Row],[Daily Return %]]&gt;0,"Gain",IF(StockData[[#This Row],[Daily Return %]]&lt;0,"Loss","No Change"))</f>
        <v>Loss</v>
      </c>
    </row>
    <row r="805" spans="1:25" x14ac:dyDescent="0.3">
      <c r="A805" s="1">
        <v>45720</v>
      </c>
      <c r="B805" s="1" t="s">
        <v>848</v>
      </c>
      <c r="C805" s="1" t="s">
        <v>76</v>
      </c>
      <c r="D805">
        <f>MONTH(StockData[[#This Row],[DATE]])</f>
        <v>3</v>
      </c>
      <c r="E805">
        <v>2025</v>
      </c>
      <c r="F805" t="s">
        <v>27</v>
      </c>
      <c r="G805" t="str">
        <f>"Q"&amp;ROUNDUP(StockData[[#This Row],[Month Number]]/3,0)</f>
        <v>Q1</v>
      </c>
      <c r="H805" s="1" t="s">
        <v>551</v>
      </c>
      <c r="I805" s="1" t="s">
        <v>29</v>
      </c>
      <c r="J805" t="s">
        <v>30</v>
      </c>
      <c r="K805">
        <v>1698</v>
      </c>
      <c r="L805">
        <v>1714.3</v>
      </c>
      <c r="M805">
        <v>1693.25</v>
      </c>
      <c r="N805">
        <v>1701.55</v>
      </c>
      <c r="O805">
        <v>1711.3</v>
      </c>
      <c r="P805">
        <v>1710</v>
      </c>
      <c r="Q805">
        <v>1706.3</v>
      </c>
      <c r="R805">
        <v>9960479</v>
      </c>
      <c r="S805">
        <v>16995592810.65</v>
      </c>
      <c r="T805">
        <v>323741</v>
      </c>
      <c r="U805">
        <v>7276857</v>
      </c>
      <c r="V805">
        <v>73.06</v>
      </c>
      <c r="W805" s="3">
        <f>StockData[[#This Row],[CLOSE]]-StockData[[#This Row],[PREV. CLOSE]]</f>
        <v>8.4500000000000455</v>
      </c>
      <c r="X805" s="2">
        <f>IFERROR((StockData[[#This Row],[CLOSE]]-StockData[[#This Row],[PREV. CLOSE]])/StockData[[#This Row],[PREV. CLOSE]],0)</f>
        <v>4.9660603567335936E-3</v>
      </c>
      <c r="Y805" t="str">
        <f>IF(StockData[[#This Row],[Daily Return %]]&gt;0,"Gain",IF(StockData[[#This Row],[Daily Return %]]&lt;0,"Loss","No Change"))</f>
        <v>Gain</v>
      </c>
    </row>
    <row r="806" spans="1:25" x14ac:dyDescent="0.3">
      <c r="A806" s="1">
        <v>45721</v>
      </c>
      <c r="B806" s="1" t="s">
        <v>849</v>
      </c>
      <c r="C806" s="1" t="s">
        <v>76</v>
      </c>
      <c r="D806">
        <f>MONTH(StockData[[#This Row],[DATE]])</f>
        <v>3</v>
      </c>
      <c r="E806">
        <v>2025</v>
      </c>
      <c r="F806" t="s">
        <v>27</v>
      </c>
      <c r="G806" t="str">
        <f>"Q"&amp;ROUNDUP(StockData[[#This Row],[Month Number]]/3,0)</f>
        <v>Q1</v>
      </c>
      <c r="H806" s="1" t="s">
        <v>551</v>
      </c>
      <c r="I806" s="1" t="s">
        <v>29</v>
      </c>
      <c r="J806" t="s">
        <v>30</v>
      </c>
      <c r="K806">
        <v>1701.95</v>
      </c>
      <c r="L806">
        <v>1710.8</v>
      </c>
      <c r="M806">
        <v>1688.25</v>
      </c>
      <c r="N806">
        <v>1710</v>
      </c>
      <c r="O806">
        <v>1692.1</v>
      </c>
      <c r="P806">
        <v>1690</v>
      </c>
      <c r="Q806">
        <v>1695.97</v>
      </c>
      <c r="R806">
        <v>10791936</v>
      </c>
      <c r="S806">
        <v>18302795483</v>
      </c>
      <c r="T806">
        <v>361183</v>
      </c>
      <c r="U806">
        <v>7758409</v>
      </c>
      <c r="V806">
        <v>71.89</v>
      </c>
      <c r="W806" s="3">
        <f>StockData[[#This Row],[CLOSE]]-StockData[[#This Row],[PREV. CLOSE]]</f>
        <v>-20</v>
      </c>
      <c r="X806" s="2">
        <f>IFERROR((StockData[[#This Row],[CLOSE]]-StockData[[#This Row],[PREV. CLOSE]])/StockData[[#This Row],[PREV. CLOSE]],0)</f>
        <v>-1.1695906432748537E-2</v>
      </c>
      <c r="Y806" t="str">
        <f>IF(StockData[[#This Row],[Daily Return %]]&gt;0,"Gain",IF(StockData[[#This Row],[Daily Return %]]&lt;0,"Loss","No Change"))</f>
        <v>Loss</v>
      </c>
    </row>
    <row r="807" spans="1:25" x14ac:dyDescent="0.3">
      <c r="A807" s="1">
        <v>45722</v>
      </c>
      <c r="B807" s="1" t="s">
        <v>850</v>
      </c>
      <c r="C807" s="1" t="s">
        <v>76</v>
      </c>
      <c r="D807">
        <f>MONTH(StockData[[#This Row],[DATE]])</f>
        <v>3</v>
      </c>
      <c r="E807">
        <v>2025</v>
      </c>
      <c r="F807" t="s">
        <v>27</v>
      </c>
      <c r="G807" t="str">
        <f>"Q"&amp;ROUNDUP(StockData[[#This Row],[Month Number]]/3,0)</f>
        <v>Q1</v>
      </c>
      <c r="H807" s="1" t="s">
        <v>551</v>
      </c>
      <c r="I807" s="1" t="s">
        <v>29</v>
      </c>
      <c r="J807" t="s">
        <v>30</v>
      </c>
      <c r="K807">
        <v>1687</v>
      </c>
      <c r="L807">
        <v>1699.9</v>
      </c>
      <c r="M807">
        <v>1672.25</v>
      </c>
      <c r="N807">
        <v>1690</v>
      </c>
      <c r="O807">
        <v>1692.4</v>
      </c>
      <c r="P807">
        <v>1691.2</v>
      </c>
      <c r="Q807">
        <v>1686.14</v>
      </c>
      <c r="R807">
        <v>16483044</v>
      </c>
      <c r="S807">
        <v>27792685275.849998</v>
      </c>
      <c r="T807">
        <v>399697</v>
      </c>
      <c r="U807">
        <v>10038498</v>
      </c>
      <c r="V807">
        <v>60.9</v>
      </c>
      <c r="W807" s="3">
        <f>StockData[[#This Row],[CLOSE]]-StockData[[#This Row],[PREV. CLOSE]]</f>
        <v>1.2000000000000455</v>
      </c>
      <c r="X807" s="2">
        <f>IFERROR((StockData[[#This Row],[CLOSE]]-StockData[[#This Row],[PREV. CLOSE]])/StockData[[#This Row],[PREV. CLOSE]],0)</f>
        <v>7.1005917159765999E-4</v>
      </c>
      <c r="Y807" t="str">
        <f>IF(StockData[[#This Row],[Daily Return %]]&gt;0,"Gain",IF(StockData[[#This Row],[Daily Return %]]&lt;0,"Loss","No Change"))</f>
        <v>Gain</v>
      </c>
    </row>
    <row r="808" spans="1:25" x14ac:dyDescent="0.3">
      <c r="A808" s="1">
        <v>45723</v>
      </c>
      <c r="B808" s="1" t="s">
        <v>851</v>
      </c>
      <c r="C808" s="1" t="s">
        <v>76</v>
      </c>
      <c r="D808">
        <f>MONTH(StockData[[#This Row],[DATE]])</f>
        <v>3</v>
      </c>
      <c r="E808">
        <v>2025</v>
      </c>
      <c r="F808" t="s">
        <v>27</v>
      </c>
      <c r="G808" t="str">
        <f>"Q"&amp;ROUNDUP(StockData[[#This Row],[Month Number]]/3,0)</f>
        <v>Q1</v>
      </c>
      <c r="H808" s="1" t="s">
        <v>551</v>
      </c>
      <c r="I808" s="1" t="s">
        <v>29</v>
      </c>
      <c r="J808" t="s">
        <v>30</v>
      </c>
      <c r="K808">
        <v>1682</v>
      </c>
      <c r="L808">
        <v>1701.15</v>
      </c>
      <c r="M808">
        <v>1677.6</v>
      </c>
      <c r="N808">
        <v>1691.2</v>
      </c>
      <c r="O808">
        <v>1688</v>
      </c>
      <c r="P808">
        <v>1689.25</v>
      </c>
      <c r="Q808">
        <v>1690.66</v>
      </c>
      <c r="R808">
        <v>6686457</v>
      </c>
      <c r="S808">
        <v>11304555576.9</v>
      </c>
      <c r="T808">
        <v>191461</v>
      </c>
      <c r="U808">
        <v>4333273</v>
      </c>
      <c r="V808">
        <v>64.81</v>
      </c>
      <c r="W808" s="3">
        <f>StockData[[#This Row],[CLOSE]]-StockData[[#This Row],[PREV. CLOSE]]</f>
        <v>-1.9500000000000455</v>
      </c>
      <c r="X808" s="2">
        <f>IFERROR((StockData[[#This Row],[CLOSE]]-StockData[[#This Row],[PREV. CLOSE]])/StockData[[#This Row],[PREV. CLOSE]],0)</f>
        <v>-1.1530274361400458E-3</v>
      </c>
      <c r="Y808" t="str">
        <f>IF(StockData[[#This Row],[Daily Return %]]&gt;0,"Gain",IF(StockData[[#This Row],[Daily Return %]]&lt;0,"Loss","No Change"))</f>
        <v>Loss</v>
      </c>
    </row>
    <row r="809" spans="1:25" x14ac:dyDescent="0.3">
      <c r="A809" s="1">
        <v>45726</v>
      </c>
      <c r="B809" s="1" t="s">
        <v>852</v>
      </c>
      <c r="C809" s="1" t="s">
        <v>76</v>
      </c>
      <c r="D809">
        <f>MONTH(StockData[[#This Row],[DATE]])</f>
        <v>3</v>
      </c>
      <c r="E809">
        <v>2025</v>
      </c>
      <c r="F809" t="s">
        <v>27</v>
      </c>
      <c r="G809" t="str">
        <f>"Q"&amp;ROUNDUP(StockData[[#This Row],[Month Number]]/3,0)</f>
        <v>Q1</v>
      </c>
      <c r="H809" s="1" t="s">
        <v>551</v>
      </c>
      <c r="I809" s="1" t="s">
        <v>29</v>
      </c>
      <c r="J809" t="s">
        <v>30</v>
      </c>
      <c r="K809">
        <v>1689</v>
      </c>
      <c r="L809">
        <v>1699.9</v>
      </c>
      <c r="M809">
        <v>1683.05</v>
      </c>
      <c r="N809">
        <v>1689.25</v>
      </c>
      <c r="O809">
        <v>1688.7</v>
      </c>
      <c r="P809">
        <v>1687.5</v>
      </c>
      <c r="Q809">
        <v>1689.67</v>
      </c>
      <c r="R809">
        <v>7802025</v>
      </c>
      <c r="S809">
        <v>13182846005.049999</v>
      </c>
      <c r="T809">
        <v>284969</v>
      </c>
      <c r="U809">
        <v>5764864</v>
      </c>
      <c r="V809">
        <v>73.89</v>
      </c>
      <c r="W809" s="3">
        <f>StockData[[#This Row],[CLOSE]]-StockData[[#This Row],[PREV. CLOSE]]</f>
        <v>-1.75</v>
      </c>
      <c r="X809" s="2">
        <f>IFERROR((StockData[[#This Row],[CLOSE]]-StockData[[#This Row],[PREV. CLOSE]])/StockData[[#This Row],[PREV. CLOSE]],0)</f>
        <v>-1.0359627053426078E-3</v>
      </c>
      <c r="Y809" t="str">
        <f>IF(StockData[[#This Row],[Daily Return %]]&gt;0,"Gain",IF(StockData[[#This Row],[Daily Return %]]&lt;0,"Loss","No Change"))</f>
        <v>Loss</v>
      </c>
    </row>
    <row r="810" spans="1:25" x14ac:dyDescent="0.3">
      <c r="A810" s="1">
        <v>45727</v>
      </c>
      <c r="B810" s="1" t="s">
        <v>853</v>
      </c>
      <c r="C810" s="1" t="s">
        <v>76</v>
      </c>
      <c r="D810">
        <f>MONTH(StockData[[#This Row],[DATE]])</f>
        <v>3</v>
      </c>
      <c r="E810">
        <v>2025</v>
      </c>
      <c r="F810" t="s">
        <v>27</v>
      </c>
      <c r="G810" t="str">
        <f>"Q"&amp;ROUNDUP(StockData[[#This Row],[Month Number]]/3,0)</f>
        <v>Q1</v>
      </c>
      <c r="H810" s="1" t="s">
        <v>551</v>
      </c>
      <c r="I810" s="1" t="s">
        <v>29</v>
      </c>
      <c r="J810" t="s">
        <v>30</v>
      </c>
      <c r="K810">
        <v>1682.4</v>
      </c>
      <c r="L810">
        <v>1694</v>
      </c>
      <c r="M810">
        <v>1670.05</v>
      </c>
      <c r="N810">
        <v>1687.5</v>
      </c>
      <c r="O810">
        <v>1687.9</v>
      </c>
      <c r="P810">
        <v>1685.5</v>
      </c>
      <c r="Q810">
        <v>1685.65</v>
      </c>
      <c r="R810">
        <v>9949215</v>
      </c>
      <c r="S810">
        <v>16770918814.65</v>
      </c>
      <c r="T810">
        <v>272484</v>
      </c>
      <c r="U810">
        <v>7071075</v>
      </c>
      <c r="V810">
        <v>71.069999999999993</v>
      </c>
      <c r="W810" s="3">
        <f>StockData[[#This Row],[CLOSE]]-StockData[[#This Row],[PREV. CLOSE]]</f>
        <v>-2</v>
      </c>
      <c r="X810" s="2">
        <f>IFERROR((StockData[[#This Row],[CLOSE]]-StockData[[#This Row],[PREV. CLOSE]])/StockData[[#This Row],[PREV. CLOSE]],0)</f>
        <v>-1.1851851851851852E-3</v>
      </c>
      <c r="Y810" t="str">
        <f>IF(StockData[[#This Row],[Daily Return %]]&gt;0,"Gain",IF(StockData[[#This Row],[Daily Return %]]&lt;0,"Loss","No Change"))</f>
        <v>Loss</v>
      </c>
    </row>
    <row r="811" spans="1:25" x14ac:dyDescent="0.3">
      <c r="A811" s="1">
        <v>45728</v>
      </c>
      <c r="B811" s="1" t="s">
        <v>854</v>
      </c>
      <c r="C811" s="1" t="s">
        <v>76</v>
      </c>
      <c r="D811">
        <f>MONTH(StockData[[#This Row],[DATE]])</f>
        <v>3</v>
      </c>
      <c r="E811">
        <v>2025</v>
      </c>
      <c r="F811" t="s">
        <v>27</v>
      </c>
      <c r="G811" t="str">
        <f>"Q"&amp;ROUNDUP(StockData[[#This Row],[Month Number]]/3,0)</f>
        <v>Q1</v>
      </c>
      <c r="H811" s="1" t="s">
        <v>551</v>
      </c>
      <c r="I811" s="1" t="s">
        <v>29</v>
      </c>
      <c r="J811" t="s">
        <v>30</v>
      </c>
      <c r="K811">
        <v>1691.55</v>
      </c>
      <c r="L811">
        <v>1718.5</v>
      </c>
      <c r="M811">
        <v>1691.55</v>
      </c>
      <c r="N811">
        <v>1685.5</v>
      </c>
      <c r="O811">
        <v>1711.8</v>
      </c>
      <c r="P811">
        <v>1711.15</v>
      </c>
      <c r="Q811">
        <v>1710.44</v>
      </c>
      <c r="R811">
        <v>9392053</v>
      </c>
      <c r="S811">
        <v>16064564334.1</v>
      </c>
      <c r="T811">
        <v>277146</v>
      </c>
      <c r="U811">
        <v>6780880</v>
      </c>
      <c r="V811">
        <v>72.2</v>
      </c>
      <c r="W811" s="3">
        <f>StockData[[#This Row],[CLOSE]]-StockData[[#This Row],[PREV. CLOSE]]</f>
        <v>25.650000000000091</v>
      </c>
      <c r="X811" s="2">
        <f>IFERROR((StockData[[#This Row],[CLOSE]]-StockData[[#This Row],[PREV. CLOSE]])/StockData[[#This Row],[PREV. CLOSE]],0)</f>
        <v>1.5218036191041288E-2</v>
      </c>
      <c r="Y811" t="str">
        <f>IF(StockData[[#This Row],[Daily Return %]]&gt;0,"Gain",IF(StockData[[#This Row],[Daily Return %]]&lt;0,"Loss","No Change"))</f>
        <v>Gain</v>
      </c>
    </row>
    <row r="812" spans="1:25" x14ac:dyDescent="0.3">
      <c r="A812" s="1">
        <v>45729</v>
      </c>
      <c r="B812" s="1" t="s">
        <v>855</v>
      </c>
      <c r="C812" s="1" t="s">
        <v>76</v>
      </c>
      <c r="D812">
        <f>MONTH(StockData[[#This Row],[DATE]])</f>
        <v>3</v>
      </c>
      <c r="E812">
        <v>2025</v>
      </c>
      <c r="F812" t="s">
        <v>27</v>
      </c>
      <c r="G812" t="str">
        <f>"Q"&amp;ROUNDUP(StockData[[#This Row],[Month Number]]/3,0)</f>
        <v>Q1</v>
      </c>
      <c r="H812" s="1" t="s">
        <v>551</v>
      </c>
      <c r="I812" s="1" t="s">
        <v>29</v>
      </c>
      <c r="J812" t="s">
        <v>30</v>
      </c>
      <c r="K812">
        <v>1716.05</v>
      </c>
      <c r="L812">
        <v>1720.8</v>
      </c>
      <c r="M812">
        <v>1700.05</v>
      </c>
      <c r="N812">
        <v>1711.15</v>
      </c>
      <c r="O812">
        <v>1705</v>
      </c>
      <c r="P812">
        <v>1706.6</v>
      </c>
      <c r="Q812">
        <v>1711.11</v>
      </c>
      <c r="R812">
        <v>7868132</v>
      </c>
      <c r="S812">
        <v>13463215400.700001</v>
      </c>
      <c r="T812">
        <v>185351</v>
      </c>
      <c r="U812">
        <v>5238428</v>
      </c>
      <c r="V812">
        <v>66.58</v>
      </c>
      <c r="W812" s="3">
        <f>StockData[[#This Row],[CLOSE]]-StockData[[#This Row],[PREV. CLOSE]]</f>
        <v>-4.5500000000001819</v>
      </c>
      <c r="X812" s="2">
        <f>IFERROR((StockData[[#This Row],[CLOSE]]-StockData[[#This Row],[PREV. CLOSE]])/StockData[[#This Row],[PREV. CLOSE]],0)</f>
        <v>-2.6590304765801839E-3</v>
      </c>
      <c r="Y812" t="str">
        <f>IF(StockData[[#This Row],[Daily Return %]]&gt;0,"Gain",IF(StockData[[#This Row],[Daily Return %]]&lt;0,"Loss","No Change"))</f>
        <v>Loss</v>
      </c>
    </row>
    <row r="813" spans="1:25" x14ac:dyDescent="0.3">
      <c r="A813" s="1">
        <v>45733</v>
      </c>
      <c r="B813" s="1" t="s">
        <v>856</v>
      </c>
      <c r="C813" s="1" t="s">
        <v>76</v>
      </c>
      <c r="D813">
        <f>MONTH(StockData[[#This Row],[DATE]])</f>
        <v>3</v>
      </c>
      <c r="E813">
        <v>2025</v>
      </c>
      <c r="F813" t="s">
        <v>27</v>
      </c>
      <c r="G813" t="str">
        <f>"Q"&amp;ROUNDUP(StockData[[#This Row],[Month Number]]/3,0)</f>
        <v>Q1</v>
      </c>
      <c r="H813" s="1" t="s">
        <v>551</v>
      </c>
      <c r="I813" s="1" t="s">
        <v>29</v>
      </c>
      <c r="J813" t="s">
        <v>30</v>
      </c>
      <c r="K813">
        <v>1705</v>
      </c>
      <c r="L813">
        <v>1724</v>
      </c>
      <c r="M813">
        <v>1705</v>
      </c>
      <c r="N813">
        <v>1706.6</v>
      </c>
      <c r="O813">
        <v>1710.5</v>
      </c>
      <c r="P813">
        <v>1710.4</v>
      </c>
      <c r="Q813">
        <v>1711.13</v>
      </c>
      <c r="R813">
        <v>9475957</v>
      </c>
      <c r="S813">
        <v>16214635449.549999</v>
      </c>
      <c r="T813">
        <v>365060</v>
      </c>
      <c r="U813">
        <v>7111163</v>
      </c>
      <c r="V813">
        <v>75.040000000000006</v>
      </c>
      <c r="W813" s="3">
        <f>StockData[[#This Row],[CLOSE]]-StockData[[#This Row],[PREV. CLOSE]]</f>
        <v>3.8000000000001819</v>
      </c>
      <c r="X813" s="2">
        <f>IFERROR((StockData[[#This Row],[CLOSE]]-StockData[[#This Row],[PREV. CLOSE]])/StockData[[#This Row],[PREV. CLOSE]],0)</f>
        <v>2.2266494784953603E-3</v>
      </c>
      <c r="Y813" t="str">
        <f>IF(StockData[[#This Row],[Daily Return %]]&gt;0,"Gain",IF(StockData[[#This Row],[Daily Return %]]&lt;0,"Loss","No Change"))</f>
        <v>Gain</v>
      </c>
    </row>
    <row r="814" spans="1:25" x14ac:dyDescent="0.3">
      <c r="A814" s="1">
        <v>45734</v>
      </c>
      <c r="B814" s="1" t="s">
        <v>857</v>
      </c>
      <c r="C814" s="1" t="s">
        <v>76</v>
      </c>
      <c r="D814">
        <f>MONTH(StockData[[#This Row],[DATE]])</f>
        <v>3</v>
      </c>
      <c r="E814">
        <v>2025</v>
      </c>
      <c r="F814" t="s">
        <v>27</v>
      </c>
      <c r="G814" t="str">
        <f>"Q"&amp;ROUNDUP(StockData[[#This Row],[Month Number]]/3,0)</f>
        <v>Q1</v>
      </c>
      <c r="H814" s="1" t="s">
        <v>551</v>
      </c>
      <c r="I814" s="1" t="s">
        <v>29</v>
      </c>
      <c r="J814" t="s">
        <v>30</v>
      </c>
      <c r="K814">
        <v>1728</v>
      </c>
      <c r="L814">
        <v>1737.4</v>
      </c>
      <c r="M814">
        <v>1715.05</v>
      </c>
      <c r="N814">
        <v>1710.4</v>
      </c>
      <c r="O814">
        <v>1735.6</v>
      </c>
      <c r="P814">
        <v>1732.2</v>
      </c>
      <c r="Q814">
        <v>1729.28</v>
      </c>
      <c r="R814">
        <v>10953589</v>
      </c>
      <c r="S814">
        <v>18941785563.700001</v>
      </c>
      <c r="T814">
        <v>248631</v>
      </c>
      <c r="U814">
        <v>6834573</v>
      </c>
      <c r="V814">
        <v>62.4</v>
      </c>
      <c r="W814" s="3">
        <f>StockData[[#This Row],[CLOSE]]-StockData[[#This Row],[PREV. CLOSE]]</f>
        <v>21.799999999999955</v>
      </c>
      <c r="X814" s="2">
        <f>IFERROR((StockData[[#This Row],[CLOSE]]-StockData[[#This Row],[PREV. CLOSE]])/StockData[[#This Row],[PREV. CLOSE]],0)</f>
        <v>1.2745556594948523E-2</v>
      </c>
      <c r="Y814" t="str">
        <f>IF(StockData[[#This Row],[Daily Return %]]&gt;0,"Gain",IF(StockData[[#This Row],[Daily Return %]]&lt;0,"Loss","No Change"))</f>
        <v>Gain</v>
      </c>
    </row>
    <row r="815" spans="1:25" x14ac:dyDescent="0.3">
      <c r="A815" s="1">
        <v>45735</v>
      </c>
      <c r="B815" s="1" t="s">
        <v>858</v>
      </c>
      <c r="C815" s="1" t="s">
        <v>76</v>
      </c>
      <c r="D815">
        <f>MONTH(StockData[[#This Row],[DATE]])</f>
        <v>3</v>
      </c>
      <c r="E815">
        <v>2025</v>
      </c>
      <c r="F815" t="s">
        <v>27</v>
      </c>
      <c r="G815" t="str">
        <f>"Q"&amp;ROUNDUP(StockData[[#This Row],[Month Number]]/3,0)</f>
        <v>Q1</v>
      </c>
      <c r="H815" s="1" t="s">
        <v>551</v>
      </c>
      <c r="I815" s="1" t="s">
        <v>29</v>
      </c>
      <c r="J815" t="s">
        <v>30</v>
      </c>
      <c r="K815">
        <v>1735</v>
      </c>
      <c r="L815">
        <v>1751</v>
      </c>
      <c r="M815">
        <v>1732.2</v>
      </c>
      <c r="N815">
        <v>1732.2</v>
      </c>
      <c r="O815">
        <v>1743.95</v>
      </c>
      <c r="P815">
        <v>1744.1</v>
      </c>
      <c r="Q815">
        <v>1743.72</v>
      </c>
      <c r="R815">
        <v>7610703</v>
      </c>
      <c r="S815">
        <v>13270934759.25</v>
      </c>
      <c r="T815">
        <v>201878</v>
      </c>
      <c r="U815">
        <v>5811993</v>
      </c>
      <c r="V815">
        <v>76.37</v>
      </c>
      <c r="W815" s="3">
        <f>StockData[[#This Row],[CLOSE]]-StockData[[#This Row],[PREV. CLOSE]]</f>
        <v>11.899999999999864</v>
      </c>
      <c r="X815" s="2">
        <f>IFERROR((StockData[[#This Row],[CLOSE]]-StockData[[#This Row],[PREV. CLOSE]])/StockData[[#This Row],[PREV. CLOSE]],0)</f>
        <v>6.8698764576837915E-3</v>
      </c>
      <c r="Y815" t="str">
        <f>IF(StockData[[#This Row],[Daily Return %]]&gt;0,"Gain",IF(StockData[[#This Row],[Daily Return %]]&lt;0,"Loss","No Change"))</f>
        <v>Gain</v>
      </c>
    </row>
    <row r="816" spans="1:25" x14ac:dyDescent="0.3">
      <c r="A816" s="1">
        <v>45736</v>
      </c>
      <c r="B816" s="1" t="s">
        <v>859</v>
      </c>
      <c r="C816" s="1" t="s">
        <v>76</v>
      </c>
      <c r="D816">
        <f>MONTH(StockData[[#This Row],[DATE]])</f>
        <v>3</v>
      </c>
      <c r="E816">
        <v>2025</v>
      </c>
      <c r="F816" t="s">
        <v>27</v>
      </c>
      <c r="G816" t="str">
        <f>"Q"&amp;ROUNDUP(StockData[[#This Row],[Month Number]]/3,0)</f>
        <v>Q1</v>
      </c>
      <c r="H816" s="1" t="s">
        <v>551</v>
      </c>
      <c r="I816" s="1" t="s">
        <v>29</v>
      </c>
      <c r="J816" t="s">
        <v>30</v>
      </c>
      <c r="K816">
        <v>1754</v>
      </c>
      <c r="L816">
        <v>1774</v>
      </c>
      <c r="M816">
        <v>1749.3</v>
      </c>
      <c r="N816">
        <v>1744.1</v>
      </c>
      <c r="O816">
        <v>1766.6</v>
      </c>
      <c r="P816">
        <v>1768.75</v>
      </c>
      <c r="Q816">
        <v>1760.62</v>
      </c>
      <c r="R816">
        <v>8916989</v>
      </c>
      <c r="S816">
        <v>15699398473.15</v>
      </c>
      <c r="T816">
        <v>218030</v>
      </c>
      <c r="U816">
        <v>5904489</v>
      </c>
      <c r="V816">
        <v>66.22</v>
      </c>
      <c r="W816" s="3">
        <f>StockData[[#This Row],[CLOSE]]-StockData[[#This Row],[PREV. CLOSE]]</f>
        <v>24.650000000000091</v>
      </c>
      <c r="X816" s="2">
        <f>IFERROR((StockData[[#This Row],[CLOSE]]-StockData[[#This Row],[PREV. CLOSE]])/StockData[[#This Row],[PREV. CLOSE]],0)</f>
        <v>1.4133363912619741E-2</v>
      </c>
      <c r="Y816" t="str">
        <f>IF(StockData[[#This Row],[Daily Return %]]&gt;0,"Gain",IF(StockData[[#This Row],[Daily Return %]]&lt;0,"Loss","No Change"))</f>
        <v>Gain</v>
      </c>
    </row>
    <row r="817" spans="1:25" x14ac:dyDescent="0.3">
      <c r="A817" s="1">
        <v>45737</v>
      </c>
      <c r="B817" s="1" t="s">
        <v>860</v>
      </c>
      <c r="C817" s="1" t="s">
        <v>76</v>
      </c>
      <c r="D817">
        <f>MONTH(StockData[[#This Row],[DATE]])</f>
        <v>3</v>
      </c>
      <c r="E817">
        <v>2025</v>
      </c>
      <c r="F817" t="s">
        <v>27</v>
      </c>
      <c r="G817" t="str">
        <f>"Q"&amp;ROUNDUP(StockData[[#This Row],[Month Number]]/3,0)</f>
        <v>Q1</v>
      </c>
      <c r="H817" s="1" t="s">
        <v>551</v>
      </c>
      <c r="I817" s="1" t="s">
        <v>29</v>
      </c>
      <c r="J817" t="s">
        <v>30</v>
      </c>
      <c r="K817">
        <v>1755.55</v>
      </c>
      <c r="L817">
        <v>1774.1</v>
      </c>
      <c r="M817">
        <v>1755.55</v>
      </c>
      <c r="N817">
        <v>1768.75</v>
      </c>
      <c r="O817">
        <v>1772.5</v>
      </c>
      <c r="P817">
        <v>1770.35</v>
      </c>
      <c r="Q817">
        <v>1766.98</v>
      </c>
      <c r="R817">
        <v>16754132</v>
      </c>
      <c r="S817">
        <v>29604196148.950001</v>
      </c>
      <c r="T817">
        <v>210244</v>
      </c>
      <c r="U817">
        <v>12849014</v>
      </c>
      <c r="V817">
        <v>76.69</v>
      </c>
      <c r="W817" s="3">
        <f>StockData[[#This Row],[CLOSE]]-StockData[[#This Row],[PREV. CLOSE]]</f>
        <v>1.5999999999999091</v>
      </c>
      <c r="X817" s="2">
        <f>IFERROR((StockData[[#This Row],[CLOSE]]-StockData[[#This Row],[PREV. CLOSE]])/StockData[[#This Row],[PREV. CLOSE]],0)</f>
        <v>9.0459363957592031E-4</v>
      </c>
      <c r="Y817" t="str">
        <f>IF(StockData[[#This Row],[Daily Return %]]&gt;0,"Gain",IF(StockData[[#This Row],[Daily Return %]]&lt;0,"Loss","No Change"))</f>
        <v>Gain</v>
      </c>
    </row>
    <row r="818" spans="1:25" x14ac:dyDescent="0.3">
      <c r="A818" s="1">
        <v>45740</v>
      </c>
      <c r="B818" s="1" t="s">
        <v>861</v>
      </c>
      <c r="C818" s="1" t="s">
        <v>76</v>
      </c>
      <c r="D818">
        <f>MONTH(StockData[[#This Row],[DATE]])</f>
        <v>3</v>
      </c>
      <c r="E818">
        <v>2025</v>
      </c>
      <c r="F818" t="s">
        <v>27</v>
      </c>
      <c r="G818" t="str">
        <f>"Q"&amp;ROUNDUP(StockData[[#This Row],[Month Number]]/3,0)</f>
        <v>Q1</v>
      </c>
      <c r="H818" s="1" t="s">
        <v>551</v>
      </c>
      <c r="I818" s="1" t="s">
        <v>29</v>
      </c>
      <c r="J818" t="s">
        <v>30</v>
      </c>
      <c r="K818">
        <v>1779</v>
      </c>
      <c r="L818">
        <v>1804.4</v>
      </c>
      <c r="M818">
        <v>1773.65</v>
      </c>
      <c r="N818">
        <v>1770.35</v>
      </c>
      <c r="O818">
        <v>1802.8</v>
      </c>
      <c r="P818">
        <v>1800</v>
      </c>
      <c r="Q818">
        <v>1794.28</v>
      </c>
      <c r="R818">
        <v>8696868</v>
      </c>
      <c r="S818">
        <v>15604655158.799999</v>
      </c>
      <c r="T818">
        <v>286856</v>
      </c>
      <c r="U818">
        <v>5767323</v>
      </c>
      <c r="V818">
        <v>66.31</v>
      </c>
      <c r="W818" s="3">
        <f>StockData[[#This Row],[CLOSE]]-StockData[[#This Row],[PREV. CLOSE]]</f>
        <v>29.650000000000091</v>
      </c>
      <c r="X818" s="2">
        <f>IFERROR((StockData[[#This Row],[CLOSE]]-StockData[[#This Row],[PREV. CLOSE]])/StockData[[#This Row],[PREV. CLOSE]],0)</f>
        <v>1.6748100658062016E-2</v>
      </c>
      <c r="Y818" t="str">
        <f>IF(StockData[[#This Row],[Daily Return %]]&gt;0,"Gain",IF(StockData[[#This Row],[Daily Return %]]&lt;0,"Loss","No Change"))</f>
        <v>Gain</v>
      </c>
    </row>
    <row r="819" spans="1:25" x14ac:dyDescent="0.3">
      <c r="A819" s="1">
        <v>45741</v>
      </c>
      <c r="B819" s="1" t="s">
        <v>862</v>
      </c>
      <c r="C819" s="1" t="s">
        <v>76</v>
      </c>
      <c r="D819">
        <f>MONTH(StockData[[#This Row],[DATE]])</f>
        <v>3</v>
      </c>
      <c r="E819">
        <v>2025</v>
      </c>
      <c r="F819" t="s">
        <v>27</v>
      </c>
      <c r="G819" t="str">
        <f>"Q"&amp;ROUNDUP(StockData[[#This Row],[Month Number]]/3,0)</f>
        <v>Q1</v>
      </c>
      <c r="H819" s="1" t="s">
        <v>551</v>
      </c>
      <c r="I819" s="1" t="s">
        <v>29</v>
      </c>
      <c r="J819" t="s">
        <v>30</v>
      </c>
      <c r="K819">
        <v>1804.9</v>
      </c>
      <c r="L819">
        <v>1843.7</v>
      </c>
      <c r="M819">
        <v>1801.5</v>
      </c>
      <c r="N819">
        <v>1800</v>
      </c>
      <c r="O819">
        <v>1816</v>
      </c>
      <c r="P819">
        <v>1821.45</v>
      </c>
      <c r="Q819">
        <v>1825.84</v>
      </c>
      <c r="R819">
        <v>19550708</v>
      </c>
      <c r="S819">
        <v>35696516139.199997</v>
      </c>
      <c r="T819">
        <v>407401</v>
      </c>
      <c r="U819">
        <v>11974103</v>
      </c>
      <c r="V819">
        <v>61.25</v>
      </c>
      <c r="W819" s="3">
        <f>StockData[[#This Row],[CLOSE]]-StockData[[#This Row],[PREV. CLOSE]]</f>
        <v>21.450000000000045</v>
      </c>
      <c r="X819" s="2">
        <f>IFERROR((StockData[[#This Row],[CLOSE]]-StockData[[#This Row],[PREV. CLOSE]])/StockData[[#This Row],[PREV. CLOSE]],0)</f>
        <v>1.1916666666666692E-2</v>
      </c>
      <c r="Y819" t="str">
        <f>IF(StockData[[#This Row],[Daily Return %]]&gt;0,"Gain",IF(StockData[[#This Row],[Daily Return %]]&lt;0,"Loss","No Change"))</f>
        <v>Gain</v>
      </c>
    </row>
    <row r="820" spans="1:25" x14ac:dyDescent="0.3">
      <c r="A820" s="1">
        <v>45742</v>
      </c>
      <c r="B820" s="1" t="s">
        <v>863</v>
      </c>
      <c r="C820" s="1" t="s">
        <v>76</v>
      </c>
      <c r="D820">
        <f>MONTH(StockData[[#This Row],[DATE]])</f>
        <v>3</v>
      </c>
      <c r="E820">
        <v>2025</v>
      </c>
      <c r="F820" t="s">
        <v>27</v>
      </c>
      <c r="G820" t="str">
        <f>"Q"&amp;ROUNDUP(StockData[[#This Row],[Month Number]]/3,0)</f>
        <v>Q1</v>
      </c>
      <c r="H820" s="1" t="s">
        <v>551</v>
      </c>
      <c r="I820" s="1" t="s">
        <v>29</v>
      </c>
      <c r="J820" t="s">
        <v>30</v>
      </c>
      <c r="K820">
        <v>1825</v>
      </c>
      <c r="L820">
        <v>1827.5</v>
      </c>
      <c r="M820">
        <v>1802</v>
      </c>
      <c r="N820">
        <v>1821.45</v>
      </c>
      <c r="O820">
        <v>1803</v>
      </c>
      <c r="P820">
        <v>1806.55</v>
      </c>
      <c r="Q820">
        <v>1814.11</v>
      </c>
      <c r="R820">
        <v>12239221</v>
      </c>
      <c r="S820">
        <v>22203311052.099998</v>
      </c>
      <c r="T820">
        <v>265431</v>
      </c>
      <c r="U820">
        <v>8782277</v>
      </c>
      <c r="V820">
        <v>71.760000000000005</v>
      </c>
      <c r="W820" s="3">
        <f>StockData[[#This Row],[CLOSE]]-StockData[[#This Row],[PREV. CLOSE]]</f>
        <v>-14.900000000000091</v>
      </c>
      <c r="X820" s="2">
        <f>IFERROR((StockData[[#This Row],[CLOSE]]-StockData[[#This Row],[PREV. CLOSE]])/StockData[[#This Row],[PREV. CLOSE]],0)</f>
        <v>-8.1802959180872874E-3</v>
      </c>
      <c r="Y820" t="str">
        <f>IF(StockData[[#This Row],[Daily Return %]]&gt;0,"Gain",IF(StockData[[#This Row],[Daily Return %]]&lt;0,"Loss","No Change"))</f>
        <v>Loss</v>
      </c>
    </row>
    <row r="821" spans="1:25" x14ac:dyDescent="0.3">
      <c r="A821" s="1">
        <v>45743</v>
      </c>
      <c r="B821" s="1" t="s">
        <v>864</v>
      </c>
      <c r="C821" s="1" t="s">
        <v>76</v>
      </c>
      <c r="D821">
        <f>MONTH(StockData[[#This Row],[DATE]])</f>
        <v>3</v>
      </c>
      <c r="E821">
        <v>2025</v>
      </c>
      <c r="F821" t="s">
        <v>27</v>
      </c>
      <c r="G821" t="str">
        <f>"Q"&amp;ROUNDUP(StockData[[#This Row],[Month Number]]/3,0)</f>
        <v>Q1</v>
      </c>
      <c r="H821" s="1" t="s">
        <v>551</v>
      </c>
      <c r="I821" s="1" t="s">
        <v>29</v>
      </c>
      <c r="J821" t="s">
        <v>30</v>
      </c>
      <c r="K821">
        <v>1800</v>
      </c>
      <c r="L821">
        <v>1841</v>
      </c>
      <c r="M821">
        <v>1798.1</v>
      </c>
      <c r="N821">
        <v>1806.55</v>
      </c>
      <c r="O821">
        <v>1821.2</v>
      </c>
      <c r="P821">
        <v>1825.35</v>
      </c>
      <c r="Q821">
        <v>1827.55</v>
      </c>
      <c r="R821">
        <v>20829050</v>
      </c>
      <c r="S821">
        <v>38066130418.300003</v>
      </c>
      <c r="T821">
        <v>416415</v>
      </c>
      <c r="U821">
        <v>14816314</v>
      </c>
      <c r="V821">
        <v>71.13</v>
      </c>
      <c r="W821" s="3">
        <f>StockData[[#This Row],[CLOSE]]-StockData[[#This Row],[PREV. CLOSE]]</f>
        <v>18.799999999999955</v>
      </c>
      <c r="X821" s="2">
        <f>IFERROR((StockData[[#This Row],[CLOSE]]-StockData[[#This Row],[PREV. CLOSE]])/StockData[[#This Row],[PREV. CLOSE]],0)</f>
        <v>1.0406576070410426E-2</v>
      </c>
      <c r="Y821" t="str">
        <f>IF(StockData[[#This Row],[Daily Return %]]&gt;0,"Gain",IF(StockData[[#This Row],[Daily Return %]]&lt;0,"Loss","No Change"))</f>
        <v>Gain</v>
      </c>
    </row>
    <row r="822" spans="1:25" x14ac:dyDescent="0.3">
      <c r="A822" s="1">
        <v>45744</v>
      </c>
      <c r="B822" s="1" t="s">
        <v>865</v>
      </c>
      <c r="C822" s="1" t="s">
        <v>76</v>
      </c>
      <c r="D822">
        <f>MONTH(StockData[[#This Row],[DATE]])</f>
        <v>3</v>
      </c>
      <c r="E822">
        <v>2025</v>
      </c>
      <c r="F822" t="s">
        <v>27</v>
      </c>
      <c r="G822" t="str">
        <f>"Q"&amp;ROUNDUP(StockData[[#This Row],[Month Number]]/3,0)</f>
        <v>Q1</v>
      </c>
      <c r="H822" s="1" t="s">
        <v>551</v>
      </c>
      <c r="I822" s="1" t="s">
        <v>29</v>
      </c>
      <c r="J822" t="s">
        <v>30</v>
      </c>
      <c r="K822">
        <v>1829</v>
      </c>
      <c r="L822">
        <v>1836</v>
      </c>
      <c r="M822">
        <v>1805.85</v>
      </c>
      <c r="N822">
        <v>1825.35</v>
      </c>
      <c r="O822">
        <v>1825.5</v>
      </c>
      <c r="P822">
        <v>1828.2</v>
      </c>
      <c r="Q822">
        <v>1821.88</v>
      </c>
      <c r="R822">
        <v>14386824</v>
      </c>
      <c r="S822">
        <v>26211031845.900002</v>
      </c>
      <c r="T822">
        <v>276619</v>
      </c>
      <c r="U822">
        <v>10330293</v>
      </c>
      <c r="V822">
        <v>71.8</v>
      </c>
      <c r="W822" s="3">
        <f>StockData[[#This Row],[CLOSE]]-StockData[[#This Row],[PREV. CLOSE]]</f>
        <v>2.8500000000001364</v>
      </c>
      <c r="X822" s="2">
        <f>IFERROR((StockData[[#This Row],[CLOSE]]-StockData[[#This Row],[PREV. CLOSE]])/StockData[[#This Row],[PREV. CLOSE]],0)</f>
        <v>1.5613443997042412E-3</v>
      </c>
      <c r="Y822" t="str">
        <f>IF(StockData[[#This Row],[Daily Return %]]&gt;0,"Gain",IF(StockData[[#This Row],[Daily Return %]]&lt;0,"Loss","No Change"))</f>
        <v>Gain</v>
      </c>
    </row>
    <row r="823" spans="1:25" x14ac:dyDescent="0.3">
      <c r="A823" s="1">
        <v>45748</v>
      </c>
      <c r="B823" s="1" t="s">
        <v>866</v>
      </c>
      <c r="C823" s="1" t="s">
        <v>96</v>
      </c>
      <c r="D823">
        <f>MONTH(StockData[[#This Row],[DATE]])</f>
        <v>4</v>
      </c>
      <c r="E823">
        <v>2025</v>
      </c>
      <c r="F823" t="s">
        <v>97</v>
      </c>
      <c r="G823" t="str">
        <f>"Q"&amp;ROUNDUP(StockData[[#This Row],[Month Number]]/3,0)</f>
        <v>Q2</v>
      </c>
      <c r="H823" s="1" t="s">
        <v>551</v>
      </c>
      <c r="I823" s="1" t="s">
        <v>29</v>
      </c>
      <c r="J823" t="s">
        <v>30</v>
      </c>
      <c r="K823">
        <v>1802</v>
      </c>
      <c r="L823">
        <v>1809.9</v>
      </c>
      <c r="M823">
        <v>1765.35</v>
      </c>
      <c r="N823">
        <v>1828.2</v>
      </c>
      <c r="O823">
        <v>1769.9</v>
      </c>
      <c r="P823">
        <v>1767.85</v>
      </c>
      <c r="Q823">
        <v>1781.74</v>
      </c>
      <c r="R823">
        <v>14255503</v>
      </c>
      <c r="S823">
        <v>25399632617.349998</v>
      </c>
      <c r="T823">
        <v>409481</v>
      </c>
      <c r="U823">
        <v>9301658</v>
      </c>
      <c r="V823">
        <v>65.25</v>
      </c>
      <c r="W823" s="3">
        <f>StockData[[#This Row],[CLOSE]]-StockData[[#This Row],[PREV. CLOSE]]</f>
        <v>-60.350000000000136</v>
      </c>
      <c r="X823" s="2">
        <f>IFERROR((StockData[[#This Row],[CLOSE]]-StockData[[#This Row],[PREV. CLOSE]])/StockData[[#This Row],[PREV. CLOSE]],0)</f>
        <v>-3.30106115304672E-2</v>
      </c>
      <c r="Y823" t="str">
        <f>IF(StockData[[#This Row],[Daily Return %]]&gt;0,"Gain",IF(StockData[[#This Row],[Daily Return %]]&lt;0,"Loss","No Change"))</f>
        <v>Loss</v>
      </c>
    </row>
    <row r="824" spans="1:25" x14ac:dyDescent="0.3">
      <c r="A824" s="1">
        <v>45749</v>
      </c>
      <c r="B824" s="1" t="s">
        <v>867</v>
      </c>
      <c r="C824" s="1" t="s">
        <v>96</v>
      </c>
      <c r="D824">
        <f>MONTH(StockData[[#This Row],[DATE]])</f>
        <v>4</v>
      </c>
      <c r="E824">
        <v>2025</v>
      </c>
      <c r="F824" t="s">
        <v>97</v>
      </c>
      <c r="G824" t="str">
        <f>"Q"&amp;ROUNDUP(StockData[[#This Row],[Month Number]]/3,0)</f>
        <v>Q2</v>
      </c>
      <c r="H824" s="1" t="s">
        <v>551</v>
      </c>
      <c r="I824" s="1" t="s">
        <v>29</v>
      </c>
      <c r="J824" t="s">
        <v>30</v>
      </c>
      <c r="K824">
        <v>1770.7</v>
      </c>
      <c r="L824">
        <v>1799.2</v>
      </c>
      <c r="M824">
        <v>1770.7</v>
      </c>
      <c r="N824">
        <v>1767.85</v>
      </c>
      <c r="O824">
        <v>1798.9</v>
      </c>
      <c r="P824">
        <v>1796.9</v>
      </c>
      <c r="Q824">
        <v>1791.24</v>
      </c>
      <c r="R824">
        <v>5786782</v>
      </c>
      <c r="S824">
        <v>10365535361.9</v>
      </c>
      <c r="T824">
        <v>144509</v>
      </c>
      <c r="U824">
        <v>3778623</v>
      </c>
      <c r="V824">
        <v>65.3</v>
      </c>
      <c r="W824" s="3">
        <f>StockData[[#This Row],[CLOSE]]-StockData[[#This Row],[PREV. CLOSE]]</f>
        <v>29.050000000000182</v>
      </c>
      <c r="X824" s="2">
        <f>IFERROR((StockData[[#This Row],[CLOSE]]-StockData[[#This Row],[PREV. CLOSE]])/StockData[[#This Row],[PREV. CLOSE]],0)</f>
        <v>1.6432389625816772E-2</v>
      </c>
      <c r="Y824" t="str">
        <f>IF(StockData[[#This Row],[Daily Return %]]&gt;0,"Gain",IF(StockData[[#This Row],[Daily Return %]]&lt;0,"Loss","No Change"))</f>
        <v>Gain</v>
      </c>
    </row>
    <row r="825" spans="1:25" x14ac:dyDescent="0.3">
      <c r="A825" s="1">
        <v>45750</v>
      </c>
      <c r="B825" s="1" t="s">
        <v>868</v>
      </c>
      <c r="C825" s="1" t="s">
        <v>96</v>
      </c>
      <c r="D825">
        <f>MONTH(StockData[[#This Row],[DATE]])</f>
        <v>4</v>
      </c>
      <c r="E825">
        <v>2025</v>
      </c>
      <c r="F825" t="s">
        <v>97</v>
      </c>
      <c r="G825" t="str">
        <f>"Q"&amp;ROUNDUP(StockData[[#This Row],[Month Number]]/3,0)</f>
        <v>Q2</v>
      </c>
      <c r="H825" s="1" t="s">
        <v>551</v>
      </c>
      <c r="I825" s="1" t="s">
        <v>29</v>
      </c>
      <c r="J825" t="s">
        <v>30</v>
      </c>
      <c r="K825">
        <v>1781.1</v>
      </c>
      <c r="L825">
        <v>1804</v>
      </c>
      <c r="M825">
        <v>1777</v>
      </c>
      <c r="N825">
        <v>1796.9</v>
      </c>
      <c r="O825">
        <v>1792.8</v>
      </c>
      <c r="P825">
        <v>1794.85</v>
      </c>
      <c r="Q825">
        <v>1794.09</v>
      </c>
      <c r="R825">
        <v>5625019</v>
      </c>
      <c r="S825">
        <v>10091817304.1</v>
      </c>
      <c r="T825">
        <v>147618</v>
      </c>
      <c r="U825">
        <v>3722325</v>
      </c>
      <c r="V825">
        <v>66.17</v>
      </c>
      <c r="W825" s="3">
        <f>StockData[[#This Row],[CLOSE]]-StockData[[#This Row],[PREV. CLOSE]]</f>
        <v>-2.0500000000001819</v>
      </c>
      <c r="X825" s="2">
        <f>IFERROR((StockData[[#This Row],[CLOSE]]-StockData[[#This Row],[PREV. CLOSE]])/StockData[[#This Row],[PREV. CLOSE]],0)</f>
        <v>-1.1408536924704669E-3</v>
      </c>
      <c r="Y825" t="str">
        <f>IF(StockData[[#This Row],[Daily Return %]]&gt;0,"Gain",IF(StockData[[#This Row],[Daily Return %]]&lt;0,"Loss","No Change"))</f>
        <v>Loss</v>
      </c>
    </row>
    <row r="826" spans="1:25" x14ac:dyDescent="0.3">
      <c r="A826" s="1">
        <v>45751</v>
      </c>
      <c r="B826" s="1" t="s">
        <v>869</v>
      </c>
      <c r="C826" s="1" t="s">
        <v>96</v>
      </c>
      <c r="D826">
        <f>MONTH(StockData[[#This Row],[DATE]])</f>
        <v>4</v>
      </c>
      <c r="E826">
        <v>2025</v>
      </c>
      <c r="F826" t="s">
        <v>97</v>
      </c>
      <c r="G826" t="str">
        <f>"Q"&amp;ROUNDUP(StockData[[#This Row],[Month Number]]/3,0)</f>
        <v>Q2</v>
      </c>
      <c r="H826" s="1" t="s">
        <v>551</v>
      </c>
      <c r="I826" s="1" t="s">
        <v>29</v>
      </c>
      <c r="J826" t="s">
        <v>30</v>
      </c>
      <c r="K826">
        <v>1813</v>
      </c>
      <c r="L826">
        <v>1841.95</v>
      </c>
      <c r="M826">
        <v>1811.1</v>
      </c>
      <c r="N826">
        <v>1794.85</v>
      </c>
      <c r="O826">
        <v>1816.8</v>
      </c>
      <c r="P826">
        <v>1817.3</v>
      </c>
      <c r="Q826">
        <v>1824.22</v>
      </c>
      <c r="R826">
        <v>16770227</v>
      </c>
      <c r="S826">
        <v>30592639918.200001</v>
      </c>
      <c r="T826">
        <v>316416</v>
      </c>
      <c r="U826">
        <v>11518395</v>
      </c>
      <c r="V826">
        <v>68.680000000000007</v>
      </c>
      <c r="W826" s="3">
        <f>StockData[[#This Row],[CLOSE]]-StockData[[#This Row],[PREV. CLOSE]]</f>
        <v>22.450000000000045</v>
      </c>
      <c r="X826" s="2">
        <f>IFERROR((StockData[[#This Row],[CLOSE]]-StockData[[#This Row],[PREV. CLOSE]])/StockData[[#This Row],[PREV. CLOSE]],0)</f>
        <v>1.2508009025823911E-2</v>
      </c>
      <c r="Y826" t="str">
        <f>IF(StockData[[#This Row],[Daily Return %]]&gt;0,"Gain",IF(StockData[[#This Row],[Daily Return %]]&lt;0,"Loss","No Change"))</f>
        <v>Gain</v>
      </c>
    </row>
    <row r="827" spans="1:25" x14ac:dyDescent="0.3">
      <c r="A827" s="1">
        <v>45754</v>
      </c>
      <c r="B827" s="1" t="s">
        <v>870</v>
      </c>
      <c r="C827" s="1" t="s">
        <v>96</v>
      </c>
      <c r="D827">
        <f>MONTH(StockData[[#This Row],[DATE]])</f>
        <v>4</v>
      </c>
      <c r="E827">
        <v>2025</v>
      </c>
      <c r="F827" t="s">
        <v>97</v>
      </c>
      <c r="G827" t="str">
        <f>"Q"&amp;ROUNDUP(StockData[[#This Row],[Month Number]]/3,0)</f>
        <v>Q2</v>
      </c>
      <c r="H827" s="1" t="s">
        <v>551</v>
      </c>
      <c r="I827" s="1" t="s">
        <v>29</v>
      </c>
      <c r="J827" t="s">
        <v>30</v>
      </c>
      <c r="K827">
        <v>1762.8</v>
      </c>
      <c r="L827">
        <v>1779.85</v>
      </c>
      <c r="M827">
        <v>1738.2</v>
      </c>
      <c r="N827">
        <v>1817.3</v>
      </c>
      <c r="O827">
        <v>1760.05</v>
      </c>
      <c r="P827">
        <v>1757.7</v>
      </c>
      <c r="Q827">
        <v>1759.15</v>
      </c>
      <c r="R827">
        <v>18997725</v>
      </c>
      <c r="S827">
        <v>33419875202</v>
      </c>
      <c r="T827">
        <v>374557</v>
      </c>
      <c r="U827">
        <v>12250901</v>
      </c>
      <c r="V827">
        <v>64.489999999999995</v>
      </c>
      <c r="W827" s="3">
        <f>StockData[[#This Row],[CLOSE]]-StockData[[#This Row],[PREV. CLOSE]]</f>
        <v>-59.599999999999909</v>
      </c>
      <c r="X827" s="2">
        <f>IFERROR((StockData[[#This Row],[CLOSE]]-StockData[[#This Row],[PREV. CLOSE]])/StockData[[#This Row],[PREV. CLOSE]],0)</f>
        <v>-3.2795906014416946E-2</v>
      </c>
      <c r="Y827" t="str">
        <f>IF(StockData[[#This Row],[Daily Return %]]&gt;0,"Gain",IF(StockData[[#This Row],[Daily Return %]]&lt;0,"Loss","No Change"))</f>
        <v>Loss</v>
      </c>
    </row>
    <row r="828" spans="1:25" x14ac:dyDescent="0.3">
      <c r="A828" s="1">
        <v>45755</v>
      </c>
      <c r="B828" s="1" t="s">
        <v>871</v>
      </c>
      <c r="C828" s="1" t="s">
        <v>96</v>
      </c>
      <c r="D828">
        <f>MONTH(StockData[[#This Row],[DATE]])</f>
        <v>4</v>
      </c>
      <c r="E828">
        <v>2025</v>
      </c>
      <c r="F828" t="s">
        <v>97</v>
      </c>
      <c r="G828" t="str">
        <f>"Q"&amp;ROUNDUP(StockData[[#This Row],[Month Number]]/3,0)</f>
        <v>Q2</v>
      </c>
      <c r="H828" s="1" t="s">
        <v>551</v>
      </c>
      <c r="I828" s="1" t="s">
        <v>29</v>
      </c>
      <c r="J828" t="s">
        <v>30</v>
      </c>
      <c r="K828">
        <v>1765</v>
      </c>
      <c r="L828">
        <v>1782</v>
      </c>
      <c r="M828">
        <v>1750.3</v>
      </c>
      <c r="N828">
        <v>1757.7</v>
      </c>
      <c r="O828">
        <v>1770.15</v>
      </c>
      <c r="P828">
        <v>1769.15</v>
      </c>
      <c r="Q828">
        <v>1769.16</v>
      </c>
      <c r="R828">
        <v>17781936</v>
      </c>
      <c r="S828">
        <v>31459003790.150002</v>
      </c>
      <c r="T828">
        <v>355184</v>
      </c>
      <c r="U828">
        <v>10250737</v>
      </c>
      <c r="V828">
        <v>57.65</v>
      </c>
      <c r="W828" s="3">
        <f>StockData[[#This Row],[CLOSE]]-StockData[[#This Row],[PREV. CLOSE]]</f>
        <v>11.450000000000045</v>
      </c>
      <c r="X828" s="2">
        <f>IFERROR((StockData[[#This Row],[CLOSE]]-StockData[[#This Row],[PREV. CLOSE]])/StockData[[#This Row],[PREV. CLOSE]],0)</f>
        <v>6.514194686237723E-3</v>
      </c>
      <c r="Y828" t="str">
        <f>IF(StockData[[#This Row],[Daily Return %]]&gt;0,"Gain",IF(StockData[[#This Row],[Daily Return %]]&lt;0,"Loss","No Change"))</f>
        <v>Gain</v>
      </c>
    </row>
    <row r="829" spans="1:25" x14ac:dyDescent="0.3">
      <c r="A829" s="1">
        <v>45756</v>
      </c>
      <c r="B829" s="1" t="s">
        <v>872</v>
      </c>
      <c r="C829" s="1" t="s">
        <v>96</v>
      </c>
      <c r="D829">
        <f>MONTH(StockData[[#This Row],[DATE]])</f>
        <v>4</v>
      </c>
      <c r="E829">
        <v>2025</v>
      </c>
      <c r="F829" t="s">
        <v>97</v>
      </c>
      <c r="G829" t="str">
        <f>"Q"&amp;ROUNDUP(StockData[[#This Row],[Month Number]]/3,0)</f>
        <v>Q2</v>
      </c>
      <c r="H829" s="1" t="s">
        <v>551</v>
      </c>
      <c r="I829" s="1" t="s">
        <v>29</v>
      </c>
      <c r="J829" t="s">
        <v>30</v>
      </c>
      <c r="K829">
        <v>1765</v>
      </c>
      <c r="L829">
        <v>1775</v>
      </c>
      <c r="M829">
        <v>1753.5</v>
      </c>
      <c r="N829">
        <v>1769.15</v>
      </c>
      <c r="O829">
        <v>1765.3</v>
      </c>
      <c r="P829">
        <v>1765</v>
      </c>
      <c r="Q829">
        <v>1761.66</v>
      </c>
      <c r="R829">
        <v>11227304</v>
      </c>
      <c r="S829">
        <v>19778728957.549999</v>
      </c>
      <c r="T829">
        <v>207950</v>
      </c>
      <c r="U829">
        <v>7675538</v>
      </c>
      <c r="V829">
        <v>68.36</v>
      </c>
      <c r="W829" s="3">
        <f>StockData[[#This Row],[CLOSE]]-StockData[[#This Row],[PREV. CLOSE]]</f>
        <v>-4.1500000000000909</v>
      </c>
      <c r="X829" s="2">
        <f>IFERROR((StockData[[#This Row],[CLOSE]]-StockData[[#This Row],[PREV. CLOSE]])/StockData[[#This Row],[PREV. CLOSE]],0)</f>
        <v>-2.3457592629229237E-3</v>
      </c>
      <c r="Y829" t="str">
        <f>IF(StockData[[#This Row],[Daily Return %]]&gt;0,"Gain",IF(StockData[[#This Row],[Daily Return %]]&lt;0,"Loss","No Change"))</f>
        <v>Loss</v>
      </c>
    </row>
    <row r="830" spans="1:25" x14ac:dyDescent="0.3">
      <c r="A830" s="1">
        <v>45758</v>
      </c>
      <c r="B830" s="1" t="s">
        <v>873</v>
      </c>
      <c r="C830" s="1" t="s">
        <v>96</v>
      </c>
      <c r="D830">
        <f>MONTH(StockData[[#This Row],[DATE]])</f>
        <v>4</v>
      </c>
      <c r="E830">
        <v>2025</v>
      </c>
      <c r="F830" t="s">
        <v>97</v>
      </c>
      <c r="G830" t="str">
        <f>"Q"&amp;ROUNDUP(StockData[[#This Row],[Month Number]]/3,0)</f>
        <v>Q2</v>
      </c>
      <c r="H830" s="1" t="s">
        <v>551</v>
      </c>
      <c r="I830" s="1" t="s">
        <v>29</v>
      </c>
      <c r="J830" t="s">
        <v>30</v>
      </c>
      <c r="K830">
        <v>1774.75</v>
      </c>
      <c r="L830">
        <v>1819.4</v>
      </c>
      <c r="M830">
        <v>1774.75</v>
      </c>
      <c r="N830">
        <v>1765</v>
      </c>
      <c r="O830">
        <v>1805.2</v>
      </c>
      <c r="P830">
        <v>1806.75</v>
      </c>
      <c r="Q830">
        <v>1803.31</v>
      </c>
      <c r="R830">
        <v>16387883</v>
      </c>
      <c r="S830">
        <v>29552499474.849998</v>
      </c>
      <c r="T830">
        <v>395826</v>
      </c>
      <c r="U830">
        <v>11367066</v>
      </c>
      <c r="V830">
        <v>69.36</v>
      </c>
      <c r="W830" s="3">
        <f>StockData[[#This Row],[CLOSE]]-StockData[[#This Row],[PREV. CLOSE]]</f>
        <v>41.75</v>
      </c>
      <c r="X830" s="2">
        <f>IFERROR((StockData[[#This Row],[CLOSE]]-StockData[[#This Row],[PREV. CLOSE]])/StockData[[#This Row],[PREV. CLOSE]],0)</f>
        <v>2.3654390934844192E-2</v>
      </c>
      <c r="Y830" t="str">
        <f>IF(StockData[[#This Row],[Daily Return %]]&gt;0,"Gain",IF(StockData[[#This Row],[Daily Return %]]&lt;0,"Loss","No Change"))</f>
        <v>Gain</v>
      </c>
    </row>
    <row r="831" spans="1:25" x14ac:dyDescent="0.3">
      <c r="A831" s="1">
        <v>45762</v>
      </c>
      <c r="B831" s="1" t="s">
        <v>874</v>
      </c>
      <c r="C831" s="1" t="s">
        <v>96</v>
      </c>
      <c r="D831">
        <f>MONTH(StockData[[#This Row],[DATE]])</f>
        <v>4</v>
      </c>
      <c r="E831">
        <v>2025</v>
      </c>
      <c r="F831" t="s">
        <v>97</v>
      </c>
      <c r="G831" t="str">
        <f>"Q"&amp;ROUNDUP(StockData[[#This Row],[Month Number]]/3,0)</f>
        <v>Q2</v>
      </c>
      <c r="H831" s="1" t="s">
        <v>551</v>
      </c>
      <c r="I831" s="1" t="s">
        <v>29</v>
      </c>
      <c r="J831" t="s">
        <v>30</v>
      </c>
      <c r="K831">
        <v>1865</v>
      </c>
      <c r="L831">
        <v>1876.8</v>
      </c>
      <c r="M831">
        <v>1855</v>
      </c>
      <c r="N831">
        <v>1806.75</v>
      </c>
      <c r="O831">
        <v>1865.6</v>
      </c>
      <c r="P831">
        <v>1864.9</v>
      </c>
      <c r="Q831">
        <v>1866.76</v>
      </c>
      <c r="R831">
        <v>24649172</v>
      </c>
      <c r="S831">
        <v>46014108976</v>
      </c>
      <c r="T831">
        <v>360194</v>
      </c>
      <c r="U831">
        <v>17986230</v>
      </c>
      <c r="V831">
        <v>72.97</v>
      </c>
      <c r="W831" s="3">
        <f>StockData[[#This Row],[CLOSE]]-StockData[[#This Row],[PREV. CLOSE]]</f>
        <v>58.150000000000091</v>
      </c>
      <c r="X831" s="2">
        <f>IFERROR((StockData[[#This Row],[CLOSE]]-StockData[[#This Row],[PREV. CLOSE]])/StockData[[#This Row],[PREV. CLOSE]],0)</f>
        <v>3.2184862321848674E-2</v>
      </c>
      <c r="Y831" t="str">
        <f>IF(StockData[[#This Row],[Daily Return %]]&gt;0,"Gain",IF(StockData[[#This Row],[Daily Return %]]&lt;0,"Loss","No Change"))</f>
        <v>Gain</v>
      </c>
    </row>
    <row r="832" spans="1:25" x14ac:dyDescent="0.3">
      <c r="A832" s="1">
        <v>45763</v>
      </c>
      <c r="B832" s="1" t="s">
        <v>875</v>
      </c>
      <c r="C832" s="1" t="s">
        <v>96</v>
      </c>
      <c r="D832">
        <f>MONTH(StockData[[#This Row],[DATE]])</f>
        <v>4</v>
      </c>
      <c r="E832">
        <v>2025</v>
      </c>
      <c r="F832" t="s">
        <v>97</v>
      </c>
      <c r="G832" t="str">
        <f>"Q"&amp;ROUNDUP(StockData[[#This Row],[Month Number]]/3,0)</f>
        <v>Q2</v>
      </c>
      <c r="H832" s="1" t="s">
        <v>551</v>
      </c>
      <c r="I832" s="1" t="s">
        <v>29</v>
      </c>
      <c r="J832" t="s">
        <v>30</v>
      </c>
      <c r="K832">
        <v>1883.8</v>
      </c>
      <c r="L832">
        <v>1883.8</v>
      </c>
      <c r="M832">
        <v>1860.5</v>
      </c>
      <c r="N832">
        <v>1864.9</v>
      </c>
      <c r="O832">
        <v>1875.9</v>
      </c>
      <c r="P832">
        <v>1878</v>
      </c>
      <c r="Q832">
        <v>1874.15</v>
      </c>
      <c r="R832">
        <v>9568410</v>
      </c>
      <c r="S832">
        <v>17932665363.900002</v>
      </c>
      <c r="T832">
        <v>252887</v>
      </c>
      <c r="U832">
        <v>6023703</v>
      </c>
      <c r="V832">
        <v>62.95</v>
      </c>
      <c r="W832" s="3">
        <f>StockData[[#This Row],[CLOSE]]-StockData[[#This Row],[PREV. CLOSE]]</f>
        <v>13.099999999999909</v>
      </c>
      <c r="X832" s="2">
        <f>IFERROR((StockData[[#This Row],[CLOSE]]-StockData[[#This Row],[PREV. CLOSE]])/StockData[[#This Row],[PREV. CLOSE]],0)</f>
        <v>7.024505335406675E-3</v>
      </c>
      <c r="Y832" t="str">
        <f>IF(StockData[[#This Row],[Daily Return %]]&gt;0,"Gain",IF(StockData[[#This Row],[Daily Return %]]&lt;0,"Loss","No Change"))</f>
        <v>Gain</v>
      </c>
    </row>
    <row r="833" spans="1:25" x14ac:dyDescent="0.3">
      <c r="A833" s="1">
        <v>45764</v>
      </c>
      <c r="B833" s="1" t="s">
        <v>876</v>
      </c>
      <c r="C833" s="1" t="s">
        <v>96</v>
      </c>
      <c r="D833">
        <f>MONTH(StockData[[#This Row],[DATE]])</f>
        <v>4</v>
      </c>
      <c r="E833">
        <v>2025</v>
      </c>
      <c r="F833" t="s">
        <v>97</v>
      </c>
      <c r="G833" t="str">
        <f>"Q"&amp;ROUNDUP(StockData[[#This Row],[Month Number]]/3,0)</f>
        <v>Q2</v>
      </c>
      <c r="H833" s="1" t="s">
        <v>551</v>
      </c>
      <c r="I833" s="1" t="s">
        <v>29</v>
      </c>
      <c r="J833" t="s">
        <v>30</v>
      </c>
      <c r="K833">
        <v>1882</v>
      </c>
      <c r="L833">
        <v>1919.7</v>
      </c>
      <c r="M833">
        <v>1876.7</v>
      </c>
      <c r="N833">
        <v>1878</v>
      </c>
      <c r="O833">
        <v>1905.8</v>
      </c>
      <c r="P833">
        <v>1906.7</v>
      </c>
      <c r="Q833">
        <v>1901.41</v>
      </c>
      <c r="R833">
        <v>17851542</v>
      </c>
      <c r="S833">
        <v>33943168763.200001</v>
      </c>
      <c r="T833">
        <v>394807</v>
      </c>
      <c r="U833">
        <v>11300117</v>
      </c>
      <c r="V833">
        <v>63.3</v>
      </c>
      <c r="W833" s="3">
        <f>StockData[[#This Row],[CLOSE]]-StockData[[#This Row],[PREV. CLOSE]]</f>
        <v>28.700000000000045</v>
      </c>
      <c r="X833" s="2">
        <f>IFERROR((StockData[[#This Row],[CLOSE]]-StockData[[#This Row],[PREV. CLOSE]])/StockData[[#This Row],[PREV. CLOSE]],0)</f>
        <v>1.5282215122470738E-2</v>
      </c>
      <c r="Y833" t="str">
        <f>IF(StockData[[#This Row],[Daily Return %]]&gt;0,"Gain",IF(StockData[[#This Row],[Daily Return %]]&lt;0,"Loss","No Change"))</f>
        <v>Gain</v>
      </c>
    </row>
    <row r="834" spans="1:25" x14ac:dyDescent="0.3">
      <c r="A834" s="1">
        <v>45768</v>
      </c>
      <c r="B834" s="1" t="s">
        <v>877</v>
      </c>
      <c r="C834" s="1" t="s">
        <v>96</v>
      </c>
      <c r="D834">
        <f>MONTH(StockData[[#This Row],[DATE]])</f>
        <v>4</v>
      </c>
      <c r="E834">
        <v>2025</v>
      </c>
      <c r="F834" t="s">
        <v>97</v>
      </c>
      <c r="G834" t="str">
        <f>"Q"&amp;ROUNDUP(StockData[[#This Row],[Month Number]]/3,0)</f>
        <v>Q2</v>
      </c>
      <c r="H834" s="1" t="s">
        <v>551</v>
      </c>
      <c r="I834" s="1" t="s">
        <v>29</v>
      </c>
      <c r="J834" t="s">
        <v>30</v>
      </c>
      <c r="K834">
        <v>1924</v>
      </c>
      <c r="L834">
        <v>1950.7</v>
      </c>
      <c r="M834">
        <v>1910</v>
      </c>
      <c r="N834">
        <v>1906.7</v>
      </c>
      <c r="O834">
        <v>1925.2</v>
      </c>
      <c r="P834">
        <v>1927.1</v>
      </c>
      <c r="Q834">
        <v>1930.83</v>
      </c>
      <c r="R834">
        <v>17123649</v>
      </c>
      <c r="S834">
        <v>33062832499.299999</v>
      </c>
      <c r="T834">
        <v>411337</v>
      </c>
      <c r="U834">
        <v>11600626</v>
      </c>
      <c r="V834">
        <v>67.75</v>
      </c>
      <c r="W834" s="3">
        <f>StockData[[#This Row],[CLOSE]]-StockData[[#This Row],[PREV. CLOSE]]</f>
        <v>20.399999999999864</v>
      </c>
      <c r="X834" s="2">
        <f>IFERROR((StockData[[#This Row],[CLOSE]]-StockData[[#This Row],[PREV. CLOSE]])/StockData[[#This Row],[PREV. CLOSE]],0)</f>
        <v>1.0699113651859162E-2</v>
      </c>
      <c r="Y834" t="str">
        <f>IF(StockData[[#This Row],[Daily Return %]]&gt;0,"Gain",IF(StockData[[#This Row],[Daily Return %]]&lt;0,"Loss","No Change"))</f>
        <v>Gain</v>
      </c>
    </row>
    <row r="835" spans="1:25" x14ac:dyDescent="0.3">
      <c r="A835" s="1">
        <v>45769</v>
      </c>
      <c r="B835" s="1" t="s">
        <v>878</v>
      </c>
      <c r="C835" s="1" t="s">
        <v>96</v>
      </c>
      <c r="D835">
        <f>MONTH(StockData[[#This Row],[DATE]])</f>
        <v>4</v>
      </c>
      <c r="E835">
        <v>2025</v>
      </c>
      <c r="F835" t="s">
        <v>97</v>
      </c>
      <c r="G835" t="str">
        <f>"Q"&amp;ROUNDUP(StockData[[#This Row],[Month Number]]/3,0)</f>
        <v>Q2</v>
      </c>
      <c r="H835" s="1" t="s">
        <v>551</v>
      </c>
      <c r="I835" s="1" t="s">
        <v>29</v>
      </c>
      <c r="J835" t="s">
        <v>30</v>
      </c>
      <c r="K835">
        <v>1935</v>
      </c>
      <c r="L835">
        <v>1970.6</v>
      </c>
      <c r="M835">
        <v>1935</v>
      </c>
      <c r="N835">
        <v>1927.1</v>
      </c>
      <c r="O835">
        <v>1960</v>
      </c>
      <c r="P835">
        <v>1961.7</v>
      </c>
      <c r="Q835">
        <v>1957.16</v>
      </c>
      <c r="R835">
        <v>22980875</v>
      </c>
      <c r="S835">
        <v>44977215852.400002</v>
      </c>
      <c r="T835">
        <v>512026</v>
      </c>
      <c r="U835">
        <v>16513580</v>
      </c>
      <c r="V835">
        <v>71.86</v>
      </c>
      <c r="W835" s="3">
        <f>StockData[[#This Row],[CLOSE]]-StockData[[#This Row],[PREV. CLOSE]]</f>
        <v>34.600000000000136</v>
      </c>
      <c r="X835" s="2">
        <f>IFERROR((StockData[[#This Row],[CLOSE]]-StockData[[#This Row],[PREV. CLOSE]])/StockData[[#This Row],[PREV. CLOSE]],0)</f>
        <v>1.7954439312957364E-2</v>
      </c>
      <c r="Y835" t="str">
        <f>IF(StockData[[#This Row],[Daily Return %]]&gt;0,"Gain",IF(StockData[[#This Row],[Daily Return %]]&lt;0,"Loss","No Change"))</f>
        <v>Gain</v>
      </c>
    </row>
    <row r="836" spans="1:25" x14ac:dyDescent="0.3">
      <c r="A836" s="1">
        <v>45770</v>
      </c>
      <c r="B836" s="1" t="s">
        <v>879</v>
      </c>
      <c r="C836" s="1" t="s">
        <v>96</v>
      </c>
      <c r="D836">
        <f>MONTH(StockData[[#This Row],[DATE]])</f>
        <v>4</v>
      </c>
      <c r="E836">
        <v>2025</v>
      </c>
      <c r="F836" t="s">
        <v>97</v>
      </c>
      <c r="G836" t="str">
        <f>"Q"&amp;ROUNDUP(StockData[[#This Row],[Month Number]]/3,0)</f>
        <v>Q2</v>
      </c>
      <c r="H836" s="1" t="s">
        <v>551</v>
      </c>
      <c r="I836" s="1" t="s">
        <v>29</v>
      </c>
      <c r="J836" t="s">
        <v>30</v>
      </c>
      <c r="K836">
        <v>1978.9</v>
      </c>
      <c r="L836">
        <v>1978.9</v>
      </c>
      <c r="M836">
        <v>1920.5</v>
      </c>
      <c r="N836">
        <v>1961.7</v>
      </c>
      <c r="O836">
        <v>1920.7</v>
      </c>
      <c r="P836">
        <v>1923.9</v>
      </c>
      <c r="Q836">
        <v>1939.04</v>
      </c>
      <c r="R836">
        <v>15285321</v>
      </c>
      <c r="S836">
        <v>29638923676.099998</v>
      </c>
      <c r="T836">
        <v>247823</v>
      </c>
      <c r="U836">
        <v>11159514</v>
      </c>
      <c r="V836">
        <v>73.010000000000005</v>
      </c>
      <c r="W836" s="3">
        <f>StockData[[#This Row],[CLOSE]]-StockData[[#This Row],[PREV. CLOSE]]</f>
        <v>-37.799999999999955</v>
      </c>
      <c r="X836" s="2">
        <f>IFERROR((StockData[[#This Row],[CLOSE]]-StockData[[#This Row],[PREV. CLOSE]])/StockData[[#This Row],[PREV. CLOSE]],0)</f>
        <v>-1.9269001376357217E-2</v>
      </c>
      <c r="Y836" t="str">
        <f>IF(StockData[[#This Row],[Daily Return %]]&gt;0,"Gain",IF(StockData[[#This Row],[Daily Return %]]&lt;0,"Loss","No Change"))</f>
        <v>Loss</v>
      </c>
    </row>
    <row r="837" spans="1:25" x14ac:dyDescent="0.3">
      <c r="A837" s="1">
        <v>45771</v>
      </c>
      <c r="B837" s="1" t="s">
        <v>880</v>
      </c>
      <c r="C837" s="1" t="s">
        <v>96</v>
      </c>
      <c r="D837">
        <f>MONTH(StockData[[#This Row],[DATE]])</f>
        <v>4</v>
      </c>
      <c r="E837">
        <v>2025</v>
      </c>
      <c r="F837" t="s">
        <v>97</v>
      </c>
      <c r="G837" t="str">
        <f>"Q"&amp;ROUNDUP(StockData[[#This Row],[Month Number]]/3,0)</f>
        <v>Q2</v>
      </c>
      <c r="H837" s="1" t="s">
        <v>551</v>
      </c>
      <c r="I837" s="1" t="s">
        <v>29</v>
      </c>
      <c r="J837" t="s">
        <v>30</v>
      </c>
      <c r="K837">
        <v>1910</v>
      </c>
      <c r="L837">
        <v>1923.9</v>
      </c>
      <c r="M837">
        <v>1905.1</v>
      </c>
      <c r="N837">
        <v>1923.9</v>
      </c>
      <c r="O837">
        <v>1914.9</v>
      </c>
      <c r="P837">
        <v>1916.8</v>
      </c>
      <c r="Q837">
        <v>1916.73</v>
      </c>
      <c r="R837">
        <v>12965877</v>
      </c>
      <c r="S837">
        <v>24852091752.799999</v>
      </c>
      <c r="T837">
        <v>227034</v>
      </c>
      <c r="U837">
        <v>7662734</v>
      </c>
      <c r="V837">
        <v>59.1</v>
      </c>
      <c r="W837" s="3">
        <f>StockData[[#This Row],[CLOSE]]-StockData[[#This Row],[PREV. CLOSE]]</f>
        <v>-7.1000000000001364</v>
      </c>
      <c r="X837" s="2">
        <f>IFERROR((StockData[[#This Row],[CLOSE]]-StockData[[#This Row],[PREV. CLOSE]])/StockData[[#This Row],[PREV. CLOSE]],0)</f>
        <v>-3.6904205000260594E-3</v>
      </c>
      <c r="Y837" t="str">
        <f>IF(StockData[[#This Row],[Daily Return %]]&gt;0,"Gain",IF(StockData[[#This Row],[Daily Return %]]&lt;0,"Loss","No Change"))</f>
        <v>Loss</v>
      </c>
    </row>
    <row r="838" spans="1:25" x14ac:dyDescent="0.3">
      <c r="A838" s="1">
        <v>45772</v>
      </c>
      <c r="B838" s="1" t="s">
        <v>881</v>
      </c>
      <c r="C838" s="1" t="s">
        <v>96</v>
      </c>
      <c r="D838">
        <f>MONTH(StockData[[#This Row],[DATE]])</f>
        <v>4</v>
      </c>
      <c r="E838">
        <v>2025</v>
      </c>
      <c r="F838" t="s">
        <v>97</v>
      </c>
      <c r="G838" t="str">
        <f>"Q"&amp;ROUNDUP(StockData[[#This Row],[Month Number]]/3,0)</f>
        <v>Q2</v>
      </c>
      <c r="H838" s="1" t="s">
        <v>551</v>
      </c>
      <c r="I838" s="1" t="s">
        <v>29</v>
      </c>
      <c r="J838" t="s">
        <v>30</v>
      </c>
      <c r="K838">
        <v>1924.8</v>
      </c>
      <c r="L838">
        <v>1933</v>
      </c>
      <c r="M838">
        <v>1891.8</v>
      </c>
      <c r="N838">
        <v>1916.8</v>
      </c>
      <c r="O838">
        <v>1908</v>
      </c>
      <c r="P838">
        <v>1911.2</v>
      </c>
      <c r="Q838">
        <v>1911.37</v>
      </c>
      <c r="R838">
        <v>9250439</v>
      </c>
      <c r="S838">
        <v>17681017343.799999</v>
      </c>
      <c r="T838">
        <v>201781</v>
      </c>
      <c r="U838">
        <v>5999133</v>
      </c>
      <c r="V838">
        <v>64.849999999999994</v>
      </c>
      <c r="W838" s="3">
        <f>StockData[[#This Row],[CLOSE]]-StockData[[#This Row],[PREV. CLOSE]]</f>
        <v>-5.5999999999999091</v>
      </c>
      <c r="X838" s="2">
        <f>IFERROR((StockData[[#This Row],[CLOSE]]-StockData[[#This Row],[PREV. CLOSE]])/StockData[[#This Row],[PREV. CLOSE]],0)</f>
        <v>-2.9215358931552115E-3</v>
      </c>
      <c r="Y838" t="str">
        <f>IF(StockData[[#This Row],[Daily Return %]]&gt;0,"Gain",IF(StockData[[#This Row],[Daily Return %]]&lt;0,"Loss","No Change"))</f>
        <v>Loss</v>
      </c>
    </row>
    <row r="839" spans="1:25" x14ac:dyDescent="0.3">
      <c r="A839" s="1">
        <v>45775</v>
      </c>
      <c r="B839" s="1" t="s">
        <v>882</v>
      </c>
      <c r="C839" s="1" t="s">
        <v>96</v>
      </c>
      <c r="D839">
        <f>MONTH(StockData[[#This Row],[DATE]])</f>
        <v>4</v>
      </c>
      <c r="E839">
        <v>2025</v>
      </c>
      <c r="F839" t="s">
        <v>97</v>
      </c>
      <c r="G839" t="str">
        <f>"Q"&amp;ROUNDUP(StockData[[#This Row],[Month Number]]/3,0)</f>
        <v>Q2</v>
      </c>
      <c r="H839" s="1" t="s">
        <v>551</v>
      </c>
      <c r="I839" s="1" t="s">
        <v>29</v>
      </c>
      <c r="J839" t="s">
        <v>30</v>
      </c>
      <c r="K839">
        <v>1911.2</v>
      </c>
      <c r="L839">
        <v>1929.7</v>
      </c>
      <c r="M839">
        <v>1908.4</v>
      </c>
      <c r="N839">
        <v>1911.2</v>
      </c>
      <c r="O839">
        <v>1921</v>
      </c>
      <c r="P839">
        <v>1920.2</v>
      </c>
      <c r="Q839">
        <v>1922.17</v>
      </c>
      <c r="R839">
        <v>6960246</v>
      </c>
      <c r="S839">
        <v>13378745824.700001</v>
      </c>
      <c r="T839">
        <v>155527</v>
      </c>
      <c r="U839">
        <v>4859663</v>
      </c>
      <c r="V839">
        <v>69.819999999999993</v>
      </c>
      <c r="W839" s="3">
        <f>StockData[[#This Row],[CLOSE]]-StockData[[#This Row],[PREV. CLOSE]]</f>
        <v>9</v>
      </c>
      <c r="X839" s="2">
        <f>IFERROR((StockData[[#This Row],[CLOSE]]-StockData[[#This Row],[PREV. CLOSE]])/StockData[[#This Row],[PREV. CLOSE]],0)</f>
        <v>4.7090832984512344E-3</v>
      </c>
      <c r="Y839" t="str">
        <f>IF(StockData[[#This Row],[Daily Return %]]&gt;0,"Gain",IF(StockData[[#This Row],[Daily Return %]]&lt;0,"Loss","No Change"))</f>
        <v>Gain</v>
      </c>
    </row>
    <row r="840" spans="1:25" x14ac:dyDescent="0.3">
      <c r="A840" s="1">
        <v>45776</v>
      </c>
      <c r="B840" s="1" t="s">
        <v>883</v>
      </c>
      <c r="C840" s="1" t="s">
        <v>96</v>
      </c>
      <c r="D840">
        <f>MONTH(StockData[[#This Row],[DATE]])</f>
        <v>4</v>
      </c>
      <c r="E840">
        <v>2025</v>
      </c>
      <c r="F840" t="s">
        <v>97</v>
      </c>
      <c r="G840" t="str">
        <f>"Q"&amp;ROUNDUP(StockData[[#This Row],[Month Number]]/3,0)</f>
        <v>Q2</v>
      </c>
      <c r="H840" s="1" t="s">
        <v>551</v>
      </c>
      <c r="I840" s="1" t="s">
        <v>29</v>
      </c>
      <c r="J840" t="s">
        <v>30</v>
      </c>
      <c r="K840">
        <v>1918.8</v>
      </c>
      <c r="L840">
        <v>1928.8</v>
      </c>
      <c r="M840">
        <v>1900.2</v>
      </c>
      <c r="N840">
        <v>1920.2</v>
      </c>
      <c r="O840">
        <v>1906</v>
      </c>
      <c r="P840">
        <v>1908.8</v>
      </c>
      <c r="Q840">
        <v>1909.52</v>
      </c>
      <c r="R840">
        <v>9459154</v>
      </c>
      <c r="S840">
        <v>18062438512.299999</v>
      </c>
      <c r="T840">
        <v>186299</v>
      </c>
      <c r="U840">
        <v>6019766</v>
      </c>
      <c r="V840">
        <v>63.64</v>
      </c>
      <c r="W840" s="3">
        <f>StockData[[#This Row],[CLOSE]]-StockData[[#This Row],[PREV. CLOSE]]</f>
        <v>-11.400000000000091</v>
      </c>
      <c r="X840" s="2">
        <f>IFERROR((StockData[[#This Row],[CLOSE]]-StockData[[#This Row],[PREV. CLOSE]])/StockData[[#This Row],[PREV. CLOSE]],0)</f>
        <v>-5.9368815748360015E-3</v>
      </c>
      <c r="Y840" t="str">
        <f>IF(StockData[[#This Row],[Daily Return %]]&gt;0,"Gain",IF(StockData[[#This Row],[Daily Return %]]&lt;0,"Loss","No Change"))</f>
        <v>Loss</v>
      </c>
    </row>
    <row r="841" spans="1:25" x14ac:dyDescent="0.3">
      <c r="A841" s="1">
        <v>45777</v>
      </c>
      <c r="B841" s="1" t="s">
        <v>884</v>
      </c>
      <c r="C841" s="1" t="s">
        <v>96</v>
      </c>
      <c r="D841">
        <f>MONTH(StockData[[#This Row],[DATE]])</f>
        <v>4</v>
      </c>
      <c r="E841">
        <v>2025</v>
      </c>
      <c r="F841" t="s">
        <v>97</v>
      </c>
      <c r="G841" t="str">
        <f>"Q"&amp;ROUNDUP(StockData[[#This Row],[Month Number]]/3,0)</f>
        <v>Q2</v>
      </c>
      <c r="H841" s="1" t="s">
        <v>551</v>
      </c>
      <c r="I841" s="1" t="s">
        <v>29</v>
      </c>
      <c r="J841" t="s">
        <v>30</v>
      </c>
      <c r="K841">
        <v>1913</v>
      </c>
      <c r="L841">
        <v>1936.9</v>
      </c>
      <c r="M841">
        <v>1910.3</v>
      </c>
      <c r="N841">
        <v>1908.8</v>
      </c>
      <c r="O841">
        <v>1920.1</v>
      </c>
      <c r="P841">
        <v>1925</v>
      </c>
      <c r="Q841">
        <v>1925.02</v>
      </c>
      <c r="R841">
        <v>15968435</v>
      </c>
      <c r="S841">
        <v>30739492241.200001</v>
      </c>
      <c r="T841">
        <v>275126</v>
      </c>
      <c r="U841">
        <v>11378694</v>
      </c>
      <c r="V841">
        <v>71.260000000000005</v>
      </c>
      <c r="W841" s="3">
        <f>StockData[[#This Row],[CLOSE]]-StockData[[#This Row],[PREV. CLOSE]]</f>
        <v>16.200000000000045</v>
      </c>
      <c r="X841" s="2">
        <f>IFERROR((StockData[[#This Row],[CLOSE]]-StockData[[#This Row],[PREV. CLOSE]])/StockData[[#This Row],[PREV. CLOSE]],0)</f>
        <v>8.4870075440067298E-3</v>
      </c>
      <c r="Y841" t="str">
        <f>IF(StockData[[#This Row],[Daily Return %]]&gt;0,"Gain",IF(StockData[[#This Row],[Daily Return %]]&lt;0,"Loss","No Change"))</f>
        <v>Gain</v>
      </c>
    </row>
    <row r="842" spans="1:25" x14ac:dyDescent="0.3">
      <c r="A842" s="1">
        <v>45779</v>
      </c>
      <c r="B842" s="1" t="s">
        <v>885</v>
      </c>
      <c r="C842" s="1" t="s">
        <v>119</v>
      </c>
      <c r="D842">
        <f>MONTH(StockData[[#This Row],[DATE]])</f>
        <v>5</v>
      </c>
      <c r="E842">
        <v>2025</v>
      </c>
      <c r="F842" t="s">
        <v>97</v>
      </c>
      <c r="G842" t="str">
        <f>"Q"&amp;ROUNDUP(StockData[[#This Row],[Month Number]]/3,0)</f>
        <v>Q2</v>
      </c>
      <c r="H842" s="1" t="s">
        <v>551</v>
      </c>
      <c r="I842" s="1" t="s">
        <v>29</v>
      </c>
      <c r="J842" t="s">
        <v>30</v>
      </c>
      <c r="K842">
        <v>1929.8</v>
      </c>
      <c r="L842">
        <v>1941.9</v>
      </c>
      <c r="M842">
        <v>1920</v>
      </c>
      <c r="N842">
        <v>1925</v>
      </c>
      <c r="O842">
        <v>1923.5</v>
      </c>
      <c r="P842">
        <v>1925</v>
      </c>
      <c r="Q842">
        <v>1930.63</v>
      </c>
      <c r="R842">
        <v>11406024</v>
      </c>
      <c r="S842">
        <v>22020820771.5</v>
      </c>
      <c r="T842">
        <v>236285</v>
      </c>
      <c r="U842">
        <v>8647253</v>
      </c>
      <c r="V842">
        <v>75.81</v>
      </c>
      <c r="W842" s="3">
        <f>StockData[[#This Row],[CLOSE]]-StockData[[#This Row],[PREV. CLOSE]]</f>
        <v>0</v>
      </c>
      <c r="X842" s="2">
        <f>IFERROR((StockData[[#This Row],[CLOSE]]-StockData[[#This Row],[PREV. CLOSE]])/StockData[[#This Row],[PREV. CLOSE]],0)</f>
        <v>0</v>
      </c>
      <c r="Y842" t="str">
        <f>IF(StockData[[#This Row],[Daily Return %]]&gt;0,"Gain",IF(StockData[[#This Row],[Daily Return %]]&lt;0,"Loss","No Change"))</f>
        <v>No Change</v>
      </c>
    </row>
    <row r="843" spans="1:25" x14ac:dyDescent="0.3">
      <c r="A843" s="1">
        <v>45782</v>
      </c>
      <c r="B843" s="1" t="s">
        <v>886</v>
      </c>
      <c r="C843" s="1" t="s">
        <v>119</v>
      </c>
      <c r="D843">
        <f>MONTH(StockData[[#This Row],[DATE]])</f>
        <v>5</v>
      </c>
      <c r="E843">
        <v>2025</v>
      </c>
      <c r="F843" t="s">
        <v>97</v>
      </c>
      <c r="G843" t="str">
        <f>"Q"&amp;ROUNDUP(StockData[[#This Row],[Month Number]]/3,0)</f>
        <v>Q2</v>
      </c>
      <c r="H843" s="1" t="s">
        <v>551</v>
      </c>
      <c r="I843" s="1" t="s">
        <v>29</v>
      </c>
      <c r="J843" t="s">
        <v>30</v>
      </c>
      <c r="K843">
        <v>1939</v>
      </c>
      <c r="L843">
        <v>1952</v>
      </c>
      <c r="M843">
        <v>1932.3</v>
      </c>
      <c r="N843">
        <v>1925</v>
      </c>
      <c r="O843">
        <v>1935.8</v>
      </c>
      <c r="P843">
        <v>1936.8</v>
      </c>
      <c r="Q843">
        <v>1940.79</v>
      </c>
      <c r="R843">
        <v>7534012</v>
      </c>
      <c r="S843">
        <v>14621940034</v>
      </c>
      <c r="T843">
        <v>160044</v>
      </c>
      <c r="U843">
        <v>4772438</v>
      </c>
      <c r="V843">
        <v>63.35</v>
      </c>
      <c r="W843" s="3">
        <f>StockData[[#This Row],[CLOSE]]-StockData[[#This Row],[PREV. CLOSE]]</f>
        <v>11.799999999999955</v>
      </c>
      <c r="X843" s="2">
        <f>IFERROR((StockData[[#This Row],[CLOSE]]-StockData[[#This Row],[PREV. CLOSE]])/StockData[[#This Row],[PREV. CLOSE]],0)</f>
        <v>6.1298701298701059E-3</v>
      </c>
      <c r="Y843" t="str">
        <f>IF(StockData[[#This Row],[Daily Return %]]&gt;0,"Gain",IF(StockData[[#This Row],[Daily Return %]]&lt;0,"Loss","No Change"))</f>
        <v>Gain</v>
      </c>
    </row>
    <row r="844" spans="1:25" x14ac:dyDescent="0.3">
      <c r="A844" s="1">
        <v>45783</v>
      </c>
      <c r="B844" s="1" t="s">
        <v>887</v>
      </c>
      <c r="C844" s="1" t="s">
        <v>119</v>
      </c>
      <c r="D844">
        <f>MONTH(StockData[[#This Row],[DATE]])</f>
        <v>5</v>
      </c>
      <c r="E844">
        <v>2025</v>
      </c>
      <c r="F844" t="s">
        <v>97</v>
      </c>
      <c r="G844" t="str">
        <f>"Q"&amp;ROUNDUP(StockData[[#This Row],[Month Number]]/3,0)</f>
        <v>Q2</v>
      </c>
      <c r="H844" s="1" t="s">
        <v>551</v>
      </c>
      <c r="I844" s="1" t="s">
        <v>29</v>
      </c>
      <c r="J844" t="s">
        <v>30</v>
      </c>
      <c r="K844">
        <v>1930</v>
      </c>
      <c r="L844">
        <v>1940.1</v>
      </c>
      <c r="M844">
        <v>1924.3</v>
      </c>
      <c r="N844">
        <v>1936.8</v>
      </c>
      <c r="O844">
        <v>1928.6</v>
      </c>
      <c r="P844">
        <v>1931.7</v>
      </c>
      <c r="Q844">
        <v>1931.89</v>
      </c>
      <c r="R844">
        <v>8745078</v>
      </c>
      <c r="S844">
        <v>16894488689.1</v>
      </c>
      <c r="T844">
        <v>140830</v>
      </c>
      <c r="U844">
        <v>6377477</v>
      </c>
      <c r="V844">
        <v>72.930000000000007</v>
      </c>
      <c r="W844" s="3">
        <f>StockData[[#This Row],[CLOSE]]-StockData[[#This Row],[PREV. CLOSE]]</f>
        <v>-5.0999999999999091</v>
      </c>
      <c r="X844" s="2">
        <f>IFERROR((StockData[[#This Row],[CLOSE]]-StockData[[#This Row],[PREV. CLOSE]])/StockData[[#This Row],[PREV. CLOSE]],0)</f>
        <v>-2.6332094175959878E-3</v>
      </c>
      <c r="Y844" t="str">
        <f>IF(StockData[[#This Row],[Daily Return %]]&gt;0,"Gain",IF(StockData[[#This Row],[Daily Return %]]&lt;0,"Loss","No Change"))</f>
        <v>Loss</v>
      </c>
    </row>
    <row r="845" spans="1:25" x14ac:dyDescent="0.3">
      <c r="A845" s="1">
        <v>45784</v>
      </c>
      <c r="B845" s="1" t="s">
        <v>888</v>
      </c>
      <c r="C845" s="1" t="s">
        <v>119</v>
      </c>
      <c r="D845">
        <f>MONTH(StockData[[#This Row],[DATE]])</f>
        <v>5</v>
      </c>
      <c r="E845">
        <v>2025</v>
      </c>
      <c r="F845" t="s">
        <v>97</v>
      </c>
      <c r="G845" t="str">
        <f>"Q"&amp;ROUNDUP(StockData[[#This Row],[Month Number]]/3,0)</f>
        <v>Q2</v>
      </c>
      <c r="H845" s="1" t="s">
        <v>551</v>
      </c>
      <c r="I845" s="1" t="s">
        <v>29</v>
      </c>
      <c r="J845" t="s">
        <v>30</v>
      </c>
      <c r="K845">
        <v>1934</v>
      </c>
      <c r="L845">
        <v>1948.7</v>
      </c>
      <c r="M845">
        <v>1922.4</v>
      </c>
      <c r="N845">
        <v>1931.7</v>
      </c>
      <c r="O845">
        <v>1945</v>
      </c>
      <c r="P845">
        <v>1945.6</v>
      </c>
      <c r="Q845">
        <v>1939.91</v>
      </c>
      <c r="R845">
        <v>10710389</v>
      </c>
      <c r="S845">
        <v>20777145511</v>
      </c>
      <c r="T845">
        <v>178998</v>
      </c>
      <c r="U845">
        <v>7816814</v>
      </c>
      <c r="V845">
        <v>72.98</v>
      </c>
      <c r="W845" s="3">
        <f>StockData[[#This Row],[CLOSE]]-StockData[[#This Row],[PREV. CLOSE]]</f>
        <v>13.899999999999864</v>
      </c>
      <c r="X845" s="2">
        <f>IFERROR((StockData[[#This Row],[CLOSE]]-StockData[[#This Row],[PREV. CLOSE]])/StockData[[#This Row],[PREV. CLOSE]],0)</f>
        <v>7.1957343272764217E-3</v>
      </c>
      <c r="Y845" t="str">
        <f>IF(StockData[[#This Row],[Daily Return %]]&gt;0,"Gain",IF(StockData[[#This Row],[Daily Return %]]&lt;0,"Loss","No Change"))</f>
        <v>Gain</v>
      </c>
    </row>
    <row r="846" spans="1:25" x14ac:dyDescent="0.3">
      <c r="A846" s="1">
        <v>45785</v>
      </c>
      <c r="B846" s="1" t="s">
        <v>889</v>
      </c>
      <c r="C846" s="1" t="s">
        <v>119</v>
      </c>
      <c r="D846">
        <f>MONTH(StockData[[#This Row],[DATE]])</f>
        <v>5</v>
      </c>
      <c r="E846">
        <v>2025</v>
      </c>
      <c r="F846" t="s">
        <v>97</v>
      </c>
      <c r="G846" t="str">
        <f>"Q"&amp;ROUNDUP(StockData[[#This Row],[Month Number]]/3,0)</f>
        <v>Q2</v>
      </c>
      <c r="H846" s="1" t="s">
        <v>551</v>
      </c>
      <c r="I846" s="1" t="s">
        <v>29</v>
      </c>
      <c r="J846" t="s">
        <v>30</v>
      </c>
      <c r="K846">
        <v>1954.8</v>
      </c>
      <c r="L846">
        <v>1954.8</v>
      </c>
      <c r="M846">
        <v>1919.1</v>
      </c>
      <c r="N846">
        <v>1945.6</v>
      </c>
      <c r="O846">
        <v>1921.5</v>
      </c>
      <c r="P846">
        <v>1928.5</v>
      </c>
      <c r="Q846">
        <v>1933.8</v>
      </c>
      <c r="R846">
        <v>17401715</v>
      </c>
      <c r="S846">
        <v>33651432174.299999</v>
      </c>
      <c r="T846">
        <v>280256</v>
      </c>
      <c r="U846">
        <v>11992864</v>
      </c>
      <c r="V846">
        <v>68.92</v>
      </c>
      <c r="W846" s="3">
        <f>StockData[[#This Row],[CLOSE]]-StockData[[#This Row],[PREV. CLOSE]]</f>
        <v>-17.099999999999909</v>
      </c>
      <c r="X846" s="2">
        <f>IFERROR((StockData[[#This Row],[CLOSE]]-StockData[[#This Row],[PREV. CLOSE]])/StockData[[#This Row],[PREV. CLOSE]],0)</f>
        <v>-8.7890624999999532E-3</v>
      </c>
      <c r="Y846" t="str">
        <f>IF(StockData[[#This Row],[Daily Return %]]&gt;0,"Gain",IF(StockData[[#This Row],[Daily Return %]]&lt;0,"Loss","No Change"))</f>
        <v>Loss</v>
      </c>
    </row>
    <row r="847" spans="1:25" x14ac:dyDescent="0.3">
      <c r="A847" s="1">
        <v>45786</v>
      </c>
      <c r="B847" s="1" t="s">
        <v>890</v>
      </c>
      <c r="C847" s="1" t="s">
        <v>119</v>
      </c>
      <c r="D847">
        <f>MONTH(StockData[[#This Row],[DATE]])</f>
        <v>5</v>
      </c>
      <c r="E847">
        <v>2025</v>
      </c>
      <c r="F847" t="s">
        <v>97</v>
      </c>
      <c r="G847" t="str">
        <f>"Q"&amp;ROUNDUP(StockData[[#This Row],[Month Number]]/3,0)</f>
        <v>Q2</v>
      </c>
      <c r="H847" s="1" t="s">
        <v>551</v>
      </c>
      <c r="I847" s="1" t="s">
        <v>29</v>
      </c>
      <c r="J847" t="s">
        <v>30</v>
      </c>
      <c r="K847">
        <v>1910.1</v>
      </c>
      <c r="L847">
        <v>1919</v>
      </c>
      <c r="M847">
        <v>1886.8</v>
      </c>
      <c r="N847">
        <v>1928.5</v>
      </c>
      <c r="O847">
        <v>1893.3</v>
      </c>
      <c r="P847">
        <v>1889.7</v>
      </c>
      <c r="Q847">
        <v>1894.97</v>
      </c>
      <c r="R847">
        <v>8594398</v>
      </c>
      <c r="S847">
        <v>16286144558.6</v>
      </c>
      <c r="T847">
        <v>292155</v>
      </c>
      <c r="U847">
        <v>6418433</v>
      </c>
      <c r="V847">
        <v>74.680000000000007</v>
      </c>
      <c r="W847" s="3">
        <f>StockData[[#This Row],[CLOSE]]-StockData[[#This Row],[PREV. CLOSE]]</f>
        <v>-38.799999999999955</v>
      </c>
      <c r="X847" s="2">
        <f>IFERROR((StockData[[#This Row],[CLOSE]]-StockData[[#This Row],[PREV. CLOSE]])/StockData[[#This Row],[PREV. CLOSE]],0)</f>
        <v>-2.0119263676432436E-2</v>
      </c>
      <c r="Y847" t="str">
        <f>IF(StockData[[#This Row],[Daily Return %]]&gt;0,"Gain",IF(StockData[[#This Row],[Daily Return %]]&lt;0,"Loss","No Change"))</f>
        <v>Loss</v>
      </c>
    </row>
    <row r="848" spans="1:25" x14ac:dyDescent="0.3">
      <c r="A848" s="1">
        <v>45789</v>
      </c>
      <c r="B848" s="1" t="s">
        <v>891</v>
      </c>
      <c r="C848" s="1" t="s">
        <v>119</v>
      </c>
      <c r="D848">
        <f>MONTH(StockData[[#This Row],[DATE]])</f>
        <v>5</v>
      </c>
      <c r="E848">
        <v>2025</v>
      </c>
      <c r="F848" t="s">
        <v>97</v>
      </c>
      <c r="G848" t="str">
        <f>"Q"&amp;ROUNDUP(StockData[[#This Row],[Month Number]]/3,0)</f>
        <v>Q2</v>
      </c>
      <c r="H848" s="1" t="s">
        <v>551</v>
      </c>
      <c r="I848" s="1" t="s">
        <v>29</v>
      </c>
      <c r="J848" t="s">
        <v>30</v>
      </c>
      <c r="K848">
        <v>1917.6</v>
      </c>
      <c r="L848">
        <v>1959.9</v>
      </c>
      <c r="M848">
        <v>1912.3</v>
      </c>
      <c r="N848">
        <v>1889.7</v>
      </c>
      <c r="O848">
        <v>1956.4</v>
      </c>
      <c r="P848">
        <v>1957.2</v>
      </c>
      <c r="Q848">
        <v>1948.86</v>
      </c>
      <c r="R848">
        <v>9309486</v>
      </c>
      <c r="S848">
        <v>18142865391.200001</v>
      </c>
      <c r="T848">
        <v>207249</v>
      </c>
      <c r="U848">
        <v>6484427</v>
      </c>
      <c r="V848">
        <v>69.650000000000006</v>
      </c>
      <c r="W848" s="3">
        <f>StockData[[#This Row],[CLOSE]]-StockData[[#This Row],[PREV. CLOSE]]</f>
        <v>67.5</v>
      </c>
      <c r="X848" s="2">
        <f>IFERROR((StockData[[#This Row],[CLOSE]]-StockData[[#This Row],[PREV. CLOSE]])/StockData[[#This Row],[PREV. CLOSE]],0)</f>
        <v>3.5719955548499764E-2</v>
      </c>
      <c r="Y848" t="str">
        <f>IF(StockData[[#This Row],[Daily Return %]]&gt;0,"Gain",IF(StockData[[#This Row],[Daily Return %]]&lt;0,"Loss","No Change"))</f>
        <v>Gain</v>
      </c>
    </row>
    <row r="849" spans="1:25" x14ac:dyDescent="0.3">
      <c r="A849" s="1">
        <v>45790</v>
      </c>
      <c r="B849" s="1" t="s">
        <v>892</v>
      </c>
      <c r="C849" s="1" t="s">
        <v>119</v>
      </c>
      <c r="D849">
        <f>MONTH(StockData[[#This Row],[DATE]])</f>
        <v>5</v>
      </c>
      <c r="E849">
        <v>2025</v>
      </c>
      <c r="F849" t="s">
        <v>97</v>
      </c>
      <c r="G849" t="str">
        <f>"Q"&amp;ROUNDUP(StockData[[#This Row],[Month Number]]/3,0)</f>
        <v>Q2</v>
      </c>
      <c r="H849" s="1" t="s">
        <v>551</v>
      </c>
      <c r="I849" s="1" t="s">
        <v>29</v>
      </c>
      <c r="J849" t="s">
        <v>30</v>
      </c>
      <c r="K849">
        <v>1950</v>
      </c>
      <c r="L849">
        <v>1961.7</v>
      </c>
      <c r="M849">
        <v>1920</v>
      </c>
      <c r="N849">
        <v>1957.2</v>
      </c>
      <c r="O849">
        <v>1924.9</v>
      </c>
      <c r="P849">
        <v>1922.6</v>
      </c>
      <c r="Q849">
        <v>1930.6</v>
      </c>
      <c r="R849">
        <v>12121051</v>
      </c>
      <c r="S849">
        <v>23400936924.400002</v>
      </c>
      <c r="T849">
        <v>234495</v>
      </c>
      <c r="U849">
        <v>8111085</v>
      </c>
      <c r="V849">
        <v>66.92</v>
      </c>
      <c r="W849" s="3">
        <f>StockData[[#This Row],[CLOSE]]-StockData[[#This Row],[PREV. CLOSE]]</f>
        <v>-34.600000000000136</v>
      </c>
      <c r="X849" s="2">
        <f>IFERROR((StockData[[#This Row],[CLOSE]]-StockData[[#This Row],[PREV. CLOSE]])/StockData[[#This Row],[PREV. CLOSE]],0)</f>
        <v>-1.7678315961577835E-2</v>
      </c>
      <c r="Y849" t="str">
        <f>IF(StockData[[#This Row],[Daily Return %]]&gt;0,"Gain",IF(StockData[[#This Row],[Daily Return %]]&lt;0,"Loss","No Change"))</f>
        <v>Loss</v>
      </c>
    </row>
    <row r="850" spans="1:25" x14ac:dyDescent="0.3">
      <c r="A850" s="1">
        <v>45791</v>
      </c>
      <c r="B850" s="1" t="s">
        <v>893</v>
      </c>
      <c r="C850" s="1" t="s">
        <v>119</v>
      </c>
      <c r="D850">
        <f>MONTH(StockData[[#This Row],[DATE]])</f>
        <v>5</v>
      </c>
      <c r="E850">
        <v>2025</v>
      </c>
      <c r="F850" t="s">
        <v>97</v>
      </c>
      <c r="G850" t="str">
        <f>"Q"&amp;ROUNDUP(StockData[[#This Row],[Month Number]]/3,0)</f>
        <v>Q2</v>
      </c>
      <c r="H850" s="1" t="s">
        <v>551</v>
      </c>
      <c r="I850" s="1" t="s">
        <v>29</v>
      </c>
      <c r="J850" t="s">
        <v>30</v>
      </c>
      <c r="K850">
        <v>1922.1</v>
      </c>
      <c r="L850">
        <v>1930.2</v>
      </c>
      <c r="M850">
        <v>1903</v>
      </c>
      <c r="N850">
        <v>1922.6</v>
      </c>
      <c r="O850">
        <v>1913.5</v>
      </c>
      <c r="P850">
        <v>1910.6</v>
      </c>
      <c r="Q850">
        <v>1914.76</v>
      </c>
      <c r="R850">
        <v>7722654</v>
      </c>
      <c r="S850">
        <v>14787000374.5</v>
      </c>
      <c r="T850">
        <v>189542</v>
      </c>
      <c r="U850">
        <v>5324638</v>
      </c>
      <c r="V850">
        <v>68.95</v>
      </c>
      <c r="W850" s="3">
        <f>StockData[[#This Row],[CLOSE]]-StockData[[#This Row],[PREV. CLOSE]]</f>
        <v>-12</v>
      </c>
      <c r="X850" s="2">
        <f>IFERROR((StockData[[#This Row],[CLOSE]]-StockData[[#This Row],[PREV. CLOSE]])/StockData[[#This Row],[PREV. CLOSE]],0)</f>
        <v>-6.2415479038801626E-3</v>
      </c>
      <c r="Y850" t="str">
        <f>IF(StockData[[#This Row],[Daily Return %]]&gt;0,"Gain",IF(StockData[[#This Row],[Daily Return %]]&lt;0,"Loss","No Change"))</f>
        <v>Loss</v>
      </c>
    </row>
    <row r="851" spans="1:25" x14ac:dyDescent="0.3">
      <c r="A851" s="1">
        <v>45792</v>
      </c>
      <c r="B851" s="1" t="s">
        <v>894</v>
      </c>
      <c r="C851" s="1" t="s">
        <v>119</v>
      </c>
      <c r="D851">
        <f>MONTH(StockData[[#This Row],[DATE]])</f>
        <v>5</v>
      </c>
      <c r="E851">
        <v>2025</v>
      </c>
      <c r="F851" t="s">
        <v>97</v>
      </c>
      <c r="G851" t="str">
        <f>"Q"&amp;ROUNDUP(StockData[[#This Row],[Month Number]]/3,0)</f>
        <v>Q2</v>
      </c>
      <c r="H851" s="1" t="s">
        <v>551</v>
      </c>
      <c r="I851" s="1" t="s">
        <v>29</v>
      </c>
      <c r="J851" t="s">
        <v>30</v>
      </c>
      <c r="K851">
        <v>1913.5</v>
      </c>
      <c r="L851">
        <v>1944.8</v>
      </c>
      <c r="M851">
        <v>1897</v>
      </c>
      <c r="N851">
        <v>1910.6</v>
      </c>
      <c r="O851">
        <v>1933.8</v>
      </c>
      <c r="P851">
        <v>1933.8</v>
      </c>
      <c r="Q851">
        <v>1923.01</v>
      </c>
      <c r="R851">
        <v>16120729</v>
      </c>
      <c r="S851">
        <v>31000329957.900002</v>
      </c>
      <c r="T851">
        <v>224596</v>
      </c>
      <c r="U851">
        <v>8875200</v>
      </c>
      <c r="V851">
        <v>55.05</v>
      </c>
      <c r="W851" s="3">
        <f>StockData[[#This Row],[CLOSE]]-StockData[[#This Row],[PREV. CLOSE]]</f>
        <v>23.200000000000045</v>
      </c>
      <c r="X851" s="2">
        <f>IFERROR((StockData[[#This Row],[CLOSE]]-StockData[[#This Row],[PREV. CLOSE]])/StockData[[#This Row],[PREV. CLOSE]],0)</f>
        <v>1.2142782372029754E-2</v>
      </c>
      <c r="Y851" t="str">
        <f>IF(StockData[[#This Row],[Daily Return %]]&gt;0,"Gain",IF(StockData[[#This Row],[Daily Return %]]&lt;0,"Loss","No Change"))</f>
        <v>Gain</v>
      </c>
    </row>
    <row r="852" spans="1:25" x14ac:dyDescent="0.3">
      <c r="A852" s="1">
        <v>45793</v>
      </c>
      <c r="B852" s="1" t="s">
        <v>895</v>
      </c>
      <c r="C852" s="1" t="s">
        <v>119</v>
      </c>
      <c r="D852">
        <f>MONTH(StockData[[#This Row],[DATE]])</f>
        <v>5</v>
      </c>
      <c r="E852">
        <v>2025</v>
      </c>
      <c r="F852" t="s">
        <v>97</v>
      </c>
      <c r="G852" t="str">
        <f>"Q"&amp;ROUNDUP(StockData[[#This Row],[Month Number]]/3,0)</f>
        <v>Q2</v>
      </c>
      <c r="H852" s="1" t="s">
        <v>551</v>
      </c>
      <c r="I852" s="1" t="s">
        <v>29</v>
      </c>
      <c r="J852" t="s">
        <v>30</v>
      </c>
      <c r="K852">
        <v>1933.8</v>
      </c>
      <c r="L852">
        <v>1943.8</v>
      </c>
      <c r="M852">
        <v>1928.4</v>
      </c>
      <c r="N852">
        <v>1933.8</v>
      </c>
      <c r="O852">
        <v>1934.5</v>
      </c>
      <c r="P852">
        <v>1934.7</v>
      </c>
      <c r="Q852">
        <v>1933.5</v>
      </c>
      <c r="R852">
        <v>7934005</v>
      </c>
      <c r="S852">
        <v>15340426257</v>
      </c>
      <c r="T852">
        <v>175140</v>
      </c>
      <c r="U852">
        <v>5821408</v>
      </c>
      <c r="V852">
        <v>73.37</v>
      </c>
      <c r="W852" s="3">
        <f>StockData[[#This Row],[CLOSE]]-StockData[[#This Row],[PREV. CLOSE]]</f>
        <v>0.90000000000009095</v>
      </c>
      <c r="X852" s="2">
        <f>IFERROR((StockData[[#This Row],[CLOSE]]-StockData[[#This Row],[PREV. CLOSE]])/StockData[[#This Row],[PREV. CLOSE]],0)</f>
        <v>4.6540490226501757E-4</v>
      </c>
      <c r="Y852" t="str">
        <f>IF(StockData[[#This Row],[Daily Return %]]&gt;0,"Gain",IF(StockData[[#This Row],[Daily Return %]]&lt;0,"Loss","No Change"))</f>
        <v>Gain</v>
      </c>
    </row>
    <row r="853" spans="1:25" x14ac:dyDescent="0.3">
      <c r="A853" s="1">
        <v>45796</v>
      </c>
      <c r="B853" s="1" t="s">
        <v>896</v>
      </c>
      <c r="C853" s="1" t="s">
        <v>119</v>
      </c>
      <c r="D853">
        <f>MONTH(StockData[[#This Row],[DATE]])</f>
        <v>5</v>
      </c>
      <c r="E853">
        <v>2025</v>
      </c>
      <c r="F853" t="s">
        <v>97</v>
      </c>
      <c r="G853" t="str">
        <f>"Q"&amp;ROUNDUP(StockData[[#This Row],[Month Number]]/3,0)</f>
        <v>Q2</v>
      </c>
      <c r="H853" s="1" t="s">
        <v>551</v>
      </c>
      <c r="I853" s="1" t="s">
        <v>29</v>
      </c>
      <c r="J853" t="s">
        <v>30</v>
      </c>
      <c r="K853">
        <v>1937</v>
      </c>
      <c r="L853">
        <v>1945</v>
      </c>
      <c r="M853">
        <v>1931</v>
      </c>
      <c r="N853">
        <v>1934.7</v>
      </c>
      <c r="O853">
        <v>1937.1</v>
      </c>
      <c r="P853">
        <v>1938.7</v>
      </c>
      <c r="Q853">
        <v>1938.13</v>
      </c>
      <c r="R853">
        <v>5101482</v>
      </c>
      <c r="S853">
        <v>9887338159.2000008</v>
      </c>
      <c r="T853">
        <v>156815</v>
      </c>
      <c r="U853">
        <v>3240362</v>
      </c>
      <c r="V853">
        <v>63.52</v>
      </c>
      <c r="W853" s="3">
        <f>StockData[[#This Row],[CLOSE]]-StockData[[#This Row],[PREV. CLOSE]]</f>
        <v>4</v>
      </c>
      <c r="X853" s="2">
        <f>IFERROR((StockData[[#This Row],[CLOSE]]-StockData[[#This Row],[PREV. CLOSE]])/StockData[[#This Row],[PREV. CLOSE]],0)</f>
        <v>2.0675040057890112E-3</v>
      </c>
      <c r="Y853" t="str">
        <f>IF(StockData[[#This Row],[Daily Return %]]&gt;0,"Gain",IF(StockData[[#This Row],[Daily Return %]]&lt;0,"Loss","No Change"))</f>
        <v>Gain</v>
      </c>
    </row>
    <row r="854" spans="1:25" x14ac:dyDescent="0.3">
      <c r="A854" s="1">
        <v>45797</v>
      </c>
      <c r="B854" s="1" t="s">
        <v>897</v>
      </c>
      <c r="C854" s="1" t="s">
        <v>119</v>
      </c>
      <c r="D854">
        <f>MONTH(StockData[[#This Row],[DATE]])</f>
        <v>5</v>
      </c>
      <c r="E854">
        <v>2025</v>
      </c>
      <c r="F854" t="s">
        <v>97</v>
      </c>
      <c r="G854" t="str">
        <f>"Q"&amp;ROUNDUP(StockData[[#This Row],[Month Number]]/3,0)</f>
        <v>Q2</v>
      </c>
      <c r="H854" s="1" t="s">
        <v>551</v>
      </c>
      <c r="I854" s="1" t="s">
        <v>29</v>
      </c>
      <c r="J854" t="s">
        <v>30</v>
      </c>
      <c r="K854">
        <v>1928.1</v>
      </c>
      <c r="L854">
        <v>1934.6</v>
      </c>
      <c r="M854">
        <v>1913</v>
      </c>
      <c r="N854">
        <v>1938.7</v>
      </c>
      <c r="O854">
        <v>1917.1</v>
      </c>
      <c r="P854">
        <v>1914.9</v>
      </c>
      <c r="Q854">
        <v>1918.55</v>
      </c>
      <c r="R854">
        <v>11939545</v>
      </c>
      <c r="S854">
        <v>22906655882.099998</v>
      </c>
      <c r="T854">
        <v>176524</v>
      </c>
      <c r="U854">
        <v>8268352</v>
      </c>
      <c r="V854">
        <v>69.25</v>
      </c>
      <c r="W854" s="3">
        <f>StockData[[#This Row],[CLOSE]]-StockData[[#This Row],[PREV. CLOSE]]</f>
        <v>-23.799999999999955</v>
      </c>
      <c r="X854" s="2">
        <f>IFERROR((StockData[[#This Row],[CLOSE]]-StockData[[#This Row],[PREV. CLOSE]])/StockData[[#This Row],[PREV. CLOSE]],0)</f>
        <v>-1.2276267602001317E-2</v>
      </c>
      <c r="Y854" t="str">
        <f>IF(StockData[[#This Row],[Daily Return %]]&gt;0,"Gain",IF(StockData[[#This Row],[Daily Return %]]&lt;0,"Loss","No Change"))</f>
        <v>Loss</v>
      </c>
    </row>
    <row r="855" spans="1:25" x14ac:dyDescent="0.3">
      <c r="A855" s="1">
        <v>45798</v>
      </c>
      <c r="B855" s="1" t="s">
        <v>898</v>
      </c>
      <c r="C855" s="1" t="s">
        <v>119</v>
      </c>
      <c r="D855">
        <f>MONTH(StockData[[#This Row],[DATE]])</f>
        <v>5</v>
      </c>
      <c r="E855">
        <v>2025</v>
      </c>
      <c r="F855" t="s">
        <v>97</v>
      </c>
      <c r="G855" t="str">
        <f>"Q"&amp;ROUNDUP(StockData[[#This Row],[Month Number]]/3,0)</f>
        <v>Q2</v>
      </c>
      <c r="H855" s="1" t="s">
        <v>551</v>
      </c>
      <c r="I855" s="1" t="s">
        <v>29</v>
      </c>
      <c r="J855" t="s">
        <v>30</v>
      </c>
      <c r="K855">
        <v>1927</v>
      </c>
      <c r="L855">
        <v>1946.9</v>
      </c>
      <c r="M855">
        <v>1921.1</v>
      </c>
      <c r="N855">
        <v>1914.9</v>
      </c>
      <c r="O855">
        <v>1925.2</v>
      </c>
      <c r="P855">
        <v>1926.8</v>
      </c>
      <c r="Q855">
        <v>1930.42</v>
      </c>
      <c r="R855">
        <v>7566020</v>
      </c>
      <c r="S855">
        <v>14605582585.700001</v>
      </c>
      <c r="T855">
        <v>205548</v>
      </c>
      <c r="U855">
        <v>4481751</v>
      </c>
      <c r="V855">
        <v>59.24</v>
      </c>
      <c r="W855" s="3">
        <f>StockData[[#This Row],[CLOSE]]-StockData[[#This Row],[PREV. CLOSE]]</f>
        <v>11.899999999999864</v>
      </c>
      <c r="X855" s="2">
        <f>IFERROR((StockData[[#This Row],[CLOSE]]-StockData[[#This Row],[PREV. CLOSE]])/StockData[[#This Row],[PREV. CLOSE]],0)</f>
        <v>6.2144237296986073E-3</v>
      </c>
      <c r="Y855" t="str">
        <f>IF(StockData[[#This Row],[Daily Return %]]&gt;0,"Gain",IF(StockData[[#This Row],[Daily Return %]]&lt;0,"Loss","No Change"))</f>
        <v>Gain</v>
      </c>
    </row>
    <row r="856" spans="1:25" x14ac:dyDescent="0.3">
      <c r="A856" s="1">
        <v>45799</v>
      </c>
      <c r="B856" s="1" t="s">
        <v>899</v>
      </c>
      <c r="C856" s="1" t="s">
        <v>119</v>
      </c>
      <c r="D856">
        <f>MONTH(StockData[[#This Row],[DATE]])</f>
        <v>5</v>
      </c>
      <c r="E856">
        <v>2025</v>
      </c>
      <c r="F856" t="s">
        <v>97</v>
      </c>
      <c r="G856" t="str">
        <f>"Q"&amp;ROUNDUP(StockData[[#This Row],[Month Number]]/3,0)</f>
        <v>Q2</v>
      </c>
      <c r="H856" s="1" t="s">
        <v>551</v>
      </c>
      <c r="I856" s="1" t="s">
        <v>29</v>
      </c>
      <c r="J856" t="s">
        <v>30</v>
      </c>
      <c r="K856">
        <v>1915.2</v>
      </c>
      <c r="L856">
        <v>1924.2</v>
      </c>
      <c r="M856">
        <v>1905.2</v>
      </c>
      <c r="N856">
        <v>1926.8</v>
      </c>
      <c r="O856">
        <v>1924</v>
      </c>
      <c r="P856">
        <v>1919.9</v>
      </c>
      <c r="Q856">
        <v>1914.84</v>
      </c>
      <c r="R856">
        <v>10653335</v>
      </c>
      <c r="S856">
        <v>20399411133.400002</v>
      </c>
      <c r="T856">
        <v>255429</v>
      </c>
      <c r="U856">
        <v>6993511</v>
      </c>
      <c r="V856">
        <v>65.650000000000006</v>
      </c>
      <c r="W856" s="3">
        <f>StockData[[#This Row],[CLOSE]]-StockData[[#This Row],[PREV. CLOSE]]</f>
        <v>-6.8999999999998636</v>
      </c>
      <c r="X856" s="2">
        <f>IFERROR((StockData[[#This Row],[CLOSE]]-StockData[[#This Row],[PREV. CLOSE]])/StockData[[#This Row],[PREV. CLOSE]],0)</f>
        <v>-3.5810670541830307E-3</v>
      </c>
      <c r="Y856" t="str">
        <f>IF(StockData[[#This Row],[Daily Return %]]&gt;0,"Gain",IF(StockData[[#This Row],[Daily Return %]]&lt;0,"Loss","No Change"))</f>
        <v>Loss</v>
      </c>
    </row>
    <row r="857" spans="1:25" x14ac:dyDescent="0.3">
      <c r="A857" s="1">
        <v>45800</v>
      </c>
      <c r="B857" s="1" t="s">
        <v>900</v>
      </c>
      <c r="C857" s="1" t="s">
        <v>119</v>
      </c>
      <c r="D857">
        <f>MONTH(StockData[[#This Row],[DATE]])</f>
        <v>5</v>
      </c>
      <c r="E857">
        <v>2025</v>
      </c>
      <c r="F857" t="s">
        <v>97</v>
      </c>
      <c r="G857" t="str">
        <f>"Q"&amp;ROUNDUP(StockData[[#This Row],[Month Number]]/3,0)</f>
        <v>Q2</v>
      </c>
      <c r="H857" s="1" t="s">
        <v>551</v>
      </c>
      <c r="I857" s="1" t="s">
        <v>29</v>
      </c>
      <c r="J857" t="s">
        <v>30</v>
      </c>
      <c r="K857">
        <v>1920.1</v>
      </c>
      <c r="L857">
        <v>1937</v>
      </c>
      <c r="M857">
        <v>1914.5</v>
      </c>
      <c r="N857">
        <v>1919.9</v>
      </c>
      <c r="O857">
        <v>1933.5</v>
      </c>
      <c r="P857">
        <v>1933.6</v>
      </c>
      <c r="Q857">
        <v>1929.98</v>
      </c>
      <c r="R857">
        <v>4783036</v>
      </c>
      <c r="S857">
        <v>9231150800.3999996</v>
      </c>
      <c r="T857">
        <v>116301</v>
      </c>
      <c r="U857">
        <v>3324907</v>
      </c>
      <c r="V857">
        <v>69.510000000000005</v>
      </c>
      <c r="W857" s="3">
        <f>StockData[[#This Row],[CLOSE]]-StockData[[#This Row],[PREV. CLOSE]]</f>
        <v>13.699999999999818</v>
      </c>
      <c r="X857" s="2">
        <f>IFERROR((StockData[[#This Row],[CLOSE]]-StockData[[#This Row],[PREV. CLOSE]])/StockData[[#This Row],[PREV. CLOSE]],0)</f>
        <v>7.1357883223083585E-3</v>
      </c>
      <c r="Y857" t="str">
        <f>IF(StockData[[#This Row],[Daily Return %]]&gt;0,"Gain",IF(StockData[[#This Row],[Daily Return %]]&lt;0,"Loss","No Change"))</f>
        <v>Gain</v>
      </c>
    </row>
    <row r="858" spans="1:25" x14ac:dyDescent="0.3">
      <c r="A858" s="1">
        <v>45803</v>
      </c>
      <c r="B858" s="1" t="s">
        <v>901</v>
      </c>
      <c r="C858" s="1" t="s">
        <v>119</v>
      </c>
      <c r="D858">
        <f>MONTH(StockData[[#This Row],[DATE]])</f>
        <v>5</v>
      </c>
      <c r="E858">
        <v>2025</v>
      </c>
      <c r="F858" t="s">
        <v>97</v>
      </c>
      <c r="G858" t="str">
        <f>"Q"&amp;ROUNDUP(StockData[[#This Row],[Month Number]]/3,0)</f>
        <v>Q2</v>
      </c>
      <c r="H858" s="1" t="s">
        <v>551</v>
      </c>
      <c r="I858" s="1" t="s">
        <v>29</v>
      </c>
      <c r="J858" t="s">
        <v>30</v>
      </c>
      <c r="K858">
        <v>1935</v>
      </c>
      <c r="L858">
        <v>1949.9</v>
      </c>
      <c r="M858">
        <v>1926.9</v>
      </c>
      <c r="N858">
        <v>1933.6</v>
      </c>
      <c r="O858">
        <v>1940.3</v>
      </c>
      <c r="P858">
        <v>1940.2</v>
      </c>
      <c r="Q858">
        <v>1939.47</v>
      </c>
      <c r="R858">
        <v>5401430</v>
      </c>
      <c r="S858">
        <v>10475911940.9</v>
      </c>
      <c r="T858">
        <v>201842</v>
      </c>
      <c r="U858">
        <v>3386064</v>
      </c>
      <c r="V858">
        <v>62.69</v>
      </c>
      <c r="W858" s="3">
        <f>StockData[[#This Row],[CLOSE]]-StockData[[#This Row],[PREV. CLOSE]]</f>
        <v>6.6000000000001364</v>
      </c>
      <c r="X858" s="2">
        <f>IFERROR((StockData[[#This Row],[CLOSE]]-StockData[[#This Row],[PREV. CLOSE]])/StockData[[#This Row],[PREV. CLOSE]],0)</f>
        <v>3.413322300372433E-3</v>
      </c>
      <c r="Y858" t="str">
        <f>IF(StockData[[#This Row],[Daily Return %]]&gt;0,"Gain",IF(StockData[[#This Row],[Daily Return %]]&lt;0,"Loss","No Change"))</f>
        <v>Gain</v>
      </c>
    </row>
    <row r="859" spans="1:25" x14ac:dyDescent="0.3">
      <c r="A859" s="1">
        <v>45804</v>
      </c>
      <c r="B859" s="1" t="s">
        <v>902</v>
      </c>
      <c r="C859" s="1" t="s">
        <v>119</v>
      </c>
      <c r="D859">
        <f>MONTH(StockData[[#This Row],[DATE]])</f>
        <v>5</v>
      </c>
      <c r="E859">
        <v>2025</v>
      </c>
      <c r="F859" t="s">
        <v>97</v>
      </c>
      <c r="G859" t="str">
        <f>"Q"&amp;ROUNDUP(StockData[[#This Row],[Month Number]]/3,0)</f>
        <v>Q2</v>
      </c>
      <c r="H859" s="1" t="s">
        <v>551</v>
      </c>
      <c r="I859" s="1" t="s">
        <v>29</v>
      </c>
      <c r="J859" t="s">
        <v>30</v>
      </c>
      <c r="K859">
        <v>1931.6</v>
      </c>
      <c r="L859">
        <v>1948</v>
      </c>
      <c r="M859">
        <v>1916.3</v>
      </c>
      <c r="N859">
        <v>1940.2</v>
      </c>
      <c r="O859">
        <v>1926.8</v>
      </c>
      <c r="P859">
        <v>1926.3</v>
      </c>
      <c r="Q859">
        <v>1927.12</v>
      </c>
      <c r="R859">
        <v>13081074</v>
      </c>
      <c r="S859">
        <v>25208751300.700001</v>
      </c>
      <c r="T859">
        <v>202672</v>
      </c>
      <c r="U859">
        <v>7560818</v>
      </c>
      <c r="V859">
        <v>57.8</v>
      </c>
      <c r="W859" s="3">
        <f>StockData[[#This Row],[CLOSE]]-StockData[[#This Row],[PREV. CLOSE]]</f>
        <v>-13.900000000000091</v>
      </c>
      <c r="X859" s="2">
        <f>IFERROR((StockData[[#This Row],[CLOSE]]-StockData[[#This Row],[PREV. CLOSE]])/StockData[[#This Row],[PREV. CLOSE]],0)</f>
        <v>-7.1642098752706376E-3</v>
      </c>
      <c r="Y859" t="str">
        <f>IF(StockData[[#This Row],[Daily Return %]]&gt;0,"Gain",IF(StockData[[#This Row],[Daily Return %]]&lt;0,"Loss","No Change"))</f>
        <v>Loss</v>
      </c>
    </row>
    <row r="860" spans="1:25" x14ac:dyDescent="0.3">
      <c r="A860" s="1">
        <v>45805</v>
      </c>
      <c r="B860" s="1" t="s">
        <v>903</v>
      </c>
      <c r="C860" s="1" t="s">
        <v>119</v>
      </c>
      <c r="D860">
        <f>MONTH(StockData[[#This Row],[DATE]])</f>
        <v>5</v>
      </c>
      <c r="E860">
        <v>2025</v>
      </c>
      <c r="F860" t="s">
        <v>97</v>
      </c>
      <c r="G860" t="str">
        <f>"Q"&amp;ROUNDUP(StockData[[#This Row],[Month Number]]/3,0)</f>
        <v>Q2</v>
      </c>
      <c r="H860" s="1" t="s">
        <v>551</v>
      </c>
      <c r="I860" s="1" t="s">
        <v>29</v>
      </c>
      <c r="J860" t="s">
        <v>30</v>
      </c>
      <c r="K860">
        <v>1920.2</v>
      </c>
      <c r="L860">
        <v>1934.5</v>
      </c>
      <c r="M860">
        <v>1917.7</v>
      </c>
      <c r="N860">
        <v>1926.3</v>
      </c>
      <c r="O860">
        <v>1928.4</v>
      </c>
      <c r="P860">
        <v>1923.5</v>
      </c>
      <c r="Q860">
        <v>1922.92</v>
      </c>
      <c r="R860">
        <v>9078797</v>
      </c>
      <c r="S860">
        <v>17457806722.099998</v>
      </c>
      <c r="T860">
        <v>179687</v>
      </c>
      <c r="U860">
        <v>6653105</v>
      </c>
      <c r="V860">
        <v>73.28</v>
      </c>
      <c r="W860" s="3">
        <f>StockData[[#This Row],[CLOSE]]-StockData[[#This Row],[PREV. CLOSE]]</f>
        <v>-2.7999999999999545</v>
      </c>
      <c r="X860" s="2">
        <f>IFERROR((StockData[[#This Row],[CLOSE]]-StockData[[#This Row],[PREV. CLOSE]])/StockData[[#This Row],[PREV. CLOSE]],0)</f>
        <v>-1.4535638270258811E-3</v>
      </c>
      <c r="Y860" t="str">
        <f>IF(StockData[[#This Row],[Daily Return %]]&gt;0,"Gain",IF(StockData[[#This Row],[Daily Return %]]&lt;0,"Loss","No Change"))</f>
        <v>Loss</v>
      </c>
    </row>
    <row r="861" spans="1:25" x14ac:dyDescent="0.3">
      <c r="A861" s="1">
        <v>45806</v>
      </c>
      <c r="B861" s="1" t="s">
        <v>904</v>
      </c>
      <c r="C861" s="1" t="s">
        <v>119</v>
      </c>
      <c r="D861">
        <f>MONTH(StockData[[#This Row],[DATE]])</f>
        <v>5</v>
      </c>
      <c r="E861">
        <v>2025</v>
      </c>
      <c r="F861" t="s">
        <v>97</v>
      </c>
      <c r="G861" t="str">
        <f>"Q"&amp;ROUNDUP(StockData[[#This Row],[Month Number]]/3,0)</f>
        <v>Q2</v>
      </c>
      <c r="H861" s="1" t="s">
        <v>551</v>
      </c>
      <c r="I861" s="1" t="s">
        <v>29</v>
      </c>
      <c r="J861" t="s">
        <v>30</v>
      </c>
      <c r="K861">
        <v>1928</v>
      </c>
      <c r="L861">
        <v>1940.8</v>
      </c>
      <c r="M861">
        <v>1907.3</v>
      </c>
      <c r="N861">
        <v>1923.5</v>
      </c>
      <c r="O861">
        <v>1937.6</v>
      </c>
      <c r="P861">
        <v>1927.5</v>
      </c>
      <c r="Q861">
        <v>1921.28</v>
      </c>
      <c r="R861">
        <v>14458897</v>
      </c>
      <c r="S861">
        <v>27779560938.599998</v>
      </c>
      <c r="T861">
        <v>215462</v>
      </c>
      <c r="U861">
        <v>8083688</v>
      </c>
      <c r="V861">
        <v>55.91</v>
      </c>
      <c r="W861" s="3">
        <f>StockData[[#This Row],[CLOSE]]-StockData[[#This Row],[PREV. CLOSE]]</f>
        <v>4</v>
      </c>
      <c r="X861" s="2">
        <f>IFERROR((StockData[[#This Row],[CLOSE]]-StockData[[#This Row],[PREV. CLOSE]])/StockData[[#This Row],[PREV. CLOSE]],0)</f>
        <v>2.0795425006498568E-3</v>
      </c>
      <c r="Y861" t="str">
        <f>IF(StockData[[#This Row],[Daily Return %]]&gt;0,"Gain",IF(StockData[[#This Row],[Daily Return %]]&lt;0,"Loss","No Change"))</f>
        <v>Gain</v>
      </c>
    </row>
    <row r="862" spans="1:25" x14ac:dyDescent="0.3">
      <c r="A862" s="1">
        <v>45807</v>
      </c>
      <c r="B862" s="1" t="s">
        <v>905</v>
      </c>
      <c r="C862" s="1" t="s">
        <v>119</v>
      </c>
      <c r="D862">
        <f>MONTH(StockData[[#This Row],[DATE]])</f>
        <v>5</v>
      </c>
      <c r="E862">
        <v>2025</v>
      </c>
      <c r="F862" t="s">
        <v>97</v>
      </c>
      <c r="G862" t="str">
        <f>"Q"&amp;ROUNDUP(StockData[[#This Row],[Month Number]]/3,0)</f>
        <v>Q2</v>
      </c>
      <c r="H862" s="1" t="s">
        <v>551</v>
      </c>
      <c r="I862" s="1" t="s">
        <v>29</v>
      </c>
      <c r="J862" t="s">
        <v>30</v>
      </c>
      <c r="K862">
        <v>1931.9</v>
      </c>
      <c r="L862">
        <v>1948.8</v>
      </c>
      <c r="M862">
        <v>1925.4</v>
      </c>
      <c r="N862">
        <v>1927.5</v>
      </c>
      <c r="O862">
        <v>1941.5</v>
      </c>
      <c r="P862">
        <v>1944.9</v>
      </c>
      <c r="Q862">
        <v>1939.36</v>
      </c>
      <c r="R862">
        <v>14374039</v>
      </c>
      <c r="S862">
        <v>27876395261.099998</v>
      </c>
      <c r="T862">
        <v>152055</v>
      </c>
      <c r="U862">
        <v>10680728</v>
      </c>
      <c r="V862">
        <v>74.31</v>
      </c>
      <c r="W862" s="3">
        <f>StockData[[#This Row],[CLOSE]]-StockData[[#This Row],[PREV. CLOSE]]</f>
        <v>17.400000000000091</v>
      </c>
      <c r="X862" s="2">
        <f>IFERROR((StockData[[#This Row],[CLOSE]]-StockData[[#This Row],[PREV. CLOSE]])/StockData[[#This Row],[PREV. CLOSE]],0)</f>
        <v>9.0272373540856501E-3</v>
      </c>
      <c r="Y862" t="str">
        <f>IF(StockData[[#This Row],[Daily Return %]]&gt;0,"Gain",IF(StockData[[#This Row],[Daily Return %]]&lt;0,"Loss","No Change"))</f>
        <v>Gain</v>
      </c>
    </row>
    <row r="863" spans="1:25" x14ac:dyDescent="0.3">
      <c r="A863" s="1">
        <v>45810</v>
      </c>
      <c r="B863" s="1" t="s">
        <v>906</v>
      </c>
      <c r="C863" s="1" t="s">
        <v>142</v>
      </c>
      <c r="D863">
        <f>MONTH(StockData[[#This Row],[DATE]])</f>
        <v>6</v>
      </c>
      <c r="E863">
        <v>2025</v>
      </c>
      <c r="F863" t="s">
        <v>97</v>
      </c>
      <c r="G863" t="str">
        <f>"Q"&amp;ROUNDUP(StockData[[#This Row],[Month Number]]/3,0)</f>
        <v>Q2</v>
      </c>
      <c r="H863" s="1" t="s">
        <v>551</v>
      </c>
      <c r="I863" s="1" t="s">
        <v>29</v>
      </c>
      <c r="J863" t="s">
        <v>30</v>
      </c>
      <c r="K863">
        <v>1930.1</v>
      </c>
      <c r="L863">
        <v>1936</v>
      </c>
      <c r="M863">
        <v>1908</v>
      </c>
      <c r="N863">
        <v>1944.9</v>
      </c>
      <c r="O863">
        <v>1931</v>
      </c>
      <c r="P863">
        <v>1932.1</v>
      </c>
      <c r="Q863">
        <v>1924.65</v>
      </c>
      <c r="R863">
        <v>7334411</v>
      </c>
      <c r="S863">
        <v>14116152681.299999</v>
      </c>
      <c r="T863">
        <v>202297</v>
      </c>
      <c r="U863">
        <v>4806505</v>
      </c>
      <c r="V863">
        <v>65.53</v>
      </c>
      <c r="W863" s="3">
        <f>StockData[[#This Row],[CLOSE]]-StockData[[#This Row],[PREV. CLOSE]]</f>
        <v>-12.800000000000182</v>
      </c>
      <c r="X863" s="2">
        <f>IFERROR((StockData[[#This Row],[CLOSE]]-StockData[[#This Row],[PREV. CLOSE]])/StockData[[#This Row],[PREV. CLOSE]],0)</f>
        <v>-6.5813152347165308E-3</v>
      </c>
      <c r="Y863" t="str">
        <f>IF(StockData[[#This Row],[Daily Return %]]&gt;0,"Gain",IF(StockData[[#This Row],[Daily Return %]]&lt;0,"Loss","No Change"))</f>
        <v>Loss</v>
      </c>
    </row>
    <row r="864" spans="1:25" x14ac:dyDescent="0.3">
      <c r="A864" s="1">
        <v>45811</v>
      </c>
      <c r="B864" s="1" t="s">
        <v>907</v>
      </c>
      <c r="C864" s="1" t="s">
        <v>142</v>
      </c>
      <c r="D864">
        <f>MONTH(StockData[[#This Row],[DATE]])</f>
        <v>6</v>
      </c>
      <c r="E864">
        <v>2025</v>
      </c>
      <c r="F864" t="s">
        <v>97</v>
      </c>
      <c r="G864" t="str">
        <f>"Q"&amp;ROUNDUP(StockData[[#This Row],[Month Number]]/3,0)</f>
        <v>Q2</v>
      </c>
      <c r="H864" s="1" t="s">
        <v>551</v>
      </c>
      <c r="I864" s="1" t="s">
        <v>29</v>
      </c>
      <c r="J864" t="s">
        <v>30</v>
      </c>
      <c r="K864">
        <v>1938</v>
      </c>
      <c r="L864">
        <v>1952</v>
      </c>
      <c r="M864">
        <v>1920</v>
      </c>
      <c r="N864">
        <v>1932.1</v>
      </c>
      <c r="O864">
        <v>1923.5</v>
      </c>
      <c r="P864">
        <v>1924.6</v>
      </c>
      <c r="Q864">
        <v>1933.85</v>
      </c>
      <c r="R864">
        <v>12188792</v>
      </c>
      <c r="S864">
        <v>23571332796.700001</v>
      </c>
      <c r="T864">
        <v>202204</v>
      </c>
      <c r="U864">
        <v>8884330</v>
      </c>
      <c r="V864">
        <v>72.89</v>
      </c>
      <c r="W864" s="3">
        <f>StockData[[#This Row],[CLOSE]]-StockData[[#This Row],[PREV. CLOSE]]</f>
        <v>-7.5</v>
      </c>
      <c r="X864" s="2">
        <f>IFERROR((StockData[[#This Row],[CLOSE]]-StockData[[#This Row],[PREV. CLOSE]])/StockData[[#This Row],[PREV. CLOSE]],0)</f>
        <v>-3.8817866570053311E-3</v>
      </c>
      <c r="Y864" t="str">
        <f>IF(StockData[[#This Row],[Daily Return %]]&gt;0,"Gain",IF(StockData[[#This Row],[Daily Return %]]&lt;0,"Loss","No Change"))</f>
        <v>Loss</v>
      </c>
    </row>
    <row r="865" spans="1:25" x14ac:dyDescent="0.3">
      <c r="A865" s="1">
        <v>45812</v>
      </c>
      <c r="B865" s="1" t="s">
        <v>908</v>
      </c>
      <c r="C865" s="1" t="s">
        <v>142</v>
      </c>
      <c r="D865">
        <f>MONTH(StockData[[#This Row],[DATE]])</f>
        <v>6</v>
      </c>
      <c r="E865">
        <v>2025</v>
      </c>
      <c r="F865" t="s">
        <v>97</v>
      </c>
      <c r="G865" t="str">
        <f>"Q"&amp;ROUNDUP(StockData[[#This Row],[Month Number]]/3,0)</f>
        <v>Q2</v>
      </c>
      <c r="H865" s="1" t="s">
        <v>551</v>
      </c>
      <c r="I865" s="1" t="s">
        <v>29</v>
      </c>
      <c r="J865" t="s">
        <v>30</v>
      </c>
      <c r="K865">
        <v>1921</v>
      </c>
      <c r="L865">
        <v>1943.3</v>
      </c>
      <c r="M865">
        <v>1920.9</v>
      </c>
      <c r="N865">
        <v>1924.6</v>
      </c>
      <c r="O865">
        <v>1939.5</v>
      </c>
      <c r="P865">
        <v>1941.2</v>
      </c>
      <c r="Q865">
        <v>1935.52</v>
      </c>
      <c r="R865">
        <v>6480771</v>
      </c>
      <c r="S865">
        <v>12543693178.6</v>
      </c>
      <c r="T865">
        <v>205372</v>
      </c>
      <c r="U865">
        <v>4648807</v>
      </c>
      <c r="V865">
        <v>71.73</v>
      </c>
      <c r="W865" s="3">
        <f>StockData[[#This Row],[CLOSE]]-StockData[[#This Row],[PREV. CLOSE]]</f>
        <v>16.600000000000136</v>
      </c>
      <c r="X865" s="2">
        <f>IFERROR((StockData[[#This Row],[CLOSE]]-StockData[[#This Row],[PREV. CLOSE]])/StockData[[#This Row],[PREV. CLOSE]],0)</f>
        <v>8.6251688662579949E-3</v>
      </c>
      <c r="Y865" t="str">
        <f>IF(StockData[[#This Row],[Daily Return %]]&gt;0,"Gain",IF(StockData[[#This Row],[Daily Return %]]&lt;0,"Loss","No Change"))</f>
        <v>Gain</v>
      </c>
    </row>
    <row r="866" spans="1:25" x14ac:dyDescent="0.3">
      <c r="A866" s="1">
        <v>45813</v>
      </c>
      <c r="B866" s="1" t="s">
        <v>909</v>
      </c>
      <c r="C866" s="1" t="s">
        <v>142</v>
      </c>
      <c r="D866">
        <f>MONTH(StockData[[#This Row],[DATE]])</f>
        <v>6</v>
      </c>
      <c r="E866">
        <v>2025</v>
      </c>
      <c r="F866" t="s">
        <v>97</v>
      </c>
      <c r="G866" t="str">
        <f>"Q"&amp;ROUNDUP(StockData[[#This Row],[Month Number]]/3,0)</f>
        <v>Q2</v>
      </c>
      <c r="H866" s="1" t="s">
        <v>551</v>
      </c>
      <c r="I866" s="1" t="s">
        <v>29</v>
      </c>
      <c r="J866" t="s">
        <v>30</v>
      </c>
      <c r="K866">
        <v>1948</v>
      </c>
      <c r="L866">
        <v>1958.9</v>
      </c>
      <c r="M866">
        <v>1940.2</v>
      </c>
      <c r="N866">
        <v>1941.2</v>
      </c>
      <c r="O866">
        <v>1952</v>
      </c>
      <c r="P866">
        <v>1949.6</v>
      </c>
      <c r="Q866">
        <v>1950.15</v>
      </c>
      <c r="R866">
        <v>11127709</v>
      </c>
      <c r="S866">
        <v>21700698216.200001</v>
      </c>
      <c r="T866">
        <v>216860</v>
      </c>
      <c r="U866">
        <v>6248672</v>
      </c>
      <c r="V866">
        <v>56.15</v>
      </c>
      <c r="W866" s="3">
        <f>StockData[[#This Row],[CLOSE]]-StockData[[#This Row],[PREV. CLOSE]]</f>
        <v>8.3999999999998636</v>
      </c>
      <c r="X866" s="2">
        <f>IFERROR((StockData[[#This Row],[CLOSE]]-StockData[[#This Row],[PREV. CLOSE]])/StockData[[#This Row],[PREV. CLOSE]],0)</f>
        <v>4.327220276117795E-3</v>
      </c>
      <c r="Y866" t="str">
        <f>IF(StockData[[#This Row],[Daily Return %]]&gt;0,"Gain",IF(StockData[[#This Row],[Daily Return %]]&lt;0,"Loss","No Change"))</f>
        <v>Gain</v>
      </c>
    </row>
    <row r="867" spans="1:25" x14ac:dyDescent="0.3">
      <c r="A867" s="1">
        <v>45814</v>
      </c>
      <c r="B867" s="1" t="s">
        <v>910</v>
      </c>
      <c r="C867" s="1" t="s">
        <v>142</v>
      </c>
      <c r="D867">
        <f>MONTH(StockData[[#This Row],[DATE]])</f>
        <v>6</v>
      </c>
      <c r="E867">
        <v>2025</v>
      </c>
      <c r="F867" t="s">
        <v>97</v>
      </c>
      <c r="G867" t="str">
        <f>"Q"&amp;ROUNDUP(StockData[[#This Row],[Month Number]]/3,0)</f>
        <v>Q2</v>
      </c>
      <c r="H867" s="1" t="s">
        <v>551</v>
      </c>
      <c r="I867" s="1" t="s">
        <v>29</v>
      </c>
      <c r="J867" t="s">
        <v>30</v>
      </c>
      <c r="K867">
        <v>1944</v>
      </c>
      <c r="L867">
        <v>1996.3</v>
      </c>
      <c r="M867">
        <v>1942.7</v>
      </c>
      <c r="N867">
        <v>1949.6</v>
      </c>
      <c r="O867">
        <v>1978</v>
      </c>
      <c r="P867">
        <v>1978.7</v>
      </c>
      <c r="Q867">
        <v>1976.03</v>
      </c>
      <c r="R867">
        <v>15063504</v>
      </c>
      <c r="S867">
        <v>29765991590.299999</v>
      </c>
      <c r="T867">
        <v>354572</v>
      </c>
      <c r="U867">
        <v>9208623</v>
      </c>
      <c r="V867">
        <v>61.13</v>
      </c>
      <c r="W867" s="3">
        <f>StockData[[#This Row],[CLOSE]]-StockData[[#This Row],[PREV. CLOSE]]</f>
        <v>29.100000000000136</v>
      </c>
      <c r="X867" s="2">
        <f>IFERROR((StockData[[#This Row],[CLOSE]]-StockData[[#This Row],[PREV. CLOSE]])/StockData[[#This Row],[PREV. CLOSE]],0)</f>
        <v>1.4926138695117018E-2</v>
      </c>
      <c r="Y867" t="str">
        <f>IF(StockData[[#This Row],[Daily Return %]]&gt;0,"Gain",IF(StockData[[#This Row],[Daily Return %]]&lt;0,"Loss","No Change"))</f>
        <v>Gain</v>
      </c>
    </row>
    <row r="868" spans="1:25" x14ac:dyDescent="0.3">
      <c r="A868" s="1">
        <v>45817</v>
      </c>
      <c r="B868" s="1" t="s">
        <v>911</v>
      </c>
      <c r="C868" s="1" t="s">
        <v>142</v>
      </c>
      <c r="D868">
        <f>MONTH(StockData[[#This Row],[DATE]])</f>
        <v>6</v>
      </c>
      <c r="E868">
        <v>2025</v>
      </c>
      <c r="F868" t="s">
        <v>97</v>
      </c>
      <c r="G868" t="str">
        <f>"Q"&amp;ROUNDUP(StockData[[#This Row],[Month Number]]/3,0)</f>
        <v>Q2</v>
      </c>
      <c r="H868" s="1" t="s">
        <v>551</v>
      </c>
      <c r="I868" s="1" t="s">
        <v>29</v>
      </c>
      <c r="J868" t="s">
        <v>30</v>
      </c>
      <c r="K868">
        <v>1995</v>
      </c>
      <c r="L868">
        <v>1995</v>
      </c>
      <c r="M868">
        <v>1975.9</v>
      </c>
      <c r="N868">
        <v>1978.7</v>
      </c>
      <c r="O868">
        <v>1980.1</v>
      </c>
      <c r="P868">
        <v>1978.9</v>
      </c>
      <c r="Q868">
        <v>1982.15</v>
      </c>
      <c r="R868">
        <v>6601294</v>
      </c>
      <c r="S868">
        <v>13084780209.799999</v>
      </c>
      <c r="T868">
        <v>203285</v>
      </c>
      <c r="U868">
        <v>4310858</v>
      </c>
      <c r="V868">
        <v>65.3</v>
      </c>
      <c r="W868" s="3">
        <f>StockData[[#This Row],[CLOSE]]-StockData[[#This Row],[PREV. CLOSE]]</f>
        <v>0.20000000000004547</v>
      </c>
      <c r="X868" s="2">
        <f>IFERROR((StockData[[#This Row],[CLOSE]]-StockData[[#This Row],[PREV. CLOSE]])/StockData[[#This Row],[PREV. CLOSE]],0)</f>
        <v>1.0107646434530019E-4</v>
      </c>
      <c r="Y868" t="str">
        <f>IF(StockData[[#This Row],[Daily Return %]]&gt;0,"Gain",IF(StockData[[#This Row],[Daily Return %]]&lt;0,"Loss","No Change"))</f>
        <v>Gain</v>
      </c>
    </row>
    <row r="869" spans="1:25" x14ac:dyDescent="0.3">
      <c r="A869" s="1">
        <v>45818</v>
      </c>
      <c r="B869" s="1" t="s">
        <v>912</v>
      </c>
      <c r="C869" s="1" t="s">
        <v>142</v>
      </c>
      <c r="D869">
        <f>MONTH(StockData[[#This Row],[DATE]])</f>
        <v>6</v>
      </c>
      <c r="E869">
        <v>2025</v>
      </c>
      <c r="F869" t="s">
        <v>97</v>
      </c>
      <c r="G869" t="str">
        <f>"Q"&amp;ROUNDUP(StockData[[#This Row],[Month Number]]/3,0)</f>
        <v>Q2</v>
      </c>
      <c r="H869" s="1" t="s">
        <v>551</v>
      </c>
      <c r="I869" s="1" t="s">
        <v>29</v>
      </c>
      <c r="J869" t="s">
        <v>30</v>
      </c>
      <c r="K869">
        <v>1982.8</v>
      </c>
      <c r="L869">
        <v>1982.8</v>
      </c>
      <c r="M869">
        <v>1961.1</v>
      </c>
      <c r="N869">
        <v>1978.9</v>
      </c>
      <c r="O869">
        <v>1962.8</v>
      </c>
      <c r="P869">
        <v>1965.3</v>
      </c>
      <c r="Q869">
        <v>1967.94</v>
      </c>
      <c r="R869">
        <v>7766563</v>
      </c>
      <c r="S869">
        <v>15284154944.5</v>
      </c>
      <c r="T869">
        <v>281306</v>
      </c>
      <c r="U869">
        <v>5433094</v>
      </c>
      <c r="V869">
        <v>69.95</v>
      </c>
      <c r="W869" s="3">
        <f>StockData[[#This Row],[CLOSE]]-StockData[[#This Row],[PREV. CLOSE]]</f>
        <v>-13.600000000000136</v>
      </c>
      <c r="X869" s="2">
        <f>IFERROR((StockData[[#This Row],[CLOSE]]-StockData[[#This Row],[PREV. CLOSE]])/StockData[[#This Row],[PREV. CLOSE]],0)</f>
        <v>-6.8725049269797037E-3</v>
      </c>
      <c r="Y869" t="str">
        <f>IF(StockData[[#This Row],[Daily Return %]]&gt;0,"Gain",IF(StockData[[#This Row],[Daily Return %]]&lt;0,"Loss","No Change"))</f>
        <v>Loss</v>
      </c>
    </row>
    <row r="870" spans="1:25" x14ac:dyDescent="0.3">
      <c r="A870" s="1">
        <v>45819</v>
      </c>
      <c r="B870" s="1" t="s">
        <v>913</v>
      </c>
      <c r="C870" s="1" t="s">
        <v>142</v>
      </c>
      <c r="D870">
        <f>MONTH(StockData[[#This Row],[DATE]])</f>
        <v>6</v>
      </c>
      <c r="E870">
        <v>2025</v>
      </c>
      <c r="F870" t="s">
        <v>97</v>
      </c>
      <c r="G870" t="str">
        <f>"Q"&amp;ROUNDUP(StockData[[#This Row],[Month Number]]/3,0)</f>
        <v>Q2</v>
      </c>
      <c r="H870" s="1" t="s">
        <v>551</v>
      </c>
      <c r="I870" s="1" t="s">
        <v>29</v>
      </c>
      <c r="J870" t="s">
        <v>30</v>
      </c>
      <c r="K870">
        <v>1967.6</v>
      </c>
      <c r="L870">
        <v>1967.6</v>
      </c>
      <c r="M870">
        <v>1947</v>
      </c>
      <c r="N870">
        <v>1965.3</v>
      </c>
      <c r="O870">
        <v>1947.9</v>
      </c>
      <c r="P870">
        <v>1950.4</v>
      </c>
      <c r="Q870">
        <v>1956.28</v>
      </c>
      <c r="R870">
        <v>5548197</v>
      </c>
      <c r="S870">
        <v>10853832767</v>
      </c>
      <c r="T870">
        <v>181762</v>
      </c>
      <c r="U870">
        <v>4381595</v>
      </c>
      <c r="V870">
        <v>78.97</v>
      </c>
      <c r="W870" s="3">
        <f>StockData[[#This Row],[CLOSE]]-StockData[[#This Row],[PREV. CLOSE]]</f>
        <v>-14.899999999999864</v>
      </c>
      <c r="X870" s="2">
        <f>IFERROR((StockData[[#This Row],[CLOSE]]-StockData[[#This Row],[PREV. CLOSE]])/StockData[[#This Row],[PREV. CLOSE]],0)</f>
        <v>-7.5815397140385002E-3</v>
      </c>
      <c r="Y870" t="str">
        <f>IF(StockData[[#This Row],[Daily Return %]]&gt;0,"Gain",IF(StockData[[#This Row],[Daily Return %]]&lt;0,"Loss","No Change"))</f>
        <v>Loss</v>
      </c>
    </row>
    <row r="871" spans="1:25" x14ac:dyDescent="0.3">
      <c r="A871" s="1">
        <v>45820</v>
      </c>
      <c r="B871" s="1" t="s">
        <v>914</v>
      </c>
      <c r="C871" s="1" t="s">
        <v>142</v>
      </c>
      <c r="D871">
        <f>MONTH(StockData[[#This Row],[DATE]])</f>
        <v>6</v>
      </c>
      <c r="E871">
        <v>2025</v>
      </c>
      <c r="F871" t="s">
        <v>97</v>
      </c>
      <c r="G871" t="str">
        <f>"Q"&amp;ROUNDUP(StockData[[#This Row],[Month Number]]/3,0)</f>
        <v>Q2</v>
      </c>
      <c r="H871" s="1" t="s">
        <v>551</v>
      </c>
      <c r="I871" s="1" t="s">
        <v>29</v>
      </c>
      <c r="J871" t="s">
        <v>30</v>
      </c>
      <c r="K871">
        <v>1950</v>
      </c>
      <c r="L871">
        <v>1961</v>
      </c>
      <c r="M871">
        <v>1935.3</v>
      </c>
      <c r="N871">
        <v>1950.4</v>
      </c>
      <c r="O871">
        <v>1940</v>
      </c>
      <c r="P871">
        <v>1943.4</v>
      </c>
      <c r="Q871">
        <v>1945.18</v>
      </c>
      <c r="R871">
        <v>8174565</v>
      </c>
      <c r="S871">
        <v>15901014848.9</v>
      </c>
      <c r="T871">
        <v>179174</v>
      </c>
      <c r="U871">
        <v>4709228</v>
      </c>
      <c r="V871">
        <v>57.61</v>
      </c>
      <c r="W871" s="3">
        <f>StockData[[#This Row],[CLOSE]]-StockData[[#This Row],[PREV. CLOSE]]</f>
        <v>-7</v>
      </c>
      <c r="X871" s="2">
        <f>IFERROR((StockData[[#This Row],[CLOSE]]-StockData[[#This Row],[PREV. CLOSE]])/StockData[[#This Row],[PREV. CLOSE]],0)</f>
        <v>-3.5890073831009021E-3</v>
      </c>
      <c r="Y871" t="str">
        <f>IF(StockData[[#This Row],[Daily Return %]]&gt;0,"Gain",IF(StockData[[#This Row],[Daily Return %]]&lt;0,"Loss","No Change"))</f>
        <v>Loss</v>
      </c>
    </row>
    <row r="872" spans="1:25" x14ac:dyDescent="0.3">
      <c r="A872" s="1">
        <v>45821</v>
      </c>
      <c r="B872" s="1" t="s">
        <v>915</v>
      </c>
      <c r="C872" s="1" t="s">
        <v>142</v>
      </c>
      <c r="D872">
        <f>MONTH(StockData[[#This Row],[DATE]])</f>
        <v>6</v>
      </c>
      <c r="E872">
        <v>2025</v>
      </c>
      <c r="F872" t="s">
        <v>97</v>
      </c>
      <c r="G872" t="str">
        <f>"Q"&amp;ROUNDUP(StockData[[#This Row],[Month Number]]/3,0)</f>
        <v>Q2</v>
      </c>
      <c r="H872" s="1" t="s">
        <v>551</v>
      </c>
      <c r="I872" s="1" t="s">
        <v>29</v>
      </c>
      <c r="J872" t="s">
        <v>30</v>
      </c>
      <c r="K872">
        <v>1920</v>
      </c>
      <c r="L872">
        <v>1933</v>
      </c>
      <c r="M872">
        <v>1913</v>
      </c>
      <c r="N872">
        <v>1943.4</v>
      </c>
      <c r="O872">
        <v>1919.5</v>
      </c>
      <c r="P872">
        <v>1917.6</v>
      </c>
      <c r="Q872">
        <v>1920.08</v>
      </c>
      <c r="R872">
        <v>6058881</v>
      </c>
      <c r="S872">
        <v>11633522704.6</v>
      </c>
      <c r="T872">
        <v>187789</v>
      </c>
      <c r="U872">
        <v>4157664</v>
      </c>
      <c r="V872">
        <v>68.62</v>
      </c>
      <c r="W872" s="3">
        <f>StockData[[#This Row],[CLOSE]]-StockData[[#This Row],[PREV. CLOSE]]</f>
        <v>-25.800000000000182</v>
      </c>
      <c r="X872" s="2">
        <f>IFERROR((StockData[[#This Row],[CLOSE]]-StockData[[#This Row],[PREV. CLOSE]])/StockData[[#This Row],[PREV. CLOSE]],0)</f>
        <v>-1.3275702377277031E-2</v>
      </c>
      <c r="Y872" t="str">
        <f>IF(StockData[[#This Row],[Daily Return %]]&gt;0,"Gain",IF(StockData[[#This Row],[Daily Return %]]&lt;0,"Loss","No Change"))</f>
        <v>Loss</v>
      </c>
    </row>
    <row r="873" spans="1:25" x14ac:dyDescent="0.3">
      <c r="A873" s="1">
        <v>45824</v>
      </c>
      <c r="B873" s="1" t="s">
        <v>916</v>
      </c>
      <c r="C873" s="1" t="s">
        <v>142</v>
      </c>
      <c r="D873">
        <f>MONTH(StockData[[#This Row],[DATE]])</f>
        <v>6</v>
      </c>
      <c r="E873">
        <v>2025</v>
      </c>
      <c r="F873" t="s">
        <v>97</v>
      </c>
      <c r="G873" t="str">
        <f>"Q"&amp;ROUNDUP(StockData[[#This Row],[Month Number]]/3,0)</f>
        <v>Q2</v>
      </c>
      <c r="H873" s="1" t="s">
        <v>551</v>
      </c>
      <c r="I873" s="1" t="s">
        <v>29</v>
      </c>
      <c r="J873" t="s">
        <v>30</v>
      </c>
      <c r="K873">
        <v>1924</v>
      </c>
      <c r="L873">
        <v>1938.9</v>
      </c>
      <c r="M873">
        <v>1920.1</v>
      </c>
      <c r="N873">
        <v>1917.6</v>
      </c>
      <c r="O873">
        <v>1936.9</v>
      </c>
      <c r="P873">
        <v>1935.4</v>
      </c>
      <c r="Q873">
        <v>1933.31</v>
      </c>
      <c r="R873">
        <v>8256873</v>
      </c>
      <c r="S873">
        <v>15963122374.700001</v>
      </c>
      <c r="T873">
        <v>199177</v>
      </c>
      <c r="U873">
        <v>6755556</v>
      </c>
      <c r="V873">
        <v>81.819999999999993</v>
      </c>
      <c r="W873" s="3">
        <f>StockData[[#This Row],[CLOSE]]-StockData[[#This Row],[PREV. CLOSE]]</f>
        <v>17.800000000000182</v>
      </c>
      <c r="X873" s="2">
        <f>IFERROR((StockData[[#This Row],[CLOSE]]-StockData[[#This Row],[PREV. CLOSE]])/StockData[[#This Row],[PREV. CLOSE]],0)</f>
        <v>9.282436378806937E-3</v>
      </c>
      <c r="Y873" t="str">
        <f>IF(StockData[[#This Row],[Daily Return %]]&gt;0,"Gain",IF(StockData[[#This Row],[Daily Return %]]&lt;0,"Loss","No Change"))</f>
        <v>Gain</v>
      </c>
    </row>
    <row r="874" spans="1:25" x14ac:dyDescent="0.3">
      <c r="A874" s="1">
        <v>45825</v>
      </c>
      <c r="B874" s="1" t="s">
        <v>917</v>
      </c>
      <c r="C874" s="1" t="s">
        <v>142</v>
      </c>
      <c r="D874">
        <f>MONTH(StockData[[#This Row],[DATE]])</f>
        <v>6</v>
      </c>
      <c r="E874">
        <v>2025</v>
      </c>
      <c r="F874" t="s">
        <v>97</v>
      </c>
      <c r="G874" t="str">
        <f>"Q"&amp;ROUNDUP(StockData[[#This Row],[Month Number]]/3,0)</f>
        <v>Q2</v>
      </c>
      <c r="H874" s="1" t="s">
        <v>551</v>
      </c>
      <c r="I874" s="1" t="s">
        <v>29</v>
      </c>
      <c r="J874" t="s">
        <v>30</v>
      </c>
      <c r="K874">
        <v>1937</v>
      </c>
      <c r="L874">
        <v>1941.6</v>
      </c>
      <c r="M874">
        <v>1919.1</v>
      </c>
      <c r="N874">
        <v>1935.4</v>
      </c>
      <c r="O874">
        <v>1926</v>
      </c>
      <c r="P874">
        <v>1929.6</v>
      </c>
      <c r="Q874">
        <v>1927.55</v>
      </c>
      <c r="R874">
        <v>8489368</v>
      </c>
      <c r="S874">
        <v>16363691276.799999</v>
      </c>
      <c r="T874">
        <v>219738</v>
      </c>
      <c r="U874">
        <v>5836894</v>
      </c>
      <c r="V874">
        <v>68.760000000000005</v>
      </c>
      <c r="W874" s="3">
        <f>StockData[[#This Row],[CLOSE]]-StockData[[#This Row],[PREV. CLOSE]]</f>
        <v>-5.8000000000001819</v>
      </c>
      <c r="X874" s="2">
        <f>IFERROR((StockData[[#This Row],[CLOSE]]-StockData[[#This Row],[PREV. CLOSE]])/StockData[[#This Row],[PREV. CLOSE]],0)</f>
        <v>-2.9967965278496341E-3</v>
      </c>
      <c r="Y874" t="str">
        <f>IF(StockData[[#This Row],[Daily Return %]]&gt;0,"Gain",IF(StockData[[#This Row],[Daily Return %]]&lt;0,"Loss","No Change"))</f>
        <v>Loss</v>
      </c>
    </row>
    <row r="875" spans="1:25" x14ac:dyDescent="0.3">
      <c r="A875" s="1">
        <v>45826</v>
      </c>
      <c r="B875" s="1" t="s">
        <v>918</v>
      </c>
      <c r="C875" s="1" t="s">
        <v>142</v>
      </c>
      <c r="D875">
        <f>MONTH(StockData[[#This Row],[DATE]])</f>
        <v>6</v>
      </c>
      <c r="E875">
        <v>2025</v>
      </c>
      <c r="F875" t="s">
        <v>97</v>
      </c>
      <c r="G875" t="str">
        <f>"Q"&amp;ROUNDUP(StockData[[#This Row],[Month Number]]/3,0)</f>
        <v>Q2</v>
      </c>
      <c r="H875" s="1" t="s">
        <v>551</v>
      </c>
      <c r="I875" s="1" t="s">
        <v>29</v>
      </c>
      <c r="J875" t="s">
        <v>30</v>
      </c>
      <c r="K875">
        <v>1917</v>
      </c>
      <c r="L875">
        <v>1936.3</v>
      </c>
      <c r="M875">
        <v>1917</v>
      </c>
      <c r="N875">
        <v>1929.6</v>
      </c>
      <c r="O875">
        <v>1932.5</v>
      </c>
      <c r="P875">
        <v>1933.9</v>
      </c>
      <c r="Q875">
        <v>1928.12</v>
      </c>
      <c r="R875">
        <v>9216908</v>
      </c>
      <c r="S875">
        <v>17771302525.400002</v>
      </c>
      <c r="T875">
        <v>251910</v>
      </c>
      <c r="U875">
        <v>7313289</v>
      </c>
      <c r="V875">
        <v>79.349999999999994</v>
      </c>
      <c r="W875" s="3">
        <f>StockData[[#This Row],[CLOSE]]-StockData[[#This Row],[PREV. CLOSE]]</f>
        <v>4.3000000000001819</v>
      </c>
      <c r="X875" s="2">
        <f>IFERROR((StockData[[#This Row],[CLOSE]]-StockData[[#This Row],[PREV. CLOSE]])/StockData[[#This Row],[PREV. CLOSE]],0)</f>
        <v>2.2284411276949534E-3</v>
      </c>
      <c r="Y875" t="str">
        <f>IF(StockData[[#This Row],[Daily Return %]]&gt;0,"Gain",IF(StockData[[#This Row],[Daily Return %]]&lt;0,"Loss","No Change"))</f>
        <v>Gain</v>
      </c>
    </row>
    <row r="876" spans="1:25" x14ac:dyDescent="0.3">
      <c r="A876" s="1">
        <v>45827</v>
      </c>
      <c r="B876" s="1" t="s">
        <v>919</v>
      </c>
      <c r="C876" s="1" t="s">
        <v>142</v>
      </c>
      <c r="D876">
        <f>MONTH(StockData[[#This Row],[DATE]])</f>
        <v>6</v>
      </c>
      <c r="E876">
        <v>2025</v>
      </c>
      <c r="F876" t="s">
        <v>97</v>
      </c>
      <c r="G876" t="str">
        <f>"Q"&amp;ROUNDUP(StockData[[#This Row],[Month Number]]/3,0)</f>
        <v>Q2</v>
      </c>
      <c r="H876" s="1" t="s">
        <v>551</v>
      </c>
      <c r="I876" s="1" t="s">
        <v>29</v>
      </c>
      <c r="J876" t="s">
        <v>30</v>
      </c>
      <c r="K876">
        <v>1933.9</v>
      </c>
      <c r="L876">
        <v>1946.8</v>
      </c>
      <c r="M876">
        <v>1925.6</v>
      </c>
      <c r="N876">
        <v>1933.9</v>
      </c>
      <c r="O876">
        <v>1933.1</v>
      </c>
      <c r="P876">
        <v>1935.3</v>
      </c>
      <c r="Q876">
        <v>1937.61</v>
      </c>
      <c r="R876">
        <v>8438110</v>
      </c>
      <c r="S876">
        <v>16349732658.700001</v>
      </c>
      <c r="T876">
        <v>202215</v>
      </c>
      <c r="U876">
        <v>5083169</v>
      </c>
      <c r="V876">
        <v>60.24</v>
      </c>
      <c r="W876" s="3">
        <f>StockData[[#This Row],[CLOSE]]-StockData[[#This Row],[PREV. CLOSE]]</f>
        <v>1.3999999999998636</v>
      </c>
      <c r="X876" s="2">
        <f>IFERROR((StockData[[#This Row],[CLOSE]]-StockData[[#This Row],[PREV. CLOSE]])/StockData[[#This Row],[PREV. CLOSE]],0)</f>
        <v>7.2392574590199256E-4</v>
      </c>
      <c r="Y876" t="str">
        <f>IF(StockData[[#This Row],[Daily Return %]]&gt;0,"Gain",IF(StockData[[#This Row],[Daily Return %]]&lt;0,"Loss","No Change"))</f>
        <v>Gain</v>
      </c>
    </row>
    <row r="877" spans="1:25" x14ac:dyDescent="0.3">
      <c r="A877" s="1">
        <v>45828</v>
      </c>
      <c r="B877" s="1" t="s">
        <v>920</v>
      </c>
      <c r="C877" s="1" t="s">
        <v>142</v>
      </c>
      <c r="D877">
        <f>MONTH(StockData[[#This Row],[DATE]])</f>
        <v>6</v>
      </c>
      <c r="E877">
        <v>2025</v>
      </c>
      <c r="F877" t="s">
        <v>97</v>
      </c>
      <c r="G877" t="str">
        <f>"Q"&amp;ROUNDUP(StockData[[#This Row],[Month Number]]/3,0)</f>
        <v>Q2</v>
      </c>
      <c r="H877" s="1" t="s">
        <v>551</v>
      </c>
      <c r="I877" s="1" t="s">
        <v>29</v>
      </c>
      <c r="J877" t="s">
        <v>30</v>
      </c>
      <c r="K877">
        <v>1931.6</v>
      </c>
      <c r="L877">
        <v>1969.9</v>
      </c>
      <c r="M877">
        <v>1931.6</v>
      </c>
      <c r="N877">
        <v>1935.3</v>
      </c>
      <c r="O877">
        <v>1963.1</v>
      </c>
      <c r="P877">
        <v>1964.7</v>
      </c>
      <c r="Q877">
        <v>1960.39</v>
      </c>
      <c r="R877">
        <v>16450204</v>
      </c>
      <c r="S877">
        <v>32248839586.400002</v>
      </c>
      <c r="T877">
        <v>261970</v>
      </c>
      <c r="U877">
        <v>13234979</v>
      </c>
      <c r="V877">
        <v>80.45</v>
      </c>
      <c r="W877" s="3">
        <f>StockData[[#This Row],[CLOSE]]-StockData[[#This Row],[PREV. CLOSE]]</f>
        <v>29.400000000000091</v>
      </c>
      <c r="X877" s="2">
        <f>IFERROR((StockData[[#This Row],[CLOSE]]-StockData[[#This Row],[PREV. CLOSE]])/StockData[[#This Row],[PREV. CLOSE]],0)</f>
        <v>1.5191443187102822E-2</v>
      </c>
      <c r="Y877" t="str">
        <f>IF(StockData[[#This Row],[Daily Return %]]&gt;0,"Gain",IF(StockData[[#This Row],[Daily Return %]]&lt;0,"Loss","No Change"))</f>
        <v>Gain</v>
      </c>
    </row>
    <row r="878" spans="1:25" x14ac:dyDescent="0.3">
      <c r="A878" s="1">
        <v>45831</v>
      </c>
      <c r="B878" s="1" t="s">
        <v>921</v>
      </c>
      <c r="C878" s="1" t="s">
        <v>142</v>
      </c>
      <c r="D878">
        <f>MONTH(StockData[[#This Row],[DATE]])</f>
        <v>6</v>
      </c>
      <c r="E878">
        <v>2025</v>
      </c>
      <c r="F878" t="s">
        <v>97</v>
      </c>
      <c r="G878" t="str">
        <f>"Q"&amp;ROUNDUP(StockData[[#This Row],[Month Number]]/3,0)</f>
        <v>Q2</v>
      </c>
      <c r="H878" s="1" t="s">
        <v>551</v>
      </c>
      <c r="I878" s="1" t="s">
        <v>29</v>
      </c>
      <c r="J878" t="s">
        <v>30</v>
      </c>
      <c r="K878">
        <v>1948.4</v>
      </c>
      <c r="L878">
        <v>1957.9</v>
      </c>
      <c r="M878">
        <v>1941.8</v>
      </c>
      <c r="N878">
        <v>1964.7</v>
      </c>
      <c r="O878">
        <v>1948.1</v>
      </c>
      <c r="P878">
        <v>1948.4</v>
      </c>
      <c r="Q878">
        <v>1948.19</v>
      </c>
      <c r="R878">
        <v>5869759</v>
      </c>
      <c r="S878">
        <v>11435395881.1</v>
      </c>
      <c r="T878">
        <v>176324</v>
      </c>
      <c r="U878">
        <v>4136205</v>
      </c>
      <c r="V878">
        <v>70.47</v>
      </c>
      <c r="W878" s="3">
        <f>StockData[[#This Row],[CLOSE]]-StockData[[#This Row],[PREV. CLOSE]]</f>
        <v>-16.299999999999955</v>
      </c>
      <c r="X878" s="2">
        <f>IFERROR((StockData[[#This Row],[CLOSE]]-StockData[[#This Row],[PREV. CLOSE]])/StockData[[#This Row],[PREV. CLOSE]],0)</f>
        <v>-8.296432025245562E-3</v>
      </c>
      <c r="Y878" t="str">
        <f>IF(StockData[[#This Row],[Daily Return %]]&gt;0,"Gain",IF(StockData[[#This Row],[Daily Return %]]&lt;0,"Loss","No Change"))</f>
        <v>Loss</v>
      </c>
    </row>
    <row r="879" spans="1:25" x14ac:dyDescent="0.3">
      <c r="A879" s="1">
        <v>45832</v>
      </c>
      <c r="B879" s="1" t="s">
        <v>922</v>
      </c>
      <c r="C879" s="1" t="s">
        <v>142</v>
      </c>
      <c r="D879">
        <f>MONTH(StockData[[#This Row],[DATE]])</f>
        <v>6</v>
      </c>
      <c r="E879">
        <v>2025</v>
      </c>
      <c r="F879" t="s">
        <v>97</v>
      </c>
      <c r="G879" t="str">
        <f>"Q"&amp;ROUNDUP(StockData[[#This Row],[Month Number]]/3,0)</f>
        <v>Q2</v>
      </c>
      <c r="H879" s="1" t="s">
        <v>551</v>
      </c>
      <c r="I879" s="1" t="s">
        <v>29</v>
      </c>
      <c r="J879" t="s">
        <v>30</v>
      </c>
      <c r="K879">
        <v>1965</v>
      </c>
      <c r="L879">
        <v>1979</v>
      </c>
      <c r="M879">
        <v>1955.6</v>
      </c>
      <c r="N879">
        <v>1948.4</v>
      </c>
      <c r="O879">
        <v>1963.7</v>
      </c>
      <c r="P879">
        <v>1960.9</v>
      </c>
      <c r="Q879">
        <v>1964.12</v>
      </c>
      <c r="R879">
        <v>11312661</v>
      </c>
      <c r="S879">
        <v>22219442191.5</v>
      </c>
      <c r="T879">
        <v>231814</v>
      </c>
      <c r="U879">
        <v>5590603</v>
      </c>
      <c r="V879">
        <v>49.42</v>
      </c>
      <c r="W879" s="3">
        <f>StockData[[#This Row],[CLOSE]]-StockData[[#This Row],[PREV. CLOSE]]</f>
        <v>12.5</v>
      </c>
      <c r="X879" s="2">
        <f>IFERROR((StockData[[#This Row],[CLOSE]]-StockData[[#This Row],[PREV. CLOSE]])/StockData[[#This Row],[PREV. CLOSE]],0)</f>
        <v>6.415520427017039E-3</v>
      </c>
      <c r="Y879" t="str">
        <f>IF(StockData[[#This Row],[Daily Return %]]&gt;0,"Gain",IF(StockData[[#This Row],[Daily Return %]]&lt;0,"Loss","No Change"))</f>
        <v>Gain</v>
      </c>
    </row>
    <row r="880" spans="1:25" x14ac:dyDescent="0.3">
      <c r="A880" s="1">
        <v>45833</v>
      </c>
      <c r="B880" s="1" t="s">
        <v>923</v>
      </c>
      <c r="C880" s="1" t="s">
        <v>142</v>
      </c>
      <c r="D880">
        <f>MONTH(StockData[[#This Row],[DATE]])</f>
        <v>6</v>
      </c>
      <c r="E880">
        <v>2025</v>
      </c>
      <c r="F880" t="s">
        <v>97</v>
      </c>
      <c r="G880" t="str">
        <f>"Q"&amp;ROUNDUP(StockData[[#This Row],[Month Number]]/3,0)</f>
        <v>Q2</v>
      </c>
      <c r="H880" s="1" t="s">
        <v>551</v>
      </c>
      <c r="I880" s="1" t="s">
        <v>29</v>
      </c>
      <c r="J880" t="s">
        <v>30</v>
      </c>
      <c r="K880">
        <v>1966</v>
      </c>
      <c r="L880">
        <v>1982</v>
      </c>
      <c r="M880">
        <v>1963.9</v>
      </c>
      <c r="N880">
        <v>1960.9</v>
      </c>
      <c r="O880">
        <v>1980</v>
      </c>
      <c r="P880">
        <v>1980.2</v>
      </c>
      <c r="Q880">
        <v>1977.13</v>
      </c>
      <c r="R880">
        <v>9202966</v>
      </c>
      <c r="S880">
        <v>18195446515.700001</v>
      </c>
      <c r="T880">
        <v>206190</v>
      </c>
      <c r="U880">
        <v>6856865</v>
      </c>
      <c r="V880">
        <v>74.510000000000005</v>
      </c>
      <c r="W880" s="3">
        <f>StockData[[#This Row],[CLOSE]]-StockData[[#This Row],[PREV. CLOSE]]</f>
        <v>19.299999999999955</v>
      </c>
      <c r="X880" s="2">
        <f>IFERROR((StockData[[#This Row],[CLOSE]]-StockData[[#This Row],[PREV. CLOSE]])/StockData[[#This Row],[PREV. CLOSE]],0)</f>
        <v>9.8424192972614375E-3</v>
      </c>
      <c r="Y880" t="str">
        <f>IF(StockData[[#This Row],[Daily Return %]]&gt;0,"Gain",IF(StockData[[#This Row],[Daily Return %]]&lt;0,"Loss","No Change"))</f>
        <v>Gain</v>
      </c>
    </row>
    <row r="881" spans="1:25" x14ac:dyDescent="0.3">
      <c r="A881" s="1">
        <v>45834</v>
      </c>
      <c r="B881" s="1" t="s">
        <v>924</v>
      </c>
      <c r="C881" s="1" t="s">
        <v>142</v>
      </c>
      <c r="D881">
        <f>MONTH(StockData[[#This Row],[DATE]])</f>
        <v>6</v>
      </c>
      <c r="E881">
        <v>2025</v>
      </c>
      <c r="F881" t="s">
        <v>97</v>
      </c>
      <c r="G881" t="str">
        <f>"Q"&amp;ROUNDUP(StockData[[#This Row],[Month Number]]/3,0)</f>
        <v>Q2</v>
      </c>
      <c r="H881" s="1" t="s">
        <v>551</v>
      </c>
      <c r="I881" s="1" t="s">
        <v>29</v>
      </c>
      <c r="J881" t="s">
        <v>30</v>
      </c>
      <c r="K881">
        <v>1981.4</v>
      </c>
      <c r="L881">
        <v>2027.1</v>
      </c>
      <c r="M881">
        <v>1980</v>
      </c>
      <c r="N881">
        <v>1980.2</v>
      </c>
      <c r="O881">
        <v>2017.7</v>
      </c>
      <c r="P881">
        <v>2021.8</v>
      </c>
      <c r="Q881">
        <v>2011.21</v>
      </c>
      <c r="R881">
        <v>25042415</v>
      </c>
      <c r="S881">
        <v>50365656414.5</v>
      </c>
      <c r="T881">
        <v>343662</v>
      </c>
      <c r="U881">
        <v>17082370</v>
      </c>
      <c r="V881">
        <v>68.209999999999994</v>
      </c>
      <c r="W881" s="3">
        <f>StockData[[#This Row],[CLOSE]]-StockData[[#This Row],[PREV. CLOSE]]</f>
        <v>41.599999999999909</v>
      </c>
      <c r="X881" s="2">
        <f>IFERROR((StockData[[#This Row],[CLOSE]]-StockData[[#This Row],[PREV. CLOSE]])/StockData[[#This Row],[PREV. CLOSE]],0)</f>
        <v>2.1007978992020962E-2</v>
      </c>
      <c r="Y881" t="str">
        <f>IF(StockData[[#This Row],[Daily Return %]]&gt;0,"Gain",IF(StockData[[#This Row],[Daily Return %]]&lt;0,"Loss","No Change"))</f>
        <v>Gain</v>
      </c>
    </row>
    <row r="882" spans="1:25" x14ac:dyDescent="0.3">
      <c r="A882" s="1">
        <v>45835</v>
      </c>
      <c r="B882" s="1" t="s">
        <v>925</v>
      </c>
      <c r="C882" s="1" t="s">
        <v>142</v>
      </c>
      <c r="D882">
        <f>MONTH(StockData[[#This Row],[DATE]])</f>
        <v>6</v>
      </c>
      <c r="E882">
        <v>2025</v>
      </c>
      <c r="F882" t="s">
        <v>97</v>
      </c>
      <c r="G882" t="str">
        <f>"Q"&amp;ROUNDUP(StockData[[#This Row],[Month Number]]/3,0)</f>
        <v>Q2</v>
      </c>
      <c r="H882" s="1" t="s">
        <v>551</v>
      </c>
      <c r="I882" s="1" t="s">
        <v>29</v>
      </c>
      <c r="J882" t="s">
        <v>30</v>
      </c>
      <c r="K882">
        <v>2013</v>
      </c>
      <c r="L882">
        <v>2019.8</v>
      </c>
      <c r="M882">
        <v>1993.4</v>
      </c>
      <c r="N882">
        <v>2021.8</v>
      </c>
      <c r="O882">
        <v>2011.5</v>
      </c>
      <c r="P882">
        <v>2014.9</v>
      </c>
      <c r="Q882">
        <v>2011.75</v>
      </c>
      <c r="R882">
        <v>14106692</v>
      </c>
      <c r="S882">
        <v>28379071385.700001</v>
      </c>
      <c r="T882">
        <v>226961</v>
      </c>
      <c r="U882">
        <v>11790269</v>
      </c>
      <c r="V882">
        <v>83.58</v>
      </c>
      <c r="W882" s="3">
        <f>StockData[[#This Row],[CLOSE]]-StockData[[#This Row],[PREV. CLOSE]]</f>
        <v>-6.8999999999998636</v>
      </c>
      <c r="X882" s="2">
        <f>IFERROR((StockData[[#This Row],[CLOSE]]-StockData[[#This Row],[PREV. CLOSE]])/StockData[[#This Row],[PREV. CLOSE]],0)</f>
        <v>-3.4128004748243466E-3</v>
      </c>
      <c r="Y882" t="str">
        <f>IF(StockData[[#This Row],[Daily Return %]]&gt;0,"Gain",IF(StockData[[#This Row],[Daily Return %]]&lt;0,"Loss","No Change"))</f>
        <v>Loss</v>
      </c>
    </row>
    <row r="883" spans="1:25" x14ac:dyDescent="0.3">
      <c r="A883" s="1">
        <v>45838</v>
      </c>
      <c r="B883" s="1" t="s">
        <v>926</v>
      </c>
      <c r="C883" s="1" t="s">
        <v>142</v>
      </c>
      <c r="D883">
        <f>MONTH(StockData[[#This Row],[DATE]])</f>
        <v>6</v>
      </c>
      <c r="E883">
        <v>2025</v>
      </c>
      <c r="F883" t="s">
        <v>97</v>
      </c>
      <c r="G883" t="str">
        <f>"Q"&amp;ROUNDUP(StockData[[#This Row],[Month Number]]/3,0)</f>
        <v>Q2</v>
      </c>
      <c r="H883" s="1" t="s">
        <v>551</v>
      </c>
      <c r="I883" s="1" t="s">
        <v>29</v>
      </c>
      <c r="J883" t="s">
        <v>30</v>
      </c>
      <c r="K883">
        <v>2011.5</v>
      </c>
      <c r="L883">
        <v>2013.8</v>
      </c>
      <c r="M883">
        <v>1995.5</v>
      </c>
      <c r="N883">
        <v>2014.9</v>
      </c>
      <c r="O883">
        <v>2000</v>
      </c>
      <c r="P883">
        <v>2001.5</v>
      </c>
      <c r="Q883">
        <v>2001.16</v>
      </c>
      <c r="R883">
        <v>6824510</v>
      </c>
      <c r="S883">
        <v>13656939181</v>
      </c>
      <c r="T883">
        <v>199780</v>
      </c>
      <c r="U883">
        <v>5025817</v>
      </c>
      <c r="V883">
        <v>73.64</v>
      </c>
      <c r="W883" s="3">
        <f>StockData[[#This Row],[CLOSE]]-StockData[[#This Row],[PREV. CLOSE]]</f>
        <v>-13.400000000000091</v>
      </c>
      <c r="X883" s="2">
        <f>IFERROR((StockData[[#This Row],[CLOSE]]-StockData[[#This Row],[PREV. CLOSE]])/StockData[[#This Row],[PREV. CLOSE]],0)</f>
        <v>-6.6504541168296641E-3</v>
      </c>
      <c r="Y883" t="str">
        <f>IF(StockData[[#This Row],[Daily Return %]]&gt;0,"Gain",IF(StockData[[#This Row],[Daily Return %]]&lt;0,"Loss","No Change"))</f>
        <v>Loss</v>
      </c>
    </row>
    <row r="884" spans="1:25" x14ac:dyDescent="0.3">
      <c r="A884" s="1">
        <v>45839</v>
      </c>
      <c r="B884" s="1" t="s">
        <v>927</v>
      </c>
      <c r="C884" s="1" t="s">
        <v>162</v>
      </c>
      <c r="D884">
        <f>MONTH(StockData[[#This Row],[DATE]])</f>
        <v>7</v>
      </c>
      <c r="E884">
        <v>2025</v>
      </c>
      <c r="F884" t="s">
        <v>163</v>
      </c>
      <c r="G884" t="str">
        <f>"Q"&amp;ROUNDUP(StockData[[#This Row],[Month Number]]/3,0)</f>
        <v>Q3</v>
      </c>
      <c r="H884" s="1" t="s">
        <v>551</v>
      </c>
      <c r="I884" s="1" t="s">
        <v>29</v>
      </c>
      <c r="J884" t="s">
        <v>30</v>
      </c>
      <c r="K884">
        <v>2005</v>
      </c>
      <c r="L884">
        <v>2016</v>
      </c>
      <c r="M884">
        <v>2004</v>
      </c>
      <c r="N884">
        <v>2001.5</v>
      </c>
      <c r="O884">
        <v>2011.1</v>
      </c>
      <c r="P884">
        <v>2012.1</v>
      </c>
      <c r="Q884">
        <v>2010.15</v>
      </c>
      <c r="R884">
        <v>7194693</v>
      </c>
      <c r="S884">
        <v>14462421818.6</v>
      </c>
      <c r="T884">
        <v>169976</v>
      </c>
      <c r="U884">
        <v>4895516</v>
      </c>
      <c r="V884">
        <v>68.040000000000006</v>
      </c>
      <c r="W884" s="3">
        <f>StockData[[#This Row],[CLOSE]]-StockData[[#This Row],[PREV. CLOSE]]</f>
        <v>10.599999999999909</v>
      </c>
      <c r="X884" s="2">
        <f>IFERROR((StockData[[#This Row],[CLOSE]]-StockData[[#This Row],[PREV. CLOSE]])/StockData[[#This Row],[PREV. CLOSE]],0)</f>
        <v>5.2960279790156923E-3</v>
      </c>
      <c r="Y884" t="str">
        <f>IF(StockData[[#This Row],[Daily Return %]]&gt;0,"Gain",IF(StockData[[#This Row],[Daily Return %]]&lt;0,"Loss","No Change"))</f>
        <v>Gain</v>
      </c>
    </row>
    <row r="885" spans="1:25" x14ac:dyDescent="0.3">
      <c r="A885" s="1">
        <v>45840</v>
      </c>
      <c r="B885" s="1" t="s">
        <v>928</v>
      </c>
      <c r="C885" s="1" t="s">
        <v>162</v>
      </c>
      <c r="D885">
        <f>MONTH(StockData[[#This Row],[DATE]])</f>
        <v>7</v>
      </c>
      <c r="E885">
        <v>2025</v>
      </c>
      <c r="F885" t="s">
        <v>163</v>
      </c>
      <c r="G885" t="str">
        <f>"Q"&amp;ROUNDUP(StockData[[#This Row],[Month Number]]/3,0)</f>
        <v>Q3</v>
      </c>
      <c r="H885" s="1" t="s">
        <v>551</v>
      </c>
      <c r="I885" s="1" t="s">
        <v>29</v>
      </c>
      <c r="J885" t="s">
        <v>30</v>
      </c>
      <c r="K885">
        <v>2019.9</v>
      </c>
      <c r="L885">
        <v>2019.9</v>
      </c>
      <c r="M885">
        <v>1977.9</v>
      </c>
      <c r="N885">
        <v>2012.1</v>
      </c>
      <c r="O885">
        <v>1985.5</v>
      </c>
      <c r="P885">
        <v>1986</v>
      </c>
      <c r="Q885">
        <v>1990.25</v>
      </c>
      <c r="R885">
        <v>9439125</v>
      </c>
      <c r="S885">
        <v>18786219250.599998</v>
      </c>
      <c r="T885">
        <v>268429</v>
      </c>
      <c r="U885">
        <v>6516626</v>
      </c>
      <c r="V885">
        <v>69.040000000000006</v>
      </c>
      <c r="W885" s="3">
        <f>StockData[[#This Row],[CLOSE]]-StockData[[#This Row],[PREV. CLOSE]]</f>
        <v>-26.099999999999909</v>
      </c>
      <c r="X885" s="2">
        <f>IFERROR((StockData[[#This Row],[CLOSE]]-StockData[[#This Row],[PREV. CLOSE]])/StockData[[#This Row],[PREV. CLOSE]],0)</f>
        <v>-1.2971522290144581E-2</v>
      </c>
      <c r="Y885" t="str">
        <f>IF(StockData[[#This Row],[Daily Return %]]&gt;0,"Gain",IF(StockData[[#This Row],[Daily Return %]]&lt;0,"Loss","No Change"))</f>
        <v>Loss</v>
      </c>
    </row>
    <row r="886" spans="1:25" x14ac:dyDescent="0.3">
      <c r="A886" s="1">
        <v>45841</v>
      </c>
      <c r="B886" s="1" t="s">
        <v>929</v>
      </c>
      <c r="C886" s="1" t="s">
        <v>162</v>
      </c>
      <c r="D886">
        <f>MONTH(StockData[[#This Row],[DATE]])</f>
        <v>7</v>
      </c>
      <c r="E886">
        <v>2025</v>
      </c>
      <c r="F886" t="s">
        <v>163</v>
      </c>
      <c r="G886" t="str">
        <f>"Q"&amp;ROUNDUP(StockData[[#This Row],[Month Number]]/3,0)</f>
        <v>Q3</v>
      </c>
      <c r="H886" s="1" t="s">
        <v>551</v>
      </c>
      <c r="I886" s="1" t="s">
        <v>29</v>
      </c>
      <c r="J886" t="s">
        <v>30</v>
      </c>
      <c r="K886">
        <v>1994.9</v>
      </c>
      <c r="L886">
        <v>2008</v>
      </c>
      <c r="M886">
        <v>1984.3</v>
      </c>
      <c r="N886">
        <v>1986</v>
      </c>
      <c r="O886">
        <v>1985.9</v>
      </c>
      <c r="P886">
        <v>1987.1</v>
      </c>
      <c r="Q886">
        <v>1993.22</v>
      </c>
      <c r="R886">
        <v>8430253</v>
      </c>
      <c r="S886">
        <v>16803371805.6</v>
      </c>
      <c r="T886">
        <v>182242</v>
      </c>
      <c r="U886">
        <v>4021259</v>
      </c>
      <c r="V886">
        <v>47.7</v>
      </c>
      <c r="W886" s="3">
        <f>StockData[[#This Row],[CLOSE]]-StockData[[#This Row],[PREV. CLOSE]]</f>
        <v>1.0999999999999091</v>
      </c>
      <c r="X886" s="2">
        <f>IFERROR((StockData[[#This Row],[CLOSE]]-StockData[[#This Row],[PREV. CLOSE]])/StockData[[#This Row],[PREV. CLOSE]],0)</f>
        <v>5.5387713997981326E-4</v>
      </c>
      <c r="Y886" t="str">
        <f>IF(StockData[[#This Row],[Daily Return %]]&gt;0,"Gain",IF(StockData[[#This Row],[Daily Return %]]&lt;0,"Loss","No Change"))</f>
        <v>Gain</v>
      </c>
    </row>
    <row r="887" spans="1:25" x14ac:dyDescent="0.3">
      <c r="A887" s="1">
        <v>45842</v>
      </c>
      <c r="B887" s="1" t="s">
        <v>930</v>
      </c>
      <c r="C887" s="1" t="s">
        <v>162</v>
      </c>
      <c r="D887">
        <f>MONTH(StockData[[#This Row],[DATE]])</f>
        <v>7</v>
      </c>
      <c r="E887">
        <v>2025</v>
      </c>
      <c r="F887" t="s">
        <v>163</v>
      </c>
      <c r="G887" t="str">
        <f>"Q"&amp;ROUNDUP(StockData[[#This Row],[Month Number]]/3,0)</f>
        <v>Q3</v>
      </c>
      <c r="H887" s="1" t="s">
        <v>551</v>
      </c>
      <c r="I887" s="1" t="s">
        <v>29</v>
      </c>
      <c r="J887" t="s">
        <v>30</v>
      </c>
      <c r="K887">
        <v>1987.1</v>
      </c>
      <c r="L887">
        <v>2003.5</v>
      </c>
      <c r="M887">
        <v>1980</v>
      </c>
      <c r="N887">
        <v>1987.1</v>
      </c>
      <c r="O887">
        <v>1992.7</v>
      </c>
      <c r="P887">
        <v>1989.3</v>
      </c>
      <c r="Q887">
        <v>1987.51</v>
      </c>
      <c r="R887">
        <v>3931972</v>
      </c>
      <c r="S887">
        <v>7814832915.6000004</v>
      </c>
      <c r="T887">
        <v>150676</v>
      </c>
      <c r="U887">
        <v>2386234</v>
      </c>
      <c r="V887">
        <v>60.69</v>
      </c>
      <c r="W887" s="3">
        <f>StockData[[#This Row],[CLOSE]]-StockData[[#This Row],[PREV. CLOSE]]</f>
        <v>2.2000000000000455</v>
      </c>
      <c r="X887" s="2">
        <f>IFERROR((StockData[[#This Row],[CLOSE]]-StockData[[#This Row],[PREV. CLOSE]])/StockData[[#This Row],[PREV. CLOSE]],0)</f>
        <v>1.1071410598359648E-3</v>
      </c>
      <c r="Y887" t="str">
        <f>IF(StockData[[#This Row],[Daily Return %]]&gt;0,"Gain",IF(StockData[[#This Row],[Daily Return %]]&lt;0,"Loss","No Change"))</f>
        <v>Gain</v>
      </c>
    </row>
    <row r="888" spans="1:25" x14ac:dyDescent="0.3">
      <c r="A888" s="1">
        <v>45845</v>
      </c>
      <c r="B888" s="1" t="s">
        <v>931</v>
      </c>
      <c r="C888" s="1" t="s">
        <v>162</v>
      </c>
      <c r="D888">
        <f>MONTH(StockData[[#This Row],[DATE]])</f>
        <v>7</v>
      </c>
      <c r="E888">
        <v>2025</v>
      </c>
      <c r="F888" t="s">
        <v>163</v>
      </c>
      <c r="G888" t="str">
        <f>"Q"&amp;ROUNDUP(StockData[[#This Row],[Month Number]]/3,0)</f>
        <v>Q3</v>
      </c>
      <c r="H888" s="1" t="s">
        <v>551</v>
      </c>
      <c r="I888" s="1" t="s">
        <v>29</v>
      </c>
      <c r="J888" t="s">
        <v>30</v>
      </c>
      <c r="K888">
        <v>1989</v>
      </c>
      <c r="L888">
        <v>1998.4</v>
      </c>
      <c r="M888">
        <v>1983.8</v>
      </c>
      <c r="N888">
        <v>1989.3</v>
      </c>
      <c r="O888">
        <v>1985.5</v>
      </c>
      <c r="P888">
        <v>1987.4</v>
      </c>
      <c r="Q888">
        <v>1989.37</v>
      </c>
      <c r="R888">
        <v>5674713</v>
      </c>
      <c r="S888">
        <v>11289078543</v>
      </c>
      <c r="T888">
        <v>163393</v>
      </c>
      <c r="U888">
        <v>3580127</v>
      </c>
      <c r="V888">
        <v>63.09</v>
      </c>
      <c r="W888" s="3">
        <f>StockData[[#This Row],[CLOSE]]-StockData[[#This Row],[PREV. CLOSE]]</f>
        <v>-1.8999999999998636</v>
      </c>
      <c r="X888" s="2">
        <f>IFERROR((StockData[[#This Row],[CLOSE]]-StockData[[#This Row],[PREV. CLOSE]])/StockData[[#This Row],[PREV. CLOSE]],0)</f>
        <v>-9.5510983763125905E-4</v>
      </c>
      <c r="Y888" t="str">
        <f>IF(StockData[[#This Row],[Daily Return %]]&gt;0,"Gain",IF(StockData[[#This Row],[Daily Return %]]&lt;0,"Loss","No Change"))</f>
        <v>Loss</v>
      </c>
    </row>
    <row r="889" spans="1:25" x14ac:dyDescent="0.3">
      <c r="A889" s="1">
        <v>45846</v>
      </c>
      <c r="B889" s="1" t="s">
        <v>932</v>
      </c>
      <c r="C889" s="1" t="s">
        <v>162</v>
      </c>
      <c r="D889">
        <f>MONTH(StockData[[#This Row],[DATE]])</f>
        <v>7</v>
      </c>
      <c r="E889">
        <v>2025</v>
      </c>
      <c r="F889" t="s">
        <v>163</v>
      </c>
      <c r="G889" t="str">
        <f>"Q"&amp;ROUNDUP(StockData[[#This Row],[Month Number]]/3,0)</f>
        <v>Q3</v>
      </c>
      <c r="H889" s="1" t="s">
        <v>551</v>
      </c>
      <c r="I889" s="1" t="s">
        <v>29</v>
      </c>
      <c r="J889" t="s">
        <v>30</v>
      </c>
      <c r="K889">
        <v>1977</v>
      </c>
      <c r="L889">
        <v>2005</v>
      </c>
      <c r="M889">
        <v>1977</v>
      </c>
      <c r="N889">
        <v>1987.4</v>
      </c>
      <c r="O889">
        <v>1999.4</v>
      </c>
      <c r="P889">
        <v>2001.4</v>
      </c>
      <c r="Q889">
        <v>1992.88</v>
      </c>
      <c r="R889">
        <v>7612158</v>
      </c>
      <c r="S889">
        <v>15170095365.5</v>
      </c>
      <c r="T889">
        <v>199823</v>
      </c>
      <c r="U889">
        <v>4719470</v>
      </c>
      <c r="V889">
        <v>62</v>
      </c>
      <c r="W889" s="3">
        <f>StockData[[#This Row],[CLOSE]]-StockData[[#This Row],[PREV. CLOSE]]</f>
        <v>14</v>
      </c>
      <c r="X889" s="2">
        <f>IFERROR((StockData[[#This Row],[CLOSE]]-StockData[[#This Row],[PREV. CLOSE]])/StockData[[#This Row],[PREV. CLOSE]],0)</f>
        <v>7.0443795914259836E-3</v>
      </c>
      <c r="Y889" t="str">
        <f>IF(StockData[[#This Row],[Daily Return %]]&gt;0,"Gain",IF(StockData[[#This Row],[Daily Return %]]&lt;0,"Loss","No Change"))</f>
        <v>Gain</v>
      </c>
    </row>
    <row r="890" spans="1:25" x14ac:dyDescent="0.3">
      <c r="A890" s="1">
        <v>45847</v>
      </c>
      <c r="B890" s="1" t="s">
        <v>933</v>
      </c>
      <c r="C890" s="1" t="s">
        <v>162</v>
      </c>
      <c r="D890">
        <f>MONTH(StockData[[#This Row],[DATE]])</f>
        <v>7</v>
      </c>
      <c r="E890">
        <v>2025</v>
      </c>
      <c r="F890" t="s">
        <v>163</v>
      </c>
      <c r="G890" t="str">
        <f>"Q"&amp;ROUNDUP(StockData[[#This Row],[Month Number]]/3,0)</f>
        <v>Q3</v>
      </c>
      <c r="H890" s="1" t="s">
        <v>551</v>
      </c>
      <c r="I890" s="1" t="s">
        <v>29</v>
      </c>
      <c r="J890" t="s">
        <v>30</v>
      </c>
      <c r="K890">
        <v>2007</v>
      </c>
      <c r="L890">
        <v>2013.8</v>
      </c>
      <c r="M890">
        <v>1998.1</v>
      </c>
      <c r="N890">
        <v>2001.4</v>
      </c>
      <c r="O890">
        <v>2008.5</v>
      </c>
      <c r="P890">
        <v>2011.2</v>
      </c>
      <c r="Q890">
        <v>2007.1</v>
      </c>
      <c r="R890">
        <v>6930714</v>
      </c>
      <c r="S890">
        <v>13910645549.4</v>
      </c>
      <c r="T890">
        <v>151284</v>
      </c>
      <c r="U890">
        <v>4775873</v>
      </c>
      <c r="V890">
        <v>68.91</v>
      </c>
      <c r="W890" s="3">
        <f>StockData[[#This Row],[CLOSE]]-StockData[[#This Row],[PREV. CLOSE]]</f>
        <v>9.7999999999999545</v>
      </c>
      <c r="X890" s="2">
        <f>IFERROR((StockData[[#This Row],[CLOSE]]-StockData[[#This Row],[PREV. CLOSE]])/StockData[[#This Row],[PREV. CLOSE]],0)</f>
        <v>4.8965723993204526E-3</v>
      </c>
      <c r="Y890" t="str">
        <f>IF(StockData[[#This Row],[Daily Return %]]&gt;0,"Gain",IF(StockData[[#This Row],[Daily Return %]]&lt;0,"Loss","No Change"))</f>
        <v>Gain</v>
      </c>
    </row>
    <row r="891" spans="1:25" x14ac:dyDescent="0.3">
      <c r="A891" s="1">
        <v>45848</v>
      </c>
      <c r="B891" s="1" t="s">
        <v>934</v>
      </c>
      <c r="C891" s="1" t="s">
        <v>162</v>
      </c>
      <c r="D891">
        <f>MONTH(StockData[[#This Row],[DATE]])</f>
        <v>7</v>
      </c>
      <c r="E891">
        <v>2025</v>
      </c>
      <c r="F891" t="s">
        <v>163</v>
      </c>
      <c r="G891" t="str">
        <f>"Q"&amp;ROUNDUP(StockData[[#This Row],[Month Number]]/3,0)</f>
        <v>Q3</v>
      </c>
      <c r="H891" s="1" t="s">
        <v>551</v>
      </c>
      <c r="I891" s="1" t="s">
        <v>29</v>
      </c>
      <c r="J891" t="s">
        <v>30</v>
      </c>
      <c r="K891">
        <v>2016</v>
      </c>
      <c r="L891">
        <v>2017</v>
      </c>
      <c r="M891">
        <v>2000</v>
      </c>
      <c r="N891">
        <v>2011.2</v>
      </c>
      <c r="O891">
        <v>2002.8</v>
      </c>
      <c r="P891">
        <v>2006.2</v>
      </c>
      <c r="Q891">
        <v>2008.54</v>
      </c>
      <c r="R891">
        <v>8515155</v>
      </c>
      <c r="S891">
        <v>17103052403.799999</v>
      </c>
      <c r="T891">
        <v>184619</v>
      </c>
      <c r="U891">
        <v>4603926</v>
      </c>
      <c r="V891">
        <v>54.07</v>
      </c>
      <c r="W891" s="3">
        <f>StockData[[#This Row],[CLOSE]]-StockData[[#This Row],[PREV. CLOSE]]</f>
        <v>-5</v>
      </c>
      <c r="X891" s="2">
        <f>IFERROR((StockData[[#This Row],[CLOSE]]-StockData[[#This Row],[PREV. CLOSE]])/StockData[[#This Row],[PREV. CLOSE]],0)</f>
        <v>-2.4860779634049324E-3</v>
      </c>
      <c r="Y891" t="str">
        <f>IF(StockData[[#This Row],[Daily Return %]]&gt;0,"Gain",IF(StockData[[#This Row],[Daily Return %]]&lt;0,"Loss","No Change"))</f>
        <v>Loss</v>
      </c>
    </row>
    <row r="892" spans="1:25" x14ac:dyDescent="0.3">
      <c r="A892" s="1">
        <v>45849</v>
      </c>
      <c r="B892" s="1" t="s">
        <v>935</v>
      </c>
      <c r="C892" s="1" t="s">
        <v>162</v>
      </c>
      <c r="D892">
        <f>MONTH(StockData[[#This Row],[DATE]])</f>
        <v>7</v>
      </c>
      <c r="E892">
        <v>2025</v>
      </c>
      <c r="F892" t="s">
        <v>163</v>
      </c>
      <c r="G892" t="str">
        <f>"Q"&amp;ROUNDUP(StockData[[#This Row],[Month Number]]/3,0)</f>
        <v>Q3</v>
      </c>
      <c r="H892" s="1" t="s">
        <v>551</v>
      </c>
      <c r="I892" s="1" t="s">
        <v>29</v>
      </c>
      <c r="J892" t="s">
        <v>30</v>
      </c>
      <c r="K892">
        <v>1998</v>
      </c>
      <c r="L892">
        <v>2004.8</v>
      </c>
      <c r="M892">
        <v>1980.9</v>
      </c>
      <c r="N892">
        <v>2006.2</v>
      </c>
      <c r="O892">
        <v>1983</v>
      </c>
      <c r="P892">
        <v>1983.7</v>
      </c>
      <c r="Q892">
        <v>1987.41</v>
      </c>
      <c r="R892">
        <v>6258461</v>
      </c>
      <c r="S892">
        <v>12438153798.200001</v>
      </c>
      <c r="T892">
        <v>125871</v>
      </c>
      <c r="U892">
        <v>4958892</v>
      </c>
      <c r="V892">
        <v>79.239999999999995</v>
      </c>
      <c r="W892" s="3">
        <f>StockData[[#This Row],[CLOSE]]-StockData[[#This Row],[PREV. CLOSE]]</f>
        <v>-22.5</v>
      </c>
      <c r="X892" s="2">
        <f>IFERROR((StockData[[#This Row],[CLOSE]]-StockData[[#This Row],[PREV. CLOSE]])/StockData[[#This Row],[PREV. CLOSE]],0)</f>
        <v>-1.1215232778386999E-2</v>
      </c>
      <c r="Y892" t="str">
        <f>IF(StockData[[#This Row],[Daily Return %]]&gt;0,"Gain",IF(StockData[[#This Row],[Daily Return %]]&lt;0,"Loss","No Change"))</f>
        <v>Loss</v>
      </c>
    </row>
    <row r="893" spans="1:25" x14ac:dyDescent="0.3">
      <c r="A893" s="1">
        <v>45849</v>
      </c>
      <c r="B893" s="1" t="s">
        <v>936</v>
      </c>
      <c r="C893" s="1" t="s">
        <v>162</v>
      </c>
      <c r="D893">
        <f>MONTH(StockData[[#This Row],[DATE]])</f>
        <v>7</v>
      </c>
      <c r="E893">
        <v>2025</v>
      </c>
      <c r="F893" t="s">
        <v>163</v>
      </c>
      <c r="G893" t="str">
        <f>"Q"&amp;ROUNDUP(StockData[[#This Row],[Month Number]]/3,0)</f>
        <v>Q3</v>
      </c>
      <c r="H893" s="1" t="s">
        <v>551</v>
      </c>
      <c r="I893" s="1" t="s">
        <v>29</v>
      </c>
      <c r="J893" t="s">
        <v>30</v>
      </c>
      <c r="K893">
        <v>1998</v>
      </c>
      <c r="L893">
        <v>2004.8</v>
      </c>
      <c r="M893">
        <v>1980.9</v>
      </c>
      <c r="N893">
        <v>2006.2</v>
      </c>
      <c r="O893">
        <v>1983</v>
      </c>
      <c r="P893">
        <v>1983.7</v>
      </c>
      <c r="Q893">
        <v>1987.41</v>
      </c>
      <c r="R893">
        <v>6258461</v>
      </c>
      <c r="S893">
        <v>12438153798.200001</v>
      </c>
      <c r="T893">
        <v>125871</v>
      </c>
      <c r="U893">
        <v>4958892</v>
      </c>
      <c r="V893">
        <v>79.239999999999995</v>
      </c>
      <c r="W893" s="3">
        <f>StockData[[#This Row],[CLOSE]]-StockData[[#This Row],[PREV. CLOSE]]</f>
        <v>-22.5</v>
      </c>
      <c r="X893" s="2">
        <f>IFERROR((StockData[[#This Row],[CLOSE]]-StockData[[#This Row],[PREV. CLOSE]])/StockData[[#This Row],[PREV. CLOSE]],0)</f>
        <v>-1.1215232778386999E-2</v>
      </c>
      <c r="Y893" t="str">
        <f>IF(StockData[[#This Row],[Daily Return %]]&gt;0,"Gain",IF(StockData[[#This Row],[Daily Return %]]&lt;0,"Loss","No Change"))</f>
        <v>Loss</v>
      </c>
    </row>
    <row r="894" spans="1:25" x14ac:dyDescent="0.3">
      <c r="A894" s="1">
        <v>45852</v>
      </c>
      <c r="B894" s="1" t="s">
        <v>937</v>
      </c>
      <c r="C894" s="1" t="s">
        <v>162</v>
      </c>
      <c r="D894">
        <f>MONTH(StockData[[#This Row],[DATE]])</f>
        <v>7</v>
      </c>
      <c r="E894">
        <v>2025</v>
      </c>
      <c r="F894" t="s">
        <v>163</v>
      </c>
      <c r="G894" t="str">
        <f>"Q"&amp;ROUNDUP(StockData[[#This Row],[Month Number]]/3,0)</f>
        <v>Q3</v>
      </c>
      <c r="H894" s="1" t="s">
        <v>551</v>
      </c>
      <c r="I894" s="1" t="s">
        <v>29</v>
      </c>
      <c r="J894" t="s">
        <v>30</v>
      </c>
      <c r="K894">
        <v>1983</v>
      </c>
      <c r="L894">
        <v>1988.7</v>
      </c>
      <c r="M894">
        <v>1970.6</v>
      </c>
      <c r="N894">
        <v>1983.7</v>
      </c>
      <c r="O894">
        <v>1982.9</v>
      </c>
      <c r="P894">
        <v>1983</v>
      </c>
      <c r="Q894">
        <v>1978.8</v>
      </c>
      <c r="R894">
        <v>6544425</v>
      </c>
      <c r="S894">
        <v>12950097345.9</v>
      </c>
      <c r="T894">
        <v>132854</v>
      </c>
      <c r="U894">
        <v>4932484</v>
      </c>
      <c r="V894">
        <v>75.37</v>
      </c>
      <c r="W894" s="3">
        <f>StockData[[#This Row],[CLOSE]]-StockData[[#This Row],[PREV. CLOSE]]</f>
        <v>-0.70000000000004547</v>
      </c>
      <c r="X894" s="2">
        <f>IFERROR((StockData[[#This Row],[CLOSE]]-StockData[[#This Row],[PREV. CLOSE]])/StockData[[#This Row],[PREV. CLOSE]],0)</f>
        <v>-3.5287593890207463E-4</v>
      </c>
      <c r="Y894" t="str">
        <f>IF(StockData[[#This Row],[Daily Return %]]&gt;0,"Gain",IF(StockData[[#This Row],[Daily Return %]]&lt;0,"Loss","No Change"))</f>
        <v>Loss</v>
      </c>
    </row>
    <row r="895" spans="1:25" x14ac:dyDescent="0.3">
      <c r="A895" s="1">
        <v>45853</v>
      </c>
      <c r="B895" s="1" t="s">
        <v>938</v>
      </c>
      <c r="C895" s="1" t="s">
        <v>162</v>
      </c>
      <c r="D895">
        <f>MONTH(StockData[[#This Row],[DATE]])</f>
        <v>7</v>
      </c>
      <c r="E895">
        <v>2025</v>
      </c>
      <c r="F895" t="s">
        <v>163</v>
      </c>
      <c r="G895" t="str">
        <f>"Q"&amp;ROUNDUP(StockData[[#This Row],[Month Number]]/3,0)</f>
        <v>Q3</v>
      </c>
      <c r="H895" s="1" t="s">
        <v>551</v>
      </c>
      <c r="I895" s="1" t="s">
        <v>29</v>
      </c>
      <c r="J895" t="s">
        <v>30</v>
      </c>
      <c r="K895">
        <v>1973</v>
      </c>
      <c r="L895">
        <v>2003.6</v>
      </c>
      <c r="M895">
        <v>1973</v>
      </c>
      <c r="N895">
        <v>1983</v>
      </c>
      <c r="O895">
        <v>1998</v>
      </c>
      <c r="P895">
        <v>1995.5</v>
      </c>
      <c r="Q895">
        <v>1993.02</v>
      </c>
      <c r="R895">
        <v>7249084</v>
      </c>
      <c r="S895">
        <v>14447599382.1</v>
      </c>
      <c r="T895">
        <v>157806</v>
      </c>
      <c r="U895">
        <v>4070577</v>
      </c>
      <c r="V895">
        <v>56.15</v>
      </c>
      <c r="W895" s="3">
        <f>StockData[[#This Row],[CLOSE]]-StockData[[#This Row],[PREV. CLOSE]]</f>
        <v>12.5</v>
      </c>
      <c r="X895" s="2">
        <f>IFERROR((StockData[[#This Row],[CLOSE]]-StockData[[#This Row],[PREV. CLOSE]])/StockData[[#This Row],[PREV. CLOSE]],0)</f>
        <v>6.3035804336863338E-3</v>
      </c>
      <c r="Y895" t="str">
        <f>IF(StockData[[#This Row],[Daily Return %]]&gt;0,"Gain",IF(StockData[[#This Row],[Daily Return %]]&lt;0,"Loss","No Change"))</f>
        <v>Gain</v>
      </c>
    </row>
    <row r="896" spans="1:25" x14ac:dyDescent="0.3">
      <c r="A896" s="1">
        <v>45854</v>
      </c>
      <c r="B896" s="1" t="s">
        <v>939</v>
      </c>
      <c r="C896" s="1" t="s">
        <v>162</v>
      </c>
      <c r="D896">
        <f>MONTH(StockData[[#This Row],[DATE]])</f>
        <v>7</v>
      </c>
      <c r="E896">
        <v>2025</v>
      </c>
      <c r="F896" t="s">
        <v>163</v>
      </c>
      <c r="G896" t="str">
        <f>"Q"&amp;ROUNDUP(StockData[[#This Row],[Month Number]]/3,0)</f>
        <v>Q3</v>
      </c>
      <c r="H896" s="1" t="s">
        <v>551</v>
      </c>
      <c r="I896" s="1" t="s">
        <v>29</v>
      </c>
      <c r="J896" t="s">
        <v>30</v>
      </c>
      <c r="K896">
        <v>2018</v>
      </c>
      <c r="L896">
        <v>2022.7</v>
      </c>
      <c r="M896">
        <v>1992.6</v>
      </c>
      <c r="N896">
        <v>1995.5</v>
      </c>
      <c r="O896">
        <v>1996</v>
      </c>
      <c r="P896">
        <v>1996.3</v>
      </c>
      <c r="Q896">
        <v>2005.54</v>
      </c>
      <c r="R896">
        <v>8997306</v>
      </c>
      <c r="S896">
        <v>18044432313.400002</v>
      </c>
      <c r="T896">
        <v>216845</v>
      </c>
      <c r="U896">
        <v>5265661</v>
      </c>
      <c r="V896">
        <v>58.52</v>
      </c>
      <c r="W896" s="3">
        <f>StockData[[#This Row],[CLOSE]]-StockData[[#This Row],[PREV. CLOSE]]</f>
        <v>0.79999999999995453</v>
      </c>
      <c r="X896" s="2">
        <f>IFERROR((StockData[[#This Row],[CLOSE]]-StockData[[#This Row],[PREV. CLOSE]])/StockData[[#This Row],[PREV. CLOSE]],0)</f>
        <v>4.0090202956650188E-4</v>
      </c>
      <c r="Y896" t="str">
        <f>IF(StockData[[#This Row],[Daily Return %]]&gt;0,"Gain",IF(StockData[[#This Row],[Daily Return %]]&lt;0,"Loss","No Change"))</f>
        <v>Gain</v>
      </c>
    </row>
    <row r="897" spans="1:25" x14ac:dyDescent="0.3">
      <c r="A897" s="1">
        <v>45855</v>
      </c>
      <c r="B897" s="1" t="s">
        <v>940</v>
      </c>
      <c r="C897" s="1" t="s">
        <v>162</v>
      </c>
      <c r="D897">
        <f>MONTH(StockData[[#This Row],[DATE]])</f>
        <v>7</v>
      </c>
      <c r="E897">
        <v>2025</v>
      </c>
      <c r="F897" t="s">
        <v>163</v>
      </c>
      <c r="G897" t="str">
        <f>"Q"&amp;ROUNDUP(StockData[[#This Row],[Month Number]]/3,0)</f>
        <v>Q3</v>
      </c>
      <c r="H897" s="1" t="s">
        <v>551</v>
      </c>
      <c r="I897" s="1" t="s">
        <v>29</v>
      </c>
      <c r="J897" t="s">
        <v>30</v>
      </c>
      <c r="K897">
        <v>2004</v>
      </c>
      <c r="L897">
        <v>2004.8</v>
      </c>
      <c r="M897">
        <v>1982.7</v>
      </c>
      <c r="N897">
        <v>1996.3</v>
      </c>
      <c r="O897">
        <v>1986</v>
      </c>
      <c r="P897">
        <v>1986.9</v>
      </c>
      <c r="Q897">
        <v>1991.85</v>
      </c>
      <c r="R897">
        <v>11264579</v>
      </c>
      <c r="S897">
        <v>22437406105.599998</v>
      </c>
      <c r="T897">
        <v>256020</v>
      </c>
      <c r="U897">
        <v>6366220</v>
      </c>
      <c r="V897">
        <v>56.52</v>
      </c>
      <c r="W897" s="3">
        <f>StockData[[#This Row],[CLOSE]]-StockData[[#This Row],[PREV. CLOSE]]</f>
        <v>-9.3999999999998636</v>
      </c>
      <c r="X897" s="2">
        <f>IFERROR((StockData[[#This Row],[CLOSE]]-StockData[[#This Row],[PREV. CLOSE]])/StockData[[#This Row],[PREV. CLOSE]],0)</f>
        <v>-4.7087111155637244E-3</v>
      </c>
      <c r="Y897" t="str">
        <f>IF(StockData[[#This Row],[Daily Return %]]&gt;0,"Gain",IF(StockData[[#This Row],[Daily Return %]]&lt;0,"Loss","No Change"))</f>
        <v>Loss</v>
      </c>
    </row>
    <row r="898" spans="1:25" x14ac:dyDescent="0.3">
      <c r="A898" s="1">
        <v>45856</v>
      </c>
      <c r="B898" s="1" t="s">
        <v>941</v>
      </c>
      <c r="C898" s="1" t="s">
        <v>162</v>
      </c>
      <c r="D898">
        <f>MONTH(StockData[[#This Row],[DATE]])</f>
        <v>7</v>
      </c>
      <c r="E898">
        <v>2025</v>
      </c>
      <c r="F898" t="s">
        <v>163</v>
      </c>
      <c r="G898" t="str">
        <f>"Q"&amp;ROUNDUP(StockData[[#This Row],[Month Number]]/3,0)</f>
        <v>Q3</v>
      </c>
      <c r="H898" s="1" t="s">
        <v>551</v>
      </c>
      <c r="I898" s="1" t="s">
        <v>29</v>
      </c>
      <c r="J898" t="s">
        <v>30</v>
      </c>
      <c r="K898">
        <v>1986.9</v>
      </c>
      <c r="L898">
        <v>1997</v>
      </c>
      <c r="M898">
        <v>1953</v>
      </c>
      <c r="N898">
        <v>1986.9</v>
      </c>
      <c r="O898">
        <v>1956</v>
      </c>
      <c r="P898">
        <v>1957.4</v>
      </c>
      <c r="Q898">
        <v>1968.8</v>
      </c>
      <c r="R898">
        <v>8064723</v>
      </c>
      <c r="S898">
        <v>15877808287.5</v>
      </c>
      <c r="T898">
        <v>221823</v>
      </c>
      <c r="U898">
        <v>5524936</v>
      </c>
      <c r="V898">
        <v>68.510000000000005</v>
      </c>
      <c r="W898" s="3">
        <f>StockData[[#This Row],[CLOSE]]-StockData[[#This Row],[PREV. CLOSE]]</f>
        <v>-29.5</v>
      </c>
      <c r="X898" s="2">
        <f>IFERROR((StockData[[#This Row],[CLOSE]]-StockData[[#This Row],[PREV. CLOSE]])/StockData[[#This Row],[PREV. CLOSE]],0)</f>
        <v>-1.4847249484120991E-2</v>
      </c>
      <c r="Y898" t="str">
        <f>IF(StockData[[#This Row],[Daily Return %]]&gt;0,"Gain",IF(StockData[[#This Row],[Daily Return %]]&lt;0,"Loss","No Change"))</f>
        <v>Loss</v>
      </c>
    </row>
    <row r="899" spans="1:25" x14ac:dyDescent="0.3">
      <c r="A899" s="1">
        <v>45859</v>
      </c>
      <c r="B899" s="1" t="s">
        <v>942</v>
      </c>
      <c r="C899" s="1" t="s">
        <v>162</v>
      </c>
      <c r="D899">
        <f>MONTH(StockData[[#This Row],[DATE]])</f>
        <v>7</v>
      </c>
      <c r="E899">
        <v>2025</v>
      </c>
      <c r="F899" t="s">
        <v>163</v>
      </c>
      <c r="G899" t="str">
        <f>"Q"&amp;ROUNDUP(StockData[[#This Row],[Month Number]]/3,0)</f>
        <v>Q3</v>
      </c>
      <c r="H899" s="1" t="s">
        <v>551</v>
      </c>
      <c r="I899" s="1" t="s">
        <v>29</v>
      </c>
      <c r="J899" t="s">
        <v>30</v>
      </c>
      <c r="K899">
        <v>1978.2</v>
      </c>
      <c r="L899">
        <v>2002</v>
      </c>
      <c r="M899">
        <v>1976.5</v>
      </c>
      <c r="N899">
        <v>1957.4</v>
      </c>
      <c r="O899">
        <v>2001.5</v>
      </c>
      <c r="P899">
        <v>2000.5</v>
      </c>
      <c r="Q899">
        <v>1993.45</v>
      </c>
      <c r="R899">
        <v>11154539</v>
      </c>
      <c r="S899">
        <v>22236041336.400002</v>
      </c>
      <c r="T899">
        <v>275691</v>
      </c>
      <c r="U899">
        <v>6536125</v>
      </c>
      <c r="V899">
        <v>58.6</v>
      </c>
      <c r="W899" s="3">
        <f>StockData[[#This Row],[CLOSE]]-StockData[[#This Row],[PREV. CLOSE]]</f>
        <v>43.099999999999909</v>
      </c>
      <c r="X899" s="2">
        <f>IFERROR((StockData[[#This Row],[CLOSE]]-StockData[[#This Row],[PREV. CLOSE]])/StockData[[#This Row],[PREV. CLOSE]],0)</f>
        <v>2.2019004802288702E-2</v>
      </c>
      <c r="Y899" t="str">
        <f>IF(StockData[[#This Row],[Daily Return %]]&gt;0,"Gain",IF(StockData[[#This Row],[Daily Return %]]&lt;0,"Loss","No Change"))</f>
        <v>Gain</v>
      </c>
    </row>
    <row r="900" spans="1:25" x14ac:dyDescent="0.3">
      <c r="A900" s="1">
        <v>45860</v>
      </c>
      <c r="B900" s="1" t="s">
        <v>943</v>
      </c>
      <c r="C900" s="1" t="s">
        <v>162</v>
      </c>
      <c r="D900">
        <f>MONTH(StockData[[#This Row],[DATE]])</f>
        <v>7</v>
      </c>
      <c r="E900">
        <v>2025</v>
      </c>
      <c r="F900" t="s">
        <v>163</v>
      </c>
      <c r="G900" t="str">
        <f>"Q"&amp;ROUNDUP(StockData[[#This Row],[Month Number]]/3,0)</f>
        <v>Q3</v>
      </c>
      <c r="H900" s="1" t="s">
        <v>551</v>
      </c>
      <c r="I900" s="1" t="s">
        <v>29</v>
      </c>
      <c r="J900" t="s">
        <v>30</v>
      </c>
      <c r="K900">
        <v>2013.1</v>
      </c>
      <c r="L900">
        <v>2018</v>
      </c>
      <c r="M900">
        <v>2003</v>
      </c>
      <c r="N900">
        <v>2000.5</v>
      </c>
      <c r="O900">
        <v>2005</v>
      </c>
      <c r="P900">
        <v>2007.1</v>
      </c>
      <c r="Q900">
        <v>2009.05</v>
      </c>
      <c r="R900">
        <v>7418407</v>
      </c>
      <c r="S900">
        <v>14903939836.299999</v>
      </c>
      <c r="T900">
        <v>226727</v>
      </c>
      <c r="U900">
        <v>5286787</v>
      </c>
      <c r="V900">
        <v>71.27</v>
      </c>
      <c r="W900" s="3">
        <f>StockData[[#This Row],[CLOSE]]-StockData[[#This Row],[PREV. CLOSE]]</f>
        <v>6.5999999999999091</v>
      </c>
      <c r="X900" s="2">
        <f>IFERROR((StockData[[#This Row],[CLOSE]]-StockData[[#This Row],[PREV. CLOSE]])/StockData[[#This Row],[PREV. CLOSE]],0)</f>
        <v>3.2991752061984048E-3</v>
      </c>
      <c r="Y900" t="str">
        <f>IF(StockData[[#This Row],[Daily Return %]]&gt;0,"Gain",IF(StockData[[#This Row],[Daily Return %]]&lt;0,"Loss","No Change"))</f>
        <v>Gain</v>
      </c>
    </row>
    <row r="901" spans="1:25" x14ac:dyDescent="0.3">
      <c r="A901" s="1">
        <v>45861</v>
      </c>
      <c r="B901" s="1" t="s">
        <v>944</v>
      </c>
      <c r="C901" s="1" t="s">
        <v>162</v>
      </c>
      <c r="D901">
        <f>MONTH(StockData[[#This Row],[DATE]])</f>
        <v>7</v>
      </c>
      <c r="E901">
        <v>2025</v>
      </c>
      <c r="F901" t="s">
        <v>163</v>
      </c>
      <c r="G901" t="str">
        <f>"Q"&amp;ROUNDUP(StockData[[#This Row],[Month Number]]/3,0)</f>
        <v>Q3</v>
      </c>
      <c r="H901" s="1" t="s">
        <v>551</v>
      </c>
      <c r="I901" s="1" t="s">
        <v>29</v>
      </c>
      <c r="J901" t="s">
        <v>30</v>
      </c>
      <c r="K901">
        <v>2011</v>
      </c>
      <c r="L901">
        <v>2029.8</v>
      </c>
      <c r="M901">
        <v>2003</v>
      </c>
      <c r="N901">
        <v>2007.1</v>
      </c>
      <c r="O901">
        <v>2024.5</v>
      </c>
      <c r="P901">
        <v>2024.3</v>
      </c>
      <c r="Q901">
        <v>2019.97</v>
      </c>
      <c r="R901">
        <v>6817458</v>
      </c>
      <c r="S901">
        <v>13771089884.700001</v>
      </c>
      <c r="T901">
        <v>191989</v>
      </c>
      <c r="U901">
        <v>4887186</v>
      </c>
      <c r="V901">
        <v>71.69</v>
      </c>
      <c r="W901" s="3">
        <f>StockData[[#This Row],[CLOSE]]-StockData[[#This Row],[PREV. CLOSE]]</f>
        <v>17.200000000000045</v>
      </c>
      <c r="X901" s="2">
        <f>IFERROR((StockData[[#This Row],[CLOSE]]-StockData[[#This Row],[PREV. CLOSE]])/StockData[[#This Row],[PREV. CLOSE]],0)</f>
        <v>8.5695779981067449E-3</v>
      </c>
      <c r="Y901" t="str">
        <f>IF(StockData[[#This Row],[Daily Return %]]&gt;0,"Gain",IF(StockData[[#This Row],[Daily Return %]]&lt;0,"Loss","No Change"))</f>
        <v>Gain</v>
      </c>
    </row>
    <row r="902" spans="1:25" x14ac:dyDescent="0.3">
      <c r="A902" s="1">
        <v>45862</v>
      </c>
      <c r="B902" s="1" t="s">
        <v>945</v>
      </c>
      <c r="C902" s="1" t="s">
        <v>162</v>
      </c>
      <c r="D902">
        <f>MONTH(StockData[[#This Row],[DATE]])</f>
        <v>7</v>
      </c>
      <c r="E902">
        <v>2025</v>
      </c>
      <c r="F902" t="s">
        <v>163</v>
      </c>
      <c r="G902" t="str">
        <f>"Q"&amp;ROUNDUP(StockData[[#This Row],[Month Number]]/3,0)</f>
        <v>Q3</v>
      </c>
      <c r="H902" s="1" t="s">
        <v>551</v>
      </c>
      <c r="I902" s="1" t="s">
        <v>29</v>
      </c>
      <c r="J902" t="s">
        <v>30</v>
      </c>
      <c r="K902">
        <v>2037.7</v>
      </c>
      <c r="L902">
        <v>2037.7</v>
      </c>
      <c r="M902">
        <v>2008.4</v>
      </c>
      <c r="N902">
        <v>2024.3</v>
      </c>
      <c r="O902">
        <v>2011.7</v>
      </c>
      <c r="P902">
        <v>2014.2</v>
      </c>
      <c r="Q902">
        <v>2019.12</v>
      </c>
      <c r="R902">
        <v>9553588</v>
      </c>
      <c r="S902">
        <v>19289876404.200001</v>
      </c>
      <c r="T902">
        <v>183573</v>
      </c>
      <c r="U902">
        <v>5946175</v>
      </c>
      <c r="V902">
        <v>62.24</v>
      </c>
      <c r="W902" s="3">
        <f>StockData[[#This Row],[CLOSE]]-StockData[[#This Row],[PREV. CLOSE]]</f>
        <v>-10.099999999999909</v>
      </c>
      <c r="X902" s="2">
        <f>IFERROR((StockData[[#This Row],[CLOSE]]-StockData[[#This Row],[PREV. CLOSE]])/StockData[[#This Row],[PREV. CLOSE]],0)</f>
        <v>-4.9893790446079679E-3</v>
      </c>
      <c r="Y902" t="str">
        <f>IF(StockData[[#This Row],[Daily Return %]]&gt;0,"Gain",IF(StockData[[#This Row],[Daily Return %]]&lt;0,"Loss","No Change"))</f>
        <v>Loss</v>
      </c>
    </row>
    <row r="903" spans="1:25" x14ac:dyDescent="0.3">
      <c r="A903" s="1">
        <v>45863</v>
      </c>
      <c r="B903" s="1" t="s">
        <v>946</v>
      </c>
      <c r="C903" s="1" t="s">
        <v>162</v>
      </c>
      <c r="D903">
        <f>MONTH(StockData[[#This Row],[DATE]])</f>
        <v>7</v>
      </c>
      <c r="E903">
        <v>2025</v>
      </c>
      <c r="F903" t="s">
        <v>163</v>
      </c>
      <c r="G903" t="str">
        <f>"Q"&amp;ROUNDUP(StockData[[#This Row],[Month Number]]/3,0)</f>
        <v>Q3</v>
      </c>
      <c r="H903" s="1" t="s">
        <v>551</v>
      </c>
      <c r="I903" s="1" t="s">
        <v>29</v>
      </c>
      <c r="J903" t="s">
        <v>30</v>
      </c>
      <c r="K903">
        <v>2015</v>
      </c>
      <c r="L903">
        <v>2015</v>
      </c>
      <c r="M903">
        <v>1999</v>
      </c>
      <c r="N903">
        <v>2014.2</v>
      </c>
      <c r="O903">
        <v>2005</v>
      </c>
      <c r="P903">
        <v>2004.6</v>
      </c>
      <c r="Q903">
        <v>2005.63</v>
      </c>
      <c r="R903">
        <v>4653299</v>
      </c>
      <c r="S903">
        <v>9332802398.7999992</v>
      </c>
      <c r="T903">
        <v>163735</v>
      </c>
      <c r="U903">
        <v>2670096</v>
      </c>
      <c r="V903">
        <v>57.38</v>
      </c>
      <c r="W903" s="3">
        <f>StockData[[#This Row],[CLOSE]]-StockData[[#This Row],[PREV. CLOSE]]</f>
        <v>-9.6000000000001364</v>
      </c>
      <c r="X903" s="2">
        <f>IFERROR((StockData[[#This Row],[CLOSE]]-StockData[[#This Row],[PREV. CLOSE]])/StockData[[#This Row],[PREV. CLOSE]],0)</f>
        <v>-4.766160262138882E-3</v>
      </c>
      <c r="Y903" t="str">
        <f>IF(StockData[[#This Row],[Daily Return %]]&gt;0,"Gain",IF(StockData[[#This Row],[Daily Return %]]&lt;0,"Loss","No Change"))</f>
        <v>Loss</v>
      </c>
    </row>
    <row r="904" spans="1:25" x14ac:dyDescent="0.3">
      <c r="A904" s="1">
        <v>45866</v>
      </c>
      <c r="B904" s="1" t="s">
        <v>947</v>
      </c>
      <c r="C904" s="1" t="s">
        <v>162</v>
      </c>
      <c r="D904">
        <f>MONTH(StockData[[#This Row],[DATE]])</f>
        <v>7</v>
      </c>
      <c r="E904">
        <v>2025</v>
      </c>
      <c r="F904" t="s">
        <v>163</v>
      </c>
      <c r="G904" t="str">
        <f>"Q"&amp;ROUNDUP(StockData[[#This Row],[Month Number]]/3,0)</f>
        <v>Q3</v>
      </c>
      <c r="H904" s="1" t="s">
        <v>551</v>
      </c>
      <c r="I904" s="1" t="s">
        <v>29</v>
      </c>
      <c r="J904" t="s">
        <v>30</v>
      </c>
      <c r="K904">
        <v>2003</v>
      </c>
      <c r="L904">
        <v>2021.4</v>
      </c>
      <c r="M904">
        <v>2000.5</v>
      </c>
      <c r="N904">
        <v>2004.6</v>
      </c>
      <c r="O904">
        <v>2009.9</v>
      </c>
      <c r="P904">
        <v>2008.5</v>
      </c>
      <c r="Q904">
        <v>2011.08</v>
      </c>
      <c r="R904">
        <v>6029790</v>
      </c>
      <c r="S904">
        <v>12126412272.799999</v>
      </c>
      <c r="T904">
        <v>219624</v>
      </c>
      <c r="U904">
        <v>4269112</v>
      </c>
      <c r="V904">
        <v>70.8</v>
      </c>
      <c r="W904" s="3">
        <f>StockData[[#This Row],[CLOSE]]-StockData[[#This Row],[PREV. CLOSE]]</f>
        <v>3.9000000000000909</v>
      </c>
      <c r="X904" s="2">
        <f>IFERROR((StockData[[#This Row],[CLOSE]]-StockData[[#This Row],[PREV. CLOSE]])/StockData[[#This Row],[PREV. CLOSE]],0)</f>
        <v>1.9455252918288393E-3</v>
      </c>
      <c r="Y904" t="str">
        <f>IF(StockData[[#This Row],[Daily Return %]]&gt;0,"Gain",IF(StockData[[#This Row],[Daily Return %]]&lt;0,"Loss","No Change"))</f>
        <v>Gain</v>
      </c>
    </row>
    <row r="905" spans="1:25" x14ac:dyDescent="0.3">
      <c r="A905" s="1">
        <v>45867</v>
      </c>
      <c r="B905" s="1" t="s">
        <v>948</v>
      </c>
      <c r="C905" s="1" t="s">
        <v>162</v>
      </c>
      <c r="D905">
        <f>MONTH(StockData[[#This Row],[DATE]])</f>
        <v>7</v>
      </c>
      <c r="E905">
        <v>2025</v>
      </c>
      <c r="F905" t="s">
        <v>163</v>
      </c>
      <c r="G905" t="str">
        <f>"Q"&amp;ROUNDUP(StockData[[#This Row],[Month Number]]/3,0)</f>
        <v>Q3</v>
      </c>
      <c r="H905" s="1" t="s">
        <v>551</v>
      </c>
      <c r="I905" s="1" t="s">
        <v>29</v>
      </c>
      <c r="J905" t="s">
        <v>30</v>
      </c>
      <c r="K905">
        <v>1999.9</v>
      </c>
      <c r="L905">
        <v>2026.5</v>
      </c>
      <c r="M905">
        <v>1996.3</v>
      </c>
      <c r="N905">
        <v>2008.5</v>
      </c>
      <c r="O905">
        <v>2023</v>
      </c>
      <c r="P905">
        <v>2021.6</v>
      </c>
      <c r="Q905">
        <v>2015.07</v>
      </c>
      <c r="R905">
        <v>9947848</v>
      </c>
      <c r="S905">
        <v>20045635384.900002</v>
      </c>
      <c r="T905">
        <v>234546</v>
      </c>
      <c r="U905">
        <v>6912288</v>
      </c>
      <c r="V905">
        <v>69.489999999999995</v>
      </c>
      <c r="W905" s="3">
        <f>StockData[[#This Row],[CLOSE]]-StockData[[#This Row],[PREV. CLOSE]]</f>
        <v>13.099999999999909</v>
      </c>
      <c r="X905" s="2">
        <f>IFERROR((StockData[[#This Row],[CLOSE]]-StockData[[#This Row],[PREV. CLOSE]])/StockData[[#This Row],[PREV. CLOSE]],0)</f>
        <v>6.5222803086880301E-3</v>
      </c>
      <c r="Y905" t="str">
        <f>IF(StockData[[#This Row],[Daily Return %]]&gt;0,"Gain",IF(StockData[[#This Row],[Daily Return %]]&lt;0,"Loss","No Change"))</f>
        <v>Gain</v>
      </c>
    </row>
    <row r="906" spans="1:25" x14ac:dyDescent="0.3">
      <c r="A906" s="1">
        <v>45868</v>
      </c>
      <c r="B906" s="1" t="s">
        <v>949</v>
      </c>
      <c r="C906" s="1" t="s">
        <v>162</v>
      </c>
      <c r="D906">
        <f>MONTH(StockData[[#This Row],[DATE]])</f>
        <v>7</v>
      </c>
      <c r="E906">
        <v>2025</v>
      </c>
      <c r="F906" t="s">
        <v>163</v>
      </c>
      <c r="G906" t="str">
        <f>"Q"&amp;ROUNDUP(StockData[[#This Row],[Month Number]]/3,0)</f>
        <v>Q3</v>
      </c>
      <c r="H906" s="1" t="s">
        <v>551</v>
      </c>
      <c r="I906" s="1" t="s">
        <v>29</v>
      </c>
      <c r="J906" t="s">
        <v>30</v>
      </c>
      <c r="K906">
        <v>2028</v>
      </c>
      <c r="L906">
        <v>2032.6</v>
      </c>
      <c r="M906">
        <v>2017</v>
      </c>
      <c r="N906">
        <v>2021.6</v>
      </c>
      <c r="O906">
        <v>2025.9</v>
      </c>
      <c r="P906">
        <v>2025.8</v>
      </c>
      <c r="Q906">
        <v>2023.94</v>
      </c>
      <c r="R906">
        <v>7577018</v>
      </c>
      <c r="S906">
        <v>15335457713.700001</v>
      </c>
      <c r="T906">
        <v>152763</v>
      </c>
      <c r="U906">
        <v>5292067</v>
      </c>
      <c r="V906">
        <v>69.84</v>
      </c>
      <c r="W906" s="3">
        <f>StockData[[#This Row],[CLOSE]]-StockData[[#This Row],[PREV. CLOSE]]</f>
        <v>4.2000000000000455</v>
      </c>
      <c r="X906" s="2">
        <f>IFERROR((StockData[[#This Row],[CLOSE]]-StockData[[#This Row],[PREV. CLOSE]])/StockData[[#This Row],[PREV. CLOSE]],0)</f>
        <v>2.0775623268698288E-3</v>
      </c>
      <c r="Y906" t="str">
        <f>IF(StockData[[#This Row],[Daily Return %]]&gt;0,"Gain",IF(StockData[[#This Row],[Daily Return %]]&lt;0,"Loss","No Change"))</f>
        <v>Gain</v>
      </c>
    </row>
    <row r="907" spans="1:25" x14ac:dyDescent="0.3">
      <c r="A907" s="1">
        <v>45869</v>
      </c>
      <c r="B907" s="1" t="s">
        <v>950</v>
      </c>
      <c r="C907" s="1" t="s">
        <v>162</v>
      </c>
      <c r="D907">
        <f>MONTH(StockData[[#This Row],[DATE]])</f>
        <v>7</v>
      </c>
      <c r="E907">
        <v>2025</v>
      </c>
      <c r="F907" t="s">
        <v>163</v>
      </c>
      <c r="G907" t="str">
        <f>"Q"&amp;ROUNDUP(StockData[[#This Row],[Month Number]]/3,0)</f>
        <v>Q3</v>
      </c>
      <c r="H907" s="1" t="s">
        <v>551</v>
      </c>
      <c r="I907" s="1" t="s">
        <v>29</v>
      </c>
      <c r="J907" t="s">
        <v>30</v>
      </c>
      <c r="K907">
        <v>2014.6</v>
      </c>
      <c r="L907">
        <v>2031.4</v>
      </c>
      <c r="M907">
        <v>2008</v>
      </c>
      <c r="N907">
        <v>2025.8</v>
      </c>
      <c r="O907">
        <v>2018</v>
      </c>
      <c r="P907">
        <v>2018.2</v>
      </c>
      <c r="Q907">
        <v>2020.81</v>
      </c>
      <c r="R907">
        <v>11091516</v>
      </c>
      <c r="S907">
        <v>22413795872.200001</v>
      </c>
      <c r="T907">
        <v>199191</v>
      </c>
      <c r="U907">
        <v>4663953</v>
      </c>
      <c r="V907">
        <v>42.05</v>
      </c>
      <c r="W907" s="3">
        <f>StockData[[#This Row],[CLOSE]]-StockData[[#This Row],[PREV. CLOSE]]</f>
        <v>-7.5999999999999091</v>
      </c>
      <c r="X907" s="2">
        <f>IFERROR((StockData[[#This Row],[CLOSE]]-StockData[[#This Row],[PREV. CLOSE]])/StockData[[#This Row],[PREV. CLOSE]],0)</f>
        <v>-3.7516043044722625E-3</v>
      </c>
      <c r="Y907" t="str">
        <f>IF(StockData[[#This Row],[Daily Return %]]&gt;0,"Gain",IF(StockData[[#This Row],[Daily Return %]]&lt;0,"Loss","No Change"))</f>
        <v>Loss</v>
      </c>
    </row>
    <row r="908" spans="1:25" x14ac:dyDescent="0.3">
      <c r="A908" s="1">
        <v>45870</v>
      </c>
      <c r="B908" s="1" t="s">
        <v>951</v>
      </c>
      <c r="C908" s="1" t="s">
        <v>186</v>
      </c>
      <c r="D908">
        <f>MONTH(StockData[[#This Row],[DATE]])</f>
        <v>8</v>
      </c>
      <c r="E908">
        <v>2025</v>
      </c>
      <c r="F908" t="s">
        <v>163</v>
      </c>
      <c r="G908" t="str">
        <f>"Q"&amp;ROUNDUP(StockData[[#This Row],[Month Number]]/3,0)</f>
        <v>Q3</v>
      </c>
      <c r="H908" s="1" t="s">
        <v>551</v>
      </c>
      <c r="I908" s="1" t="s">
        <v>29</v>
      </c>
      <c r="J908" t="s">
        <v>30</v>
      </c>
      <c r="K908">
        <v>2014</v>
      </c>
      <c r="L908">
        <v>2028.3</v>
      </c>
      <c r="M908">
        <v>2009.3</v>
      </c>
      <c r="N908">
        <v>2018.2</v>
      </c>
      <c r="O908">
        <v>2016.9</v>
      </c>
      <c r="P908">
        <v>2012.2</v>
      </c>
      <c r="Q908">
        <v>2015.24</v>
      </c>
      <c r="R908">
        <v>5658629</v>
      </c>
      <c r="S908">
        <v>11403473962.299999</v>
      </c>
      <c r="T908">
        <v>138595</v>
      </c>
      <c r="U908">
        <v>3877981</v>
      </c>
      <c r="V908">
        <v>68.53</v>
      </c>
      <c r="W908" s="3">
        <f>StockData[[#This Row],[CLOSE]]-StockData[[#This Row],[PREV. CLOSE]]</f>
        <v>-6</v>
      </c>
      <c r="X908" s="2">
        <f>IFERROR((StockData[[#This Row],[CLOSE]]-StockData[[#This Row],[PREV. CLOSE]])/StockData[[#This Row],[PREV. CLOSE]],0)</f>
        <v>-2.9729461896739668E-3</v>
      </c>
      <c r="Y908" t="str">
        <f>IF(StockData[[#This Row],[Daily Return %]]&gt;0,"Gain",IF(StockData[[#This Row],[Daily Return %]]&lt;0,"Loss","No Change"))</f>
        <v>Loss</v>
      </c>
    </row>
    <row r="909" spans="1:25" x14ac:dyDescent="0.3">
      <c r="A909" s="1">
        <v>45873</v>
      </c>
      <c r="B909" s="1" t="s">
        <v>952</v>
      </c>
      <c r="C909" s="1" t="s">
        <v>186</v>
      </c>
      <c r="D909">
        <f>MONTH(StockData[[#This Row],[DATE]])</f>
        <v>8</v>
      </c>
      <c r="E909">
        <v>2025</v>
      </c>
      <c r="F909" t="s">
        <v>163</v>
      </c>
      <c r="G909" t="str">
        <f>"Q"&amp;ROUNDUP(StockData[[#This Row],[Month Number]]/3,0)</f>
        <v>Q3</v>
      </c>
      <c r="H909" s="1" t="s">
        <v>551</v>
      </c>
      <c r="I909" s="1" t="s">
        <v>29</v>
      </c>
      <c r="J909" t="s">
        <v>30</v>
      </c>
      <c r="K909">
        <v>2010.1</v>
      </c>
      <c r="L909">
        <v>2018.5</v>
      </c>
      <c r="M909">
        <v>1988.1</v>
      </c>
      <c r="N909">
        <v>2012.2</v>
      </c>
      <c r="O909">
        <v>1994.4</v>
      </c>
      <c r="P909">
        <v>1992</v>
      </c>
      <c r="Q909">
        <v>1997.96</v>
      </c>
      <c r="R909">
        <v>6966973</v>
      </c>
      <c r="S909">
        <v>13919756957.200001</v>
      </c>
      <c r="T909">
        <v>248150</v>
      </c>
      <c r="U909">
        <v>5392274</v>
      </c>
      <c r="V909">
        <v>77.400000000000006</v>
      </c>
      <c r="W909" s="3">
        <f>StockData[[#This Row],[CLOSE]]-StockData[[#This Row],[PREV. CLOSE]]</f>
        <v>-20.200000000000045</v>
      </c>
      <c r="X909" s="2">
        <f>IFERROR((StockData[[#This Row],[CLOSE]]-StockData[[#This Row],[PREV. CLOSE]])/StockData[[#This Row],[PREV. CLOSE]],0)</f>
        <v>-1.0038763542391435E-2</v>
      </c>
      <c r="Y909" t="str">
        <f>IF(StockData[[#This Row],[Daily Return %]]&gt;0,"Gain",IF(StockData[[#This Row],[Daily Return %]]&lt;0,"Loss","No Change"))</f>
        <v>Loss</v>
      </c>
    </row>
    <row r="910" spans="1:25" x14ac:dyDescent="0.3">
      <c r="A910" s="1">
        <v>45874</v>
      </c>
      <c r="B910" s="1" t="s">
        <v>953</v>
      </c>
      <c r="C910" s="1" t="s">
        <v>186</v>
      </c>
      <c r="D910">
        <f>MONTH(StockData[[#This Row],[DATE]])</f>
        <v>8</v>
      </c>
      <c r="E910">
        <v>2025</v>
      </c>
      <c r="F910" t="s">
        <v>163</v>
      </c>
      <c r="G910" t="str">
        <f>"Q"&amp;ROUNDUP(StockData[[#This Row],[Month Number]]/3,0)</f>
        <v>Q3</v>
      </c>
      <c r="H910" s="1" t="s">
        <v>551</v>
      </c>
      <c r="I910" s="1" t="s">
        <v>29</v>
      </c>
      <c r="J910" t="s">
        <v>30</v>
      </c>
      <c r="K910">
        <v>1986.5</v>
      </c>
      <c r="L910">
        <v>1994.4</v>
      </c>
      <c r="M910">
        <v>1965.5</v>
      </c>
      <c r="N910">
        <v>1992</v>
      </c>
      <c r="O910">
        <v>1981</v>
      </c>
      <c r="P910">
        <v>1977.6</v>
      </c>
      <c r="Q910">
        <v>1975.61</v>
      </c>
      <c r="R910">
        <v>11989029</v>
      </c>
      <c r="S910">
        <v>23685633703.599998</v>
      </c>
      <c r="T910">
        <v>194332</v>
      </c>
      <c r="U910">
        <v>8686084</v>
      </c>
      <c r="V910">
        <v>72.45</v>
      </c>
      <c r="W910" s="3">
        <f>StockData[[#This Row],[CLOSE]]-StockData[[#This Row],[PREV. CLOSE]]</f>
        <v>-14.400000000000091</v>
      </c>
      <c r="X910" s="2">
        <f>IFERROR((StockData[[#This Row],[CLOSE]]-StockData[[#This Row],[PREV. CLOSE]])/StockData[[#This Row],[PREV. CLOSE]],0)</f>
        <v>-7.2289156626506477E-3</v>
      </c>
      <c r="Y910" t="str">
        <f>IF(StockData[[#This Row],[Daily Return %]]&gt;0,"Gain",IF(StockData[[#This Row],[Daily Return %]]&lt;0,"Loss","No Change"))</f>
        <v>Loss</v>
      </c>
    </row>
    <row r="911" spans="1:25" x14ac:dyDescent="0.3">
      <c r="A911" s="1">
        <v>45875</v>
      </c>
      <c r="B911" s="1" t="s">
        <v>954</v>
      </c>
      <c r="C911" s="1" t="s">
        <v>186</v>
      </c>
      <c r="D911">
        <f>MONTH(StockData[[#This Row],[DATE]])</f>
        <v>8</v>
      </c>
      <c r="E911">
        <v>2025</v>
      </c>
      <c r="F911" t="s">
        <v>163</v>
      </c>
      <c r="G911" t="str">
        <f>"Q"&amp;ROUNDUP(StockData[[#This Row],[Month Number]]/3,0)</f>
        <v>Q3</v>
      </c>
      <c r="H911" s="1" t="s">
        <v>551</v>
      </c>
      <c r="I911" s="1" t="s">
        <v>29</v>
      </c>
      <c r="J911" t="s">
        <v>30</v>
      </c>
      <c r="K911">
        <v>1971.1</v>
      </c>
      <c r="L911">
        <v>1988</v>
      </c>
      <c r="M911">
        <v>1970</v>
      </c>
      <c r="N911">
        <v>1977.6</v>
      </c>
      <c r="O911">
        <v>1987</v>
      </c>
      <c r="P911">
        <v>1985.3</v>
      </c>
      <c r="Q911">
        <v>1978.39</v>
      </c>
      <c r="R911">
        <v>7040102</v>
      </c>
      <c r="S911">
        <v>13928074705.9</v>
      </c>
      <c r="T911">
        <v>211058</v>
      </c>
      <c r="U911">
        <v>5193296</v>
      </c>
      <c r="V911">
        <v>73.77</v>
      </c>
      <c r="W911" s="3">
        <f>StockData[[#This Row],[CLOSE]]-StockData[[#This Row],[PREV. CLOSE]]</f>
        <v>7.7000000000000455</v>
      </c>
      <c r="X911" s="2">
        <f>IFERROR((StockData[[#This Row],[CLOSE]]-StockData[[#This Row],[PREV. CLOSE]])/StockData[[#This Row],[PREV. CLOSE]],0)</f>
        <v>3.8936084142395053E-3</v>
      </c>
      <c r="Y911" t="str">
        <f>IF(StockData[[#This Row],[Daily Return %]]&gt;0,"Gain",IF(StockData[[#This Row],[Daily Return %]]&lt;0,"Loss","No Change"))</f>
        <v>Gain</v>
      </c>
    </row>
    <row r="912" spans="1:25" x14ac:dyDescent="0.3">
      <c r="A912" s="1">
        <v>45876</v>
      </c>
      <c r="B912" s="1" t="s">
        <v>955</v>
      </c>
      <c r="C912" s="1" t="s">
        <v>186</v>
      </c>
      <c r="D912">
        <f>MONTH(StockData[[#This Row],[DATE]])</f>
        <v>8</v>
      </c>
      <c r="E912">
        <v>2025</v>
      </c>
      <c r="F912" t="s">
        <v>163</v>
      </c>
      <c r="G912" t="str">
        <f>"Q"&amp;ROUNDUP(StockData[[#This Row],[Month Number]]/3,0)</f>
        <v>Q3</v>
      </c>
      <c r="H912" s="1" t="s">
        <v>551</v>
      </c>
      <c r="I912" s="1" t="s">
        <v>29</v>
      </c>
      <c r="J912" t="s">
        <v>30</v>
      </c>
      <c r="K912">
        <v>1980.1</v>
      </c>
      <c r="L912">
        <v>2001.6</v>
      </c>
      <c r="M912">
        <v>1976.8</v>
      </c>
      <c r="N912">
        <v>1985.3</v>
      </c>
      <c r="O912">
        <v>1998</v>
      </c>
      <c r="P912">
        <v>1995.4</v>
      </c>
      <c r="Q912">
        <v>1986.09</v>
      </c>
      <c r="R912">
        <v>6540593</v>
      </c>
      <c r="S912">
        <v>12990237207.700001</v>
      </c>
      <c r="T912">
        <v>223527</v>
      </c>
      <c r="U912">
        <v>3957541</v>
      </c>
      <c r="V912">
        <v>60.51</v>
      </c>
      <c r="W912" s="3">
        <f>StockData[[#This Row],[CLOSE]]-StockData[[#This Row],[PREV. CLOSE]]</f>
        <v>10.100000000000136</v>
      </c>
      <c r="X912" s="2">
        <f>IFERROR((StockData[[#This Row],[CLOSE]]-StockData[[#This Row],[PREV. CLOSE]])/StockData[[#This Row],[PREV. CLOSE]],0)</f>
        <v>5.0873923336524135E-3</v>
      </c>
      <c r="Y912" t="str">
        <f>IF(StockData[[#This Row],[Daily Return %]]&gt;0,"Gain",IF(StockData[[#This Row],[Daily Return %]]&lt;0,"Loss","No Change"))</f>
        <v>Gain</v>
      </c>
    </row>
    <row r="913" spans="1:25" x14ac:dyDescent="0.3">
      <c r="A913" s="1">
        <v>45877</v>
      </c>
      <c r="B913" s="1" t="s">
        <v>956</v>
      </c>
      <c r="C913" s="1" t="s">
        <v>186</v>
      </c>
      <c r="D913">
        <f>MONTH(StockData[[#This Row],[DATE]])</f>
        <v>8</v>
      </c>
      <c r="E913">
        <v>2025</v>
      </c>
      <c r="F913" t="s">
        <v>163</v>
      </c>
      <c r="G913" t="str">
        <f>"Q"&amp;ROUNDUP(StockData[[#This Row],[Month Number]]/3,0)</f>
        <v>Q3</v>
      </c>
      <c r="H913" s="1" t="s">
        <v>551</v>
      </c>
      <c r="I913" s="1" t="s">
        <v>29</v>
      </c>
      <c r="J913" t="s">
        <v>30</v>
      </c>
      <c r="K913">
        <v>1987.1</v>
      </c>
      <c r="L913">
        <v>1992.8</v>
      </c>
      <c r="M913">
        <v>1970</v>
      </c>
      <c r="N913">
        <v>1995.4</v>
      </c>
      <c r="O913">
        <v>1972</v>
      </c>
      <c r="P913">
        <v>1973.9</v>
      </c>
      <c r="Q913">
        <v>1978.99</v>
      </c>
      <c r="R913">
        <v>6947632</v>
      </c>
      <c r="S913">
        <v>13749288126.4</v>
      </c>
      <c r="T913">
        <v>178320</v>
      </c>
      <c r="U913">
        <v>4921047</v>
      </c>
      <c r="V913">
        <v>70.83</v>
      </c>
      <c r="W913" s="3">
        <f>StockData[[#This Row],[CLOSE]]-StockData[[#This Row],[PREV. CLOSE]]</f>
        <v>-21.5</v>
      </c>
      <c r="X913" s="2">
        <f>IFERROR((StockData[[#This Row],[CLOSE]]-StockData[[#This Row],[PREV. CLOSE]])/StockData[[#This Row],[PREV. CLOSE]],0)</f>
        <v>-1.0774781998596772E-2</v>
      </c>
      <c r="Y913" t="str">
        <f>IF(StockData[[#This Row],[Daily Return %]]&gt;0,"Gain",IF(StockData[[#This Row],[Daily Return %]]&lt;0,"Loss","No Change"))</f>
        <v>Loss</v>
      </c>
    </row>
    <row r="914" spans="1:25" x14ac:dyDescent="0.3">
      <c r="A914" s="1">
        <v>45880</v>
      </c>
      <c r="B914" s="1" t="s">
        <v>957</v>
      </c>
      <c r="C914" s="1" t="s">
        <v>186</v>
      </c>
      <c r="D914">
        <f>MONTH(StockData[[#This Row],[DATE]])</f>
        <v>8</v>
      </c>
      <c r="E914">
        <v>2025</v>
      </c>
      <c r="F914" t="s">
        <v>163</v>
      </c>
      <c r="G914" t="str">
        <f>"Q"&amp;ROUNDUP(StockData[[#This Row],[Month Number]]/3,0)</f>
        <v>Q3</v>
      </c>
      <c r="H914" s="1" t="s">
        <v>551</v>
      </c>
      <c r="I914" s="1" t="s">
        <v>29</v>
      </c>
      <c r="J914" t="s">
        <v>30</v>
      </c>
      <c r="K914">
        <v>1975.9</v>
      </c>
      <c r="L914">
        <v>1997.6</v>
      </c>
      <c r="M914">
        <v>1973.1</v>
      </c>
      <c r="N914">
        <v>1973.9</v>
      </c>
      <c r="O914">
        <v>1992</v>
      </c>
      <c r="P914">
        <v>1995.6</v>
      </c>
      <c r="Q914">
        <v>1986.89</v>
      </c>
      <c r="R914">
        <v>4552927</v>
      </c>
      <c r="S914">
        <v>9046155578.7000008</v>
      </c>
      <c r="T914">
        <v>165998</v>
      </c>
      <c r="U914">
        <v>2893629</v>
      </c>
      <c r="V914">
        <v>63.56</v>
      </c>
      <c r="W914" s="3">
        <f>StockData[[#This Row],[CLOSE]]-StockData[[#This Row],[PREV. CLOSE]]</f>
        <v>21.699999999999818</v>
      </c>
      <c r="X914" s="2">
        <f>IFERROR((StockData[[#This Row],[CLOSE]]-StockData[[#This Row],[PREV. CLOSE]])/StockData[[#This Row],[PREV. CLOSE]],0)</f>
        <v>1.0993464714524453E-2</v>
      </c>
      <c r="Y914" t="str">
        <f>IF(StockData[[#This Row],[Daily Return %]]&gt;0,"Gain",IF(StockData[[#This Row],[Daily Return %]]&lt;0,"Loss","No Change"))</f>
        <v>Gain</v>
      </c>
    </row>
    <row r="915" spans="1:25" x14ac:dyDescent="0.3">
      <c r="A915" s="1">
        <v>45881</v>
      </c>
      <c r="B915" s="1" t="s">
        <v>958</v>
      </c>
      <c r="C915" s="1" t="s">
        <v>186</v>
      </c>
      <c r="D915">
        <f>MONTH(StockData[[#This Row],[DATE]])</f>
        <v>8</v>
      </c>
      <c r="E915">
        <v>2025</v>
      </c>
      <c r="F915" t="s">
        <v>163</v>
      </c>
      <c r="G915" t="str">
        <f>"Q"&amp;ROUNDUP(StockData[[#This Row],[Month Number]]/3,0)</f>
        <v>Q3</v>
      </c>
      <c r="H915" s="1" t="s">
        <v>551</v>
      </c>
      <c r="I915" s="1" t="s">
        <v>29</v>
      </c>
      <c r="J915" t="s">
        <v>30</v>
      </c>
      <c r="K915">
        <v>1991.9</v>
      </c>
      <c r="L915">
        <v>1996</v>
      </c>
      <c r="M915">
        <v>1967.5</v>
      </c>
      <c r="N915">
        <v>1995.6</v>
      </c>
      <c r="O915">
        <v>1969.7</v>
      </c>
      <c r="P915">
        <v>1969.9</v>
      </c>
      <c r="Q915">
        <v>1978.54</v>
      </c>
      <c r="R915">
        <v>6468901</v>
      </c>
      <c r="S915">
        <v>12798999218.200001</v>
      </c>
      <c r="T915">
        <v>237925</v>
      </c>
      <c r="U915">
        <v>3763379</v>
      </c>
      <c r="V915">
        <v>58.18</v>
      </c>
      <c r="W915" s="3">
        <f>StockData[[#This Row],[CLOSE]]-StockData[[#This Row],[PREV. CLOSE]]</f>
        <v>-25.699999999999818</v>
      </c>
      <c r="X915" s="2">
        <f>IFERROR((StockData[[#This Row],[CLOSE]]-StockData[[#This Row],[PREV. CLOSE]])/StockData[[#This Row],[PREV. CLOSE]],0)</f>
        <v>-1.2878332331128391E-2</v>
      </c>
      <c r="Y915" t="str">
        <f>IF(StockData[[#This Row],[Daily Return %]]&gt;0,"Gain",IF(StockData[[#This Row],[Daily Return %]]&lt;0,"Loss","No Change"))</f>
        <v>Loss</v>
      </c>
    </row>
    <row r="916" spans="1:25" x14ac:dyDescent="0.3">
      <c r="A916" s="1">
        <v>45882</v>
      </c>
      <c r="B916" s="1" t="s">
        <v>959</v>
      </c>
      <c r="C916" s="1" t="s">
        <v>186</v>
      </c>
      <c r="D916">
        <f>MONTH(StockData[[#This Row],[DATE]])</f>
        <v>8</v>
      </c>
      <c r="E916">
        <v>2025</v>
      </c>
      <c r="F916" t="s">
        <v>163</v>
      </c>
      <c r="G916" t="str">
        <f>"Q"&amp;ROUNDUP(StockData[[#This Row],[Month Number]]/3,0)</f>
        <v>Q3</v>
      </c>
      <c r="H916" s="1" t="s">
        <v>551</v>
      </c>
      <c r="I916" s="1" t="s">
        <v>29</v>
      </c>
      <c r="J916" t="s">
        <v>30</v>
      </c>
      <c r="K916">
        <v>1994</v>
      </c>
      <c r="L916">
        <v>1994</v>
      </c>
      <c r="M916">
        <v>1969.1</v>
      </c>
      <c r="N916">
        <v>1969.9</v>
      </c>
      <c r="O916">
        <v>1979.9</v>
      </c>
      <c r="P916">
        <v>1980.3</v>
      </c>
      <c r="Q916">
        <v>1977.14</v>
      </c>
      <c r="R916">
        <v>6788698</v>
      </c>
      <c r="S916">
        <v>13422176534.1</v>
      </c>
      <c r="T916">
        <v>177703</v>
      </c>
      <c r="U916">
        <v>4659295</v>
      </c>
      <c r="V916">
        <v>68.63</v>
      </c>
      <c r="W916" s="3">
        <f>StockData[[#This Row],[CLOSE]]-StockData[[#This Row],[PREV. CLOSE]]</f>
        <v>10.399999999999864</v>
      </c>
      <c r="X916" s="2">
        <f>IFERROR((StockData[[#This Row],[CLOSE]]-StockData[[#This Row],[PREV. CLOSE]])/StockData[[#This Row],[PREV. CLOSE]],0)</f>
        <v>5.2794558099395214E-3</v>
      </c>
      <c r="Y916" t="str">
        <f>IF(StockData[[#This Row],[Daily Return %]]&gt;0,"Gain",IF(StockData[[#This Row],[Daily Return %]]&lt;0,"Loss","No Change"))</f>
        <v>Gain</v>
      </c>
    </row>
    <row r="917" spans="1:25" x14ac:dyDescent="0.3">
      <c r="A917" s="1">
        <v>45883</v>
      </c>
      <c r="B917" s="1" t="s">
        <v>960</v>
      </c>
      <c r="C917" s="1" t="s">
        <v>186</v>
      </c>
      <c r="D917">
        <f>MONTH(StockData[[#This Row],[DATE]])</f>
        <v>8</v>
      </c>
      <c r="E917">
        <v>2025</v>
      </c>
      <c r="F917" t="s">
        <v>163</v>
      </c>
      <c r="G917" t="str">
        <f>"Q"&amp;ROUNDUP(StockData[[#This Row],[Month Number]]/3,0)</f>
        <v>Q3</v>
      </c>
      <c r="H917" s="1" t="s">
        <v>551</v>
      </c>
      <c r="I917" s="1" t="s">
        <v>29</v>
      </c>
      <c r="J917" t="s">
        <v>30</v>
      </c>
      <c r="K917">
        <v>1978</v>
      </c>
      <c r="L917">
        <v>1996</v>
      </c>
      <c r="M917">
        <v>1971.2</v>
      </c>
      <c r="N917">
        <v>1980.3</v>
      </c>
      <c r="O917">
        <v>1989.5</v>
      </c>
      <c r="P917">
        <v>1991.1</v>
      </c>
      <c r="Q917">
        <v>1990.18</v>
      </c>
      <c r="R917">
        <v>8755858</v>
      </c>
      <c r="S917">
        <v>17425742818.700001</v>
      </c>
      <c r="T917">
        <v>174342</v>
      </c>
      <c r="U917">
        <v>5399734</v>
      </c>
      <c r="V917">
        <v>61.67</v>
      </c>
      <c r="W917" s="3">
        <f>StockData[[#This Row],[CLOSE]]-StockData[[#This Row],[PREV. CLOSE]]</f>
        <v>10.799999999999955</v>
      </c>
      <c r="X917" s="2">
        <f>IFERROR((StockData[[#This Row],[CLOSE]]-StockData[[#This Row],[PREV. CLOSE]])/StockData[[#This Row],[PREV. CLOSE]],0)</f>
        <v>5.4537191334646041E-3</v>
      </c>
      <c r="Y917" t="str">
        <f>IF(StockData[[#This Row],[Daily Return %]]&gt;0,"Gain",IF(StockData[[#This Row],[Daily Return %]]&lt;0,"Loss","No Change"))</f>
        <v>Gain</v>
      </c>
    </row>
    <row r="918" spans="1:25" x14ac:dyDescent="0.3">
      <c r="A918" s="1">
        <v>45887</v>
      </c>
      <c r="B918" s="1" t="s">
        <v>961</v>
      </c>
      <c r="C918" s="1" t="s">
        <v>186</v>
      </c>
      <c r="D918">
        <f>MONTH(StockData[[#This Row],[DATE]])</f>
        <v>8</v>
      </c>
      <c r="E918">
        <v>2025</v>
      </c>
      <c r="F918" t="s">
        <v>163</v>
      </c>
      <c r="G918" t="str">
        <f>"Q"&amp;ROUNDUP(StockData[[#This Row],[Month Number]]/3,0)</f>
        <v>Q3</v>
      </c>
      <c r="H918" s="1" t="s">
        <v>551</v>
      </c>
      <c r="I918" s="1" t="s">
        <v>29</v>
      </c>
      <c r="J918" t="s">
        <v>30</v>
      </c>
      <c r="K918">
        <v>2010</v>
      </c>
      <c r="L918">
        <v>2026.6</v>
      </c>
      <c r="M918">
        <v>1995.6</v>
      </c>
      <c r="N918">
        <v>1991.1</v>
      </c>
      <c r="O918">
        <v>2005</v>
      </c>
      <c r="P918">
        <v>2003.6</v>
      </c>
      <c r="Q918">
        <v>2008.73</v>
      </c>
      <c r="R918">
        <v>9642398</v>
      </c>
      <c r="S918">
        <v>19368989917.900002</v>
      </c>
      <c r="T918">
        <v>220027</v>
      </c>
      <c r="U918">
        <v>5890386</v>
      </c>
      <c r="V918">
        <v>61.09</v>
      </c>
      <c r="W918" s="3">
        <f>StockData[[#This Row],[CLOSE]]-StockData[[#This Row],[PREV. CLOSE]]</f>
        <v>12.5</v>
      </c>
      <c r="X918" s="2">
        <f>IFERROR((StockData[[#This Row],[CLOSE]]-StockData[[#This Row],[PREV. CLOSE]])/StockData[[#This Row],[PREV. CLOSE]],0)</f>
        <v>6.2779368188438552E-3</v>
      </c>
      <c r="Y918" t="str">
        <f>IF(StockData[[#This Row],[Daily Return %]]&gt;0,"Gain",IF(StockData[[#This Row],[Daily Return %]]&lt;0,"Loss","No Change"))</f>
        <v>Gain</v>
      </c>
    </row>
    <row r="919" spans="1:25" x14ac:dyDescent="0.3">
      <c r="A919" s="1">
        <v>45888</v>
      </c>
      <c r="B919" s="1" t="s">
        <v>962</v>
      </c>
      <c r="C919" s="1" t="s">
        <v>186</v>
      </c>
      <c r="D919">
        <f>MONTH(StockData[[#This Row],[DATE]])</f>
        <v>8</v>
      </c>
      <c r="E919">
        <v>2025</v>
      </c>
      <c r="F919" t="s">
        <v>163</v>
      </c>
      <c r="G919" t="str">
        <f>"Q"&amp;ROUNDUP(StockData[[#This Row],[Month Number]]/3,0)</f>
        <v>Q3</v>
      </c>
      <c r="H919" s="1" t="s">
        <v>551</v>
      </c>
      <c r="I919" s="1" t="s">
        <v>29</v>
      </c>
      <c r="J919" t="s">
        <v>30</v>
      </c>
      <c r="K919">
        <v>1998.3</v>
      </c>
      <c r="L919">
        <v>2006.1</v>
      </c>
      <c r="M919">
        <v>1986.7</v>
      </c>
      <c r="N919">
        <v>2003.6</v>
      </c>
      <c r="O919">
        <v>1990</v>
      </c>
      <c r="P919">
        <v>1991.1</v>
      </c>
      <c r="Q919">
        <v>1995.49</v>
      </c>
      <c r="R919">
        <v>6176219</v>
      </c>
      <c r="S919">
        <v>12324574114.9</v>
      </c>
      <c r="T919">
        <v>170899</v>
      </c>
      <c r="U919">
        <v>3356794</v>
      </c>
      <c r="V919">
        <v>54.35</v>
      </c>
      <c r="W919" s="3">
        <f>StockData[[#This Row],[CLOSE]]-StockData[[#This Row],[PREV. CLOSE]]</f>
        <v>-12.5</v>
      </c>
      <c r="X919" s="2">
        <f>IFERROR((StockData[[#This Row],[CLOSE]]-StockData[[#This Row],[PREV. CLOSE]])/StockData[[#This Row],[PREV. CLOSE]],0)</f>
        <v>-6.2387702136154927E-3</v>
      </c>
      <c r="Y919" t="str">
        <f>IF(StockData[[#This Row],[Daily Return %]]&gt;0,"Gain",IF(StockData[[#This Row],[Daily Return %]]&lt;0,"Loss","No Change"))</f>
        <v>Loss</v>
      </c>
    </row>
    <row r="920" spans="1:25" x14ac:dyDescent="0.3">
      <c r="A920" s="1">
        <v>45889</v>
      </c>
      <c r="B920" s="1" t="s">
        <v>963</v>
      </c>
      <c r="C920" s="1" t="s">
        <v>186</v>
      </c>
      <c r="D920">
        <f>MONTH(StockData[[#This Row],[DATE]])</f>
        <v>8</v>
      </c>
      <c r="E920">
        <v>2025</v>
      </c>
      <c r="F920" t="s">
        <v>163</v>
      </c>
      <c r="G920" t="str">
        <f>"Q"&amp;ROUNDUP(StockData[[#This Row],[Month Number]]/3,0)</f>
        <v>Q3</v>
      </c>
      <c r="H920" s="1" t="s">
        <v>551</v>
      </c>
      <c r="I920" s="1" t="s">
        <v>29</v>
      </c>
      <c r="J920" t="s">
        <v>30</v>
      </c>
      <c r="K920">
        <v>1987</v>
      </c>
      <c r="L920">
        <v>1992</v>
      </c>
      <c r="M920">
        <v>1979</v>
      </c>
      <c r="N920">
        <v>1991.1</v>
      </c>
      <c r="O920">
        <v>1988.3</v>
      </c>
      <c r="P920">
        <v>1988.2</v>
      </c>
      <c r="Q920">
        <v>1985.13</v>
      </c>
      <c r="R920">
        <v>4975114</v>
      </c>
      <c r="S920">
        <v>9876263155.2999992</v>
      </c>
      <c r="T920">
        <v>173424</v>
      </c>
      <c r="U920">
        <v>3262221</v>
      </c>
      <c r="V920">
        <v>65.569999999999993</v>
      </c>
      <c r="W920" s="3">
        <f>StockData[[#This Row],[CLOSE]]-StockData[[#This Row],[PREV. CLOSE]]</f>
        <v>-2.8999999999998636</v>
      </c>
      <c r="X920" s="2">
        <f>IFERROR((StockData[[#This Row],[CLOSE]]-StockData[[#This Row],[PREV. CLOSE]])/StockData[[#This Row],[PREV. CLOSE]],0)</f>
        <v>-1.4564813419717059E-3</v>
      </c>
      <c r="Y920" t="str">
        <f>IF(StockData[[#This Row],[Daily Return %]]&gt;0,"Gain",IF(StockData[[#This Row],[Daily Return %]]&lt;0,"Loss","No Change"))</f>
        <v>Loss</v>
      </c>
    </row>
    <row r="921" spans="1:25" x14ac:dyDescent="0.3">
      <c r="A921" s="1">
        <v>45890</v>
      </c>
      <c r="B921" s="1" t="s">
        <v>964</v>
      </c>
      <c r="C921" s="1" t="s">
        <v>186</v>
      </c>
      <c r="D921">
        <f>MONTH(StockData[[#This Row],[DATE]])</f>
        <v>8</v>
      </c>
      <c r="E921">
        <v>2025</v>
      </c>
      <c r="F921" t="s">
        <v>163</v>
      </c>
      <c r="G921" t="str">
        <f>"Q"&amp;ROUNDUP(StockData[[#This Row],[Month Number]]/3,0)</f>
        <v>Q3</v>
      </c>
      <c r="H921" s="1" t="s">
        <v>551</v>
      </c>
      <c r="I921" s="1" t="s">
        <v>29</v>
      </c>
      <c r="J921" t="s">
        <v>30</v>
      </c>
      <c r="K921">
        <v>1997.5</v>
      </c>
      <c r="L921">
        <v>1997.5</v>
      </c>
      <c r="M921">
        <v>1983.2</v>
      </c>
      <c r="N921">
        <v>1988.2</v>
      </c>
      <c r="O921">
        <v>1990.5</v>
      </c>
      <c r="P921">
        <v>1991.2</v>
      </c>
      <c r="Q921">
        <v>1991.62</v>
      </c>
      <c r="R921">
        <v>6219925</v>
      </c>
      <c r="S921">
        <v>12387722464</v>
      </c>
      <c r="T921">
        <v>160599</v>
      </c>
      <c r="U921">
        <v>3938606</v>
      </c>
      <c r="V921">
        <v>63.32</v>
      </c>
      <c r="W921" s="3">
        <f>StockData[[#This Row],[CLOSE]]-StockData[[#This Row],[PREV. CLOSE]]</f>
        <v>3</v>
      </c>
      <c r="X921" s="2">
        <f>IFERROR((StockData[[#This Row],[CLOSE]]-StockData[[#This Row],[PREV. CLOSE]])/StockData[[#This Row],[PREV. CLOSE]],0)</f>
        <v>1.5089025248968917E-3</v>
      </c>
      <c r="Y921" t="str">
        <f>IF(StockData[[#This Row],[Daily Return %]]&gt;0,"Gain",IF(StockData[[#This Row],[Daily Return %]]&lt;0,"Loss","No Change"))</f>
        <v>Gain</v>
      </c>
    </row>
    <row r="922" spans="1:25" x14ac:dyDescent="0.3">
      <c r="A922" s="1">
        <v>45891</v>
      </c>
      <c r="B922" s="1" t="s">
        <v>965</v>
      </c>
      <c r="C922" s="1" t="s">
        <v>186</v>
      </c>
      <c r="D922">
        <f>MONTH(StockData[[#This Row],[DATE]])</f>
        <v>8</v>
      </c>
      <c r="E922">
        <v>2025</v>
      </c>
      <c r="F922" t="s">
        <v>163</v>
      </c>
      <c r="G922" t="str">
        <f>"Q"&amp;ROUNDUP(StockData[[#This Row],[Month Number]]/3,0)</f>
        <v>Q3</v>
      </c>
      <c r="H922" s="1" t="s">
        <v>551</v>
      </c>
      <c r="I922" s="1" t="s">
        <v>29</v>
      </c>
      <c r="J922" t="s">
        <v>30</v>
      </c>
      <c r="K922">
        <v>1989.9</v>
      </c>
      <c r="L922">
        <v>1996</v>
      </c>
      <c r="M922">
        <v>1957.1</v>
      </c>
      <c r="N922">
        <v>1991.2</v>
      </c>
      <c r="O922">
        <v>1965.5</v>
      </c>
      <c r="P922">
        <v>1964.6</v>
      </c>
      <c r="Q922">
        <v>1968.66</v>
      </c>
      <c r="R922">
        <v>9916751</v>
      </c>
      <c r="S922">
        <v>19522714269.099998</v>
      </c>
      <c r="T922">
        <v>253318</v>
      </c>
      <c r="U922">
        <v>7296028</v>
      </c>
      <c r="V922">
        <v>73.569999999999993</v>
      </c>
      <c r="W922" s="3">
        <f>StockData[[#This Row],[CLOSE]]-StockData[[#This Row],[PREV. CLOSE]]</f>
        <v>-26.600000000000136</v>
      </c>
      <c r="X922" s="2">
        <f>IFERROR((StockData[[#This Row],[CLOSE]]-StockData[[#This Row],[PREV. CLOSE]])/StockData[[#This Row],[PREV. CLOSE]],0)</f>
        <v>-1.3358778625954266E-2</v>
      </c>
      <c r="Y922" t="str">
        <f>IF(StockData[[#This Row],[Daily Return %]]&gt;0,"Gain",IF(StockData[[#This Row],[Daily Return %]]&lt;0,"Loss","No Change"))</f>
        <v>Loss</v>
      </c>
    </row>
    <row r="923" spans="1:25" x14ac:dyDescent="0.3">
      <c r="A923" s="1">
        <v>45894</v>
      </c>
      <c r="B923" s="1" t="s">
        <v>966</v>
      </c>
      <c r="C923" s="1" t="s">
        <v>186</v>
      </c>
      <c r="D923">
        <f>MONTH(StockData[[#This Row],[DATE]])</f>
        <v>8</v>
      </c>
      <c r="E923">
        <v>2025</v>
      </c>
      <c r="F923" t="s">
        <v>163</v>
      </c>
      <c r="G923" t="str">
        <f>"Q"&amp;ROUNDUP(StockData[[#This Row],[Month Number]]/3,0)</f>
        <v>Q3</v>
      </c>
      <c r="H923" s="1" t="s">
        <v>551</v>
      </c>
      <c r="I923" s="1" t="s">
        <v>29</v>
      </c>
      <c r="J923" t="s">
        <v>30</v>
      </c>
      <c r="K923">
        <v>1960.2</v>
      </c>
      <c r="L923">
        <v>1977.4</v>
      </c>
      <c r="M923">
        <v>1957</v>
      </c>
      <c r="N923">
        <v>1964.6</v>
      </c>
      <c r="O923">
        <v>1969.2</v>
      </c>
      <c r="P923">
        <v>1964.1</v>
      </c>
      <c r="Q923">
        <v>1967.27</v>
      </c>
      <c r="R923">
        <v>8759022</v>
      </c>
      <c r="S923">
        <v>17231388424.400002</v>
      </c>
      <c r="T923">
        <v>217503</v>
      </c>
      <c r="U923">
        <v>6285996</v>
      </c>
      <c r="V923">
        <v>71.77</v>
      </c>
      <c r="W923" s="3">
        <f>StockData[[#This Row],[CLOSE]]-StockData[[#This Row],[PREV. CLOSE]]</f>
        <v>-0.5</v>
      </c>
      <c r="X923" s="2">
        <f>IFERROR((StockData[[#This Row],[CLOSE]]-StockData[[#This Row],[PREV. CLOSE]])/StockData[[#This Row],[PREV. CLOSE]],0)</f>
        <v>-2.5450473378804846E-4</v>
      </c>
      <c r="Y923" t="str">
        <f>IF(StockData[[#This Row],[Daily Return %]]&gt;0,"Gain",IF(StockData[[#This Row],[Daily Return %]]&lt;0,"Loss","No Change"))</f>
        <v>Loss</v>
      </c>
    </row>
    <row r="924" spans="1:25" x14ac:dyDescent="0.3">
      <c r="A924" s="1">
        <v>45895</v>
      </c>
      <c r="B924" s="1" t="s">
        <v>967</v>
      </c>
      <c r="C924" s="1" t="s">
        <v>186</v>
      </c>
      <c r="D924">
        <f>MONTH(StockData[[#This Row],[DATE]])</f>
        <v>8</v>
      </c>
      <c r="E924">
        <v>2025</v>
      </c>
      <c r="F924" t="s">
        <v>163</v>
      </c>
      <c r="G924" t="str">
        <f>"Q"&amp;ROUNDUP(StockData[[#This Row],[Month Number]]/3,0)</f>
        <v>Q3</v>
      </c>
      <c r="H924" s="1" t="s">
        <v>551</v>
      </c>
      <c r="I924" s="1" t="s">
        <v>29</v>
      </c>
      <c r="J924" t="s">
        <v>30</v>
      </c>
      <c r="K924">
        <v>979.5</v>
      </c>
      <c r="L924">
        <v>985.7</v>
      </c>
      <c r="M924">
        <v>968</v>
      </c>
      <c r="N924">
        <v>1964.1</v>
      </c>
      <c r="O924">
        <v>972.3</v>
      </c>
      <c r="P924">
        <v>973.4</v>
      </c>
      <c r="Q924">
        <v>973.26</v>
      </c>
      <c r="R924">
        <v>16917731</v>
      </c>
      <c r="S924">
        <v>16465410030.9</v>
      </c>
      <c r="T924">
        <v>296302</v>
      </c>
      <c r="U924">
        <v>11117324</v>
      </c>
      <c r="V924">
        <v>65.709999999999994</v>
      </c>
      <c r="W924" s="3">
        <f>StockData[[#This Row],[CLOSE]]-StockData[[#This Row],[PREV. CLOSE]]</f>
        <v>-990.69999999999993</v>
      </c>
      <c r="X924" s="2">
        <f>IFERROR((StockData[[#This Row],[CLOSE]]-StockData[[#This Row],[PREV. CLOSE]])/StockData[[#This Row],[PREV. CLOSE]],0)</f>
        <v>-0.50440405274680511</v>
      </c>
      <c r="Y924" t="str">
        <f>IF(StockData[[#This Row],[Daily Return %]]&gt;0,"Gain",IF(StockData[[#This Row],[Daily Return %]]&lt;0,"Loss","No Change"))</f>
        <v>Loss</v>
      </c>
    </row>
    <row r="925" spans="1:25" x14ac:dyDescent="0.3">
      <c r="A925" s="1">
        <v>45897</v>
      </c>
      <c r="B925" s="1" t="s">
        <v>968</v>
      </c>
      <c r="C925" s="1" t="s">
        <v>186</v>
      </c>
      <c r="D925">
        <f>MONTH(StockData[[#This Row],[DATE]])</f>
        <v>8</v>
      </c>
      <c r="E925">
        <v>2025</v>
      </c>
      <c r="F925" t="s">
        <v>163</v>
      </c>
      <c r="G925" t="str">
        <f>"Q"&amp;ROUNDUP(StockData[[#This Row],[Month Number]]/3,0)</f>
        <v>Q3</v>
      </c>
      <c r="H925" s="1" t="s">
        <v>551</v>
      </c>
      <c r="I925" s="1" t="s">
        <v>29</v>
      </c>
      <c r="J925" t="s">
        <v>30</v>
      </c>
      <c r="K925">
        <v>967</v>
      </c>
      <c r="L925">
        <v>972.2</v>
      </c>
      <c r="M925">
        <v>955</v>
      </c>
      <c r="N925">
        <v>973.4</v>
      </c>
      <c r="O925">
        <v>961.8</v>
      </c>
      <c r="P925">
        <v>957.8</v>
      </c>
      <c r="Q925">
        <v>962.09</v>
      </c>
      <c r="R925">
        <v>25438255</v>
      </c>
      <c r="S925">
        <v>24473886027.799999</v>
      </c>
      <c r="T925">
        <v>377835</v>
      </c>
      <c r="U925">
        <v>14779593</v>
      </c>
      <c r="V925">
        <v>58.1</v>
      </c>
      <c r="W925" s="3">
        <f>StockData[[#This Row],[CLOSE]]-StockData[[#This Row],[PREV. CLOSE]]</f>
        <v>-15.600000000000023</v>
      </c>
      <c r="X925" s="2">
        <f>IFERROR((StockData[[#This Row],[CLOSE]]-StockData[[#This Row],[PREV. CLOSE]])/StockData[[#This Row],[PREV. CLOSE]],0)</f>
        <v>-1.6026299568522726E-2</v>
      </c>
      <c r="Y925" t="str">
        <f>IF(StockData[[#This Row],[Daily Return %]]&gt;0,"Gain",IF(StockData[[#This Row],[Daily Return %]]&lt;0,"Loss","No Change"))</f>
        <v>Loss</v>
      </c>
    </row>
    <row r="926" spans="1:25" x14ac:dyDescent="0.3">
      <c r="A926" s="1">
        <v>45898</v>
      </c>
      <c r="B926" s="1" t="s">
        <v>969</v>
      </c>
      <c r="C926" s="1" t="s">
        <v>186</v>
      </c>
      <c r="D926">
        <f>MONTH(StockData[[#This Row],[DATE]])</f>
        <v>8</v>
      </c>
      <c r="E926">
        <v>2025</v>
      </c>
      <c r="F926" t="s">
        <v>163</v>
      </c>
      <c r="G926" t="str">
        <f>"Q"&amp;ROUNDUP(StockData[[#This Row],[Month Number]]/3,0)</f>
        <v>Q3</v>
      </c>
      <c r="H926" s="1" t="s">
        <v>551</v>
      </c>
      <c r="I926" s="1" t="s">
        <v>29</v>
      </c>
      <c r="J926" t="s">
        <v>30</v>
      </c>
      <c r="K926">
        <v>954</v>
      </c>
      <c r="L926">
        <v>963.3</v>
      </c>
      <c r="M926">
        <v>950.1</v>
      </c>
      <c r="N926">
        <v>957.8</v>
      </c>
      <c r="O926">
        <v>953.4</v>
      </c>
      <c r="P926">
        <v>951.6</v>
      </c>
      <c r="Q926">
        <v>955.24</v>
      </c>
      <c r="R926">
        <v>14823813</v>
      </c>
      <c r="S926">
        <v>14160314228.1</v>
      </c>
      <c r="T926">
        <v>260839</v>
      </c>
      <c r="U926">
        <v>10921593</v>
      </c>
      <c r="V926">
        <v>73.680000000000007</v>
      </c>
      <c r="W926" s="3">
        <f>StockData[[#This Row],[CLOSE]]-StockData[[#This Row],[PREV. CLOSE]]</f>
        <v>-6.1999999999999318</v>
      </c>
      <c r="X926" s="2">
        <f>IFERROR((StockData[[#This Row],[CLOSE]]-StockData[[#This Row],[PREV. CLOSE]])/StockData[[#This Row],[PREV. CLOSE]],0)</f>
        <v>-6.4731676759239212E-3</v>
      </c>
      <c r="Y926" t="str">
        <f>IF(StockData[[#This Row],[Daily Return %]]&gt;0,"Gain",IF(StockData[[#This Row],[Daily Return %]]&lt;0,"Loss","No Change"))</f>
        <v>Loss</v>
      </c>
    </row>
    <row r="927" spans="1:25" x14ac:dyDescent="0.3">
      <c r="A927" s="1">
        <v>45901</v>
      </c>
      <c r="B927" s="1" t="s">
        <v>970</v>
      </c>
      <c r="C927" s="1" t="s">
        <v>208</v>
      </c>
      <c r="D927">
        <f>MONTH(StockData[[#This Row],[DATE]])</f>
        <v>9</v>
      </c>
      <c r="E927">
        <v>2025</v>
      </c>
      <c r="F927" t="s">
        <v>163</v>
      </c>
      <c r="G927" t="str">
        <f>"Q"&amp;ROUNDUP(StockData[[#This Row],[Month Number]]/3,0)</f>
        <v>Q3</v>
      </c>
      <c r="H927" s="1" t="s">
        <v>551</v>
      </c>
      <c r="I927" s="1" t="s">
        <v>29</v>
      </c>
      <c r="J927" t="s">
        <v>30</v>
      </c>
      <c r="K927">
        <v>949.6</v>
      </c>
      <c r="L927">
        <v>957.45</v>
      </c>
      <c r="M927">
        <v>946.35</v>
      </c>
      <c r="N927">
        <v>951.6</v>
      </c>
      <c r="O927">
        <v>950.8</v>
      </c>
      <c r="P927">
        <v>950.6</v>
      </c>
      <c r="Q927">
        <v>950.62</v>
      </c>
      <c r="R927">
        <v>20178344</v>
      </c>
      <c r="S927">
        <v>19181919082.150002</v>
      </c>
      <c r="T927">
        <v>410933</v>
      </c>
      <c r="U927">
        <v>15470566</v>
      </c>
      <c r="V927">
        <v>76.67</v>
      </c>
      <c r="W927" s="3">
        <f>StockData[[#This Row],[CLOSE]]-StockData[[#This Row],[PREV. CLOSE]]</f>
        <v>-1</v>
      </c>
      <c r="X927" s="2">
        <f>IFERROR((StockData[[#This Row],[CLOSE]]-StockData[[#This Row],[PREV. CLOSE]])/StockData[[#This Row],[PREV. CLOSE]],0)</f>
        <v>-1.0508617065994115E-3</v>
      </c>
      <c r="Y927" t="str">
        <f>IF(StockData[[#This Row],[Daily Return %]]&gt;0,"Gain",IF(StockData[[#This Row],[Daily Return %]]&lt;0,"Loss","No Change"))</f>
        <v>Loss</v>
      </c>
    </row>
    <row r="928" spans="1:25" x14ac:dyDescent="0.3">
      <c r="A928" s="1">
        <v>45902</v>
      </c>
      <c r="B928" s="1" t="s">
        <v>971</v>
      </c>
      <c r="C928" s="1" t="s">
        <v>208</v>
      </c>
      <c r="D928">
        <f>MONTH(StockData[[#This Row],[DATE]])</f>
        <v>9</v>
      </c>
      <c r="E928">
        <v>2025</v>
      </c>
      <c r="F928" t="s">
        <v>163</v>
      </c>
      <c r="G928" t="str">
        <f>"Q"&amp;ROUNDUP(StockData[[#This Row],[Month Number]]/3,0)</f>
        <v>Q3</v>
      </c>
      <c r="H928" s="1" t="s">
        <v>551</v>
      </c>
      <c r="I928" s="1" t="s">
        <v>29</v>
      </c>
      <c r="J928" t="s">
        <v>30</v>
      </c>
      <c r="K928">
        <v>951</v>
      </c>
      <c r="L928">
        <v>954.8</v>
      </c>
      <c r="M928">
        <v>944</v>
      </c>
      <c r="N928">
        <v>950.6</v>
      </c>
      <c r="O928">
        <v>944.7</v>
      </c>
      <c r="P928">
        <v>944.5</v>
      </c>
      <c r="Q928">
        <v>948.8</v>
      </c>
      <c r="R928">
        <v>14196320</v>
      </c>
      <c r="S928">
        <v>13469417784.700001</v>
      </c>
      <c r="T928">
        <v>343637</v>
      </c>
      <c r="U928">
        <v>8559801</v>
      </c>
      <c r="V928">
        <v>60.3</v>
      </c>
      <c r="W928" s="3">
        <f>StockData[[#This Row],[CLOSE]]-StockData[[#This Row],[PREV. CLOSE]]</f>
        <v>-6.1000000000000227</v>
      </c>
      <c r="X928" s="2">
        <f>IFERROR((StockData[[#This Row],[CLOSE]]-StockData[[#This Row],[PREV. CLOSE]])/StockData[[#This Row],[PREV. CLOSE]],0)</f>
        <v>-6.4169997896065881E-3</v>
      </c>
      <c r="Y928" t="str">
        <f>IF(StockData[[#This Row],[Daily Return %]]&gt;0,"Gain",IF(StockData[[#This Row],[Daily Return %]]&lt;0,"Loss","No Change"))</f>
        <v>Loss</v>
      </c>
    </row>
    <row r="929" spans="1:25" x14ac:dyDescent="0.3">
      <c r="A929" s="1">
        <v>45903</v>
      </c>
      <c r="B929" s="1" t="s">
        <v>972</v>
      </c>
      <c r="C929" s="1" t="s">
        <v>208</v>
      </c>
      <c r="D929">
        <f>MONTH(StockData[[#This Row],[DATE]])</f>
        <v>9</v>
      </c>
      <c r="E929">
        <v>2025</v>
      </c>
      <c r="F929" t="s">
        <v>163</v>
      </c>
      <c r="G929" t="str">
        <f>"Q"&amp;ROUNDUP(StockData[[#This Row],[Month Number]]/3,0)</f>
        <v>Q3</v>
      </c>
      <c r="H929" s="1" t="s">
        <v>551</v>
      </c>
      <c r="I929" s="1" t="s">
        <v>29</v>
      </c>
      <c r="J929" t="s">
        <v>30</v>
      </c>
      <c r="K929">
        <v>945</v>
      </c>
      <c r="L929">
        <v>956.3</v>
      </c>
      <c r="M929">
        <v>940</v>
      </c>
      <c r="N929">
        <v>944.5</v>
      </c>
      <c r="O929">
        <v>953.95</v>
      </c>
      <c r="P929">
        <v>954.45</v>
      </c>
      <c r="Q929">
        <v>947.66</v>
      </c>
      <c r="R929">
        <v>16083481</v>
      </c>
      <c r="S929">
        <v>15241746460.65</v>
      </c>
      <c r="T929">
        <v>288240</v>
      </c>
      <c r="U929">
        <v>11088091</v>
      </c>
      <c r="V929">
        <v>68.94</v>
      </c>
      <c r="W929" s="3">
        <f>StockData[[#This Row],[CLOSE]]-StockData[[#This Row],[PREV. CLOSE]]</f>
        <v>9.9500000000000455</v>
      </c>
      <c r="X929" s="2">
        <f>IFERROR((StockData[[#This Row],[CLOSE]]-StockData[[#This Row],[PREV. CLOSE]])/StockData[[#This Row],[PREV. CLOSE]],0)</f>
        <v>1.0534674430915877E-2</v>
      </c>
      <c r="Y929" t="str">
        <f>IF(StockData[[#This Row],[Daily Return %]]&gt;0,"Gain",IF(StockData[[#This Row],[Daily Return %]]&lt;0,"Loss","No Change"))</f>
        <v>Gain</v>
      </c>
    </row>
    <row r="930" spans="1:25" x14ac:dyDescent="0.3">
      <c r="A930" s="1">
        <v>45904</v>
      </c>
      <c r="B930" s="1" t="s">
        <v>973</v>
      </c>
      <c r="C930" s="1" t="s">
        <v>208</v>
      </c>
      <c r="D930">
        <f>MONTH(StockData[[#This Row],[DATE]])</f>
        <v>9</v>
      </c>
      <c r="E930">
        <v>2025</v>
      </c>
      <c r="F930" t="s">
        <v>163</v>
      </c>
      <c r="G930" t="str">
        <f>"Q"&amp;ROUNDUP(StockData[[#This Row],[Month Number]]/3,0)</f>
        <v>Q3</v>
      </c>
      <c r="H930" s="1" t="s">
        <v>551</v>
      </c>
      <c r="I930" s="1" t="s">
        <v>29</v>
      </c>
      <c r="J930" t="s">
        <v>30</v>
      </c>
      <c r="K930">
        <v>960.2</v>
      </c>
      <c r="L930">
        <v>965.7</v>
      </c>
      <c r="M930">
        <v>956.25</v>
      </c>
      <c r="N930">
        <v>954.45</v>
      </c>
      <c r="O930">
        <v>960.95</v>
      </c>
      <c r="P930">
        <v>961.25</v>
      </c>
      <c r="Q930">
        <v>961.34</v>
      </c>
      <c r="R930">
        <v>17597657</v>
      </c>
      <c r="S930">
        <v>16917300954.6</v>
      </c>
      <c r="T930">
        <v>212281</v>
      </c>
      <c r="U930">
        <v>9825135</v>
      </c>
      <c r="V930">
        <v>55.83</v>
      </c>
      <c r="W930" s="3">
        <f>StockData[[#This Row],[CLOSE]]-StockData[[#This Row],[PREV. CLOSE]]</f>
        <v>6.7999999999999545</v>
      </c>
      <c r="X930" s="2">
        <f>IFERROR((StockData[[#This Row],[CLOSE]]-StockData[[#This Row],[PREV. CLOSE]])/StockData[[#This Row],[PREV. CLOSE]],0)</f>
        <v>7.1245219760070764E-3</v>
      </c>
      <c r="Y930" t="str">
        <f>IF(StockData[[#This Row],[Daily Return %]]&gt;0,"Gain",IF(StockData[[#This Row],[Daily Return %]]&lt;0,"Loss","No Change"))</f>
        <v>Gain</v>
      </c>
    </row>
    <row r="931" spans="1:25" x14ac:dyDescent="0.3">
      <c r="A931" s="1">
        <v>45905</v>
      </c>
      <c r="B931" s="1" t="s">
        <v>974</v>
      </c>
      <c r="C931" s="1" t="s">
        <v>208</v>
      </c>
      <c r="D931">
        <f>MONTH(StockData[[#This Row],[DATE]])</f>
        <v>9</v>
      </c>
      <c r="E931">
        <v>2025</v>
      </c>
      <c r="F931" t="s">
        <v>163</v>
      </c>
      <c r="G931" t="str">
        <f>"Q"&amp;ROUNDUP(StockData[[#This Row],[Month Number]]/3,0)</f>
        <v>Q3</v>
      </c>
      <c r="H931" s="1" t="s">
        <v>551</v>
      </c>
      <c r="I931" s="1" t="s">
        <v>29</v>
      </c>
      <c r="J931" t="s">
        <v>30</v>
      </c>
      <c r="K931">
        <v>967.5</v>
      </c>
      <c r="L931">
        <v>967.5</v>
      </c>
      <c r="M931">
        <v>954.05</v>
      </c>
      <c r="N931">
        <v>961.25</v>
      </c>
      <c r="O931">
        <v>962.6</v>
      </c>
      <c r="P931">
        <v>963.4</v>
      </c>
      <c r="Q931">
        <v>960.7</v>
      </c>
      <c r="R931">
        <v>11602111</v>
      </c>
      <c r="S931">
        <v>11146202039.65</v>
      </c>
      <c r="T931">
        <v>210037</v>
      </c>
      <c r="U931">
        <v>8025866</v>
      </c>
      <c r="V931">
        <v>69.180000000000007</v>
      </c>
      <c r="W931" s="3">
        <f>StockData[[#This Row],[CLOSE]]-StockData[[#This Row],[PREV. CLOSE]]</f>
        <v>2.1499999999999773</v>
      </c>
      <c r="X931" s="2">
        <f>IFERROR((StockData[[#This Row],[CLOSE]]-StockData[[#This Row],[PREV. CLOSE]])/StockData[[#This Row],[PREV. CLOSE]],0)</f>
        <v>2.2366710013003665E-3</v>
      </c>
      <c r="Y931" t="str">
        <f>IF(StockData[[#This Row],[Daily Return %]]&gt;0,"Gain",IF(StockData[[#This Row],[Daily Return %]]&lt;0,"Loss","No Change"))</f>
        <v>Gain</v>
      </c>
    </row>
    <row r="932" spans="1:25" x14ac:dyDescent="0.3">
      <c r="A932" s="1">
        <v>45908</v>
      </c>
      <c r="B932" s="1" t="s">
        <v>975</v>
      </c>
      <c r="C932" s="1" t="s">
        <v>208</v>
      </c>
      <c r="D932">
        <f>MONTH(StockData[[#This Row],[DATE]])</f>
        <v>9</v>
      </c>
      <c r="E932">
        <v>2025</v>
      </c>
      <c r="F932" t="s">
        <v>163</v>
      </c>
      <c r="G932" t="str">
        <f>"Q"&amp;ROUNDUP(StockData[[#This Row],[Month Number]]/3,0)</f>
        <v>Q3</v>
      </c>
      <c r="H932" s="1" t="s">
        <v>551</v>
      </c>
      <c r="I932" s="1" t="s">
        <v>29</v>
      </c>
      <c r="J932" t="s">
        <v>30</v>
      </c>
      <c r="K932">
        <v>969</v>
      </c>
      <c r="L932">
        <v>973.15</v>
      </c>
      <c r="M932">
        <v>960.45</v>
      </c>
      <c r="N932">
        <v>963.4</v>
      </c>
      <c r="O932">
        <v>967.35</v>
      </c>
      <c r="P932">
        <v>966</v>
      </c>
      <c r="Q932">
        <v>967.58</v>
      </c>
      <c r="R932">
        <v>11711307</v>
      </c>
      <c r="S932">
        <v>11331677355.700001</v>
      </c>
      <c r="T932">
        <v>193535</v>
      </c>
      <c r="U932">
        <v>7723748</v>
      </c>
      <c r="V932">
        <v>65.95</v>
      </c>
      <c r="W932" s="3">
        <f>StockData[[#This Row],[CLOSE]]-StockData[[#This Row],[PREV. CLOSE]]</f>
        <v>2.6000000000000227</v>
      </c>
      <c r="X932" s="2">
        <f>IFERROR((StockData[[#This Row],[CLOSE]]-StockData[[#This Row],[PREV. CLOSE]])/StockData[[#This Row],[PREV. CLOSE]],0)</f>
        <v>2.6987751712684478E-3</v>
      </c>
      <c r="Y932" t="str">
        <f>IF(StockData[[#This Row],[Daily Return %]]&gt;0,"Gain",IF(StockData[[#This Row],[Daily Return %]]&lt;0,"Loss","No Change"))</f>
        <v>Gain</v>
      </c>
    </row>
    <row r="933" spans="1:25" x14ac:dyDescent="0.3">
      <c r="A933" s="1">
        <v>45909</v>
      </c>
      <c r="B933" s="1" t="s">
        <v>976</v>
      </c>
      <c r="C933" s="1" t="s">
        <v>208</v>
      </c>
      <c r="D933">
        <f>MONTH(StockData[[#This Row],[DATE]])</f>
        <v>9</v>
      </c>
      <c r="E933">
        <v>2025</v>
      </c>
      <c r="F933" t="s">
        <v>163</v>
      </c>
      <c r="G933" t="str">
        <f>"Q"&amp;ROUNDUP(StockData[[#This Row],[Month Number]]/3,0)</f>
        <v>Q3</v>
      </c>
      <c r="H933" s="1" t="s">
        <v>551</v>
      </c>
      <c r="I933" s="1" t="s">
        <v>29</v>
      </c>
      <c r="J933" t="s">
        <v>30</v>
      </c>
      <c r="K933">
        <v>974</v>
      </c>
      <c r="L933">
        <v>974.4</v>
      </c>
      <c r="M933">
        <v>962.7</v>
      </c>
      <c r="N933">
        <v>966</v>
      </c>
      <c r="O933">
        <v>966.45</v>
      </c>
      <c r="P933">
        <v>965.15</v>
      </c>
      <c r="Q933">
        <v>967.81</v>
      </c>
      <c r="R933">
        <v>13985539</v>
      </c>
      <c r="S933">
        <v>13535396477.200001</v>
      </c>
      <c r="T933">
        <v>181800</v>
      </c>
      <c r="U933">
        <v>8674252</v>
      </c>
      <c r="V933">
        <v>62.02</v>
      </c>
      <c r="W933" s="3">
        <f>StockData[[#This Row],[CLOSE]]-StockData[[#This Row],[PREV. CLOSE]]</f>
        <v>-0.85000000000002274</v>
      </c>
      <c r="X933" s="2">
        <f>IFERROR((StockData[[#This Row],[CLOSE]]-StockData[[#This Row],[PREV. CLOSE]])/StockData[[#This Row],[PREV. CLOSE]],0)</f>
        <v>-8.7991718426503392E-4</v>
      </c>
      <c r="Y933" t="str">
        <f>IF(StockData[[#This Row],[Daily Return %]]&gt;0,"Gain",IF(StockData[[#This Row],[Daily Return %]]&lt;0,"Loss","No Change"))</f>
        <v>Loss</v>
      </c>
    </row>
    <row r="934" spans="1:25" x14ac:dyDescent="0.3">
      <c r="A934" s="1">
        <v>45910</v>
      </c>
      <c r="B934" s="1" t="s">
        <v>977</v>
      </c>
      <c r="C934" s="1" t="s">
        <v>208</v>
      </c>
      <c r="D934">
        <f>MONTH(StockData[[#This Row],[DATE]])</f>
        <v>9</v>
      </c>
      <c r="E934">
        <v>2025</v>
      </c>
      <c r="F934" t="s">
        <v>163</v>
      </c>
      <c r="G934" t="str">
        <f>"Q"&amp;ROUNDUP(StockData[[#This Row],[Month Number]]/3,0)</f>
        <v>Q3</v>
      </c>
      <c r="H934" s="1" t="s">
        <v>551</v>
      </c>
      <c r="I934" s="1" t="s">
        <v>29</v>
      </c>
      <c r="J934" t="s">
        <v>30</v>
      </c>
      <c r="K934">
        <v>973.9</v>
      </c>
      <c r="L934">
        <v>973.9</v>
      </c>
      <c r="M934">
        <v>961.7</v>
      </c>
      <c r="N934">
        <v>965.15</v>
      </c>
      <c r="O934">
        <v>965.5</v>
      </c>
      <c r="P934">
        <v>965.9</v>
      </c>
      <c r="Q934">
        <v>966.21</v>
      </c>
      <c r="R934">
        <v>18091100</v>
      </c>
      <c r="S934">
        <v>17479779505.299999</v>
      </c>
      <c r="T934">
        <v>218336</v>
      </c>
      <c r="U934">
        <v>13233607</v>
      </c>
      <c r="V934">
        <v>73.150000000000006</v>
      </c>
      <c r="W934" s="3">
        <f>StockData[[#This Row],[CLOSE]]-StockData[[#This Row],[PREV. CLOSE]]</f>
        <v>0.75</v>
      </c>
      <c r="X934" s="2">
        <f>IFERROR((StockData[[#This Row],[CLOSE]]-StockData[[#This Row],[PREV. CLOSE]])/StockData[[#This Row],[PREV. CLOSE]],0)</f>
        <v>7.770812827021707E-4</v>
      </c>
      <c r="Y934" t="str">
        <f>IF(StockData[[#This Row],[Daily Return %]]&gt;0,"Gain",IF(StockData[[#This Row],[Daily Return %]]&lt;0,"Loss","No Change"))</f>
        <v>Gain</v>
      </c>
    </row>
    <row r="935" spans="1:25" x14ac:dyDescent="0.3">
      <c r="A935" s="1">
        <v>45911</v>
      </c>
      <c r="B935" s="1" t="s">
        <v>978</v>
      </c>
      <c r="C935" s="1" t="s">
        <v>208</v>
      </c>
      <c r="D935">
        <f>MONTH(StockData[[#This Row],[DATE]])</f>
        <v>9</v>
      </c>
      <c r="E935">
        <v>2025</v>
      </c>
      <c r="F935" t="s">
        <v>163</v>
      </c>
      <c r="G935" t="str">
        <f>"Q"&amp;ROUNDUP(StockData[[#This Row],[Month Number]]/3,0)</f>
        <v>Q3</v>
      </c>
      <c r="H935" s="1" t="s">
        <v>551</v>
      </c>
      <c r="I935" s="1" t="s">
        <v>29</v>
      </c>
      <c r="J935" t="s">
        <v>30</v>
      </c>
      <c r="K935">
        <v>960.3</v>
      </c>
      <c r="L935">
        <v>969.25</v>
      </c>
      <c r="M935">
        <v>959.9</v>
      </c>
      <c r="N935">
        <v>965.9</v>
      </c>
      <c r="O935">
        <v>966.5</v>
      </c>
      <c r="P935">
        <v>967.8</v>
      </c>
      <c r="Q935">
        <v>965.95</v>
      </c>
      <c r="R935">
        <v>15113633</v>
      </c>
      <c r="S935">
        <v>14598945433.15</v>
      </c>
      <c r="T935">
        <v>220801</v>
      </c>
      <c r="U935">
        <v>7824117</v>
      </c>
      <c r="V935">
        <v>51.77</v>
      </c>
      <c r="W935" s="3">
        <f>StockData[[#This Row],[CLOSE]]-StockData[[#This Row],[PREV. CLOSE]]</f>
        <v>1.8999999999999773</v>
      </c>
      <c r="X935" s="2">
        <f>IFERROR((StockData[[#This Row],[CLOSE]]-StockData[[#This Row],[PREV. CLOSE]])/StockData[[#This Row],[PREV. CLOSE]],0)</f>
        <v>1.9670773371984443E-3</v>
      </c>
      <c r="Y935" t="str">
        <f>IF(StockData[[#This Row],[Daily Return %]]&gt;0,"Gain",IF(StockData[[#This Row],[Daily Return %]]&lt;0,"Loss","No Change"))</f>
        <v>Gain</v>
      </c>
    </row>
    <row r="936" spans="1:25" x14ac:dyDescent="0.3">
      <c r="A936" s="1">
        <v>45912</v>
      </c>
      <c r="B936" s="1" t="s">
        <v>979</v>
      </c>
      <c r="C936" s="1" t="s">
        <v>208</v>
      </c>
      <c r="D936">
        <f>MONTH(StockData[[#This Row],[DATE]])</f>
        <v>9</v>
      </c>
      <c r="E936">
        <v>2025</v>
      </c>
      <c r="F936" t="s">
        <v>163</v>
      </c>
      <c r="G936" t="str">
        <f>"Q"&amp;ROUNDUP(StockData[[#This Row],[Month Number]]/3,0)</f>
        <v>Q3</v>
      </c>
      <c r="H936" s="1" t="s">
        <v>551</v>
      </c>
      <c r="I936" s="1" t="s">
        <v>29</v>
      </c>
      <c r="J936" t="s">
        <v>30</v>
      </c>
      <c r="K936">
        <v>969.9</v>
      </c>
      <c r="L936">
        <v>970.75</v>
      </c>
      <c r="M936">
        <v>962.25</v>
      </c>
      <c r="N936">
        <v>967.8</v>
      </c>
      <c r="O936">
        <v>966.9</v>
      </c>
      <c r="P936">
        <v>967.3</v>
      </c>
      <c r="Q936">
        <v>966.65</v>
      </c>
      <c r="R936">
        <v>14363519</v>
      </c>
      <c r="S936">
        <v>13884430847.5</v>
      </c>
      <c r="T936">
        <v>265851</v>
      </c>
      <c r="U936">
        <v>10837642</v>
      </c>
      <c r="V936">
        <v>75.45</v>
      </c>
      <c r="W936" s="3">
        <f>StockData[[#This Row],[CLOSE]]-StockData[[#This Row],[PREV. CLOSE]]</f>
        <v>-0.5</v>
      </c>
      <c r="X936" s="2">
        <f>IFERROR((StockData[[#This Row],[CLOSE]]-StockData[[#This Row],[PREV. CLOSE]])/StockData[[#This Row],[PREV. CLOSE]],0)</f>
        <v>-5.1663566852655507E-4</v>
      </c>
      <c r="Y936" t="str">
        <f>IF(StockData[[#This Row],[Daily Return %]]&gt;0,"Gain",IF(StockData[[#This Row],[Daily Return %]]&lt;0,"Loss","No Change"))</f>
        <v>Loss</v>
      </c>
    </row>
    <row r="937" spans="1:25" x14ac:dyDescent="0.3">
      <c r="A937" s="1">
        <v>45915</v>
      </c>
      <c r="B937" s="1" t="s">
        <v>980</v>
      </c>
      <c r="C937" s="1" t="s">
        <v>208</v>
      </c>
      <c r="D937">
        <f>MONTH(StockData[[#This Row],[DATE]])</f>
        <v>9</v>
      </c>
      <c r="E937">
        <v>2025</v>
      </c>
      <c r="F937" t="s">
        <v>163</v>
      </c>
      <c r="G937" t="str">
        <f>"Q"&amp;ROUNDUP(StockData[[#This Row],[Month Number]]/3,0)</f>
        <v>Q3</v>
      </c>
      <c r="H937" s="1" t="s">
        <v>551</v>
      </c>
      <c r="I937" s="1" t="s">
        <v>29</v>
      </c>
      <c r="J937" t="s">
        <v>30</v>
      </c>
      <c r="K937">
        <v>969.6</v>
      </c>
      <c r="L937">
        <v>972.35</v>
      </c>
      <c r="M937">
        <v>965</v>
      </c>
      <c r="N937">
        <v>967.3</v>
      </c>
      <c r="O937">
        <v>966.1</v>
      </c>
      <c r="P937">
        <v>967.05</v>
      </c>
      <c r="Q937">
        <v>968.58</v>
      </c>
      <c r="R937">
        <v>14486377</v>
      </c>
      <c r="S937">
        <v>14031209535.6</v>
      </c>
      <c r="T937">
        <v>198502</v>
      </c>
      <c r="U937">
        <v>9376182</v>
      </c>
      <c r="V937">
        <v>64.72</v>
      </c>
      <c r="W937" s="3">
        <f>StockData[[#This Row],[CLOSE]]-StockData[[#This Row],[PREV. CLOSE]]</f>
        <v>-0.25</v>
      </c>
      <c r="X937" s="2">
        <f>IFERROR((StockData[[#This Row],[CLOSE]]-StockData[[#This Row],[PREV. CLOSE]])/StockData[[#This Row],[PREV. CLOSE]],0)</f>
        <v>-2.5845135945415073E-4</v>
      </c>
      <c r="Y937" t="str">
        <f>IF(StockData[[#This Row],[Daily Return %]]&gt;0,"Gain",IF(StockData[[#This Row],[Daily Return %]]&lt;0,"Loss","No Change"))</f>
        <v>Loss</v>
      </c>
    </row>
    <row r="938" spans="1:25" x14ac:dyDescent="0.3">
      <c r="A938" s="1">
        <v>45916</v>
      </c>
      <c r="B938" s="1" t="s">
        <v>981</v>
      </c>
      <c r="C938" s="1" t="s">
        <v>208</v>
      </c>
      <c r="D938">
        <f>MONTH(StockData[[#This Row],[DATE]])</f>
        <v>9</v>
      </c>
      <c r="E938">
        <v>2025</v>
      </c>
      <c r="F938" t="s">
        <v>163</v>
      </c>
      <c r="G938" t="str">
        <f>"Q"&amp;ROUNDUP(StockData[[#This Row],[Month Number]]/3,0)</f>
        <v>Q3</v>
      </c>
      <c r="H938" s="1" t="s">
        <v>551</v>
      </c>
      <c r="I938" s="1" t="s">
        <v>29</v>
      </c>
      <c r="J938" t="s">
        <v>30</v>
      </c>
      <c r="K938">
        <v>961.2</v>
      </c>
      <c r="L938">
        <v>969.35</v>
      </c>
      <c r="M938">
        <v>961.2</v>
      </c>
      <c r="N938">
        <v>967.05</v>
      </c>
      <c r="O938">
        <v>966.3</v>
      </c>
      <c r="P938">
        <v>966.85</v>
      </c>
      <c r="Q938">
        <v>966.32</v>
      </c>
      <c r="R938">
        <v>18661794</v>
      </c>
      <c r="S938">
        <v>18033279292.75</v>
      </c>
      <c r="T938">
        <v>201920</v>
      </c>
      <c r="U938">
        <v>13372765</v>
      </c>
      <c r="V938">
        <v>71.66</v>
      </c>
      <c r="W938" s="3">
        <f>StockData[[#This Row],[CLOSE]]-StockData[[#This Row],[PREV. CLOSE]]</f>
        <v>-0.19999999999993179</v>
      </c>
      <c r="X938" s="2">
        <f>IFERROR((StockData[[#This Row],[CLOSE]]-StockData[[#This Row],[PREV. CLOSE]])/StockData[[#This Row],[PREV. CLOSE]],0)</f>
        <v>-2.0681453906202553E-4</v>
      </c>
      <c r="Y938" t="str">
        <f>IF(StockData[[#This Row],[Daily Return %]]&gt;0,"Gain",IF(StockData[[#This Row],[Daily Return %]]&lt;0,"Loss","No Change"))</f>
        <v>Loss</v>
      </c>
    </row>
    <row r="939" spans="1:25" x14ac:dyDescent="0.3">
      <c r="A939" s="1">
        <v>45917</v>
      </c>
      <c r="B939" s="1" t="s">
        <v>982</v>
      </c>
      <c r="C939" s="1" t="s">
        <v>208</v>
      </c>
      <c r="D939">
        <f>MONTH(StockData[[#This Row],[DATE]])</f>
        <v>9</v>
      </c>
      <c r="E939">
        <v>2025</v>
      </c>
      <c r="F939" t="s">
        <v>163</v>
      </c>
      <c r="G939" t="str">
        <f>"Q"&amp;ROUNDUP(StockData[[#This Row],[Month Number]]/3,0)</f>
        <v>Q3</v>
      </c>
      <c r="H939" s="1" t="s">
        <v>551</v>
      </c>
      <c r="I939" s="1" t="s">
        <v>29</v>
      </c>
      <c r="J939" t="s">
        <v>30</v>
      </c>
      <c r="K939">
        <v>965.15</v>
      </c>
      <c r="L939">
        <v>974.4</v>
      </c>
      <c r="M939">
        <v>964.35</v>
      </c>
      <c r="N939">
        <v>966.85</v>
      </c>
      <c r="O939">
        <v>967</v>
      </c>
      <c r="P939">
        <v>966.5</v>
      </c>
      <c r="Q939">
        <v>968.39</v>
      </c>
      <c r="R939">
        <v>17361476</v>
      </c>
      <c r="S939">
        <v>16812655777.9</v>
      </c>
      <c r="T939">
        <v>269236</v>
      </c>
      <c r="U939">
        <v>12477258</v>
      </c>
      <c r="V939">
        <v>71.87</v>
      </c>
      <c r="W939" s="3">
        <f>StockData[[#This Row],[CLOSE]]-StockData[[#This Row],[PREV. CLOSE]]</f>
        <v>-0.35000000000002274</v>
      </c>
      <c r="X939" s="2">
        <f>IFERROR((StockData[[#This Row],[CLOSE]]-StockData[[#This Row],[PREV. CLOSE]])/StockData[[#This Row],[PREV. CLOSE]],0)</f>
        <v>-3.6200031028600378E-4</v>
      </c>
      <c r="Y939" t="str">
        <f>IF(StockData[[#This Row],[Daily Return %]]&gt;0,"Gain",IF(StockData[[#This Row],[Daily Return %]]&lt;0,"Loss","No Change"))</f>
        <v>Loss</v>
      </c>
    </row>
    <row r="940" spans="1:25" x14ac:dyDescent="0.3">
      <c r="A940" s="1">
        <v>45918</v>
      </c>
      <c r="B940" s="1" t="s">
        <v>983</v>
      </c>
      <c r="C940" s="1" t="s">
        <v>208</v>
      </c>
      <c r="D940">
        <f>MONTH(StockData[[#This Row],[DATE]])</f>
        <v>9</v>
      </c>
      <c r="E940">
        <v>2025</v>
      </c>
      <c r="F940" t="s">
        <v>163</v>
      </c>
      <c r="G940" t="str">
        <f>"Q"&amp;ROUNDUP(StockData[[#This Row],[Month Number]]/3,0)</f>
        <v>Q3</v>
      </c>
      <c r="H940" s="1" t="s">
        <v>551</v>
      </c>
      <c r="I940" s="1" t="s">
        <v>29</v>
      </c>
      <c r="J940" t="s">
        <v>30</v>
      </c>
      <c r="K940">
        <v>973.3</v>
      </c>
      <c r="L940">
        <v>979.65</v>
      </c>
      <c r="M940">
        <v>969.25</v>
      </c>
      <c r="N940">
        <v>966.5</v>
      </c>
      <c r="O940">
        <v>976</v>
      </c>
      <c r="P940">
        <v>976.9</v>
      </c>
      <c r="Q940">
        <v>974.66</v>
      </c>
      <c r="R940">
        <v>17791598</v>
      </c>
      <c r="S940">
        <v>17340847521.599998</v>
      </c>
      <c r="T940">
        <v>267040</v>
      </c>
      <c r="U940">
        <v>9572957</v>
      </c>
      <c r="V940">
        <v>53.81</v>
      </c>
      <c r="W940" s="3">
        <f>StockData[[#This Row],[CLOSE]]-StockData[[#This Row],[PREV. CLOSE]]</f>
        <v>10.399999999999977</v>
      </c>
      <c r="X940" s="2">
        <f>IFERROR((StockData[[#This Row],[CLOSE]]-StockData[[#This Row],[PREV. CLOSE]])/StockData[[#This Row],[PREV. CLOSE]],0)</f>
        <v>1.0760475944128274E-2</v>
      </c>
      <c r="Y940" t="str">
        <f>IF(StockData[[#This Row],[Daily Return %]]&gt;0,"Gain",IF(StockData[[#This Row],[Daily Return %]]&lt;0,"Loss","No Change"))</f>
        <v>Gain</v>
      </c>
    </row>
    <row r="941" spans="1:25" x14ac:dyDescent="0.3">
      <c r="A941" s="1">
        <v>45919</v>
      </c>
      <c r="B941" s="1" t="s">
        <v>984</v>
      </c>
      <c r="C941" s="1" t="s">
        <v>208</v>
      </c>
      <c r="D941">
        <f>MONTH(StockData[[#This Row],[DATE]])</f>
        <v>9</v>
      </c>
      <c r="E941">
        <v>2025</v>
      </c>
      <c r="F941" t="s">
        <v>163</v>
      </c>
      <c r="G941" t="str">
        <f>"Q"&amp;ROUNDUP(StockData[[#This Row],[Month Number]]/3,0)</f>
        <v>Q3</v>
      </c>
      <c r="H941" s="1" t="s">
        <v>551</v>
      </c>
      <c r="I941" s="1" t="s">
        <v>29</v>
      </c>
      <c r="J941" t="s">
        <v>30</v>
      </c>
      <c r="K941">
        <v>974.9</v>
      </c>
      <c r="L941">
        <v>976.7</v>
      </c>
      <c r="M941">
        <v>962.1</v>
      </c>
      <c r="N941">
        <v>976.9</v>
      </c>
      <c r="O941">
        <v>967</v>
      </c>
      <c r="P941">
        <v>966.9</v>
      </c>
      <c r="Q941">
        <v>967.22</v>
      </c>
      <c r="R941">
        <v>31243267</v>
      </c>
      <c r="S941">
        <v>30219230008.150002</v>
      </c>
      <c r="T941">
        <v>220137</v>
      </c>
      <c r="U941">
        <v>23282508</v>
      </c>
      <c r="V941">
        <v>74.52</v>
      </c>
      <c r="W941" s="3">
        <f>StockData[[#This Row],[CLOSE]]-StockData[[#This Row],[PREV. CLOSE]]</f>
        <v>-10</v>
      </c>
      <c r="X941" s="2">
        <f>IFERROR((StockData[[#This Row],[CLOSE]]-StockData[[#This Row],[PREV. CLOSE]])/StockData[[#This Row],[PREV. CLOSE]],0)</f>
        <v>-1.0236462278636503E-2</v>
      </c>
      <c r="Y941" t="str">
        <f>IF(StockData[[#This Row],[Daily Return %]]&gt;0,"Gain",IF(StockData[[#This Row],[Daily Return %]]&lt;0,"Loss","No Change"))</f>
        <v>Loss</v>
      </c>
    </row>
    <row r="942" spans="1:25" x14ac:dyDescent="0.3">
      <c r="A942" s="1">
        <v>45922</v>
      </c>
      <c r="B942" s="1" t="s">
        <v>985</v>
      </c>
      <c r="C942" s="1" t="s">
        <v>208</v>
      </c>
      <c r="D942">
        <f>MONTH(StockData[[#This Row],[DATE]])</f>
        <v>9</v>
      </c>
      <c r="E942">
        <v>2025</v>
      </c>
      <c r="F942" t="s">
        <v>163</v>
      </c>
      <c r="G942" t="str">
        <f>"Q"&amp;ROUNDUP(StockData[[#This Row],[Month Number]]/3,0)</f>
        <v>Q3</v>
      </c>
      <c r="H942" s="1" t="s">
        <v>551</v>
      </c>
      <c r="I942" s="1" t="s">
        <v>29</v>
      </c>
      <c r="J942" t="s">
        <v>30</v>
      </c>
      <c r="K942">
        <v>964</v>
      </c>
      <c r="L942">
        <v>971.2</v>
      </c>
      <c r="M942">
        <v>961.95</v>
      </c>
      <c r="N942">
        <v>966.9</v>
      </c>
      <c r="O942">
        <v>965.4</v>
      </c>
      <c r="P942">
        <v>964.2</v>
      </c>
      <c r="Q942">
        <v>966.4</v>
      </c>
      <c r="R942">
        <v>10854415</v>
      </c>
      <c r="S942">
        <v>10489724995.75</v>
      </c>
      <c r="T942">
        <v>139126</v>
      </c>
      <c r="U942">
        <v>6152391</v>
      </c>
      <c r="V942">
        <v>56.68</v>
      </c>
      <c r="W942" s="3">
        <f>StockData[[#This Row],[CLOSE]]-StockData[[#This Row],[PREV. CLOSE]]</f>
        <v>-2.6999999999999318</v>
      </c>
      <c r="X942" s="2">
        <f>IFERROR((StockData[[#This Row],[CLOSE]]-StockData[[#This Row],[PREV. CLOSE]])/StockData[[#This Row],[PREV. CLOSE]],0)</f>
        <v>-2.7924294135897526E-3</v>
      </c>
      <c r="Y942" t="str">
        <f>IF(StockData[[#This Row],[Daily Return %]]&gt;0,"Gain",IF(StockData[[#This Row],[Daily Return %]]&lt;0,"Loss","No Change"))</f>
        <v>Loss</v>
      </c>
    </row>
    <row r="943" spans="1:25" x14ac:dyDescent="0.3">
      <c r="A943" s="1">
        <v>45923</v>
      </c>
      <c r="B943" s="1" t="s">
        <v>986</v>
      </c>
      <c r="C943" s="1" t="s">
        <v>208</v>
      </c>
      <c r="D943">
        <f>MONTH(StockData[[#This Row],[DATE]])</f>
        <v>9</v>
      </c>
      <c r="E943">
        <v>2025</v>
      </c>
      <c r="F943" t="s">
        <v>163</v>
      </c>
      <c r="G943" t="str">
        <f>"Q"&amp;ROUNDUP(StockData[[#This Row],[Month Number]]/3,0)</f>
        <v>Q3</v>
      </c>
      <c r="H943" s="1" t="s">
        <v>551</v>
      </c>
      <c r="I943" s="1" t="s">
        <v>29</v>
      </c>
      <c r="J943" t="s">
        <v>30</v>
      </c>
      <c r="K943">
        <v>967</v>
      </c>
      <c r="L943">
        <v>968.2</v>
      </c>
      <c r="M943">
        <v>955.5</v>
      </c>
      <c r="N943">
        <v>964.2</v>
      </c>
      <c r="O943">
        <v>958.45</v>
      </c>
      <c r="P943">
        <v>957.2</v>
      </c>
      <c r="Q943">
        <v>960.1</v>
      </c>
      <c r="R943">
        <v>21022298</v>
      </c>
      <c r="S943">
        <v>20183427172.900002</v>
      </c>
      <c r="T943">
        <v>190721</v>
      </c>
      <c r="U943">
        <v>11319285</v>
      </c>
      <c r="V943">
        <v>53.84</v>
      </c>
      <c r="W943" s="3">
        <f>StockData[[#This Row],[CLOSE]]-StockData[[#This Row],[PREV. CLOSE]]</f>
        <v>-7</v>
      </c>
      <c r="X943" s="2">
        <f>IFERROR((StockData[[#This Row],[CLOSE]]-StockData[[#This Row],[PREV. CLOSE]])/StockData[[#This Row],[PREV. CLOSE]],0)</f>
        <v>-7.2599045841111797E-3</v>
      </c>
      <c r="Y943" t="str">
        <f>IF(StockData[[#This Row],[Daily Return %]]&gt;0,"Gain",IF(StockData[[#This Row],[Daily Return %]]&lt;0,"Loss","No Change"))</f>
        <v>Loss</v>
      </c>
    </row>
    <row r="944" spans="1:25" x14ac:dyDescent="0.3">
      <c r="A944" s="1">
        <v>45924</v>
      </c>
      <c r="B944" s="1" t="s">
        <v>987</v>
      </c>
      <c r="C944" s="1" t="s">
        <v>208</v>
      </c>
      <c r="D944">
        <f>MONTH(StockData[[#This Row],[DATE]])</f>
        <v>9</v>
      </c>
      <c r="E944">
        <v>2025</v>
      </c>
      <c r="F944" t="s">
        <v>163</v>
      </c>
      <c r="G944" t="str">
        <f>"Q"&amp;ROUNDUP(StockData[[#This Row],[Month Number]]/3,0)</f>
        <v>Q3</v>
      </c>
      <c r="H944" s="1" t="s">
        <v>551</v>
      </c>
      <c r="I944" s="1" t="s">
        <v>29</v>
      </c>
      <c r="J944" t="s">
        <v>30</v>
      </c>
      <c r="K944">
        <v>952.2</v>
      </c>
      <c r="L944">
        <v>956.45</v>
      </c>
      <c r="M944">
        <v>943</v>
      </c>
      <c r="N944">
        <v>957.2</v>
      </c>
      <c r="O944">
        <v>951</v>
      </c>
      <c r="P944">
        <v>951.05</v>
      </c>
      <c r="Q944">
        <v>949.21</v>
      </c>
      <c r="R944">
        <v>15117220</v>
      </c>
      <c r="S944">
        <v>14349411269.75</v>
      </c>
      <c r="T944">
        <v>248417</v>
      </c>
      <c r="U944">
        <v>9795696</v>
      </c>
      <c r="V944">
        <v>64.8</v>
      </c>
      <c r="W944" s="3">
        <f>StockData[[#This Row],[CLOSE]]-StockData[[#This Row],[PREV. CLOSE]]</f>
        <v>-6.1500000000000909</v>
      </c>
      <c r="X944" s="2">
        <f>IFERROR((StockData[[#This Row],[CLOSE]]-StockData[[#This Row],[PREV. CLOSE]])/StockData[[#This Row],[PREV. CLOSE]],0)</f>
        <v>-6.4249895528626106E-3</v>
      </c>
      <c r="Y944" t="str">
        <f>IF(StockData[[#This Row],[Daily Return %]]&gt;0,"Gain",IF(StockData[[#This Row],[Daily Return %]]&lt;0,"Loss","No Change"))</f>
        <v>Loss</v>
      </c>
    </row>
    <row r="945" spans="1:25" x14ac:dyDescent="0.3">
      <c r="A945" s="1">
        <v>45925</v>
      </c>
      <c r="B945" s="1" t="s">
        <v>988</v>
      </c>
      <c r="C945" s="1" t="s">
        <v>208</v>
      </c>
      <c r="D945">
        <f>MONTH(StockData[[#This Row],[DATE]])</f>
        <v>9</v>
      </c>
      <c r="E945">
        <v>2025</v>
      </c>
      <c r="F945" t="s">
        <v>163</v>
      </c>
      <c r="G945" t="str">
        <f>"Q"&amp;ROUNDUP(StockData[[#This Row],[Month Number]]/3,0)</f>
        <v>Q3</v>
      </c>
      <c r="H945" s="1" t="s">
        <v>551</v>
      </c>
      <c r="I945" s="1" t="s">
        <v>29</v>
      </c>
      <c r="J945" t="s">
        <v>30</v>
      </c>
      <c r="K945">
        <v>952.5</v>
      </c>
      <c r="L945">
        <v>958</v>
      </c>
      <c r="M945">
        <v>947.4</v>
      </c>
      <c r="N945">
        <v>951.05</v>
      </c>
      <c r="O945">
        <v>951.2</v>
      </c>
      <c r="P945">
        <v>949.85</v>
      </c>
      <c r="Q945">
        <v>952.03</v>
      </c>
      <c r="R945">
        <v>31413279</v>
      </c>
      <c r="S945">
        <v>29906381362.700001</v>
      </c>
      <c r="T945">
        <v>256060</v>
      </c>
      <c r="U945">
        <v>20833726</v>
      </c>
      <c r="V945">
        <v>66.319999999999993</v>
      </c>
      <c r="W945" s="3">
        <f>StockData[[#This Row],[CLOSE]]-StockData[[#This Row],[PREV. CLOSE]]</f>
        <v>-1.1999999999999318</v>
      </c>
      <c r="X945" s="2">
        <f>IFERROR((StockData[[#This Row],[CLOSE]]-StockData[[#This Row],[PREV. CLOSE]])/StockData[[#This Row],[PREV. CLOSE]],0)</f>
        <v>-1.2617633142315671E-3</v>
      </c>
      <c r="Y945" t="str">
        <f>IF(StockData[[#This Row],[Daily Return %]]&gt;0,"Gain",IF(StockData[[#This Row],[Daily Return %]]&lt;0,"Loss","No Change"))</f>
        <v>Loss</v>
      </c>
    </row>
    <row r="946" spans="1:25" x14ac:dyDescent="0.3">
      <c r="A946" s="1">
        <v>45926</v>
      </c>
      <c r="B946" s="1" t="s">
        <v>989</v>
      </c>
      <c r="C946" s="1" t="s">
        <v>208</v>
      </c>
      <c r="D946">
        <f>MONTH(StockData[[#This Row],[DATE]])</f>
        <v>9</v>
      </c>
      <c r="E946">
        <v>2025</v>
      </c>
      <c r="F946" t="s">
        <v>163</v>
      </c>
      <c r="G946" t="str">
        <f>"Q"&amp;ROUNDUP(StockData[[#This Row],[Month Number]]/3,0)</f>
        <v>Q3</v>
      </c>
      <c r="H946" s="1" t="s">
        <v>551</v>
      </c>
      <c r="I946" s="1" t="s">
        <v>29</v>
      </c>
      <c r="J946" t="s">
        <v>30</v>
      </c>
      <c r="K946">
        <v>945.1</v>
      </c>
      <c r="L946">
        <v>951.45</v>
      </c>
      <c r="M946">
        <v>941.3</v>
      </c>
      <c r="N946">
        <v>949.85</v>
      </c>
      <c r="O946">
        <v>944.25</v>
      </c>
      <c r="P946">
        <v>945.05</v>
      </c>
      <c r="Q946">
        <v>945.96</v>
      </c>
      <c r="R946">
        <v>14874656</v>
      </c>
      <c r="S946">
        <v>14070786048.15</v>
      </c>
      <c r="T946">
        <v>209563</v>
      </c>
      <c r="U946">
        <v>9035935</v>
      </c>
      <c r="V946">
        <v>60.75</v>
      </c>
      <c r="W946" s="3">
        <f>StockData[[#This Row],[CLOSE]]-StockData[[#This Row],[PREV. CLOSE]]</f>
        <v>-4.8000000000000682</v>
      </c>
      <c r="X946" s="2">
        <f>IFERROR((StockData[[#This Row],[CLOSE]]-StockData[[#This Row],[PREV. CLOSE]])/StockData[[#This Row],[PREV. CLOSE]],0)</f>
        <v>-5.0534294888667352E-3</v>
      </c>
      <c r="Y946" t="str">
        <f>IF(StockData[[#This Row],[Daily Return %]]&gt;0,"Gain",IF(StockData[[#This Row],[Daily Return %]]&lt;0,"Loss","No Change"))</f>
        <v>Loss</v>
      </c>
    </row>
    <row r="947" spans="1:25" x14ac:dyDescent="0.3">
      <c r="A947" s="1">
        <v>45929</v>
      </c>
      <c r="B947" s="1" t="s">
        <v>990</v>
      </c>
      <c r="C947" s="1" t="s">
        <v>208</v>
      </c>
      <c r="D947">
        <f>MONTH(StockData[[#This Row],[DATE]])</f>
        <v>9</v>
      </c>
      <c r="E947">
        <v>2025</v>
      </c>
      <c r="F947" t="s">
        <v>163</v>
      </c>
      <c r="G947" t="str">
        <f>"Q"&amp;ROUNDUP(StockData[[#This Row],[Month Number]]/3,0)</f>
        <v>Q3</v>
      </c>
      <c r="H947" s="1" t="s">
        <v>551</v>
      </c>
      <c r="I947" s="1" t="s">
        <v>29</v>
      </c>
      <c r="J947" t="s">
        <v>30</v>
      </c>
      <c r="K947">
        <v>946.05</v>
      </c>
      <c r="L947">
        <v>956.8</v>
      </c>
      <c r="M947">
        <v>939.1</v>
      </c>
      <c r="N947">
        <v>945.05</v>
      </c>
      <c r="O947">
        <v>953.4</v>
      </c>
      <c r="P947">
        <v>950.3</v>
      </c>
      <c r="Q947">
        <v>950.17</v>
      </c>
      <c r="R947">
        <v>32398179</v>
      </c>
      <c r="S947">
        <v>30783888581.799999</v>
      </c>
      <c r="T947">
        <v>296694</v>
      </c>
      <c r="U947">
        <v>22819747</v>
      </c>
      <c r="V947">
        <v>70.44</v>
      </c>
      <c r="W947" s="3">
        <f>StockData[[#This Row],[CLOSE]]-StockData[[#This Row],[PREV. CLOSE]]</f>
        <v>5.25</v>
      </c>
      <c r="X947" s="2">
        <f>IFERROR((StockData[[#This Row],[CLOSE]]-StockData[[#This Row],[PREV. CLOSE]])/StockData[[#This Row],[PREV. CLOSE]],0)</f>
        <v>5.5552616263689755E-3</v>
      </c>
      <c r="Y947" t="str">
        <f>IF(StockData[[#This Row],[Daily Return %]]&gt;0,"Gain",IF(StockData[[#This Row],[Daily Return %]]&lt;0,"Loss","No Change"))</f>
        <v>Gain</v>
      </c>
    </row>
    <row r="948" spans="1:25" x14ac:dyDescent="0.3">
      <c r="A948" s="1">
        <v>45930</v>
      </c>
      <c r="B948" s="1" t="s">
        <v>991</v>
      </c>
      <c r="C948" s="1" t="s">
        <v>208</v>
      </c>
      <c r="D948">
        <f>MONTH(StockData[[#This Row],[DATE]])</f>
        <v>9</v>
      </c>
      <c r="E948">
        <v>2025</v>
      </c>
      <c r="F948" t="s">
        <v>163</v>
      </c>
      <c r="G948" t="str">
        <f>"Q"&amp;ROUNDUP(StockData[[#This Row],[Month Number]]/3,0)</f>
        <v>Q3</v>
      </c>
      <c r="H948" s="1" t="s">
        <v>551</v>
      </c>
      <c r="I948" s="1" t="s">
        <v>29</v>
      </c>
      <c r="J948" t="s">
        <v>30</v>
      </c>
      <c r="K948">
        <v>958.05</v>
      </c>
      <c r="L948">
        <v>960</v>
      </c>
      <c r="M948">
        <v>946.3</v>
      </c>
      <c r="N948">
        <v>950.3</v>
      </c>
      <c r="O948">
        <v>952.5</v>
      </c>
      <c r="P948">
        <v>951</v>
      </c>
      <c r="Q948">
        <v>951.48</v>
      </c>
      <c r="R948">
        <v>28296687</v>
      </c>
      <c r="S948">
        <v>26923671201.950001</v>
      </c>
      <c r="T948">
        <v>254597</v>
      </c>
      <c r="U948">
        <v>16506431</v>
      </c>
      <c r="V948">
        <v>58.33</v>
      </c>
      <c r="W948" s="3">
        <f>StockData[[#This Row],[CLOSE]]-StockData[[#This Row],[PREV. CLOSE]]</f>
        <v>0.70000000000004547</v>
      </c>
      <c r="X948" s="2">
        <f>IFERROR((StockData[[#This Row],[CLOSE]]-StockData[[#This Row],[PREV. CLOSE]])/StockData[[#This Row],[PREV. CLOSE]],0)</f>
        <v>7.3660949173949856E-4</v>
      </c>
      <c r="Y948" t="str">
        <f>IF(StockData[[#This Row],[Daily Return %]]&gt;0,"Gain",IF(StockData[[#This Row],[Daily Return %]]&lt;0,"Loss","No Change"))</f>
        <v>Gain</v>
      </c>
    </row>
    <row r="949" spans="1:25" x14ac:dyDescent="0.3">
      <c r="A949" s="1">
        <v>45931</v>
      </c>
      <c r="B949" s="1" t="s">
        <v>992</v>
      </c>
      <c r="C949" s="1" t="s">
        <v>230</v>
      </c>
      <c r="D949">
        <f>MONTH(StockData[[#This Row],[DATE]])</f>
        <v>10</v>
      </c>
      <c r="E949">
        <v>2025</v>
      </c>
      <c r="F949" t="s">
        <v>231</v>
      </c>
      <c r="G949" t="str">
        <f>"Q"&amp;ROUNDUP(StockData[[#This Row],[Month Number]]/3,0)</f>
        <v>Q4</v>
      </c>
      <c r="H949" s="1" t="s">
        <v>551</v>
      </c>
      <c r="I949" s="1" t="s">
        <v>29</v>
      </c>
      <c r="J949" t="s">
        <v>30</v>
      </c>
      <c r="K949">
        <v>952.7</v>
      </c>
      <c r="L949">
        <v>969.6</v>
      </c>
      <c r="M949">
        <v>946</v>
      </c>
      <c r="N949">
        <v>951</v>
      </c>
      <c r="O949">
        <v>965.8</v>
      </c>
      <c r="P949">
        <v>965.25</v>
      </c>
      <c r="Q949">
        <v>961.75</v>
      </c>
      <c r="R949">
        <v>25350832</v>
      </c>
      <c r="S949">
        <v>24381070597.700001</v>
      </c>
      <c r="T949">
        <v>284713</v>
      </c>
      <c r="U949">
        <v>16742115</v>
      </c>
      <c r="V949">
        <v>66.040000000000006</v>
      </c>
      <c r="W949" s="3">
        <f>StockData[[#This Row],[CLOSE]]-StockData[[#This Row],[PREV. CLOSE]]</f>
        <v>14.25</v>
      </c>
      <c r="X949" s="2">
        <f>IFERROR((StockData[[#This Row],[CLOSE]]-StockData[[#This Row],[PREV. CLOSE]])/StockData[[#This Row],[PREV. CLOSE]],0)</f>
        <v>1.498422712933754E-2</v>
      </c>
      <c r="Y949" t="str">
        <f>IF(StockData[[#This Row],[Daily Return %]]&gt;0,"Gain",IF(StockData[[#This Row],[Daily Return %]]&lt;0,"Loss","No Change"))</f>
        <v>Gain</v>
      </c>
    </row>
    <row r="950" spans="1:25" x14ac:dyDescent="0.3">
      <c r="A950" s="1">
        <v>45933</v>
      </c>
      <c r="B950" s="1" t="s">
        <v>993</v>
      </c>
      <c r="C950" s="1" t="s">
        <v>230</v>
      </c>
      <c r="D950">
        <f>MONTH(StockData[[#This Row],[DATE]])</f>
        <v>10</v>
      </c>
      <c r="E950">
        <v>2025</v>
      </c>
      <c r="F950" t="s">
        <v>231</v>
      </c>
      <c r="G950" t="str">
        <f>"Q"&amp;ROUNDUP(StockData[[#This Row],[Month Number]]/3,0)</f>
        <v>Q4</v>
      </c>
      <c r="H950" s="1" t="s">
        <v>551</v>
      </c>
      <c r="I950" s="1" t="s">
        <v>29</v>
      </c>
      <c r="J950" t="s">
        <v>30</v>
      </c>
      <c r="K950">
        <v>952</v>
      </c>
      <c r="L950">
        <v>966.75</v>
      </c>
      <c r="M950">
        <v>952</v>
      </c>
      <c r="N950">
        <v>965.25</v>
      </c>
      <c r="O950">
        <v>963.7</v>
      </c>
      <c r="P950">
        <v>965.15</v>
      </c>
      <c r="Q950">
        <v>960.81</v>
      </c>
      <c r="R950">
        <v>26658296</v>
      </c>
      <c r="S950">
        <v>25613477189.5</v>
      </c>
      <c r="T950">
        <v>262320</v>
      </c>
      <c r="U950">
        <v>18018739</v>
      </c>
      <c r="V950">
        <v>67.59</v>
      </c>
      <c r="W950" s="3">
        <f>StockData[[#This Row],[CLOSE]]-StockData[[#This Row],[PREV. CLOSE]]</f>
        <v>-0.10000000000002274</v>
      </c>
      <c r="X950" s="2">
        <f>IFERROR((StockData[[#This Row],[CLOSE]]-StockData[[#This Row],[PREV. CLOSE]])/StockData[[#This Row],[PREV. CLOSE]],0)</f>
        <v>-1.0360010360012716E-4</v>
      </c>
      <c r="Y950" t="str">
        <f>IF(StockData[[#This Row],[Daily Return %]]&gt;0,"Gain",IF(StockData[[#This Row],[Daily Return %]]&lt;0,"Loss","No Change"))</f>
        <v>Loss</v>
      </c>
    </row>
    <row r="951" spans="1:25" x14ac:dyDescent="0.3">
      <c r="A951" s="1">
        <v>45936</v>
      </c>
      <c r="B951" s="1" t="s">
        <v>994</v>
      </c>
      <c r="C951" s="1" t="s">
        <v>230</v>
      </c>
      <c r="D951">
        <f>MONTH(StockData[[#This Row],[DATE]])</f>
        <v>10</v>
      </c>
      <c r="E951">
        <v>2025</v>
      </c>
      <c r="F951" t="s">
        <v>231</v>
      </c>
      <c r="G951" t="str">
        <f>"Q"&amp;ROUNDUP(StockData[[#This Row],[Month Number]]/3,0)</f>
        <v>Q4</v>
      </c>
      <c r="H951" s="1" t="s">
        <v>551</v>
      </c>
      <c r="I951" s="1" t="s">
        <v>29</v>
      </c>
      <c r="J951" t="s">
        <v>30</v>
      </c>
      <c r="K951">
        <v>971.9</v>
      </c>
      <c r="L951">
        <v>977.4</v>
      </c>
      <c r="M951">
        <v>962</v>
      </c>
      <c r="N951">
        <v>965.15</v>
      </c>
      <c r="O951">
        <v>973.9</v>
      </c>
      <c r="P951">
        <v>973.45</v>
      </c>
      <c r="Q951">
        <v>973.33</v>
      </c>
      <c r="R951">
        <v>18542683</v>
      </c>
      <c r="S951">
        <v>18048185820.200001</v>
      </c>
      <c r="T951">
        <v>242243</v>
      </c>
      <c r="U951">
        <v>11419980</v>
      </c>
      <c r="V951">
        <v>61.59</v>
      </c>
      <c r="W951" s="3">
        <f>StockData[[#This Row],[CLOSE]]-StockData[[#This Row],[PREV. CLOSE]]</f>
        <v>8.3000000000000682</v>
      </c>
      <c r="X951" s="2">
        <f>IFERROR((StockData[[#This Row],[CLOSE]]-StockData[[#This Row],[PREV. CLOSE]])/StockData[[#This Row],[PREV. CLOSE]],0)</f>
        <v>8.5996995285707589E-3</v>
      </c>
      <c r="Y951" t="str">
        <f>IF(StockData[[#This Row],[Daily Return %]]&gt;0,"Gain",IF(StockData[[#This Row],[Daily Return %]]&lt;0,"Loss","No Change"))</f>
        <v>Gain</v>
      </c>
    </row>
    <row r="952" spans="1:25" x14ac:dyDescent="0.3">
      <c r="A952" s="1">
        <v>45937</v>
      </c>
      <c r="B952" s="1" t="s">
        <v>995</v>
      </c>
      <c r="C952" s="1" t="s">
        <v>230</v>
      </c>
      <c r="D952">
        <f>MONTH(StockData[[#This Row],[DATE]])</f>
        <v>10</v>
      </c>
      <c r="E952">
        <v>2025</v>
      </c>
      <c r="F952" t="s">
        <v>231</v>
      </c>
      <c r="G952" t="str">
        <f>"Q"&amp;ROUNDUP(StockData[[#This Row],[Month Number]]/3,0)</f>
        <v>Q4</v>
      </c>
      <c r="H952" s="1" t="s">
        <v>551</v>
      </c>
      <c r="I952" s="1" t="s">
        <v>29</v>
      </c>
      <c r="J952" t="s">
        <v>30</v>
      </c>
      <c r="K952">
        <v>974</v>
      </c>
      <c r="L952">
        <v>989.85</v>
      </c>
      <c r="M952">
        <v>971</v>
      </c>
      <c r="N952">
        <v>973.45</v>
      </c>
      <c r="O952">
        <v>981.8</v>
      </c>
      <c r="P952">
        <v>982.5</v>
      </c>
      <c r="Q952">
        <v>983.54</v>
      </c>
      <c r="R952">
        <v>25535736</v>
      </c>
      <c r="S952">
        <v>25115433186.599998</v>
      </c>
      <c r="T952">
        <v>246182</v>
      </c>
      <c r="U952">
        <v>15458605</v>
      </c>
      <c r="V952">
        <v>60.54</v>
      </c>
      <c r="W952" s="3">
        <f>StockData[[#This Row],[CLOSE]]-StockData[[#This Row],[PREV. CLOSE]]</f>
        <v>9.0499999999999545</v>
      </c>
      <c r="X952" s="2">
        <f>IFERROR((StockData[[#This Row],[CLOSE]]-StockData[[#This Row],[PREV. CLOSE]])/StockData[[#This Row],[PREV. CLOSE]],0)</f>
        <v>9.2968308593147607E-3</v>
      </c>
      <c r="Y952" t="str">
        <f>IF(StockData[[#This Row],[Daily Return %]]&gt;0,"Gain",IF(StockData[[#This Row],[Daily Return %]]&lt;0,"Loss","No Change"))</f>
        <v>Gain</v>
      </c>
    </row>
    <row r="953" spans="1:25" x14ac:dyDescent="0.3">
      <c r="A953" s="1">
        <v>45938</v>
      </c>
      <c r="B953" s="1" t="s">
        <v>996</v>
      </c>
      <c r="C953" s="1" t="s">
        <v>230</v>
      </c>
      <c r="D953">
        <f>MONTH(StockData[[#This Row],[DATE]])</f>
        <v>10</v>
      </c>
      <c r="E953">
        <v>2025</v>
      </c>
      <c r="F953" t="s">
        <v>231</v>
      </c>
      <c r="G953" t="str">
        <f>"Q"&amp;ROUNDUP(StockData[[#This Row],[Month Number]]/3,0)</f>
        <v>Q4</v>
      </c>
      <c r="H953" s="1" t="s">
        <v>551</v>
      </c>
      <c r="I953" s="1" t="s">
        <v>29</v>
      </c>
      <c r="J953" t="s">
        <v>30</v>
      </c>
      <c r="K953">
        <v>976</v>
      </c>
      <c r="L953">
        <v>985.9</v>
      </c>
      <c r="M953">
        <v>974.55</v>
      </c>
      <c r="N953">
        <v>982.5</v>
      </c>
      <c r="O953">
        <v>977.2</v>
      </c>
      <c r="P953">
        <v>978.7</v>
      </c>
      <c r="Q953">
        <v>979.57</v>
      </c>
      <c r="R953">
        <v>15939710</v>
      </c>
      <c r="S953">
        <v>15613997664.15</v>
      </c>
      <c r="T953">
        <v>209764</v>
      </c>
      <c r="U953">
        <v>9771789</v>
      </c>
      <c r="V953">
        <v>61.3</v>
      </c>
      <c r="W953" s="3">
        <f>StockData[[#This Row],[CLOSE]]-StockData[[#This Row],[PREV. CLOSE]]</f>
        <v>-3.7999999999999545</v>
      </c>
      <c r="X953" s="2">
        <f>IFERROR((StockData[[#This Row],[CLOSE]]-StockData[[#This Row],[PREV. CLOSE]])/StockData[[#This Row],[PREV. CLOSE]],0)</f>
        <v>-3.867684478371455E-3</v>
      </c>
      <c r="Y953" t="str">
        <f>IF(StockData[[#This Row],[Daily Return %]]&gt;0,"Gain",IF(StockData[[#This Row],[Daily Return %]]&lt;0,"Loss","No Change"))</f>
        <v>Loss</v>
      </c>
    </row>
    <row r="954" spans="1:25" x14ac:dyDescent="0.3">
      <c r="A954" s="1">
        <v>45938</v>
      </c>
      <c r="B954" s="1" t="s">
        <v>997</v>
      </c>
      <c r="C954" s="1" t="s">
        <v>230</v>
      </c>
      <c r="D954">
        <f>MONTH(StockData[[#This Row],[DATE]])</f>
        <v>10</v>
      </c>
      <c r="E954">
        <v>2025</v>
      </c>
      <c r="F954" t="s">
        <v>231</v>
      </c>
      <c r="G954" t="str">
        <f>"Q"&amp;ROUNDUP(StockData[[#This Row],[Month Number]]/3,0)</f>
        <v>Q4</v>
      </c>
      <c r="H954" s="1" t="s">
        <v>551</v>
      </c>
      <c r="I954" s="1" t="s">
        <v>29</v>
      </c>
      <c r="J954" t="s">
        <v>30</v>
      </c>
      <c r="K954">
        <v>976</v>
      </c>
      <c r="L954">
        <v>985.9</v>
      </c>
      <c r="M954">
        <v>974.55</v>
      </c>
      <c r="N954">
        <v>982.5</v>
      </c>
      <c r="O954">
        <v>977.2</v>
      </c>
      <c r="P954">
        <v>978.7</v>
      </c>
      <c r="Q954">
        <v>979.57</v>
      </c>
      <c r="R954">
        <v>15939710</v>
      </c>
      <c r="S954">
        <v>15613997664.15</v>
      </c>
      <c r="T954">
        <v>209764</v>
      </c>
      <c r="U954">
        <v>9771789</v>
      </c>
      <c r="V954">
        <v>61.3</v>
      </c>
      <c r="W954" s="3">
        <f>StockData[[#This Row],[CLOSE]]-StockData[[#This Row],[PREV. CLOSE]]</f>
        <v>-3.7999999999999545</v>
      </c>
      <c r="X954" s="2">
        <f>IFERROR((StockData[[#This Row],[CLOSE]]-StockData[[#This Row],[PREV. CLOSE]])/StockData[[#This Row],[PREV. CLOSE]],0)</f>
        <v>-3.867684478371455E-3</v>
      </c>
      <c r="Y954" t="str">
        <f>IF(StockData[[#This Row],[Daily Return %]]&gt;0,"Gain",IF(StockData[[#This Row],[Daily Return %]]&lt;0,"Loss","No Change"))</f>
        <v>Loss</v>
      </c>
    </row>
    <row r="955" spans="1:25" x14ac:dyDescent="0.3">
      <c r="A955" s="1">
        <v>45939</v>
      </c>
      <c r="B955" s="1" t="s">
        <v>998</v>
      </c>
      <c r="C955" s="1" t="s">
        <v>230</v>
      </c>
      <c r="D955">
        <f>MONTH(StockData[[#This Row],[DATE]])</f>
        <v>10</v>
      </c>
      <c r="E955">
        <v>2025</v>
      </c>
      <c r="F955" t="s">
        <v>231</v>
      </c>
      <c r="G955" t="str">
        <f>"Q"&amp;ROUNDUP(StockData[[#This Row],[Month Number]]/3,0)</f>
        <v>Q4</v>
      </c>
      <c r="H955" s="1" t="s">
        <v>551</v>
      </c>
      <c r="I955" s="1" t="s">
        <v>29</v>
      </c>
      <c r="J955" t="s">
        <v>30</v>
      </c>
      <c r="K955">
        <v>974.5</v>
      </c>
      <c r="L955">
        <v>979</v>
      </c>
      <c r="M955">
        <v>970.15</v>
      </c>
      <c r="N955">
        <v>978.7</v>
      </c>
      <c r="O955">
        <v>975</v>
      </c>
      <c r="P955">
        <v>977.1</v>
      </c>
      <c r="Q955">
        <v>976</v>
      </c>
      <c r="R955">
        <v>15370950</v>
      </c>
      <c r="S955">
        <v>15001996973.25</v>
      </c>
      <c r="T955">
        <v>213008</v>
      </c>
      <c r="U955">
        <v>8147055</v>
      </c>
      <c r="V955">
        <v>53</v>
      </c>
      <c r="W955" s="3">
        <f>StockData[[#This Row],[CLOSE]]-StockData[[#This Row],[PREV. CLOSE]]</f>
        <v>-1.6000000000000227</v>
      </c>
      <c r="X955" s="2">
        <f>IFERROR((StockData[[#This Row],[CLOSE]]-StockData[[#This Row],[PREV. CLOSE]])/StockData[[#This Row],[PREV. CLOSE]],0)</f>
        <v>-1.6348217022581206E-3</v>
      </c>
      <c r="Y955" t="str">
        <f>IF(StockData[[#This Row],[Daily Return %]]&gt;0,"Gain",IF(StockData[[#This Row],[Daily Return %]]&lt;0,"Loss","No Change"))</f>
        <v>Loss</v>
      </c>
    </row>
    <row r="956" spans="1:25" x14ac:dyDescent="0.3">
      <c r="A956" s="1">
        <v>45940</v>
      </c>
      <c r="B956" s="1" t="s">
        <v>999</v>
      </c>
      <c r="C956" s="1" t="s">
        <v>230</v>
      </c>
      <c r="D956">
        <f>MONTH(StockData[[#This Row],[DATE]])</f>
        <v>10</v>
      </c>
      <c r="E956">
        <v>2025</v>
      </c>
      <c r="F956" t="s">
        <v>231</v>
      </c>
      <c r="G956" t="str">
        <f>"Q"&amp;ROUNDUP(StockData[[#This Row],[Month Number]]/3,0)</f>
        <v>Q4</v>
      </c>
      <c r="H956" s="1" t="s">
        <v>551</v>
      </c>
      <c r="I956" s="1" t="s">
        <v>29</v>
      </c>
      <c r="J956" t="s">
        <v>30</v>
      </c>
      <c r="K956">
        <v>979</v>
      </c>
      <c r="L956">
        <v>986.2</v>
      </c>
      <c r="M956">
        <v>978.1</v>
      </c>
      <c r="N956">
        <v>977.1</v>
      </c>
      <c r="O956">
        <v>981.45</v>
      </c>
      <c r="P956">
        <v>980.9</v>
      </c>
      <c r="Q956">
        <v>982.56</v>
      </c>
      <c r="R956">
        <v>13757080</v>
      </c>
      <c r="S956">
        <v>13517176056.049999</v>
      </c>
      <c r="T956">
        <v>237034</v>
      </c>
      <c r="U956">
        <v>8499509</v>
      </c>
      <c r="V956">
        <v>61.78</v>
      </c>
      <c r="W956" s="3">
        <f>StockData[[#This Row],[CLOSE]]-StockData[[#This Row],[PREV. CLOSE]]</f>
        <v>3.7999999999999545</v>
      </c>
      <c r="X956" s="2">
        <f>IFERROR((StockData[[#This Row],[CLOSE]]-StockData[[#This Row],[PREV. CLOSE]])/StockData[[#This Row],[PREV. CLOSE]],0)</f>
        <v>3.8890594616722489E-3</v>
      </c>
      <c r="Y956" t="str">
        <f>IF(StockData[[#This Row],[Daily Return %]]&gt;0,"Gain",IF(StockData[[#This Row],[Daily Return %]]&lt;0,"Loss","No Change"))</f>
        <v>Gain</v>
      </c>
    </row>
    <row r="957" spans="1:25" x14ac:dyDescent="0.3">
      <c r="A957" s="1">
        <v>45940</v>
      </c>
      <c r="B957" s="1" t="s">
        <v>1000</v>
      </c>
      <c r="C957" s="1" t="s">
        <v>230</v>
      </c>
      <c r="D957">
        <f>MONTH(StockData[[#This Row],[DATE]])</f>
        <v>10</v>
      </c>
      <c r="E957">
        <v>2025</v>
      </c>
      <c r="F957" t="s">
        <v>231</v>
      </c>
      <c r="G957" t="str">
        <f>"Q"&amp;ROUNDUP(StockData[[#This Row],[Month Number]]/3,0)</f>
        <v>Q4</v>
      </c>
      <c r="H957" s="1" t="s">
        <v>551</v>
      </c>
      <c r="I957" s="1" t="s">
        <v>29</v>
      </c>
      <c r="J957" t="s">
        <v>30</v>
      </c>
      <c r="K957">
        <v>979</v>
      </c>
      <c r="L957">
        <v>986.2</v>
      </c>
      <c r="M957">
        <v>978.1</v>
      </c>
      <c r="N957">
        <v>977.1</v>
      </c>
      <c r="O957">
        <v>981.45</v>
      </c>
      <c r="P957">
        <v>980.9</v>
      </c>
      <c r="Q957">
        <v>982.56</v>
      </c>
      <c r="R957">
        <v>13757080</v>
      </c>
      <c r="S957">
        <v>13517176056.049999</v>
      </c>
      <c r="T957">
        <v>237034</v>
      </c>
      <c r="U957">
        <v>8499509</v>
      </c>
      <c r="V957">
        <v>61.78</v>
      </c>
      <c r="W957" s="3">
        <f>StockData[[#This Row],[CLOSE]]-StockData[[#This Row],[PREV. CLOSE]]</f>
        <v>3.7999999999999545</v>
      </c>
      <c r="X957" s="2">
        <f>IFERROR((StockData[[#This Row],[CLOSE]]-StockData[[#This Row],[PREV. CLOSE]])/StockData[[#This Row],[PREV. CLOSE]],0)</f>
        <v>3.8890594616722489E-3</v>
      </c>
      <c r="Y957" t="str">
        <f>IF(StockData[[#This Row],[Daily Return %]]&gt;0,"Gain",IF(StockData[[#This Row],[Daily Return %]]&lt;0,"Loss","No Change"))</f>
        <v>Gain</v>
      </c>
    </row>
    <row r="958" spans="1:25" x14ac:dyDescent="0.3">
      <c r="A958" s="1">
        <v>45943</v>
      </c>
      <c r="B958" s="1" t="s">
        <v>1001</v>
      </c>
      <c r="C958" s="1" t="s">
        <v>230</v>
      </c>
      <c r="D958">
        <f>MONTH(StockData[[#This Row],[DATE]])</f>
        <v>10</v>
      </c>
      <c r="E958">
        <v>2025</v>
      </c>
      <c r="F958" t="s">
        <v>231</v>
      </c>
      <c r="G958" t="str">
        <f>"Q"&amp;ROUNDUP(StockData[[#This Row],[Month Number]]/3,0)</f>
        <v>Q4</v>
      </c>
      <c r="H958" s="1" t="s">
        <v>551</v>
      </c>
      <c r="I958" s="1" t="s">
        <v>29</v>
      </c>
      <c r="J958" t="s">
        <v>30</v>
      </c>
      <c r="K958">
        <v>974.3</v>
      </c>
      <c r="L958">
        <v>981</v>
      </c>
      <c r="M958">
        <v>972</v>
      </c>
      <c r="N958">
        <v>980.9</v>
      </c>
      <c r="O958">
        <v>977.1</v>
      </c>
      <c r="P958">
        <v>977</v>
      </c>
      <c r="Q958">
        <v>977.15</v>
      </c>
      <c r="R958">
        <v>18634254</v>
      </c>
      <c r="S958">
        <v>18208400781.700001</v>
      </c>
      <c r="T958">
        <v>280003</v>
      </c>
      <c r="U958">
        <v>11986144</v>
      </c>
      <c r="V958">
        <v>64.319999999999993</v>
      </c>
      <c r="W958" s="3">
        <f>StockData[[#This Row],[CLOSE]]-StockData[[#This Row],[PREV. CLOSE]]</f>
        <v>-3.8999999999999773</v>
      </c>
      <c r="X958" s="2">
        <f>IFERROR((StockData[[#This Row],[CLOSE]]-StockData[[#This Row],[PREV. CLOSE]])/StockData[[#This Row],[PREV. CLOSE]],0)</f>
        <v>-3.9759404628402261E-3</v>
      </c>
      <c r="Y958" t="str">
        <f>IF(StockData[[#This Row],[Daily Return %]]&gt;0,"Gain",IF(StockData[[#This Row],[Daily Return %]]&lt;0,"Loss","No Change"))</f>
        <v>Loss</v>
      </c>
    </row>
    <row r="959" spans="1:25" x14ac:dyDescent="0.3">
      <c r="A959" s="1">
        <v>45944</v>
      </c>
      <c r="B959" s="1" t="s">
        <v>1002</v>
      </c>
      <c r="C959" s="1" t="s">
        <v>230</v>
      </c>
      <c r="D959">
        <f>MONTH(StockData[[#This Row],[DATE]])</f>
        <v>10</v>
      </c>
      <c r="E959">
        <v>2025</v>
      </c>
      <c r="F959" t="s">
        <v>231</v>
      </c>
      <c r="G959" t="str">
        <f>"Q"&amp;ROUNDUP(StockData[[#This Row],[Month Number]]/3,0)</f>
        <v>Q4</v>
      </c>
      <c r="H959" s="1" t="s">
        <v>551</v>
      </c>
      <c r="I959" s="1" t="s">
        <v>29</v>
      </c>
      <c r="J959" t="s">
        <v>30</v>
      </c>
      <c r="K959">
        <v>970</v>
      </c>
      <c r="L959">
        <v>980.45</v>
      </c>
      <c r="M959">
        <v>967</v>
      </c>
      <c r="N959">
        <v>977</v>
      </c>
      <c r="O959">
        <v>976.25</v>
      </c>
      <c r="P959">
        <v>977.15</v>
      </c>
      <c r="Q959">
        <v>975.43</v>
      </c>
      <c r="R959">
        <v>22934382</v>
      </c>
      <c r="S959">
        <v>22370980681.75</v>
      </c>
      <c r="T959">
        <v>217173</v>
      </c>
      <c r="U959">
        <v>12964881</v>
      </c>
      <c r="V959">
        <v>56.53</v>
      </c>
      <c r="W959" s="3">
        <f>StockData[[#This Row],[CLOSE]]-StockData[[#This Row],[PREV. CLOSE]]</f>
        <v>0.14999999999997726</v>
      </c>
      <c r="X959" s="2">
        <f>IFERROR((StockData[[#This Row],[CLOSE]]-StockData[[#This Row],[PREV. CLOSE]])/StockData[[#This Row],[PREV. CLOSE]],0)</f>
        <v>1.5353121801430631E-4</v>
      </c>
      <c r="Y959" t="str">
        <f>IF(StockData[[#This Row],[Daily Return %]]&gt;0,"Gain",IF(StockData[[#This Row],[Daily Return %]]&lt;0,"Loss","No Change"))</f>
        <v>Gain</v>
      </c>
    </row>
    <row r="960" spans="1:25" x14ac:dyDescent="0.3">
      <c r="A960" s="1">
        <v>45945</v>
      </c>
      <c r="B960" s="1" t="s">
        <v>1003</v>
      </c>
      <c r="C960" s="1" t="s">
        <v>230</v>
      </c>
      <c r="D960">
        <f>MONTH(StockData[[#This Row],[DATE]])</f>
        <v>10</v>
      </c>
      <c r="E960">
        <v>2025</v>
      </c>
      <c r="F960" t="s">
        <v>231</v>
      </c>
      <c r="G960" t="str">
        <f>"Q"&amp;ROUNDUP(StockData[[#This Row],[Month Number]]/3,0)</f>
        <v>Q4</v>
      </c>
      <c r="H960" s="1" t="s">
        <v>551</v>
      </c>
      <c r="I960" s="1" t="s">
        <v>29</v>
      </c>
      <c r="J960" t="s">
        <v>30</v>
      </c>
      <c r="K960">
        <v>975</v>
      </c>
      <c r="L960">
        <v>984.9</v>
      </c>
      <c r="M960">
        <v>973.35</v>
      </c>
      <c r="N960">
        <v>977.15</v>
      </c>
      <c r="O960">
        <v>978.5</v>
      </c>
      <c r="P960">
        <v>978.25</v>
      </c>
      <c r="Q960">
        <v>979.29</v>
      </c>
      <c r="R960">
        <v>23310447</v>
      </c>
      <c r="S960">
        <v>22827742875.950001</v>
      </c>
      <c r="T960">
        <v>251500</v>
      </c>
      <c r="U960">
        <v>15931470</v>
      </c>
      <c r="V960">
        <v>68.34</v>
      </c>
      <c r="W960" s="3">
        <f>StockData[[#This Row],[CLOSE]]-StockData[[#This Row],[PREV. CLOSE]]</f>
        <v>1.1000000000000227</v>
      </c>
      <c r="X960" s="2">
        <f>IFERROR((StockData[[#This Row],[CLOSE]]-StockData[[#This Row],[PREV. CLOSE]])/StockData[[#This Row],[PREV. CLOSE]],0)</f>
        <v>1.1257227651844883E-3</v>
      </c>
      <c r="Y960" t="str">
        <f>IF(StockData[[#This Row],[Daily Return %]]&gt;0,"Gain",IF(StockData[[#This Row],[Daily Return %]]&lt;0,"Loss","No Change"))</f>
        <v>Gain</v>
      </c>
    </row>
    <row r="961" spans="1:25" x14ac:dyDescent="0.3">
      <c r="A961" s="1">
        <v>45946</v>
      </c>
      <c r="B961" s="1" t="s">
        <v>1004</v>
      </c>
      <c r="C961" s="1" t="s">
        <v>230</v>
      </c>
      <c r="D961">
        <f>MONTH(StockData[[#This Row],[DATE]])</f>
        <v>10</v>
      </c>
      <c r="E961">
        <v>2025</v>
      </c>
      <c r="F961" t="s">
        <v>231</v>
      </c>
      <c r="G961" t="str">
        <f>"Q"&amp;ROUNDUP(StockData[[#This Row],[Month Number]]/3,0)</f>
        <v>Q4</v>
      </c>
      <c r="H961" s="1" t="s">
        <v>551</v>
      </c>
      <c r="I961" s="1" t="s">
        <v>29</v>
      </c>
      <c r="J961" t="s">
        <v>30</v>
      </c>
      <c r="K961">
        <v>982.65</v>
      </c>
      <c r="L961">
        <v>996.6</v>
      </c>
      <c r="M961">
        <v>981.5</v>
      </c>
      <c r="N961">
        <v>978.25</v>
      </c>
      <c r="O961">
        <v>993.6</v>
      </c>
      <c r="P961">
        <v>994.35</v>
      </c>
      <c r="Q961">
        <v>989.28</v>
      </c>
      <c r="R961">
        <v>22936566</v>
      </c>
      <c r="S961">
        <v>22690615843.349998</v>
      </c>
      <c r="T961">
        <v>362882</v>
      </c>
      <c r="U961">
        <v>14825575</v>
      </c>
      <c r="V961">
        <v>64.64</v>
      </c>
      <c r="W961" s="3">
        <f>StockData[[#This Row],[CLOSE]]-StockData[[#This Row],[PREV. CLOSE]]</f>
        <v>16.100000000000023</v>
      </c>
      <c r="X961" s="2">
        <f>IFERROR((StockData[[#This Row],[CLOSE]]-StockData[[#This Row],[PREV. CLOSE]])/StockData[[#This Row],[PREV. CLOSE]],0)</f>
        <v>1.6457960644007178E-2</v>
      </c>
      <c r="Y961" t="str">
        <f>IF(StockData[[#This Row],[Daily Return %]]&gt;0,"Gain",IF(StockData[[#This Row],[Daily Return %]]&lt;0,"Loss","No Change"))</f>
        <v>Gain</v>
      </c>
    </row>
    <row r="962" spans="1:25" x14ac:dyDescent="0.3">
      <c r="A962" s="1">
        <v>45947</v>
      </c>
      <c r="B962" s="1" t="s">
        <v>1005</v>
      </c>
      <c r="C962" s="1" t="s">
        <v>230</v>
      </c>
      <c r="D962">
        <f>MONTH(StockData[[#This Row],[DATE]])</f>
        <v>10</v>
      </c>
      <c r="E962">
        <v>2025</v>
      </c>
      <c r="F962" t="s">
        <v>231</v>
      </c>
      <c r="G962" t="str">
        <f>"Q"&amp;ROUNDUP(StockData[[#This Row],[Month Number]]/3,0)</f>
        <v>Q4</v>
      </c>
      <c r="H962" s="1" t="s">
        <v>551</v>
      </c>
      <c r="I962" s="1" t="s">
        <v>29</v>
      </c>
      <c r="J962" t="s">
        <v>30</v>
      </c>
      <c r="K962">
        <v>993.95</v>
      </c>
      <c r="L962">
        <v>1009</v>
      </c>
      <c r="M962">
        <v>986</v>
      </c>
      <c r="N962">
        <v>994.35</v>
      </c>
      <c r="O962">
        <v>1000.6</v>
      </c>
      <c r="P962">
        <v>1002.55</v>
      </c>
      <c r="Q962">
        <v>1001.76</v>
      </c>
      <c r="R962">
        <v>25210511</v>
      </c>
      <c r="S962">
        <v>25254761309.799999</v>
      </c>
      <c r="T962">
        <v>371430</v>
      </c>
      <c r="U962">
        <v>14088788</v>
      </c>
      <c r="V962">
        <v>55.88</v>
      </c>
      <c r="W962" s="3">
        <f>StockData[[#This Row],[CLOSE]]-StockData[[#This Row],[PREV. CLOSE]]</f>
        <v>8.1999999999999318</v>
      </c>
      <c r="X962" s="2">
        <f>IFERROR((StockData[[#This Row],[CLOSE]]-StockData[[#This Row],[PREV. CLOSE]])/StockData[[#This Row],[PREV. CLOSE]],0)</f>
        <v>8.2465932518730137E-3</v>
      </c>
      <c r="Y962" t="str">
        <f>IF(StockData[[#This Row],[Daily Return %]]&gt;0,"Gain",IF(StockData[[#This Row],[Daily Return %]]&lt;0,"Loss","No Change"))</f>
        <v>Gain</v>
      </c>
    </row>
    <row r="963" spans="1:25" x14ac:dyDescent="0.3">
      <c r="A963" s="1">
        <v>45950</v>
      </c>
      <c r="B963" s="1" t="s">
        <v>1006</v>
      </c>
      <c r="C963" s="1" t="s">
        <v>230</v>
      </c>
      <c r="D963">
        <f>MONTH(StockData[[#This Row],[DATE]])</f>
        <v>10</v>
      </c>
      <c r="E963">
        <v>2025</v>
      </c>
      <c r="F963" t="s">
        <v>231</v>
      </c>
      <c r="G963" t="str">
        <f>"Q"&amp;ROUNDUP(StockData[[#This Row],[Month Number]]/3,0)</f>
        <v>Q4</v>
      </c>
      <c r="H963" s="1" t="s">
        <v>551</v>
      </c>
      <c r="I963" s="1" t="s">
        <v>29</v>
      </c>
      <c r="J963" t="s">
        <v>30</v>
      </c>
      <c r="K963">
        <v>997</v>
      </c>
      <c r="L963">
        <v>1020</v>
      </c>
      <c r="M963">
        <v>997</v>
      </c>
      <c r="N963">
        <v>1002.55</v>
      </c>
      <c r="O963">
        <v>1003.6</v>
      </c>
      <c r="P963">
        <v>1002.95</v>
      </c>
      <c r="Q963">
        <v>1005.08</v>
      </c>
      <c r="R963">
        <v>22195202</v>
      </c>
      <c r="S963">
        <v>22307932790.700001</v>
      </c>
      <c r="T963">
        <v>416206</v>
      </c>
      <c r="U963">
        <v>11949161</v>
      </c>
      <c r="V963">
        <v>53.84</v>
      </c>
      <c r="W963" s="3">
        <f>StockData[[#This Row],[CLOSE]]-StockData[[#This Row],[PREV. CLOSE]]</f>
        <v>0.40000000000009095</v>
      </c>
      <c r="X963" s="2">
        <f>IFERROR((StockData[[#This Row],[CLOSE]]-StockData[[#This Row],[PREV. CLOSE]])/StockData[[#This Row],[PREV. CLOSE]],0)</f>
        <v>3.989825943844107E-4</v>
      </c>
      <c r="Y963" t="str">
        <f>IF(StockData[[#This Row],[Daily Return %]]&gt;0,"Gain",IF(StockData[[#This Row],[Daily Return %]]&lt;0,"Loss","No Change"))</f>
        <v>Gain</v>
      </c>
    </row>
    <row r="964" spans="1:25" x14ac:dyDescent="0.3">
      <c r="A964" s="1">
        <v>45951</v>
      </c>
      <c r="B964" s="1" t="s">
        <v>1007</v>
      </c>
      <c r="C964" s="1" t="s">
        <v>230</v>
      </c>
      <c r="D964">
        <f>MONTH(StockData[[#This Row],[DATE]])</f>
        <v>10</v>
      </c>
      <c r="E964">
        <v>2025</v>
      </c>
      <c r="F964" t="s">
        <v>231</v>
      </c>
      <c r="G964" t="str">
        <f>"Q"&amp;ROUNDUP(StockData[[#This Row],[Month Number]]/3,0)</f>
        <v>Q4</v>
      </c>
      <c r="H964" s="1" t="s">
        <v>551</v>
      </c>
      <c r="I964" s="1" t="s">
        <v>29</v>
      </c>
      <c r="J964" t="s">
        <v>30</v>
      </c>
      <c r="K964">
        <v>1006</v>
      </c>
      <c r="L964">
        <v>1010</v>
      </c>
      <c r="M964">
        <v>1004</v>
      </c>
      <c r="N964">
        <v>1002.95</v>
      </c>
      <c r="O964">
        <v>1004</v>
      </c>
      <c r="P964">
        <v>1007.7</v>
      </c>
      <c r="Q964">
        <v>1008.15</v>
      </c>
      <c r="R964">
        <v>3471600</v>
      </c>
      <c r="S964">
        <v>3499906215.3499999</v>
      </c>
      <c r="T964">
        <v>88749</v>
      </c>
      <c r="U964">
        <v>2208820</v>
      </c>
      <c r="V964">
        <v>63.63</v>
      </c>
      <c r="W964" s="3">
        <f>StockData[[#This Row],[CLOSE]]-StockData[[#This Row],[PREV. CLOSE]]</f>
        <v>4.75</v>
      </c>
      <c r="X964" s="2">
        <f>IFERROR((StockData[[#This Row],[CLOSE]]-StockData[[#This Row],[PREV. CLOSE]])/StockData[[#This Row],[PREV. CLOSE]],0)</f>
        <v>4.7360287152898948E-3</v>
      </c>
      <c r="Y964" t="str">
        <f>IF(StockData[[#This Row],[Daily Return %]]&gt;0,"Gain",IF(StockData[[#This Row],[Daily Return %]]&lt;0,"Loss","No Change"))</f>
        <v>Gain</v>
      </c>
    </row>
    <row r="965" spans="1:25" x14ac:dyDescent="0.3">
      <c r="A965" s="1">
        <v>45953</v>
      </c>
      <c r="B965" s="1" t="s">
        <v>1008</v>
      </c>
      <c r="C965" s="1" t="s">
        <v>230</v>
      </c>
      <c r="D965">
        <f>MONTH(StockData[[#This Row],[DATE]])</f>
        <v>10</v>
      </c>
      <c r="E965">
        <v>2025</v>
      </c>
      <c r="F965" t="s">
        <v>231</v>
      </c>
      <c r="G965" t="str">
        <f>"Q"&amp;ROUNDUP(StockData[[#This Row],[Month Number]]/3,0)</f>
        <v>Q4</v>
      </c>
      <c r="H965" s="1" t="s">
        <v>551</v>
      </c>
      <c r="I965" s="1" t="s">
        <v>29</v>
      </c>
      <c r="J965" t="s">
        <v>30</v>
      </c>
      <c r="K965">
        <v>1016</v>
      </c>
      <c r="L965">
        <v>1020.5</v>
      </c>
      <c r="M965">
        <v>1006</v>
      </c>
      <c r="N965">
        <v>1007.7</v>
      </c>
      <c r="O965">
        <v>1006.6</v>
      </c>
      <c r="P965">
        <v>1008.8</v>
      </c>
      <c r="Q965">
        <v>1013.19</v>
      </c>
      <c r="R965">
        <v>43526526</v>
      </c>
      <c r="S965">
        <v>44100430667.150002</v>
      </c>
      <c r="T965">
        <v>518216</v>
      </c>
      <c r="U965">
        <v>29430278</v>
      </c>
      <c r="V965">
        <v>67.61</v>
      </c>
      <c r="W965" s="3">
        <f>StockData[[#This Row],[CLOSE]]-StockData[[#This Row],[PREV. CLOSE]]</f>
        <v>1.0999999999999091</v>
      </c>
      <c r="X965" s="2">
        <f>IFERROR((StockData[[#This Row],[CLOSE]]-StockData[[#This Row],[PREV. CLOSE]])/StockData[[#This Row],[PREV. CLOSE]],0)</f>
        <v>1.091594720650897E-3</v>
      </c>
      <c r="Y965" t="str">
        <f>IF(StockData[[#This Row],[Daily Return %]]&gt;0,"Gain",IF(StockData[[#This Row],[Daily Return %]]&lt;0,"Loss","No Change"))</f>
        <v>Gain</v>
      </c>
    </row>
    <row r="966" spans="1:25" x14ac:dyDescent="0.3">
      <c r="A966" s="1">
        <v>45954</v>
      </c>
      <c r="B966" s="1" t="s">
        <v>1009</v>
      </c>
      <c r="C966" s="1" t="s">
        <v>230</v>
      </c>
      <c r="D966">
        <f>MONTH(StockData[[#This Row],[DATE]])</f>
        <v>10</v>
      </c>
      <c r="E966">
        <v>2025</v>
      </c>
      <c r="F966" t="s">
        <v>231</v>
      </c>
      <c r="G966" t="str">
        <f>"Q"&amp;ROUNDUP(StockData[[#This Row],[Month Number]]/3,0)</f>
        <v>Q4</v>
      </c>
      <c r="H966" s="1" t="s">
        <v>551</v>
      </c>
      <c r="I966" s="1" t="s">
        <v>29</v>
      </c>
      <c r="J966" t="s">
        <v>30</v>
      </c>
      <c r="K966">
        <v>1011</v>
      </c>
      <c r="L966">
        <v>1011.95</v>
      </c>
      <c r="M966">
        <v>991.3</v>
      </c>
      <c r="N966">
        <v>1008.8</v>
      </c>
      <c r="O966">
        <v>995.9</v>
      </c>
      <c r="P966">
        <v>994.75</v>
      </c>
      <c r="Q966">
        <v>999.4</v>
      </c>
      <c r="R966">
        <v>17707768</v>
      </c>
      <c r="S966">
        <v>17697089817.299999</v>
      </c>
      <c r="T966">
        <v>362016</v>
      </c>
      <c r="U966">
        <v>10325814</v>
      </c>
      <c r="V966">
        <v>58.31</v>
      </c>
      <c r="W966" s="3">
        <f>StockData[[#This Row],[CLOSE]]-StockData[[#This Row],[PREV. CLOSE]]</f>
        <v>-14.049999999999955</v>
      </c>
      <c r="X966" s="2">
        <f>IFERROR((StockData[[#This Row],[CLOSE]]-StockData[[#This Row],[PREV. CLOSE]])/StockData[[#This Row],[PREV. CLOSE]],0)</f>
        <v>-1.3927438540840558E-2</v>
      </c>
      <c r="Y966" t="str">
        <f>IF(StockData[[#This Row],[Daily Return %]]&gt;0,"Gain",IF(StockData[[#This Row],[Daily Return %]]&lt;0,"Loss","No Change"))</f>
        <v>Loss</v>
      </c>
    </row>
    <row r="967" spans="1:25" x14ac:dyDescent="0.3">
      <c r="A967" s="1">
        <v>45957</v>
      </c>
      <c r="B967" s="1" t="s">
        <v>1010</v>
      </c>
      <c r="C967" s="1" t="s">
        <v>230</v>
      </c>
      <c r="D967">
        <f>MONTH(StockData[[#This Row],[DATE]])</f>
        <v>10</v>
      </c>
      <c r="E967">
        <v>2025</v>
      </c>
      <c r="F967" t="s">
        <v>231</v>
      </c>
      <c r="G967" t="str">
        <f>"Q"&amp;ROUNDUP(StockData[[#This Row],[Month Number]]/3,0)</f>
        <v>Q4</v>
      </c>
      <c r="H967" s="1" t="s">
        <v>551</v>
      </c>
      <c r="I967" s="1" t="s">
        <v>29</v>
      </c>
      <c r="J967" t="s">
        <v>30</v>
      </c>
      <c r="K967">
        <v>996.5</v>
      </c>
      <c r="L967">
        <v>1009.05</v>
      </c>
      <c r="M967">
        <v>996.2</v>
      </c>
      <c r="N967">
        <v>994.75</v>
      </c>
      <c r="O967">
        <v>1003.5</v>
      </c>
      <c r="P967">
        <v>1002.95</v>
      </c>
      <c r="Q967">
        <v>1003.92</v>
      </c>
      <c r="R967">
        <v>15700796</v>
      </c>
      <c r="S967">
        <v>15762265430.25</v>
      </c>
      <c r="T967">
        <v>297938</v>
      </c>
      <c r="U967">
        <v>10876558</v>
      </c>
      <c r="V967">
        <v>69.27</v>
      </c>
      <c r="W967" s="3">
        <f>StockData[[#This Row],[CLOSE]]-StockData[[#This Row],[PREV. CLOSE]]</f>
        <v>8.2000000000000455</v>
      </c>
      <c r="X967" s="2">
        <f>IFERROR((StockData[[#This Row],[CLOSE]]-StockData[[#This Row],[PREV. CLOSE]])/StockData[[#This Row],[PREV. CLOSE]],0)</f>
        <v>8.243277205328017E-3</v>
      </c>
      <c r="Y967" t="str">
        <f>IF(StockData[[#This Row],[Daily Return %]]&gt;0,"Gain",IF(StockData[[#This Row],[Daily Return %]]&lt;0,"Loss","No Change"))</f>
        <v>Gain</v>
      </c>
    </row>
    <row r="968" spans="1:25" x14ac:dyDescent="0.3">
      <c r="A968" s="1">
        <v>45958</v>
      </c>
      <c r="B968" s="1" t="s">
        <v>1011</v>
      </c>
      <c r="C968" s="1" t="s">
        <v>230</v>
      </c>
      <c r="D968">
        <f>MONTH(StockData[[#This Row],[DATE]])</f>
        <v>10</v>
      </c>
      <c r="E968">
        <v>2025</v>
      </c>
      <c r="F968" t="s">
        <v>231</v>
      </c>
      <c r="G968" t="str">
        <f>"Q"&amp;ROUNDUP(StockData[[#This Row],[Month Number]]/3,0)</f>
        <v>Q4</v>
      </c>
      <c r="H968" s="1" t="s">
        <v>551</v>
      </c>
      <c r="I968" s="1" t="s">
        <v>29</v>
      </c>
      <c r="J968" t="s">
        <v>30</v>
      </c>
      <c r="K968">
        <v>997.65</v>
      </c>
      <c r="L968">
        <v>1008</v>
      </c>
      <c r="M968">
        <v>995</v>
      </c>
      <c r="N968">
        <v>1002.95</v>
      </c>
      <c r="O968">
        <v>1004.9</v>
      </c>
      <c r="P968">
        <v>1003.55</v>
      </c>
      <c r="Q968">
        <v>1001.18</v>
      </c>
      <c r="R968">
        <v>33904289</v>
      </c>
      <c r="S968">
        <v>33944177651.400002</v>
      </c>
      <c r="T968">
        <v>423621</v>
      </c>
      <c r="U968">
        <v>17802447</v>
      </c>
      <c r="V968">
        <v>52.51</v>
      </c>
      <c r="W968" s="3">
        <f>StockData[[#This Row],[CLOSE]]-StockData[[#This Row],[PREV. CLOSE]]</f>
        <v>0.59999999999990905</v>
      </c>
      <c r="X968" s="2">
        <f>IFERROR((StockData[[#This Row],[CLOSE]]-StockData[[#This Row],[PREV. CLOSE]])/StockData[[#This Row],[PREV. CLOSE]],0)</f>
        <v>5.9823520614179072E-4</v>
      </c>
      <c r="Y968" t="str">
        <f>IF(StockData[[#This Row],[Daily Return %]]&gt;0,"Gain",IF(StockData[[#This Row],[Daily Return %]]&lt;0,"Loss","No Change"))</f>
        <v>Gain</v>
      </c>
    </row>
    <row r="969" spans="1:25" x14ac:dyDescent="0.3">
      <c r="A969" s="1">
        <v>45959</v>
      </c>
      <c r="B969" s="1" t="s">
        <v>1012</v>
      </c>
      <c r="C969" s="1" t="s">
        <v>230</v>
      </c>
      <c r="D969">
        <f>MONTH(StockData[[#This Row],[DATE]])</f>
        <v>10</v>
      </c>
      <c r="E969">
        <v>2025</v>
      </c>
      <c r="F969" t="s">
        <v>231</v>
      </c>
      <c r="G969" t="str">
        <f>"Q"&amp;ROUNDUP(StockData[[#This Row],[Month Number]]/3,0)</f>
        <v>Q4</v>
      </c>
      <c r="H969" s="1" t="s">
        <v>551</v>
      </c>
      <c r="I969" s="1" t="s">
        <v>29</v>
      </c>
      <c r="J969" t="s">
        <v>30</v>
      </c>
      <c r="K969">
        <v>1004.9</v>
      </c>
      <c r="L969">
        <v>1012.5</v>
      </c>
      <c r="M969">
        <v>1000</v>
      </c>
      <c r="N969">
        <v>1003.55</v>
      </c>
      <c r="O969">
        <v>1008.5</v>
      </c>
      <c r="P969">
        <v>1007.85</v>
      </c>
      <c r="Q969">
        <v>1007.89</v>
      </c>
      <c r="R969">
        <v>17769445</v>
      </c>
      <c r="S969">
        <v>17909676109.650002</v>
      </c>
      <c r="T969">
        <v>281715</v>
      </c>
      <c r="U969">
        <v>10183404</v>
      </c>
      <c r="V969">
        <v>57.31</v>
      </c>
      <c r="W969" s="3">
        <f>StockData[[#This Row],[CLOSE]]-StockData[[#This Row],[PREV. CLOSE]]</f>
        <v>4.3000000000000682</v>
      </c>
      <c r="X969" s="2">
        <f>IFERROR((StockData[[#This Row],[CLOSE]]-StockData[[#This Row],[PREV. CLOSE]])/StockData[[#This Row],[PREV. CLOSE]],0)</f>
        <v>4.2847889990534288E-3</v>
      </c>
      <c r="Y969" t="str">
        <f>IF(StockData[[#This Row],[Daily Return %]]&gt;0,"Gain",IF(StockData[[#This Row],[Daily Return %]]&lt;0,"Loss","No Change"))</f>
        <v>Gain</v>
      </c>
    </row>
    <row r="970" spans="1:25" x14ac:dyDescent="0.3">
      <c r="A970" s="1">
        <v>45960</v>
      </c>
      <c r="B970" s="1" t="s">
        <v>1013</v>
      </c>
      <c r="C970" s="1" t="s">
        <v>230</v>
      </c>
      <c r="D970">
        <f>MONTH(StockData[[#This Row],[DATE]])</f>
        <v>10</v>
      </c>
      <c r="E970">
        <v>2025</v>
      </c>
      <c r="F970" t="s">
        <v>231</v>
      </c>
      <c r="G970" t="str">
        <f>"Q"&amp;ROUNDUP(StockData[[#This Row],[Month Number]]/3,0)</f>
        <v>Q4</v>
      </c>
      <c r="H970" s="1" t="s">
        <v>551</v>
      </c>
      <c r="I970" s="1" t="s">
        <v>29</v>
      </c>
      <c r="J970" t="s">
        <v>30</v>
      </c>
      <c r="K970">
        <v>1000</v>
      </c>
      <c r="L970">
        <v>1009.5</v>
      </c>
      <c r="M970">
        <v>997.1</v>
      </c>
      <c r="N970">
        <v>1007.85</v>
      </c>
      <c r="O970">
        <v>999.95</v>
      </c>
      <c r="P970">
        <v>998.15</v>
      </c>
      <c r="Q970">
        <v>1001.53</v>
      </c>
      <c r="R970">
        <v>19962917</v>
      </c>
      <c r="S970">
        <v>19993506579.25</v>
      </c>
      <c r="T970">
        <v>365104</v>
      </c>
      <c r="U970">
        <v>11016753</v>
      </c>
      <c r="V970">
        <v>55.19</v>
      </c>
      <c r="W970" s="3">
        <f>StockData[[#This Row],[CLOSE]]-StockData[[#This Row],[PREV. CLOSE]]</f>
        <v>-9.7000000000000455</v>
      </c>
      <c r="X970" s="2">
        <f>IFERROR((StockData[[#This Row],[CLOSE]]-StockData[[#This Row],[PREV. CLOSE]])/StockData[[#This Row],[PREV. CLOSE]],0)</f>
        <v>-9.6244480825520128E-3</v>
      </c>
      <c r="Y970" t="str">
        <f>IF(StockData[[#This Row],[Daily Return %]]&gt;0,"Gain",IF(StockData[[#This Row],[Daily Return %]]&lt;0,"Loss","No Change"))</f>
        <v>Loss</v>
      </c>
    </row>
    <row r="971" spans="1:25" x14ac:dyDescent="0.3">
      <c r="A971" s="1">
        <v>45960</v>
      </c>
      <c r="B971" s="1" t="s">
        <v>1014</v>
      </c>
      <c r="C971" s="1" t="s">
        <v>230</v>
      </c>
      <c r="D971">
        <f>MONTH(StockData[[#This Row],[DATE]])</f>
        <v>10</v>
      </c>
      <c r="E971">
        <v>2025</v>
      </c>
      <c r="F971" t="s">
        <v>231</v>
      </c>
      <c r="G971" t="str">
        <f>"Q"&amp;ROUNDUP(StockData[[#This Row],[Month Number]]/3,0)</f>
        <v>Q4</v>
      </c>
      <c r="H971" s="1" t="s">
        <v>551</v>
      </c>
      <c r="I971" s="1" t="s">
        <v>29</v>
      </c>
      <c r="J971" t="s">
        <v>30</v>
      </c>
      <c r="K971">
        <v>1000</v>
      </c>
      <c r="L971">
        <v>1009.5</v>
      </c>
      <c r="M971">
        <v>997.1</v>
      </c>
      <c r="N971">
        <v>1007.85</v>
      </c>
      <c r="O971">
        <v>999.95</v>
      </c>
      <c r="P971">
        <v>998.15</v>
      </c>
      <c r="Q971">
        <v>1001.53</v>
      </c>
      <c r="R971">
        <v>19962917</v>
      </c>
      <c r="S971">
        <v>19993506579.25</v>
      </c>
      <c r="T971">
        <v>365104</v>
      </c>
      <c r="U971">
        <v>11016753</v>
      </c>
      <c r="V971">
        <v>55.19</v>
      </c>
      <c r="W971" s="3">
        <f>StockData[[#This Row],[CLOSE]]-StockData[[#This Row],[PREV. CLOSE]]</f>
        <v>-9.7000000000000455</v>
      </c>
      <c r="X971" s="2">
        <f>IFERROR((StockData[[#This Row],[CLOSE]]-StockData[[#This Row],[PREV. CLOSE]])/StockData[[#This Row],[PREV. CLOSE]],0)</f>
        <v>-9.6244480825520128E-3</v>
      </c>
      <c r="Y971" t="str">
        <f>IF(StockData[[#This Row],[Daily Return %]]&gt;0,"Gain",IF(StockData[[#This Row],[Daily Return %]]&lt;0,"Loss","No Change"))</f>
        <v>Loss</v>
      </c>
    </row>
    <row r="972" spans="1:25" x14ac:dyDescent="0.3">
      <c r="A972" s="1">
        <v>45961</v>
      </c>
      <c r="B972" s="1" t="s">
        <v>1015</v>
      </c>
      <c r="C972" s="1" t="s">
        <v>230</v>
      </c>
      <c r="D972">
        <f>MONTH(StockData[[#This Row],[DATE]])</f>
        <v>10</v>
      </c>
      <c r="E972">
        <v>2025</v>
      </c>
      <c r="F972" t="s">
        <v>231</v>
      </c>
      <c r="G972" t="str">
        <f>"Q"&amp;ROUNDUP(StockData[[#This Row],[Month Number]]/3,0)</f>
        <v>Q4</v>
      </c>
      <c r="H972" s="1" t="s">
        <v>551</v>
      </c>
      <c r="I972" s="1" t="s">
        <v>29</v>
      </c>
      <c r="J972" t="s">
        <v>30</v>
      </c>
      <c r="K972">
        <v>994</v>
      </c>
      <c r="L972">
        <v>1004.45</v>
      </c>
      <c r="M972">
        <v>981.15</v>
      </c>
      <c r="N972">
        <v>998.15</v>
      </c>
      <c r="O972">
        <v>987.95</v>
      </c>
      <c r="P972">
        <v>987.3</v>
      </c>
      <c r="Q972">
        <v>989.37</v>
      </c>
      <c r="R972">
        <v>23221330</v>
      </c>
      <c r="S972">
        <v>22974558984.150002</v>
      </c>
      <c r="T972">
        <v>454775</v>
      </c>
      <c r="U972">
        <v>14530695</v>
      </c>
      <c r="V972">
        <v>62.57</v>
      </c>
      <c r="W972" s="3">
        <f>StockData[[#This Row],[CLOSE]]-StockData[[#This Row],[PREV. CLOSE]]</f>
        <v>-10.850000000000023</v>
      </c>
      <c r="X972" s="2">
        <f>IFERROR((StockData[[#This Row],[CLOSE]]-StockData[[#This Row],[PREV. CLOSE]])/StockData[[#This Row],[PREV. CLOSE]],0)</f>
        <v>-1.0870109702950482E-2</v>
      </c>
      <c r="Y972" t="str">
        <f>IF(StockData[[#This Row],[Daily Return %]]&gt;0,"Gain",IF(StockData[[#This Row],[Daily Return %]]&lt;0,"Loss","No Change"))</f>
        <v>Loss</v>
      </c>
    </row>
    <row r="973" spans="1:25" x14ac:dyDescent="0.3">
      <c r="A973" s="1">
        <v>45964</v>
      </c>
      <c r="B973" s="1" t="s">
        <v>1016</v>
      </c>
      <c r="C973" s="1" t="s">
        <v>254</v>
      </c>
      <c r="D973">
        <f>MONTH(StockData[[#This Row],[DATE]])</f>
        <v>11</v>
      </c>
      <c r="E973">
        <v>2025</v>
      </c>
      <c r="F973" t="s">
        <v>231</v>
      </c>
      <c r="G973" t="str">
        <f>"Q"&amp;ROUNDUP(StockData[[#This Row],[Month Number]]/3,0)</f>
        <v>Q4</v>
      </c>
      <c r="H973" s="1" t="s">
        <v>551</v>
      </c>
      <c r="I973" s="1" t="s">
        <v>29</v>
      </c>
      <c r="J973" t="s">
        <v>30</v>
      </c>
      <c r="K973">
        <v>985</v>
      </c>
      <c r="L973">
        <v>994.55</v>
      </c>
      <c r="M973">
        <v>983.3</v>
      </c>
      <c r="N973">
        <v>987.3</v>
      </c>
      <c r="O973">
        <v>993.4</v>
      </c>
      <c r="P973">
        <v>992.65</v>
      </c>
      <c r="Q973">
        <v>991.15</v>
      </c>
      <c r="R973">
        <v>16607180</v>
      </c>
      <c r="S973">
        <v>16460236700.549999</v>
      </c>
      <c r="T973">
        <v>288032</v>
      </c>
      <c r="U973">
        <v>9995580</v>
      </c>
      <c r="V973">
        <v>60.19</v>
      </c>
      <c r="W973" s="3">
        <f>StockData[[#This Row],[CLOSE]]-StockData[[#This Row],[PREV. CLOSE]]</f>
        <v>5.3500000000000227</v>
      </c>
      <c r="X973" s="2">
        <f>IFERROR((StockData[[#This Row],[CLOSE]]-StockData[[#This Row],[PREV. CLOSE]])/StockData[[#This Row],[PREV. CLOSE]],0)</f>
        <v>5.4188190013167454E-3</v>
      </c>
      <c r="Y973" t="str">
        <f>IF(StockData[[#This Row],[Daily Return %]]&gt;0,"Gain",IF(StockData[[#This Row],[Daily Return %]]&lt;0,"Loss","No Change"))</f>
        <v>Gain</v>
      </c>
    </row>
    <row r="974" spans="1:25" x14ac:dyDescent="0.3">
      <c r="A974" s="1">
        <v>45965</v>
      </c>
      <c r="B974" s="1" t="s">
        <v>1017</v>
      </c>
      <c r="C974" s="1" t="s">
        <v>254</v>
      </c>
      <c r="D974">
        <f>MONTH(StockData[[#This Row],[DATE]])</f>
        <v>11</v>
      </c>
      <c r="E974">
        <v>2025</v>
      </c>
      <c r="F974" t="s">
        <v>231</v>
      </c>
      <c r="G974" t="str">
        <f>"Q"&amp;ROUNDUP(StockData[[#This Row],[Month Number]]/3,0)</f>
        <v>Q4</v>
      </c>
      <c r="H974" s="1" t="s">
        <v>551</v>
      </c>
      <c r="I974" s="1" t="s">
        <v>29</v>
      </c>
      <c r="J974" t="s">
        <v>30</v>
      </c>
      <c r="K974">
        <v>987</v>
      </c>
      <c r="L974">
        <v>997</v>
      </c>
      <c r="M974">
        <v>983.7</v>
      </c>
      <c r="N974">
        <v>992.65</v>
      </c>
      <c r="O974">
        <v>985.7</v>
      </c>
      <c r="P974">
        <v>985.25</v>
      </c>
      <c r="Q974">
        <v>990.21</v>
      </c>
      <c r="R974">
        <v>20024544</v>
      </c>
      <c r="S974">
        <v>19828527608.75</v>
      </c>
      <c r="T974">
        <v>302828</v>
      </c>
      <c r="U974">
        <v>10792510</v>
      </c>
      <c r="V974">
        <v>53.9</v>
      </c>
      <c r="W974" s="3">
        <f>StockData[[#This Row],[CLOSE]]-StockData[[#This Row],[PREV. CLOSE]]</f>
        <v>-7.3999999999999773</v>
      </c>
      <c r="X974" s="2">
        <f>IFERROR((StockData[[#This Row],[CLOSE]]-StockData[[#This Row],[PREV. CLOSE]])/StockData[[#This Row],[PREV. CLOSE]],0)</f>
        <v>-7.4547927265400469E-3</v>
      </c>
      <c r="Y974" t="str">
        <f>IF(StockData[[#This Row],[Daily Return %]]&gt;0,"Gain",IF(StockData[[#This Row],[Daily Return %]]&lt;0,"Loss","No Change"))</f>
        <v>Loss</v>
      </c>
    </row>
    <row r="975" spans="1:25" x14ac:dyDescent="0.3">
      <c r="A975" s="1">
        <v>45967</v>
      </c>
      <c r="B975" s="1" t="s">
        <v>1018</v>
      </c>
      <c r="C975" s="1" t="s">
        <v>254</v>
      </c>
      <c r="D975">
        <f>MONTH(StockData[[#This Row],[DATE]])</f>
        <v>11</v>
      </c>
      <c r="E975">
        <v>2025</v>
      </c>
      <c r="F975" t="s">
        <v>231</v>
      </c>
      <c r="G975" t="str">
        <f>"Q"&amp;ROUNDUP(StockData[[#This Row],[Month Number]]/3,0)</f>
        <v>Q4</v>
      </c>
      <c r="H975" s="1" t="s">
        <v>551</v>
      </c>
      <c r="I975" s="1" t="s">
        <v>29</v>
      </c>
      <c r="J975" t="s">
        <v>30</v>
      </c>
      <c r="K975">
        <v>981</v>
      </c>
      <c r="L975">
        <v>991.05</v>
      </c>
      <c r="M975">
        <v>974</v>
      </c>
      <c r="N975">
        <v>985.25</v>
      </c>
      <c r="O975">
        <v>987.5</v>
      </c>
      <c r="P975">
        <v>984.65</v>
      </c>
      <c r="Q975">
        <v>984.48</v>
      </c>
      <c r="R975">
        <v>22279516</v>
      </c>
      <c r="S975">
        <v>21933818395.900002</v>
      </c>
      <c r="T975">
        <v>278532</v>
      </c>
      <c r="U975">
        <v>11400343</v>
      </c>
      <c r="V975">
        <v>51.17</v>
      </c>
      <c r="W975" s="3">
        <f>StockData[[#This Row],[CLOSE]]-StockData[[#This Row],[PREV. CLOSE]]</f>
        <v>-0.60000000000002274</v>
      </c>
      <c r="X975" s="2">
        <f>IFERROR((StockData[[#This Row],[CLOSE]]-StockData[[#This Row],[PREV. CLOSE]])/StockData[[#This Row],[PREV. CLOSE]],0)</f>
        <v>-6.0898249175338518E-4</v>
      </c>
      <c r="Y975" t="str">
        <f>IF(StockData[[#This Row],[Daily Return %]]&gt;0,"Gain",IF(StockData[[#This Row],[Daily Return %]]&lt;0,"Loss","No Change"))</f>
        <v>Loss</v>
      </c>
    </row>
    <row r="976" spans="1:25" x14ac:dyDescent="0.3">
      <c r="A976" s="1">
        <v>45968</v>
      </c>
      <c r="B976" s="1" t="s">
        <v>1019</v>
      </c>
      <c r="C976" s="1" t="s">
        <v>254</v>
      </c>
      <c r="D976">
        <f>MONTH(StockData[[#This Row],[DATE]])</f>
        <v>11</v>
      </c>
      <c r="E976">
        <v>2025</v>
      </c>
      <c r="F976" t="s">
        <v>231</v>
      </c>
      <c r="G976" t="str">
        <f>"Q"&amp;ROUNDUP(StockData[[#This Row],[Month Number]]/3,0)</f>
        <v>Q4</v>
      </c>
      <c r="H976" s="1" t="s">
        <v>551</v>
      </c>
      <c r="I976" s="1" t="s">
        <v>29</v>
      </c>
      <c r="J976" t="s">
        <v>30</v>
      </c>
      <c r="K976">
        <v>980</v>
      </c>
      <c r="L976">
        <v>984.9</v>
      </c>
      <c r="M976">
        <v>974.75</v>
      </c>
      <c r="N976">
        <v>984.65</v>
      </c>
      <c r="O976">
        <v>984.3</v>
      </c>
      <c r="P976">
        <v>982.3</v>
      </c>
      <c r="Q976">
        <v>979.96</v>
      </c>
      <c r="R976">
        <v>15004568</v>
      </c>
      <c r="S976">
        <v>14703832279.799999</v>
      </c>
      <c r="T976">
        <v>315369</v>
      </c>
      <c r="U976">
        <v>10669610</v>
      </c>
      <c r="V976">
        <v>71.11</v>
      </c>
      <c r="W976" s="3">
        <f>StockData[[#This Row],[CLOSE]]-StockData[[#This Row],[PREV. CLOSE]]</f>
        <v>-2.3500000000000227</v>
      </c>
      <c r="X976" s="2">
        <f>IFERROR((StockData[[#This Row],[CLOSE]]-StockData[[#This Row],[PREV. CLOSE]])/StockData[[#This Row],[PREV. CLOSE]],0)</f>
        <v>-2.3866348448687582E-3</v>
      </c>
      <c r="Y976" t="str">
        <f>IF(StockData[[#This Row],[Daily Return %]]&gt;0,"Gain",IF(StockData[[#This Row],[Daily Return %]]&lt;0,"Loss","No Change"))</f>
        <v>Loss</v>
      </c>
    </row>
    <row r="977" spans="1:25" x14ac:dyDescent="0.3">
      <c r="A977" s="1">
        <v>45971</v>
      </c>
      <c r="B977" s="1" t="s">
        <v>1020</v>
      </c>
      <c r="C977" s="1" t="s">
        <v>254</v>
      </c>
      <c r="D977">
        <f>MONTH(StockData[[#This Row],[DATE]])</f>
        <v>11</v>
      </c>
      <c r="E977">
        <v>2025</v>
      </c>
      <c r="F977" t="s">
        <v>231</v>
      </c>
      <c r="G977" t="str">
        <f>"Q"&amp;ROUNDUP(StockData[[#This Row],[Month Number]]/3,0)</f>
        <v>Q4</v>
      </c>
      <c r="H977" s="1" t="s">
        <v>551</v>
      </c>
      <c r="I977" s="1" t="s">
        <v>29</v>
      </c>
      <c r="J977" t="s">
        <v>30</v>
      </c>
      <c r="K977">
        <v>982.3</v>
      </c>
      <c r="L977">
        <v>990.95</v>
      </c>
      <c r="M977">
        <v>980.2</v>
      </c>
      <c r="N977">
        <v>982.3</v>
      </c>
      <c r="O977">
        <v>984.6</v>
      </c>
      <c r="P977">
        <v>984.5</v>
      </c>
      <c r="Q977">
        <v>986.19</v>
      </c>
      <c r="R977">
        <v>15988262</v>
      </c>
      <c r="S977">
        <v>15767386584</v>
      </c>
      <c r="T977">
        <v>373004</v>
      </c>
      <c r="U977">
        <v>11329554</v>
      </c>
      <c r="V977">
        <v>70.86</v>
      </c>
      <c r="W977" s="3">
        <f>StockData[[#This Row],[CLOSE]]-StockData[[#This Row],[PREV. CLOSE]]</f>
        <v>2.2000000000000455</v>
      </c>
      <c r="X977" s="2">
        <f>IFERROR((StockData[[#This Row],[CLOSE]]-StockData[[#This Row],[PREV. CLOSE]])/StockData[[#This Row],[PREV. CLOSE]],0)</f>
        <v>2.2396416573348728E-3</v>
      </c>
      <c r="Y977" t="str">
        <f>IF(StockData[[#This Row],[Daily Return %]]&gt;0,"Gain",IF(StockData[[#This Row],[Daily Return %]]&lt;0,"Loss","No Change"))</f>
        <v>Gain</v>
      </c>
    </row>
    <row r="978" spans="1:25" x14ac:dyDescent="0.3">
      <c r="A978" s="1">
        <v>45972</v>
      </c>
      <c r="B978" s="1" t="s">
        <v>1021</v>
      </c>
      <c r="C978" s="1" t="s">
        <v>254</v>
      </c>
      <c r="D978">
        <f>MONTH(StockData[[#This Row],[DATE]])</f>
        <v>11</v>
      </c>
      <c r="E978">
        <v>2025</v>
      </c>
      <c r="F978" t="s">
        <v>231</v>
      </c>
      <c r="G978" t="str">
        <f>"Q"&amp;ROUNDUP(StockData[[#This Row],[Month Number]]/3,0)</f>
        <v>Q4</v>
      </c>
      <c r="H978" s="1" t="s">
        <v>551</v>
      </c>
      <c r="I978" s="1" t="s">
        <v>29</v>
      </c>
      <c r="J978" t="s">
        <v>30</v>
      </c>
      <c r="K978">
        <v>983.5</v>
      </c>
      <c r="L978">
        <v>993.5</v>
      </c>
      <c r="M978">
        <v>978</v>
      </c>
      <c r="N978">
        <v>984.5</v>
      </c>
      <c r="O978">
        <v>992</v>
      </c>
      <c r="P978">
        <v>991.7</v>
      </c>
      <c r="Q978">
        <v>987.26</v>
      </c>
      <c r="R978">
        <v>10200530</v>
      </c>
      <c r="S978">
        <v>10070524484.25</v>
      </c>
      <c r="T978">
        <v>229810</v>
      </c>
      <c r="U978">
        <v>5178183</v>
      </c>
      <c r="V978">
        <v>50.76</v>
      </c>
      <c r="W978" s="3">
        <f>StockData[[#This Row],[CLOSE]]-StockData[[#This Row],[PREV. CLOSE]]</f>
        <v>7.2000000000000455</v>
      </c>
      <c r="X978" s="2">
        <f>IFERROR((StockData[[#This Row],[CLOSE]]-StockData[[#This Row],[PREV. CLOSE]])/StockData[[#This Row],[PREV. CLOSE]],0)</f>
        <v>7.3133570340274713E-3</v>
      </c>
      <c r="Y978" t="str">
        <f>IF(StockData[[#This Row],[Daily Return %]]&gt;0,"Gain",IF(StockData[[#This Row],[Daily Return %]]&lt;0,"Loss","No Change"))</f>
        <v>Gain</v>
      </c>
    </row>
    <row r="979" spans="1:25" x14ac:dyDescent="0.3">
      <c r="A979" s="1">
        <v>45973</v>
      </c>
      <c r="B979" s="1" t="s">
        <v>1022</v>
      </c>
      <c r="C979" s="1" t="s">
        <v>254</v>
      </c>
      <c r="D979">
        <f>MONTH(StockData[[#This Row],[DATE]])</f>
        <v>11</v>
      </c>
      <c r="E979">
        <v>2025</v>
      </c>
      <c r="F979" t="s">
        <v>231</v>
      </c>
      <c r="G979" t="str">
        <f>"Q"&amp;ROUNDUP(StockData[[#This Row],[Month Number]]/3,0)</f>
        <v>Q4</v>
      </c>
      <c r="H979" s="1" t="s">
        <v>551</v>
      </c>
      <c r="I979" s="1" t="s">
        <v>29</v>
      </c>
      <c r="J979" t="s">
        <v>30</v>
      </c>
      <c r="K979">
        <v>998.8</v>
      </c>
      <c r="L979">
        <v>999</v>
      </c>
      <c r="M979">
        <v>987.7</v>
      </c>
      <c r="N979">
        <v>991.7</v>
      </c>
      <c r="O979">
        <v>990.25</v>
      </c>
      <c r="P979">
        <v>989.5</v>
      </c>
      <c r="Q979">
        <v>992.14</v>
      </c>
      <c r="R979">
        <v>13137263</v>
      </c>
      <c r="S979">
        <v>13034039694.950001</v>
      </c>
      <c r="T979">
        <v>166500</v>
      </c>
      <c r="U979">
        <v>9064648</v>
      </c>
      <c r="V979">
        <v>69</v>
      </c>
      <c r="W979" s="3">
        <f>StockData[[#This Row],[CLOSE]]-StockData[[#This Row],[PREV. CLOSE]]</f>
        <v>-2.2000000000000455</v>
      </c>
      <c r="X979" s="2">
        <f>IFERROR((StockData[[#This Row],[CLOSE]]-StockData[[#This Row],[PREV. CLOSE]])/StockData[[#This Row],[PREV. CLOSE]],0)</f>
        <v>-2.2184128264596606E-3</v>
      </c>
      <c r="Y979" t="str">
        <f>IF(StockData[[#This Row],[Daily Return %]]&gt;0,"Gain",IF(StockData[[#This Row],[Daily Return %]]&lt;0,"Loss","No Change"))</f>
        <v>Loss</v>
      </c>
    </row>
    <row r="980" spans="1:25" x14ac:dyDescent="0.3">
      <c r="A980" s="1">
        <v>45974</v>
      </c>
      <c r="B980" s="1" t="s">
        <v>1023</v>
      </c>
      <c r="C980" s="1" t="s">
        <v>254</v>
      </c>
      <c r="D980">
        <f>MONTH(StockData[[#This Row],[DATE]])</f>
        <v>11</v>
      </c>
      <c r="E980">
        <v>2025</v>
      </c>
      <c r="F980" t="s">
        <v>231</v>
      </c>
      <c r="G980" t="str">
        <f>"Q"&amp;ROUNDUP(StockData[[#This Row],[Month Number]]/3,0)</f>
        <v>Q4</v>
      </c>
      <c r="H980" s="1" t="s">
        <v>551</v>
      </c>
      <c r="I980" s="1" t="s">
        <v>29</v>
      </c>
      <c r="J980" t="s">
        <v>30</v>
      </c>
      <c r="K980">
        <v>984</v>
      </c>
      <c r="L980">
        <v>990.1</v>
      </c>
      <c r="M980">
        <v>982.6</v>
      </c>
      <c r="N980">
        <v>989.5</v>
      </c>
      <c r="O980">
        <v>985.75</v>
      </c>
      <c r="P980">
        <v>986.65</v>
      </c>
      <c r="Q980">
        <v>986.34</v>
      </c>
      <c r="R980">
        <v>14124839</v>
      </c>
      <c r="S980">
        <v>13931855903.950001</v>
      </c>
      <c r="T980">
        <v>289471</v>
      </c>
      <c r="U980">
        <v>8400766</v>
      </c>
      <c r="V980">
        <v>59.48</v>
      </c>
      <c r="W980" s="3">
        <f>StockData[[#This Row],[CLOSE]]-StockData[[#This Row],[PREV. CLOSE]]</f>
        <v>-2.8500000000000227</v>
      </c>
      <c r="X980" s="2">
        <f>IFERROR((StockData[[#This Row],[CLOSE]]-StockData[[#This Row],[PREV. CLOSE]])/StockData[[#This Row],[PREV. CLOSE]],0)</f>
        <v>-2.8802425467408009E-3</v>
      </c>
      <c r="Y980" t="str">
        <f>IF(StockData[[#This Row],[Daily Return %]]&gt;0,"Gain",IF(StockData[[#This Row],[Daily Return %]]&lt;0,"Loss","No Change"))</f>
        <v>Loss</v>
      </c>
    </row>
    <row r="981" spans="1:25" x14ac:dyDescent="0.3">
      <c r="A981" s="1">
        <v>45975</v>
      </c>
      <c r="B981" s="1" t="s">
        <v>1024</v>
      </c>
      <c r="C981" s="1" t="s">
        <v>254</v>
      </c>
      <c r="D981">
        <f>MONTH(StockData[[#This Row],[DATE]])</f>
        <v>11</v>
      </c>
      <c r="E981">
        <v>2025</v>
      </c>
      <c r="F981" t="s">
        <v>231</v>
      </c>
      <c r="G981" t="str">
        <f>"Q"&amp;ROUNDUP(StockData[[#This Row],[Month Number]]/3,0)</f>
        <v>Q4</v>
      </c>
      <c r="H981" s="1" t="s">
        <v>551</v>
      </c>
      <c r="I981" s="1" t="s">
        <v>29</v>
      </c>
      <c r="J981" t="s">
        <v>30</v>
      </c>
      <c r="K981">
        <v>976.05</v>
      </c>
      <c r="L981">
        <v>991.65</v>
      </c>
      <c r="M981">
        <v>976.05</v>
      </c>
      <c r="N981">
        <v>986.65</v>
      </c>
      <c r="O981">
        <v>989</v>
      </c>
      <c r="P981">
        <v>989.6</v>
      </c>
      <c r="Q981">
        <v>984.95</v>
      </c>
      <c r="R981">
        <v>21386965</v>
      </c>
      <c r="S981">
        <v>21065033481.450001</v>
      </c>
      <c r="T981">
        <v>301431</v>
      </c>
      <c r="U981">
        <v>15669091</v>
      </c>
      <c r="V981">
        <v>73.260000000000005</v>
      </c>
      <c r="W981" s="3">
        <f>StockData[[#This Row],[CLOSE]]-StockData[[#This Row],[PREV. CLOSE]]</f>
        <v>2.9500000000000455</v>
      </c>
      <c r="X981" s="2">
        <f>IFERROR((StockData[[#This Row],[CLOSE]]-StockData[[#This Row],[PREV. CLOSE]])/StockData[[#This Row],[PREV. CLOSE]],0)</f>
        <v>2.9899153701921101E-3</v>
      </c>
      <c r="Y981" t="str">
        <f>IF(StockData[[#This Row],[Daily Return %]]&gt;0,"Gain",IF(StockData[[#This Row],[Daily Return %]]&lt;0,"Loss","No Change"))</f>
        <v>Gain</v>
      </c>
    </row>
    <row r="982" spans="1:25" x14ac:dyDescent="0.3">
      <c r="A982" s="1">
        <v>45978</v>
      </c>
      <c r="B982" s="1" t="s">
        <v>1025</v>
      </c>
      <c r="C982" s="1" t="s">
        <v>254</v>
      </c>
      <c r="D982">
        <f>MONTH(StockData[[#This Row],[DATE]])</f>
        <v>11</v>
      </c>
      <c r="E982">
        <v>2025</v>
      </c>
      <c r="F982" t="s">
        <v>231</v>
      </c>
      <c r="G982" t="str">
        <f>"Q"&amp;ROUNDUP(StockData[[#This Row],[Month Number]]/3,0)</f>
        <v>Q4</v>
      </c>
      <c r="H982" s="1" t="s">
        <v>551</v>
      </c>
      <c r="I982" s="1" t="s">
        <v>29</v>
      </c>
      <c r="J982" t="s">
        <v>30</v>
      </c>
      <c r="K982">
        <v>991.25</v>
      </c>
      <c r="L982">
        <v>997.95</v>
      </c>
      <c r="M982">
        <v>985.6</v>
      </c>
      <c r="N982">
        <v>989.6</v>
      </c>
      <c r="O982">
        <v>996.45</v>
      </c>
      <c r="P982">
        <v>996.55</v>
      </c>
      <c r="Q982">
        <v>993.87</v>
      </c>
      <c r="R982">
        <v>18396408</v>
      </c>
      <c r="S982">
        <v>18283667280.450001</v>
      </c>
      <c r="T982">
        <v>197155</v>
      </c>
      <c r="U982">
        <v>12483495</v>
      </c>
      <c r="V982">
        <v>67.86</v>
      </c>
      <c r="W982" s="3">
        <f>StockData[[#This Row],[CLOSE]]-StockData[[#This Row],[PREV. CLOSE]]</f>
        <v>6.9499999999999318</v>
      </c>
      <c r="X982" s="2">
        <f>IFERROR((StockData[[#This Row],[CLOSE]]-StockData[[#This Row],[PREV. CLOSE]])/StockData[[#This Row],[PREV. CLOSE]],0)</f>
        <v>7.0230396119643611E-3</v>
      </c>
      <c r="Y982" t="str">
        <f>IF(StockData[[#This Row],[Daily Return %]]&gt;0,"Gain",IF(StockData[[#This Row],[Daily Return %]]&lt;0,"Loss","No Change"))</f>
        <v>Gain</v>
      </c>
    </row>
    <row r="983" spans="1:25" x14ac:dyDescent="0.3">
      <c r="A983" s="1">
        <v>45979</v>
      </c>
      <c r="B983" s="1" t="s">
        <v>1026</v>
      </c>
      <c r="C983" s="1" t="s">
        <v>254</v>
      </c>
      <c r="D983">
        <f>MONTH(StockData[[#This Row],[DATE]])</f>
        <v>11</v>
      </c>
      <c r="E983">
        <v>2025</v>
      </c>
      <c r="F983" t="s">
        <v>231</v>
      </c>
      <c r="G983" t="str">
        <f>"Q"&amp;ROUNDUP(StockData[[#This Row],[Month Number]]/3,0)</f>
        <v>Q4</v>
      </c>
      <c r="H983" s="1" t="s">
        <v>551</v>
      </c>
      <c r="I983" s="1" t="s">
        <v>29</v>
      </c>
      <c r="J983" t="s">
        <v>30</v>
      </c>
      <c r="K983">
        <v>997.65</v>
      </c>
      <c r="L983">
        <v>999</v>
      </c>
      <c r="M983">
        <v>990</v>
      </c>
      <c r="N983">
        <v>996.55</v>
      </c>
      <c r="O983">
        <v>990.85</v>
      </c>
      <c r="P983">
        <v>992.45</v>
      </c>
      <c r="Q983">
        <v>994.68</v>
      </c>
      <c r="R983">
        <v>20002640</v>
      </c>
      <c r="S983">
        <v>19896287879.549999</v>
      </c>
      <c r="T983">
        <v>217914</v>
      </c>
      <c r="U983">
        <v>13276284</v>
      </c>
      <c r="V983">
        <v>66.37</v>
      </c>
      <c r="W983" s="3">
        <f>StockData[[#This Row],[CLOSE]]-StockData[[#This Row],[PREV. CLOSE]]</f>
        <v>-4.0999999999999091</v>
      </c>
      <c r="X983" s="2">
        <f>IFERROR((StockData[[#This Row],[CLOSE]]-StockData[[#This Row],[PREV. CLOSE]])/StockData[[#This Row],[PREV. CLOSE]],0)</f>
        <v>-4.1141939691936276E-3</v>
      </c>
      <c r="Y983" t="str">
        <f>IF(StockData[[#This Row],[Daily Return %]]&gt;0,"Gain",IF(StockData[[#This Row],[Daily Return %]]&lt;0,"Loss","No Change"))</f>
        <v>Loss</v>
      </c>
    </row>
    <row r="984" spans="1:25" x14ac:dyDescent="0.3">
      <c r="A984" s="1">
        <v>45979</v>
      </c>
      <c r="B984" s="1" t="s">
        <v>1027</v>
      </c>
      <c r="C984" s="1" t="s">
        <v>254</v>
      </c>
      <c r="D984">
        <f>MONTH(StockData[[#This Row],[DATE]])</f>
        <v>11</v>
      </c>
      <c r="E984">
        <v>2025</v>
      </c>
      <c r="F984" t="s">
        <v>231</v>
      </c>
      <c r="G984" t="str">
        <f>"Q"&amp;ROUNDUP(StockData[[#This Row],[Month Number]]/3,0)</f>
        <v>Q4</v>
      </c>
      <c r="H984" s="1" t="s">
        <v>551</v>
      </c>
      <c r="I984" s="1" t="s">
        <v>29</v>
      </c>
      <c r="J984" t="s">
        <v>30</v>
      </c>
      <c r="K984">
        <v>997.65</v>
      </c>
      <c r="L984">
        <v>999</v>
      </c>
      <c r="M984">
        <v>990</v>
      </c>
      <c r="N984">
        <v>996.55</v>
      </c>
      <c r="O984">
        <v>990.85</v>
      </c>
      <c r="P984">
        <v>992.45</v>
      </c>
      <c r="Q984">
        <v>994.68</v>
      </c>
      <c r="R984">
        <v>20002640</v>
      </c>
      <c r="S984">
        <v>19896287879.549999</v>
      </c>
      <c r="T984">
        <v>217914</v>
      </c>
      <c r="U984">
        <v>13276284</v>
      </c>
      <c r="V984">
        <v>66.37</v>
      </c>
      <c r="W984" s="3">
        <f>StockData[[#This Row],[CLOSE]]-StockData[[#This Row],[PREV. CLOSE]]</f>
        <v>-4.0999999999999091</v>
      </c>
      <c r="X984" s="2">
        <f>IFERROR((StockData[[#This Row],[CLOSE]]-StockData[[#This Row],[PREV. CLOSE]])/StockData[[#This Row],[PREV. CLOSE]],0)</f>
        <v>-4.1141939691936276E-3</v>
      </c>
      <c r="Y984" t="str">
        <f>IF(StockData[[#This Row],[Daily Return %]]&gt;0,"Gain",IF(StockData[[#This Row],[Daily Return %]]&lt;0,"Loss","No Change"))</f>
        <v>Loss</v>
      </c>
    </row>
    <row r="985" spans="1:25" x14ac:dyDescent="0.3">
      <c r="A985" s="1">
        <v>45980</v>
      </c>
      <c r="B985" s="1" t="s">
        <v>1028</v>
      </c>
      <c r="C985" s="1" t="s">
        <v>254</v>
      </c>
      <c r="D985">
        <f>MONTH(StockData[[#This Row],[DATE]])</f>
        <v>11</v>
      </c>
      <c r="E985">
        <v>2025</v>
      </c>
      <c r="F985" t="s">
        <v>231</v>
      </c>
      <c r="G985" t="str">
        <f>"Q"&amp;ROUNDUP(StockData[[#This Row],[Month Number]]/3,0)</f>
        <v>Q4</v>
      </c>
      <c r="H985" s="1" t="s">
        <v>551</v>
      </c>
      <c r="I985" s="1" t="s">
        <v>29</v>
      </c>
      <c r="J985" t="s">
        <v>30</v>
      </c>
      <c r="K985">
        <v>990</v>
      </c>
      <c r="L985">
        <v>996.55</v>
      </c>
      <c r="M985">
        <v>984</v>
      </c>
      <c r="N985">
        <v>992.45</v>
      </c>
      <c r="O985">
        <v>994.8</v>
      </c>
      <c r="P985">
        <v>994.6</v>
      </c>
      <c r="Q985">
        <v>989.67</v>
      </c>
      <c r="R985">
        <v>19813847</v>
      </c>
      <c r="S985">
        <v>19609199278.349998</v>
      </c>
      <c r="T985">
        <v>201324</v>
      </c>
      <c r="U985">
        <v>14380578</v>
      </c>
      <c r="V985">
        <v>72.58</v>
      </c>
      <c r="W985" s="3">
        <f>StockData[[#This Row],[CLOSE]]-StockData[[#This Row],[PREV. CLOSE]]</f>
        <v>2.1499999999999773</v>
      </c>
      <c r="X985" s="2">
        <f>IFERROR((StockData[[#This Row],[CLOSE]]-StockData[[#This Row],[PREV. CLOSE]])/StockData[[#This Row],[PREV. CLOSE]],0)</f>
        <v>2.1663559877071661E-3</v>
      </c>
      <c r="Y985" t="str">
        <f>IF(StockData[[#This Row],[Daily Return %]]&gt;0,"Gain",IF(StockData[[#This Row],[Daily Return %]]&lt;0,"Loss","No Change"))</f>
        <v>Gain</v>
      </c>
    </row>
    <row r="986" spans="1:25" x14ac:dyDescent="0.3">
      <c r="A986" s="1">
        <v>45981</v>
      </c>
      <c r="B986" s="1" t="s">
        <v>1029</v>
      </c>
      <c r="C986" s="1" t="s">
        <v>254</v>
      </c>
      <c r="D986">
        <f>MONTH(StockData[[#This Row],[DATE]])</f>
        <v>11</v>
      </c>
      <c r="E986">
        <v>2025</v>
      </c>
      <c r="F986" t="s">
        <v>231</v>
      </c>
      <c r="G986" t="str">
        <f>"Q"&amp;ROUNDUP(StockData[[#This Row],[Month Number]]/3,0)</f>
        <v>Q4</v>
      </c>
      <c r="H986" s="1" t="s">
        <v>551</v>
      </c>
      <c r="I986" s="1" t="s">
        <v>29</v>
      </c>
      <c r="J986" t="s">
        <v>30</v>
      </c>
      <c r="K986">
        <v>995.3</v>
      </c>
      <c r="L986">
        <v>1011.6</v>
      </c>
      <c r="M986">
        <v>992.45</v>
      </c>
      <c r="N986">
        <v>994.6</v>
      </c>
      <c r="O986">
        <v>1008.6</v>
      </c>
      <c r="P986">
        <v>1008.85</v>
      </c>
      <c r="Q986">
        <v>1003.81</v>
      </c>
      <c r="R986">
        <v>19850865</v>
      </c>
      <c r="S986">
        <v>19926417239.25</v>
      </c>
      <c r="T986">
        <v>254686</v>
      </c>
      <c r="U986">
        <v>12310443</v>
      </c>
      <c r="V986">
        <v>62.01</v>
      </c>
      <c r="W986" s="3">
        <f>StockData[[#This Row],[CLOSE]]-StockData[[#This Row],[PREV. CLOSE]]</f>
        <v>14.25</v>
      </c>
      <c r="X986" s="2">
        <f>IFERROR((StockData[[#This Row],[CLOSE]]-StockData[[#This Row],[PREV. CLOSE]])/StockData[[#This Row],[PREV. CLOSE]],0)</f>
        <v>1.4327367786044641E-2</v>
      </c>
      <c r="Y986" t="str">
        <f>IF(StockData[[#This Row],[Daily Return %]]&gt;0,"Gain",IF(StockData[[#This Row],[Daily Return %]]&lt;0,"Loss","No Change"))</f>
        <v>Gain</v>
      </c>
    </row>
    <row r="987" spans="1:25" x14ac:dyDescent="0.3">
      <c r="A987" s="1">
        <v>45982</v>
      </c>
      <c r="B987" s="1" t="s">
        <v>1030</v>
      </c>
      <c r="C987" s="1" t="s">
        <v>254</v>
      </c>
      <c r="D987">
        <f>MONTH(StockData[[#This Row],[DATE]])</f>
        <v>11</v>
      </c>
      <c r="E987">
        <v>2025</v>
      </c>
      <c r="F987" t="s">
        <v>231</v>
      </c>
      <c r="G987" t="str">
        <f>"Q"&amp;ROUNDUP(StockData[[#This Row],[Month Number]]/3,0)</f>
        <v>Q4</v>
      </c>
      <c r="H987" s="1" t="s">
        <v>551</v>
      </c>
      <c r="I987" s="1" t="s">
        <v>29</v>
      </c>
      <c r="J987" t="s">
        <v>30</v>
      </c>
      <c r="K987">
        <v>1003.1</v>
      </c>
      <c r="L987">
        <v>1008.3</v>
      </c>
      <c r="M987">
        <v>996.55</v>
      </c>
      <c r="N987">
        <v>1008.85</v>
      </c>
      <c r="O987">
        <v>998</v>
      </c>
      <c r="P987">
        <v>998.05</v>
      </c>
      <c r="Q987">
        <v>1001.07</v>
      </c>
      <c r="R987">
        <v>17499897</v>
      </c>
      <c r="S987">
        <v>17518694760</v>
      </c>
      <c r="T987">
        <v>271649</v>
      </c>
      <c r="U987">
        <v>11781873</v>
      </c>
      <c r="V987">
        <v>67.33</v>
      </c>
      <c r="W987" s="3">
        <f>StockData[[#This Row],[CLOSE]]-StockData[[#This Row],[PREV. CLOSE]]</f>
        <v>-10.800000000000068</v>
      </c>
      <c r="X987" s="2">
        <f>IFERROR((StockData[[#This Row],[CLOSE]]-StockData[[#This Row],[PREV. CLOSE]])/StockData[[#This Row],[PREV. CLOSE]],0)</f>
        <v>-1.0705258462606004E-2</v>
      </c>
      <c r="Y987" t="str">
        <f>IF(StockData[[#This Row],[Daily Return %]]&gt;0,"Gain",IF(StockData[[#This Row],[Daily Return %]]&lt;0,"Loss","No Change"))</f>
        <v>Loss</v>
      </c>
    </row>
    <row r="988" spans="1:25" x14ac:dyDescent="0.3">
      <c r="A988" s="1">
        <v>45985</v>
      </c>
      <c r="B988" s="1" t="s">
        <v>1031</v>
      </c>
      <c r="C988" s="1" t="s">
        <v>254</v>
      </c>
      <c r="D988">
        <f>MONTH(StockData[[#This Row],[DATE]])</f>
        <v>11</v>
      </c>
      <c r="E988">
        <v>2025</v>
      </c>
      <c r="F988" t="s">
        <v>231</v>
      </c>
      <c r="G988" t="str">
        <f>"Q"&amp;ROUNDUP(StockData[[#This Row],[Month Number]]/3,0)</f>
        <v>Q4</v>
      </c>
      <c r="H988" s="1" t="s">
        <v>551</v>
      </c>
      <c r="I988" s="1" t="s">
        <v>29</v>
      </c>
      <c r="J988" t="s">
        <v>30</v>
      </c>
      <c r="K988">
        <v>1000</v>
      </c>
      <c r="L988">
        <v>1011.45</v>
      </c>
      <c r="M988">
        <v>993.6</v>
      </c>
      <c r="N988">
        <v>998.05</v>
      </c>
      <c r="O988">
        <v>997.85</v>
      </c>
      <c r="P988">
        <v>999.15</v>
      </c>
      <c r="Q988">
        <v>1001.79</v>
      </c>
      <c r="R988">
        <v>32204053</v>
      </c>
      <c r="S988">
        <v>32261618761.75</v>
      </c>
      <c r="T988">
        <v>280226</v>
      </c>
      <c r="U988">
        <v>23158827</v>
      </c>
      <c r="V988">
        <v>71.91</v>
      </c>
      <c r="W988" s="3">
        <f>StockData[[#This Row],[CLOSE]]-StockData[[#This Row],[PREV. CLOSE]]</f>
        <v>1.1000000000000227</v>
      </c>
      <c r="X988" s="2">
        <f>IFERROR((StockData[[#This Row],[CLOSE]]-StockData[[#This Row],[PREV. CLOSE]])/StockData[[#This Row],[PREV. CLOSE]],0)</f>
        <v>1.1021491909223213E-3</v>
      </c>
      <c r="Y988" t="str">
        <f>IF(StockData[[#This Row],[Daily Return %]]&gt;0,"Gain",IF(StockData[[#This Row],[Daily Return %]]&lt;0,"Loss","No Change"))</f>
        <v>Gain</v>
      </c>
    </row>
    <row r="989" spans="1:25" x14ac:dyDescent="0.3">
      <c r="A989" s="1">
        <v>45986</v>
      </c>
      <c r="B989" s="1" t="s">
        <v>1032</v>
      </c>
      <c r="C989" s="1" t="s">
        <v>254</v>
      </c>
      <c r="D989">
        <f>MONTH(StockData[[#This Row],[DATE]])</f>
        <v>11</v>
      </c>
      <c r="E989">
        <v>2025</v>
      </c>
      <c r="F989" t="s">
        <v>231</v>
      </c>
      <c r="G989" t="str">
        <f>"Q"&amp;ROUNDUP(StockData[[#This Row],[Month Number]]/3,0)</f>
        <v>Q4</v>
      </c>
      <c r="H989" s="1" t="s">
        <v>551</v>
      </c>
      <c r="I989" s="1" t="s">
        <v>29</v>
      </c>
      <c r="J989" t="s">
        <v>30</v>
      </c>
      <c r="K989">
        <v>1004</v>
      </c>
      <c r="L989">
        <v>1006.1</v>
      </c>
      <c r="M989">
        <v>988.4</v>
      </c>
      <c r="N989">
        <v>999.15</v>
      </c>
      <c r="O989">
        <v>989.45</v>
      </c>
      <c r="P989">
        <v>989.8</v>
      </c>
      <c r="Q989">
        <v>995.08</v>
      </c>
      <c r="R989">
        <v>24989383</v>
      </c>
      <c r="S989">
        <v>24866505641.799999</v>
      </c>
      <c r="T989">
        <v>275451</v>
      </c>
      <c r="U989">
        <v>14345733</v>
      </c>
      <c r="V989">
        <v>57.41</v>
      </c>
      <c r="W989" s="3">
        <f>StockData[[#This Row],[CLOSE]]-StockData[[#This Row],[PREV. CLOSE]]</f>
        <v>-9.3500000000000227</v>
      </c>
      <c r="X989" s="2">
        <f>IFERROR((StockData[[#This Row],[CLOSE]]-StockData[[#This Row],[PREV. CLOSE]])/StockData[[#This Row],[PREV. CLOSE]],0)</f>
        <v>-9.3579542611219764E-3</v>
      </c>
      <c r="Y989" t="str">
        <f>IF(StockData[[#This Row],[Daily Return %]]&gt;0,"Gain",IF(StockData[[#This Row],[Daily Return %]]&lt;0,"Loss","No Change"))</f>
        <v>Loss</v>
      </c>
    </row>
    <row r="990" spans="1:25" x14ac:dyDescent="0.3">
      <c r="A990" s="1">
        <v>45987</v>
      </c>
      <c r="B990" s="1" t="s">
        <v>1033</v>
      </c>
      <c r="C990" s="1" t="s">
        <v>254</v>
      </c>
      <c r="D990">
        <f>MONTH(StockData[[#This Row],[DATE]])</f>
        <v>11</v>
      </c>
      <c r="E990">
        <v>2025</v>
      </c>
      <c r="F990" t="s">
        <v>231</v>
      </c>
      <c r="G990" t="str">
        <f>"Q"&amp;ROUNDUP(StockData[[#This Row],[Month Number]]/3,0)</f>
        <v>Q4</v>
      </c>
      <c r="H990" s="1" t="s">
        <v>551</v>
      </c>
      <c r="I990" s="1" t="s">
        <v>29</v>
      </c>
      <c r="J990" t="s">
        <v>30</v>
      </c>
      <c r="K990">
        <v>981.3</v>
      </c>
      <c r="L990">
        <v>1006.95</v>
      </c>
      <c r="M990">
        <v>981.3</v>
      </c>
      <c r="N990">
        <v>989.8</v>
      </c>
      <c r="O990">
        <v>1005</v>
      </c>
      <c r="P990">
        <v>1003.9</v>
      </c>
      <c r="Q990">
        <v>999.58</v>
      </c>
      <c r="R990">
        <v>19494356</v>
      </c>
      <c r="S990">
        <v>19486197443.700001</v>
      </c>
      <c r="T990">
        <v>207998</v>
      </c>
      <c r="U990">
        <v>10553283</v>
      </c>
      <c r="V990">
        <v>54.14</v>
      </c>
      <c r="W990" s="3">
        <f>StockData[[#This Row],[CLOSE]]-StockData[[#This Row],[PREV. CLOSE]]</f>
        <v>14.100000000000023</v>
      </c>
      <c r="X990" s="2">
        <f>IFERROR((StockData[[#This Row],[CLOSE]]-StockData[[#This Row],[PREV. CLOSE]])/StockData[[#This Row],[PREV. CLOSE]],0)</f>
        <v>1.4245302081228555E-2</v>
      </c>
      <c r="Y990" t="str">
        <f>IF(StockData[[#This Row],[Daily Return %]]&gt;0,"Gain",IF(StockData[[#This Row],[Daily Return %]]&lt;0,"Loss","No Change"))</f>
        <v>Gain</v>
      </c>
    </row>
    <row r="991" spans="1:25" x14ac:dyDescent="0.3">
      <c r="A991" s="1">
        <v>45988</v>
      </c>
      <c r="B991" s="1" t="s">
        <v>1034</v>
      </c>
      <c r="C991" s="1" t="s">
        <v>254</v>
      </c>
      <c r="D991">
        <f>MONTH(StockData[[#This Row],[DATE]])</f>
        <v>11</v>
      </c>
      <c r="E991">
        <v>2025</v>
      </c>
      <c r="F991" t="s">
        <v>231</v>
      </c>
      <c r="G991" t="str">
        <f>"Q"&amp;ROUNDUP(StockData[[#This Row],[Month Number]]/3,0)</f>
        <v>Q4</v>
      </c>
      <c r="H991" s="1" t="s">
        <v>551</v>
      </c>
      <c r="I991" s="1" t="s">
        <v>29</v>
      </c>
      <c r="J991" t="s">
        <v>30</v>
      </c>
      <c r="K991">
        <v>1002.1</v>
      </c>
      <c r="L991">
        <v>1016.8</v>
      </c>
      <c r="M991">
        <v>1001</v>
      </c>
      <c r="N991">
        <v>1003.9</v>
      </c>
      <c r="O991">
        <v>1009.05</v>
      </c>
      <c r="P991">
        <v>1009.5</v>
      </c>
      <c r="Q991">
        <v>1010.95</v>
      </c>
      <c r="R991">
        <v>25536848</v>
      </c>
      <c r="S991">
        <v>25816356116.099998</v>
      </c>
      <c r="T991">
        <v>313073</v>
      </c>
      <c r="U991">
        <v>16830504</v>
      </c>
      <c r="V991">
        <v>65.91</v>
      </c>
      <c r="W991" s="3">
        <f>StockData[[#This Row],[CLOSE]]-StockData[[#This Row],[PREV. CLOSE]]</f>
        <v>5.6000000000000227</v>
      </c>
      <c r="X991" s="2">
        <f>IFERROR((StockData[[#This Row],[CLOSE]]-StockData[[#This Row],[PREV. CLOSE]])/StockData[[#This Row],[PREV. CLOSE]],0)</f>
        <v>5.5782448451041165E-3</v>
      </c>
      <c r="Y991" t="str">
        <f>IF(StockData[[#This Row],[Daily Return %]]&gt;0,"Gain",IF(StockData[[#This Row],[Daily Return %]]&lt;0,"Loss","No Change"))</f>
        <v>Gain</v>
      </c>
    </row>
    <row r="992" spans="1:25" x14ac:dyDescent="0.3">
      <c r="A992" s="1">
        <v>45989</v>
      </c>
      <c r="B992" s="1" t="s">
        <v>1035</v>
      </c>
      <c r="C992" s="1" t="s">
        <v>254</v>
      </c>
      <c r="D992">
        <f>MONTH(StockData[[#This Row],[DATE]])</f>
        <v>11</v>
      </c>
      <c r="E992">
        <v>2025</v>
      </c>
      <c r="F992" t="s">
        <v>231</v>
      </c>
      <c r="G992" t="str">
        <f>"Q"&amp;ROUNDUP(StockData[[#This Row],[Month Number]]/3,0)</f>
        <v>Q4</v>
      </c>
      <c r="H992" s="1" t="s">
        <v>551</v>
      </c>
      <c r="I992" s="1" t="s">
        <v>29</v>
      </c>
      <c r="J992" t="s">
        <v>30</v>
      </c>
      <c r="K992">
        <v>1007</v>
      </c>
      <c r="L992">
        <v>1012.05</v>
      </c>
      <c r="M992">
        <v>1004.2</v>
      </c>
      <c r="N992">
        <v>1009.5</v>
      </c>
      <c r="O992">
        <v>1006.7</v>
      </c>
      <c r="P992">
        <v>1007.6</v>
      </c>
      <c r="Q992">
        <v>1008.93</v>
      </c>
      <c r="R992">
        <v>15988807</v>
      </c>
      <c r="S992">
        <v>16131518093.4</v>
      </c>
      <c r="T992">
        <v>178196</v>
      </c>
      <c r="U992">
        <v>11179507</v>
      </c>
      <c r="V992">
        <v>69.92</v>
      </c>
      <c r="W992" s="3">
        <f>StockData[[#This Row],[CLOSE]]-StockData[[#This Row],[PREV. CLOSE]]</f>
        <v>-1.8999999999999773</v>
      </c>
      <c r="X992" s="2">
        <f>IFERROR((StockData[[#This Row],[CLOSE]]-StockData[[#This Row],[PREV. CLOSE]])/StockData[[#This Row],[PREV. CLOSE]],0)</f>
        <v>-1.8821198613174614E-3</v>
      </c>
      <c r="Y992" t="str">
        <f>IF(StockData[[#This Row],[Daily Return %]]&gt;0,"Gain",IF(StockData[[#This Row],[Daily Return %]]&lt;0,"Loss","No Change"))</f>
        <v>Loss</v>
      </c>
    </row>
    <row r="993" spans="1:25" x14ac:dyDescent="0.3">
      <c r="A993" s="1">
        <v>45992</v>
      </c>
      <c r="B993" s="1" t="s">
        <v>1036</v>
      </c>
      <c r="C993" s="1" t="s">
        <v>274</v>
      </c>
      <c r="D993">
        <f>MONTH(StockData[[#This Row],[DATE]])</f>
        <v>12</v>
      </c>
      <c r="E993">
        <v>2025</v>
      </c>
      <c r="F993" t="s">
        <v>231</v>
      </c>
      <c r="G993" t="str">
        <f>"Q"&amp;ROUNDUP(StockData[[#This Row],[Month Number]]/3,0)</f>
        <v>Q4</v>
      </c>
      <c r="H993" s="1" t="s">
        <v>551</v>
      </c>
      <c r="I993" s="1" t="s">
        <v>29</v>
      </c>
      <c r="J993" t="s">
        <v>30</v>
      </c>
      <c r="K993">
        <v>1017.5</v>
      </c>
      <c r="L993">
        <v>1017.5</v>
      </c>
      <c r="M993">
        <v>999.3</v>
      </c>
      <c r="N993">
        <v>1007.6</v>
      </c>
      <c r="O993">
        <v>1002.9</v>
      </c>
      <c r="P993">
        <v>1002.1</v>
      </c>
      <c r="Q993">
        <v>1005.66</v>
      </c>
      <c r="R993">
        <v>16746566</v>
      </c>
      <c r="S993">
        <v>16841329243.200001</v>
      </c>
      <c r="T993">
        <v>282719</v>
      </c>
      <c r="U993">
        <v>10412743</v>
      </c>
      <c r="V993">
        <v>62.18</v>
      </c>
      <c r="W993" s="3">
        <f>StockData[[#This Row],[CLOSE]]-StockData[[#This Row],[PREV. CLOSE]]</f>
        <v>-5.5</v>
      </c>
      <c r="X993" s="2">
        <f>IFERROR((StockData[[#This Row],[CLOSE]]-StockData[[#This Row],[PREV. CLOSE]])/StockData[[#This Row],[PREV. CLOSE]],0)</f>
        <v>-5.4585152838427945E-3</v>
      </c>
      <c r="Y993" t="str">
        <f>IF(StockData[[#This Row],[Daily Return %]]&gt;0,"Gain",IF(StockData[[#This Row],[Daily Return %]]&lt;0,"Loss","No Change"))</f>
        <v>Loss</v>
      </c>
    </row>
    <row r="994" spans="1:25" x14ac:dyDescent="0.3">
      <c r="A994" s="1">
        <v>45993</v>
      </c>
      <c r="B994" s="1" t="s">
        <v>1037</v>
      </c>
      <c r="C994" s="1" t="s">
        <v>274</v>
      </c>
      <c r="D994">
        <f>MONTH(StockData[[#This Row],[DATE]])</f>
        <v>12</v>
      </c>
      <c r="E994">
        <v>2025</v>
      </c>
      <c r="F994" t="s">
        <v>231</v>
      </c>
      <c r="G994" t="str">
        <f>"Q"&amp;ROUNDUP(StockData[[#This Row],[Month Number]]/3,0)</f>
        <v>Q4</v>
      </c>
      <c r="H994" s="1" t="s">
        <v>551</v>
      </c>
      <c r="I994" s="1" t="s">
        <v>29</v>
      </c>
      <c r="J994" t="s">
        <v>30</v>
      </c>
      <c r="K994">
        <v>988</v>
      </c>
      <c r="L994">
        <v>994.4</v>
      </c>
      <c r="M994">
        <v>985</v>
      </c>
      <c r="N994">
        <v>1002.1</v>
      </c>
      <c r="O994">
        <v>991.4</v>
      </c>
      <c r="P994">
        <v>989.8</v>
      </c>
      <c r="Q994">
        <v>990.24</v>
      </c>
      <c r="R994">
        <v>27316662</v>
      </c>
      <c r="S994">
        <v>27050186723.200001</v>
      </c>
      <c r="T994">
        <v>363303</v>
      </c>
      <c r="U994">
        <v>18025565</v>
      </c>
      <c r="V994">
        <v>65.989999999999995</v>
      </c>
      <c r="W994" s="3">
        <f>StockData[[#This Row],[CLOSE]]-StockData[[#This Row],[PREV. CLOSE]]</f>
        <v>-12.300000000000068</v>
      </c>
      <c r="X994" s="2">
        <f>IFERROR((StockData[[#This Row],[CLOSE]]-StockData[[#This Row],[PREV. CLOSE]])/StockData[[#This Row],[PREV. CLOSE]],0)</f>
        <v>-1.2274224129328479E-2</v>
      </c>
      <c r="Y994" t="str">
        <f>IF(StockData[[#This Row],[Daily Return %]]&gt;0,"Gain",IF(StockData[[#This Row],[Daily Return %]]&lt;0,"Loss","No Change"))</f>
        <v>Loss</v>
      </c>
    </row>
    <row r="995" spans="1:25" x14ac:dyDescent="0.3">
      <c r="A995" s="1">
        <v>45994</v>
      </c>
      <c r="B995" s="1" t="s">
        <v>1038</v>
      </c>
      <c r="C995" s="1" t="s">
        <v>274</v>
      </c>
      <c r="D995">
        <f>MONTH(StockData[[#This Row],[DATE]])</f>
        <v>12</v>
      </c>
      <c r="E995">
        <v>2025</v>
      </c>
      <c r="F995" t="s">
        <v>231</v>
      </c>
      <c r="G995" t="str">
        <f>"Q"&amp;ROUNDUP(StockData[[#This Row],[Month Number]]/3,0)</f>
        <v>Q4</v>
      </c>
      <c r="H995" s="1" t="s">
        <v>551</v>
      </c>
      <c r="I995" s="1" t="s">
        <v>29</v>
      </c>
      <c r="J995" t="s">
        <v>30</v>
      </c>
      <c r="K995">
        <v>986</v>
      </c>
      <c r="L995">
        <v>1002.3</v>
      </c>
      <c r="M995">
        <v>986</v>
      </c>
      <c r="N995">
        <v>989.8</v>
      </c>
      <c r="O995">
        <v>1000.1</v>
      </c>
      <c r="P995">
        <v>1000.5</v>
      </c>
      <c r="Q995">
        <v>993.84</v>
      </c>
      <c r="R995">
        <v>15448777</v>
      </c>
      <c r="S995">
        <v>15353618863.9</v>
      </c>
      <c r="T995">
        <v>222651</v>
      </c>
      <c r="U995">
        <v>10662697</v>
      </c>
      <c r="V995">
        <v>69.02</v>
      </c>
      <c r="W995" s="3">
        <f>StockData[[#This Row],[CLOSE]]-StockData[[#This Row],[PREV. CLOSE]]</f>
        <v>10.700000000000045</v>
      </c>
      <c r="X995" s="2">
        <f>IFERROR((StockData[[#This Row],[CLOSE]]-StockData[[#This Row],[PREV. CLOSE]])/StockData[[#This Row],[PREV. CLOSE]],0)</f>
        <v>1.0810264699939428E-2</v>
      </c>
      <c r="Y995" t="str">
        <f>IF(StockData[[#This Row],[Daily Return %]]&gt;0,"Gain",IF(StockData[[#This Row],[Daily Return %]]&lt;0,"Loss","No Change"))</f>
        <v>Gain</v>
      </c>
    </row>
    <row r="996" spans="1:25" x14ac:dyDescent="0.3">
      <c r="A996" s="1">
        <v>45995</v>
      </c>
      <c r="B996" s="1" t="s">
        <v>1039</v>
      </c>
      <c r="C996" s="1" t="s">
        <v>274</v>
      </c>
      <c r="D996">
        <f>MONTH(StockData[[#This Row],[DATE]])</f>
        <v>12</v>
      </c>
      <c r="E996">
        <v>2025</v>
      </c>
      <c r="F996" t="s">
        <v>231</v>
      </c>
      <c r="G996" t="str">
        <f>"Q"&amp;ROUNDUP(StockData[[#This Row],[Month Number]]/3,0)</f>
        <v>Q4</v>
      </c>
      <c r="H996" s="1" t="s">
        <v>551</v>
      </c>
      <c r="I996" s="1" t="s">
        <v>29</v>
      </c>
      <c r="J996" t="s">
        <v>30</v>
      </c>
      <c r="K996">
        <v>1000</v>
      </c>
      <c r="L996">
        <v>1004.7</v>
      </c>
      <c r="M996">
        <v>993</v>
      </c>
      <c r="N996">
        <v>1000.5</v>
      </c>
      <c r="O996">
        <v>998.5</v>
      </c>
      <c r="P996">
        <v>997.2</v>
      </c>
      <c r="Q996">
        <v>998.28</v>
      </c>
      <c r="R996">
        <v>14528169</v>
      </c>
      <c r="S996">
        <v>14503248744</v>
      </c>
      <c r="T996">
        <v>241847</v>
      </c>
      <c r="U996">
        <v>10117111</v>
      </c>
      <c r="V996">
        <v>69.64</v>
      </c>
      <c r="W996" s="3">
        <f>StockData[[#This Row],[CLOSE]]-StockData[[#This Row],[PREV. CLOSE]]</f>
        <v>-3.2999999999999545</v>
      </c>
      <c r="X996" s="2">
        <f>IFERROR((StockData[[#This Row],[CLOSE]]-StockData[[#This Row],[PREV. CLOSE]])/StockData[[#This Row],[PREV. CLOSE]],0)</f>
        <v>-3.2983508245876605E-3</v>
      </c>
      <c r="Y996" t="str">
        <f>IF(StockData[[#This Row],[Daily Return %]]&gt;0,"Gain",IF(StockData[[#This Row],[Daily Return %]]&lt;0,"Loss","No Change"))</f>
        <v>Loss</v>
      </c>
    </row>
    <row r="997" spans="1:25" x14ac:dyDescent="0.3">
      <c r="A997" s="1">
        <v>45996</v>
      </c>
      <c r="B997" s="1" t="s">
        <v>1040</v>
      </c>
      <c r="C997" s="1" t="s">
        <v>274</v>
      </c>
      <c r="D997">
        <f>MONTH(StockData[[#This Row],[DATE]])</f>
        <v>12</v>
      </c>
      <c r="E997">
        <v>2025</v>
      </c>
      <c r="F997" t="s">
        <v>231</v>
      </c>
      <c r="G997" t="str">
        <f>"Q"&amp;ROUNDUP(StockData[[#This Row],[Month Number]]/3,0)</f>
        <v>Q4</v>
      </c>
      <c r="H997" s="1" t="s">
        <v>551</v>
      </c>
      <c r="I997" s="1" t="s">
        <v>29</v>
      </c>
      <c r="J997" t="s">
        <v>30</v>
      </c>
      <c r="K997">
        <v>992</v>
      </c>
      <c r="L997">
        <v>1008</v>
      </c>
      <c r="M997">
        <v>990.2</v>
      </c>
      <c r="N997">
        <v>997.2</v>
      </c>
      <c r="O997">
        <v>1001.2</v>
      </c>
      <c r="P997">
        <v>1003.3</v>
      </c>
      <c r="Q997">
        <v>1000.86</v>
      </c>
      <c r="R997">
        <v>12843366</v>
      </c>
      <c r="S997">
        <v>12854350197.299999</v>
      </c>
      <c r="T997">
        <v>192024</v>
      </c>
      <c r="U997">
        <v>7782512</v>
      </c>
      <c r="V997">
        <v>60.6</v>
      </c>
      <c r="W997" s="3">
        <f>StockData[[#This Row],[CLOSE]]-StockData[[#This Row],[PREV. CLOSE]]</f>
        <v>6.0999999999999091</v>
      </c>
      <c r="X997" s="2">
        <f>IFERROR((StockData[[#This Row],[CLOSE]]-StockData[[#This Row],[PREV. CLOSE]])/StockData[[#This Row],[PREV. CLOSE]],0)</f>
        <v>6.1171279582831013E-3</v>
      </c>
      <c r="Y997" t="str">
        <f>IF(StockData[[#This Row],[Daily Return %]]&gt;0,"Gain",IF(StockData[[#This Row],[Daily Return %]]&lt;0,"Loss","No Change"))</f>
        <v>Gain</v>
      </c>
    </row>
    <row r="998" spans="1:25" x14ac:dyDescent="0.3">
      <c r="A998" s="1">
        <v>45999</v>
      </c>
      <c r="B998" s="1" t="s">
        <v>1041</v>
      </c>
      <c r="C998" s="1" t="s">
        <v>274</v>
      </c>
      <c r="D998">
        <f>MONTH(StockData[[#This Row],[DATE]])</f>
        <v>12</v>
      </c>
      <c r="E998">
        <v>2025</v>
      </c>
      <c r="F998" t="s">
        <v>231</v>
      </c>
      <c r="G998" t="str">
        <f>"Q"&amp;ROUNDUP(StockData[[#This Row],[Month Number]]/3,0)</f>
        <v>Q4</v>
      </c>
      <c r="H998" s="1" t="s">
        <v>551</v>
      </c>
      <c r="I998" s="1" t="s">
        <v>29</v>
      </c>
      <c r="J998" t="s">
        <v>30</v>
      </c>
      <c r="K998">
        <v>1000</v>
      </c>
      <c r="L998">
        <v>1006.5</v>
      </c>
      <c r="M998">
        <v>997.5</v>
      </c>
      <c r="N998">
        <v>1003.3</v>
      </c>
      <c r="O998">
        <v>1001.8</v>
      </c>
      <c r="P998">
        <v>1003.1</v>
      </c>
      <c r="Q998">
        <v>1002.21</v>
      </c>
      <c r="R998">
        <v>12901022</v>
      </c>
      <c r="S998">
        <v>12929480947.9</v>
      </c>
      <c r="T998">
        <v>219872</v>
      </c>
      <c r="U998">
        <v>8540982</v>
      </c>
      <c r="V998">
        <v>66.2</v>
      </c>
      <c r="W998" s="3">
        <f>StockData[[#This Row],[CLOSE]]-StockData[[#This Row],[PREV. CLOSE]]</f>
        <v>-0.19999999999993179</v>
      </c>
      <c r="X998" s="2">
        <f>IFERROR((StockData[[#This Row],[CLOSE]]-StockData[[#This Row],[PREV. CLOSE]])/StockData[[#This Row],[PREV. CLOSE]],0)</f>
        <v>-1.9934217083617241E-4</v>
      </c>
      <c r="Y998" t="str">
        <f>IF(StockData[[#This Row],[Daily Return %]]&gt;0,"Gain",IF(StockData[[#This Row],[Daily Return %]]&lt;0,"Loss","No Change"))</f>
        <v>Loss</v>
      </c>
    </row>
    <row r="999" spans="1:25" x14ac:dyDescent="0.3">
      <c r="A999" s="1">
        <v>46000</v>
      </c>
      <c r="B999" s="1" t="s">
        <v>1042</v>
      </c>
      <c r="C999" s="1" t="s">
        <v>274</v>
      </c>
      <c r="D999">
        <f>MONTH(StockData[[#This Row],[DATE]])</f>
        <v>12</v>
      </c>
      <c r="E999">
        <v>2025</v>
      </c>
      <c r="F999" t="s">
        <v>231</v>
      </c>
      <c r="G999" t="str">
        <f>"Q"&amp;ROUNDUP(StockData[[#This Row],[Month Number]]/3,0)</f>
        <v>Q4</v>
      </c>
      <c r="H999" s="1" t="s">
        <v>551</v>
      </c>
      <c r="I999" s="1" t="s">
        <v>29</v>
      </c>
      <c r="J999" t="s">
        <v>30</v>
      </c>
      <c r="K999">
        <v>994.9</v>
      </c>
      <c r="L999">
        <v>1002.8</v>
      </c>
      <c r="M999">
        <v>994</v>
      </c>
      <c r="N999">
        <v>1003.1</v>
      </c>
      <c r="O999">
        <v>997</v>
      </c>
      <c r="P999">
        <v>997.1</v>
      </c>
      <c r="Q999">
        <v>998.68</v>
      </c>
      <c r="R999">
        <v>15294322</v>
      </c>
      <c r="S999">
        <v>15274186067.4</v>
      </c>
      <c r="T999">
        <v>206598</v>
      </c>
      <c r="U999">
        <v>8851628</v>
      </c>
      <c r="V999">
        <v>57.88</v>
      </c>
      <c r="W999" s="3">
        <f>StockData[[#This Row],[CLOSE]]-StockData[[#This Row],[PREV. CLOSE]]</f>
        <v>-6</v>
      </c>
      <c r="X999" s="2">
        <f>IFERROR((StockData[[#This Row],[CLOSE]]-StockData[[#This Row],[PREV. CLOSE]])/StockData[[#This Row],[PREV. CLOSE]],0)</f>
        <v>-5.9814574818064003E-3</v>
      </c>
      <c r="Y999" t="str">
        <f>IF(StockData[[#This Row],[Daily Return %]]&gt;0,"Gain",IF(StockData[[#This Row],[Daily Return %]]&lt;0,"Loss","No Change"))</f>
        <v>Loss</v>
      </c>
    </row>
    <row r="1000" spans="1:25" x14ac:dyDescent="0.3">
      <c r="A1000" s="1">
        <v>46001</v>
      </c>
      <c r="B1000" s="1" t="s">
        <v>1043</v>
      </c>
      <c r="C1000" s="1" t="s">
        <v>274</v>
      </c>
      <c r="D1000">
        <f>MONTH(StockData[[#This Row],[DATE]])</f>
        <v>12</v>
      </c>
      <c r="E1000">
        <v>2025</v>
      </c>
      <c r="F1000" t="s">
        <v>231</v>
      </c>
      <c r="G1000" t="str">
        <f>"Q"&amp;ROUNDUP(StockData[[#This Row],[Month Number]]/3,0)</f>
        <v>Q4</v>
      </c>
      <c r="H1000" s="1" t="s">
        <v>551</v>
      </c>
      <c r="I1000" s="1" t="s">
        <v>29</v>
      </c>
      <c r="J1000" t="s">
        <v>30</v>
      </c>
      <c r="K1000">
        <v>997.5</v>
      </c>
      <c r="L1000">
        <v>998.5</v>
      </c>
      <c r="M1000">
        <v>985.3</v>
      </c>
      <c r="N1000">
        <v>997.1</v>
      </c>
      <c r="O1000">
        <v>990.4</v>
      </c>
      <c r="P1000">
        <v>989.8</v>
      </c>
      <c r="Q1000">
        <v>990.9</v>
      </c>
      <c r="R1000">
        <v>15322830</v>
      </c>
      <c r="S1000">
        <v>15183409188.4</v>
      </c>
      <c r="T1000">
        <v>275347</v>
      </c>
      <c r="U1000">
        <v>10399067</v>
      </c>
      <c r="V1000">
        <v>67.87</v>
      </c>
      <c r="W1000" s="3">
        <f>StockData[[#This Row],[CLOSE]]-StockData[[#This Row],[PREV. CLOSE]]</f>
        <v>-7.3000000000000682</v>
      </c>
      <c r="X1000" s="2">
        <f>IFERROR((StockData[[#This Row],[CLOSE]]-StockData[[#This Row],[PREV. CLOSE]])/StockData[[#This Row],[PREV. CLOSE]],0)</f>
        <v>-7.3212315715575852E-3</v>
      </c>
      <c r="Y1000" t="str">
        <f>IF(StockData[[#This Row],[Daily Return %]]&gt;0,"Gain",IF(StockData[[#This Row],[Daily Return %]]&lt;0,"Loss","No Change"))</f>
        <v>Loss</v>
      </c>
    </row>
    <row r="1001" spans="1:25" x14ac:dyDescent="0.3">
      <c r="A1001" s="1">
        <v>46002</v>
      </c>
      <c r="B1001" s="1" t="s">
        <v>1044</v>
      </c>
      <c r="C1001" s="1" t="s">
        <v>274</v>
      </c>
      <c r="D1001">
        <f>MONTH(StockData[[#This Row],[DATE]])</f>
        <v>12</v>
      </c>
      <c r="E1001">
        <v>2025</v>
      </c>
      <c r="F1001" t="s">
        <v>231</v>
      </c>
      <c r="G1001" t="str">
        <f>"Q"&amp;ROUNDUP(StockData[[#This Row],[Month Number]]/3,0)</f>
        <v>Q4</v>
      </c>
      <c r="H1001" s="1" t="s">
        <v>551</v>
      </c>
      <c r="I1001" s="1" t="s">
        <v>29</v>
      </c>
      <c r="J1001" t="s">
        <v>30</v>
      </c>
      <c r="K1001">
        <v>990</v>
      </c>
      <c r="L1001">
        <v>1002.7</v>
      </c>
      <c r="M1001">
        <v>988.5</v>
      </c>
      <c r="N1001">
        <v>989.8</v>
      </c>
      <c r="O1001">
        <v>999.9</v>
      </c>
      <c r="P1001">
        <v>1000.3</v>
      </c>
      <c r="Q1001">
        <v>996.96</v>
      </c>
      <c r="R1001">
        <v>11844809</v>
      </c>
      <c r="S1001">
        <v>11808832354.299999</v>
      </c>
      <c r="T1001">
        <v>177935</v>
      </c>
      <c r="U1001">
        <v>7553960</v>
      </c>
      <c r="V1001">
        <v>63.77</v>
      </c>
      <c r="W1001" s="3">
        <f>StockData[[#This Row],[CLOSE]]-StockData[[#This Row],[PREV. CLOSE]]</f>
        <v>10.5</v>
      </c>
      <c r="X1001" s="2">
        <f>IFERROR((StockData[[#This Row],[CLOSE]]-StockData[[#This Row],[PREV. CLOSE]])/StockData[[#This Row],[PREV. CLOSE]],0)</f>
        <v>1.0608203677510608E-2</v>
      </c>
      <c r="Y1001" t="str">
        <f>IF(StockData[[#This Row],[Daily Return %]]&gt;0,"Gain",IF(StockData[[#This Row],[Daily Return %]]&lt;0,"Loss","No Change"))</f>
        <v>Gain</v>
      </c>
    </row>
    <row r="1002" spans="1:25" x14ac:dyDescent="0.3">
      <c r="A1002" s="1">
        <v>46003</v>
      </c>
      <c r="B1002" s="1" t="s">
        <v>1045</v>
      </c>
      <c r="C1002" s="1" t="s">
        <v>274</v>
      </c>
      <c r="D1002">
        <f>MONTH(StockData[[#This Row],[DATE]])</f>
        <v>12</v>
      </c>
      <c r="E1002">
        <v>2025</v>
      </c>
      <c r="F1002" t="s">
        <v>231</v>
      </c>
      <c r="G1002" t="str">
        <f>"Q"&amp;ROUNDUP(StockData[[#This Row],[Month Number]]/3,0)</f>
        <v>Q4</v>
      </c>
      <c r="H1002" s="1" t="s">
        <v>551</v>
      </c>
      <c r="I1002" s="1" t="s">
        <v>29</v>
      </c>
      <c r="J1002" t="s">
        <v>30</v>
      </c>
      <c r="K1002">
        <v>1003</v>
      </c>
      <c r="L1002">
        <v>1004.7</v>
      </c>
      <c r="M1002">
        <v>998.2</v>
      </c>
      <c r="N1002">
        <v>1000.3</v>
      </c>
      <c r="O1002">
        <v>1002.9</v>
      </c>
      <c r="P1002">
        <v>1001.5</v>
      </c>
      <c r="Q1002">
        <v>1001.52</v>
      </c>
      <c r="R1002">
        <v>11988618</v>
      </c>
      <c r="S1002">
        <v>12006883854.1</v>
      </c>
      <c r="T1002">
        <v>153825</v>
      </c>
      <c r="U1002">
        <v>8974647</v>
      </c>
      <c r="V1002">
        <v>74.86</v>
      </c>
      <c r="W1002" s="3">
        <f>StockData[[#This Row],[CLOSE]]-StockData[[#This Row],[PREV. CLOSE]]</f>
        <v>1.2000000000000455</v>
      </c>
      <c r="X1002" s="2">
        <f>IFERROR((StockData[[#This Row],[CLOSE]]-StockData[[#This Row],[PREV. CLOSE]])/StockData[[#This Row],[PREV. CLOSE]],0)</f>
        <v>1.1996401079676553E-3</v>
      </c>
      <c r="Y1002" t="str">
        <f>IF(StockData[[#This Row],[Daily Return %]]&gt;0,"Gain",IF(StockData[[#This Row],[Daily Return %]]&lt;0,"Loss","No Change"))</f>
        <v>Gain</v>
      </c>
    </row>
    <row r="1003" spans="1:25" x14ac:dyDescent="0.3">
      <c r="A1003" s="1">
        <v>46006</v>
      </c>
      <c r="B1003" s="1" t="s">
        <v>1046</v>
      </c>
      <c r="C1003" s="1" t="s">
        <v>274</v>
      </c>
      <c r="D1003">
        <f>MONTH(StockData[[#This Row],[DATE]])</f>
        <v>12</v>
      </c>
      <c r="E1003">
        <v>2025</v>
      </c>
      <c r="F1003" t="s">
        <v>231</v>
      </c>
      <c r="G1003" t="str">
        <f>"Q"&amp;ROUNDUP(StockData[[#This Row],[Month Number]]/3,0)</f>
        <v>Q4</v>
      </c>
      <c r="H1003" s="1" t="s">
        <v>551</v>
      </c>
      <c r="I1003" s="1" t="s">
        <v>29</v>
      </c>
      <c r="J1003" t="s">
        <v>30</v>
      </c>
      <c r="K1003">
        <v>992</v>
      </c>
      <c r="L1003">
        <v>1001.8</v>
      </c>
      <c r="M1003">
        <v>992</v>
      </c>
      <c r="N1003">
        <v>1001.5</v>
      </c>
      <c r="O1003">
        <v>995</v>
      </c>
      <c r="P1003">
        <v>996.1</v>
      </c>
      <c r="Q1003">
        <v>995.95</v>
      </c>
      <c r="R1003">
        <v>9790060</v>
      </c>
      <c r="S1003">
        <v>9750388373.6000004</v>
      </c>
      <c r="T1003">
        <v>182612</v>
      </c>
      <c r="U1003">
        <v>5689455</v>
      </c>
      <c r="V1003">
        <v>58.11</v>
      </c>
      <c r="W1003" s="3">
        <f>StockData[[#This Row],[CLOSE]]-StockData[[#This Row],[PREV. CLOSE]]</f>
        <v>-5.3999999999999773</v>
      </c>
      <c r="X1003" s="2">
        <f>IFERROR((StockData[[#This Row],[CLOSE]]-StockData[[#This Row],[PREV. CLOSE]])/StockData[[#This Row],[PREV. CLOSE]],0)</f>
        <v>-5.3919121318022735E-3</v>
      </c>
      <c r="Y1003" t="str">
        <f>IF(StockData[[#This Row],[Daily Return %]]&gt;0,"Gain",IF(StockData[[#This Row],[Daily Return %]]&lt;0,"Loss","No Change"))</f>
        <v>Loss</v>
      </c>
    </row>
    <row r="1004" spans="1:25" x14ac:dyDescent="0.3">
      <c r="A1004" s="1">
        <v>46007</v>
      </c>
      <c r="B1004" s="1" t="s">
        <v>1047</v>
      </c>
      <c r="C1004" s="1" t="s">
        <v>274</v>
      </c>
      <c r="D1004">
        <f>MONTH(StockData[[#This Row],[DATE]])</f>
        <v>12</v>
      </c>
      <c r="E1004">
        <v>2025</v>
      </c>
      <c r="F1004" t="s">
        <v>231</v>
      </c>
      <c r="G1004" t="str">
        <f>"Q"&amp;ROUNDUP(StockData[[#This Row],[Month Number]]/3,0)</f>
        <v>Q4</v>
      </c>
      <c r="H1004" s="1" t="s">
        <v>551</v>
      </c>
      <c r="I1004" s="1" t="s">
        <v>29</v>
      </c>
      <c r="J1004" t="s">
        <v>30</v>
      </c>
      <c r="K1004">
        <v>990.1</v>
      </c>
      <c r="L1004">
        <v>998.7</v>
      </c>
      <c r="M1004">
        <v>990.1</v>
      </c>
      <c r="N1004">
        <v>996.1</v>
      </c>
      <c r="O1004">
        <v>994.2</v>
      </c>
      <c r="P1004">
        <v>994.3</v>
      </c>
      <c r="Q1004">
        <v>994.74</v>
      </c>
      <c r="R1004">
        <v>20049088</v>
      </c>
      <c r="S1004">
        <v>19943698733.599998</v>
      </c>
      <c r="T1004">
        <v>307140</v>
      </c>
      <c r="U1004">
        <v>10578543</v>
      </c>
      <c r="V1004">
        <v>52.76</v>
      </c>
      <c r="W1004" s="3">
        <f>StockData[[#This Row],[CLOSE]]-StockData[[#This Row],[PREV. CLOSE]]</f>
        <v>-1.8000000000000682</v>
      </c>
      <c r="X1004" s="2">
        <f>IFERROR((StockData[[#This Row],[CLOSE]]-StockData[[#This Row],[PREV. CLOSE]])/StockData[[#This Row],[PREV. CLOSE]],0)</f>
        <v>-1.8070474851923182E-3</v>
      </c>
      <c r="Y1004" t="str">
        <f>IF(StockData[[#This Row],[Daily Return %]]&gt;0,"Gain",IF(StockData[[#This Row],[Daily Return %]]&lt;0,"Loss","No Change"))</f>
        <v>Loss</v>
      </c>
    </row>
    <row r="1005" spans="1:25" x14ac:dyDescent="0.3">
      <c r="A1005" s="1">
        <v>46008</v>
      </c>
      <c r="B1005" s="1" t="s">
        <v>1048</v>
      </c>
      <c r="C1005" s="1" t="s">
        <v>274</v>
      </c>
      <c r="D1005">
        <f>MONTH(StockData[[#This Row],[DATE]])</f>
        <v>12</v>
      </c>
      <c r="E1005">
        <v>2025</v>
      </c>
      <c r="F1005" t="s">
        <v>231</v>
      </c>
      <c r="G1005" t="str">
        <f>"Q"&amp;ROUNDUP(StockData[[#This Row],[Month Number]]/3,0)</f>
        <v>Q4</v>
      </c>
      <c r="H1005" s="1" t="s">
        <v>551</v>
      </c>
      <c r="I1005" s="1" t="s">
        <v>29</v>
      </c>
      <c r="J1005" t="s">
        <v>30</v>
      </c>
      <c r="K1005">
        <v>996</v>
      </c>
      <c r="L1005">
        <v>996</v>
      </c>
      <c r="M1005">
        <v>980.8</v>
      </c>
      <c r="N1005">
        <v>994.3</v>
      </c>
      <c r="O1005">
        <v>985.2</v>
      </c>
      <c r="P1005">
        <v>984</v>
      </c>
      <c r="Q1005">
        <v>985.22</v>
      </c>
      <c r="R1005">
        <v>19080922</v>
      </c>
      <c r="S1005">
        <v>18798880243.799999</v>
      </c>
      <c r="T1005">
        <v>288605</v>
      </c>
      <c r="U1005">
        <v>13749573</v>
      </c>
      <c r="V1005">
        <v>72.06</v>
      </c>
      <c r="W1005" s="3">
        <f>StockData[[#This Row],[CLOSE]]-StockData[[#This Row],[PREV. CLOSE]]</f>
        <v>-10.299999999999955</v>
      </c>
      <c r="X1005" s="2">
        <f>IFERROR((StockData[[#This Row],[CLOSE]]-StockData[[#This Row],[PREV. CLOSE]])/StockData[[#This Row],[PREV. CLOSE]],0)</f>
        <v>-1.0359046565422865E-2</v>
      </c>
      <c r="Y1005" t="str">
        <f>IF(StockData[[#This Row],[Daily Return %]]&gt;0,"Gain",IF(StockData[[#This Row],[Daily Return %]]&lt;0,"Loss","No Change"))</f>
        <v>Loss</v>
      </c>
    </row>
    <row r="1006" spans="1:25" x14ac:dyDescent="0.3">
      <c r="A1006" s="1">
        <v>46009</v>
      </c>
      <c r="B1006" s="1" t="s">
        <v>1049</v>
      </c>
      <c r="C1006" s="1" t="s">
        <v>274</v>
      </c>
      <c r="D1006">
        <f>MONTH(StockData[[#This Row],[DATE]])</f>
        <v>12</v>
      </c>
      <c r="E1006">
        <v>2025</v>
      </c>
      <c r="F1006" t="s">
        <v>231</v>
      </c>
      <c r="G1006" t="str">
        <f>"Q"&amp;ROUNDUP(StockData[[#This Row],[Month Number]]/3,0)</f>
        <v>Q4</v>
      </c>
      <c r="H1006" s="1" t="s">
        <v>551</v>
      </c>
      <c r="I1006" s="1" t="s">
        <v>29</v>
      </c>
      <c r="J1006" t="s">
        <v>30</v>
      </c>
      <c r="K1006">
        <v>973.3</v>
      </c>
      <c r="L1006">
        <v>987.4</v>
      </c>
      <c r="M1006">
        <v>973.3</v>
      </c>
      <c r="N1006">
        <v>984</v>
      </c>
      <c r="O1006">
        <v>980</v>
      </c>
      <c r="P1006">
        <v>979.7</v>
      </c>
      <c r="Q1006">
        <v>981.48</v>
      </c>
      <c r="R1006">
        <v>14912404</v>
      </c>
      <c r="S1006">
        <v>14636196743</v>
      </c>
      <c r="T1006">
        <v>412559</v>
      </c>
      <c r="U1006">
        <v>9559809</v>
      </c>
      <c r="V1006">
        <v>64.11</v>
      </c>
      <c r="W1006" s="3">
        <f>StockData[[#This Row],[CLOSE]]-StockData[[#This Row],[PREV. CLOSE]]</f>
        <v>-4.2999999999999545</v>
      </c>
      <c r="X1006" s="2">
        <f>IFERROR((StockData[[#This Row],[CLOSE]]-StockData[[#This Row],[PREV. CLOSE]])/StockData[[#This Row],[PREV. CLOSE]],0)</f>
        <v>-4.3699186991869457E-3</v>
      </c>
      <c r="Y1006" t="str">
        <f>IF(StockData[[#This Row],[Daily Return %]]&gt;0,"Gain",IF(StockData[[#This Row],[Daily Return %]]&lt;0,"Loss","No Change"))</f>
        <v>Loss</v>
      </c>
    </row>
    <row r="1007" spans="1:25" x14ac:dyDescent="0.3">
      <c r="A1007" s="1">
        <v>46010</v>
      </c>
      <c r="B1007" s="1" t="s">
        <v>1050</v>
      </c>
      <c r="C1007" s="1" t="s">
        <v>274</v>
      </c>
      <c r="D1007">
        <f>MONTH(StockData[[#This Row],[DATE]])</f>
        <v>12</v>
      </c>
      <c r="E1007">
        <v>2025</v>
      </c>
      <c r="F1007" t="s">
        <v>231</v>
      </c>
      <c r="G1007" t="str">
        <f>"Q"&amp;ROUNDUP(StockData[[#This Row],[Month Number]]/3,0)</f>
        <v>Q4</v>
      </c>
      <c r="H1007" s="1" t="s">
        <v>551</v>
      </c>
      <c r="I1007" s="1" t="s">
        <v>29</v>
      </c>
      <c r="J1007" t="s">
        <v>30</v>
      </c>
      <c r="K1007">
        <v>987</v>
      </c>
      <c r="L1007">
        <v>988</v>
      </c>
      <c r="M1007">
        <v>978.7</v>
      </c>
      <c r="N1007">
        <v>979.7</v>
      </c>
      <c r="O1007">
        <v>985.2</v>
      </c>
      <c r="P1007">
        <v>985.5</v>
      </c>
      <c r="Q1007">
        <v>984.91</v>
      </c>
      <c r="R1007">
        <v>25952384</v>
      </c>
      <c r="S1007">
        <v>25560667946</v>
      </c>
      <c r="T1007">
        <v>246675</v>
      </c>
      <c r="U1007">
        <v>19002918</v>
      </c>
      <c r="V1007">
        <v>73.22</v>
      </c>
      <c r="W1007" s="3">
        <f>StockData[[#This Row],[CLOSE]]-StockData[[#This Row],[PREV. CLOSE]]</f>
        <v>5.7999999999999545</v>
      </c>
      <c r="X1007" s="2">
        <f>IFERROR((StockData[[#This Row],[CLOSE]]-StockData[[#This Row],[PREV. CLOSE]])/StockData[[#This Row],[PREV. CLOSE]],0)</f>
        <v>5.9201796468306154E-3</v>
      </c>
      <c r="Y1007" t="str">
        <f>IF(StockData[[#This Row],[Daily Return %]]&gt;0,"Gain",IF(StockData[[#This Row],[Daily Return %]]&lt;0,"Loss","No Change"))</f>
        <v>Gain</v>
      </c>
    </row>
    <row r="1008" spans="1:25" x14ac:dyDescent="0.3">
      <c r="A1008" s="1">
        <v>46013</v>
      </c>
      <c r="B1008" s="1" t="s">
        <v>1051</v>
      </c>
      <c r="C1008" s="1" t="s">
        <v>274</v>
      </c>
      <c r="D1008">
        <f>MONTH(StockData[[#This Row],[DATE]])</f>
        <v>12</v>
      </c>
      <c r="E1008">
        <v>2025</v>
      </c>
      <c r="F1008" t="s">
        <v>231</v>
      </c>
      <c r="G1008" t="str">
        <f>"Q"&amp;ROUNDUP(StockData[[#This Row],[Month Number]]/3,0)</f>
        <v>Q4</v>
      </c>
      <c r="H1008" s="1" t="s">
        <v>551</v>
      </c>
      <c r="I1008" s="1" t="s">
        <v>29</v>
      </c>
      <c r="J1008" t="s">
        <v>30</v>
      </c>
      <c r="K1008">
        <v>988</v>
      </c>
      <c r="L1008">
        <v>992.9</v>
      </c>
      <c r="M1008">
        <v>983.9</v>
      </c>
      <c r="N1008">
        <v>985.5</v>
      </c>
      <c r="O1008">
        <v>987.2</v>
      </c>
      <c r="P1008">
        <v>987.7</v>
      </c>
      <c r="Q1008">
        <v>987.63</v>
      </c>
      <c r="R1008">
        <v>13540411</v>
      </c>
      <c r="S1008">
        <v>13372875582.700001</v>
      </c>
      <c r="T1008">
        <v>253393</v>
      </c>
      <c r="U1008">
        <v>8188244</v>
      </c>
      <c r="V1008">
        <v>60.47</v>
      </c>
      <c r="W1008" s="3">
        <f>StockData[[#This Row],[CLOSE]]-StockData[[#This Row],[PREV. CLOSE]]</f>
        <v>2.2000000000000455</v>
      </c>
      <c r="X1008" s="2">
        <f>IFERROR((StockData[[#This Row],[CLOSE]]-StockData[[#This Row],[PREV. CLOSE]])/StockData[[#This Row],[PREV. CLOSE]],0)</f>
        <v>2.2323693556570729E-3</v>
      </c>
      <c r="Y1008" t="str">
        <f>IF(StockData[[#This Row],[Daily Return %]]&gt;0,"Gain",IF(StockData[[#This Row],[Daily Return %]]&lt;0,"Loss","No Change"))</f>
        <v>Gain</v>
      </c>
    </row>
    <row r="1009" spans="1:25" x14ac:dyDescent="0.3">
      <c r="A1009" s="1">
        <v>46014</v>
      </c>
      <c r="B1009" s="1" t="s">
        <v>1052</v>
      </c>
      <c r="C1009" s="1" t="s">
        <v>274</v>
      </c>
      <c r="D1009">
        <f>MONTH(StockData[[#This Row],[DATE]])</f>
        <v>12</v>
      </c>
      <c r="E1009">
        <v>2025</v>
      </c>
      <c r="F1009" t="s">
        <v>231</v>
      </c>
      <c r="G1009" t="str">
        <f>"Q"&amp;ROUNDUP(StockData[[#This Row],[Month Number]]/3,0)</f>
        <v>Q4</v>
      </c>
      <c r="H1009" s="1" t="s">
        <v>551</v>
      </c>
      <c r="I1009" s="1" t="s">
        <v>29</v>
      </c>
      <c r="J1009" t="s">
        <v>30</v>
      </c>
      <c r="K1009">
        <v>990.5</v>
      </c>
      <c r="L1009">
        <v>998.9</v>
      </c>
      <c r="M1009">
        <v>987.7</v>
      </c>
      <c r="N1009">
        <v>987.7</v>
      </c>
      <c r="O1009">
        <v>997</v>
      </c>
      <c r="P1009">
        <v>996.6</v>
      </c>
      <c r="Q1009">
        <v>994.81</v>
      </c>
      <c r="R1009">
        <v>17927849</v>
      </c>
      <c r="S1009">
        <v>17834864449.299999</v>
      </c>
      <c r="T1009">
        <v>227121</v>
      </c>
      <c r="U1009">
        <v>9434296</v>
      </c>
      <c r="V1009">
        <v>52.62</v>
      </c>
      <c r="W1009" s="3">
        <f>StockData[[#This Row],[CLOSE]]-StockData[[#This Row],[PREV. CLOSE]]</f>
        <v>8.8999999999999773</v>
      </c>
      <c r="X1009" s="2">
        <f>IFERROR((StockData[[#This Row],[CLOSE]]-StockData[[#This Row],[PREV. CLOSE]])/StockData[[#This Row],[PREV. CLOSE]],0)</f>
        <v>9.0108332489622113E-3</v>
      </c>
      <c r="Y1009" t="str">
        <f>IF(StockData[[#This Row],[Daily Return %]]&gt;0,"Gain",IF(StockData[[#This Row],[Daily Return %]]&lt;0,"Loss","No Change"))</f>
        <v>Gain</v>
      </c>
    </row>
    <row r="1010" spans="1:25" x14ac:dyDescent="0.3">
      <c r="A1010" s="1">
        <v>46015</v>
      </c>
      <c r="B1010" s="1" t="s">
        <v>1053</v>
      </c>
      <c r="C1010" s="1" t="s">
        <v>274</v>
      </c>
      <c r="D1010">
        <f>MONTH(StockData[[#This Row],[DATE]])</f>
        <v>12</v>
      </c>
      <c r="E1010">
        <v>2025</v>
      </c>
      <c r="F1010" t="s">
        <v>231</v>
      </c>
      <c r="G1010" t="str">
        <f>"Q"&amp;ROUNDUP(StockData[[#This Row],[Month Number]]/3,0)</f>
        <v>Q4</v>
      </c>
      <c r="H1010" s="1" t="s">
        <v>551</v>
      </c>
      <c r="I1010" s="1" t="s">
        <v>29</v>
      </c>
      <c r="J1010" t="s">
        <v>30</v>
      </c>
      <c r="K1010">
        <v>993</v>
      </c>
      <c r="L1010">
        <v>999.4</v>
      </c>
      <c r="M1010">
        <v>993</v>
      </c>
      <c r="N1010">
        <v>996.6</v>
      </c>
      <c r="O1010">
        <v>995.3</v>
      </c>
      <c r="P1010">
        <v>997.2</v>
      </c>
      <c r="Q1010">
        <v>996.34</v>
      </c>
      <c r="R1010">
        <v>13699996</v>
      </c>
      <c r="S1010">
        <v>13649827358.4</v>
      </c>
      <c r="T1010">
        <v>203107</v>
      </c>
      <c r="U1010">
        <v>6062889</v>
      </c>
      <c r="V1010">
        <v>44.25</v>
      </c>
      <c r="W1010" s="3">
        <f>StockData[[#This Row],[CLOSE]]-StockData[[#This Row],[PREV. CLOSE]]</f>
        <v>0.60000000000002274</v>
      </c>
      <c r="X1010" s="2">
        <f>IFERROR((StockData[[#This Row],[CLOSE]]-StockData[[#This Row],[PREV. CLOSE]])/StockData[[#This Row],[PREV. CLOSE]],0)</f>
        <v>6.0204695966287647E-4</v>
      </c>
      <c r="Y1010" t="str">
        <f>IF(StockData[[#This Row],[Daily Return %]]&gt;0,"Gain",IF(StockData[[#This Row],[Daily Return %]]&lt;0,"Loss","No Change"))</f>
        <v>Gain</v>
      </c>
    </row>
    <row r="1011" spans="1:25" x14ac:dyDescent="0.3">
      <c r="A1011" s="1">
        <v>46017</v>
      </c>
      <c r="B1011" s="1" t="s">
        <v>1054</v>
      </c>
      <c r="C1011" s="1" t="s">
        <v>274</v>
      </c>
      <c r="D1011">
        <f>MONTH(StockData[[#This Row],[DATE]])</f>
        <v>12</v>
      </c>
      <c r="E1011">
        <v>2025</v>
      </c>
      <c r="F1011" t="s">
        <v>231</v>
      </c>
      <c r="G1011" t="str">
        <f>"Q"&amp;ROUNDUP(StockData[[#This Row],[Month Number]]/3,0)</f>
        <v>Q4</v>
      </c>
      <c r="H1011" s="1" t="s">
        <v>551</v>
      </c>
      <c r="I1011" s="1" t="s">
        <v>29</v>
      </c>
      <c r="J1011" t="s">
        <v>30</v>
      </c>
      <c r="K1011">
        <v>996</v>
      </c>
      <c r="L1011">
        <v>997.2</v>
      </c>
      <c r="M1011">
        <v>987.7</v>
      </c>
      <c r="N1011">
        <v>997.2</v>
      </c>
      <c r="O1011">
        <v>992</v>
      </c>
      <c r="P1011">
        <v>992.1</v>
      </c>
      <c r="Q1011">
        <v>992.32</v>
      </c>
      <c r="R1011">
        <v>9360853</v>
      </c>
      <c r="S1011">
        <v>9288952052.7000008</v>
      </c>
      <c r="T1011">
        <v>196688</v>
      </c>
      <c r="U1011">
        <v>7031168</v>
      </c>
      <c r="V1011">
        <v>75.11</v>
      </c>
      <c r="W1011" s="3">
        <f>StockData[[#This Row],[CLOSE]]-StockData[[#This Row],[PREV. CLOSE]]</f>
        <v>-5.1000000000000227</v>
      </c>
      <c r="X1011" s="2">
        <f>IFERROR((StockData[[#This Row],[CLOSE]]-StockData[[#This Row],[PREV. CLOSE]])/StockData[[#This Row],[PREV. CLOSE]],0)</f>
        <v>-5.1143200962695777E-3</v>
      </c>
      <c r="Y1011" t="str">
        <f>IF(StockData[[#This Row],[Daily Return %]]&gt;0,"Gain",IF(StockData[[#This Row],[Daily Return %]]&lt;0,"Loss","No Change"))</f>
        <v>Loss</v>
      </c>
    </row>
    <row r="1012" spans="1:25" x14ac:dyDescent="0.3">
      <c r="A1012" s="1">
        <v>46020</v>
      </c>
      <c r="B1012" s="1" t="s">
        <v>1055</v>
      </c>
      <c r="C1012" s="1" t="s">
        <v>274</v>
      </c>
      <c r="D1012">
        <f>MONTH(StockData[[#This Row],[DATE]])</f>
        <v>12</v>
      </c>
      <c r="E1012">
        <v>2025</v>
      </c>
      <c r="F1012" t="s">
        <v>231</v>
      </c>
      <c r="G1012" t="str">
        <f>"Q"&amp;ROUNDUP(StockData[[#This Row],[Month Number]]/3,0)</f>
        <v>Q4</v>
      </c>
      <c r="H1012" s="1" t="s">
        <v>551</v>
      </c>
      <c r="I1012" s="1" t="s">
        <v>29</v>
      </c>
      <c r="J1012" t="s">
        <v>30</v>
      </c>
      <c r="K1012">
        <v>993.1</v>
      </c>
      <c r="L1012">
        <v>997.4</v>
      </c>
      <c r="M1012">
        <v>987.2</v>
      </c>
      <c r="N1012">
        <v>992.1</v>
      </c>
      <c r="O1012">
        <v>992.8</v>
      </c>
      <c r="P1012">
        <v>991.7</v>
      </c>
      <c r="Q1012">
        <v>991.31</v>
      </c>
      <c r="R1012">
        <v>13545749</v>
      </c>
      <c r="S1012">
        <v>13427999756</v>
      </c>
      <c r="T1012">
        <v>190711</v>
      </c>
      <c r="U1012">
        <v>8436541</v>
      </c>
      <c r="V1012">
        <v>62.28</v>
      </c>
      <c r="W1012" s="3">
        <f>StockData[[#This Row],[CLOSE]]-StockData[[#This Row],[PREV. CLOSE]]</f>
        <v>-0.39999999999997726</v>
      </c>
      <c r="X1012" s="2">
        <f>IFERROR((StockData[[#This Row],[CLOSE]]-StockData[[#This Row],[PREV. CLOSE]])/StockData[[#This Row],[PREV. CLOSE]],0)</f>
        <v>-4.0318516278598654E-4</v>
      </c>
      <c r="Y1012" t="str">
        <f>IF(StockData[[#This Row],[Daily Return %]]&gt;0,"Gain",IF(StockData[[#This Row],[Daily Return %]]&lt;0,"Loss","No Change"))</f>
        <v>Loss</v>
      </c>
    </row>
    <row r="1013" spans="1:25" x14ac:dyDescent="0.3">
      <c r="A1013" s="1">
        <v>46021</v>
      </c>
      <c r="B1013" s="1" t="s">
        <v>1056</v>
      </c>
      <c r="C1013" s="1" t="s">
        <v>274</v>
      </c>
      <c r="D1013">
        <f>MONTH(StockData[[#This Row],[DATE]])</f>
        <v>12</v>
      </c>
      <c r="E1013">
        <v>2025</v>
      </c>
      <c r="F1013" t="s">
        <v>231</v>
      </c>
      <c r="G1013" t="str">
        <f>"Q"&amp;ROUNDUP(StockData[[#This Row],[Month Number]]/3,0)</f>
        <v>Q4</v>
      </c>
      <c r="H1013" s="1" t="s">
        <v>551</v>
      </c>
      <c r="I1013" s="1" t="s">
        <v>29</v>
      </c>
      <c r="J1013" t="s">
        <v>30</v>
      </c>
      <c r="K1013">
        <v>990.2</v>
      </c>
      <c r="L1013">
        <v>995</v>
      </c>
      <c r="M1013">
        <v>982.2</v>
      </c>
      <c r="N1013">
        <v>991.7</v>
      </c>
      <c r="O1013">
        <v>995</v>
      </c>
      <c r="P1013">
        <v>990.9</v>
      </c>
      <c r="Q1013">
        <v>989.16</v>
      </c>
      <c r="R1013">
        <v>33155849</v>
      </c>
      <c r="S1013">
        <v>32796279701.400002</v>
      </c>
      <c r="T1013">
        <v>393869</v>
      </c>
      <c r="U1013">
        <v>22177609</v>
      </c>
      <c r="V1013">
        <v>66.89</v>
      </c>
      <c r="W1013" s="3">
        <f>StockData[[#This Row],[CLOSE]]-StockData[[#This Row],[PREV. CLOSE]]</f>
        <v>-0.80000000000006821</v>
      </c>
      <c r="X1013" s="2">
        <f>IFERROR((StockData[[#This Row],[CLOSE]]-StockData[[#This Row],[PREV. CLOSE]])/StockData[[#This Row],[PREV. CLOSE]],0)</f>
        <v>-8.0669557325811054E-4</v>
      </c>
      <c r="Y1013" t="str">
        <f>IF(StockData[[#This Row],[Daily Return %]]&gt;0,"Gain",IF(StockData[[#This Row],[Daily Return %]]&lt;0,"Loss","No Change"))</f>
        <v>Loss</v>
      </c>
    </row>
    <row r="1014" spans="1:25" x14ac:dyDescent="0.3">
      <c r="A1014" s="1">
        <v>46022</v>
      </c>
      <c r="B1014" s="1" t="s">
        <v>1057</v>
      </c>
      <c r="C1014" s="1" t="s">
        <v>274</v>
      </c>
      <c r="D1014">
        <f>MONTH(StockData[[#This Row],[DATE]])</f>
        <v>12</v>
      </c>
      <c r="E1014">
        <v>2025</v>
      </c>
      <c r="F1014" t="s">
        <v>231</v>
      </c>
      <c r="G1014" t="str">
        <f>"Q"&amp;ROUNDUP(StockData[[#This Row],[Month Number]]/3,0)</f>
        <v>Q4</v>
      </c>
      <c r="H1014" s="1" t="s">
        <v>551</v>
      </c>
      <c r="I1014" s="1" t="s">
        <v>29</v>
      </c>
      <c r="J1014" t="s">
        <v>30</v>
      </c>
      <c r="K1014">
        <v>991</v>
      </c>
      <c r="L1014">
        <v>997.6</v>
      </c>
      <c r="M1014">
        <v>987.6</v>
      </c>
      <c r="N1014">
        <v>990.9</v>
      </c>
      <c r="O1014">
        <v>992.9</v>
      </c>
      <c r="P1014">
        <v>991.2</v>
      </c>
      <c r="Q1014">
        <v>992.61</v>
      </c>
      <c r="R1014">
        <v>10963454</v>
      </c>
      <c r="S1014">
        <v>10882483821.4</v>
      </c>
      <c r="T1014">
        <v>193549</v>
      </c>
      <c r="U1014">
        <v>7039332</v>
      </c>
      <c r="V1014">
        <v>64.209999999999994</v>
      </c>
      <c r="W1014" s="3">
        <f>StockData[[#This Row],[CLOSE]]-StockData[[#This Row],[PREV. CLOSE]]</f>
        <v>0.30000000000006821</v>
      </c>
      <c r="X1014" s="2">
        <f>IFERROR((StockData[[#This Row],[CLOSE]]-StockData[[#This Row],[PREV. CLOSE]])/StockData[[#This Row],[PREV. CLOSE]],0)</f>
        <v>3.0275507114751056E-4</v>
      </c>
      <c r="Y1014" t="str">
        <f>IF(StockData[[#This Row],[Daily Return %]]&gt;0,"Gain",IF(StockData[[#This Row],[Daily Return %]]&lt;0,"Loss","No Change"))</f>
        <v>Gain</v>
      </c>
    </row>
    <row r="1015" spans="1:25" x14ac:dyDescent="0.3">
      <c r="A1015" s="1">
        <v>45292</v>
      </c>
      <c r="B1015" s="1" t="s">
        <v>1058</v>
      </c>
      <c r="C1015" s="1" t="s">
        <v>26</v>
      </c>
      <c r="D1015">
        <f>MONTH(StockData[[#This Row],[DATE]])</f>
        <v>1</v>
      </c>
      <c r="E1015">
        <v>2024</v>
      </c>
      <c r="F1015" t="s">
        <v>27</v>
      </c>
      <c r="G1015" t="str">
        <f>"Q"&amp;ROUNDUP(StockData[[#This Row],[Month Number]]/3,0)</f>
        <v>Q1</v>
      </c>
      <c r="H1015" s="1" t="s">
        <v>1059</v>
      </c>
      <c r="I1015" s="1" t="s">
        <v>29</v>
      </c>
      <c r="J1015" t="s">
        <v>30</v>
      </c>
      <c r="K1015">
        <v>991.55</v>
      </c>
      <c r="L1015">
        <v>1004.85</v>
      </c>
      <c r="M1015">
        <v>991</v>
      </c>
      <c r="N1015">
        <v>996.6</v>
      </c>
      <c r="O1015">
        <v>994</v>
      </c>
      <c r="P1015">
        <v>999.4</v>
      </c>
      <c r="Q1015">
        <v>999.54</v>
      </c>
      <c r="R1015">
        <v>7683792</v>
      </c>
      <c r="S1015">
        <v>7680242979.25</v>
      </c>
      <c r="T1015">
        <v>179252</v>
      </c>
      <c r="U1015">
        <v>4134924</v>
      </c>
      <c r="V1015">
        <v>53.81</v>
      </c>
      <c r="W1015" s="3">
        <f>StockData[[#This Row],[CLOSE]]-StockData[[#This Row],[PREV. CLOSE]]</f>
        <v>2.7999999999999545</v>
      </c>
      <c r="X1015" s="2">
        <f>IFERROR((StockData[[#This Row],[CLOSE]]-StockData[[#This Row],[PREV. CLOSE]])/StockData[[#This Row],[PREV. CLOSE]],0)</f>
        <v>2.8095524784266051E-3</v>
      </c>
      <c r="Y1015" t="str">
        <f>IF(StockData[[#This Row],[Daily Return %]]&gt;0,"Gain",IF(StockData[[#This Row],[Daily Return %]]&lt;0,"Loss","No Change"))</f>
        <v>Gain</v>
      </c>
    </row>
    <row r="1016" spans="1:25" x14ac:dyDescent="0.3">
      <c r="A1016" s="1">
        <v>45293</v>
      </c>
      <c r="B1016" s="1" t="s">
        <v>1060</v>
      </c>
      <c r="C1016" s="1" t="s">
        <v>26</v>
      </c>
      <c r="D1016">
        <f>MONTH(StockData[[#This Row],[DATE]])</f>
        <v>1</v>
      </c>
      <c r="E1016">
        <v>2024</v>
      </c>
      <c r="F1016" t="s">
        <v>27</v>
      </c>
      <c r="G1016" t="str">
        <f>"Q"&amp;ROUNDUP(StockData[[#This Row],[Month Number]]/3,0)</f>
        <v>Q1</v>
      </c>
      <c r="H1016" s="1" t="s">
        <v>1059</v>
      </c>
      <c r="I1016" s="1" t="s">
        <v>29</v>
      </c>
      <c r="J1016" t="s">
        <v>30</v>
      </c>
      <c r="K1016">
        <v>997</v>
      </c>
      <c r="L1016">
        <v>997.65</v>
      </c>
      <c r="M1016">
        <v>980.25</v>
      </c>
      <c r="N1016">
        <v>999.4</v>
      </c>
      <c r="O1016">
        <v>982.2</v>
      </c>
      <c r="P1016">
        <v>982.25</v>
      </c>
      <c r="Q1016">
        <v>986.5</v>
      </c>
      <c r="R1016">
        <v>16263825</v>
      </c>
      <c r="S1016">
        <v>16044246136.200001</v>
      </c>
      <c r="T1016">
        <v>299393</v>
      </c>
      <c r="U1016">
        <v>8987680</v>
      </c>
      <c r="V1016">
        <v>55.26</v>
      </c>
      <c r="W1016" s="3">
        <f>StockData[[#This Row],[CLOSE]]-StockData[[#This Row],[PREV. CLOSE]]</f>
        <v>-17.149999999999977</v>
      </c>
      <c r="X1016" s="2">
        <f>IFERROR((StockData[[#This Row],[CLOSE]]-StockData[[#This Row],[PREV. CLOSE]])/StockData[[#This Row],[PREV. CLOSE]],0)</f>
        <v>-1.7160296177706601E-2</v>
      </c>
      <c r="Y1016" t="str">
        <f>IF(StockData[[#This Row],[Daily Return %]]&gt;0,"Gain",IF(StockData[[#This Row],[Daily Return %]]&lt;0,"Loss","No Change"))</f>
        <v>Loss</v>
      </c>
    </row>
    <row r="1017" spans="1:25" x14ac:dyDescent="0.3">
      <c r="A1017" s="1">
        <v>45294</v>
      </c>
      <c r="B1017" s="1" t="s">
        <v>1061</v>
      </c>
      <c r="C1017" s="1" t="s">
        <v>26</v>
      </c>
      <c r="D1017">
        <f>MONTH(StockData[[#This Row],[DATE]])</f>
        <v>1</v>
      </c>
      <c r="E1017">
        <v>2024</v>
      </c>
      <c r="F1017" t="s">
        <v>27</v>
      </c>
      <c r="G1017" t="str">
        <f>"Q"&amp;ROUNDUP(StockData[[#This Row],[Month Number]]/3,0)</f>
        <v>Q1</v>
      </c>
      <c r="H1017" s="1" t="s">
        <v>1059</v>
      </c>
      <c r="I1017" s="1" t="s">
        <v>29</v>
      </c>
      <c r="J1017" t="s">
        <v>30</v>
      </c>
      <c r="K1017">
        <v>984.7</v>
      </c>
      <c r="L1017">
        <v>988</v>
      </c>
      <c r="M1017">
        <v>975.1</v>
      </c>
      <c r="N1017">
        <v>982.25</v>
      </c>
      <c r="O1017">
        <v>986.35</v>
      </c>
      <c r="P1017">
        <v>984.05</v>
      </c>
      <c r="Q1017">
        <v>982.04</v>
      </c>
      <c r="R1017">
        <v>16826752</v>
      </c>
      <c r="S1017">
        <v>16524592371.549999</v>
      </c>
      <c r="T1017">
        <v>288368</v>
      </c>
      <c r="U1017">
        <v>9463080</v>
      </c>
      <c r="V1017">
        <v>56.24</v>
      </c>
      <c r="W1017" s="3">
        <f>StockData[[#This Row],[CLOSE]]-StockData[[#This Row],[PREV. CLOSE]]</f>
        <v>1.7999999999999545</v>
      </c>
      <c r="X1017" s="2">
        <f>IFERROR((StockData[[#This Row],[CLOSE]]-StockData[[#This Row],[PREV. CLOSE]])/StockData[[#This Row],[PREV. CLOSE]],0)</f>
        <v>1.8325273606515191E-3</v>
      </c>
      <c r="Y1017" t="str">
        <f>IF(StockData[[#This Row],[Daily Return %]]&gt;0,"Gain",IF(StockData[[#This Row],[Daily Return %]]&lt;0,"Loss","No Change"))</f>
        <v>Gain</v>
      </c>
    </row>
    <row r="1018" spans="1:25" x14ac:dyDescent="0.3">
      <c r="A1018" s="1">
        <v>45295</v>
      </c>
      <c r="B1018" s="1" t="s">
        <v>1062</v>
      </c>
      <c r="C1018" s="1" t="s">
        <v>26</v>
      </c>
      <c r="D1018">
        <f>MONTH(StockData[[#This Row],[DATE]])</f>
        <v>1</v>
      </c>
      <c r="E1018">
        <v>2024</v>
      </c>
      <c r="F1018" t="s">
        <v>27</v>
      </c>
      <c r="G1018" t="str">
        <f>"Q"&amp;ROUNDUP(StockData[[#This Row],[Month Number]]/3,0)</f>
        <v>Q1</v>
      </c>
      <c r="H1018" s="1" t="s">
        <v>1059</v>
      </c>
      <c r="I1018" s="1" t="s">
        <v>29</v>
      </c>
      <c r="J1018" t="s">
        <v>30</v>
      </c>
      <c r="K1018">
        <v>986.4</v>
      </c>
      <c r="L1018">
        <v>989.15</v>
      </c>
      <c r="M1018">
        <v>981.9</v>
      </c>
      <c r="N1018">
        <v>984.05</v>
      </c>
      <c r="O1018">
        <v>988.65</v>
      </c>
      <c r="P1018">
        <v>987.15</v>
      </c>
      <c r="Q1018">
        <v>985.6</v>
      </c>
      <c r="R1018">
        <v>22789140</v>
      </c>
      <c r="S1018">
        <v>22461089129.099998</v>
      </c>
      <c r="T1018">
        <v>309334</v>
      </c>
      <c r="U1018">
        <v>16967479</v>
      </c>
      <c r="V1018">
        <v>74.45</v>
      </c>
      <c r="W1018" s="3">
        <f>StockData[[#This Row],[CLOSE]]-StockData[[#This Row],[PREV. CLOSE]]</f>
        <v>3.1000000000000227</v>
      </c>
      <c r="X1018" s="2">
        <f>IFERROR((StockData[[#This Row],[CLOSE]]-StockData[[#This Row],[PREV. CLOSE]])/StockData[[#This Row],[PREV. CLOSE]],0)</f>
        <v>3.1502464305675757E-3</v>
      </c>
      <c r="Y1018" t="str">
        <f>IF(StockData[[#This Row],[Daily Return %]]&gt;0,"Gain",IF(StockData[[#This Row],[Daily Return %]]&lt;0,"Loss","No Change"))</f>
        <v>Gain</v>
      </c>
    </row>
    <row r="1019" spans="1:25" x14ac:dyDescent="0.3">
      <c r="A1019" s="1">
        <v>45296</v>
      </c>
      <c r="B1019" s="1" t="s">
        <v>1063</v>
      </c>
      <c r="C1019" s="1" t="s">
        <v>26</v>
      </c>
      <c r="D1019">
        <f>MONTH(StockData[[#This Row],[DATE]])</f>
        <v>1</v>
      </c>
      <c r="E1019">
        <v>2024</v>
      </c>
      <c r="F1019" t="s">
        <v>27</v>
      </c>
      <c r="G1019" t="str">
        <f>"Q"&amp;ROUNDUP(StockData[[#This Row],[Month Number]]/3,0)</f>
        <v>Q1</v>
      </c>
      <c r="H1019" s="1" t="s">
        <v>1059</v>
      </c>
      <c r="I1019" s="1" t="s">
        <v>29</v>
      </c>
      <c r="J1019" t="s">
        <v>30</v>
      </c>
      <c r="K1019">
        <v>988</v>
      </c>
      <c r="L1019">
        <v>998.3</v>
      </c>
      <c r="M1019">
        <v>983.8</v>
      </c>
      <c r="N1019">
        <v>987.15</v>
      </c>
      <c r="O1019">
        <v>992.55</v>
      </c>
      <c r="P1019">
        <v>993.7</v>
      </c>
      <c r="Q1019">
        <v>990.9</v>
      </c>
      <c r="R1019">
        <v>14875499</v>
      </c>
      <c r="S1019">
        <v>14740093870.25</v>
      </c>
      <c r="T1019">
        <v>312189</v>
      </c>
      <c r="U1019">
        <v>9332205</v>
      </c>
      <c r="V1019">
        <v>62.74</v>
      </c>
      <c r="W1019" s="3">
        <f>StockData[[#This Row],[CLOSE]]-StockData[[#This Row],[PREV. CLOSE]]</f>
        <v>6.5500000000000682</v>
      </c>
      <c r="X1019" s="2">
        <f>IFERROR((StockData[[#This Row],[CLOSE]]-StockData[[#This Row],[PREV. CLOSE]])/StockData[[#This Row],[PREV. CLOSE]],0)</f>
        <v>6.6352631312364572E-3</v>
      </c>
      <c r="Y1019" t="str">
        <f>IF(StockData[[#This Row],[Daily Return %]]&gt;0,"Gain",IF(StockData[[#This Row],[Daily Return %]]&lt;0,"Loss","No Change"))</f>
        <v>Gain</v>
      </c>
    </row>
    <row r="1020" spans="1:25" x14ac:dyDescent="0.3">
      <c r="A1020" s="1">
        <v>45299</v>
      </c>
      <c r="B1020" s="1" t="s">
        <v>1064</v>
      </c>
      <c r="C1020" s="1" t="s">
        <v>26</v>
      </c>
      <c r="D1020">
        <f>MONTH(StockData[[#This Row],[DATE]])</f>
        <v>1</v>
      </c>
      <c r="E1020">
        <v>2024</v>
      </c>
      <c r="F1020" t="s">
        <v>27</v>
      </c>
      <c r="G1020" t="str">
        <f>"Q"&amp;ROUNDUP(StockData[[#This Row],[Month Number]]/3,0)</f>
        <v>Q1</v>
      </c>
      <c r="H1020" s="1" t="s">
        <v>1059</v>
      </c>
      <c r="I1020" s="1" t="s">
        <v>29</v>
      </c>
      <c r="J1020" t="s">
        <v>30</v>
      </c>
      <c r="K1020">
        <v>994</v>
      </c>
      <c r="L1020">
        <v>998.2</v>
      </c>
      <c r="M1020">
        <v>980.3</v>
      </c>
      <c r="N1020">
        <v>993.7</v>
      </c>
      <c r="O1020">
        <v>983</v>
      </c>
      <c r="P1020">
        <v>982</v>
      </c>
      <c r="Q1020">
        <v>989.45</v>
      </c>
      <c r="R1020">
        <v>8393164</v>
      </c>
      <c r="S1020">
        <v>8304657336.6499996</v>
      </c>
      <c r="T1020">
        <v>196576</v>
      </c>
      <c r="U1020">
        <v>4175907</v>
      </c>
      <c r="V1020">
        <v>49.75</v>
      </c>
      <c r="W1020" s="3">
        <f>StockData[[#This Row],[CLOSE]]-StockData[[#This Row],[PREV. CLOSE]]</f>
        <v>-11.700000000000045</v>
      </c>
      <c r="X1020" s="2">
        <f>IFERROR((StockData[[#This Row],[CLOSE]]-StockData[[#This Row],[PREV. CLOSE]])/StockData[[#This Row],[PREV. CLOSE]],0)</f>
        <v>-1.1774177317097761E-2</v>
      </c>
      <c r="Y1020" t="str">
        <f>IF(StockData[[#This Row],[Daily Return %]]&gt;0,"Gain",IF(StockData[[#This Row],[Daily Return %]]&lt;0,"Loss","No Change"))</f>
        <v>Loss</v>
      </c>
    </row>
    <row r="1021" spans="1:25" x14ac:dyDescent="0.3">
      <c r="A1021" s="1">
        <v>45300</v>
      </c>
      <c r="B1021" s="1" t="s">
        <v>1065</v>
      </c>
      <c r="C1021" s="1" t="s">
        <v>26</v>
      </c>
      <c r="D1021">
        <f>MONTH(StockData[[#This Row],[DATE]])</f>
        <v>1</v>
      </c>
      <c r="E1021">
        <v>2024</v>
      </c>
      <c r="F1021" t="s">
        <v>27</v>
      </c>
      <c r="G1021" t="str">
        <f>"Q"&amp;ROUNDUP(StockData[[#This Row],[Month Number]]/3,0)</f>
        <v>Q1</v>
      </c>
      <c r="H1021" s="1" t="s">
        <v>1059</v>
      </c>
      <c r="I1021" s="1" t="s">
        <v>29</v>
      </c>
      <c r="J1021" t="s">
        <v>30</v>
      </c>
      <c r="K1021">
        <v>986.25</v>
      </c>
      <c r="L1021">
        <v>995</v>
      </c>
      <c r="M1021">
        <v>975.4</v>
      </c>
      <c r="N1021">
        <v>982</v>
      </c>
      <c r="O1021">
        <v>978</v>
      </c>
      <c r="P1021">
        <v>979.75</v>
      </c>
      <c r="Q1021">
        <v>984.62</v>
      </c>
      <c r="R1021">
        <v>14660414</v>
      </c>
      <c r="S1021">
        <v>14434925887.700001</v>
      </c>
      <c r="T1021">
        <v>202344</v>
      </c>
      <c r="U1021">
        <v>5515197</v>
      </c>
      <c r="V1021">
        <v>37.619999999999997</v>
      </c>
      <c r="W1021" s="3">
        <f>StockData[[#This Row],[CLOSE]]-StockData[[#This Row],[PREV. CLOSE]]</f>
        <v>-2.25</v>
      </c>
      <c r="X1021" s="2">
        <f>IFERROR((StockData[[#This Row],[CLOSE]]-StockData[[#This Row],[PREV. CLOSE]])/StockData[[#This Row],[PREV. CLOSE]],0)</f>
        <v>-2.2912423625254582E-3</v>
      </c>
      <c r="Y1021" t="str">
        <f>IF(StockData[[#This Row],[Daily Return %]]&gt;0,"Gain",IF(StockData[[#This Row],[Daily Return %]]&lt;0,"Loss","No Change"))</f>
        <v>Loss</v>
      </c>
    </row>
    <row r="1022" spans="1:25" x14ac:dyDescent="0.3">
      <c r="A1022" s="1">
        <v>45301</v>
      </c>
      <c r="B1022" s="1" t="s">
        <v>1066</v>
      </c>
      <c r="C1022" s="1" t="s">
        <v>26</v>
      </c>
      <c r="D1022">
        <f>MONTH(StockData[[#This Row],[DATE]])</f>
        <v>1</v>
      </c>
      <c r="E1022">
        <v>2024</v>
      </c>
      <c r="F1022" t="s">
        <v>27</v>
      </c>
      <c r="G1022" t="str">
        <f>"Q"&amp;ROUNDUP(StockData[[#This Row],[Month Number]]/3,0)</f>
        <v>Q1</v>
      </c>
      <c r="H1022" s="1" t="s">
        <v>1059</v>
      </c>
      <c r="I1022" s="1" t="s">
        <v>29</v>
      </c>
      <c r="J1022" t="s">
        <v>30</v>
      </c>
      <c r="K1022">
        <v>974.3</v>
      </c>
      <c r="L1022">
        <v>994.95</v>
      </c>
      <c r="M1022">
        <v>974.3</v>
      </c>
      <c r="N1022">
        <v>979.75</v>
      </c>
      <c r="O1022">
        <v>992.5</v>
      </c>
      <c r="P1022">
        <v>993.05</v>
      </c>
      <c r="Q1022">
        <v>989.28</v>
      </c>
      <c r="R1022">
        <v>9409181</v>
      </c>
      <c r="S1022">
        <v>9308354597.1000004</v>
      </c>
      <c r="T1022">
        <v>183064</v>
      </c>
      <c r="U1022">
        <v>5749186</v>
      </c>
      <c r="V1022">
        <v>61.1</v>
      </c>
      <c r="W1022" s="3">
        <f>StockData[[#This Row],[CLOSE]]-StockData[[#This Row],[PREV. CLOSE]]</f>
        <v>13.299999999999955</v>
      </c>
      <c r="X1022" s="2">
        <f>IFERROR((StockData[[#This Row],[CLOSE]]-StockData[[#This Row],[PREV. CLOSE]])/StockData[[#This Row],[PREV. CLOSE]],0)</f>
        <v>1.3574891553967803E-2</v>
      </c>
      <c r="Y1022" t="str">
        <f>IF(StockData[[#This Row],[Daily Return %]]&gt;0,"Gain",IF(StockData[[#This Row],[Daily Return %]]&lt;0,"Loss","No Change"))</f>
        <v>Gain</v>
      </c>
    </row>
    <row r="1023" spans="1:25" x14ac:dyDescent="0.3">
      <c r="A1023" s="1">
        <v>45302</v>
      </c>
      <c r="B1023" s="1" t="s">
        <v>1067</v>
      </c>
      <c r="C1023" s="1" t="s">
        <v>26</v>
      </c>
      <c r="D1023">
        <f>MONTH(StockData[[#This Row],[DATE]])</f>
        <v>1</v>
      </c>
      <c r="E1023">
        <v>2024</v>
      </c>
      <c r="F1023" t="s">
        <v>27</v>
      </c>
      <c r="G1023" t="str">
        <f>"Q"&amp;ROUNDUP(StockData[[#This Row],[Month Number]]/3,0)</f>
        <v>Q1</v>
      </c>
      <c r="H1023" s="1" t="s">
        <v>1059</v>
      </c>
      <c r="I1023" s="1" t="s">
        <v>29</v>
      </c>
      <c r="J1023" t="s">
        <v>30</v>
      </c>
      <c r="K1023">
        <v>995.3</v>
      </c>
      <c r="L1023">
        <v>998.5</v>
      </c>
      <c r="M1023">
        <v>986.85</v>
      </c>
      <c r="N1023">
        <v>993.05</v>
      </c>
      <c r="O1023">
        <v>990.4</v>
      </c>
      <c r="P1023">
        <v>991.15</v>
      </c>
      <c r="Q1023">
        <v>991.28</v>
      </c>
      <c r="R1023">
        <v>6451345</v>
      </c>
      <c r="S1023">
        <v>6395101765.1000004</v>
      </c>
      <c r="T1023">
        <v>205605</v>
      </c>
      <c r="U1023">
        <v>3996181</v>
      </c>
      <c r="V1023">
        <v>61.94</v>
      </c>
      <c r="W1023" s="3">
        <f>StockData[[#This Row],[CLOSE]]-StockData[[#This Row],[PREV. CLOSE]]</f>
        <v>-1.8999999999999773</v>
      </c>
      <c r="X1023" s="2">
        <f>IFERROR((StockData[[#This Row],[CLOSE]]-StockData[[#This Row],[PREV. CLOSE]])/StockData[[#This Row],[PREV. CLOSE]],0)</f>
        <v>-1.9132974170484641E-3</v>
      </c>
      <c r="Y1023" t="str">
        <f>IF(StockData[[#This Row],[Daily Return %]]&gt;0,"Gain",IF(StockData[[#This Row],[Daily Return %]]&lt;0,"Loss","No Change"))</f>
        <v>Loss</v>
      </c>
    </row>
    <row r="1024" spans="1:25" x14ac:dyDescent="0.3">
      <c r="A1024" s="1">
        <v>45303</v>
      </c>
      <c r="B1024" s="1" t="s">
        <v>1068</v>
      </c>
      <c r="C1024" s="1" t="s">
        <v>26</v>
      </c>
      <c r="D1024">
        <f>MONTH(StockData[[#This Row],[DATE]])</f>
        <v>1</v>
      </c>
      <c r="E1024">
        <v>2024</v>
      </c>
      <c r="F1024" t="s">
        <v>27</v>
      </c>
      <c r="G1024" t="str">
        <f>"Q"&amp;ROUNDUP(StockData[[#This Row],[Month Number]]/3,0)</f>
        <v>Q1</v>
      </c>
      <c r="H1024" s="1" t="s">
        <v>1059</v>
      </c>
      <c r="I1024" s="1" t="s">
        <v>29</v>
      </c>
      <c r="J1024" t="s">
        <v>30</v>
      </c>
      <c r="K1024">
        <v>994.8</v>
      </c>
      <c r="L1024">
        <v>1008.7</v>
      </c>
      <c r="M1024">
        <v>991.75</v>
      </c>
      <c r="N1024">
        <v>991.15</v>
      </c>
      <c r="O1024">
        <v>1001.95</v>
      </c>
      <c r="P1024">
        <v>1003.5</v>
      </c>
      <c r="Q1024">
        <v>1002.83</v>
      </c>
      <c r="R1024">
        <v>12255743</v>
      </c>
      <c r="S1024">
        <v>12290375605.85</v>
      </c>
      <c r="T1024">
        <v>255004</v>
      </c>
      <c r="U1024">
        <v>8277142</v>
      </c>
      <c r="V1024">
        <v>67.540000000000006</v>
      </c>
      <c r="W1024" s="3">
        <f>StockData[[#This Row],[CLOSE]]-StockData[[#This Row],[PREV. CLOSE]]</f>
        <v>12.350000000000023</v>
      </c>
      <c r="X1024" s="2">
        <f>IFERROR((StockData[[#This Row],[CLOSE]]-StockData[[#This Row],[PREV. CLOSE]])/StockData[[#This Row],[PREV. CLOSE]],0)</f>
        <v>1.2460273419764942E-2</v>
      </c>
      <c r="Y1024" t="str">
        <f>IF(StockData[[#This Row],[Daily Return %]]&gt;0,"Gain",IF(StockData[[#This Row],[Daily Return %]]&lt;0,"Loss","No Change"))</f>
        <v>Gain</v>
      </c>
    </row>
    <row r="1025" spans="1:25" x14ac:dyDescent="0.3">
      <c r="A1025" s="1">
        <v>45306</v>
      </c>
      <c r="B1025" s="1" t="s">
        <v>1069</v>
      </c>
      <c r="C1025" s="1" t="s">
        <v>26</v>
      </c>
      <c r="D1025">
        <f>MONTH(StockData[[#This Row],[DATE]])</f>
        <v>1</v>
      </c>
      <c r="E1025">
        <v>2024</v>
      </c>
      <c r="F1025" t="s">
        <v>27</v>
      </c>
      <c r="G1025" t="str">
        <f>"Q"&amp;ROUNDUP(StockData[[#This Row],[Month Number]]/3,0)</f>
        <v>Q1</v>
      </c>
      <c r="H1025" s="1" t="s">
        <v>1059</v>
      </c>
      <c r="I1025" s="1" t="s">
        <v>29</v>
      </c>
      <c r="J1025" t="s">
        <v>30</v>
      </c>
      <c r="K1025">
        <v>1003.5</v>
      </c>
      <c r="L1025">
        <v>1011.65</v>
      </c>
      <c r="M1025">
        <v>999.25</v>
      </c>
      <c r="N1025">
        <v>1003.5</v>
      </c>
      <c r="O1025">
        <v>1010</v>
      </c>
      <c r="P1025">
        <v>1009.85</v>
      </c>
      <c r="Q1025">
        <v>1007.04</v>
      </c>
      <c r="R1025">
        <v>12388044</v>
      </c>
      <c r="S1025">
        <v>12475200079.75</v>
      </c>
      <c r="T1025">
        <v>339028</v>
      </c>
      <c r="U1025">
        <v>7485540</v>
      </c>
      <c r="V1025">
        <v>60.43</v>
      </c>
      <c r="W1025" s="3">
        <f>StockData[[#This Row],[CLOSE]]-StockData[[#This Row],[PREV. CLOSE]]</f>
        <v>6.3500000000000227</v>
      </c>
      <c r="X1025" s="2">
        <f>IFERROR((StockData[[#This Row],[CLOSE]]-StockData[[#This Row],[PREV. CLOSE]])/StockData[[#This Row],[PREV. CLOSE]],0)</f>
        <v>6.327852516193346E-3</v>
      </c>
      <c r="Y1025" t="str">
        <f>IF(StockData[[#This Row],[Daily Return %]]&gt;0,"Gain",IF(StockData[[#This Row],[Daily Return %]]&lt;0,"Loss","No Change"))</f>
        <v>Gain</v>
      </c>
    </row>
    <row r="1026" spans="1:25" x14ac:dyDescent="0.3">
      <c r="A1026" s="1">
        <v>45307</v>
      </c>
      <c r="B1026" s="1" t="s">
        <v>1070</v>
      </c>
      <c r="C1026" s="1" t="s">
        <v>26</v>
      </c>
      <c r="D1026">
        <f>MONTH(StockData[[#This Row],[DATE]])</f>
        <v>1</v>
      </c>
      <c r="E1026">
        <v>2024</v>
      </c>
      <c r="F1026" t="s">
        <v>27</v>
      </c>
      <c r="G1026" t="str">
        <f>"Q"&amp;ROUNDUP(StockData[[#This Row],[Month Number]]/3,0)</f>
        <v>Q1</v>
      </c>
      <c r="H1026" s="1" t="s">
        <v>1059</v>
      </c>
      <c r="I1026" s="1" t="s">
        <v>29</v>
      </c>
      <c r="J1026" t="s">
        <v>30</v>
      </c>
      <c r="K1026">
        <v>1006.1</v>
      </c>
      <c r="L1026">
        <v>1015.8</v>
      </c>
      <c r="M1026">
        <v>1004.6</v>
      </c>
      <c r="N1026">
        <v>1009.85</v>
      </c>
      <c r="O1026">
        <v>1007.65</v>
      </c>
      <c r="P1026">
        <v>1009.05</v>
      </c>
      <c r="Q1026">
        <v>1010.56</v>
      </c>
      <c r="R1026">
        <v>11505126</v>
      </c>
      <c r="S1026">
        <v>11626570821.35</v>
      </c>
      <c r="T1026">
        <v>286201</v>
      </c>
      <c r="U1026">
        <v>6625571</v>
      </c>
      <c r="V1026">
        <v>57.59</v>
      </c>
      <c r="W1026" s="3">
        <f>StockData[[#This Row],[CLOSE]]-StockData[[#This Row],[PREV. CLOSE]]</f>
        <v>-0.80000000000006821</v>
      </c>
      <c r="X1026" s="2">
        <f>IFERROR((StockData[[#This Row],[CLOSE]]-StockData[[#This Row],[PREV. CLOSE]])/StockData[[#This Row],[PREV. CLOSE]],0)</f>
        <v>-7.9219686092000619E-4</v>
      </c>
      <c r="Y1026" t="str">
        <f>IF(StockData[[#This Row],[Daily Return %]]&gt;0,"Gain",IF(StockData[[#This Row],[Daily Return %]]&lt;0,"Loss","No Change"))</f>
        <v>Loss</v>
      </c>
    </row>
    <row r="1027" spans="1:25" x14ac:dyDescent="0.3">
      <c r="A1027" s="1">
        <v>45308</v>
      </c>
      <c r="B1027" s="1" t="s">
        <v>1071</v>
      </c>
      <c r="C1027" s="1" t="s">
        <v>26</v>
      </c>
      <c r="D1027">
        <f>MONTH(StockData[[#This Row],[DATE]])</f>
        <v>1</v>
      </c>
      <c r="E1027">
        <v>2024</v>
      </c>
      <c r="F1027" t="s">
        <v>27</v>
      </c>
      <c r="G1027" t="str">
        <f>"Q"&amp;ROUNDUP(StockData[[#This Row],[Month Number]]/3,0)</f>
        <v>Q1</v>
      </c>
      <c r="H1027" s="1" t="s">
        <v>1059</v>
      </c>
      <c r="I1027" s="1" t="s">
        <v>29</v>
      </c>
      <c r="J1027" t="s">
        <v>30</v>
      </c>
      <c r="K1027">
        <v>987.9</v>
      </c>
      <c r="L1027">
        <v>1007.8</v>
      </c>
      <c r="M1027">
        <v>976.75</v>
      </c>
      <c r="N1027">
        <v>1009.05</v>
      </c>
      <c r="O1027">
        <v>979.5</v>
      </c>
      <c r="P1027">
        <v>981.75</v>
      </c>
      <c r="Q1027">
        <v>989.71</v>
      </c>
      <c r="R1027">
        <v>41914771</v>
      </c>
      <c r="S1027">
        <v>41483325173.949997</v>
      </c>
      <c r="T1027">
        <v>580135</v>
      </c>
      <c r="U1027">
        <v>17595246</v>
      </c>
      <c r="V1027">
        <v>41.98</v>
      </c>
      <c r="W1027" s="3">
        <f>StockData[[#This Row],[CLOSE]]-StockData[[#This Row],[PREV. CLOSE]]</f>
        <v>-27.299999999999955</v>
      </c>
      <c r="X1027" s="2">
        <f>IFERROR((StockData[[#This Row],[CLOSE]]-StockData[[#This Row],[PREV. CLOSE]])/StockData[[#This Row],[PREV. CLOSE]],0)</f>
        <v>-2.7055150884495272E-2</v>
      </c>
      <c r="Y1027" t="str">
        <f>IF(StockData[[#This Row],[Daily Return %]]&gt;0,"Gain",IF(StockData[[#This Row],[Daily Return %]]&lt;0,"Loss","No Change"))</f>
        <v>Loss</v>
      </c>
    </row>
    <row r="1028" spans="1:25" x14ac:dyDescent="0.3">
      <c r="A1028" s="1">
        <v>45309</v>
      </c>
      <c r="B1028" s="1" t="s">
        <v>1072</v>
      </c>
      <c r="C1028" s="1" t="s">
        <v>26</v>
      </c>
      <c r="D1028">
        <f>MONTH(StockData[[#This Row],[DATE]])</f>
        <v>1</v>
      </c>
      <c r="E1028">
        <v>2024</v>
      </c>
      <c r="F1028" t="s">
        <v>27</v>
      </c>
      <c r="G1028" t="str">
        <f>"Q"&amp;ROUNDUP(StockData[[#This Row],[Month Number]]/3,0)</f>
        <v>Q1</v>
      </c>
      <c r="H1028" s="1" t="s">
        <v>1059</v>
      </c>
      <c r="I1028" s="1" t="s">
        <v>29</v>
      </c>
      <c r="J1028" t="s">
        <v>30</v>
      </c>
      <c r="K1028">
        <v>973.95</v>
      </c>
      <c r="L1028">
        <v>994.3</v>
      </c>
      <c r="M1028">
        <v>970.15</v>
      </c>
      <c r="N1028">
        <v>981.75</v>
      </c>
      <c r="O1028">
        <v>987.5</v>
      </c>
      <c r="P1028">
        <v>986.35</v>
      </c>
      <c r="Q1028">
        <v>984.56</v>
      </c>
      <c r="R1028">
        <v>17902484</v>
      </c>
      <c r="S1028">
        <v>17626126346.950001</v>
      </c>
      <c r="T1028">
        <v>405442</v>
      </c>
      <c r="U1028">
        <v>11114591</v>
      </c>
      <c r="V1028">
        <v>62.08</v>
      </c>
      <c r="W1028" s="3">
        <f>StockData[[#This Row],[CLOSE]]-StockData[[#This Row],[PREV. CLOSE]]</f>
        <v>4.6000000000000227</v>
      </c>
      <c r="X1028" s="2">
        <f>IFERROR((StockData[[#This Row],[CLOSE]]-StockData[[#This Row],[PREV. CLOSE]])/StockData[[#This Row],[PREV. CLOSE]],0)</f>
        <v>4.6855105678635326E-3</v>
      </c>
      <c r="Y1028" t="str">
        <f>IF(StockData[[#This Row],[Daily Return %]]&gt;0,"Gain",IF(StockData[[#This Row],[Daily Return %]]&lt;0,"Loss","No Change"))</f>
        <v>Gain</v>
      </c>
    </row>
    <row r="1029" spans="1:25" x14ac:dyDescent="0.3">
      <c r="A1029" s="1">
        <v>45310</v>
      </c>
      <c r="B1029" s="1" t="s">
        <v>1073</v>
      </c>
      <c r="C1029" s="1" t="s">
        <v>26</v>
      </c>
      <c r="D1029">
        <f>MONTH(StockData[[#This Row],[DATE]])</f>
        <v>1</v>
      </c>
      <c r="E1029">
        <v>2024</v>
      </c>
      <c r="F1029" t="s">
        <v>27</v>
      </c>
      <c r="G1029" t="str">
        <f>"Q"&amp;ROUNDUP(StockData[[#This Row],[Month Number]]/3,0)</f>
        <v>Q1</v>
      </c>
      <c r="H1029" s="1" t="s">
        <v>1059</v>
      </c>
      <c r="I1029" s="1" t="s">
        <v>29</v>
      </c>
      <c r="J1029" t="s">
        <v>30</v>
      </c>
      <c r="K1029">
        <v>991.3</v>
      </c>
      <c r="L1029">
        <v>1010.9</v>
      </c>
      <c r="M1029">
        <v>987.55</v>
      </c>
      <c r="N1029">
        <v>986.35</v>
      </c>
      <c r="O1029">
        <v>1000</v>
      </c>
      <c r="P1029">
        <v>999.2</v>
      </c>
      <c r="Q1029">
        <v>1002.64</v>
      </c>
      <c r="R1029">
        <v>23271148</v>
      </c>
      <c r="S1029">
        <v>23332513523.599998</v>
      </c>
      <c r="T1029">
        <v>373845</v>
      </c>
      <c r="U1029">
        <v>16874233</v>
      </c>
      <c r="V1029">
        <v>72.510000000000005</v>
      </c>
      <c r="W1029" s="3">
        <f>StockData[[#This Row],[CLOSE]]-StockData[[#This Row],[PREV. CLOSE]]</f>
        <v>12.850000000000023</v>
      </c>
      <c r="X1029" s="2">
        <f>IFERROR((StockData[[#This Row],[CLOSE]]-StockData[[#This Row],[PREV. CLOSE]])/StockData[[#This Row],[PREV. CLOSE]],0)</f>
        <v>1.3027829877832435E-2</v>
      </c>
      <c r="Y1029" t="str">
        <f>IF(StockData[[#This Row],[Daily Return %]]&gt;0,"Gain",IF(StockData[[#This Row],[Daily Return %]]&lt;0,"Loss","No Change"))</f>
        <v>Gain</v>
      </c>
    </row>
    <row r="1030" spans="1:25" x14ac:dyDescent="0.3">
      <c r="A1030" s="1">
        <v>45311</v>
      </c>
      <c r="B1030" s="1" t="s">
        <v>1074</v>
      </c>
      <c r="C1030" s="1" t="s">
        <v>26</v>
      </c>
      <c r="D1030">
        <f>MONTH(StockData[[#This Row],[DATE]])</f>
        <v>1</v>
      </c>
      <c r="E1030">
        <v>2024</v>
      </c>
      <c r="F1030" t="s">
        <v>27</v>
      </c>
      <c r="G1030" t="str">
        <f>"Q"&amp;ROUNDUP(StockData[[#This Row],[Month Number]]/3,0)</f>
        <v>Q1</v>
      </c>
      <c r="H1030" s="1" t="s">
        <v>1059</v>
      </c>
      <c r="I1030" s="1" t="s">
        <v>29</v>
      </c>
      <c r="J1030" t="s">
        <v>30</v>
      </c>
      <c r="K1030">
        <v>1005.95</v>
      </c>
      <c r="L1030">
        <v>1014.7</v>
      </c>
      <c r="M1030">
        <v>995.3</v>
      </c>
      <c r="N1030">
        <v>999.2</v>
      </c>
      <c r="O1030">
        <v>1011.5</v>
      </c>
      <c r="P1030">
        <v>1008.7</v>
      </c>
      <c r="Q1030">
        <v>1005.17</v>
      </c>
      <c r="R1030">
        <v>8788873</v>
      </c>
      <c r="S1030">
        <v>8834323616.7999992</v>
      </c>
      <c r="T1030">
        <v>172248</v>
      </c>
      <c r="U1030">
        <v>1752682</v>
      </c>
      <c r="V1030">
        <v>19.940000000000001</v>
      </c>
      <c r="W1030" s="3">
        <f>StockData[[#This Row],[CLOSE]]-StockData[[#This Row],[PREV. CLOSE]]</f>
        <v>9.5</v>
      </c>
      <c r="X1030" s="2">
        <f>IFERROR((StockData[[#This Row],[CLOSE]]-StockData[[#This Row],[PREV. CLOSE]])/StockData[[#This Row],[PREV. CLOSE]],0)</f>
        <v>9.507606084867894E-3</v>
      </c>
      <c r="Y1030" t="str">
        <f>IF(StockData[[#This Row],[Daily Return %]]&gt;0,"Gain",IF(StockData[[#This Row],[Daily Return %]]&lt;0,"Loss","No Change"))</f>
        <v>Gain</v>
      </c>
    </row>
    <row r="1031" spans="1:25" x14ac:dyDescent="0.3">
      <c r="A1031" s="1">
        <v>45314</v>
      </c>
      <c r="B1031" s="1" t="s">
        <v>1075</v>
      </c>
      <c r="C1031" s="1" t="s">
        <v>26</v>
      </c>
      <c r="D1031">
        <f>MONTH(StockData[[#This Row],[DATE]])</f>
        <v>1</v>
      </c>
      <c r="E1031">
        <v>2024</v>
      </c>
      <c r="F1031" t="s">
        <v>27</v>
      </c>
      <c r="G1031" t="str">
        <f>"Q"&amp;ROUNDUP(StockData[[#This Row],[Month Number]]/3,0)</f>
        <v>Q1</v>
      </c>
      <c r="H1031" s="1" t="s">
        <v>1059</v>
      </c>
      <c r="I1031" s="1" t="s">
        <v>29</v>
      </c>
      <c r="J1031" t="s">
        <v>30</v>
      </c>
      <c r="K1031">
        <v>1059.0999999999999</v>
      </c>
      <c r="L1031">
        <v>1059.4000000000001</v>
      </c>
      <c r="M1031">
        <v>1021.2</v>
      </c>
      <c r="N1031">
        <v>1008.7</v>
      </c>
      <c r="O1031">
        <v>1027.9000000000001</v>
      </c>
      <c r="P1031">
        <v>1029.05</v>
      </c>
      <c r="Q1031">
        <v>1035.82</v>
      </c>
      <c r="R1031">
        <v>50797448</v>
      </c>
      <c r="S1031">
        <v>52616782751.050003</v>
      </c>
      <c r="T1031">
        <v>669065</v>
      </c>
      <c r="U1031">
        <v>31661624</v>
      </c>
      <c r="V1031">
        <v>62.33</v>
      </c>
      <c r="W1031" s="3">
        <f>StockData[[#This Row],[CLOSE]]-StockData[[#This Row],[PREV. CLOSE]]</f>
        <v>20.349999999999909</v>
      </c>
      <c r="X1031" s="2">
        <f>IFERROR((StockData[[#This Row],[CLOSE]]-StockData[[#This Row],[PREV. CLOSE]])/StockData[[#This Row],[PREV. CLOSE]],0)</f>
        <v>2.0174482006542985E-2</v>
      </c>
      <c r="Y1031" t="str">
        <f>IF(StockData[[#This Row],[Daily Return %]]&gt;0,"Gain",IF(StockData[[#This Row],[Daily Return %]]&lt;0,"Loss","No Change"))</f>
        <v>Gain</v>
      </c>
    </row>
    <row r="1032" spans="1:25" x14ac:dyDescent="0.3">
      <c r="A1032" s="1">
        <v>45315</v>
      </c>
      <c r="B1032" s="1" t="s">
        <v>1076</v>
      </c>
      <c r="C1032" s="1" t="s">
        <v>26</v>
      </c>
      <c r="D1032">
        <f>MONTH(StockData[[#This Row],[DATE]])</f>
        <v>1</v>
      </c>
      <c r="E1032">
        <v>2024</v>
      </c>
      <c r="F1032" t="s">
        <v>27</v>
      </c>
      <c r="G1032" t="str">
        <f>"Q"&amp;ROUNDUP(StockData[[#This Row],[Month Number]]/3,0)</f>
        <v>Q1</v>
      </c>
      <c r="H1032" s="1" t="s">
        <v>1059</v>
      </c>
      <c r="I1032" s="1" t="s">
        <v>29</v>
      </c>
      <c r="J1032" t="s">
        <v>30</v>
      </c>
      <c r="K1032">
        <v>1029.45</v>
      </c>
      <c r="L1032">
        <v>1035.95</v>
      </c>
      <c r="M1032">
        <v>996.65</v>
      </c>
      <c r="N1032">
        <v>1029.05</v>
      </c>
      <c r="O1032">
        <v>998.3</v>
      </c>
      <c r="P1032">
        <v>999.2</v>
      </c>
      <c r="Q1032">
        <v>1006</v>
      </c>
      <c r="R1032">
        <v>34578943</v>
      </c>
      <c r="S1032">
        <v>34786249969.949997</v>
      </c>
      <c r="T1032">
        <v>341150</v>
      </c>
      <c r="U1032">
        <v>23014320</v>
      </c>
      <c r="V1032">
        <v>66.56</v>
      </c>
      <c r="W1032" s="3">
        <f>StockData[[#This Row],[CLOSE]]-StockData[[#This Row],[PREV. CLOSE]]</f>
        <v>-29.849999999999909</v>
      </c>
      <c r="X1032" s="2">
        <f>IFERROR((StockData[[#This Row],[CLOSE]]-StockData[[#This Row],[PREV. CLOSE]])/StockData[[#This Row],[PREV. CLOSE]],0)</f>
        <v>-2.9007336864097868E-2</v>
      </c>
      <c r="Y1032" t="str">
        <f>IF(StockData[[#This Row],[Daily Return %]]&gt;0,"Gain",IF(StockData[[#This Row],[Daily Return %]]&lt;0,"Loss","No Change"))</f>
        <v>Loss</v>
      </c>
    </row>
    <row r="1033" spans="1:25" x14ac:dyDescent="0.3">
      <c r="A1033" s="1">
        <v>45316</v>
      </c>
      <c r="B1033" s="1" t="s">
        <v>1077</v>
      </c>
      <c r="C1033" s="1" t="s">
        <v>26</v>
      </c>
      <c r="D1033">
        <f>MONTH(StockData[[#This Row],[DATE]])</f>
        <v>1</v>
      </c>
      <c r="E1033">
        <v>2024</v>
      </c>
      <c r="F1033" t="s">
        <v>27</v>
      </c>
      <c r="G1033" t="str">
        <f>"Q"&amp;ROUNDUP(StockData[[#This Row],[Month Number]]/3,0)</f>
        <v>Q1</v>
      </c>
      <c r="H1033" s="1" t="s">
        <v>1059</v>
      </c>
      <c r="I1033" s="1" t="s">
        <v>29</v>
      </c>
      <c r="J1033" t="s">
        <v>30</v>
      </c>
      <c r="K1033">
        <v>998.4</v>
      </c>
      <c r="L1033">
        <v>1015.1</v>
      </c>
      <c r="M1033">
        <v>988.15</v>
      </c>
      <c r="N1033">
        <v>999.2</v>
      </c>
      <c r="O1033">
        <v>1009</v>
      </c>
      <c r="P1033">
        <v>1009.95</v>
      </c>
      <c r="Q1033">
        <v>1002.34</v>
      </c>
      <c r="R1033">
        <v>28315035</v>
      </c>
      <c r="S1033">
        <v>28381251257</v>
      </c>
      <c r="T1033">
        <v>342997</v>
      </c>
      <c r="U1033">
        <v>14229052</v>
      </c>
      <c r="V1033">
        <v>50.25</v>
      </c>
      <c r="W1033" s="3">
        <f>StockData[[#This Row],[CLOSE]]-StockData[[#This Row],[PREV. CLOSE]]</f>
        <v>10.75</v>
      </c>
      <c r="X1033" s="2">
        <f>IFERROR((StockData[[#This Row],[CLOSE]]-StockData[[#This Row],[PREV. CLOSE]])/StockData[[#This Row],[PREV. CLOSE]],0)</f>
        <v>1.0758606885508407E-2</v>
      </c>
      <c r="Y1033" t="str">
        <f>IF(StockData[[#This Row],[Daily Return %]]&gt;0,"Gain",IF(StockData[[#This Row],[Daily Return %]]&lt;0,"Loss","No Change"))</f>
        <v>Gain</v>
      </c>
    </row>
    <row r="1034" spans="1:25" x14ac:dyDescent="0.3">
      <c r="A1034" s="1">
        <v>45320</v>
      </c>
      <c r="B1034" s="1" t="s">
        <v>1078</v>
      </c>
      <c r="C1034" s="1" t="s">
        <v>26</v>
      </c>
      <c r="D1034">
        <f>MONTH(StockData[[#This Row],[DATE]])</f>
        <v>1</v>
      </c>
      <c r="E1034">
        <v>2024</v>
      </c>
      <c r="F1034" t="s">
        <v>27</v>
      </c>
      <c r="G1034" t="str">
        <f>"Q"&amp;ROUNDUP(StockData[[#This Row],[Month Number]]/3,0)</f>
        <v>Q1</v>
      </c>
      <c r="H1034" s="1" t="s">
        <v>1059</v>
      </c>
      <c r="I1034" s="1" t="s">
        <v>29</v>
      </c>
      <c r="J1034" t="s">
        <v>30</v>
      </c>
      <c r="K1034">
        <v>1020</v>
      </c>
      <c r="L1034">
        <v>1032</v>
      </c>
      <c r="M1034">
        <v>1010</v>
      </c>
      <c r="N1034">
        <v>1009.95</v>
      </c>
      <c r="O1034">
        <v>1018.15</v>
      </c>
      <c r="P1034">
        <v>1016.4</v>
      </c>
      <c r="Q1034">
        <v>1020.75</v>
      </c>
      <c r="R1034">
        <v>14078922</v>
      </c>
      <c r="S1034">
        <v>14371068911.450001</v>
      </c>
      <c r="T1034">
        <v>288152</v>
      </c>
      <c r="U1034">
        <v>8312982</v>
      </c>
      <c r="V1034">
        <v>59.05</v>
      </c>
      <c r="W1034" s="3">
        <f>StockData[[#This Row],[CLOSE]]-StockData[[#This Row],[PREV. CLOSE]]</f>
        <v>6.4499999999999318</v>
      </c>
      <c r="X1034" s="2">
        <f>IFERROR((StockData[[#This Row],[CLOSE]]-StockData[[#This Row],[PREV. CLOSE]])/StockData[[#This Row],[PREV. CLOSE]],0)</f>
        <v>6.3864547749887934E-3</v>
      </c>
      <c r="Y1034" t="str">
        <f>IF(StockData[[#This Row],[Daily Return %]]&gt;0,"Gain",IF(StockData[[#This Row],[Daily Return %]]&lt;0,"Loss","No Change"))</f>
        <v>Gain</v>
      </c>
    </row>
    <row r="1035" spans="1:25" x14ac:dyDescent="0.3">
      <c r="A1035" s="1">
        <v>45321</v>
      </c>
      <c r="B1035" s="1" t="s">
        <v>1079</v>
      </c>
      <c r="C1035" s="1" t="s">
        <v>26</v>
      </c>
      <c r="D1035">
        <f>MONTH(StockData[[#This Row],[DATE]])</f>
        <v>1</v>
      </c>
      <c r="E1035">
        <v>2024</v>
      </c>
      <c r="F1035" t="s">
        <v>27</v>
      </c>
      <c r="G1035" t="str">
        <f>"Q"&amp;ROUNDUP(StockData[[#This Row],[Month Number]]/3,0)</f>
        <v>Q1</v>
      </c>
      <c r="H1035" s="1" t="s">
        <v>1059</v>
      </c>
      <c r="I1035" s="1" t="s">
        <v>29</v>
      </c>
      <c r="J1035" t="s">
        <v>30</v>
      </c>
      <c r="K1035">
        <v>1014.95</v>
      </c>
      <c r="L1035">
        <v>1023.85</v>
      </c>
      <c r="M1035">
        <v>1008</v>
      </c>
      <c r="N1035">
        <v>1016.4</v>
      </c>
      <c r="O1035">
        <v>1014.9</v>
      </c>
      <c r="P1035">
        <v>1016.9</v>
      </c>
      <c r="Q1035">
        <v>1015.16</v>
      </c>
      <c r="R1035">
        <v>16085742</v>
      </c>
      <c r="S1035">
        <v>16329641195.200001</v>
      </c>
      <c r="T1035">
        <v>272053</v>
      </c>
      <c r="U1035">
        <v>8212652</v>
      </c>
      <c r="V1035">
        <v>51.06</v>
      </c>
      <c r="W1035" s="3">
        <f>StockData[[#This Row],[CLOSE]]-StockData[[#This Row],[PREV. CLOSE]]</f>
        <v>0.5</v>
      </c>
      <c r="X1035" s="2">
        <f>IFERROR((StockData[[#This Row],[CLOSE]]-StockData[[#This Row],[PREV. CLOSE]])/StockData[[#This Row],[PREV. CLOSE]],0)</f>
        <v>4.9193231011412833E-4</v>
      </c>
      <c r="Y1035" t="str">
        <f>IF(StockData[[#This Row],[Daily Return %]]&gt;0,"Gain",IF(StockData[[#This Row],[Daily Return %]]&lt;0,"Loss","No Change"))</f>
        <v>Gain</v>
      </c>
    </row>
    <row r="1036" spans="1:25" x14ac:dyDescent="0.3">
      <c r="A1036" s="1">
        <v>45322</v>
      </c>
      <c r="B1036" s="1" t="s">
        <v>1080</v>
      </c>
      <c r="C1036" s="1" t="s">
        <v>26</v>
      </c>
      <c r="D1036">
        <f>MONTH(StockData[[#This Row],[DATE]])</f>
        <v>1</v>
      </c>
      <c r="E1036">
        <v>2024</v>
      </c>
      <c r="F1036" t="s">
        <v>27</v>
      </c>
      <c r="G1036" t="str">
        <f>"Q"&amp;ROUNDUP(StockData[[#This Row],[Month Number]]/3,0)</f>
        <v>Q1</v>
      </c>
      <c r="H1036" s="1" t="s">
        <v>1059</v>
      </c>
      <c r="I1036" s="1" t="s">
        <v>29</v>
      </c>
      <c r="J1036" t="s">
        <v>30</v>
      </c>
      <c r="K1036">
        <v>1016.8</v>
      </c>
      <c r="L1036">
        <v>1039</v>
      </c>
      <c r="M1036">
        <v>1003.25</v>
      </c>
      <c r="N1036">
        <v>1016.9</v>
      </c>
      <c r="O1036">
        <v>1024.7</v>
      </c>
      <c r="P1036">
        <v>1028.1500000000001</v>
      </c>
      <c r="Q1036">
        <v>1027.23</v>
      </c>
      <c r="R1036">
        <v>25627447</v>
      </c>
      <c r="S1036">
        <v>26325196239.650002</v>
      </c>
      <c r="T1036">
        <v>384552</v>
      </c>
      <c r="U1036">
        <v>12571213</v>
      </c>
      <c r="V1036">
        <v>49.05</v>
      </c>
      <c r="W1036" s="3">
        <f>StockData[[#This Row],[CLOSE]]-StockData[[#This Row],[PREV. CLOSE]]</f>
        <v>11.250000000000114</v>
      </c>
      <c r="X1036" s="2">
        <f>IFERROR((StockData[[#This Row],[CLOSE]]-StockData[[#This Row],[PREV. CLOSE]])/StockData[[#This Row],[PREV. CLOSE]],0)</f>
        <v>1.1063034713344591E-2</v>
      </c>
      <c r="Y1036" t="str">
        <f>IF(StockData[[#This Row],[Daily Return %]]&gt;0,"Gain",IF(StockData[[#This Row],[Daily Return %]]&lt;0,"Loss","No Change"))</f>
        <v>Gain</v>
      </c>
    </row>
    <row r="1037" spans="1:25" x14ac:dyDescent="0.3">
      <c r="A1037" s="1">
        <v>45323</v>
      </c>
      <c r="B1037" s="1" t="s">
        <v>1081</v>
      </c>
      <c r="C1037" s="1" t="s">
        <v>54</v>
      </c>
      <c r="D1037">
        <f>MONTH(StockData[[#This Row],[DATE]])</f>
        <v>2</v>
      </c>
      <c r="E1037">
        <v>2024</v>
      </c>
      <c r="F1037" t="s">
        <v>27</v>
      </c>
      <c r="G1037" t="str">
        <f>"Q"&amp;ROUNDUP(StockData[[#This Row],[Month Number]]/3,0)</f>
        <v>Q1</v>
      </c>
      <c r="H1037" s="1" t="s">
        <v>1059</v>
      </c>
      <c r="I1037" s="1" t="s">
        <v>29</v>
      </c>
      <c r="J1037" t="s">
        <v>30</v>
      </c>
      <c r="K1037">
        <v>1033.95</v>
      </c>
      <c r="L1037">
        <v>1033.95</v>
      </c>
      <c r="M1037">
        <v>1017.4</v>
      </c>
      <c r="N1037">
        <v>1028.1500000000001</v>
      </c>
      <c r="O1037">
        <v>1024.7</v>
      </c>
      <c r="P1037">
        <v>1025.1500000000001</v>
      </c>
      <c r="Q1037">
        <v>1025.68</v>
      </c>
      <c r="R1037">
        <v>13058880</v>
      </c>
      <c r="S1037">
        <v>13394253293.6</v>
      </c>
      <c r="T1037">
        <v>240963</v>
      </c>
      <c r="U1037">
        <v>7066624</v>
      </c>
      <c r="V1037">
        <v>54.11</v>
      </c>
      <c r="W1037" s="3">
        <f>StockData[[#This Row],[CLOSE]]-StockData[[#This Row],[PREV. CLOSE]]</f>
        <v>-3</v>
      </c>
      <c r="X1037" s="2">
        <f>IFERROR((StockData[[#This Row],[CLOSE]]-StockData[[#This Row],[PREV. CLOSE]])/StockData[[#This Row],[PREV. CLOSE]],0)</f>
        <v>-2.9178621796430481E-3</v>
      </c>
      <c r="Y1037" t="str">
        <f>IF(StockData[[#This Row],[Daily Return %]]&gt;0,"Gain",IF(StockData[[#This Row],[Daily Return %]]&lt;0,"Loss","No Change"))</f>
        <v>Loss</v>
      </c>
    </row>
    <row r="1038" spans="1:25" x14ac:dyDescent="0.3">
      <c r="A1038" s="1">
        <v>45324</v>
      </c>
      <c r="B1038" s="1" t="s">
        <v>1082</v>
      </c>
      <c r="C1038" s="1" t="s">
        <v>54</v>
      </c>
      <c r="D1038">
        <f>MONTH(StockData[[#This Row],[DATE]])</f>
        <v>2</v>
      </c>
      <c r="E1038">
        <v>2024</v>
      </c>
      <c r="F1038" t="s">
        <v>27</v>
      </c>
      <c r="G1038" t="str">
        <f>"Q"&amp;ROUNDUP(StockData[[#This Row],[Month Number]]/3,0)</f>
        <v>Q1</v>
      </c>
      <c r="H1038" s="1" t="s">
        <v>1059</v>
      </c>
      <c r="I1038" s="1" t="s">
        <v>29</v>
      </c>
      <c r="J1038" t="s">
        <v>30</v>
      </c>
      <c r="K1038">
        <v>1037.0999999999999</v>
      </c>
      <c r="L1038">
        <v>1050</v>
      </c>
      <c r="M1038">
        <v>1021.65</v>
      </c>
      <c r="N1038">
        <v>1025.1500000000001</v>
      </c>
      <c r="O1038">
        <v>1023.5</v>
      </c>
      <c r="P1038">
        <v>1024</v>
      </c>
      <c r="Q1038">
        <v>1037.0899999999999</v>
      </c>
      <c r="R1038">
        <v>14774650</v>
      </c>
      <c r="S1038">
        <v>15322579057</v>
      </c>
      <c r="T1038">
        <v>298259</v>
      </c>
      <c r="U1038">
        <v>5533876</v>
      </c>
      <c r="V1038">
        <v>37.46</v>
      </c>
      <c r="W1038" s="3">
        <f>StockData[[#This Row],[CLOSE]]-StockData[[#This Row],[PREV. CLOSE]]</f>
        <v>-1.1500000000000909</v>
      </c>
      <c r="X1038" s="2">
        <f>IFERROR((StockData[[#This Row],[CLOSE]]-StockData[[#This Row],[PREV. CLOSE]])/StockData[[#This Row],[PREV. CLOSE]],0)</f>
        <v>-1.1217870555529346E-3</v>
      </c>
      <c r="Y1038" t="str">
        <f>IF(StockData[[#This Row],[Daily Return %]]&gt;0,"Gain",IF(StockData[[#This Row],[Daily Return %]]&lt;0,"Loss","No Change"))</f>
        <v>Loss</v>
      </c>
    </row>
    <row r="1039" spans="1:25" x14ac:dyDescent="0.3">
      <c r="A1039" s="1">
        <v>45327</v>
      </c>
      <c r="B1039" s="1" t="s">
        <v>1083</v>
      </c>
      <c r="C1039" s="1" t="s">
        <v>54</v>
      </c>
      <c r="D1039">
        <f>MONTH(StockData[[#This Row],[DATE]])</f>
        <v>2</v>
      </c>
      <c r="E1039">
        <v>2024</v>
      </c>
      <c r="F1039" t="s">
        <v>27</v>
      </c>
      <c r="G1039" t="str">
        <f>"Q"&amp;ROUNDUP(StockData[[#This Row],[Month Number]]/3,0)</f>
        <v>Q1</v>
      </c>
      <c r="H1039" s="1" t="s">
        <v>1059</v>
      </c>
      <c r="I1039" s="1" t="s">
        <v>29</v>
      </c>
      <c r="J1039" t="s">
        <v>30</v>
      </c>
      <c r="K1039">
        <v>1022.5</v>
      </c>
      <c r="L1039">
        <v>1026.45</v>
      </c>
      <c r="M1039">
        <v>1012.1</v>
      </c>
      <c r="N1039">
        <v>1024</v>
      </c>
      <c r="O1039">
        <v>1021.5</v>
      </c>
      <c r="P1039">
        <v>1023.5</v>
      </c>
      <c r="Q1039">
        <v>1020.49</v>
      </c>
      <c r="R1039">
        <v>12948430</v>
      </c>
      <c r="S1039">
        <v>13213806903</v>
      </c>
      <c r="T1039">
        <v>252161</v>
      </c>
      <c r="U1039">
        <v>5063778</v>
      </c>
      <c r="V1039">
        <v>39.11</v>
      </c>
      <c r="W1039" s="3">
        <f>StockData[[#This Row],[CLOSE]]-StockData[[#This Row],[PREV. CLOSE]]</f>
        <v>-0.5</v>
      </c>
      <c r="X1039" s="2">
        <f>IFERROR((StockData[[#This Row],[CLOSE]]-StockData[[#This Row],[PREV. CLOSE]])/StockData[[#This Row],[PREV. CLOSE]],0)</f>
        <v>-4.8828125E-4</v>
      </c>
      <c r="Y1039" t="str">
        <f>IF(StockData[[#This Row],[Daily Return %]]&gt;0,"Gain",IF(StockData[[#This Row],[Daily Return %]]&lt;0,"Loss","No Change"))</f>
        <v>Loss</v>
      </c>
    </row>
    <row r="1040" spans="1:25" x14ac:dyDescent="0.3">
      <c r="A1040" s="1">
        <v>45328</v>
      </c>
      <c r="B1040" s="1" t="s">
        <v>1084</v>
      </c>
      <c r="C1040" s="1" t="s">
        <v>54</v>
      </c>
      <c r="D1040">
        <f>MONTH(StockData[[#This Row],[DATE]])</f>
        <v>2</v>
      </c>
      <c r="E1040">
        <v>2024</v>
      </c>
      <c r="F1040" t="s">
        <v>27</v>
      </c>
      <c r="G1040" t="str">
        <f>"Q"&amp;ROUNDUP(StockData[[#This Row],[Month Number]]/3,0)</f>
        <v>Q1</v>
      </c>
      <c r="H1040" s="1" t="s">
        <v>1059</v>
      </c>
      <c r="I1040" s="1" t="s">
        <v>29</v>
      </c>
      <c r="J1040" t="s">
        <v>30</v>
      </c>
      <c r="K1040">
        <v>1023.55</v>
      </c>
      <c r="L1040">
        <v>1034.9000000000001</v>
      </c>
      <c r="M1040">
        <v>1016.7</v>
      </c>
      <c r="N1040">
        <v>1023.5</v>
      </c>
      <c r="O1040">
        <v>1027.75</v>
      </c>
      <c r="P1040">
        <v>1026.4000000000001</v>
      </c>
      <c r="Q1040">
        <v>1027.06</v>
      </c>
      <c r="R1040">
        <v>12886927</v>
      </c>
      <c r="S1040">
        <v>13235660038.15</v>
      </c>
      <c r="T1040">
        <v>203228</v>
      </c>
      <c r="U1040">
        <v>6089164</v>
      </c>
      <c r="V1040">
        <v>47.25</v>
      </c>
      <c r="W1040" s="3">
        <f>StockData[[#This Row],[CLOSE]]-StockData[[#This Row],[PREV. CLOSE]]</f>
        <v>2.9000000000000909</v>
      </c>
      <c r="X1040" s="2">
        <f>IFERROR((StockData[[#This Row],[CLOSE]]-StockData[[#This Row],[PREV. CLOSE]])/StockData[[#This Row],[PREV. CLOSE]],0)</f>
        <v>2.8334147532975973E-3</v>
      </c>
      <c r="Y1040" t="str">
        <f>IF(StockData[[#This Row],[Daily Return %]]&gt;0,"Gain",IF(StockData[[#This Row],[Daily Return %]]&lt;0,"Loss","No Change"))</f>
        <v>Gain</v>
      </c>
    </row>
    <row r="1041" spans="1:25" x14ac:dyDescent="0.3">
      <c r="A1041" s="1">
        <v>45329</v>
      </c>
      <c r="B1041" s="1" t="s">
        <v>1085</v>
      </c>
      <c r="C1041" s="1" t="s">
        <v>54</v>
      </c>
      <c r="D1041">
        <f>MONTH(StockData[[#This Row],[DATE]])</f>
        <v>2</v>
      </c>
      <c r="E1041">
        <v>2024</v>
      </c>
      <c r="F1041" t="s">
        <v>27</v>
      </c>
      <c r="G1041" t="str">
        <f>"Q"&amp;ROUNDUP(StockData[[#This Row],[Month Number]]/3,0)</f>
        <v>Q1</v>
      </c>
      <c r="H1041" s="1" t="s">
        <v>1059</v>
      </c>
      <c r="I1041" s="1" t="s">
        <v>29</v>
      </c>
      <c r="J1041" t="s">
        <v>30</v>
      </c>
      <c r="K1041">
        <v>1028</v>
      </c>
      <c r="L1041">
        <v>1031.55</v>
      </c>
      <c r="M1041">
        <v>1013</v>
      </c>
      <c r="N1041">
        <v>1026.4000000000001</v>
      </c>
      <c r="O1041">
        <v>1022.85</v>
      </c>
      <c r="P1041">
        <v>1022.15</v>
      </c>
      <c r="Q1041">
        <v>1020.41</v>
      </c>
      <c r="R1041">
        <v>16410895</v>
      </c>
      <c r="S1041">
        <v>16745900269.85</v>
      </c>
      <c r="T1041">
        <v>302775</v>
      </c>
      <c r="U1041">
        <v>7554837</v>
      </c>
      <c r="V1041">
        <v>46.04</v>
      </c>
      <c r="W1041" s="3">
        <f>StockData[[#This Row],[CLOSE]]-StockData[[#This Row],[PREV. CLOSE]]</f>
        <v>-4.2500000000001137</v>
      </c>
      <c r="X1041" s="2">
        <f>IFERROR((StockData[[#This Row],[CLOSE]]-StockData[[#This Row],[PREV. CLOSE]])/StockData[[#This Row],[PREV. CLOSE]],0)</f>
        <v>-4.1406858924397053E-3</v>
      </c>
      <c r="Y1041" t="str">
        <f>IF(StockData[[#This Row],[Daily Return %]]&gt;0,"Gain",IF(StockData[[#This Row],[Daily Return %]]&lt;0,"Loss","No Change"))</f>
        <v>Loss</v>
      </c>
    </row>
    <row r="1042" spans="1:25" x14ac:dyDescent="0.3">
      <c r="A1042" s="1">
        <v>45330</v>
      </c>
      <c r="B1042" s="1" t="s">
        <v>1086</v>
      </c>
      <c r="C1042" s="1" t="s">
        <v>54</v>
      </c>
      <c r="D1042">
        <f>MONTH(StockData[[#This Row],[DATE]])</f>
        <v>2</v>
      </c>
      <c r="E1042">
        <v>2024</v>
      </c>
      <c r="F1042" t="s">
        <v>27</v>
      </c>
      <c r="G1042" t="str">
        <f>"Q"&amp;ROUNDUP(StockData[[#This Row],[Month Number]]/3,0)</f>
        <v>Q1</v>
      </c>
      <c r="H1042" s="1" t="s">
        <v>1059</v>
      </c>
      <c r="I1042" s="1" t="s">
        <v>29</v>
      </c>
      <c r="J1042" t="s">
        <v>30</v>
      </c>
      <c r="K1042">
        <v>1024.0999999999999</v>
      </c>
      <c r="L1042">
        <v>1028.25</v>
      </c>
      <c r="M1042">
        <v>985.25</v>
      </c>
      <c r="N1042">
        <v>1022.15</v>
      </c>
      <c r="O1042">
        <v>991.9</v>
      </c>
      <c r="P1042">
        <v>989.3</v>
      </c>
      <c r="Q1042">
        <v>1003.64</v>
      </c>
      <c r="R1042">
        <v>20565502</v>
      </c>
      <c r="S1042">
        <v>20640320782.200001</v>
      </c>
      <c r="T1042">
        <v>332222</v>
      </c>
      <c r="U1042">
        <v>11867524</v>
      </c>
      <c r="V1042">
        <v>57.71</v>
      </c>
      <c r="W1042" s="3">
        <f>StockData[[#This Row],[CLOSE]]-StockData[[#This Row],[PREV. CLOSE]]</f>
        <v>-32.850000000000023</v>
      </c>
      <c r="X1042" s="2">
        <f>IFERROR((StockData[[#This Row],[CLOSE]]-StockData[[#This Row],[PREV. CLOSE]])/StockData[[#This Row],[PREV. CLOSE]],0)</f>
        <v>-3.2138140194687692E-2</v>
      </c>
      <c r="Y1042" t="str">
        <f>IF(StockData[[#This Row],[Daily Return %]]&gt;0,"Gain",IF(StockData[[#This Row],[Daily Return %]]&lt;0,"Loss","No Change"))</f>
        <v>Loss</v>
      </c>
    </row>
    <row r="1043" spans="1:25" x14ac:dyDescent="0.3">
      <c r="A1043" s="1">
        <v>45331</v>
      </c>
      <c r="B1043" s="1" t="s">
        <v>1087</v>
      </c>
      <c r="C1043" s="1" t="s">
        <v>54</v>
      </c>
      <c r="D1043">
        <f>MONTH(StockData[[#This Row],[DATE]])</f>
        <v>2</v>
      </c>
      <c r="E1043">
        <v>2024</v>
      </c>
      <c r="F1043" t="s">
        <v>27</v>
      </c>
      <c r="G1043" t="str">
        <f>"Q"&amp;ROUNDUP(StockData[[#This Row],[Month Number]]/3,0)</f>
        <v>Q1</v>
      </c>
      <c r="H1043" s="1" t="s">
        <v>1059</v>
      </c>
      <c r="I1043" s="1" t="s">
        <v>29</v>
      </c>
      <c r="J1043" t="s">
        <v>30</v>
      </c>
      <c r="K1043">
        <v>988.85</v>
      </c>
      <c r="L1043">
        <v>1013.75</v>
      </c>
      <c r="M1043">
        <v>985.5</v>
      </c>
      <c r="N1043">
        <v>989.3</v>
      </c>
      <c r="O1043">
        <v>1010.95</v>
      </c>
      <c r="P1043">
        <v>1010.7</v>
      </c>
      <c r="Q1043">
        <v>1005.08</v>
      </c>
      <c r="R1043">
        <v>12799837</v>
      </c>
      <c r="S1043">
        <v>12864802516.9</v>
      </c>
      <c r="T1043">
        <v>307855</v>
      </c>
      <c r="U1043">
        <v>7247647</v>
      </c>
      <c r="V1043">
        <v>56.62</v>
      </c>
      <c r="W1043" s="3">
        <f>StockData[[#This Row],[CLOSE]]-StockData[[#This Row],[PREV. CLOSE]]</f>
        <v>21.400000000000091</v>
      </c>
      <c r="X1043" s="2">
        <f>IFERROR((StockData[[#This Row],[CLOSE]]-StockData[[#This Row],[PREV. CLOSE]])/StockData[[#This Row],[PREV. CLOSE]],0)</f>
        <v>2.1631456585464563E-2</v>
      </c>
      <c r="Y1043" t="str">
        <f>IF(StockData[[#This Row],[Daily Return %]]&gt;0,"Gain",IF(StockData[[#This Row],[Daily Return %]]&lt;0,"Loss","No Change"))</f>
        <v>Gain</v>
      </c>
    </row>
    <row r="1044" spans="1:25" x14ac:dyDescent="0.3">
      <c r="A1044" s="1">
        <v>45334</v>
      </c>
      <c r="B1044" s="1" t="s">
        <v>1088</v>
      </c>
      <c r="C1044" s="1" t="s">
        <v>54</v>
      </c>
      <c r="D1044">
        <f>MONTH(StockData[[#This Row],[DATE]])</f>
        <v>2</v>
      </c>
      <c r="E1044">
        <v>2024</v>
      </c>
      <c r="F1044" t="s">
        <v>27</v>
      </c>
      <c r="G1044" t="str">
        <f>"Q"&amp;ROUNDUP(StockData[[#This Row],[Month Number]]/3,0)</f>
        <v>Q1</v>
      </c>
      <c r="H1044" s="1" t="s">
        <v>1059</v>
      </c>
      <c r="I1044" s="1" t="s">
        <v>29</v>
      </c>
      <c r="J1044" t="s">
        <v>30</v>
      </c>
      <c r="K1044">
        <v>1010.4</v>
      </c>
      <c r="L1044">
        <v>1012.2</v>
      </c>
      <c r="M1044">
        <v>985.25</v>
      </c>
      <c r="N1044">
        <v>1010.7</v>
      </c>
      <c r="O1044">
        <v>994.1</v>
      </c>
      <c r="P1044">
        <v>996.1</v>
      </c>
      <c r="Q1044">
        <v>996.95</v>
      </c>
      <c r="R1044">
        <v>8050066</v>
      </c>
      <c r="S1044">
        <v>8025492595.25</v>
      </c>
      <c r="T1044">
        <v>231523</v>
      </c>
      <c r="U1044">
        <v>3223949</v>
      </c>
      <c r="V1044">
        <v>40.049999999999997</v>
      </c>
      <c r="W1044" s="3">
        <f>StockData[[#This Row],[CLOSE]]-StockData[[#This Row],[PREV. CLOSE]]</f>
        <v>-14.600000000000023</v>
      </c>
      <c r="X1044" s="2">
        <f>IFERROR((StockData[[#This Row],[CLOSE]]-StockData[[#This Row],[PREV. CLOSE]])/StockData[[#This Row],[PREV. CLOSE]],0)</f>
        <v>-1.4445433857722392E-2</v>
      </c>
      <c r="Y1044" t="str">
        <f>IF(StockData[[#This Row],[Daily Return %]]&gt;0,"Gain",IF(StockData[[#This Row],[Daily Return %]]&lt;0,"Loss","No Change"))</f>
        <v>Loss</v>
      </c>
    </row>
    <row r="1045" spans="1:25" x14ac:dyDescent="0.3">
      <c r="A1045" s="1">
        <v>45335</v>
      </c>
      <c r="B1045" s="1" t="s">
        <v>1089</v>
      </c>
      <c r="C1045" s="1" t="s">
        <v>54</v>
      </c>
      <c r="D1045">
        <f>MONTH(StockData[[#This Row],[DATE]])</f>
        <v>2</v>
      </c>
      <c r="E1045">
        <v>2024</v>
      </c>
      <c r="F1045" t="s">
        <v>27</v>
      </c>
      <c r="G1045" t="str">
        <f>"Q"&amp;ROUNDUP(StockData[[#This Row],[Month Number]]/3,0)</f>
        <v>Q1</v>
      </c>
      <c r="H1045" s="1" t="s">
        <v>1059</v>
      </c>
      <c r="I1045" s="1" t="s">
        <v>29</v>
      </c>
      <c r="J1045" t="s">
        <v>30</v>
      </c>
      <c r="K1045">
        <v>1006</v>
      </c>
      <c r="L1045">
        <v>1027.05</v>
      </c>
      <c r="M1045">
        <v>1000.3</v>
      </c>
      <c r="N1045">
        <v>996.1</v>
      </c>
      <c r="O1045">
        <v>1018.55</v>
      </c>
      <c r="P1045">
        <v>1019.8</v>
      </c>
      <c r="Q1045">
        <v>1016</v>
      </c>
      <c r="R1045">
        <v>18706292</v>
      </c>
      <c r="S1045">
        <v>19005585172.799999</v>
      </c>
      <c r="T1045">
        <v>294962</v>
      </c>
      <c r="U1045">
        <v>6389610</v>
      </c>
      <c r="V1045">
        <v>34.159999999999997</v>
      </c>
      <c r="W1045" s="3">
        <f>StockData[[#This Row],[CLOSE]]-StockData[[#This Row],[PREV. CLOSE]]</f>
        <v>23.699999999999932</v>
      </c>
      <c r="X1045" s="2">
        <f>IFERROR((StockData[[#This Row],[CLOSE]]-StockData[[#This Row],[PREV. CLOSE]])/StockData[[#This Row],[PREV. CLOSE]],0)</f>
        <v>2.3792791888364553E-2</v>
      </c>
      <c r="Y1045" t="str">
        <f>IF(StockData[[#This Row],[Daily Return %]]&gt;0,"Gain",IF(StockData[[#This Row],[Daily Return %]]&lt;0,"Loss","No Change"))</f>
        <v>Gain</v>
      </c>
    </row>
    <row r="1046" spans="1:25" x14ac:dyDescent="0.3">
      <c r="A1046" s="1">
        <v>45336</v>
      </c>
      <c r="B1046" s="1" t="s">
        <v>1090</v>
      </c>
      <c r="C1046" s="1" t="s">
        <v>54</v>
      </c>
      <c r="D1046">
        <f>MONTH(StockData[[#This Row],[DATE]])</f>
        <v>2</v>
      </c>
      <c r="E1046">
        <v>2024</v>
      </c>
      <c r="F1046" t="s">
        <v>27</v>
      </c>
      <c r="G1046" t="str">
        <f>"Q"&amp;ROUNDUP(StockData[[#This Row],[Month Number]]/3,0)</f>
        <v>Q1</v>
      </c>
      <c r="H1046" s="1" t="s">
        <v>1059</v>
      </c>
      <c r="I1046" s="1" t="s">
        <v>29</v>
      </c>
      <c r="J1046" t="s">
        <v>30</v>
      </c>
      <c r="K1046">
        <v>1009.55</v>
      </c>
      <c r="L1046">
        <v>1035.7</v>
      </c>
      <c r="M1046">
        <v>1007.55</v>
      </c>
      <c r="N1046">
        <v>1019.8</v>
      </c>
      <c r="O1046">
        <v>1020.5</v>
      </c>
      <c r="P1046">
        <v>1022.7</v>
      </c>
      <c r="Q1046">
        <v>1023.3</v>
      </c>
      <c r="R1046">
        <v>17878720</v>
      </c>
      <c r="S1046">
        <v>18295210771.650002</v>
      </c>
      <c r="T1046">
        <v>333327</v>
      </c>
      <c r="U1046">
        <v>6229040</v>
      </c>
      <c r="V1046">
        <v>34.840000000000003</v>
      </c>
      <c r="W1046" s="3">
        <f>StockData[[#This Row],[CLOSE]]-StockData[[#This Row],[PREV. CLOSE]]</f>
        <v>2.9000000000000909</v>
      </c>
      <c r="X1046" s="2">
        <f>IFERROR((StockData[[#This Row],[CLOSE]]-StockData[[#This Row],[PREV. CLOSE]])/StockData[[#This Row],[PREV. CLOSE]],0)</f>
        <v>2.8436948421259964E-3</v>
      </c>
      <c r="Y1046" t="str">
        <f>IF(StockData[[#This Row],[Daily Return %]]&gt;0,"Gain",IF(StockData[[#This Row],[Daily Return %]]&lt;0,"Loss","No Change"))</f>
        <v>Gain</v>
      </c>
    </row>
    <row r="1047" spans="1:25" x14ac:dyDescent="0.3">
      <c r="A1047" s="1">
        <v>45337</v>
      </c>
      <c r="B1047" s="1" t="s">
        <v>1091</v>
      </c>
      <c r="C1047" s="1" t="s">
        <v>54</v>
      </c>
      <c r="D1047">
        <f>MONTH(StockData[[#This Row],[DATE]])</f>
        <v>2</v>
      </c>
      <c r="E1047">
        <v>2024</v>
      </c>
      <c r="F1047" t="s">
        <v>27</v>
      </c>
      <c r="G1047" t="str">
        <f>"Q"&amp;ROUNDUP(StockData[[#This Row],[Month Number]]/3,0)</f>
        <v>Q1</v>
      </c>
      <c r="H1047" s="1" t="s">
        <v>1059</v>
      </c>
      <c r="I1047" s="1" t="s">
        <v>29</v>
      </c>
      <c r="J1047" t="s">
        <v>30</v>
      </c>
      <c r="K1047">
        <v>1022.85</v>
      </c>
      <c r="L1047">
        <v>1026.6500000000001</v>
      </c>
      <c r="M1047">
        <v>1006.6</v>
      </c>
      <c r="N1047">
        <v>1022.7</v>
      </c>
      <c r="O1047">
        <v>1019.1</v>
      </c>
      <c r="P1047">
        <v>1016.65</v>
      </c>
      <c r="Q1047">
        <v>1013.82</v>
      </c>
      <c r="R1047">
        <v>10069878</v>
      </c>
      <c r="S1047">
        <v>10209072761.799999</v>
      </c>
      <c r="T1047">
        <v>238688</v>
      </c>
      <c r="U1047">
        <v>4072687</v>
      </c>
      <c r="V1047">
        <v>40.44</v>
      </c>
      <c r="W1047" s="3">
        <f>StockData[[#This Row],[CLOSE]]-StockData[[#This Row],[PREV. CLOSE]]</f>
        <v>-6.0500000000000682</v>
      </c>
      <c r="X1047" s="2">
        <f>IFERROR((StockData[[#This Row],[CLOSE]]-StockData[[#This Row],[PREV. CLOSE]])/StockData[[#This Row],[PREV. CLOSE]],0)</f>
        <v>-5.9157133079104996E-3</v>
      </c>
      <c r="Y1047" t="str">
        <f>IF(StockData[[#This Row],[Daily Return %]]&gt;0,"Gain",IF(StockData[[#This Row],[Daily Return %]]&lt;0,"Loss","No Change"))</f>
        <v>Loss</v>
      </c>
    </row>
    <row r="1048" spans="1:25" x14ac:dyDescent="0.3">
      <c r="A1048" s="1">
        <v>45338</v>
      </c>
      <c r="B1048" s="1" t="s">
        <v>1092</v>
      </c>
      <c r="C1048" s="1" t="s">
        <v>54</v>
      </c>
      <c r="D1048">
        <f>MONTH(StockData[[#This Row],[DATE]])</f>
        <v>2</v>
      </c>
      <c r="E1048">
        <v>2024</v>
      </c>
      <c r="F1048" t="s">
        <v>27</v>
      </c>
      <c r="G1048" t="str">
        <f>"Q"&amp;ROUNDUP(StockData[[#This Row],[Month Number]]/3,0)</f>
        <v>Q1</v>
      </c>
      <c r="H1048" s="1" t="s">
        <v>1059</v>
      </c>
      <c r="I1048" s="1" t="s">
        <v>29</v>
      </c>
      <c r="J1048" t="s">
        <v>30</v>
      </c>
      <c r="K1048">
        <v>1023.2</v>
      </c>
      <c r="L1048">
        <v>1026.2</v>
      </c>
      <c r="M1048">
        <v>1016.9</v>
      </c>
      <c r="N1048">
        <v>1016.65</v>
      </c>
      <c r="O1048">
        <v>1022.95</v>
      </c>
      <c r="P1048">
        <v>1023.25</v>
      </c>
      <c r="Q1048">
        <v>1022.11</v>
      </c>
      <c r="R1048">
        <v>7159395</v>
      </c>
      <c r="S1048">
        <v>7317724030.3999996</v>
      </c>
      <c r="T1048">
        <v>228404</v>
      </c>
      <c r="U1048">
        <v>3842449</v>
      </c>
      <c r="V1048">
        <v>53.67</v>
      </c>
      <c r="W1048" s="3">
        <f>StockData[[#This Row],[CLOSE]]-StockData[[#This Row],[PREV. CLOSE]]</f>
        <v>6.6000000000000227</v>
      </c>
      <c r="X1048" s="2">
        <f>IFERROR((StockData[[#This Row],[CLOSE]]-StockData[[#This Row],[PREV. CLOSE]])/StockData[[#This Row],[PREV. CLOSE]],0)</f>
        <v>6.4919097034377834E-3</v>
      </c>
      <c r="Y1048" t="str">
        <f>IF(StockData[[#This Row],[Daily Return %]]&gt;0,"Gain",IF(StockData[[#This Row],[Daily Return %]]&lt;0,"Loss","No Change"))</f>
        <v>Gain</v>
      </c>
    </row>
    <row r="1049" spans="1:25" x14ac:dyDescent="0.3">
      <c r="A1049" s="1">
        <v>45341</v>
      </c>
      <c r="B1049" s="1" t="s">
        <v>1093</v>
      </c>
      <c r="C1049" s="1" t="s">
        <v>54</v>
      </c>
      <c r="D1049">
        <f>MONTH(StockData[[#This Row],[DATE]])</f>
        <v>2</v>
      </c>
      <c r="E1049">
        <v>2024</v>
      </c>
      <c r="F1049" t="s">
        <v>27</v>
      </c>
      <c r="G1049" t="str">
        <f>"Q"&amp;ROUNDUP(StockData[[#This Row],[Month Number]]/3,0)</f>
        <v>Q1</v>
      </c>
      <c r="H1049" s="1" t="s">
        <v>1059</v>
      </c>
      <c r="I1049" s="1" t="s">
        <v>29</v>
      </c>
      <c r="J1049" t="s">
        <v>30</v>
      </c>
      <c r="K1049">
        <v>1023.35</v>
      </c>
      <c r="L1049">
        <v>1046</v>
      </c>
      <c r="M1049">
        <v>1023.35</v>
      </c>
      <c r="N1049">
        <v>1023.25</v>
      </c>
      <c r="O1049">
        <v>1041.05</v>
      </c>
      <c r="P1049">
        <v>1043.75</v>
      </c>
      <c r="Q1049">
        <v>1039.05</v>
      </c>
      <c r="R1049">
        <v>9388255</v>
      </c>
      <c r="S1049">
        <v>9754860639.6000004</v>
      </c>
      <c r="T1049">
        <v>223270</v>
      </c>
      <c r="U1049">
        <v>5147259</v>
      </c>
      <c r="V1049">
        <v>54.83</v>
      </c>
      <c r="W1049" s="3">
        <f>StockData[[#This Row],[CLOSE]]-StockData[[#This Row],[PREV. CLOSE]]</f>
        <v>20.5</v>
      </c>
      <c r="X1049" s="2">
        <f>IFERROR((StockData[[#This Row],[CLOSE]]-StockData[[#This Row],[PREV. CLOSE]])/StockData[[#This Row],[PREV. CLOSE]],0)</f>
        <v>2.0034204739799659E-2</v>
      </c>
      <c r="Y1049" t="str">
        <f>IF(StockData[[#This Row],[Daily Return %]]&gt;0,"Gain",IF(StockData[[#This Row],[Daily Return %]]&lt;0,"Loss","No Change"))</f>
        <v>Gain</v>
      </c>
    </row>
    <row r="1050" spans="1:25" x14ac:dyDescent="0.3">
      <c r="A1050" s="1">
        <v>45342</v>
      </c>
      <c r="B1050" s="1" t="s">
        <v>1094</v>
      </c>
      <c r="C1050" s="1" t="s">
        <v>54</v>
      </c>
      <c r="D1050">
        <f>MONTH(StockData[[#This Row],[DATE]])</f>
        <v>2</v>
      </c>
      <c r="E1050">
        <v>2024</v>
      </c>
      <c r="F1050" t="s">
        <v>27</v>
      </c>
      <c r="G1050" t="str">
        <f>"Q"&amp;ROUNDUP(StockData[[#This Row],[Month Number]]/3,0)</f>
        <v>Q1</v>
      </c>
      <c r="H1050" s="1" t="s">
        <v>1059</v>
      </c>
      <c r="I1050" s="1" t="s">
        <v>29</v>
      </c>
      <c r="J1050" t="s">
        <v>30</v>
      </c>
      <c r="K1050">
        <v>1041.05</v>
      </c>
      <c r="L1050">
        <v>1052.6500000000001</v>
      </c>
      <c r="M1050">
        <v>1033.25</v>
      </c>
      <c r="N1050">
        <v>1043.75</v>
      </c>
      <c r="O1050">
        <v>1049.75</v>
      </c>
      <c r="P1050">
        <v>1048.75</v>
      </c>
      <c r="Q1050">
        <v>1046.56</v>
      </c>
      <c r="R1050">
        <v>11293528</v>
      </c>
      <c r="S1050">
        <v>11819391718.9</v>
      </c>
      <c r="T1050">
        <v>251413</v>
      </c>
      <c r="U1050">
        <v>4991710</v>
      </c>
      <c r="V1050">
        <v>44.2</v>
      </c>
      <c r="W1050" s="3">
        <f>StockData[[#This Row],[CLOSE]]-StockData[[#This Row],[PREV. CLOSE]]</f>
        <v>5</v>
      </c>
      <c r="X1050" s="2">
        <f>IFERROR((StockData[[#This Row],[CLOSE]]-StockData[[#This Row],[PREV. CLOSE]])/StockData[[#This Row],[PREV. CLOSE]],0)</f>
        <v>4.7904191616766467E-3</v>
      </c>
      <c r="Y1050" t="str">
        <f>IF(StockData[[#This Row],[Daily Return %]]&gt;0,"Gain",IF(StockData[[#This Row],[Daily Return %]]&lt;0,"Loss","No Change"))</f>
        <v>Gain</v>
      </c>
    </row>
    <row r="1051" spans="1:25" x14ac:dyDescent="0.3">
      <c r="A1051" s="1">
        <v>45343</v>
      </c>
      <c r="B1051" s="1" t="s">
        <v>1095</v>
      </c>
      <c r="C1051" s="1" t="s">
        <v>54</v>
      </c>
      <c r="D1051">
        <f>MONTH(StockData[[#This Row],[DATE]])</f>
        <v>2</v>
      </c>
      <c r="E1051">
        <v>2024</v>
      </c>
      <c r="F1051" t="s">
        <v>27</v>
      </c>
      <c r="G1051" t="str">
        <f>"Q"&amp;ROUNDUP(StockData[[#This Row],[Month Number]]/3,0)</f>
        <v>Q1</v>
      </c>
      <c r="H1051" s="1" t="s">
        <v>1059</v>
      </c>
      <c r="I1051" s="1" t="s">
        <v>29</v>
      </c>
      <c r="J1051" t="s">
        <v>30</v>
      </c>
      <c r="K1051">
        <v>1056.8</v>
      </c>
      <c r="L1051">
        <v>1064</v>
      </c>
      <c r="M1051">
        <v>1048</v>
      </c>
      <c r="N1051">
        <v>1048.75</v>
      </c>
      <c r="O1051">
        <v>1049.3499999999999</v>
      </c>
      <c r="P1051">
        <v>1051.95</v>
      </c>
      <c r="Q1051">
        <v>1056.03</v>
      </c>
      <c r="R1051">
        <v>15946325</v>
      </c>
      <c r="S1051">
        <v>16839758063.299999</v>
      </c>
      <c r="T1051">
        <v>285074</v>
      </c>
      <c r="U1051">
        <v>8400930</v>
      </c>
      <c r="V1051">
        <v>52.68</v>
      </c>
      <c r="W1051" s="3">
        <f>StockData[[#This Row],[CLOSE]]-StockData[[#This Row],[PREV. CLOSE]]</f>
        <v>3.2000000000000455</v>
      </c>
      <c r="X1051" s="2">
        <f>IFERROR((StockData[[#This Row],[CLOSE]]-StockData[[#This Row],[PREV. CLOSE]])/StockData[[#This Row],[PREV. CLOSE]],0)</f>
        <v>3.051251489868935E-3</v>
      </c>
      <c r="Y1051" t="str">
        <f>IF(StockData[[#This Row],[Daily Return %]]&gt;0,"Gain",IF(StockData[[#This Row],[Daily Return %]]&lt;0,"Loss","No Change"))</f>
        <v>Gain</v>
      </c>
    </row>
    <row r="1052" spans="1:25" x14ac:dyDescent="0.3">
      <c r="A1052" s="1">
        <v>45344</v>
      </c>
      <c r="B1052" s="1" t="s">
        <v>1096</v>
      </c>
      <c r="C1052" s="1" t="s">
        <v>54</v>
      </c>
      <c r="D1052">
        <f>MONTH(StockData[[#This Row],[DATE]])</f>
        <v>2</v>
      </c>
      <c r="E1052">
        <v>2024</v>
      </c>
      <c r="F1052" t="s">
        <v>27</v>
      </c>
      <c r="G1052" t="str">
        <f>"Q"&amp;ROUNDUP(StockData[[#This Row],[Month Number]]/3,0)</f>
        <v>Q1</v>
      </c>
      <c r="H1052" s="1" t="s">
        <v>1059</v>
      </c>
      <c r="I1052" s="1" t="s">
        <v>29</v>
      </c>
      <c r="J1052" t="s">
        <v>30</v>
      </c>
      <c r="K1052">
        <v>1056</v>
      </c>
      <c r="L1052">
        <v>1066</v>
      </c>
      <c r="M1052">
        <v>1040.3</v>
      </c>
      <c r="N1052">
        <v>1051.95</v>
      </c>
      <c r="O1052">
        <v>1061.55</v>
      </c>
      <c r="P1052">
        <v>1062.7</v>
      </c>
      <c r="Q1052">
        <v>1054.56</v>
      </c>
      <c r="R1052">
        <v>13432573</v>
      </c>
      <c r="S1052">
        <v>14165481752.549999</v>
      </c>
      <c r="T1052">
        <v>289172</v>
      </c>
      <c r="U1052">
        <v>4966739</v>
      </c>
      <c r="V1052">
        <v>36.979999999999997</v>
      </c>
      <c r="W1052" s="3">
        <f>StockData[[#This Row],[CLOSE]]-StockData[[#This Row],[PREV. CLOSE]]</f>
        <v>10.75</v>
      </c>
      <c r="X1052" s="2">
        <f>IFERROR((StockData[[#This Row],[CLOSE]]-StockData[[#This Row],[PREV. CLOSE]])/StockData[[#This Row],[PREV. CLOSE]],0)</f>
        <v>1.021911687817862E-2</v>
      </c>
      <c r="Y1052" t="str">
        <f>IF(StockData[[#This Row],[Daily Return %]]&gt;0,"Gain",IF(StockData[[#This Row],[Daily Return %]]&lt;0,"Loss","No Change"))</f>
        <v>Gain</v>
      </c>
    </row>
    <row r="1053" spans="1:25" x14ac:dyDescent="0.3">
      <c r="A1053" s="1">
        <v>45345</v>
      </c>
      <c r="B1053" s="1" t="s">
        <v>1097</v>
      </c>
      <c r="C1053" s="1" t="s">
        <v>54</v>
      </c>
      <c r="D1053">
        <f>MONTH(StockData[[#This Row],[DATE]])</f>
        <v>2</v>
      </c>
      <c r="E1053">
        <v>2024</v>
      </c>
      <c r="F1053" t="s">
        <v>27</v>
      </c>
      <c r="G1053" t="str">
        <f>"Q"&amp;ROUNDUP(StockData[[#This Row],[Month Number]]/3,0)</f>
        <v>Q1</v>
      </c>
      <c r="H1053" s="1" t="s">
        <v>1059</v>
      </c>
      <c r="I1053" s="1" t="s">
        <v>29</v>
      </c>
      <c r="J1053" t="s">
        <v>30</v>
      </c>
      <c r="K1053">
        <v>1070</v>
      </c>
      <c r="L1053">
        <v>1070</v>
      </c>
      <c r="M1053">
        <v>1057.6500000000001</v>
      </c>
      <c r="N1053">
        <v>1062.7</v>
      </c>
      <c r="O1053">
        <v>1061.25</v>
      </c>
      <c r="P1053">
        <v>1061.3</v>
      </c>
      <c r="Q1053">
        <v>1063.9100000000001</v>
      </c>
      <c r="R1053">
        <v>13142759</v>
      </c>
      <c r="S1053">
        <v>13982766720.4</v>
      </c>
      <c r="T1053">
        <v>217544</v>
      </c>
      <c r="U1053">
        <v>8343213</v>
      </c>
      <c r="V1053">
        <v>63.48</v>
      </c>
      <c r="W1053" s="3">
        <f>StockData[[#This Row],[CLOSE]]-StockData[[#This Row],[PREV. CLOSE]]</f>
        <v>-1.4000000000000909</v>
      </c>
      <c r="X1053" s="2">
        <f>IFERROR((StockData[[#This Row],[CLOSE]]-StockData[[#This Row],[PREV. CLOSE]])/StockData[[#This Row],[PREV. CLOSE]],0)</f>
        <v>-1.3173990778207311E-3</v>
      </c>
      <c r="Y1053" t="str">
        <f>IF(StockData[[#This Row],[Daily Return %]]&gt;0,"Gain",IF(StockData[[#This Row],[Daily Return %]]&lt;0,"Loss","No Change"))</f>
        <v>Loss</v>
      </c>
    </row>
    <row r="1054" spans="1:25" x14ac:dyDescent="0.3">
      <c r="A1054" s="1">
        <v>45348</v>
      </c>
      <c r="B1054" s="1" t="s">
        <v>1098</v>
      </c>
      <c r="C1054" s="1" t="s">
        <v>54</v>
      </c>
      <c r="D1054">
        <f>MONTH(StockData[[#This Row],[DATE]])</f>
        <v>2</v>
      </c>
      <c r="E1054">
        <v>2024</v>
      </c>
      <c r="F1054" t="s">
        <v>27</v>
      </c>
      <c r="G1054" t="str">
        <f>"Q"&amp;ROUNDUP(StockData[[#This Row],[Month Number]]/3,0)</f>
        <v>Q1</v>
      </c>
      <c r="H1054" s="1" t="s">
        <v>1059</v>
      </c>
      <c r="I1054" s="1" t="s">
        <v>29</v>
      </c>
      <c r="J1054" t="s">
        <v>30</v>
      </c>
      <c r="K1054">
        <v>1053.0999999999999</v>
      </c>
      <c r="L1054">
        <v>1062.3</v>
      </c>
      <c r="M1054">
        <v>1050.5</v>
      </c>
      <c r="N1054">
        <v>1061.3</v>
      </c>
      <c r="O1054">
        <v>1053.75</v>
      </c>
      <c r="P1054">
        <v>1054.2</v>
      </c>
      <c r="Q1054">
        <v>1055.6199999999999</v>
      </c>
      <c r="R1054">
        <v>7875941</v>
      </c>
      <c r="S1054">
        <v>8313978243.6499996</v>
      </c>
      <c r="T1054">
        <v>187011</v>
      </c>
      <c r="U1054">
        <v>5027751</v>
      </c>
      <c r="V1054">
        <v>63.84</v>
      </c>
      <c r="W1054" s="3">
        <f>StockData[[#This Row],[CLOSE]]-StockData[[#This Row],[PREV. CLOSE]]</f>
        <v>-7.0999999999999091</v>
      </c>
      <c r="X1054" s="2">
        <f>IFERROR((StockData[[#This Row],[CLOSE]]-StockData[[#This Row],[PREV. CLOSE]])/StockData[[#This Row],[PREV. CLOSE]],0)</f>
        <v>-6.6899086026570333E-3</v>
      </c>
      <c r="Y1054" t="str">
        <f>IF(StockData[[#This Row],[Daily Return %]]&gt;0,"Gain",IF(StockData[[#This Row],[Daily Return %]]&lt;0,"Loss","No Change"))</f>
        <v>Loss</v>
      </c>
    </row>
    <row r="1055" spans="1:25" x14ac:dyDescent="0.3">
      <c r="A1055" s="1">
        <v>45349</v>
      </c>
      <c r="B1055" s="1" t="s">
        <v>1099</v>
      </c>
      <c r="C1055" s="1" t="s">
        <v>54</v>
      </c>
      <c r="D1055">
        <f>MONTH(StockData[[#This Row],[DATE]])</f>
        <v>2</v>
      </c>
      <c r="E1055">
        <v>2024</v>
      </c>
      <c r="F1055" t="s">
        <v>27</v>
      </c>
      <c r="G1055" t="str">
        <f>"Q"&amp;ROUNDUP(StockData[[#This Row],[Month Number]]/3,0)</f>
        <v>Q1</v>
      </c>
      <c r="H1055" s="1" t="s">
        <v>1059</v>
      </c>
      <c r="I1055" s="1" t="s">
        <v>29</v>
      </c>
      <c r="J1055" t="s">
        <v>30</v>
      </c>
      <c r="K1055">
        <v>1050.75</v>
      </c>
      <c r="L1055">
        <v>1066.2</v>
      </c>
      <c r="M1055">
        <v>1046.5</v>
      </c>
      <c r="N1055">
        <v>1054.2</v>
      </c>
      <c r="O1055">
        <v>1061.5</v>
      </c>
      <c r="P1055">
        <v>1060.2</v>
      </c>
      <c r="Q1055">
        <v>1057.17</v>
      </c>
      <c r="R1055">
        <v>10580973</v>
      </c>
      <c r="S1055">
        <v>11185895021.200001</v>
      </c>
      <c r="T1055">
        <v>203486</v>
      </c>
      <c r="U1055">
        <v>5898487</v>
      </c>
      <c r="V1055">
        <v>55.75</v>
      </c>
      <c r="W1055" s="3">
        <f>StockData[[#This Row],[CLOSE]]-StockData[[#This Row],[PREV. CLOSE]]</f>
        <v>6</v>
      </c>
      <c r="X1055" s="2">
        <f>IFERROR((StockData[[#This Row],[CLOSE]]-StockData[[#This Row],[PREV. CLOSE]])/StockData[[#This Row],[PREV. CLOSE]],0)</f>
        <v>5.6915196357427431E-3</v>
      </c>
      <c r="Y1055" t="str">
        <f>IF(StockData[[#This Row],[Daily Return %]]&gt;0,"Gain",IF(StockData[[#This Row],[Daily Return %]]&lt;0,"Loss","No Change"))</f>
        <v>Gain</v>
      </c>
    </row>
    <row r="1056" spans="1:25" x14ac:dyDescent="0.3">
      <c r="A1056" s="1">
        <v>45350</v>
      </c>
      <c r="B1056" s="1" t="s">
        <v>1100</v>
      </c>
      <c r="C1056" s="1" t="s">
        <v>54</v>
      </c>
      <c r="D1056">
        <f>MONTH(StockData[[#This Row],[DATE]])</f>
        <v>2</v>
      </c>
      <c r="E1056">
        <v>2024</v>
      </c>
      <c r="F1056" t="s">
        <v>27</v>
      </c>
      <c r="G1056" t="str">
        <f>"Q"&amp;ROUNDUP(StockData[[#This Row],[Month Number]]/3,0)</f>
        <v>Q1</v>
      </c>
      <c r="H1056" s="1" t="s">
        <v>1059</v>
      </c>
      <c r="I1056" s="1" t="s">
        <v>29</v>
      </c>
      <c r="J1056" t="s">
        <v>30</v>
      </c>
      <c r="K1056">
        <v>1063</v>
      </c>
      <c r="L1056">
        <v>1064.8499999999999</v>
      </c>
      <c r="M1056">
        <v>1042.1500000000001</v>
      </c>
      <c r="N1056">
        <v>1060.2</v>
      </c>
      <c r="O1056">
        <v>1046.5999999999999</v>
      </c>
      <c r="P1056">
        <v>1046.2</v>
      </c>
      <c r="Q1056">
        <v>1051.19</v>
      </c>
      <c r="R1056">
        <v>7730332</v>
      </c>
      <c r="S1056">
        <v>8126074219.1499996</v>
      </c>
      <c r="T1056">
        <v>175450</v>
      </c>
      <c r="U1056">
        <v>3965568</v>
      </c>
      <c r="V1056">
        <v>51.3</v>
      </c>
      <c r="W1056" s="3">
        <f>StockData[[#This Row],[CLOSE]]-StockData[[#This Row],[PREV. CLOSE]]</f>
        <v>-14</v>
      </c>
      <c r="X1056" s="2">
        <f>IFERROR((StockData[[#This Row],[CLOSE]]-StockData[[#This Row],[PREV. CLOSE]])/StockData[[#This Row],[PREV. CLOSE]],0)</f>
        <v>-1.3205055649877381E-2</v>
      </c>
      <c r="Y1056" t="str">
        <f>IF(StockData[[#This Row],[Daily Return %]]&gt;0,"Gain",IF(StockData[[#This Row],[Daily Return %]]&lt;0,"Loss","No Change"))</f>
        <v>Loss</v>
      </c>
    </row>
    <row r="1057" spans="1:25" x14ac:dyDescent="0.3">
      <c r="A1057" s="1">
        <v>45351</v>
      </c>
      <c r="B1057" s="1" t="s">
        <v>1101</v>
      </c>
      <c r="C1057" s="1" t="s">
        <v>54</v>
      </c>
      <c r="D1057">
        <f>MONTH(StockData[[#This Row],[DATE]])</f>
        <v>2</v>
      </c>
      <c r="E1057">
        <v>2024</v>
      </c>
      <c r="F1057" t="s">
        <v>27</v>
      </c>
      <c r="G1057" t="str">
        <f>"Q"&amp;ROUNDUP(StockData[[#This Row],[Month Number]]/3,0)</f>
        <v>Q1</v>
      </c>
      <c r="H1057" s="1" t="s">
        <v>1059</v>
      </c>
      <c r="I1057" s="1" t="s">
        <v>29</v>
      </c>
      <c r="J1057" t="s">
        <v>30</v>
      </c>
      <c r="K1057">
        <v>1043.05</v>
      </c>
      <c r="L1057">
        <v>1060.7</v>
      </c>
      <c r="M1057">
        <v>1038.5</v>
      </c>
      <c r="N1057">
        <v>1046.2</v>
      </c>
      <c r="O1057">
        <v>1054.95</v>
      </c>
      <c r="P1057">
        <v>1052.2</v>
      </c>
      <c r="Q1057">
        <v>1051.47</v>
      </c>
      <c r="R1057">
        <v>20944844</v>
      </c>
      <c r="S1057">
        <v>22022802548.349998</v>
      </c>
      <c r="T1057">
        <v>343777</v>
      </c>
      <c r="U1057">
        <v>10421268</v>
      </c>
      <c r="V1057">
        <v>49.76</v>
      </c>
      <c r="W1057" s="3">
        <f>StockData[[#This Row],[CLOSE]]-StockData[[#This Row],[PREV. CLOSE]]</f>
        <v>6</v>
      </c>
      <c r="X1057" s="2">
        <f>IFERROR((StockData[[#This Row],[CLOSE]]-StockData[[#This Row],[PREV. CLOSE]])/StockData[[#This Row],[PREV. CLOSE]],0)</f>
        <v>5.7350411011278914E-3</v>
      </c>
      <c r="Y1057" t="str">
        <f>IF(StockData[[#This Row],[Daily Return %]]&gt;0,"Gain",IF(StockData[[#This Row],[Daily Return %]]&lt;0,"Loss","No Change"))</f>
        <v>Gain</v>
      </c>
    </row>
    <row r="1058" spans="1:25" x14ac:dyDescent="0.3">
      <c r="A1058" s="1">
        <v>45352</v>
      </c>
      <c r="B1058" s="1" t="s">
        <v>1102</v>
      </c>
      <c r="C1058" s="1" t="s">
        <v>76</v>
      </c>
      <c r="D1058">
        <f>MONTH(StockData[[#This Row],[DATE]])</f>
        <v>3</v>
      </c>
      <c r="E1058">
        <v>2024</v>
      </c>
      <c r="F1058" t="s">
        <v>27</v>
      </c>
      <c r="G1058" t="str">
        <f>"Q"&amp;ROUNDUP(StockData[[#This Row],[Month Number]]/3,0)</f>
        <v>Q1</v>
      </c>
      <c r="H1058" s="1" t="s">
        <v>1059</v>
      </c>
      <c r="I1058" s="1" t="s">
        <v>29</v>
      </c>
      <c r="J1058" t="s">
        <v>30</v>
      </c>
      <c r="K1058">
        <v>1055</v>
      </c>
      <c r="L1058">
        <v>1089.95</v>
      </c>
      <c r="M1058">
        <v>1054</v>
      </c>
      <c r="N1058">
        <v>1052.2</v>
      </c>
      <c r="O1058">
        <v>1085</v>
      </c>
      <c r="P1058">
        <v>1086.9000000000001</v>
      </c>
      <c r="Q1058">
        <v>1079.42</v>
      </c>
      <c r="R1058">
        <v>14909562</v>
      </c>
      <c r="S1058">
        <v>16093696257.799999</v>
      </c>
      <c r="T1058">
        <v>315463</v>
      </c>
      <c r="U1058">
        <v>9592724</v>
      </c>
      <c r="V1058">
        <v>64.34</v>
      </c>
      <c r="W1058" s="3">
        <f>StockData[[#This Row],[CLOSE]]-StockData[[#This Row],[PREV. CLOSE]]</f>
        <v>34.700000000000045</v>
      </c>
      <c r="X1058" s="2">
        <f>IFERROR((StockData[[#This Row],[CLOSE]]-StockData[[#This Row],[PREV. CLOSE]])/StockData[[#This Row],[PREV. CLOSE]],0)</f>
        <v>3.2978521193689457E-2</v>
      </c>
      <c r="Y1058" t="str">
        <f>IF(StockData[[#This Row],[Daily Return %]]&gt;0,"Gain",IF(StockData[[#This Row],[Daily Return %]]&lt;0,"Loss","No Change"))</f>
        <v>Gain</v>
      </c>
    </row>
    <row r="1059" spans="1:25" x14ac:dyDescent="0.3">
      <c r="A1059" s="1">
        <v>45353</v>
      </c>
      <c r="B1059" s="1" t="s">
        <v>1103</v>
      </c>
      <c r="C1059" s="1" t="s">
        <v>76</v>
      </c>
      <c r="D1059">
        <f>MONTH(StockData[[#This Row],[DATE]])</f>
        <v>3</v>
      </c>
      <c r="E1059">
        <v>2024</v>
      </c>
      <c r="F1059" t="s">
        <v>27</v>
      </c>
      <c r="G1059" t="str">
        <f>"Q"&amp;ROUNDUP(StockData[[#This Row],[Month Number]]/3,0)</f>
        <v>Q1</v>
      </c>
      <c r="H1059" s="1" t="s">
        <v>1059</v>
      </c>
      <c r="I1059" s="1" t="s">
        <v>29</v>
      </c>
      <c r="J1059" t="s">
        <v>30</v>
      </c>
      <c r="K1059">
        <v>1087.25</v>
      </c>
      <c r="L1059">
        <v>1089.45</v>
      </c>
      <c r="M1059">
        <v>1080.5</v>
      </c>
      <c r="N1059">
        <v>1086.9000000000001</v>
      </c>
      <c r="O1059">
        <v>1083.9000000000001</v>
      </c>
      <c r="P1059">
        <v>1084.6500000000001</v>
      </c>
      <c r="Q1059">
        <v>1084.3800000000001</v>
      </c>
      <c r="R1059">
        <v>481475</v>
      </c>
      <c r="S1059">
        <v>522100593.19999999</v>
      </c>
      <c r="T1059">
        <v>14375</v>
      </c>
      <c r="U1059">
        <v>180404</v>
      </c>
      <c r="V1059">
        <v>37.47</v>
      </c>
      <c r="W1059" s="3">
        <f>StockData[[#This Row],[CLOSE]]-StockData[[#This Row],[PREV. CLOSE]]</f>
        <v>-2.25</v>
      </c>
      <c r="X1059" s="2">
        <f>IFERROR((StockData[[#This Row],[CLOSE]]-StockData[[#This Row],[PREV. CLOSE]])/StockData[[#This Row],[PREV. CLOSE]],0)</f>
        <v>-2.0701076455975709E-3</v>
      </c>
      <c r="Y1059" t="str">
        <f>IF(StockData[[#This Row],[Daily Return %]]&gt;0,"Gain",IF(StockData[[#This Row],[Daily Return %]]&lt;0,"Loss","No Change"))</f>
        <v>Loss</v>
      </c>
    </row>
    <row r="1060" spans="1:25" x14ac:dyDescent="0.3">
      <c r="A1060" s="1">
        <v>45355</v>
      </c>
      <c r="B1060" s="1" t="s">
        <v>1104</v>
      </c>
      <c r="C1060" s="1" t="s">
        <v>76</v>
      </c>
      <c r="D1060">
        <f>MONTH(StockData[[#This Row],[DATE]])</f>
        <v>3</v>
      </c>
      <c r="E1060">
        <v>2024</v>
      </c>
      <c r="F1060" t="s">
        <v>27</v>
      </c>
      <c r="G1060" t="str">
        <f>"Q"&amp;ROUNDUP(StockData[[#This Row],[Month Number]]/3,0)</f>
        <v>Q1</v>
      </c>
      <c r="H1060" s="1" t="s">
        <v>1059</v>
      </c>
      <c r="I1060" s="1" t="s">
        <v>29</v>
      </c>
      <c r="J1060" t="s">
        <v>30</v>
      </c>
      <c r="K1060">
        <v>1081</v>
      </c>
      <c r="L1060">
        <v>1095</v>
      </c>
      <c r="M1060">
        <v>1080.0999999999999</v>
      </c>
      <c r="N1060">
        <v>1084.6500000000001</v>
      </c>
      <c r="O1060">
        <v>1090.9000000000001</v>
      </c>
      <c r="P1060">
        <v>1092.3499999999999</v>
      </c>
      <c r="Q1060">
        <v>1090.04</v>
      </c>
      <c r="R1060">
        <v>11424581</v>
      </c>
      <c r="S1060">
        <v>12453254625.85</v>
      </c>
      <c r="T1060">
        <v>251185</v>
      </c>
      <c r="U1060">
        <v>7785048</v>
      </c>
      <c r="V1060">
        <v>68.14</v>
      </c>
      <c r="W1060" s="3">
        <f>StockData[[#This Row],[CLOSE]]-StockData[[#This Row],[PREV. CLOSE]]</f>
        <v>7.6999999999998181</v>
      </c>
      <c r="X1060" s="2">
        <f>IFERROR((StockData[[#This Row],[CLOSE]]-StockData[[#This Row],[PREV. CLOSE]])/StockData[[#This Row],[PREV. CLOSE]],0)</f>
        <v>7.099064214262497E-3</v>
      </c>
      <c r="Y1060" t="str">
        <f>IF(StockData[[#This Row],[Daily Return %]]&gt;0,"Gain",IF(StockData[[#This Row],[Daily Return %]]&lt;0,"Loss","No Change"))</f>
        <v>Gain</v>
      </c>
    </row>
    <row r="1061" spans="1:25" x14ac:dyDescent="0.3">
      <c r="A1061" s="1">
        <v>45356</v>
      </c>
      <c r="B1061" s="1" t="s">
        <v>1105</v>
      </c>
      <c r="C1061" s="1" t="s">
        <v>76</v>
      </c>
      <c r="D1061">
        <f>MONTH(StockData[[#This Row],[DATE]])</f>
        <v>3</v>
      </c>
      <c r="E1061">
        <v>2024</v>
      </c>
      <c r="F1061" t="s">
        <v>27</v>
      </c>
      <c r="G1061" t="str">
        <f>"Q"&amp;ROUNDUP(StockData[[#This Row],[Month Number]]/3,0)</f>
        <v>Q1</v>
      </c>
      <c r="H1061" s="1" t="s">
        <v>1059</v>
      </c>
      <c r="I1061" s="1" t="s">
        <v>29</v>
      </c>
      <c r="J1061" t="s">
        <v>30</v>
      </c>
      <c r="K1061">
        <v>1086.2</v>
      </c>
      <c r="L1061">
        <v>1099.5</v>
      </c>
      <c r="M1061">
        <v>1076.5</v>
      </c>
      <c r="N1061">
        <v>1092.3499999999999</v>
      </c>
      <c r="O1061">
        <v>1087.8499999999999</v>
      </c>
      <c r="P1061">
        <v>1088.05</v>
      </c>
      <c r="Q1061">
        <v>1089.5999999999999</v>
      </c>
      <c r="R1061">
        <v>9222544</v>
      </c>
      <c r="S1061">
        <v>10048890642.950001</v>
      </c>
      <c r="T1061">
        <v>258890</v>
      </c>
      <c r="U1061">
        <v>4745297</v>
      </c>
      <c r="V1061">
        <v>51.45</v>
      </c>
      <c r="W1061" s="3">
        <f>StockData[[#This Row],[CLOSE]]-StockData[[#This Row],[PREV. CLOSE]]</f>
        <v>-4.2999999999999545</v>
      </c>
      <c r="X1061" s="2">
        <f>IFERROR((StockData[[#This Row],[CLOSE]]-StockData[[#This Row],[PREV. CLOSE]])/StockData[[#This Row],[PREV. CLOSE]],0)</f>
        <v>-3.9364672495079004E-3</v>
      </c>
      <c r="Y1061" t="str">
        <f>IF(StockData[[#This Row],[Daily Return %]]&gt;0,"Gain",IF(StockData[[#This Row],[Daily Return %]]&lt;0,"Loss","No Change"))</f>
        <v>Loss</v>
      </c>
    </row>
    <row r="1062" spans="1:25" x14ac:dyDescent="0.3">
      <c r="A1062" s="1">
        <v>45357</v>
      </c>
      <c r="B1062" s="1" t="s">
        <v>1106</v>
      </c>
      <c r="C1062" s="1" t="s">
        <v>76</v>
      </c>
      <c r="D1062">
        <f>MONTH(StockData[[#This Row],[DATE]])</f>
        <v>3</v>
      </c>
      <c r="E1062">
        <v>2024</v>
      </c>
      <c r="F1062" t="s">
        <v>27</v>
      </c>
      <c r="G1062" t="str">
        <f>"Q"&amp;ROUNDUP(StockData[[#This Row],[Month Number]]/3,0)</f>
        <v>Q1</v>
      </c>
      <c r="H1062" s="1" t="s">
        <v>1059</v>
      </c>
      <c r="I1062" s="1" t="s">
        <v>29</v>
      </c>
      <c r="J1062" t="s">
        <v>30</v>
      </c>
      <c r="K1062">
        <v>1080.3</v>
      </c>
      <c r="L1062">
        <v>1113.55</v>
      </c>
      <c r="M1062">
        <v>1080.3</v>
      </c>
      <c r="N1062">
        <v>1088.05</v>
      </c>
      <c r="O1062">
        <v>1099</v>
      </c>
      <c r="P1062">
        <v>1097.0999999999999</v>
      </c>
      <c r="Q1062">
        <v>1101.6099999999999</v>
      </c>
      <c r="R1062">
        <v>21796484</v>
      </c>
      <c r="S1062">
        <v>24011191501.450001</v>
      </c>
      <c r="T1062">
        <v>364582</v>
      </c>
      <c r="U1062">
        <v>10180700</v>
      </c>
      <c r="V1062">
        <v>46.71</v>
      </c>
      <c r="W1062" s="3">
        <f>StockData[[#This Row],[CLOSE]]-StockData[[#This Row],[PREV. CLOSE]]</f>
        <v>9.0499999999999545</v>
      </c>
      <c r="X1062" s="2">
        <f>IFERROR((StockData[[#This Row],[CLOSE]]-StockData[[#This Row],[PREV. CLOSE]])/StockData[[#This Row],[PREV. CLOSE]],0)</f>
        <v>8.317632461743444E-3</v>
      </c>
      <c r="Y1062" t="str">
        <f>IF(StockData[[#This Row],[Daily Return %]]&gt;0,"Gain",IF(StockData[[#This Row],[Daily Return %]]&lt;0,"Loss","No Change"))</f>
        <v>Gain</v>
      </c>
    </row>
    <row r="1063" spans="1:25" x14ac:dyDescent="0.3">
      <c r="A1063" s="1">
        <v>45358</v>
      </c>
      <c r="B1063" s="1" t="s">
        <v>1107</v>
      </c>
      <c r="C1063" s="1" t="s">
        <v>76</v>
      </c>
      <c r="D1063">
        <f>MONTH(StockData[[#This Row],[DATE]])</f>
        <v>3</v>
      </c>
      <c r="E1063">
        <v>2024</v>
      </c>
      <c r="F1063" t="s">
        <v>27</v>
      </c>
      <c r="G1063" t="str">
        <f>"Q"&amp;ROUNDUP(StockData[[#This Row],[Month Number]]/3,0)</f>
        <v>Q1</v>
      </c>
      <c r="H1063" s="1" t="s">
        <v>1059</v>
      </c>
      <c r="I1063" s="1" t="s">
        <v>29</v>
      </c>
      <c r="J1063" t="s">
        <v>30</v>
      </c>
      <c r="K1063">
        <v>1094.95</v>
      </c>
      <c r="L1063">
        <v>1095</v>
      </c>
      <c r="M1063">
        <v>1082.7</v>
      </c>
      <c r="N1063">
        <v>1097.0999999999999</v>
      </c>
      <c r="O1063">
        <v>1086.5</v>
      </c>
      <c r="P1063">
        <v>1087.95</v>
      </c>
      <c r="Q1063">
        <v>1088.3</v>
      </c>
      <c r="R1063">
        <v>9963926</v>
      </c>
      <c r="S1063">
        <v>10843732033.049999</v>
      </c>
      <c r="T1063">
        <v>262108</v>
      </c>
      <c r="U1063">
        <v>5743168</v>
      </c>
      <c r="V1063">
        <v>57.64</v>
      </c>
      <c r="W1063" s="3">
        <f>StockData[[#This Row],[CLOSE]]-StockData[[#This Row],[PREV. CLOSE]]</f>
        <v>-9.1499999999998636</v>
      </c>
      <c r="X1063" s="2">
        <f>IFERROR((StockData[[#This Row],[CLOSE]]-StockData[[#This Row],[PREV. CLOSE]])/StockData[[#This Row],[PREV. CLOSE]],0)</f>
        <v>-8.3401695378724494E-3</v>
      </c>
      <c r="Y1063" t="str">
        <f>IF(StockData[[#This Row],[Daily Return %]]&gt;0,"Gain",IF(StockData[[#This Row],[Daily Return %]]&lt;0,"Loss","No Change"))</f>
        <v>Loss</v>
      </c>
    </row>
    <row r="1064" spans="1:25" x14ac:dyDescent="0.3">
      <c r="A1064" s="1">
        <v>45362</v>
      </c>
      <c r="B1064" s="1" t="s">
        <v>1108</v>
      </c>
      <c r="C1064" s="1" t="s">
        <v>76</v>
      </c>
      <c r="D1064">
        <f>MONTH(StockData[[#This Row],[DATE]])</f>
        <v>3</v>
      </c>
      <c r="E1064">
        <v>2024</v>
      </c>
      <c r="F1064" t="s">
        <v>27</v>
      </c>
      <c r="G1064" t="str">
        <f>"Q"&amp;ROUNDUP(StockData[[#This Row],[Month Number]]/3,0)</f>
        <v>Q1</v>
      </c>
      <c r="H1064" s="1" t="s">
        <v>1059</v>
      </c>
      <c r="I1064" s="1" t="s">
        <v>29</v>
      </c>
      <c r="J1064" t="s">
        <v>30</v>
      </c>
      <c r="K1064">
        <v>1087.95</v>
      </c>
      <c r="L1064">
        <v>1087.95</v>
      </c>
      <c r="M1064">
        <v>1076.75</v>
      </c>
      <c r="N1064">
        <v>1087.95</v>
      </c>
      <c r="O1064">
        <v>1077.5</v>
      </c>
      <c r="P1064">
        <v>1078.7</v>
      </c>
      <c r="Q1064">
        <v>1081.06</v>
      </c>
      <c r="R1064">
        <v>13310362</v>
      </c>
      <c r="S1064">
        <v>14389279964.5</v>
      </c>
      <c r="T1064">
        <v>250456</v>
      </c>
      <c r="U1064">
        <v>9577327</v>
      </c>
      <c r="V1064">
        <v>71.95</v>
      </c>
      <c r="W1064" s="3">
        <f>StockData[[#This Row],[CLOSE]]-StockData[[#This Row],[PREV. CLOSE]]</f>
        <v>-9.25</v>
      </c>
      <c r="X1064" s="2">
        <f>IFERROR((StockData[[#This Row],[CLOSE]]-StockData[[#This Row],[PREV. CLOSE]])/StockData[[#This Row],[PREV. CLOSE]],0)</f>
        <v>-8.5022289627280662E-3</v>
      </c>
      <c r="Y1064" t="str">
        <f>IF(StockData[[#This Row],[Daily Return %]]&gt;0,"Gain",IF(StockData[[#This Row],[Daily Return %]]&lt;0,"Loss","No Change"))</f>
        <v>Loss</v>
      </c>
    </row>
    <row r="1065" spans="1:25" x14ac:dyDescent="0.3">
      <c r="A1065" s="1">
        <v>45363</v>
      </c>
      <c r="B1065" s="1" t="s">
        <v>1109</v>
      </c>
      <c r="C1065" s="1" t="s">
        <v>76</v>
      </c>
      <c r="D1065">
        <f>MONTH(StockData[[#This Row],[DATE]])</f>
        <v>3</v>
      </c>
      <c r="E1065">
        <v>2024</v>
      </c>
      <c r="F1065" t="s">
        <v>27</v>
      </c>
      <c r="G1065" t="str">
        <f>"Q"&amp;ROUNDUP(StockData[[#This Row],[Month Number]]/3,0)</f>
        <v>Q1</v>
      </c>
      <c r="H1065" s="1" t="s">
        <v>1059</v>
      </c>
      <c r="I1065" s="1" t="s">
        <v>29</v>
      </c>
      <c r="J1065" t="s">
        <v>30</v>
      </c>
      <c r="K1065">
        <v>1077.05</v>
      </c>
      <c r="L1065">
        <v>1094.8</v>
      </c>
      <c r="M1065">
        <v>1055.6500000000001</v>
      </c>
      <c r="N1065">
        <v>1078.7</v>
      </c>
      <c r="O1065">
        <v>1075.05</v>
      </c>
      <c r="P1065">
        <v>1076.8499999999999</v>
      </c>
      <c r="Q1065">
        <v>1077.9000000000001</v>
      </c>
      <c r="R1065">
        <v>21785435</v>
      </c>
      <c r="S1065">
        <v>23482625405.849998</v>
      </c>
      <c r="T1065">
        <v>304992</v>
      </c>
      <c r="U1065">
        <v>10142990</v>
      </c>
      <c r="V1065">
        <v>46.56</v>
      </c>
      <c r="W1065" s="3">
        <f>StockData[[#This Row],[CLOSE]]-StockData[[#This Row],[PREV. CLOSE]]</f>
        <v>-1.8500000000001364</v>
      </c>
      <c r="X1065" s="2">
        <f>IFERROR((StockData[[#This Row],[CLOSE]]-StockData[[#This Row],[PREV. CLOSE]])/StockData[[#This Row],[PREV. CLOSE]],0)</f>
        <v>-1.7150273477335091E-3</v>
      </c>
      <c r="Y1065" t="str">
        <f>IF(StockData[[#This Row],[Daily Return %]]&gt;0,"Gain",IF(StockData[[#This Row],[Daily Return %]]&lt;0,"Loss","No Change"))</f>
        <v>Loss</v>
      </c>
    </row>
    <row r="1066" spans="1:25" x14ac:dyDescent="0.3">
      <c r="A1066" s="1">
        <v>45364</v>
      </c>
      <c r="B1066" s="1" t="s">
        <v>1110</v>
      </c>
      <c r="C1066" s="1" t="s">
        <v>76</v>
      </c>
      <c r="D1066">
        <f>MONTH(StockData[[#This Row],[DATE]])</f>
        <v>3</v>
      </c>
      <c r="E1066">
        <v>2024</v>
      </c>
      <c r="F1066" t="s">
        <v>27</v>
      </c>
      <c r="G1066" t="str">
        <f>"Q"&amp;ROUNDUP(StockData[[#This Row],[Month Number]]/3,0)</f>
        <v>Q1</v>
      </c>
      <c r="H1066" s="1" t="s">
        <v>1059</v>
      </c>
      <c r="I1066" s="1" t="s">
        <v>29</v>
      </c>
      <c r="J1066" t="s">
        <v>30</v>
      </c>
      <c r="K1066">
        <v>1077.1500000000001</v>
      </c>
      <c r="L1066">
        <v>1089.6500000000001</v>
      </c>
      <c r="M1066">
        <v>1073.1500000000001</v>
      </c>
      <c r="N1066">
        <v>1076.8499999999999</v>
      </c>
      <c r="O1066">
        <v>1082</v>
      </c>
      <c r="P1066">
        <v>1083.95</v>
      </c>
      <c r="Q1066">
        <v>1084.3800000000001</v>
      </c>
      <c r="R1066">
        <v>24855870</v>
      </c>
      <c r="S1066">
        <v>26953204669.150002</v>
      </c>
      <c r="T1066">
        <v>361717</v>
      </c>
      <c r="U1066">
        <v>13165624</v>
      </c>
      <c r="V1066">
        <v>52.97</v>
      </c>
      <c r="W1066" s="3">
        <f>StockData[[#This Row],[CLOSE]]-StockData[[#This Row],[PREV. CLOSE]]</f>
        <v>7.1000000000001364</v>
      </c>
      <c r="X1066" s="2">
        <f>IFERROR((StockData[[#This Row],[CLOSE]]-StockData[[#This Row],[PREV. CLOSE]])/StockData[[#This Row],[PREV. CLOSE]],0)</f>
        <v>6.5933045456657256E-3</v>
      </c>
      <c r="Y1066" t="str">
        <f>IF(StockData[[#This Row],[Daily Return %]]&gt;0,"Gain",IF(StockData[[#This Row],[Daily Return %]]&lt;0,"Loss","No Change"))</f>
        <v>Gain</v>
      </c>
    </row>
    <row r="1067" spans="1:25" x14ac:dyDescent="0.3">
      <c r="A1067" s="1">
        <v>45365</v>
      </c>
      <c r="B1067" s="1" t="s">
        <v>1111</v>
      </c>
      <c r="C1067" s="1" t="s">
        <v>76</v>
      </c>
      <c r="D1067">
        <f>MONTH(StockData[[#This Row],[DATE]])</f>
        <v>3</v>
      </c>
      <c r="E1067">
        <v>2024</v>
      </c>
      <c r="F1067" t="s">
        <v>27</v>
      </c>
      <c r="G1067" t="str">
        <f>"Q"&amp;ROUNDUP(StockData[[#This Row],[Month Number]]/3,0)</f>
        <v>Q1</v>
      </c>
      <c r="H1067" s="1" t="s">
        <v>1059</v>
      </c>
      <c r="I1067" s="1" t="s">
        <v>29</v>
      </c>
      <c r="J1067" t="s">
        <v>30</v>
      </c>
      <c r="K1067">
        <v>1080</v>
      </c>
      <c r="L1067">
        <v>1097.0999999999999</v>
      </c>
      <c r="M1067">
        <v>1075.05</v>
      </c>
      <c r="N1067">
        <v>1083.95</v>
      </c>
      <c r="O1067">
        <v>1084.3499999999999</v>
      </c>
      <c r="P1067">
        <v>1083.5999999999999</v>
      </c>
      <c r="Q1067">
        <v>1086.03</v>
      </c>
      <c r="R1067">
        <v>14231421</v>
      </c>
      <c r="S1067">
        <v>15455740913.549999</v>
      </c>
      <c r="T1067">
        <v>259807</v>
      </c>
      <c r="U1067">
        <v>6207330</v>
      </c>
      <c r="V1067">
        <v>43.62</v>
      </c>
      <c r="W1067" s="3">
        <f>StockData[[#This Row],[CLOSE]]-StockData[[#This Row],[PREV. CLOSE]]</f>
        <v>-0.35000000000013642</v>
      </c>
      <c r="X1067" s="2">
        <f>IFERROR((StockData[[#This Row],[CLOSE]]-StockData[[#This Row],[PREV. CLOSE]])/StockData[[#This Row],[PREV. CLOSE]],0)</f>
        <v>-3.2289312237661924E-4</v>
      </c>
      <c r="Y1067" t="str">
        <f>IF(StockData[[#This Row],[Daily Return %]]&gt;0,"Gain",IF(StockData[[#This Row],[Daily Return %]]&lt;0,"Loss","No Change"))</f>
        <v>Loss</v>
      </c>
    </row>
    <row r="1068" spans="1:25" x14ac:dyDescent="0.3">
      <c r="A1068" s="1">
        <v>45366</v>
      </c>
      <c r="B1068" s="1" t="s">
        <v>1112</v>
      </c>
      <c r="C1068" s="1" t="s">
        <v>76</v>
      </c>
      <c r="D1068">
        <f>MONTH(StockData[[#This Row],[DATE]])</f>
        <v>3</v>
      </c>
      <c r="E1068">
        <v>2024</v>
      </c>
      <c r="F1068" t="s">
        <v>27</v>
      </c>
      <c r="G1068" t="str">
        <f>"Q"&amp;ROUNDUP(StockData[[#This Row],[Month Number]]/3,0)</f>
        <v>Q1</v>
      </c>
      <c r="H1068" s="1" t="s">
        <v>1059</v>
      </c>
      <c r="I1068" s="1" t="s">
        <v>29</v>
      </c>
      <c r="J1068" t="s">
        <v>30</v>
      </c>
      <c r="K1068">
        <v>1072</v>
      </c>
      <c r="L1068">
        <v>1086.25</v>
      </c>
      <c r="M1068">
        <v>1070</v>
      </c>
      <c r="N1068">
        <v>1083.5999999999999</v>
      </c>
      <c r="O1068">
        <v>1073.9000000000001</v>
      </c>
      <c r="P1068">
        <v>1080.3499999999999</v>
      </c>
      <c r="Q1068">
        <v>1080.17</v>
      </c>
      <c r="R1068">
        <v>66192734</v>
      </c>
      <c r="S1068">
        <v>71499718294.100006</v>
      </c>
      <c r="T1068">
        <v>347312</v>
      </c>
      <c r="U1068">
        <v>49077479</v>
      </c>
      <c r="V1068">
        <v>74.14</v>
      </c>
      <c r="W1068" s="3">
        <f>StockData[[#This Row],[CLOSE]]-StockData[[#This Row],[PREV. CLOSE]]</f>
        <v>-3.25</v>
      </c>
      <c r="X1068" s="2">
        <f>IFERROR((StockData[[#This Row],[CLOSE]]-StockData[[#This Row],[PREV. CLOSE]])/StockData[[#This Row],[PREV. CLOSE]],0)</f>
        <v>-2.999261720191953E-3</v>
      </c>
      <c r="Y1068" t="str">
        <f>IF(StockData[[#This Row],[Daily Return %]]&gt;0,"Gain",IF(StockData[[#This Row],[Daily Return %]]&lt;0,"Loss","No Change"))</f>
        <v>Loss</v>
      </c>
    </row>
    <row r="1069" spans="1:25" x14ac:dyDescent="0.3">
      <c r="A1069" s="1">
        <v>45369</v>
      </c>
      <c r="B1069" s="1" t="s">
        <v>1113</v>
      </c>
      <c r="C1069" s="1" t="s">
        <v>76</v>
      </c>
      <c r="D1069">
        <f>MONTH(StockData[[#This Row],[DATE]])</f>
        <v>3</v>
      </c>
      <c r="E1069">
        <v>2024</v>
      </c>
      <c r="F1069" t="s">
        <v>27</v>
      </c>
      <c r="G1069" t="str">
        <f>"Q"&amp;ROUNDUP(StockData[[#This Row],[Month Number]]/3,0)</f>
        <v>Q1</v>
      </c>
      <c r="H1069" s="1" t="s">
        <v>1059</v>
      </c>
      <c r="I1069" s="1" t="s">
        <v>29</v>
      </c>
      <c r="J1069" t="s">
        <v>30</v>
      </c>
      <c r="K1069">
        <v>1075.05</v>
      </c>
      <c r="L1069">
        <v>1084.8</v>
      </c>
      <c r="M1069">
        <v>1060.05</v>
      </c>
      <c r="N1069">
        <v>1080.3499999999999</v>
      </c>
      <c r="O1069">
        <v>1082.0999999999999</v>
      </c>
      <c r="P1069">
        <v>1081.2</v>
      </c>
      <c r="Q1069">
        <v>1076.6099999999999</v>
      </c>
      <c r="R1069">
        <v>8769440</v>
      </c>
      <c r="S1069">
        <v>9441285942.75</v>
      </c>
      <c r="T1069">
        <v>253537</v>
      </c>
      <c r="U1069">
        <v>4101264</v>
      </c>
      <c r="V1069">
        <v>46.77</v>
      </c>
      <c r="W1069" s="3">
        <f>StockData[[#This Row],[CLOSE]]-StockData[[#This Row],[PREV. CLOSE]]</f>
        <v>0.85000000000013642</v>
      </c>
      <c r="X1069" s="2">
        <f>IFERROR((StockData[[#This Row],[CLOSE]]-StockData[[#This Row],[PREV. CLOSE]])/StockData[[#This Row],[PREV. CLOSE]],0)</f>
        <v>7.867820613691271E-4</v>
      </c>
      <c r="Y1069" t="str">
        <f>IF(StockData[[#This Row],[Daily Return %]]&gt;0,"Gain",IF(StockData[[#This Row],[Daily Return %]]&lt;0,"Loss","No Change"))</f>
        <v>Gain</v>
      </c>
    </row>
    <row r="1070" spans="1:25" x14ac:dyDescent="0.3">
      <c r="A1070" s="1">
        <v>45370</v>
      </c>
      <c r="B1070" s="1" t="s">
        <v>1114</v>
      </c>
      <c r="C1070" s="1" t="s">
        <v>76</v>
      </c>
      <c r="D1070">
        <f>MONTH(StockData[[#This Row],[DATE]])</f>
        <v>3</v>
      </c>
      <c r="E1070">
        <v>2024</v>
      </c>
      <c r="F1070" t="s">
        <v>27</v>
      </c>
      <c r="G1070" t="str">
        <f>"Q"&amp;ROUNDUP(StockData[[#This Row],[Month Number]]/3,0)</f>
        <v>Q1</v>
      </c>
      <c r="H1070" s="1" t="s">
        <v>1059</v>
      </c>
      <c r="I1070" s="1" t="s">
        <v>29</v>
      </c>
      <c r="J1070" t="s">
        <v>30</v>
      </c>
      <c r="K1070">
        <v>1078.45</v>
      </c>
      <c r="L1070">
        <v>1088.75</v>
      </c>
      <c r="M1070">
        <v>1075.25</v>
      </c>
      <c r="N1070">
        <v>1081.2</v>
      </c>
      <c r="O1070">
        <v>1081.45</v>
      </c>
      <c r="P1070">
        <v>1083.95</v>
      </c>
      <c r="Q1070">
        <v>1082.5999999999999</v>
      </c>
      <c r="R1070">
        <v>16708715</v>
      </c>
      <c r="S1070">
        <v>18088899237.650002</v>
      </c>
      <c r="T1070">
        <v>367746</v>
      </c>
      <c r="U1070">
        <v>10342948</v>
      </c>
      <c r="V1070">
        <v>61.9</v>
      </c>
      <c r="W1070" s="3">
        <f>StockData[[#This Row],[CLOSE]]-StockData[[#This Row],[PREV. CLOSE]]</f>
        <v>2.75</v>
      </c>
      <c r="X1070" s="2">
        <f>IFERROR((StockData[[#This Row],[CLOSE]]-StockData[[#This Row],[PREV. CLOSE]])/StockData[[#This Row],[PREV. CLOSE]],0)</f>
        <v>2.5434702182759897E-3</v>
      </c>
      <c r="Y1070" t="str">
        <f>IF(StockData[[#This Row],[Daily Return %]]&gt;0,"Gain",IF(StockData[[#This Row],[Daily Return %]]&lt;0,"Loss","No Change"))</f>
        <v>Gain</v>
      </c>
    </row>
    <row r="1071" spans="1:25" x14ac:dyDescent="0.3">
      <c r="A1071" s="1">
        <v>45371</v>
      </c>
      <c r="B1071" s="1" t="s">
        <v>1115</v>
      </c>
      <c r="C1071" s="1" t="s">
        <v>76</v>
      </c>
      <c r="D1071">
        <f>MONTH(StockData[[#This Row],[DATE]])</f>
        <v>3</v>
      </c>
      <c r="E1071">
        <v>2024</v>
      </c>
      <c r="F1071" t="s">
        <v>27</v>
      </c>
      <c r="G1071" t="str">
        <f>"Q"&amp;ROUNDUP(StockData[[#This Row],[Month Number]]/3,0)</f>
        <v>Q1</v>
      </c>
      <c r="H1071" s="1" t="s">
        <v>1059</v>
      </c>
      <c r="I1071" s="1" t="s">
        <v>29</v>
      </c>
      <c r="J1071" t="s">
        <v>30</v>
      </c>
      <c r="K1071">
        <v>1080</v>
      </c>
      <c r="L1071">
        <v>1090</v>
      </c>
      <c r="M1071">
        <v>1067.5</v>
      </c>
      <c r="N1071">
        <v>1083.95</v>
      </c>
      <c r="O1071">
        <v>1087</v>
      </c>
      <c r="P1071">
        <v>1084.5</v>
      </c>
      <c r="Q1071">
        <v>1081.24</v>
      </c>
      <c r="R1071">
        <v>18725251</v>
      </c>
      <c r="S1071">
        <v>20246525010.950001</v>
      </c>
      <c r="T1071">
        <v>365151</v>
      </c>
      <c r="U1071">
        <v>8233921</v>
      </c>
      <c r="V1071">
        <v>43.97</v>
      </c>
      <c r="W1071" s="3">
        <f>StockData[[#This Row],[CLOSE]]-StockData[[#This Row],[PREV. CLOSE]]</f>
        <v>0.54999999999995453</v>
      </c>
      <c r="X1071" s="2">
        <f>IFERROR((StockData[[#This Row],[CLOSE]]-StockData[[#This Row],[PREV. CLOSE]])/StockData[[#This Row],[PREV. CLOSE]],0)</f>
        <v>5.0740347802016189E-4</v>
      </c>
      <c r="Y1071" t="str">
        <f>IF(StockData[[#This Row],[Daily Return %]]&gt;0,"Gain",IF(StockData[[#This Row],[Daily Return %]]&lt;0,"Loss","No Change"))</f>
        <v>Gain</v>
      </c>
    </row>
    <row r="1072" spans="1:25" x14ac:dyDescent="0.3">
      <c r="A1072" s="1">
        <v>45372</v>
      </c>
      <c r="B1072" s="1" t="s">
        <v>1116</v>
      </c>
      <c r="C1072" s="1" t="s">
        <v>76</v>
      </c>
      <c r="D1072">
        <f>MONTH(StockData[[#This Row],[DATE]])</f>
        <v>3</v>
      </c>
      <c r="E1072">
        <v>2024</v>
      </c>
      <c r="F1072" t="s">
        <v>27</v>
      </c>
      <c r="G1072" t="str">
        <f>"Q"&amp;ROUNDUP(StockData[[#This Row],[Month Number]]/3,0)</f>
        <v>Q1</v>
      </c>
      <c r="H1072" s="1" t="s">
        <v>1059</v>
      </c>
      <c r="I1072" s="1" t="s">
        <v>29</v>
      </c>
      <c r="J1072" t="s">
        <v>30</v>
      </c>
      <c r="K1072">
        <v>1092</v>
      </c>
      <c r="L1072">
        <v>1100</v>
      </c>
      <c r="M1072">
        <v>1079.1500000000001</v>
      </c>
      <c r="N1072">
        <v>1084.5</v>
      </c>
      <c r="O1072">
        <v>1081.5</v>
      </c>
      <c r="P1072">
        <v>1081.8</v>
      </c>
      <c r="Q1072">
        <v>1086.3800000000001</v>
      </c>
      <c r="R1072">
        <v>19992607</v>
      </c>
      <c r="S1072">
        <v>21719605114.849998</v>
      </c>
      <c r="T1072">
        <v>252414</v>
      </c>
      <c r="U1072">
        <v>13607650</v>
      </c>
      <c r="V1072">
        <v>68.06</v>
      </c>
      <c r="W1072" s="3">
        <f>StockData[[#This Row],[CLOSE]]-StockData[[#This Row],[PREV. CLOSE]]</f>
        <v>-2.7000000000000455</v>
      </c>
      <c r="X1072" s="2">
        <f>IFERROR((StockData[[#This Row],[CLOSE]]-StockData[[#This Row],[PREV. CLOSE]])/StockData[[#This Row],[PREV. CLOSE]],0)</f>
        <v>-2.4896265560166394E-3</v>
      </c>
      <c r="Y1072" t="str">
        <f>IF(StockData[[#This Row],[Daily Return %]]&gt;0,"Gain",IF(StockData[[#This Row],[Daily Return %]]&lt;0,"Loss","No Change"))</f>
        <v>Loss</v>
      </c>
    </row>
    <row r="1073" spans="1:25" x14ac:dyDescent="0.3">
      <c r="A1073" s="1">
        <v>45373</v>
      </c>
      <c r="B1073" s="1" t="s">
        <v>1117</v>
      </c>
      <c r="C1073" s="1" t="s">
        <v>76</v>
      </c>
      <c r="D1073">
        <f>MONTH(StockData[[#This Row],[DATE]])</f>
        <v>3</v>
      </c>
      <c r="E1073">
        <v>2024</v>
      </c>
      <c r="F1073" t="s">
        <v>27</v>
      </c>
      <c r="G1073" t="str">
        <f>"Q"&amp;ROUNDUP(StockData[[#This Row],[Month Number]]/3,0)</f>
        <v>Q1</v>
      </c>
      <c r="H1073" s="1" t="s">
        <v>1059</v>
      </c>
      <c r="I1073" s="1" t="s">
        <v>29</v>
      </c>
      <c r="J1073" t="s">
        <v>30</v>
      </c>
      <c r="K1073">
        <v>1081.1500000000001</v>
      </c>
      <c r="L1073">
        <v>1093.7</v>
      </c>
      <c r="M1073">
        <v>1078.7</v>
      </c>
      <c r="N1073">
        <v>1081.8</v>
      </c>
      <c r="O1073">
        <v>1089.5</v>
      </c>
      <c r="P1073">
        <v>1090.3</v>
      </c>
      <c r="Q1073">
        <v>1089.9100000000001</v>
      </c>
      <c r="R1073">
        <v>17214415</v>
      </c>
      <c r="S1073">
        <v>18762240505.049999</v>
      </c>
      <c r="T1073">
        <v>258317</v>
      </c>
      <c r="U1073">
        <v>10440853</v>
      </c>
      <c r="V1073">
        <v>60.65</v>
      </c>
      <c r="W1073" s="3">
        <f>StockData[[#This Row],[CLOSE]]-StockData[[#This Row],[PREV. CLOSE]]</f>
        <v>8.5</v>
      </c>
      <c r="X1073" s="2">
        <f>IFERROR((StockData[[#This Row],[CLOSE]]-StockData[[#This Row],[PREV. CLOSE]])/StockData[[#This Row],[PREV. CLOSE]],0)</f>
        <v>7.8572749121833992E-3</v>
      </c>
      <c r="Y1073" t="str">
        <f>IF(StockData[[#This Row],[Daily Return %]]&gt;0,"Gain",IF(StockData[[#This Row],[Daily Return %]]&lt;0,"Loss","No Change"))</f>
        <v>Gain</v>
      </c>
    </row>
    <row r="1074" spans="1:25" x14ac:dyDescent="0.3">
      <c r="A1074" s="1">
        <v>45377</v>
      </c>
      <c r="B1074" s="1" t="s">
        <v>1118</v>
      </c>
      <c r="C1074" s="1" t="s">
        <v>76</v>
      </c>
      <c r="D1074">
        <f>MONTH(StockData[[#This Row],[DATE]])</f>
        <v>3</v>
      </c>
      <c r="E1074">
        <v>2024</v>
      </c>
      <c r="F1074" t="s">
        <v>27</v>
      </c>
      <c r="G1074" t="str">
        <f>"Q"&amp;ROUNDUP(StockData[[#This Row],[Month Number]]/3,0)</f>
        <v>Q1</v>
      </c>
      <c r="H1074" s="1" t="s">
        <v>1059</v>
      </c>
      <c r="I1074" s="1" t="s">
        <v>29</v>
      </c>
      <c r="J1074" t="s">
        <v>30</v>
      </c>
      <c r="K1074">
        <v>1081</v>
      </c>
      <c r="L1074">
        <v>1089.1500000000001</v>
      </c>
      <c r="M1074">
        <v>1076.95</v>
      </c>
      <c r="N1074">
        <v>1090.3</v>
      </c>
      <c r="O1074">
        <v>1083.4000000000001</v>
      </c>
      <c r="P1074">
        <v>1083.7</v>
      </c>
      <c r="Q1074">
        <v>1083.24</v>
      </c>
      <c r="R1074">
        <v>13367635</v>
      </c>
      <c r="S1074">
        <v>14480333014.75</v>
      </c>
      <c r="T1074">
        <v>213520</v>
      </c>
      <c r="U1074">
        <v>7584977</v>
      </c>
      <c r="V1074">
        <v>56.74</v>
      </c>
      <c r="W1074" s="3">
        <f>StockData[[#This Row],[CLOSE]]-StockData[[#This Row],[PREV. CLOSE]]</f>
        <v>-6.5999999999999091</v>
      </c>
      <c r="X1074" s="2">
        <f>IFERROR((StockData[[#This Row],[CLOSE]]-StockData[[#This Row],[PREV. CLOSE]])/StockData[[#This Row],[PREV. CLOSE]],0)</f>
        <v>-6.0533798037236625E-3</v>
      </c>
      <c r="Y1074" t="str">
        <f>IF(StockData[[#This Row],[Daily Return %]]&gt;0,"Gain",IF(StockData[[#This Row],[Daily Return %]]&lt;0,"Loss","No Change"))</f>
        <v>Loss</v>
      </c>
    </row>
    <row r="1075" spans="1:25" x14ac:dyDescent="0.3">
      <c r="A1075" s="1">
        <v>45378</v>
      </c>
      <c r="B1075" s="1" t="s">
        <v>1119</v>
      </c>
      <c r="C1075" s="1" t="s">
        <v>76</v>
      </c>
      <c r="D1075">
        <f>MONTH(StockData[[#This Row],[DATE]])</f>
        <v>3</v>
      </c>
      <c r="E1075">
        <v>2024</v>
      </c>
      <c r="F1075" t="s">
        <v>27</v>
      </c>
      <c r="G1075" t="str">
        <f>"Q"&amp;ROUNDUP(StockData[[#This Row],[Month Number]]/3,0)</f>
        <v>Q1</v>
      </c>
      <c r="H1075" s="1" t="s">
        <v>1059</v>
      </c>
      <c r="I1075" s="1" t="s">
        <v>29</v>
      </c>
      <c r="J1075" t="s">
        <v>30</v>
      </c>
      <c r="K1075">
        <v>1083.7</v>
      </c>
      <c r="L1075">
        <v>1092.5</v>
      </c>
      <c r="M1075">
        <v>1079.55</v>
      </c>
      <c r="N1075">
        <v>1083.7</v>
      </c>
      <c r="O1075">
        <v>1085</v>
      </c>
      <c r="P1075">
        <v>1083.75</v>
      </c>
      <c r="Q1075">
        <v>1085.29</v>
      </c>
      <c r="R1075">
        <v>26907245</v>
      </c>
      <c r="S1075">
        <v>29202142587.099998</v>
      </c>
      <c r="T1075">
        <v>318363</v>
      </c>
      <c r="U1075">
        <v>13797010</v>
      </c>
      <c r="V1075">
        <v>51.28</v>
      </c>
      <c r="W1075" s="3">
        <f>StockData[[#This Row],[CLOSE]]-StockData[[#This Row],[PREV. CLOSE]]</f>
        <v>4.9999999999954525E-2</v>
      </c>
      <c r="X1075" s="2">
        <f>IFERROR((StockData[[#This Row],[CLOSE]]-StockData[[#This Row],[PREV. CLOSE]])/StockData[[#This Row],[PREV. CLOSE]],0)</f>
        <v>4.6138230137449961E-5</v>
      </c>
      <c r="Y1075" t="str">
        <f>IF(StockData[[#This Row],[Daily Return %]]&gt;0,"Gain",IF(StockData[[#This Row],[Daily Return %]]&lt;0,"Loss","No Change"))</f>
        <v>Gain</v>
      </c>
    </row>
    <row r="1076" spans="1:25" x14ac:dyDescent="0.3">
      <c r="A1076" s="1">
        <v>45379</v>
      </c>
      <c r="B1076" s="1" t="s">
        <v>1120</v>
      </c>
      <c r="C1076" s="1" t="s">
        <v>76</v>
      </c>
      <c r="D1076">
        <f>MONTH(StockData[[#This Row],[DATE]])</f>
        <v>3</v>
      </c>
      <c r="E1076">
        <v>2024</v>
      </c>
      <c r="F1076" t="s">
        <v>27</v>
      </c>
      <c r="G1076" t="str">
        <f>"Q"&amp;ROUNDUP(StockData[[#This Row],[Month Number]]/3,0)</f>
        <v>Q1</v>
      </c>
      <c r="H1076" s="1" t="s">
        <v>1059</v>
      </c>
      <c r="I1076" s="1" t="s">
        <v>29</v>
      </c>
      <c r="J1076" t="s">
        <v>30</v>
      </c>
      <c r="K1076">
        <v>1085</v>
      </c>
      <c r="L1076">
        <v>1105.05</v>
      </c>
      <c r="M1076">
        <v>1085</v>
      </c>
      <c r="N1076">
        <v>1083.75</v>
      </c>
      <c r="O1076">
        <v>1096.05</v>
      </c>
      <c r="P1076">
        <v>1093.3</v>
      </c>
      <c r="Q1076">
        <v>1098.05</v>
      </c>
      <c r="R1076">
        <v>22070566</v>
      </c>
      <c r="S1076">
        <v>24234485223.650002</v>
      </c>
      <c r="T1076">
        <v>369595</v>
      </c>
      <c r="U1076">
        <v>11950777</v>
      </c>
      <c r="V1076">
        <v>54.15</v>
      </c>
      <c r="W1076" s="3">
        <f>StockData[[#This Row],[CLOSE]]-StockData[[#This Row],[PREV. CLOSE]]</f>
        <v>9.5499999999999545</v>
      </c>
      <c r="X1076" s="2">
        <f>IFERROR((StockData[[#This Row],[CLOSE]]-StockData[[#This Row],[PREV. CLOSE]])/StockData[[#This Row],[PREV. CLOSE]],0)</f>
        <v>8.8119953863898086E-3</v>
      </c>
      <c r="Y1076" t="str">
        <f>IF(StockData[[#This Row],[Daily Return %]]&gt;0,"Gain",IF(StockData[[#This Row],[Daily Return %]]&lt;0,"Loss","No Change"))</f>
        <v>Gain</v>
      </c>
    </row>
    <row r="1077" spans="1:25" x14ac:dyDescent="0.3">
      <c r="A1077" s="1">
        <v>45383</v>
      </c>
      <c r="B1077" s="1" t="s">
        <v>1121</v>
      </c>
      <c r="C1077" s="1" t="s">
        <v>96</v>
      </c>
      <c r="D1077">
        <f>MONTH(StockData[[#This Row],[DATE]])</f>
        <v>4</v>
      </c>
      <c r="E1077">
        <v>2024</v>
      </c>
      <c r="F1077" t="s">
        <v>97</v>
      </c>
      <c r="G1077" t="str">
        <f>"Q"&amp;ROUNDUP(StockData[[#This Row],[Month Number]]/3,0)</f>
        <v>Q2</v>
      </c>
      <c r="H1077" s="1" t="s">
        <v>1059</v>
      </c>
      <c r="I1077" s="1" t="s">
        <v>29</v>
      </c>
      <c r="J1077" t="s">
        <v>30</v>
      </c>
      <c r="K1077">
        <v>1096.05</v>
      </c>
      <c r="L1077">
        <v>1102.95</v>
      </c>
      <c r="M1077">
        <v>1094.45</v>
      </c>
      <c r="N1077">
        <v>1093.3</v>
      </c>
      <c r="O1077">
        <v>1098.7</v>
      </c>
      <c r="P1077">
        <v>1099.6500000000001</v>
      </c>
      <c r="Q1077">
        <v>1098.49</v>
      </c>
      <c r="R1077">
        <v>10848191</v>
      </c>
      <c r="S1077">
        <v>11916581584.35</v>
      </c>
      <c r="T1077">
        <v>191651</v>
      </c>
      <c r="U1077">
        <v>7348389</v>
      </c>
      <c r="V1077">
        <v>67.739999999999995</v>
      </c>
      <c r="W1077" s="3">
        <f>StockData[[#This Row],[CLOSE]]-StockData[[#This Row],[PREV. CLOSE]]</f>
        <v>6.3500000000001364</v>
      </c>
      <c r="X1077" s="2">
        <f>IFERROR((StockData[[#This Row],[CLOSE]]-StockData[[#This Row],[PREV. CLOSE]])/StockData[[#This Row],[PREV. CLOSE]],0)</f>
        <v>5.8081039056070037E-3</v>
      </c>
      <c r="Y1077" t="str">
        <f>IF(StockData[[#This Row],[Daily Return %]]&gt;0,"Gain",IF(StockData[[#This Row],[Daily Return %]]&lt;0,"Loss","No Change"))</f>
        <v>Gain</v>
      </c>
    </row>
    <row r="1078" spans="1:25" x14ac:dyDescent="0.3">
      <c r="A1078" s="1">
        <v>45384</v>
      </c>
      <c r="B1078" s="1" t="s">
        <v>1122</v>
      </c>
      <c r="C1078" s="1" t="s">
        <v>96</v>
      </c>
      <c r="D1078">
        <f>MONTH(StockData[[#This Row],[DATE]])</f>
        <v>4</v>
      </c>
      <c r="E1078">
        <v>2024</v>
      </c>
      <c r="F1078" t="s">
        <v>97</v>
      </c>
      <c r="G1078" t="str">
        <f>"Q"&amp;ROUNDUP(StockData[[#This Row],[Month Number]]/3,0)</f>
        <v>Q2</v>
      </c>
      <c r="H1078" s="1" t="s">
        <v>1059</v>
      </c>
      <c r="I1078" s="1" t="s">
        <v>29</v>
      </c>
      <c r="J1078" t="s">
        <v>30</v>
      </c>
      <c r="K1078">
        <v>1094.45</v>
      </c>
      <c r="L1078">
        <v>1094.45</v>
      </c>
      <c r="M1078">
        <v>1079.25</v>
      </c>
      <c r="N1078">
        <v>1099.6500000000001</v>
      </c>
      <c r="O1078">
        <v>1083.1500000000001</v>
      </c>
      <c r="P1078">
        <v>1081.2</v>
      </c>
      <c r="Q1078">
        <v>1083.3900000000001</v>
      </c>
      <c r="R1078">
        <v>14380396</v>
      </c>
      <c r="S1078">
        <v>15579539289.950001</v>
      </c>
      <c r="T1078">
        <v>226080</v>
      </c>
      <c r="U1078">
        <v>7380311</v>
      </c>
      <c r="V1078">
        <v>51.32</v>
      </c>
      <c r="W1078" s="3">
        <f>StockData[[#This Row],[CLOSE]]-StockData[[#This Row],[PREV. CLOSE]]</f>
        <v>-18.450000000000045</v>
      </c>
      <c r="X1078" s="2">
        <f>IFERROR((StockData[[#This Row],[CLOSE]]-StockData[[#This Row],[PREV. CLOSE]])/StockData[[#This Row],[PREV. CLOSE]],0)</f>
        <v>-1.6778065748192645E-2</v>
      </c>
      <c r="Y1078" t="str">
        <f>IF(StockData[[#This Row],[Daily Return %]]&gt;0,"Gain",IF(StockData[[#This Row],[Daily Return %]]&lt;0,"Loss","No Change"))</f>
        <v>Loss</v>
      </c>
    </row>
    <row r="1079" spans="1:25" x14ac:dyDescent="0.3">
      <c r="A1079" s="1">
        <v>45385</v>
      </c>
      <c r="B1079" s="1" t="s">
        <v>1123</v>
      </c>
      <c r="C1079" s="1" t="s">
        <v>96</v>
      </c>
      <c r="D1079">
        <f>MONTH(StockData[[#This Row],[DATE]])</f>
        <v>4</v>
      </c>
      <c r="E1079">
        <v>2024</v>
      </c>
      <c r="F1079" t="s">
        <v>97</v>
      </c>
      <c r="G1079" t="str">
        <f>"Q"&amp;ROUNDUP(StockData[[#This Row],[Month Number]]/3,0)</f>
        <v>Q2</v>
      </c>
      <c r="H1079" s="1" t="s">
        <v>1059</v>
      </c>
      <c r="I1079" s="1" t="s">
        <v>29</v>
      </c>
      <c r="J1079" t="s">
        <v>30</v>
      </c>
      <c r="K1079">
        <v>1075</v>
      </c>
      <c r="L1079">
        <v>1083.6500000000001</v>
      </c>
      <c r="M1079">
        <v>1072.25</v>
      </c>
      <c r="N1079">
        <v>1081.2</v>
      </c>
      <c r="O1079">
        <v>1077.3499999999999</v>
      </c>
      <c r="P1079">
        <v>1077.2</v>
      </c>
      <c r="Q1079">
        <v>1078.5</v>
      </c>
      <c r="R1079">
        <v>15477184</v>
      </c>
      <c r="S1079">
        <v>16692070515.200001</v>
      </c>
      <c r="T1079">
        <v>237385</v>
      </c>
      <c r="U1079">
        <v>7647513</v>
      </c>
      <c r="V1079">
        <v>49.41</v>
      </c>
      <c r="W1079" s="3">
        <f>StockData[[#This Row],[CLOSE]]-StockData[[#This Row],[PREV. CLOSE]]</f>
        <v>-4</v>
      </c>
      <c r="X1079" s="2">
        <f>IFERROR((StockData[[#This Row],[CLOSE]]-StockData[[#This Row],[PREV. CLOSE]])/StockData[[#This Row],[PREV. CLOSE]],0)</f>
        <v>-3.6995930447650755E-3</v>
      </c>
      <c r="Y1079" t="str">
        <f>IF(StockData[[#This Row],[Daily Return %]]&gt;0,"Gain",IF(StockData[[#This Row],[Daily Return %]]&lt;0,"Loss","No Change"))</f>
        <v>Loss</v>
      </c>
    </row>
    <row r="1080" spans="1:25" x14ac:dyDescent="0.3">
      <c r="A1080" s="1">
        <v>45386</v>
      </c>
      <c r="B1080" s="1" t="s">
        <v>1124</v>
      </c>
      <c r="C1080" s="1" t="s">
        <v>96</v>
      </c>
      <c r="D1080">
        <f>MONTH(StockData[[#This Row],[DATE]])</f>
        <v>4</v>
      </c>
      <c r="E1080">
        <v>2024</v>
      </c>
      <c r="F1080" t="s">
        <v>97</v>
      </c>
      <c r="G1080" t="str">
        <f>"Q"&amp;ROUNDUP(StockData[[#This Row],[Month Number]]/3,0)</f>
        <v>Q2</v>
      </c>
      <c r="H1080" s="1" t="s">
        <v>1059</v>
      </c>
      <c r="I1080" s="1" t="s">
        <v>29</v>
      </c>
      <c r="J1080" t="s">
        <v>30</v>
      </c>
      <c r="K1080">
        <v>1084.75</v>
      </c>
      <c r="L1080">
        <v>1085.8</v>
      </c>
      <c r="M1080">
        <v>1063.45</v>
      </c>
      <c r="N1080">
        <v>1077.2</v>
      </c>
      <c r="O1080">
        <v>1080.55</v>
      </c>
      <c r="P1080">
        <v>1078.8499999999999</v>
      </c>
      <c r="Q1080">
        <v>1074.52</v>
      </c>
      <c r="R1080">
        <v>21419689</v>
      </c>
      <c r="S1080">
        <v>23015858480.349998</v>
      </c>
      <c r="T1080">
        <v>405986</v>
      </c>
      <c r="U1080">
        <v>8750884</v>
      </c>
      <c r="V1080">
        <v>40.85</v>
      </c>
      <c r="W1080" s="3">
        <f>StockData[[#This Row],[CLOSE]]-StockData[[#This Row],[PREV. CLOSE]]</f>
        <v>1.6499999999998636</v>
      </c>
      <c r="X1080" s="2">
        <f>IFERROR((StockData[[#This Row],[CLOSE]]-StockData[[#This Row],[PREV. CLOSE]])/StockData[[#This Row],[PREV. CLOSE]],0)</f>
        <v>1.5317489788338873E-3</v>
      </c>
      <c r="Y1080" t="str">
        <f>IF(StockData[[#This Row],[Daily Return %]]&gt;0,"Gain",IF(StockData[[#This Row],[Daily Return %]]&lt;0,"Loss","No Change"))</f>
        <v>Gain</v>
      </c>
    </row>
    <row r="1081" spans="1:25" x14ac:dyDescent="0.3">
      <c r="A1081" s="1">
        <v>45387</v>
      </c>
      <c r="B1081" s="1" t="s">
        <v>1125</v>
      </c>
      <c r="C1081" s="1" t="s">
        <v>96</v>
      </c>
      <c r="D1081">
        <f>MONTH(StockData[[#This Row],[DATE]])</f>
        <v>4</v>
      </c>
      <c r="E1081">
        <v>2024</v>
      </c>
      <c r="F1081" t="s">
        <v>97</v>
      </c>
      <c r="G1081" t="str">
        <f>"Q"&amp;ROUNDUP(StockData[[#This Row],[Month Number]]/3,0)</f>
        <v>Q2</v>
      </c>
      <c r="H1081" s="1" t="s">
        <v>1059</v>
      </c>
      <c r="I1081" s="1" t="s">
        <v>29</v>
      </c>
      <c r="J1081" t="s">
        <v>30</v>
      </c>
      <c r="K1081">
        <v>1070</v>
      </c>
      <c r="L1081">
        <v>1086</v>
      </c>
      <c r="M1081">
        <v>1067.45</v>
      </c>
      <c r="N1081">
        <v>1078.8499999999999</v>
      </c>
      <c r="O1081">
        <v>1084</v>
      </c>
      <c r="P1081">
        <v>1083.4000000000001</v>
      </c>
      <c r="Q1081">
        <v>1073.6400000000001</v>
      </c>
      <c r="R1081">
        <v>15340637</v>
      </c>
      <c r="S1081">
        <v>16470380648.6</v>
      </c>
      <c r="T1081">
        <v>208528</v>
      </c>
      <c r="U1081">
        <v>10597870</v>
      </c>
      <c r="V1081">
        <v>69.08</v>
      </c>
      <c r="W1081" s="3">
        <f>StockData[[#This Row],[CLOSE]]-StockData[[#This Row],[PREV. CLOSE]]</f>
        <v>4.5500000000001819</v>
      </c>
      <c r="X1081" s="2">
        <f>IFERROR((StockData[[#This Row],[CLOSE]]-StockData[[#This Row],[PREV. CLOSE]])/StockData[[#This Row],[PREV. CLOSE]],0)</f>
        <v>4.2174537702184571E-3</v>
      </c>
      <c r="Y1081" t="str">
        <f>IF(StockData[[#This Row],[Daily Return %]]&gt;0,"Gain",IF(StockData[[#This Row],[Daily Return %]]&lt;0,"Loss","No Change"))</f>
        <v>Gain</v>
      </c>
    </row>
    <row r="1082" spans="1:25" x14ac:dyDescent="0.3">
      <c r="A1082" s="1">
        <v>45390</v>
      </c>
      <c r="B1082" s="1" t="s">
        <v>1126</v>
      </c>
      <c r="C1082" s="1" t="s">
        <v>96</v>
      </c>
      <c r="D1082">
        <f>MONTH(StockData[[#This Row],[DATE]])</f>
        <v>4</v>
      </c>
      <c r="E1082">
        <v>2024</v>
      </c>
      <c r="F1082" t="s">
        <v>97</v>
      </c>
      <c r="G1082" t="str">
        <f>"Q"&amp;ROUNDUP(StockData[[#This Row],[Month Number]]/3,0)</f>
        <v>Q2</v>
      </c>
      <c r="H1082" s="1" t="s">
        <v>1059</v>
      </c>
      <c r="I1082" s="1" t="s">
        <v>29</v>
      </c>
      <c r="J1082" t="s">
        <v>30</v>
      </c>
      <c r="K1082">
        <v>1078.3499999999999</v>
      </c>
      <c r="L1082">
        <v>1091.75</v>
      </c>
      <c r="M1082">
        <v>1076.3</v>
      </c>
      <c r="N1082">
        <v>1083.4000000000001</v>
      </c>
      <c r="O1082">
        <v>1087</v>
      </c>
      <c r="P1082">
        <v>1087.1500000000001</v>
      </c>
      <c r="Q1082">
        <v>1086.22</v>
      </c>
      <c r="R1082">
        <v>8023461</v>
      </c>
      <c r="S1082">
        <v>8715249008.2000008</v>
      </c>
      <c r="T1082">
        <v>182575</v>
      </c>
      <c r="U1082">
        <v>5067692</v>
      </c>
      <c r="V1082">
        <v>63.16</v>
      </c>
      <c r="W1082" s="3">
        <f>StockData[[#This Row],[CLOSE]]-StockData[[#This Row],[PREV. CLOSE]]</f>
        <v>3.75</v>
      </c>
      <c r="X1082" s="2">
        <f>IFERROR((StockData[[#This Row],[CLOSE]]-StockData[[#This Row],[PREV. CLOSE]])/StockData[[#This Row],[PREV. CLOSE]],0)</f>
        <v>3.4613254568949601E-3</v>
      </c>
      <c r="Y1082" t="str">
        <f>IF(StockData[[#This Row],[Daily Return %]]&gt;0,"Gain",IF(StockData[[#This Row],[Daily Return %]]&lt;0,"Loss","No Change"))</f>
        <v>Gain</v>
      </c>
    </row>
    <row r="1083" spans="1:25" x14ac:dyDescent="0.3">
      <c r="A1083" s="1">
        <v>45391</v>
      </c>
      <c r="B1083" s="1" t="s">
        <v>1127</v>
      </c>
      <c r="C1083" s="1" t="s">
        <v>96</v>
      </c>
      <c r="D1083">
        <f>MONTH(StockData[[#This Row],[DATE]])</f>
        <v>4</v>
      </c>
      <c r="E1083">
        <v>2024</v>
      </c>
      <c r="F1083" t="s">
        <v>97</v>
      </c>
      <c r="G1083" t="str">
        <f>"Q"&amp;ROUNDUP(StockData[[#This Row],[Month Number]]/3,0)</f>
        <v>Q2</v>
      </c>
      <c r="H1083" s="1" t="s">
        <v>1059</v>
      </c>
      <c r="I1083" s="1" t="s">
        <v>29</v>
      </c>
      <c r="J1083" t="s">
        <v>30</v>
      </c>
      <c r="K1083">
        <v>1091.95</v>
      </c>
      <c r="L1083">
        <v>1115.25</v>
      </c>
      <c r="M1083">
        <v>1088.3</v>
      </c>
      <c r="N1083">
        <v>1087.1500000000001</v>
      </c>
      <c r="O1083">
        <v>1107.7</v>
      </c>
      <c r="P1083">
        <v>1107.05</v>
      </c>
      <c r="Q1083">
        <v>1106.1600000000001</v>
      </c>
      <c r="R1083">
        <v>12298463</v>
      </c>
      <c r="S1083">
        <v>13604116450.75</v>
      </c>
      <c r="T1083">
        <v>250588</v>
      </c>
      <c r="U1083">
        <v>6986882</v>
      </c>
      <c r="V1083">
        <v>56.81</v>
      </c>
      <c r="W1083" s="3">
        <f>StockData[[#This Row],[CLOSE]]-StockData[[#This Row],[PREV. CLOSE]]</f>
        <v>19.899999999999864</v>
      </c>
      <c r="X1083" s="2">
        <f>IFERROR((StockData[[#This Row],[CLOSE]]-StockData[[#This Row],[PREV. CLOSE]])/StockData[[#This Row],[PREV. CLOSE]],0)</f>
        <v>1.8304741755967312E-2</v>
      </c>
      <c r="Y1083" t="str">
        <f>IF(StockData[[#This Row],[Daily Return %]]&gt;0,"Gain",IF(StockData[[#This Row],[Daily Return %]]&lt;0,"Loss","No Change"))</f>
        <v>Gain</v>
      </c>
    </row>
    <row r="1084" spans="1:25" x14ac:dyDescent="0.3">
      <c r="A1084" s="1">
        <v>45392</v>
      </c>
      <c r="B1084" s="1" t="s">
        <v>1128</v>
      </c>
      <c r="C1084" s="1" t="s">
        <v>96</v>
      </c>
      <c r="D1084">
        <f>MONTH(StockData[[#This Row],[DATE]])</f>
        <v>4</v>
      </c>
      <c r="E1084">
        <v>2024</v>
      </c>
      <c r="F1084" t="s">
        <v>97</v>
      </c>
      <c r="G1084" t="str">
        <f>"Q"&amp;ROUNDUP(StockData[[#This Row],[Month Number]]/3,0)</f>
        <v>Q2</v>
      </c>
      <c r="H1084" s="1" t="s">
        <v>1059</v>
      </c>
      <c r="I1084" s="1" t="s">
        <v>29</v>
      </c>
      <c r="J1084" t="s">
        <v>30</v>
      </c>
      <c r="K1084">
        <v>1110.95</v>
      </c>
      <c r="L1084">
        <v>1116.55</v>
      </c>
      <c r="M1084">
        <v>1105.1500000000001</v>
      </c>
      <c r="N1084">
        <v>1107.05</v>
      </c>
      <c r="O1084">
        <v>1108.8</v>
      </c>
      <c r="P1084">
        <v>1109.4000000000001</v>
      </c>
      <c r="Q1084">
        <v>1110.24</v>
      </c>
      <c r="R1084">
        <v>10598000</v>
      </c>
      <c r="S1084">
        <v>11766295607.5</v>
      </c>
      <c r="T1084">
        <v>209324</v>
      </c>
      <c r="U1084">
        <v>5038453</v>
      </c>
      <c r="V1084">
        <v>47.54</v>
      </c>
      <c r="W1084" s="3">
        <f>StockData[[#This Row],[CLOSE]]-StockData[[#This Row],[PREV. CLOSE]]</f>
        <v>2.3500000000001364</v>
      </c>
      <c r="X1084" s="2">
        <f>IFERROR((StockData[[#This Row],[CLOSE]]-StockData[[#This Row],[PREV. CLOSE]])/StockData[[#This Row],[PREV. CLOSE]],0)</f>
        <v>2.1227586829864384E-3</v>
      </c>
      <c r="Y1084" t="str">
        <f>IF(StockData[[#This Row],[Daily Return %]]&gt;0,"Gain",IF(StockData[[#This Row],[Daily Return %]]&lt;0,"Loss","No Change"))</f>
        <v>Gain</v>
      </c>
    </row>
    <row r="1085" spans="1:25" x14ac:dyDescent="0.3">
      <c r="A1085" s="1">
        <v>45394</v>
      </c>
      <c r="B1085" s="1" t="s">
        <v>1129</v>
      </c>
      <c r="C1085" s="1" t="s">
        <v>96</v>
      </c>
      <c r="D1085">
        <f>MONTH(StockData[[#This Row],[DATE]])</f>
        <v>4</v>
      </c>
      <c r="E1085">
        <v>2024</v>
      </c>
      <c r="F1085" t="s">
        <v>97</v>
      </c>
      <c r="G1085" t="str">
        <f>"Q"&amp;ROUNDUP(StockData[[#This Row],[Month Number]]/3,0)</f>
        <v>Q2</v>
      </c>
      <c r="H1085" s="1" t="s">
        <v>1059</v>
      </c>
      <c r="I1085" s="1" t="s">
        <v>29</v>
      </c>
      <c r="J1085" t="s">
        <v>30</v>
      </c>
      <c r="K1085">
        <v>1103.5</v>
      </c>
      <c r="L1085">
        <v>1111.8499999999999</v>
      </c>
      <c r="M1085">
        <v>1095.8</v>
      </c>
      <c r="N1085">
        <v>1109.4000000000001</v>
      </c>
      <c r="O1085">
        <v>1103</v>
      </c>
      <c r="P1085">
        <v>1104.4000000000001</v>
      </c>
      <c r="Q1085">
        <v>1103.24</v>
      </c>
      <c r="R1085">
        <v>12216657</v>
      </c>
      <c r="S1085">
        <v>13477844384.65</v>
      </c>
      <c r="T1085">
        <v>233873</v>
      </c>
      <c r="U1085">
        <v>5816469</v>
      </c>
      <c r="V1085">
        <v>47.61</v>
      </c>
      <c r="W1085" s="3">
        <f>StockData[[#This Row],[CLOSE]]-StockData[[#This Row],[PREV. CLOSE]]</f>
        <v>-5</v>
      </c>
      <c r="X1085" s="2">
        <f>IFERROR((StockData[[#This Row],[CLOSE]]-StockData[[#This Row],[PREV. CLOSE]])/StockData[[#This Row],[PREV. CLOSE]],0)</f>
        <v>-4.5069406886605367E-3</v>
      </c>
      <c r="Y1085" t="str">
        <f>IF(StockData[[#This Row],[Daily Return %]]&gt;0,"Gain",IF(StockData[[#This Row],[Daily Return %]]&lt;0,"Loss","No Change"))</f>
        <v>Loss</v>
      </c>
    </row>
    <row r="1086" spans="1:25" x14ac:dyDescent="0.3">
      <c r="A1086" s="1">
        <v>45397</v>
      </c>
      <c r="B1086" s="1" t="s">
        <v>1130</v>
      </c>
      <c r="C1086" s="1" t="s">
        <v>96</v>
      </c>
      <c r="D1086">
        <f>MONTH(StockData[[#This Row],[DATE]])</f>
        <v>4</v>
      </c>
      <c r="E1086">
        <v>2024</v>
      </c>
      <c r="F1086" t="s">
        <v>97</v>
      </c>
      <c r="G1086" t="str">
        <f>"Q"&amp;ROUNDUP(StockData[[#This Row],[Month Number]]/3,0)</f>
        <v>Q2</v>
      </c>
      <c r="H1086" s="1" t="s">
        <v>1059</v>
      </c>
      <c r="I1086" s="1" t="s">
        <v>29</v>
      </c>
      <c r="J1086" t="s">
        <v>30</v>
      </c>
      <c r="K1086">
        <v>1100.2</v>
      </c>
      <c r="L1086">
        <v>1106.1500000000001</v>
      </c>
      <c r="M1086">
        <v>1076.5999999999999</v>
      </c>
      <c r="N1086">
        <v>1104.4000000000001</v>
      </c>
      <c r="O1086">
        <v>1077.5999999999999</v>
      </c>
      <c r="P1086">
        <v>1078.3499999999999</v>
      </c>
      <c r="Q1086">
        <v>1085.46</v>
      </c>
      <c r="R1086">
        <v>10526597</v>
      </c>
      <c r="S1086">
        <v>11426239543</v>
      </c>
      <c r="T1086">
        <v>276339</v>
      </c>
      <c r="U1086">
        <v>6130101</v>
      </c>
      <c r="V1086">
        <v>58.23</v>
      </c>
      <c r="W1086" s="3">
        <f>StockData[[#This Row],[CLOSE]]-StockData[[#This Row],[PREV. CLOSE]]</f>
        <v>-26.050000000000182</v>
      </c>
      <c r="X1086" s="2">
        <f>IFERROR((StockData[[#This Row],[CLOSE]]-StockData[[#This Row],[PREV. CLOSE]])/StockData[[#This Row],[PREV. CLOSE]],0)</f>
        <v>-2.3587468308584009E-2</v>
      </c>
      <c r="Y1086" t="str">
        <f>IF(StockData[[#This Row],[Daily Return %]]&gt;0,"Gain",IF(StockData[[#This Row],[Daily Return %]]&lt;0,"Loss","No Change"))</f>
        <v>Loss</v>
      </c>
    </row>
    <row r="1087" spans="1:25" x14ac:dyDescent="0.3">
      <c r="A1087" s="1">
        <v>45398</v>
      </c>
      <c r="B1087" s="1" t="s">
        <v>1131</v>
      </c>
      <c r="C1087" s="1" t="s">
        <v>96</v>
      </c>
      <c r="D1087">
        <f>MONTH(StockData[[#This Row],[DATE]])</f>
        <v>4</v>
      </c>
      <c r="E1087">
        <v>2024</v>
      </c>
      <c r="F1087" t="s">
        <v>97</v>
      </c>
      <c r="G1087" t="str">
        <f>"Q"&amp;ROUNDUP(StockData[[#This Row],[Month Number]]/3,0)</f>
        <v>Q2</v>
      </c>
      <c r="H1087" s="1" t="s">
        <v>1059</v>
      </c>
      <c r="I1087" s="1" t="s">
        <v>29</v>
      </c>
      <c r="J1087" t="s">
        <v>30</v>
      </c>
      <c r="K1087">
        <v>1070.55</v>
      </c>
      <c r="L1087">
        <v>1074.5999999999999</v>
      </c>
      <c r="M1087">
        <v>1062.7</v>
      </c>
      <c r="N1087">
        <v>1078.3499999999999</v>
      </c>
      <c r="O1087">
        <v>1068.75</v>
      </c>
      <c r="P1087">
        <v>1067.05</v>
      </c>
      <c r="Q1087">
        <v>1067.53</v>
      </c>
      <c r="R1087">
        <v>11278092</v>
      </c>
      <c r="S1087">
        <v>12039721950.35</v>
      </c>
      <c r="T1087">
        <v>245846</v>
      </c>
      <c r="U1087">
        <v>7147384</v>
      </c>
      <c r="V1087">
        <v>63.37</v>
      </c>
      <c r="W1087" s="3">
        <f>StockData[[#This Row],[CLOSE]]-StockData[[#This Row],[PREV. CLOSE]]</f>
        <v>-11.299999999999955</v>
      </c>
      <c r="X1087" s="2">
        <f>IFERROR((StockData[[#This Row],[CLOSE]]-StockData[[#This Row],[PREV. CLOSE]])/StockData[[#This Row],[PREV. CLOSE]],0)</f>
        <v>-1.0478972504288919E-2</v>
      </c>
      <c r="Y1087" t="str">
        <f>IF(StockData[[#This Row],[Daily Return %]]&gt;0,"Gain",IF(StockData[[#This Row],[Daily Return %]]&lt;0,"Loss","No Change"))</f>
        <v>Loss</v>
      </c>
    </row>
    <row r="1088" spans="1:25" x14ac:dyDescent="0.3">
      <c r="A1088" s="1">
        <v>45400</v>
      </c>
      <c r="B1088" s="1" t="s">
        <v>1132</v>
      </c>
      <c r="C1088" s="1" t="s">
        <v>96</v>
      </c>
      <c r="D1088">
        <f>MONTH(StockData[[#This Row],[DATE]])</f>
        <v>4</v>
      </c>
      <c r="E1088">
        <v>2024</v>
      </c>
      <c r="F1088" t="s">
        <v>97</v>
      </c>
      <c r="G1088" t="str">
        <f>"Q"&amp;ROUNDUP(StockData[[#This Row],[Month Number]]/3,0)</f>
        <v>Q2</v>
      </c>
      <c r="H1088" s="1" t="s">
        <v>1059</v>
      </c>
      <c r="I1088" s="1" t="s">
        <v>29</v>
      </c>
      <c r="J1088" t="s">
        <v>30</v>
      </c>
      <c r="K1088">
        <v>1074</v>
      </c>
      <c r="L1088">
        <v>1078.05</v>
      </c>
      <c r="M1088">
        <v>1050.45</v>
      </c>
      <c r="N1088">
        <v>1067.05</v>
      </c>
      <c r="O1088">
        <v>1055.3</v>
      </c>
      <c r="P1088">
        <v>1055.45</v>
      </c>
      <c r="Q1088">
        <v>1061.02</v>
      </c>
      <c r="R1088">
        <v>16564216</v>
      </c>
      <c r="S1088">
        <v>17575027387.849998</v>
      </c>
      <c r="T1088">
        <v>256438</v>
      </c>
      <c r="U1088">
        <v>9592696</v>
      </c>
      <c r="V1088">
        <v>57.91</v>
      </c>
      <c r="W1088" s="3">
        <f>StockData[[#This Row],[CLOSE]]-StockData[[#This Row],[PREV. CLOSE]]</f>
        <v>-11.599999999999909</v>
      </c>
      <c r="X1088" s="2">
        <f>IFERROR((StockData[[#This Row],[CLOSE]]-StockData[[#This Row],[PREV. CLOSE]])/StockData[[#This Row],[PREV. CLOSE]],0)</f>
        <v>-1.0871093200880848E-2</v>
      </c>
      <c r="Y1088" t="str">
        <f>IF(StockData[[#This Row],[Daily Return %]]&gt;0,"Gain",IF(StockData[[#This Row],[Daily Return %]]&lt;0,"Loss","No Change"))</f>
        <v>Loss</v>
      </c>
    </row>
    <row r="1089" spans="1:25" x14ac:dyDescent="0.3">
      <c r="A1089" s="1">
        <v>45401</v>
      </c>
      <c r="B1089" s="1" t="s">
        <v>1133</v>
      </c>
      <c r="C1089" s="1" t="s">
        <v>96</v>
      </c>
      <c r="D1089">
        <f>MONTH(StockData[[#This Row],[DATE]])</f>
        <v>4</v>
      </c>
      <c r="E1089">
        <v>2024</v>
      </c>
      <c r="F1089" t="s">
        <v>97</v>
      </c>
      <c r="G1089" t="str">
        <f>"Q"&amp;ROUNDUP(StockData[[#This Row],[Month Number]]/3,0)</f>
        <v>Q2</v>
      </c>
      <c r="H1089" s="1" t="s">
        <v>1059</v>
      </c>
      <c r="I1089" s="1" t="s">
        <v>29</v>
      </c>
      <c r="J1089" t="s">
        <v>30</v>
      </c>
      <c r="K1089">
        <v>1052.95</v>
      </c>
      <c r="L1089">
        <v>1072</v>
      </c>
      <c r="M1089">
        <v>1048.0999999999999</v>
      </c>
      <c r="N1089">
        <v>1055.45</v>
      </c>
      <c r="O1089">
        <v>1068</v>
      </c>
      <c r="P1089">
        <v>1067.25</v>
      </c>
      <c r="Q1089">
        <v>1062.04</v>
      </c>
      <c r="R1089">
        <v>11284433</v>
      </c>
      <c r="S1089">
        <v>11984483579.200001</v>
      </c>
      <c r="T1089">
        <v>226385</v>
      </c>
      <c r="U1089">
        <v>5943916</v>
      </c>
      <c r="V1089">
        <v>52.67</v>
      </c>
      <c r="W1089" s="3">
        <f>StockData[[#This Row],[CLOSE]]-StockData[[#This Row],[PREV. CLOSE]]</f>
        <v>11.799999999999955</v>
      </c>
      <c r="X1089" s="2">
        <f>IFERROR((StockData[[#This Row],[CLOSE]]-StockData[[#This Row],[PREV. CLOSE]])/StockData[[#This Row],[PREV. CLOSE]],0)</f>
        <v>1.1180065374958505E-2</v>
      </c>
      <c r="Y1089" t="str">
        <f>IF(StockData[[#This Row],[Daily Return %]]&gt;0,"Gain",IF(StockData[[#This Row],[Daily Return %]]&lt;0,"Loss","No Change"))</f>
        <v>Gain</v>
      </c>
    </row>
    <row r="1090" spans="1:25" x14ac:dyDescent="0.3">
      <c r="A1090" s="1">
        <v>45404</v>
      </c>
      <c r="B1090" s="1" t="s">
        <v>1134</v>
      </c>
      <c r="C1090" s="1" t="s">
        <v>96</v>
      </c>
      <c r="D1090">
        <f>MONTH(StockData[[#This Row],[DATE]])</f>
        <v>4</v>
      </c>
      <c r="E1090">
        <v>2024</v>
      </c>
      <c r="F1090" t="s">
        <v>97</v>
      </c>
      <c r="G1090" t="str">
        <f>"Q"&amp;ROUNDUP(StockData[[#This Row],[Month Number]]/3,0)</f>
        <v>Q2</v>
      </c>
      <c r="H1090" s="1" t="s">
        <v>1059</v>
      </c>
      <c r="I1090" s="1" t="s">
        <v>29</v>
      </c>
      <c r="J1090" t="s">
        <v>30</v>
      </c>
      <c r="K1090">
        <v>1078.8</v>
      </c>
      <c r="L1090">
        <v>1088.7</v>
      </c>
      <c r="M1090">
        <v>1070.3499999999999</v>
      </c>
      <c r="N1090">
        <v>1067.25</v>
      </c>
      <c r="O1090">
        <v>1087.45</v>
      </c>
      <c r="P1090">
        <v>1086.6500000000001</v>
      </c>
      <c r="Q1090">
        <v>1081.1099999999999</v>
      </c>
      <c r="R1090">
        <v>10346714</v>
      </c>
      <c r="S1090">
        <v>11185892977.85</v>
      </c>
      <c r="T1090">
        <v>233249</v>
      </c>
      <c r="U1090">
        <v>6324415</v>
      </c>
      <c r="V1090">
        <v>61.12</v>
      </c>
      <c r="W1090" s="3">
        <f>StockData[[#This Row],[CLOSE]]-StockData[[#This Row],[PREV. CLOSE]]</f>
        <v>19.400000000000091</v>
      </c>
      <c r="X1090" s="2">
        <f>IFERROR((StockData[[#This Row],[CLOSE]]-StockData[[#This Row],[PREV. CLOSE]])/StockData[[#This Row],[PREV. CLOSE]],0)</f>
        <v>1.8177559147341382E-2</v>
      </c>
      <c r="Y1090" t="str">
        <f>IF(StockData[[#This Row],[Daily Return %]]&gt;0,"Gain",IF(StockData[[#This Row],[Daily Return %]]&lt;0,"Loss","No Change"))</f>
        <v>Gain</v>
      </c>
    </row>
    <row r="1091" spans="1:25" x14ac:dyDescent="0.3">
      <c r="A1091" s="1">
        <v>45405</v>
      </c>
      <c r="B1091" s="1" t="s">
        <v>1135</v>
      </c>
      <c r="C1091" s="1" t="s">
        <v>96</v>
      </c>
      <c r="D1091">
        <f>MONTH(StockData[[#This Row],[DATE]])</f>
        <v>4</v>
      </c>
      <c r="E1091">
        <v>2024</v>
      </c>
      <c r="F1091" t="s">
        <v>97</v>
      </c>
      <c r="G1091" t="str">
        <f>"Q"&amp;ROUNDUP(StockData[[#This Row],[Month Number]]/3,0)</f>
        <v>Q2</v>
      </c>
      <c r="H1091" s="1" t="s">
        <v>1059</v>
      </c>
      <c r="I1091" s="1" t="s">
        <v>29</v>
      </c>
      <c r="J1091" t="s">
        <v>30</v>
      </c>
      <c r="K1091">
        <v>1100</v>
      </c>
      <c r="L1091">
        <v>1100</v>
      </c>
      <c r="M1091">
        <v>1082.7</v>
      </c>
      <c r="N1091">
        <v>1086.6500000000001</v>
      </c>
      <c r="O1091">
        <v>1089.3499999999999</v>
      </c>
      <c r="P1091">
        <v>1090.25</v>
      </c>
      <c r="Q1091">
        <v>1089.76</v>
      </c>
      <c r="R1091">
        <v>9848215</v>
      </c>
      <c r="S1091">
        <v>10732159786.299999</v>
      </c>
      <c r="T1091">
        <v>225694</v>
      </c>
      <c r="U1091">
        <v>6022904</v>
      </c>
      <c r="V1091">
        <v>61.16</v>
      </c>
      <c r="W1091" s="3">
        <f>StockData[[#This Row],[CLOSE]]-StockData[[#This Row],[PREV. CLOSE]]</f>
        <v>3.5999999999999091</v>
      </c>
      <c r="X1091" s="2">
        <f>IFERROR((StockData[[#This Row],[CLOSE]]-StockData[[#This Row],[PREV. CLOSE]])/StockData[[#This Row],[PREV. CLOSE]],0)</f>
        <v>3.3129342474576993E-3</v>
      </c>
      <c r="Y1091" t="str">
        <f>IF(StockData[[#This Row],[Daily Return %]]&gt;0,"Gain",IF(StockData[[#This Row],[Daily Return %]]&lt;0,"Loss","No Change"))</f>
        <v>Gain</v>
      </c>
    </row>
    <row r="1092" spans="1:25" x14ac:dyDescent="0.3">
      <c r="A1092" s="1">
        <v>45406</v>
      </c>
      <c r="B1092" s="1" t="s">
        <v>1136</v>
      </c>
      <c r="C1092" s="1" t="s">
        <v>96</v>
      </c>
      <c r="D1092">
        <f>MONTH(StockData[[#This Row],[DATE]])</f>
        <v>4</v>
      </c>
      <c r="E1092">
        <v>2024</v>
      </c>
      <c r="F1092" t="s">
        <v>97</v>
      </c>
      <c r="G1092" t="str">
        <f>"Q"&amp;ROUNDUP(StockData[[#This Row],[Month Number]]/3,0)</f>
        <v>Q2</v>
      </c>
      <c r="H1092" s="1" t="s">
        <v>1059</v>
      </c>
      <c r="I1092" s="1" t="s">
        <v>29</v>
      </c>
      <c r="J1092" t="s">
        <v>30</v>
      </c>
      <c r="K1092">
        <v>1092.25</v>
      </c>
      <c r="L1092">
        <v>1098.4000000000001</v>
      </c>
      <c r="M1092">
        <v>1089</v>
      </c>
      <c r="N1092">
        <v>1090.25</v>
      </c>
      <c r="O1092">
        <v>1096</v>
      </c>
      <c r="P1092">
        <v>1096.75</v>
      </c>
      <c r="Q1092">
        <v>1095.26</v>
      </c>
      <c r="R1092">
        <v>5461309</v>
      </c>
      <c r="S1092">
        <v>5981531726.8000002</v>
      </c>
      <c r="T1092">
        <v>163749</v>
      </c>
      <c r="U1092">
        <v>2839358</v>
      </c>
      <c r="V1092">
        <v>51.99</v>
      </c>
      <c r="W1092" s="3">
        <f>StockData[[#This Row],[CLOSE]]-StockData[[#This Row],[PREV. CLOSE]]</f>
        <v>6.5</v>
      </c>
      <c r="X1092" s="2">
        <f>IFERROR((StockData[[#This Row],[CLOSE]]-StockData[[#This Row],[PREV. CLOSE]])/StockData[[#This Row],[PREV. CLOSE]],0)</f>
        <v>5.9619353359321257E-3</v>
      </c>
      <c r="Y1092" t="str">
        <f>IF(StockData[[#This Row],[Daily Return %]]&gt;0,"Gain",IF(StockData[[#This Row],[Daily Return %]]&lt;0,"Loss","No Change"))</f>
        <v>Gain</v>
      </c>
    </row>
    <row r="1093" spans="1:25" x14ac:dyDescent="0.3">
      <c r="A1093" s="1">
        <v>45407</v>
      </c>
      <c r="B1093" s="1" t="s">
        <v>1137</v>
      </c>
      <c r="C1093" s="1" t="s">
        <v>96</v>
      </c>
      <c r="D1093">
        <f>MONTH(StockData[[#This Row],[DATE]])</f>
        <v>4</v>
      </c>
      <c r="E1093">
        <v>2024</v>
      </c>
      <c r="F1093" t="s">
        <v>97</v>
      </c>
      <c r="G1093" t="str">
        <f>"Q"&amp;ROUNDUP(StockData[[#This Row],[Month Number]]/3,0)</f>
        <v>Q2</v>
      </c>
      <c r="H1093" s="1" t="s">
        <v>1059</v>
      </c>
      <c r="I1093" s="1" t="s">
        <v>29</v>
      </c>
      <c r="J1093" t="s">
        <v>30</v>
      </c>
      <c r="K1093">
        <v>1090</v>
      </c>
      <c r="L1093">
        <v>1125.6500000000001</v>
      </c>
      <c r="M1093">
        <v>1089.95</v>
      </c>
      <c r="N1093">
        <v>1096.75</v>
      </c>
      <c r="O1093">
        <v>1110.9000000000001</v>
      </c>
      <c r="P1093">
        <v>1113.75</v>
      </c>
      <c r="Q1093">
        <v>1111.1600000000001</v>
      </c>
      <c r="R1093">
        <v>19905338</v>
      </c>
      <c r="S1093">
        <v>22117948129.099998</v>
      </c>
      <c r="T1093">
        <v>432523</v>
      </c>
      <c r="U1093">
        <v>11021596</v>
      </c>
      <c r="V1093">
        <v>55.37</v>
      </c>
      <c r="W1093" s="3">
        <f>StockData[[#This Row],[CLOSE]]-StockData[[#This Row],[PREV. CLOSE]]</f>
        <v>17</v>
      </c>
      <c r="X1093" s="2">
        <f>IFERROR((StockData[[#This Row],[CLOSE]]-StockData[[#This Row],[PREV. CLOSE]])/StockData[[#This Row],[PREV. CLOSE]],0)</f>
        <v>1.5500341919307043E-2</v>
      </c>
      <c r="Y1093" t="str">
        <f>IF(StockData[[#This Row],[Daily Return %]]&gt;0,"Gain",IF(StockData[[#This Row],[Daily Return %]]&lt;0,"Loss","No Change"))</f>
        <v>Gain</v>
      </c>
    </row>
    <row r="1094" spans="1:25" x14ac:dyDescent="0.3">
      <c r="A1094" s="1">
        <v>45408</v>
      </c>
      <c r="B1094" s="1" t="s">
        <v>1138</v>
      </c>
      <c r="C1094" s="1" t="s">
        <v>96</v>
      </c>
      <c r="D1094">
        <f>MONTH(StockData[[#This Row],[DATE]])</f>
        <v>4</v>
      </c>
      <c r="E1094">
        <v>2024</v>
      </c>
      <c r="F1094" t="s">
        <v>97</v>
      </c>
      <c r="G1094" t="str">
        <f>"Q"&amp;ROUNDUP(StockData[[#This Row],[Month Number]]/3,0)</f>
        <v>Q2</v>
      </c>
      <c r="H1094" s="1" t="s">
        <v>1059</v>
      </c>
      <c r="I1094" s="1" t="s">
        <v>29</v>
      </c>
      <c r="J1094" t="s">
        <v>30</v>
      </c>
      <c r="K1094">
        <v>1112.1500000000001</v>
      </c>
      <c r="L1094">
        <v>1120</v>
      </c>
      <c r="M1094">
        <v>1102.75</v>
      </c>
      <c r="N1094">
        <v>1113.75</v>
      </c>
      <c r="O1094">
        <v>1110.75</v>
      </c>
      <c r="P1094">
        <v>1107.9000000000001</v>
      </c>
      <c r="Q1094">
        <v>1108.32</v>
      </c>
      <c r="R1094">
        <v>14190059</v>
      </c>
      <c r="S1094">
        <v>15727185878.25</v>
      </c>
      <c r="T1094">
        <v>256262</v>
      </c>
      <c r="U1094">
        <v>7591720</v>
      </c>
      <c r="V1094">
        <v>53.5</v>
      </c>
      <c r="W1094" s="3">
        <f>StockData[[#This Row],[CLOSE]]-StockData[[#This Row],[PREV. CLOSE]]</f>
        <v>-5.8499999999999091</v>
      </c>
      <c r="X1094" s="2">
        <f>IFERROR((StockData[[#This Row],[CLOSE]]-StockData[[#This Row],[PREV. CLOSE]])/StockData[[#This Row],[PREV. CLOSE]],0)</f>
        <v>-5.252525252525171E-3</v>
      </c>
      <c r="Y1094" t="str">
        <f>IF(StockData[[#This Row],[Daily Return %]]&gt;0,"Gain",IF(StockData[[#This Row],[Daily Return %]]&lt;0,"Loss","No Change"))</f>
        <v>Loss</v>
      </c>
    </row>
    <row r="1095" spans="1:25" x14ac:dyDescent="0.3">
      <c r="A1095" s="1">
        <v>45411</v>
      </c>
      <c r="B1095" s="1" t="s">
        <v>1139</v>
      </c>
      <c r="C1095" s="1" t="s">
        <v>96</v>
      </c>
      <c r="D1095">
        <f>MONTH(StockData[[#This Row],[DATE]])</f>
        <v>4</v>
      </c>
      <c r="E1095">
        <v>2024</v>
      </c>
      <c r="F1095" t="s">
        <v>97</v>
      </c>
      <c r="G1095" t="str">
        <f>"Q"&amp;ROUNDUP(StockData[[#This Row],[Month Number]]/3,0)</f>
        <v>Q2</v>
      </c>
      <c r="H1095" s="1" t="s">
        <v>1059</v>
      </c>
      <c r="I1095" s="1" t="s">
        <v>29</v>
      </c>
      <c r="J1095" t="s">
        <v>30</v>
      </c>
      <c r="K1095">
        <v>1108</v>
      </c>
      <c r="L1095">
        <v>1163.45</v>
      </c>
      <c r="M1095">
        <v>1107.9000000000001</v>
      </c>
      <c r="N1095">
        <v>1107.9000000000001</v>
      </c>
      <c r="O1095">
        <v>1156.4000000000001</v>
      </c>
      <c r="P1095">
        <v>1160.1500000000001</v>
      </c>
      <c r="Q1095">
        <v>1145.94</v>
      </c>
      <c r="R1095">
        <v>28578063</v>
      </c>
      <c r="S1095">
        <v>32748745656.25</v>
      </c>
      <c r="T1095">
        <v>452808</v>
      </c>
      <c r="U1095">
        <v>12193669</v>
      </c>
      <c r="V1095">
        <v>42.67</v>
      </c>
      <c r="W1095" s="3">
        <f>StockData[[#This Row],[CLOSE]]-StockData[[#This Row],[PREV. CLOSE]]</f>
        <v>52.25</v>
      </c>
      <c r="X1095" s="2">
        <f>IFERROR((StockData[[#This Row],[CLOSE]]-StockData[[#This Row],[PREV. CLOSE]])/StockData[[#This Row],[PREV. CLOSE]],0)</f>
        <v>4.7161296145861537E-2</v>
      </c>
      <c r="Y1095" t="str">
        <f>IF(StockData[[#This Row],[Daily Return %]]&gt;0,"Gain",IF(StockData[[#This Row],[Daily Return %]]&lt;0,"Loss","No Change"))</f>
        <v>Gain</v>
      </c>
    </row>
    <row r="1096" spans="1:25" x14ac:dyDescent="0.3">
      <c r="A1096" s="1">
        <v>45412</v>
      </c>
      <c r="B1096" s="1" t="s">
        <v>1140</v>
      </c>
      <c r="C1096" s="1" t="s">
        <v>96</v>
      </c>
      <c r="D1096">
        <f>MONTH(StockData[[#This Row],[DATE]])</f>
        <v>4</v>
      </c>
      <c r="E1096">
        <v>2024</v>
      </c>
      <c r="F1096" t="s">
        <v>97</v>
      </c>
      <c r="G1096" t="str">
        <f>"Q"&amp;ROUNDUP(StockData[[#This Row],[Month Number]]/3,0)</f>
        <v>Q2</v>
      </c>
      <c r="H1096" s="1" t="s">
        <v>1059</v>
      </c>
      <c r="I1096" s="1" t="s">
        <v>29</v>
      </c>
      <c r="J1096" t="s">
        <v>30</v>
      </c>
      <c r="K1096">
        <v>1159.95</v>
      </c>
      <c r="L1096">
        <v>1169.55</v>
      </c>
      <c r="M1096">
        <v>1146.75</v>
      </c>
      <c r="N1096">
        <v>1160.1500000000001</v>
      </c>
      <c r="O1096">
        <v>1150.25</v>
      </c>
      <c r="P1096">
        <v>1150.4000000000001</v>
      </c>
      <c r="Q1096">
        <v>1158.79</v>
      </c>
      <c r="R1096">
        <v>29568491</v>
      </c>
      <c r="S1096">
        <v>34263639032.049999</v>
      </c>
      <c r="T1096">
        <v>409690</v>
      </c>
      <c r="U1096">
        <v>13001458</v>
      </c>
      <c r="V1096">
        <v>43.97</v>
      </c>
      <c r="W1096" s="3">
        <f>StockData[[#This Row],[CLOSE]]-StockData[[#This Row],[PREV. CLOSE]]</f>
        <v>-9.75</v>
      </c>
      <c r="X1096" s="2">
        <f>IFERROR((StockData[[#This Row],[CLOSE]]-StockData[[#This Row],[PREV. CLOSE]])/StockData[[#This Row],[PREV. CLOSE]],0)</f>
        <v>-8.4040856785760447E-3</v>
      </c>
      <c r="Y1096" t="str">
        <f>IF(StockData[[#This Row],[Daily Return %]]&gt;0,"Gain",IF(StockData[[#This Row],[Daily Return %]]&lt;0,"Loss","No Change"))</f>
        <v>Loss</v>
      </c>
    </row>
    <row r="1097" spans="1:25" x14ac:dyDescent="0.3">
      <c r="A1097" s="1">
        <v>45414</v>
      </c>
      <c r="B1097" s="1" t="s">
        <v>1141</v>
      </c>
      <c r="C1097" s="1" t="s">
        <v>119</v>
      </c>
      <c r="D1097">
        <f>MONTH(StockData[[#This Row],[DATE]])</f>
        <v>5</v>
      </c>
      <c r="E1097">
        <v>2024</v>
      </c>
      <c r="F1097" t="s">
        <v>97</v>
      </c>
      <c r="G1097" t="str">
        <f>"Q"&amp;ROUNDUP(StockData[[#This Row],[Month Number]]/3,0)</f>
        <v>Q2</v>
      </c>
      <c r="H1097" s="1" t="s">
        <v>1059</v>
      </c>
      <c r="I1097" s="1" t="s">
        <v>29</v>
      </c>
      <c r="J1097" t="s">
        <v>30</v>
      </c>
      <c r="K1097">
        <v>1143</v>
      </c>
      <c r="L1097">
        <v>1155.5</v>
      </c>
      <c r="M1097">
        <v>1133.25</v>
      </c>
      <c r="N1097">
        <v>1150.4000000000001</v>
      </c>
      <c r="O1097">
        <v>1139.5</v>
      </c>
      <c r="P1097">
        <v>1139.45</v>
      </c>
      <c r="Q1097">
        <v>1142.46</v>
      </c>
      <c r="R1097">
        <v>25118334</v>
      </c>
      <c r="S1097">
        <v>28696770052.599998</v>
      </c>
      <c r="T1097">
        <v>378404</v>
      </c>
      <c r="U1097">
        <v>13848713</v>
      </c>
      <c r="V1097">
        <v>55.13</v>
      </c>
      <c r="W1097" s="3">
        <f>StockData[[#This Row],[CLOSE]]-StockData[[#This Row],[PREV. CLOSE]]</f>
        <v>-10.950000000000045</v>
      </c>
      <c r="X1097" s="2">
        <f>IFERROR((StockData[[#This Row],[CLOSE]]-StockData[[#This Row],[PREV. CLOSE]])/StockData[[#This Row],[PREV. CLOSE]],0)</f>
        <v>-9.5184283727399559E-3</v>
      </c>
      <c r="Y1097" t="str">
        <f>IF(StockData[[#This Row],[Daily Return %]]&gt;0,"Gain",IF(StockData[[#This Row],[Daily Return %]]&lt;0,"Loss","No Change"))</f>
        <v>Loss</v>
      </c>
    </row>
    <row r="1098" spans="1:25" x14ac:dyDescent="0.3">
      <c r="A1098" s="1">
        <v>45415</v>
      </c>
      <c r="B1098" s="1" t="s">
        <v>1142</v>
      </c>
      <c r="C1098" s="1" t="s">
        <v>119</v>
      </c>
      <c r="D1098">
        <f>MONTH(StockData[[#This Row],[DATE]])</f>
        <v>5</v>
      </c>
      <c r="E1098">
        <v>2024</v>
      </c>
      <c r="F1098" t="s">
        <v>97</v>
      </c>
      <c r="G1098" t="str">
        <f>"Q"&amp;ROUNDUP(StockData[[#This Row],[Month Number]]/3,0)</f>
        <v>Q2</v>
      </c>
      <c r="H1098" s="1" t="s">
        <v>1059</v>
      </c>
      <c r="I1098" s="1" t="s">
        <v>29</v>
      </c>
      <c r="J1098" t="s">
        <v>30</v>
      </c>
      <c r="K1098">
        <v>1141.3</v>
      </c>
      <c r="L1098">
        <v>1157.4000000000001</v>
      </c>
      <c r="M1098">
        <v>1135.45</v>
      </c>
      <c r="N1098">
        <v>1139.45</v>
      </c>
      <c r="O1098">
        <v>1139.9000000000001</v>
      </c>
      <c r="P1098">
        <v>1142.05</v>
      </c>
      <c r="Q1098">
        <v>1142.3499999999999</v>
      </c>
      <c r="R1098">
        <v>19933604</v>
      </c>
      <c r="S1098">
        <v>22771068634.849998</v>
      </c>
      <c r="T1098">
        <v>335319</v>
      </c>
      <c r="U1098">
        <v>11284333</v>
      </c>
      <c r="V1098">
        <v>56.61</v>
      </c>
      <c r="W1098" s="3">
        <f>StockData[[#This Row],[CLOSE]]-StockData[[#This Row],[PREV. CLOSE]]</f>
        <v>2.5999999999999091</v>
      </c>
      <c r="X1098" s="2">
        <f>IFERROR((StockData[[#This Row],[CLOSE]]-StockData[[#This Row],[PREV. CLOSE]])/StockData[[#This Row],[PREV. CLOSE]],0)</f>
        <v>2.2818026240729377E-3</v>
      </c>
      <c r="Y1098" t="str">
        <f>IF(StockData[[#This Row],[Daily Return %]]&gt;0,"Gain",IF(StockData[[#This Row],[Daily Return %]]&lt;0,"Loss","No Change"))</f>
        <v>Gain</v>
      </c>
    </row>
    <row r="1099" spans="1:25" x14ac:dyDescent="0.3">
      <c r="A1099" s="1">
        <v>45418</v>
      </c>
      <c r="B1099" s="1" t="s">
        <v>1143</v>
      </c>
      <c r="C1099" s="1" t="s">
        <v>119</v>
      </c>
      <c r="D1099">
        <f>MONTH(StockData[[#This Row],[DATE]])</f>
        <v>5</v>
      </c>
      <c r="E1099">
        <v>2024</v>
      </c>
      <c r="F1099" t="s">
        <v>97</v>
      </c>
      <c r="G1099" t="str">
        <f>"Q"&amp;ROUNDUP(StockData[[#This Row],[Month Number]]/3,0)</f>
        <v>Q2</v>
      </c>
      <c r="H1099" s="1" t="s">
        <v>1059</v>
      </c>
      <c r="I1099" s="1" t="s">
        <v>29</v>
      </c>
      <c r="J1099" t="s">
        <v>30</v>
      </c>
      <c r="K1099">
        <v>1141.55</v>
      </c>
      <c r="L1099">
        <v>1158.45</v>
      </c>
      <c r="M1099">
        <v>1138.0999999999999</v>
      </c>
      <c r="N1099">
        <v>1142.05</v>
      </c>
      <c r="O1099">
        <v>1149</v>
      </c>
      <c r="P1099">
        <v>1146.3</v>
      </c>
      <c r="Q1099">
        <v>1148.75</v>
      </c>
      <c r="R1099">
        <v>14970524</v>
      </c>
      <c r="S1099">
        <v>17197390735.299999</v>
      </c>
      <c r="T1099">
        <v>293643</v>
      </c>
      <c r="U1099">
        <v>8840014</v>
      </c>
      <c r="V1099">
        <v>59.05</v>
      </c>
      <c r="W1099" s="3">
        <f>StockData[[#This Row],[CLOSE]]-StockData[[#This Row],[PREV. CLOSE]]</f>
        <v>4.25</v>
      </c>
      <c r="X1099" s="2">
        <f>IFERROR((StockData[[#This Row],[CLOSE]]-StockData[[#This Row],[PREV. CLOSE]])/StockData[[#This Row],[PREV. CLOSE]],0)</f>
        <v>3.7213782233702555E-3</v>
      </c>
      <c r="Y1099" t="str">
        <f>IF(StockData[[#This Row],[Daily Return %]]&gt;0,"Gain",IF(StockData[[#This Row],[Daily Return %]]&lt;0,"Loss","No Change"))</f>
        <v>Gain</v>
      </c>
    </row>
    <row r="1100" spans="1:25" x14ac:dyDescent="0.3">
      <c r="A1100" s="1">
        <v>45419</v>
      </c>
      <c r="B1100" s="1" t="s">
        <v>1144</v>
      </c>
      <c r="C1100" s="1" t="s">
        <v>119</v>
      </c>
      <c r="D1100">
        <f>MONTH(StockData[[#This Row],[DATE]])</f>
        <v>5</v>
      </c>
      <c r="E1100">
        <v>2024</v>
      </c>
      <c r="F1100" t="s">
        <v>97</v>
      </c>
      <c r="G1100" t="str">
        <f>"Q"&amp;ROUNDUP(StockData[[#This Row],[Month Number]]/3,0)</f>
        <v>Q2</v>
      </c>
      <c r="H1100" s="1" t="s">
        <v>1059</v>
      </c>
      <c r="I1100" s="1" t="s">
        <v>29</v>
      </c>
      <c r="J1100" t="s">
        <v>30</v>
      </c>
      <c r="K1100">
        <v>1147.95</v>
      </c>
      <c r="L1100">
        <v>1152.75</v>
      </c>
      <c r="M1100">
        <v>1126.3</v>
      </c>
      <c r="N1100">
        <v>1146.3</v>
      </c>
      <c r="O1100">
        <v>1130.8</v>
      </c>
      <c r="P1100">
        <v>1131.9000000000001</v>
      </c>
      <c r="Q1100">
        <v>1133.8900000000001</v>
      </c>
      <c r="R1100">
        <v>15097728</v>
      </c>
      <c r="S1100">
        <v>17119126238.5</v>
      </c>
      <c r="T1100">
        <v>276170</v>
      </c>
      <c r="U1100">
        <v>8277553</v>
      </c>
      <c r="V1100">
        <v>54.83</v>
      </c>
      <c r="W1100" s="3">
        <f>StockData[[#This Row],[CLOSE]]-StockData[[#This Row],[PREV. CLOSE]]</f>
        <v>-14.399999999999864</v>
      </c>
      <c r="X1100" s="2">
        <f>IFERROR((StockData[[#This Row],[CLOSE]]-StockData[[#This Row],[PREV. CLOSE]])/StockData[[#This Row],[PREV. CLOSE]],0)</f>
        <v>-1.2562156503532988E-2</v>
      </c>
      <c r="Y1100" t="str">
        <f>IF(StockData[[#This Row],[Daily Return %]]&gt;0,"Gain",IF(StockData[[#This Row],[Daily Return %]]&lt;0,"Loss","No Change"))</f>
        <v>Loss</v>
      </c>
    </row>
    <row r="1101" spans="1:25" x14ac:dyDescent="0.3">
      <c r="A1101" s="1">
        <v>45420</v>
      </c>
      <c r="B1101" s="1" t="s">
        <v>1145</v>
      </c>
      <c r="C1101" s="1" t="s">
        <v>119</v>
      </c>
      <c r="D1101">
        <f>MONTH(StockData[[#This Row],[DATE]])</f>
        <v>5</v>
      </c>
      <c r="E1101">
        <v>2024</v>
      </c>
      <c r="F1101" t="s">
        <v>97</v>
      </c>
      <c r="G1101" t="str">
        <f>"Q"&amp;ROUNDUP(StockData[[#This Row],[Month Number]]/3,0)</f>
        <v>Q2</v>
      </c>
      <c r="H1101" s="1" t="s">
        <v>1059</v>
      </c>
      <c r="I1101" s="1" t="s">
        <v>29</v>
      </c>
      <c r="J1101" t="s">
        <v>30</v>
      </c>
      <c r="K1101">
        <v>1126.55</v>
      </c>
      <c r="L1101">
        <v>1132</v>
      </c>
      <c r="M1101">
        <v>1116.05</v>
      </c>
      <c r="N1101">
        <v>1131.9000000000001</v>
      </c>
      <c r="O1101">
        <v>1126.5</v>
      </c>
      <c r="P1101">
        <v>1123</v>
      </c>
      <c r="Q1101">
        <v>1121.94</v>
      </c>
      <c r="R1101">
        <v>19913090</v>
      </c>
      <c r="S1101">
        <v>22341334413.549999</v>
      </c>
      <c r="T1101">
        <v>236817</v>
      </c>
      <c r="U1101">
        <v>12253880</v>
      </c>
      <c r="V1101">
        <v>61.54</v>
      </c>
      <c r="W1101" s="3">
        <f>StockData[[#This Row],[CLOSE]]-StockData[[#This Row],[PREV. CLOSE]]</f>
        <v>-8.9000000000000909</v>
      </c>
      <c r="X1101" s="2">
        <f>IFERROR((StockData[[#This Row],[CLOSE]]-StockData[[#This Row],[PREV. CLOSE]])/StockData[[#This Row],[PREV. CLOSE]],0)</f>
        <v>-7.8628854139059026E-3</v>
      </c>
      <c r="Y1101" t="str">
        <f>IF(StockData[[#This Row],[Daily Return %]]&gt;0,"Gain",IF(StockData[[#This Row],[Daily Return %]]&lt;0,"Loss","No Change"))</f>
        <v>Loss</v>
      </c>
    </row>
    <row r="1102" spans="1:25" x14ac:dyDescent="0.3">
      <c r="A1102" s="1">
        <v>45421</v>
      </c>
      <c r="B1102" s="1" t="s">
        <v>1146</v>
      </c>
      <c r="C1102" s="1" t="s">
        <v>119</v>
      </c>
      <c r="D1102">
        <f>MONTH(StockData[[#This Row],[DATE]])</f>
        <v>5</v>
      </c>
      <c r="E1102">
        <v>2024</v>
      </c>
      <c r="F1102" t="s">
        <v>97</v>
      </c>
      <c r="G1102" t="str">
        <f>"Q"&amp;ROUNDUP(StockData[[#This Row],[Month Number]]/3,0)</f>
        <v>Q2</v>
      </c>
      <c r="H1102" s="1" t="s">
        <v>1059</v>
      </c>
      <c r="I1102" s="1" t="s">
        <v>29</v>
      </c>
      <c r="J1102" t="s">
        <v>30</v>
      </c>
      <c r="K1102">
        <v>1120.55</v>
      </c>
      <c r="L1102">
        <v>1128.8499999999999</v>
      </c>
      <c r="M1102">
        <v>1110</v>
      </c>
      <c r="N1102">
        <v>1123</v>
      </c>
      <c r="O1102">
        <v>1113.75</v>
      </c>
      <c r="P1102">
        <v>1115.7</v>
      </c>
      <c r="Q1102">
        <v>1116.17</v>
      </c>
      <c r="R1102">
        <v>12229853</v>
      </c>
      <c r="S1102">
        <v>13650562748.75</v>
      </c>
      <c r="T1102">
        <v>340525</v>
      </c>
      <c r="U1102">
        <v>8044806</v>
      </c>
      <c r="V1102">
        <v>65.78</v>
      </c>
      <c r="W1102" s="3">
        <f>StockData[[#This Row],[CLOSE]]-StockData[[#This Row],[PREV. CLOSE]]</f>
        <v>-7.2999999999999545</v>
      </c>
      <c r="X1102" s="2">
        <f>IFERROR((StockData[[#This Row],[CLOSE]]-StockData[[#This Row],[PREV. CLOSE]])/StockData[[#This Row],[PREV. CLOSE]],0)</f>
        <v>-6.5004452359750265E-3</v>
      </c>
      <c r="Y1102" t="str">
        <f>IF(StockData[[#This Row],[Daily Return %]]&gt;0,"Gain",IF(StockData[[#This Row],[Daily Return %]]&lt;0,"Loss","No Change"))</f>
        <v>Loss</v>
      </c>
    </row>
    <row r="1103" spans="1:25" x14ac:dyDescent="0.3">
      <c r="A1103" s="1">
        <v>45422</v>
      </c>
      <c r="B1103" s="1" t="s">
        <v>1147</v>
      </c>
      <c r="C1103" s="1" t="s">
        <v>119</v>
      </c>
      <c r="D1103">
        <f>MONTH(StockData[[#This Row],[DATE]])</f>
        <v>5</v>
      </c>
      <c r="E1103">
        <v>2024</v>
      </c>
      <c r="F1103" t="s">
        <v>97</v>
      </c>
      <c r="G1103" t="str">
        <f>"Q"&amp;ROUNDUP(StockData[[#This Row],[Month Number]]/3,0)</f>
        <v>Q2</v>
      </c>
      <c r="H1103" s="1" t="s">
        <v>1059</v>
      </c>
      <c r="I1103" s="1" t="s">
        <v>29</v>
      </c>
      <c r="J1103" t="s">
        <v>30</v>
      </c>
      <c r="K1103">
        <v>1118</v>
      </c>
      <c r="L1103">
        <v>1128.9000000000001</v>
      </c>
      <c r="M1103">
        <v>1112.05</v>
      </c>
      <c r="N1103">
        <v>1115.7</v>
      </c>
      <c r="O1103">
        <v>1118.3</v>
      </c>
      <c r="P1103">
        <v>1117.05</v>
      </c>
      <c r="Q1103">
        <v>1118.6199999999999</v>
      </c>
      <c r="R1103">
        <v>8573656</v>
      </c>
      <c r="S1103">
        <v>9590623686.25</v>
      </c>
      <c r="T1103">
        <v>201833</v>
      </c>
      <c r="U1103">
        <v>4608865</v>
      </c>
      <c r="V1103">
        <v>53.76</v>
      </c>
      <c r="W1103" s="3">
        <f>StockData[[#This Row],[CLOSE]]-StockData[[#This Row],[PREV. CLOSE]]</f>
        <v>1.3499999999999091</v>
      </c>
      <c r="X1103" s="2">
        <f>IFERROR((StockData[[#This Row],[CLOSE]]-StockData[[#This Row],[PREV. CLOSE]])/StockData[[#This Row],[PREV. CLOSE]],0)</f>
        <v>1.2100026888947828E-3</v>
      </c>
      <c r="Y1103" t="str">
        <f>IF(StockData[[#This Row],[Daily Return %]]&gt;0,"Gain",IF(StockData[[#This Row],[Daily Return %]]&lt;0,"Loss","No Change"))</f>
        <v>Gain</v>
      </c>
    </row>
    <row r="1104" spans="1:25" x14ac:dyDescent="0.3">
      <c r="A1104" s="1">
        <v>45425</v>
      </c>
      <c r="B1104" s="1" t="s">
        <v>1148</v>
      </c>
      <c r="C1104" s="1" t="s">
        <v>119</v>
      </c>
      <c r="D1104">
        <f>MONTH(StockData[[#This Row],[DATE]])</f>
        <v>5</v>
      </c>
      <c r="E1104">
        <v>2024</v>
      </c>
      <c r="F1104" t="s">
        <v>97</v>
      </c>
      <c r="G1104" t="str">
        <f>"Q"&amp;ROUNDUP(StockData[[#This Row],[Month Number]]/3,0)</f>
        <v>Q2</v>
      </c>
      <c r="H1104" s="1" t="s">
        <v>1059</v>
      </c>
      <c r="I1104" s="1" t="s">
        <v>29</v>
      </c>
      <c r="J1104" t="s">
        <v>30</v>
      </c>
      <c r="K1104">
        <v>1112.4000000000001</v>
      </c>
      <c r="L1104">
        <v>1130.6500000000001</v>
      </c>
      <c r="M1104">
        <v>1106.7</v>
      </c>
      <c r="N1104">
        <v>1117.05</v>
      </c>
      <c r="O1104">
        <v>1126.6500000000001</v>
      </c>
      <c r="P1104">
        <v>1128</v>
      </c>
      <c r="Q1104">
        <v>1118.74</v>
      </c>
      <c r="R1104">
        <v>9707983</v>
      </c>
      <c r="S1104">
        <v>10860681696.700001</v>
      </c>
      <c r="T1104">
        <v>310812</v>
      </c>
      <c r="U1104">
        <v>5335513</v>
      </c>
      <c r="V1104">
        <v>54.96</v>
      </c>
      <c r="W1104" s="3">
        <f>StockData[[#This Row],[CLOSE]]-StockData[[#This Row],[PREV. CLOSE]]</f>
        <v>10.950000000000045</v>
      </c>
      <c r="X1104" s="2">
        <f>IFERROR((StockData[[#This Row],[CLOSE]]-StockData[[#This Row],[PREV. CLOSE]])/StockData[[#This Row],[PREV. CLOSE]],0)</f>
        <v>9.802605075869518E-3</v>
      </c>
      <c r="Y1104" t="str">
        <f>IF(StockData[[#This Row],[Daily Return %]]&gt;0,"Gain",IF(StockData[[#This Row],[Daily Return %]]&lt;0,"Loss","No Change"))</f>
        <v>Gain</v>
      </c>
    </row>
    <row r="1105" spans="1:25" x14ac:dyDescent="0.3">
      <c r="A1105" s="1">
        <v>45426</v>
      </c>
      <c r="B1105" s="1" t="s">
        <v>1149</v>
      </c>
      <c r="C1105" s="1" t="s">
        <v>119</v>
      </c>
      <c r="D1105">
        <f>MONTH(StockData[[#This Row],[DATE]])</f>
        <v>5</v>
      </c>
      <c r="E1105">
        <v>2024</v>
      </c>
      <c r="F1105" t="s">
        <v>97</v>
      </c>
      <c r="G1105" t="str">
        <f>"Q"&amp;ROUNDUP(StockData[[#This Row],[Month Number]]/3,0)</f>
        <v>Q2</v>
      </c>
      <c r="H1105" s="1" t="s">
        <v>1059</v>
      </c>
      <c r="I1105" s="1" t="s">
        <v>29</v>
      </c>
      <c r="J1105" t="s">
        <v>30</v>
      </c>
      <c r="K1105">
        <v>1125.9000000000001</v>
      </c>
      <c r="L1105">
        <v>1127.9000000000001</v>
      </c>
      <c r="M1105">
        <v>1118.55</v>
      </c>
      <c r="N1105">
        <v>1128</v>
      </c>
      <c r="O1105">
        <v>1120.5999999999999</v>
      </c>
      <c r="P1105">
        <v>1120.55</v>
      </c>
      <c r="Q1105">
        <v>1122.22</v>
      </c>
      <c r="R1105">
        <v>8944262</v>
      </c>
      <c r="S1105">
        <v>10037433196.200001</v>
      </c>
      <c r="T1105">
        <v>211368</v>
      </c>
      <c r="U1105">
        <v>5244926</v>
      </c>
      <c r="V1105">
        <v>58.64</v>
      </c>
      <c r="W1105" s="3">
        <f>StockData[[#This Row],[CLOSE]]-StockData[[#This Row],[PREV. CLOSE]]</f>
        <v>-7.4500000000000455</v>
      </c>
      <c r="X1105" s="2">
        <f>IFERROR((StockData[[#This Row],[CLOSE]]-StockData[[#This Row],[PREV. CLOSE]])/StockData[[#This Row],[PREV. CLOSE]],0)</f>
        <v>-6.6046099290780541E-3</v>
      </c>
      <c r="Y1105" t="str">
        <f>IF(StockData[[#This Row],[Daily Return %]]&gt;0,"Gain",IF(StockData[[#This Row],[Daily Return %]]&lt;0,"Loss","No Change"))</f>
        <v>Loss</v>
      </c>
    </row>
    <row r="1106" spans="1:25" x14ac:dyDescent="0.3">
      <c r="A1106" s="1">
        <v>45427</v>
      </c>
      <c r="B1106" s="1" t="s">
        <v>1150</v>
      </c>
      <c r="C1106" s="1" t="s">
        <v>119</v>
      </c>
      <c r="D1106">
        <f>MONTH(StockData[[#This Row],[DATE]])</f>
        <v>5</v>
      </c>
      <c r="E1106">
        <v>2024</v>
      </c>
      <c r="F1106" t="s">
        <v>97</v>
      </c>
      <c r="G1106" t="str">
        <f>"Q"&amp;ROUNDUP(StockData[[#This Row],[Month Number]]/3,0)</f>
        <v>Q2</v>
      </c>
      <c r="H1106" s="1" t="s">
        <v>1059</v>
      </c>
      <c r="I1106" s="1" t="s">
        <v>29</v>
      </c>
      <c r="J1106" t="s">
        <v>30</v>
      </c>
      <c r="K1106">
        <v>1122.0999999999999</v>
      </c>
      <c r="L1106">
        <v>1127.8</v>
      </c>
      <c r="M1106">
        <v>1113.5</v>
      </c>
      <c r="N1106">
        <v>1120.55</v>
      </c>
      <c r="O1106">
        <v>1125.0999999999999</v>
      </c>
      <c r="P1106">
        <v>1124.3499999999999</v>
      </c>
      <c r="Q1106">
        <v>1120.74</v>
      </c>
      <c r="R1106">
        <v>10743423</v>
      </c>
      <c r="S1106">
        <v>12040556800.25</v>
      </c>
      <c r="T1106">
        <v>200613</v>
      </c>
      <c r="U1106">
        <v>4434922</v>
      </c>
      <c r="V1106">
        <v>41.28</v>
      </c>
      <c r="W1106" s="3">
        <f>StockData[[#This Row],[CLOSE]]-StockData[[#This Row],[PREV. CLOSE]]</f>
        <v>3.7999999999999545</v>
      </c>
      <c r="X1106" s="2">
        <f>IFERROR((StockData[[#This Row],[CLOSE]]-StockData[[#This Row],[PREV. CLOSE]])/StockData[[#This Row],[PREV. CLOSE]],0)</f>
        <v>3.3911918254428226E-3</v>
      </c>
      <c r="Y1106" t="str">
        <f>IF(StockData[[#This Row],[Daily Return %]]&gt;0,"Gain",IF(StockData[[#This Row],[Daily Return %]]&lt;0,"Loss","No Change"))</f>
        <v>Gain</v>
      </c>
    </row>
    <row r="1107" spans="1:25" x14ac:dyDescent="0.3">
      <c r="A1107" s="1">
        <v>45428</v>
      </c>
      <c r="B1107" s="1" t="s">
        <v>1151</v>
      </c>
      <c r="C1107" s="1" t="s">
        <v>119</v>
      </c>
      <c r="D1107">
        <f>MONTH(StockData[[#This Row],[DATE]])</f>
        <v>5</v>
      </c>
      <c r="E1107">
        <v>2024</v>
      </c>
      <c r="F1107" t="s">
        <v>97</v>
      </c>
      <c r="G1107" t="str">
        <f>"Q"&amp;ROUNDUP(StockData[[#This Row],[Month Number]]/3,0)</f>
        <v>Q2</v>
      </c>
      <c r="H1107" s="1" t="s">
        <v>1059</v>
      </c>
      <c r="I1107" s="1" t="s">
        <v>29</v>
      </c>
      <c r="J1107" t="s">
        <v>30</v>
      </c>
      <c r="K1107">
        <v>1133</v>
      </c>
      <c r="L1107">
        <v>1136.55</v>
      </c>
      <c r="M1107">
        <v>1112.8</v>
      </c>
      <c r="N1107">
        <v>1124.3499999999999</v>
      </c>
      <c r="O1107">
        <v>1129</v>
      </c>
      <c r="P1107">
        <v>1131.05</v>
      </c>
      <c r="Q1107">
        <v>1124.26</v>
      </c>
      <c r="R1107">
        <v>14265565</v>
      </c>
      <c r="S1107">
        <v>16038189930.75</v>
      </c>
      <c r="T1107">
        <v>288251</v>
      </c>
      <c r="U1107">
        <v>5282654</v>
      </c>
      <c r="V1107">
        <v>37.03</v>
      </c>
      <c r="W1107" s="3">
        <f>StockData[[#This Row],[CLOSE]]-StockData[[#This Row],[PREV. CLOSE]]</f>
        <v>6.7000000000000455</v>
      </c>
      <c r="X1107" s="2">
        <f>IFERROR((StockData[[#This Row],[CLOSE]]-StockData[[#This Row],[PREV. CLOSE]])/StockData[[#This Row],[PREV. CLOSE]],0)</f>
        <v>5.9589985324854768E-3</v>
      </c>
      <c r="Y1107" t="str">
        <f>IF(StockData[[#This Row],[Daily Return %]]&gt;0,"Gain",IF(StockData[[#This Row],[Daily Return %]]&lt;0,"Loss","No Change"))</f>
        <v>Gain</v>
      </c>
    </row>
    <row r="1108" spans="1:25" x14ac:dyDescent="0.3">
      <c r="A1108" s="1">
        <v>45429</v>
      </c>
      <c r="B1108" s="1" t="s">
        <v>1152</v>
      </c>
      <c r="C1108" s="1" t="s">
        <v>119</v>
      </c>
      <c r="D1108">
        <f>MONTH(StockData[[#This Row],[DATE]])</f>
        <v>5</v>
      </c>
      <c r="E1108">
        <v>2024</v>
      </c>
      <c r="F1108" t="s">
        <v>97</v>
      </c>
      <c r="G1108" t="str">
        <f>"Q"&amp;ROUNDUP(StockData[[#This Row],[Month Number]]/3,0)</f>
        <v>Q2</v>
      </c>
      <c r="H1108" s="1" t="s">
        <v>1059</v>
      </c>
      <c r="I1108" s="1" t="s">
        <v>29</v>
      </c>
      <c r="J1108" t="s">
        <v>30</v>
      </c>
      <c r="K1108">
        <v>1131.05</v>
      </c>
      <c r="L1108">
        <v>1144</v>
      </c>
      <c r="M1108">
        <v>1120.5999999999999</v>
      </c>
      <c r="N1108">
        <v>1131.05</v>
      </c>
      <c r="O1108">
        <v>1130.5</v>
      </c>
      <c r="P1108">
        <v>1130.5</v>
      </c>
      <c r="Q1108">
        <v>1129.46</v>
      </c>
      <c r="R1108">
        <v>8641784</v>
      </c>
      <c r="S1108">
        <v>9760545932.6499996</v>
      </c>
      <c r="T1108">
        <v>184425</v>
      </c>
      <c r="U1108">
        <v>4687091</v>
      </c>
      <c r="V1108">
        <v>54.24</v>
      </c>
      <c r="W1108" s="3">
        <f>StockData[[#This Row],[CLOSE]]-StockData[[#This Row],[PREV. CLOSE]]</f>
        <v>-0.54999999999995453</v>
      </c>
      <c r="X1108" s="2">
        <f>IFERROR((StockData[[#This Row],[CLOSE]]-StockData[[#This Row],[PREV. CLOSE]])/StockData[[#This Row],[PREV. CLOSE]],0)</f>
        <v>-4.8627381636528409E-4</v>
      </c>
      <c r="Y1108" t="str">
        <f>IF(StockData[[#This Row],[Daily Return %]]&gt;0,"Gain",IF(StockData[[#This Row],[Daily Return %]]&lt;0,"Loss","No Change"))</f>
        <v>Loss</v>
      </c>
    </row>
    <row r="1109" spans="1:25" x14ac:dyDescent="0.3">
      <c r="A1109" s="1">
        <v>45430</v>
      </c>
      <c r="B1109" s="1" t="s">
        <v>1153</v>
      </c>
      <c r="C1109" s="1" t="s">
        <v>119</v>
      </c>
      <c r="D1109">
        <f>MONTH(StockData[[#This Row],[DATE]])</f>
        <v>5</v>
      </c>
      <c r="E1109">
        <v>2024</v>
      </c>
      <c r="F1109" t="s">
        <v>97</v>
      </c>
      <c r="G1109" t="str">
        <f>"Q"&amp;ROUNDUP(StockData[[#This Row],[Month Number]]/3,0)</f>
        <v>Q2</v>
      </c>
      <c r="H1109" s="1" t="s">
        <v>1059</v>
      </c>
      <c r="I1109" s="1" t="s">
        <v>29</v>
      </c>
      <c r="J1109" t="s">
        <v>30</v>
      </c>
      <c r="K1109">
        <v>1131</v>
      </c>
      <c r="L1109">
        <v>1133</v>
      </c>
      <c r="M1109">
        <v>1126.9000000000001</v>
      </c>
      <c r="N1109">
        <v>1130.5</v>
      </c>
      <c r="O1109">
        <v>1132</v>
      </c>
      <c r="P1109">
        <v>1130.75</v>
      </c>
      <c r="Q1109">
        <v>1129.46</v>
      </c>
      <c r="R1109">
        <v>312750</v>
      </c>
      <c r="S1109">
        <v>353237131.19999999</v>
      </c>
      <c r="T1109">
        <v>7213</v>
      </c>
      <c r="U1109">
        <v>86644</v>
      </c>
      <c r="V1109">
        <v>27.7</v>
      </c>
      <c r="W1109" s="3">
        <f>StockData[[#This Row],[CLOSE]]-StockData[[#This Row],[PREV. CLOSE]]</f>
        <v>0.25</v>
      </c>
      <c r="X1109" s="2">
        <f>IFERROR((StockData[[#This Row],[CLOSE]]-StockData[[#This Row],[PREV. CLOSE]])/StockData[[#This Row],[PREV. CLOSE]],0)</f>
        <v>2.2114108801415304E-4</v>
      </c>
      <c r="Y1109" t="str">
        <f>IF(StockData[[#This Row],[Daily Return %]]&gt;0,"Gain",IF(StockData[[#This Row],[Daily Return %]]&lt;0,"Loss","No Change"))</f>
        <v>Gain</v>
      </c>
    </row>
    <row r="1110" spans="1:25" x14ac:dyDescent="0.3">
      <c r="A1110" s="1">
        <v>45433</v>
      </c>
      <c r="B1110" s="1" t="s">
        <v>1154</v>
      </c>
      <c r="C1110" s="1" t="s">
        <v>119</v>
      </c>
      <c r="D1110">
        <f>MONTH(StockData[[#This Row],[DATE]])</f>
        <v>5</v>
      </c>
      <c r="E1110">
        <v>2024</v>
      </c>
      <c r="F1110" t="s">
        <v>97</v>
      </c>
      <c r="G1110" t="str">
        <f>"Q"&amp;ROUNDUP(StockData[[#This Row],[Month Number]]/3,0)</f>
        <v>Q2</v>
      </c>
      <c r="H1110" s="1" t="s">
        <v>1059</v>
      </c>
      <c r="I1110" s="1" t="s">
        <v>29</v>
      </c>
      <c r="J1110" t="s">
        <v>30</v>
      </c>
      <c r="K1110">
        <v>1122.2</v>
      </c>
      <c r="L1110">
        <v>1133.8</v>
      </c>
      <c r="M1110">
        <v>1116.25</v>
      </c>
      <c r="N1110">
        <v>1130.75</v>
      </c>
      <c r="O1110">
        <v>1119.2</v>
      </c>
      <c r="P1110">
        <v>1120.95</v>
      </c>
      <c r="Q1110">
        <v>1123.77</v>
      </c>
      <c r="R1110">
        <v>10452900</v>
      </c>
      <c r="S1110">
        <v>11746662509.9</v>
      </c>
      <c r="T1110">
        <v>303384</v>
      </c>
      <c r="U1110">
        <v>7532194</v>
      </c>
      <c r="V1110">
        <v>72.06</v>
      </c>
      <c r="W1110" s="3">
        <f>StockData[[#This Row],[CLOSE]]-StockData[[#This Row],[PREV. CLOSE]]</f>
        <v>-9.7999999999999545</v>
      </c>
      <c r="X1110" s="2">
        <f>IFERROR((StockData[[#This Row],[CLOSE]]-StockData[[#This Row],[PREV. CLOSE]])/StockData[[#This Row],[PREV. CLOSE]],0)</f>
        <v>-8.6668140614635895E-3</v>
      </c>
      <c r="Y1110" t="str">
        <f>IF(StockData[[#This Row],[Daily Return %]]&gt;0,"Gain",IF(StockData[[#This Row],[Daily Return %]]&lt;0,"Loss","No Change"))</f>
        <v>Loss</v>
      </c>
    </row>
    <row r="1111" spans="1:25" x14ac:dyDescent="0.3">
      <c r="A1111" s="1">
        <v>45434</v>
      </c>
      <c r="B1111" s="1" t="s">
        <v>1155</v>
      </c>
      <c r="C1111" s="1" t="s">
        <v>119</v>
      </c>
      <c r="D1111">
        <f>MONTH(StockData[[#This Row],[DATE]])</f>
        <v>5</v>
      </c>
      <c r="E1111">
        <v>2024</v>
      </c>
      <c r="F1111" t="s">
        <v>97</v>
      </c>
      <c r="G1111" t="str">
        <f>"Q"&amp;ROUNDUP(StockData[[#This Row],[Month Number]]/3,0)</f>
        <v>Q2</v>
      </c>
      <c r="H1111" s="1" t="s">
        <v>1059</v>
      </c>
      <c r="I1111" s="1" t="s">
        <v>29</v>
      </c>
      <c r="J1111" t="s">
        <v>30</v>
      </c>
      <c r="K1111">
        <v>1125</v>
      </c>
      <c r="L1111">
        <v>1125.9000000000001</v>
      </c>
      <c r="M1111">
        <v>1098.0999999999999</v>
      </c>
      <c r="N1111">
        <v>1120.95</v>
      </c>
      <c r="O1111">
        <v>1114.6500000000001</v>
      </c>
      <c r="P1111">
        <v>1111.0999999999999</v>
      </c>
      <c r="Q1111">
        <v>1111.52</v>
      </c>
      <c r="R1111">
        <v>17527411</v>
      </c>
      <c r="S1111">
        <v>19482088013.75</v>
      </c>
      <c r="T1111">
        <v>297269</v>
      </c>
      <c r="U1111">
        <v>8984502</v>
      </c>
      <c r="V1111">
        <v>51.26</v>
      </c>
      <c r="W1111" s="3">
        <f>StockData[[#This Row],[CLOSE]]-StockData[[#This Row],[PREV. CLOSE]]</f>
        <v>-9.8500000000001364</v>
      </c>
      <c r="X1111" s="2">
        <f>IFERROR((StockData[[#This Row],[CLOSE]]-StockData[[#This Row],[PREV. CLOSE]])/StockData[[#This Row],[PREV. CLOSE]],0)</f>
        <v>-8.7871894375307867E-3</v>
      </c>
      <c r="Y1111" t="str">
        <f>IF(StockData[[#This Row],[Daily Return %]]&gt;0,"Gain",IF(StockData[[#This Row],[Daily Return %]]&lt;0,"Loss","No Change"))</f>
        <v>Loss</v>
      </c>
    </row>
    <row r="1112" spans="1:25" x14ac:dyDescent="0.3">
      <c r="A1112" s="1">
        <v>45435</v>
      </c>
      <c r="B1112" s="1" t="s">
        <v>1156</v>
      </c>
      <c r="C1112" s="1" t="s">
        <v>119</v>
      </c>
      <c r="D1112">
        <f>MONTH(StockData[[#This Row],[DATE]])</f>
        <v>5</v>
      </c>
      <c r="E1112">
        <v>2024</v>
      </c>
      <c r="F1112" t="s">
        <v>97</v>
      </c>
      <c r="G1112" t="str">
        <f>"Q"&amp;ROUNDUP(StockData[[#This Row],[Month Number]]/3,0)</f>
        <v>Q2</v>
      </c>
      <c r="H1112" s="1" t="s">
        <v>1059</v>
      </c>
      <c r="I1112" s="1" t="s">
        <v>29</v>
      </c>
      <c r="J1112" t="s">
        <v>30</v>
      </c>
      <c r="K1112">
        <v>1115.55</v>
      </c>
      <c r="L1112">
        <v>1137</v>
      </c>
      <c r="M1112">
        <v>1111.4000000000001</v>
      </c>
      <c r="N1112">
        <v>1111.0999999999999</v>
      </c>
      <c r="O1112">
        <v>1136.5</v>
      </c>
      <c r="P1112">
        <v>1134.5</v>
      </c>
      <c r="Q1112">
        <v>1127.3</v>
      </c>
      <c r="R1112">
        <v>13787687</v>
      </c>
      <c r="S1112">
        <v>15542815997.35</v>
      </c>
      <c r="T1112">
        <v>356486</v>
      </c>
      <c r="U1112">
        <v>6665714</v>
      </c>
      <c r="V1112">
        <v>48.35</v>
      </c>
      <c r="W1112" s="3">
        <f>StockData[[#This Row],[CLOSE]]-StockData[[#This Row],[PREV. CLOSE]]</f>
        <v>23.400000000000091</v>
      </c>
      <c r="X1112" s="2">
        <f>IFERROR((StockData[[#This Row],[CLOSE]]-StockData[[#This Row],[PREV. CLOSE]])/StockData[[#This Row],[PREV. CLOSE]],0)</f>
        <v>2.1060210602106104E-2</v>
      </c>
      <c r="Y1112" t="str">
        <f>IF(StockData[[#This Row],[Daily Return %]]&gt;0,"Gain",IF(StockData[[#This Row],[Daily Return %]]&lt;0,"Loss","No Change"))</f>
        <v>Gain</v>
      </c>
    </row>
    <row r="1113" spans="1:25" x14ac:dyDescent="0.3">
      <c r="A1113" s="1">
        <v>45436</v>
      </c>
      <c r="B1113" s="1" t="s">
        <v>1157</v>
      </c>
      <c r="C1113" s="1" t="s">
        <v>119</v>
      </c>
      <c r="D1113">
        <f>MONTH(StockData[[#This Row],[DATE]])</f>
        <v>5</v>
      </c>
      <c r="E1113">
        <v>2024</v>
      </c>
      <c r="F1113" t="s">
        <v>97</v>
      </c>
      <c r="G1113" t="str">
        <f>"Q"&amp;ROUNDUP(StockData[[#This Row],[Month Number]]/3,0)</f>
        <v>Q2</v>
      </c>
      <c r="H1113" s="1" t="s">
        <v>1059</v>
      </c>
      <c r="I1113" s="1" t="s">
        <v>29</v>
      </c>
      <c r="J1113" t="s">
        <v>30</v>
      </c>
      <c r="K1113">
        <v>1130</v>
      </c>
      <c r="L1113">
        <v>1135</v>
      </c>
      <c r="M1113">
        <v>1124.1500000000001</v>
      </c>
      <c r="N1113">
        <v>1134.5</v>
      </c>
      <c r="O1113">
        <v>1132.4000000000001</v>
      </c>
      <c r="P1113">
        <v>1131.95</v>
      </c>
      <c r="Q1113">
        <v>1128.96</v>
      </c>
      <c r="R1113">
        <v>6312670</v>
      </c>
      <c r="S1113">
        <v>7126733318.6999998</v>
      </c>
      <c r="T1113">
        <v>168952</v>
      </c>
      <c r="U1113">
        <v>2612181</v>
      </c>
      <c r="V1113">
        <v>41.38</v>
      </c>
      <c r="W1113" s="3">
        <f>StockData[[#This Row],[CLOSE]]-StockData[[#This Row],[PREV. CLOSE]]</f>
        <v>-2.5499999999999545</v>
      </c>
      <c r="X1113" s="2">
        <f>IFERROR((StockData[[#This Row],[CLOSE]]-StockData[[#This Row],[PREV. CLOSE]])/StockData[[#This Row],[PREV. CLOSE]],0)</f>
        <v>-2.2476862053767777E-3</v>
      </c>
      <c r="Y1113" t="str">
        <f>IF(StockData[[#This Row],[Daily Return %]]&gt;0,"Gain",IF(StockData[[#This Row],[Daily Return %]]&lt;0,"Loss","No Change"))</f>
        <v>Loss</v>
      </c>
    </row>
    <row r="1114" spans="1:25" x14ac:dyDescent="0.3">
      <c r="A1114" s="1">
        <v>45439</v>
      </c>
      <c r="B1114" s="1" t="s">
        <v>1158</v>
      </c>
      <c r="C1114" s="1" t="s">
        <v>119</v>
      </c>
      <c r="D1114">
        <f>MONTH(StockData[[#This Row],[DATE]])</f>
        <v>5</v>
      </c>
      <c r="E1114">
        <v>2024</v>
      </c>
      <c r="F1114" t="s">
        <v>97</v>
      </c>
      <c r="G1114" t="str">
        <f>"Q"&amp;ROUNDUP(StockData[[#This Row],[Month Number]]/3,0)</f>
        <v>Q2</v>
      </c>
      <c r="H1114" s="1" t="s">
        <v>1059</v>
      </c>
      <c r="I1114" s="1" t="s">
        <v>29</v>
      </c>
      <c r="J1114" t="s">
        <v>30</v>
      </c>
      <c r="K1114">
        <v>1131.9000000000001</v>
      </c>
      <c r="L1114">
        <v>1147.8</v>
      </c>
      <c r="M1114">
        <v>1121.55</v>
      </c>
      <c r="N1114">
        <v>1131.95</v>
      </c>
      <c r="O1114">
        <v>1129.55</v>
      </c>
      <c r="P1114">
        <v>1129.8</v>
      </c>
      <c r="Q1114">
        <v>1136.51</v>
      </c>
      <c r="R1114">
        <v>11599857</v>
      </c>
      <c r="S1114">
        <v>13183347631.65</v>
      </c>
      <c r="T1114">
        <v>232724</v>
      </c>
      <c r="U1114">
        <v>6378103</v>
      </c>
      <c r="V1114">
        <v>54.98</v>
      </c>
      <c r="W1114" s="3">
        <f>StockData[[#This Row],[CLOSE]]-StockData[[#This Row],[PREV. CLOSE]]</f>
        <v>-2.1500000000000909</v>
      </c>
      <c r="X1114" s="2">
        <f>IFERROR((StockData[[#This Row],[CLOSE]]-StockData[[#This Row],[PREV. CLOSE]])/StockData[[#This Row],[PREV. CLOSE]],0)</f>
        <v>-1.8993771809709711E-3</v>
      </c>
      <c r="Y1114" t="str">
        <f>IF(StockData[[#This Row],[Daily Return %]]&gt;0,"Gain",IF(StockData[[#This Row],[Daily Return %]]&lt;0,"Loss","No Change"))</f>
        <v>Loss</v>
      </c>
    </row>
    <row r="1115" spans="1:25" x14ac:dyDescent="0.3">
      <c r="A1115" s="1">
        <v>45440</v>
      </c>
      <c r="B1115" s="1" t="s">
        <v>1159</v>
      </c>
      <c r="C1115" s="1" t="s">
        <v>119</v>
      </c>
      <c r="D1115">
        <f>MONTH(StockData[[#This Row],[DATE]])</f>
        <v>5</v>
      </c>
      <c r="E1115">
        <v>2024</v>
      </c>
      <c r="F1115" t="s">
        <v>97</v>
      </c>
      <c r="G1115" t="str">
        <f>"Q"&amp;ROUNDUP(StockData[[#This Row],[Month Number]]/3,0)</f>
        <v>Q2</v>
      </c>
      <c r="H1115" s="1" t="s">
        <v>1059</v>
      </c>
      <c r="I1115" s="1" t="s">
        <v>29</v>
      </c>
      <c r="J1115" t="s">
        <v>30</v>
      </c>
      <c r="K1115">
        <v>1132.5</v>
      </c>
      <c r="L1115">
        <v>1135.2</v>
      </c>
      <c r="M1115">
        <v>1125</v>
      </c>
      <c r="N1115">
        <v>1129.8</v>
      </c>
      <c r="O1115">
        <v>1126</v>
      </c>
      <c r="P1115">
        <v>1126.95</v>
      </c>
      <c r="Q1115">
        <v>1128.55</v>
      </c>
      <c r="R1115">
        <v>9311718</v>
      </c>
      <c r="S1115">
        <v>10508731133.299999</v>
      </c>
      <c r="T1115">
        <v>183922</v>
      </c>
      <c r="U1115">
        <v>5183835</v>
      </c>
      <c r="V1115">
        <v>55.67</v>
      </c>
      <c r="W1115" s="3">
        <f>StockData[[#This Row],[CLOSE]]-StockData[[#This Row],[PREV. CLOSE]]</f>
        <v>-2.8499999999999091</v>
      </c>
      <c r="X1115" s="2">
        <f>IFERROR((StockData[[#This Row],[CLOSE]]-StockData[[#This Row],[PREV. CLOSE]])/StockData[[#This Row],[PREV. CLOSE]],0)</f>
        <v>-2.5225703664364572E-3</v>
      </c>
      <c r="Y1115" t="str">
        <f>IF(StockData[[#This Row],[Daily Return %]]&gt;0,"Gain",IF(StockData[[#This Row],[Daily Return %]]&lt;0,"Loss","No Change"))</f>
        <v>Loss</v>
      </c>
    </row>
    <row r="1116" spans="1:25" x14ac:dyDescent="0.3">
      <c r="A1116" s="1">
        <v>45441</v>
      </c>
      <c r="B1116" s="1" t="s">
        <v>1160</v>
      </c>
      <c r="C1116" s="1" t="s">
        <v>119</v>
      </c>
      <c r="D1116">
        <f>MONTH(StockData[[#This Row],[DATE]])</f>
        <v>5</v>
      </c>
      <c r="E1116">
        <v>2024</v>
      </c>
      <c r="F1116" t="s">
        <v>97</v>
      </c>
      <c r="G1116" t="str">
        <f>"Q"&amp;ROUNDUP(StockData[[#This Row],[Month Number]]/3,0)</f>
        <v>Q2</v>
      </c>
      <c r="H1116" s="1" t="s">
        <v>1059</v>
      </c>
      <c r="I1116" s="1" t="s">
        <v>29</v>
      </c>
      <c r="J1116" t="s">
        <v>30</v>
      </c>
      <c r="K1116">
        <v>1115.05</v>
      </c>
      <c r="L1116">
        <v>1123.55</v>
      </c>
      <c r="M1116">
        <v>1098.5</v>
      </c>
      <c r="N1116">
        <v>1126.95</v>
      </c>
      <c r="O1116">
        <v>1104</v>
      </c>
      <c r="P1116">
        <v>1102</v>
      </c>
      <c r="Q1116">
        <v>1105.33</v>
      </c>
      <c r="R1116">
        <v>19268547</v>
      </c>
      <c r="S1116">
        <v>21298039298.25</v>
      </c>
      <c r="T1116">
        <v>278017</v>
      </c>
      <c r="U1116">
        <v>11455727</v>
      </c>
      <c r="V1116">
        <v>59.45</v>
      </c>
      <c r="W1116" s="3">
        <f>StockData[[#This Row],[CLOSE]]-StockData[[#This Row],[PREV. CLOSE]]</f>
        <v>-24.950000000000045</v>
      </c>
      <c r="X1116" s="2">
        <f>IFERROR((StockData[[#This Row],[CLOSE]]-StockData[[#This Row],[PREV. CLOSE]])/StockData[[#This Row],[PREV. CLOSE]],0)</f>
        <v>-2.213940281290212E-2</v>
      </c>
      <c r="Y1116" t="str">
        <f>IF(StockData[[#This Row],[Daily Return %]]&gt;0,"Gain",IF(StockData[[#This Row],[Daily Return %]]&lt;0,"Loss","No Change"))</f>
        <v>Loss</v>
      </c>
    </row>
    <row r="1117" spans="1:25" x14ac:dyDescent="0.3">
      <c r="A1117" s="1">
        <v>45442</v>
      </c>
      <c r="B1117" s="1" t="s">
        <v>1161</v>
      </c>
      <c r="C1117" s="1" t="s">
        <v>119</v>
      </c>
      <c r="D1117">
        <f>MONTH(StockData[[#This Row],[DATE]])</f>
        <v>5</v>
      </c>
      <c r="E1117">
        <v>2024</v>
      </c>
      <c r="F1117" t="s">
        <v>97</v>
      </c>
      <c r="G1117" t="str">
        <f>"Q"&amp;ROUNDUP(StockData[[#This Row],[Month Number]]/3,0)</f>
        <v>Q2</v>
      </c>
      <c r="H1117" s="1" t="s">
        <v>1059</v>
      </c>
      <c r="I1117" s="1" t="s">
        <v>29</v>
      </c>
      <c r="J1117" t="s">
        <v>30</v>
      </c>
      <c r="K1117">
        <v>1097</v>
      </c>
      <c r="L1117">
        <v>1121</v>
      </c>
      <c r="M1117">
        <v>1096.9000000000001</v>
      </c>
      <c r="N1117">
        <v>1102</v>
      </c>
      <c r="O1117">
        <v>1118</v>
      </c>
      <c r="P1117">
        <v>1113.7</v>
      </c>
      <c r="Q1117">
        <v>1112.3900000000001</v>
      </c>
      <c r="R1117">
        <v>15255387</v>
      </c>
      <c r="S1117">
        <v>16969873875.299999</v>
      </c>
      <c r="T1117">
        <v>288897</v>
      </c>
      <c r="U1117">
        <v>8724082</v>
      </c>
      <c r="V1117">
        <v>57.19</v>
      </c>
      <c r="W1117" s="3">
        <f>StockData[[#This Row],[CLOSE]]-StockData[[#This Row],[PREV. CLOSE]]</f>
        <v>11.700000000000045</v>
      </c>
      <c r="X1117" s="2">
        <f>IFERROR((StockData[[#This Row],[CLOSE]]-StockData[[#This Row],[PREV. CLOSE]])/StockData[[#This Row],[PREV. CLOSE]],0)</f>
        <v>1.0617059891107119E-2</v>
      </c>
      <c r="Y1117" t="str">
        <f>IF(StockData[[#This Row],[Daily Return %]]&gt;0,"Gain",IF(StockData[[#This Row],[Daily Return %]]&lt;0,"Loss","No Change"))</f>
        <v>Gain</v>
      </c>
    </row>
    <row r="1118" spans="1:25" x14ac:dyDescent="0.3">
      <c r="A1118" s="1">
        <v>45443</v>
      </c>
      <c r="B1118" s="1" t="s">
        <v>1162</v>
      </c>
      <c r="C1118" s="1" t="s">
        <v>119</v>
      </c>
      <c r="D1118">
        <f>MONTH(StockData[[#This Row],[DATE]])</f>
        <v>5</v>
      </c>
      <c r="E1118">
        <v>2024</v>
      </c>
      <c r="F1118" t="s">
        <v>97</v>
      </c>
      <c r="G1118" t="str">
        <f>"Q"&amp;ROUNDUP(StockData[[#This Row],[Month Number]]/3,0)</f>
        <v>Q2</v>
      </c>
      <c r="H1118" s="1" t="s">
        <v>1059</v>
      </c>
      <c r="I1118" s="1" t="s">
        <v>29</v>
      </c>
      <c r="J1118" t="s">
        <v>30</v>
      </c>
      <c r="K1118">
        <v>1118</v>
      </c>
      <c r="L1118">
        <v>1130.5999999999999</v>
      </c>
      <c r="M1118">
        <v>1111.25</v>
      </c>
      <c r="N1118">
        <v>1113.7</v>
      </c>
      <c r="O1118">
        <v>1121.8499999999999</v>
      </c>
      <c r="P1118">
        <v>1121.05</v>
      </c>
      <c r="Q1118">
        <v>1121.1400000000001</v>
      </c>
      <c r="R1118">
        <v>26197718</v>
      </c>
      <c r="S1118">
        <v>29371225814.900002</v>
      </c>
      <c r="T1118">
        <v>372763</v>
      </c>
      <c r="U1118">
        <v>12492870</v>
      </c>
      <c r="V1118">
        <v>47.69</v>
      </c>
      <c r="W1118" s="3">
        <f>StockData[[#This Row],[CLOSE]]-StockData[[#This Row],[PREV. CLOSE]]</f>
        <v>7.3499999999999091</v>
      </c>
      <c r="X1118" s="2">
        <f>IFERROR((StockData[[#This Row],[CLOSE]]-StockData[[#This Row],[PREV. CLOSE]])/StockData[[#This Row],[PREV. CLOSE]],0)</f>
        <v>6.5996228786925643E-3</v>
      </c>
      <c r="Y1118" t="str">
        <f>IF(StockData[[#This Row],[Daily Return %]]&gt;0,"Gain",IF(StockData[[#This Row],[Daily Return %]]&lt;0,"Loss","No Change"))</f>
        <v>Gain</v>
      </c>
    </row>
    <row r="1119" spans="1:25" x14ac:dyDescent="0.3">
      <c r="A1119" s="1">
        <v>45446</v>
      </c>
      <c r="B1119" s="1" t="s">
        <v>1163</v>
      </c>
      <c r="C1119" s="1" t="s">
        <v>142</v>
      </c>
      <c r="D1119">
        <f>MONTH(StockData[[#This Row],[DATE]])</f>
        <v>6</v>
      </c>
      <c r="E1119">
        <v>2024</v>
      </c>
      <c r="F1119" t="s">
        <v>97</v>
      </c>
      <c r="G1119" t="str">
        <f>"Q"&amp;ROUNDUP(StockData[[#This Row],[Month Number]]/3,0)</f>
        <v>Q2</v>
      </c>
      <c r="H1119" s="1" t="s">
        <v>1059</v>
      </c>
      <c r="I1119" s="1" t="s">
        <v>29</v>
      </c>
      <c r="J1119" t="s">
        <v>30</v>
      </c>
      <c r="K1119">
        <v>1170</v>
      </c>
      <c r="L1119">
        <v>1173</v>
      </c>
      <c r="M1119">
        <v>1136.3</v>
      </c>
      <c r="N1119">
        <v>1121.05</v>
      </c>
      <c r="O1119">
        <v>1164.9000000000001</v>
      </c>
      <c r="P1119">
        <v>1160</v>
      </c>
      <c r="Q1119">
        <v>1153.68</v>
      </c>
      <c r="R1119">
        <v>25699977</v>
      </c>
      <c r="S1119">
        <v>29649582413.299999</v>
      </c>
      <c r="T1119">
        <v>404461</v>
      </c>
      <c r="U1119">
        <v>10675854</v>
      </c>
      <c r="V1119">
        <v>41.54</v>
      </c>
      <c r="W1119" s="3">
        <f>StockData[[#This Row],[CLOSE]]-StockData[[#This Row],[PREV. CLOSE]]</f>
        <v>38.950000000000045</v>
      </c>
      <c r="X1119" s="2">
        <f>IFERROR((StockData[[#This Row],[CLOSE]]-StockData[[#This Row],[PREV. CLOSE]])/StockData[[#This Row],[PREV. CLOSE]],0)</f>
        <v>3.4744213014584586E-2</v>
      </c>
      <c r="Y1119" t="str">
        <f>IF(StockData[[#This Row],[Daily Return %]]&gt;0,"Gain",IF(StockData[[#This Row],[Daily Return %]]&lt;0,"Loss","No Change"))</f>
        <v>Gain</v>
      </c>
    </row>
    <row r="1120" spans="1:25" x14ac:dyDescent="0.3">
      <c r="A1120" s="1">
        <v>45447</v>
      </c>
      <c r="B1120" s="1" t="s">
        <v>1164</v>
      </c>
      <c r="C1120" s="1" t="s">
        <v>142</v>
      </c>
      <c r="D1120">
        <f>MONTH(StockData[[#This Row],[DATE]])</f>
        <v>6</v>
      </c>
      <c r="E1120">
        <v>2024</v>
      </c>
      <c r="F1120" t="s">
        <v>97</v>
      </c>
      <c r="G1120" t="str">
        <f>"Q"&amp;ROUNDUP(StockData[[#This Row],[Month Number]]/3,0)</f>
        <v>Q2</v>
      </c>
      <c r="H1120" s="1" t="s">
        <v>1059</v>
      </c>
      <c r="I1120" s="1" t="s">
        <v>29</v>
      </c>
      <c r="J1120" t="s">
        <v>30</v>
      </c>
      <c r="K1120">
        <v>1157.9000000000001</v>
      </c>
      <c r="L1120">
        <v>1159.4000000000001</v>
      </c>
      <c r="M1120">
        <v>1053.55</v>
      </c>
      <c r="N1120">
        <v>1160</v>
      </c>
      <c r="O1120">
        <v>1076</v>
      </c>
      <c r="P1120">
        <v>1071.45</v>
      </c>
      <c r="Q1120">
        <v>1100.42</v>
      </c>
      <c r="R1120">
        <v>43476837</v>
      </c>
      <c r="S1120">
        <v>47842667620.900002</v>
      </c>
      <c r="T1120">
        <v>736743</v>
      </c>
      <c r="U1120">
        <v>14054035</v>
      </c>
      <c r="V1120">
        <v>32.33</v>
      </c>
      <c r="W1120" s="3">
        <f>StockData[[#This Row],[CLOSE]]-StockData[[#This Row],[PREV. CLOSE]]</f>
        <v>-88.549999999999955</v>
      </c>
      <c r="X1120" s="2">
        <f>IFERROR((StockData[[#This Row],[CLOSE]]-StockData[[#This Row],[PREV. CLOSE]])/StockData[[#This Row],[PREV. CLOSE]],0)</f>
        <v>-7.6336206896551684E-2</v>
      </c>
      <c r="Y1120" t="str">
        <f>IF(StockData[[#This Row],[Daily Return %]]&gt;0,"Gain",IF(StockData[[#This Row],[Daily Return %]]&lt;0,"Loss","No Change"))</f>
        <v>Loss</v>
      </c>
    </row>
    <row r="1121" spans="1:25" x14ac:dyDescent="0.3">
      <c r="A1121" s="1">
        <v>45448</v>
      </c>
      <c r="B1121" s="1" t="s">
        <v>1165</v>
      </c>
      <c r="C1121" s="1" t="s">
        <v>142</v>
      </c>
      <c r="D1121">
        <f>MONTH(StockData[[#This Row],[DATE]])</f>
        <v>6</v>
      </c>
      <c r="E1121">
        <v>2024</v>
      </c>
      <c r="F1121" t="s">
        <v>97</v>
      </c>
      <c r="G1121" t="str">
        <f>"Q"&amp;ROUNDUP(StockData[[#This Row],[Month Number]]/3,0)</f>
        <v>Q2</v>
      </c>
      <c r="H1121" s="1" t="s">
        <v>1059</v>
      </c>
      <c r="I1121" s="1" t="s">
        <v>29</v>
      </c>
      <c r="J1121" t="s">
        <v>30</v>
      </c>
      <c r="K1121">
        <v>1085</v>
      </c>
      <c r="L1121">
        <v>1123.25</v>
      </c>
      <c r="M1121">
        <v>1051.05</v>
      </c>
      <c r="N1121">
        <v>1071.45</v>
      </c>
      <c r="O1121">
        <v>1102.95</v>
      </c>
      <c r="P1121">
        <v>1108.6500000000001</v>
      </c>
      <c r="Q1121">
        <v>1088.83</v>
      </c>
      <c r="R1121">
        <v>42172104</v>
      </c>
      <c r="S1121">
        <v>45918290524.449997</v>
      </c>
      <c r="T1121">
        <v>495916</v>
      </c>
      <c r="U1121">
        <v>16453850</v>
      </c>
      <c r="V1121">
        <v>39.020000000000003</v>
      </c>
      <c r="W1121" s="3">
        <f>StockData[[#This Row],[CLOSE]]-StockData[[#This Row],[PREV. CLOSE]]</f>
        <v>37.200000000000045</v>
      </c>
      <c r="X1121" s="2">
        <f>IFERROR((StockData[[#This Row],[CLOSE]]-StockData[[#This Row],[PREV. CLOSE]])/StockData[[#This Row],[PREV. CLOSE]],0)</f>
        <v>3.4719305613887766E-2</v>
      </c>
      <c r="Y1121" t="str">
        <f>IF(StockData[[#This Row],[Daily Return %]]&gt;0,"Gain",IF(StockData[[#This Row],[Daily Return %]]&lt;0,"Loss","No Change"))</f>
        <v>Gain</v>
      </c>
    </row>
    <row r="1122" spans="1:25" x14ac:dyDescent="0.3">
      <c r="A1122" s="1">
        <v>45449</v>
      </c>
      <c r="B1122" s="1" t="s">
        <v>1166</v>
      </c>
      <c r="C1122" s="1" t="s">
        <v>142</v>
      </c>
      <c r="D1122">
        <f>MONTH(StockData[[#This Row],[DATE]])</f>
        <v>6</v>
      </c>
      <c r="E1122">
        <v>2024</v>
      </c>
      <c r="F1122" t="s">
        <v>97</v>
      </c>
      <c r="G1122" t="str">
        <f>"Q"&amp;ROUNDUP(StockData[[#This Row],[Month Number]]/3,0)</f>
        <v>Q2</v>
      </c>
      <c r="H1122" s="1" t="s">
        <v>1059</v>
      </c>
      <c r="I1122" s="1" t="s">
        <v>29</v>
      </c>
      <c r="J1122" t="s">
        <v>30</v>
      </c>
      <c r="K1122">
        <v>1118</v>
      </c>
      <c r="L1122">
        <v>1118</v>
      </c>
      <c r="M1122">
        <v>1096.5999999999999</v>
      </c>
      <c r="N1122">
        <v>1108.6500000000001</v>
      </c>
      <c r="O1122">
        <v>1111.75</v>
      </c>
      <c r="P1122">
        <v>1110.4000000000001</v>
      </c>
      <c r="Q1122">
        <v>1108.24</v>
      </c>
      <c r="R1122">
        <v>18574162</v>
      </c>
      <c r="S1122">
        <v>20584551019.200001</v>
      </c>
      <c r="T1122">
        <v>322991</v>
      </c>
      <c r="U1122">
        <v>7101228</v>
      </c>
      <c r="V1122">
        <v>38.229999999999997</v>
      </c>
      <c r="W1122" s="3">
        <f>StockData[[#This Row],[CLOSE]]-StockData[[#This Row],[PREV. CLOSE]]</f>
        <v>1.75</v>
      </c>
      <c r="X1122" s="2">
        <f>IFERROR((StockData[[#This Row],[CLOSE]]-StockData[[#This Row],[PREV. CLOSE]])/StockData[[#This Row],[PREV. CLOSE]],0)</f>
        <v>1.5784963694583502E-3</v>
      </c>
      <c r="Y1122" t="str">
        <f>IF(StockData[[#This Row],[Daily Return %]]&gt;0,"Gain",IF(StockData[[#This Row],[Daily Return %]]&lt;0,"Loss","No Change"))</f>
        <v>Gain</v>
      </c>
    </row>
    <row r="1123" spans="1:25" x14ac:dyDescent="0.3">
      <c r="A1123" s="1">
        <v>45450</v>
      </c>
      <c r="B1123" s="1" t="s">
        <v>1167</v>
      </c>
      <c r="C1123" s="1" t="s">
        <v>142</v>
      </c>
      <c r="D1123">
        <f>MONTH(StockData[[#This Row],[DATE]])</f>
        <v>6</v>
      </c>
      <c r="E1123">
        <v>2024</v>
      </c>
      <c r="F1123" t="s">
        <v>97</v>
      </c>
      <c r="G1123" t="str">
        <f>"Q"&amp;ROUNDUP(StockData[[#This Row],[Month Number]]/3,0)</f>
        <v>Q2</v>
      </c>
      <c r="H1123" s="1" t="s">
        <v>1059</v>
      </c>
      <c r="I1123" s="1" t="s">
        <v>29</v>
      </c>
      <c r="J1123" t="s">
        <v>30</v>
      </c>
      <c r="K1123">
        <v>1110.4000000000001</v>
      </c>
      <c r="L1123">
        <v>1128.3</v>
      </c>
      <c r="M1123">
        <v>1103.5999999999999</v>
      </c>
      <c r="N1123">
        <v>1110.4000000000001</v>
      </c>
      <c r="O1123">
        <v>1121</v>
      </c>
      <c r="P1123">
        <v>1121.7</v>
      </c>
      <c r="Q1123">
        <v>1121</v>
      </c>
      <c r="R1123">
        <v>17197635</v>
      </c>
      <c r="S1123">
        <v>19278488358.349998</v>
      </c>
      <c r="T1123">
        <v>259981</v>
      </c>
      <c r="U1123">
        <v>8562893</v>
      </c>
      <c r="V1123">
        <v>49.79</v>
      </c>
      <c r="W1123" s="3">
        <f>StockData[[#This Row],[CLOSE]]-StockData[[#This Row],[PREV. CLOSE]]</f>
        <v>11.299999999999955</v>
      </c>
      <c r="X1123" s="2">
        <f>IFERROR((StockData[[#This Row],[CLOSE]]-StockData[[#This Row],[PREV. CLOSE]])/StockData[[#This Row],[PREV. CLOSE]],0)</f>
        <v>1.017651296829967E-2</v>
      </c>
      <c r="Y1123" t="str">
        <f>IF(StockData[[#This Row],[Daily Return %]]&gt;0,"Gain",IF(StockData[[#This Row],[Daily Return %]]&lt;0,"Loss","No Change"))</f>
        <v>Gain</v>
      </c>
    </row>
    <row r="1124" spans="1:25" x14ac:dyDescent="0.3">
      <c r="A1124" s="1">
        <v>45453</v>
      </c>
      <c r="B1124" s="1" t="s">
        <v>1168</v>
      </c>
      <c r="C1124" s="1" t="s">
        <v>142</v>
      </c>
      <c r="D1124">
        <f>MONTH(StockData[[#This Row],[DATE]])</f>
        <v>6</v>
      </c>
      <c r="E1124">
        <v>2024</v>
      </c>
      <c r="F1124" t="s">
        <v>97</v>
      </c>
      <c r="G1124" t="str">
        <f>"Q"&amp;ROUNDUP(StockData[[#This Row],[Month Number]]/3,0)</f>
        <v>Q2</v>
      </c>
      <c r="H1124" s="1" t="s">
        <v>1059</v>
      </c>
      <c r="I1124" s="1" t="s">
        <v>29</v>
      </c>
      <c r="J1124" t="s">
        <v>30</v>
      </c>
      <c r="K1124">
        <v>1116</v>
      </c>
      <c r="L1124">
        <v>1133.2</v>
      </c>
      <c r="M1124">
        <v>1115.0999999999999</v>
      </c>
      <c r="N1124">
        <v>1121.7</v>
      </c>
      <c r="O1124">
        <v>1119.8</v>
      </c>
      <c r="P1124">
        <v>1123.8</v>
      </c>
      <c r="Q1124">
        <v>1125.6500000000001</v>
      </c>
      <c r="R1124">
        <v>10851455</v>
      </c>
      <c r="S1124">
        <v>12214952684.85</v>
      </c>
      <c r="T1124">
        <v>266869</v>
      </c>
      <c r="U1124">
        <v>6865455</v>
      </c>
      <c r="V1124">
        <v>63.27</v>
      </c>
      <c r="W1124" s="3">
        <f>StockData[[#This Row],[CLOSE]]-StockData[[#This Row],[PREV. CLOSE]]</f>
        <v>2.0999999999999091</v>
      </c>
      <c r="X1124" s="2">
        <f>IFERROR((StockData[[#This Row],[CLOSE]]-StockData[[#This Row],[PREV. CLOSE]])/StockData[[#This Row],[PREV. CLOSE]],0)</f>
        <v>1.8721583311044922E-3</v>
      </c>
      <c r="Y1124" t="str">
        <f>IF(StockData[[#This Row],[Daily Return %]]&gt;0,"Gain",IF(StockData[[#This Row],[Daily Return %]]&lt;0,"Loss","No Change"))</f>
        <v>Gain</v>
      </c>
    </row>
    <row r="1125" spans="1:25" x14ac:dyDescent="0.3">
      <c r="A1125" s="1">
        <v>45454</v>
      </c>
      <c r="B1125" s="1" t="s">
        <v>1169</v>
      </c>
      <c r="C1125" s="1" t="s">
        <v>142</v>
      </c>
      <c r="D1125">
        <f>MONTH(StockData[[#This Row],[DATE]])</f>
        <v>6</v>
      </c>
      <c r="E1125">
        <v>2024</v>
      </c>
      <c r="F1125" t="s">
        <v>97</v>
      </c>
      <c r="G1125" t="str">
        <f>"Q"&amp;ROUNDUP(StockData[[#This Row],[Month Number]]/3,0)</f>
        <v>Q2</v>
      </c>
      <c r="H1125" s="1" t="s">
        <v>1059</v>
      </c>
      <c r="I1125" s="1" t="s">
        <v>29</v>
      </c>
      <c r="J1125" t="s">
        <v>30</v>
      </c>
      <c r="K1125">
        <v>1119.75</v>
      </c>
      <c r="L1125">
        <v>1129.05</v>
      </c>
      <c r="M1125">
        <v>1111</v>
      </c>
      <c r="N1125">
        <v>1123.8</v>
      </c>
      <c r="O1125">
        <v>1117</v>
      </c>
      <c r="P1125">
        <v>1118.2</v>
      </c>
      <c r="Q1125">
        <v>1121.1500000000001</v>
      </c>
      <c r="R1125">
        <v>12250002</v>
      </c>
      <c r="S1125">
        <v>13734101150.75</v>
      </c>
      <c r="T1125">
        <v>260793</v>
      </c>
      <c r="U1125">
        <v>5176869</v>
      </c>
      <c r="V1125">
        <v>42.26</v>
      </c>
      <c r="W1125" s="3">
        <f>StockData[[#This Row],[CLOSE]]-StockData[[#This Row],[PREV. CLOSE]]</f>
        <v>-5.5999999999999091</v>
      </c>
      <c r="X1125" s="2">
        <f>IFERROR((StockData[[#This Row],[CLOSE]]-StockData[[#This Row],[PREV. CLOSE]])/StockData[[#This Row],[PREV. CLOSE]],0)</f>
        <v>-4.9830930770598941E-3</v>
      </c>
      <c r="Y1125" t="str">
        <f>IF(StockData[[#This Row],[Daily Return %]]&gt;0,"Gain",IF(StockData[[#This Row],[Daily Return %]]&lt;0,"Loss","No Change"))</f>
        <v>Loss</v>
      </c>
    </row>
    <row r="1126" spans="1:25" x14ac:dyDescent="0.3">
      <c r="A1126" s="1">
        <v>45455</v>
      </c>
      <c r="B1126" s="1" t="s">
        <v>1170</v>
      </c>
      <c r="C1126" s="1" t="s">
        <v>142</v>
      </c>
      <c r="D1126">
        <f>MONTH(StockData[[#This Row],[DATE]])</f>
        <v>6</v>
      </c>
      <c r="E1126">
        <v>2024</v>
      </c>
      <c r="F1126" t="s">
        <v>97</v>
      </c>
      <c r="G1126" t="str">
        <f>"Q"&amp;ROUNDUP(StockData[[#This Row],[Month Number]]/3,0)</f>
        <v>Q2</v>
      </c>
      <c r="H1126" s="1" t="s">
        <v>1059</v>
      </c>
      <c r="I1126" s="1" t="s">
        <v>29</v>
      </c>
      <c r="J1126" t="s">
        <v>30</v>
      </c>
      <c r="K1126">
        <v>1121</v>
      </c>
      <c r="L1126">
        <v>1133.4000000000001</v>
      </c>
      <c r="M1126">
        <v>1112</v>
      </c>
      <c r="N1126">
        <v>1118.2</v>
      </c>
      <c r="O1126">
        <v>1116.8</v>
      </c>
      <c r="P1126">
        <v>1119.55</v>
      </c>
      <c r="Q1126">
        <v>1122.44</v>
      </c>
      <c r="R1126">
        <v>16096514</v>
      </c>
      <c r="S1126">
        <v>18067358887.549999</v>
      </c>
      <c r="T1126">
        <v>252614</v>
      </c>
      <c r="U1126">
        <v>8359873</v>
      </c>
      <c r="V1126">
        <v>51.94</v>
      </c>
      <c r="W1126" s="3">
        <f>StockData[[#This Row],[CLOSE]]-StockData[[#This Row],[PREV. CLOSE]]</f>
        <v>1.3499999999999091</v>
      </c>
      <c r="X1126" s="2">
        <f>IFERROR((StockData[[#This Row],[CLOSE]]-StockData[[#This Row],[PREV. CLOSE]])/StockData[[#This Row],[PREV. CLOSE]],0)</f>
        <v>1.2072974423179296E-3</v>
      </c>
      <c r="Y1126" t="str">
        <f>IF(StockData[[#This Row],[Daily Return %]]&gt;0,"Gain",IF(StockData[[#This Row],[Daily Return %]]&lt;0,"Loss","No Change"))</f>
        <v>Gain</v>
      </c>
    </row>
    <row r="1127" spans="1:25" x14ac:dyDescent="0.3">
      <c r="A1127" s="1">
        <v>45456</v>
      </c>
      <c r="B1127" s="1" t="s">
        <v>1171</v>
      </c>
      <c r="C1127" s="1" t="s">
        <v>142</v>
      </c>
      <c r="D1127">
        <f>MONTH(StockData[[#This Row],[DATE]])</f>
        <v>6</v>
      </c>
      <c r="E1127">
        <v>2024</v>
      </c>
      <c r="F1127" t="s">
        <v>97</v>
      </c>
      <c r="G1127" t="str">
        <f>"Q"&amp;ROUNDUP(StockData[[#This Row],[Month Number]]/3,0)</f>
        <v>Q2</v>
      </c>
      <c r="H1127" s="1" t="s">
        <v>1059</v>
      </c>
      <c r="I1127" s="1" t="s">
        <v>29</v>
      </c>
      <c r="J1127" t="s">
        <v>30</v>
      </c>
      <c r="K1127">
        <v>1122.2</v>
      </c>
      <c r="L1127">
        <v>1123.2</v>
      </c>
      <c r="M1127">
        <v>1105</v>
      </c>
      <c r="N1127">
        <v>1119.55</v>
      </c>
      <c r="O1127">
        <v>1110.3</v>
      </c>
      <c r="P1127">
        <v>1107.3499999999999</v>
      </c>
      <c r="Q1127">
        <v>1113.06</v>
      </c>
      <c r="R1127">
        <v>12494254</v>
      </c>
      <c r="S1127">
        <v>13906865822.299999</v>
      </c>
      <c r="T1127">
        <v>242344</v>
      </c>
      <c r="U1127">
        <v>8138481</v>
      </c>
      <c r="V1127">
        <v>65.14</v>
      </c>
      <c r="W1127" s="3">
        <f>StockData[[#This Row],[CLOSE]]-StockData[[#This Row],[PREV. CLOSE]]</f>
        <v>-12.200000000000045</v>
      </c>
      <c r="X1127" s="2">
        <f>IFERROR((StockData[[#This Row],[CLOSE]]-StockData[[#This Row],[PREV. CLOSE]])/StockData[[#This Row],[PREV. CLOSE]],0)</f>
        <v>-1.0897235496404846E-2</v>
      </c>
      <c r="Y1127" t="str">
        <f>IF(StockData[[#This Row],[Daily Return %]]&gt;0,"Gain",IF(StockData[[#This Row],[Daily Return %]]&lt;0,"Loss","No Change"))</f>
        <v>Loss</v>
      </c>
    </row>
    <row r="1128" spans="1:25" x14ac:dyDescent="0.3">
      <c r="A1128" s="1">
        <v>45457</v>
      </c>
      <c r="B1128" s="1" t="s">
        <v>1172</v>
      </c>
      <c r="C1128" s="1" t="s">
        <v>142</v>
      </c>
      <c r="D1128">
        <f>MONTH(StockData[[#This Row],[DATE]])</f>
        <v>6</v>
      </c>
      <c r="E1128">
        <v>2024</v>
      </c>
      <c r="F1128" t="s">
        <v>97</v>
      </c>
      <c r="G1128" t="str">
        <f>"Q"&amp;ROUNDUP(StockData[[#This Row],[Month Number]]/3,0)</f>
        <v>Q2</v>
      </c>
      <c r="H1128" s="1" t="s">
        <v>1059</v>
      </c>
      <c r="I1128" s="1" t="s">
        <v>29</v>
      </c>
      <c r="J1128" t="s">
        <v>30</v>
      </c>
      <c r="K1128">
        <v>1114</v>
      </c>
      <c r="L1128">
        <v>1114</v>
      </c>
      <c r="M1128">
        <v>1099.45</v>
      </c>
      <c r="N1128">
        <v>1107.3499999999999</v>
      </c>
      <c r="O1128">
        <v>1105.05</v>
      </c>
      <c r="P1128">
        <v>1105.6500000000001</v>
      </c>
      <c r="Q1128">
        <v>1106.42</v>
      </c>
      <c r="R1128">
        <v>11377979</v>
      </c>
      <c r="S1128">
        <v>12588866450.9</v>
      </c>
      <c r="T1128">
        <v>254117</v>
      </c>
      <c r="U1128">
        <v>6328869</v>
      </c>
      <c r="V1128">
        <v>55.62</v>
      </c>
      <c r="W1128" s="3">
        <f>StockData[[#This Row],[CLOSE]]-StockData[[#This Row],[PREV. CLOSE]]</f>
        <v>-1.6999999999998181</v>
      </c>
      <c r="X1128" s="2">
        <f>IFERROR((StockData[[#This Row],[CLOSE]]-StockData[[#This Row],[PREV. CLOSE]])/StockData[[#This Row],[PREV. CLOSE]],0)</f>
        <v>-1.5351966406283635E-3</v>
      </c>
      <c r="Y1128" t="str">
        <f>IF(StockData[[#This Row],[Daily Return %]]&gt;0,"Gain",IF(StockData[[#This Row],[Daily Return %]]&lt;0,"Loss","No Change"))</f>
        <v>Loss</v>
      </c>
    </row>
    <row r="1129" spans="1:25" x14ac:dyDescent="0.3">
      <c r="A1129" s="1">
        <v>45461</v>
      </c>
      <c r="B1129" s="1" t="s">
        <v>1173</v>
      </c>
      <c r="C1129" s="1" t="s">
        <v>142</v>
      </c>
      <c r="D1129">
        <f>MONTH(StockData[[#This Row],[DATE]])</f>
        <v>6</v>
      </c>
      <c r="E1129">
        <v>2024</v>
      </c>
      <c r="F1129" t="s">
        <v>97</v>
      </c>
      <c r="G1129" t="str">
        <f>"Q"&amp;ROUNDUP(StockData[[#This Row],[Month Number]]/3,0)</f>
        <v>Q2</v>
      </c>
      <c r="H1129" s="1" t="s">
        <v>1059</v>
      </c>
      <c r="I1129" s="1" t="s">
        <v>29</v>
      </c>
      <c r="J1129" t="s">
        <v>30</v>
      </c>
      <c r="K1129">
        <v>1113.95</v>
      </c>
      <c r="L1129">
        <v>1135.05</v>
      </c>
      <c r="M1129">
        <v>1101.2</v>
      </c>
      <c r="N1129">
        <v>1105.6500000000001</v>
      </c>
      <c r="O1129">
        <v>1125.75</v>
      </c>
      <c r="P1129">
        <v>1122.8499999999999</v>
      </c>
      <c r="Q1129">
        <v>1116.8399999999999</v>
      </c>
      <c r="R1129">
        <v>18306176</v>
      </c>
      <c r="S1129">
        <v>20445019555.650002</v>
      </c>
      <c r="T1129">
        <v>395048</v>
      </c>
      <c r="U1129">
        <v>12278243</v>
      </c>
      <c r="V1129">
        <v>67.069999999999993</v>
      </c>
      <c r="W1129" s="3">
        <f>StockData[[#This Row],[CLOSE]]-StockData[[#This Row],[PREV. CLOSE]]</f>
        <v>17.199999999999818</v>
      </c>
      <c r="X1129" s="2">
        <f>IFERROR((StockData[[#This Row],[CLOSE]]-StockData[[#This Row],[PREV. CLOSE]])/StockData[[#This Row],[PREV. CLOSE]],0)</f>
        <v>1.555646000090428E-2</v>
      </c>
      <c r="Y1129" t="str">
        <f>IF(StockData[[#This Row],[Daily Return %]]&gt;0,"Gain",IF(StockData[[#This Row],[Daily Return %]]&lt;0,"Loss","No Change"))</f>
        <v>Gain</v>
      </c>
    </row>
    <row r="1130" spans="1:25" x14ac:dyDescent="0.3">
      <c r="A1130" s="1">
        <v>45462</v>
      </c>
      <c r="B1130" s="1" t="s">
        <v>1174</v>
      </c>
      <c r="C1130" s="1" t="s">
        <v>142</v>
      </c>
      <c r="D1130">
        <f>MONTH(StockData[[#This Row],[DATE]])</f>
        <v>6</v>
      </c>
      <c r="E1130">
        <v>2024</v>
      </c>
      <c r="F1130" t="s">
        <v>97</v>
      </c>
      <c r="G1130" t="str">
        <f>"Q"&amp;ROUNDUP(StockData[[#This Row],[Month Number]]/3,0)</f>
        <v>Q2</v>
      </c>
      <c r="H1130" s="1" t="s">
        <v>1059</v>
      </c>
      <c r="I1130" s="1" t="s">
        <v>29</v>
      </c>
      <c r="J1130" t="s">
        <v>30</v>
      </c>
      <c r="K1130">
        <v>1127.95</v>
      </c>
      <c r="L1130">
        <v>1165.55</v>
      </c>
      <c r="M1130">
        <v>1126.1500000000001</v>
      </c>
      <c r="N1130">
        <v>1122.8499999999999</v>
      </c>
      <c r="O1130">
        <v>1144.4000000000001</v>
      </c>
      <c r="P1130">
        <v>1144.45</v>
      </c>
      <c r="Q1130">
        <v>1145.3</v>
      </c>
      <c r="R1130">
        <v>34309514</v>
      </c>
      <c r="S1130">
        <v>39294754455.050003</v>
      </c>
      <c r="T1130">
        <v>411691</v>
      </c>
      <c r="U1130">
        <v>13123207</v>
      </c>
      <c r="V1130">
        <v>38.25</v>
      </c>
      <c r="W1130" s="3">
        <f>StockData[[#This Row],[CLOSE]]-StockData[[#This Row],[PREV. CLOSE]]</f>
        <v>21.600000000000136</v>
      </c>
      <c r="X1130" s="2">
        <f>IFERROR((StockData[[#This Row],[CLOSE]]-StockData[[#This Row],[PREV. CLOSE]])/StockData[[#This Row],[PREV. CLOSE]],0)</f>
        <v>1.9236763592643841E-2</v>
      </c>
      <c r="Y1130" t="str">
        <f>IF(StockData[[#This Row],[Daily Return %]]&gt;0,"Gain",IF(StockData[[#This Row],[Daily Return %]]&lt;0,"Loss","No Change"))</f>
        <v>Gain</v>
      </c>
    </row>
    <row r="1131" spans="1:25" x14ac:dyDescent="0.3">
      <c r="A1131" s="1">
        <v>45463</v>
      </c>
      <c r="B1131" s="1" t="s">
        <v>1175</v>
      </c>
      <c r="C1131" s="1" t="s">
        <v>142</v>
      </c>
      <c r="D1131">
        <f>MONTH(StockData[[#This Row],[DATE]])</f>
        <v>6</v>
      </c>
      <c r="E1131">
        <v>2024</v>
      </c>
      <c r="F1131" t="s">
        <v>97</v>
      </c>
      <c r="G1131" t="str">
        <f>"Q"&amp;ROUNDUP(StockData[[#This Row],[Month Number]]/3,0)</f>
        <v>Q2</v>
      </c>
      <c r="H1131" s="1" t="s">
        <v>1059</v>
      </c>
      <c r="I1131" s="1" t="s">
        <v>29</v>
      </c>
      <c r="J1131" t="s">
        <v>30</v>
      </c>
      <c r="K1131">
        <v>1154.05</v>
      </c>
      <c r="L1131">
        <v>1160</v>
      </c>
      <c r="M1131">
        <v>1135.5</v>
      </c>
      <c r="N1131">
        <v>1144.45</v>
      </c>
      <c r="O1131">
        <v>1156.5999999999999</v>
      </c>
      <c r="P1131">
        <v>1156.8</v>
      </c>
      <c r="Q1131">
        <v>1148.53</v>
      </c>
      <c r="R1131">
        <v>15475933</v>
      </c>
      <c r="S1131">
        <v>17774609753.75</v>
      </c>
      <c r="T1131">
        <v>290565</v>
      </c>
      <c r="U1131">
        <v>8378463</v>
      </c>
      <c r="V1131">
        <v>54.14</v>
      </c>
      <c r="W1131" s="3">
        <f>StockData[[#This Row],[CLOSE]]-StockData[[#This Row],[PREV. CLOSE]]</f>
        <v>12.349999999999909</v>
      </c>
      <c r="X1131" s="2">
        <f>IFERROR((StockData[[#This Row],[CLOSE]]-StockData[[#This Row],[PREV. CLOSE]])/StockData[[#This Row],[PREV. CLOSE]],0)</f>
        <v>1.0791209751408895E-2</v>
      </c>
      <c r="Y1131" t="str">
        <f>IF(StockData[[#This Row],[Daily Return %]]&gt;0,"Gain",IF(StockData[[#This Row],[Daily Return %]]&lt;0,"Loss","No Change"))</f>
        <v>Gain</v>
      </c>
    </row>
    <row r="1132" spans="1:25" x14ac:dyDescent="0.3">
      <c r="A1132" s="1">
        <v>45464</v>
      </c>
      <c r="B1132" s="1" t="s">
        <v>1176</v>
      </c>
      <c r="C1132" s="1" t="s">
        <v>142</v>
      </c>
      <c r="D1132">
        <f>MONTH(StockData[[#This Row],[DATE]])</f>
        <v>6</v>
      </c>
      <c r="E1132">
        <v>2024</v>
      </c>
      <c r="F1132" t="s">
        <v>97</v>
      </c>
      <c r="G1132" t="str">
        <f>"Q"&amp;ROUNDUP(StockData[[#This Row],[Month Number]]/3,0)</f>
        <v>Q2</v>
      </c>
      <c r="H1132" s="1" t="s">
        <v>1059</v>
      </c>
      <c r="I1132" s="1" t="s">
        <v>29</v>
      </c>
      <c r="J1132" t="s">
        <v>30</v>
      </c>
      <c r="K1132">
        <v>1163.55</v>
      </c>
      <c r="L1132">
        <v>1169.9000000000001</v>
      </c>
      <c r="M1132">
        <v>1150.6500000000001</v>
      </c>
      <c r="N1132">
        <v>1156.8</v>
      </c>
      <c r="O1132">
        <v>1157.5</v>
      </c>
      <c r="P1132">
        <v>1158.6500000000001</v>
      </c>
      <c r="Q1132">
        <v>1158.43</v>
      </c>
      <c r="R1132">
        <v>69259425</v>
      </c>
      <c r="S1132">
        <v>80232244391.800003</v>
      </c>
      <c r="T1132">
        <v>364312</v>
      </c>
      <c r="U1132">
        <v>45343258</v>
      </c>
      <c r="V1132">
        <v>65.47</v>
      </c>
      <c r="W1132" s="3">
        <f>StockData[[#This Row],[CLOSE]]-StockData[[#This Row],[PREV. CLOSE]]</f>
        <v>1.8500000000001364</v>
      </c>
      <c r="X1132" s="2">
        <f>IFERROR((StockData[[#This Row],[CLOSE]]-StockData[[#This Row],[PREV. CLOSE]])/StockData[[#This Row],[PREV. CLOSE]],0)</f>
        <v>1.5992392807746684E-3</v>
      </c>
      <c r="Y1132" t="str">
        <f>IF(StockData[[#This Row],[Daily Return %]]&gt;0,"Gain",IF(StockData[[#This Row],[Daily Return %]]&lt;0,"Loss","No Change"))</f>
        <v>Gain</v>
      </c>
    </row>
    <row r="1133" spans="1:25" x14ac:dyDescent="0.3">
      <c r="A1133" s="1">
        <v>45467</v>
      </c>
      <c r="B1133" s="1" t="s">
        <v>1177</v>
      </c>
      <c r="C1133" s="1" t="s">
        <v>142</v>
      </c>
      <c r="D1133">
        <f>MONTH(StockData[[#This Row],[DATE]])</f>
        <v>6</v>
      </c>
      <c r="E1133">
        <v>2024</v>
      </c>
      <c r="F1133" t="s">
        <v>97</v>
      </c>
      <c r="G1133" t="str">
        <f>"Q"&amp;ROUNDUP(StockData[[#This Row],[Month Number]]/3,0)</f>
        <v>Q2</v>
      </c>
      <c r="H1133" s="1" t="s">
        <v>1059</v>
      </c>
      <c r="I1133" s="1" t="s">
        <v>29</v>
      </c>
      <c r="J1133" t="s">
        <v>30</v>
      </c>
      <c r="K1133">
        <v>1154.6500000000001</v>
      </c>
      <c r="L1133">
        <v>1175.6500000000001</v>
      </c>
      <c r="M1133">
        <v>1152.6500000000001</v>
      </c>
      <c r="N1133">
        <v>1158.6500000000001</v>
      </c>
      <c r="O1133">
        <v>1169.5</v>
      </c>
      <c r="P1133">
        <v>1170.0999999999999</v>
      </c>
      <c r="Q1133">
        <v>1167.04</v>
      </c>
      <c r="R1133">
        <v>12210295</v>
      </c>
      <c r="S1133">
        <v>14249961881.65</v>
      </c>
      <c r="T1133">
        <v>334746</v>
      </c>
      <c r="U1133">
        <v>5727261</v>
      </c>
      <c r="V1133">
        <v>46.91</v>
      </c>
      <c r="W1133" s="3">
        <f>StockData[[#This Row],[CLOSE]]-StockData[[#This Row],[PREV. CLOSE]]</f>
        <v>11.449999999999818</v>
      </c>
      <c r="X1133" s="2">
        <f>IFERROR((StockData[[#This Row],[CLOSE]]-StockData[[#This Row],[PREV. CLOSE]])/StockData[[#This Row],[PREV. CLOSE]],0)</f>
        <v>9.882190480300191E-3</v>
      </c>
      <c r="Y1133" t="str">
        <f>IF(StockData[[#This Row],[Daily Return %]]&gt;0,"Gain",IF(StockData[[#This Row],[Daily Return %]]&lt;0,"Loss","No Change"))</f>
        <v>Gain</v>
      </c>
    </row>
    <row r="1134" spans="1:25" x14ac:dyDescent="0.3">
      <c r="A1134" s="1">
        <v>45468</v>
      </c>
      <c r="B1134" s="1" t="s">
        <v>1178</v>
      </c>
      <c r="C1134" s="1" t="s">
        <v>142</v>
      </c>
      <c r="D1134">
        <f>MONTH(StockData[[#This Row],[DATE]])</f>
        <v>6</v>
      </c>
      <c r="E1134">
        <v>2024</v>
      </c>
      <c r="F1134" t="s">
        <v>97</v>
      </c>
      <c r="G1134" t="str">
        <f>"Q"&amp;ROUNDUP(StockData[[#This Row],[Month Number]]/3,0)</f>
        <v>Q2</v>
      </c>
      <c r="H1134" s="1" t="s">
        <v>1059</v>
      </c>
      <c r="I1134" s="1" t="s">
        <v>29</v>
      </c>
      <c r="J1134" t="s">
        <v>30</v>
      </c>
      <c r="K1134">
        <v>1170.25</v>
      </c>
      <c r="L1134">
        <v>1206</v>
      </c>
      <c r="M1134">
        <v>1167.6500000000001</v>
      </c>
      <c r="N1134">
        <v>1170.0999999999999</v>
      </c>
      <c r="O1134">
        <v>1204</v>
      </c>
      <c r="P1134">
        <v>1197.95</v>
      </c>
      <c r="Q1134">
        <v>1189.1199999999999</v>
      </c>
      <c r="R1134">
        <v>27309845</v>
      </c>
      <c r="S1134">
        <v>32474729413.299999</v>
      </c>
      <c r="T1134">
        <v>340752</v>
      </c>
      <c r="U1134">
        <v>10698273</v>
      </c>
      <c r="V1134">
        <v>39.17</v>
      </c>
      <c r="W1134" s="3">
        <f>StockData[[#This Row],[CLOSE]]-StockData[[#This Row],[PREV. CLOSE]]</f>
        <v>27.850000000000136</v>
      </c>
      <c r="X1134" s="2">
        <f>IFERROR((StockData[[#This Row],[CLOSE]]-StockData[[#This Row],[PREV. CLOSE]])/StockData[[#This Row],[PREV. CLOSE]],0)</f>
        <v>2.3801384497051652E-2</v>
      </c>
      <c r="Y1134" t="str">
        <f>IF(StockData[[#This Row],[Daily Return %]]&gt;0,"Gain",IF(StockData[[#This Row],[Daily Return %]]&lt;0,"Loss","No Change"))</f>
        <v>Gain</v>
      </c>
    </row>
    <row r="1135" spans="1:25" x14ac:dyDescent="0.3">
      <c r="A1135" s="1">
        <v>45469</v>
      </c>
      <c r="B1135" s="1" t="s">
        <v>1179</v>
      </c>
      <c r="C1135" s="1" t="s">
        <v>142</v>
      </c>
      <c r="D1135">
        <f>MONTH(StockData[[#This Row],[DATE]])</f>
        <v>6</v>
      </c>
      <c r="E1135">
        <v>2024</v>
      </c>
      <c r="F1135" t="s">
        <v>97</v>
      </c>
      <c r="G1135" t="str">
        <f>"Q"&amp;ROUNDUP(StockData[[#This Row],[Month Number]]/3,0)</f>
        <v>Q2</v>
      </c>
      <c r="H1135" s="1" t="s">
        <v>1059</v>
      </c>
      <c r="I1135" s="1" t="s">
        <v>29</v>
      </c>
      <c r="J1135" t="s">
        <v>30</v>
      </c>
      <c r="K1135">
        <v>1202</v>
      </c>
      <c r="L1135">
        <v>1222.8499999999999</v>
      </c>
      <c r="M1135">
        <v>1193.8499999999999</v>
      </c>
      <c r="N1135">
        <v>1197.95</v>
      </c>
      <c r="O1135">
        <v>1211</v>
      </c>
      <c r="P1135">
        <v>1218</v>
      </c>
      <c r="Q1135">
        <v>1213.68</v>
      </c>
      <c r="R1135">
        <v>25403461</v>
      </c>
      <c r="S1135">
        <v>30831720749.549999</v>
      </c>
      <c r="T1135">
        <v>338144</v>
      </c>
      <c r="U1135">
        <v>12022888</v>
      </c>
      <c r="V1135">
        <v>47.33</v>
      </c>
      <c r="W1135" s="3">
        <f>StockData[[#This Row],[CLOSE]]-StockData[[#This Row],[PREV. CLOSE]]</f>
        <v>20.049999999999955</v>
      </c>
      <c r="X1135" s="2">
        <f>IFERROR((StockData[[#This Row],[CLOSE]]-StockData[[#This Row],[PREV. CLOSE]])/StockData[[#This Row],[PREV. CLOSE]],0)</f>
        <v>1.6736925581201181E-2</v>
      </c>
      <c r="Y1135" t="str">
        <f>IF(StockData[[#This Row],[Daily Return %]]&gt;0,"Gain",IF(StockData[[#This Row],[Daily Return %]]&lt;0,"Loss","No Change"))</f>
        <v>Gain</v>
      </c>
    </row>
    <row r="1136" spans="1:25" x14ac:dyDescent="0.3">
      <c r="A1136" s="1">
        <v>45470</v>
      </c>
      <c r="B1136" s="1" t="s">
        <v>1180</v>
      </c>
      <c r="C1136" s="1" t="s">
        <v>142</v>
      </c>
      <c r="D1136">
        <f>MONTH(StockData[[#This Row],[DATE]])</f>
        <v>6</v>
      </c>
      <c r="E1136">
        <v>2024</v>
      </c>
      <c r="F1136" t="s">
        <v>97</v>
      </c>
      <c r="G1136" t="str">
        <f>"Q"&amp;ROUNDUP(StockData[[#This Row],[Month Number]]/3,0)</f>
        <v>Q2</v>
      </c>
      <c r="H1136" s="1" t="s">
        <v>1059</v>
      </c>
      <c r="I1136" s="1" t="s">
        <v>29</v>
      </c>
      <c r="J1136" t="s">
        <v>30</v>
      </c>
      <c r="K1136">
        <v>1228.3499999999999</v>
      </c>
      <c r="L1136">
        <v>1235</v>
      </c>
      <c r="M1136">
        <v>1209.0999999999999</v>
      </c>
      <c r="N1136">
        <v>1218</v>
      </c>
      <c r="O1136">
        <v>1216.5</v>
      </c>
      <c r="P1136">
        <v>1219.9000000000001</v>
      </c>
      <c r="Q1136">
        <v>1223.4000000000001</v>
      </c>
      <c r="R1136">
        <v>20516632</v>
      </c>
      <c r="S1136">
        <v>25100065333.5</v>
      </c>
      <c r="T1136">
        <v>333951</v>
      </c>
      <c r="U1136">
        <v>10272054</v>
      </c>
      <c r="V1136">
        <v>50.07</v>
      </c>
      <c r="W1136" s="3">
        <f>StockData[[#This Row],[CLOSE]]-StockData[[#This Row],[PREV. CLOSE]]</f>
        <v>1.9000000000000909</v>
      </c>
      <c r="X1136" s="2">
        <f>IFERROR((StockData[[#This Row],[CLOSE]]-StockData[[#This Row],[PREV. CLOSE]])/StockData[[#This Row],[PREV. CLOSE]],0)</f>
        <v>1.5599343185550829E-3</v>
      </c>
      <c r="Y1136" t="str">
        <f>IF(StockData[[#This Row],[Daily Return %]]&gt;0,"Gain",IF(StockData[[#This Row],[Daily Return %]]&lt;0,"Loss","No Change"))</f>
        <v>Gain</v>
      </c>
    </row>
    <row r="1137" spans="1:25" x14ac:dyDescent="0.3">
      <c r="A1137" s="1">
        <v>45471</v>
      </c>
      <c r="B1137" s="1" t="s">
        <v>1181</v>
      </c>
      <c r="C1137" s="1" t="s">
        <v>142</v>
      </c>
      <c r="D1137">
        <f>MONTH(StockData[[#This Row],[DATE]])</f>
        <v>6</v>
      </c>
      <c r="E1137">
        <v>2024</v>
      </c>
      <c r="F1137" t="s">
        <v>97</v>
      </c>
      <c r="G1137" t="str">
        <f>"Q"&amp;ROUNDUP(StockData[[#This Row],[Month Number]]/3,0)</f>
        <v>Q2</v>
      </c>
      <c r="H1137" s="1" t="s">
        <v>1059</v>
      </c>
      <c r="I1137" s="1" t="s">
        <v>29</v>
      </c>
      <c r="J1137" t="s">
        <v>30</v>
      </c>
      <c r="K1137">
        <v>1227</v>
      </c>
      <c r="L1137">
        <v>1227</v>
      </c>
      <c r="M1137">
        <v>1196.3499999999999</v>
      </c>
      <c r="N1137">
        <v>1219.9000000000001</v>
      </c>
      <c r="O1137">
        <v>1197.25</v>
      </c>
      <c r="P1137">
        <v>1199.5999999999999</v>
      </c>
      <c r="Q1137">
        <v>1205.22</v>
      </c>
      <c r="R1137">
        <v>12507092</v>
      </c>
      <c r="S1137">
        <v>15073852025.65</v>
      </c>
      <c r="T1137">
        <v>239920</v>
      </c>
      <c r="U1137">
        <v>6947558</v>
      </c>
      <c r="V1137">
        <v>55.55</v>
      </c>
      <c r="W1137" s="3">
        <f>StockData[[#This Row],[CLOSE]]-StockData[[#This Row],[PREV. CLOSE]]</f>
        <v>-20.300000000000182</v>
      </c>
      <c r="X1137" s="2">
        <f>IFERROR((StockData[[#This Row],[CLOSE]]-StockData[[#This Row],[PREV. CLOSE]])/StockData[[#This Row],[PREV. CLOSE]],0)</f>
        <v>-1.6640708254775129E-2</v>
      </c>
      <c r="Y1137" t="str">
        <f>IF(StockData[[#This Row],[Daily Return %]]&gt;0,"Gain",IF(StockData[[#This Row],[Daily Return %]]&lt;0,"Loss","No Change"))</f>
        <v>Loss</v>
      </c>
    </row>
    <row r="1138" spans="1:25" x14ac:dyDescent="0.3">
      <c r="A1138" s="1">
        <v>45474</v>
      </c>
      <c r="B1138" s="1" t="s">
        <v>1182</v>
      </c>
      <c r="C1138" s="1" t="s">
        <v>162</v>
      </c>
      <c r="D1138">
        <f>MONTH(StockData[[#This Row],[DATE]])</f>
        <v>7</v>
      </c>
      <c r="E1138">
        <v>2024</v>
      </c>
      <c r="F1138" t="s">
        <v>163</v>
      </c>
      <c r="G1138" t="str">
        <f>"Q"&amp;ROUNDUP(StockData[[#This Row],[Month Number]]/3,0)</f>
        <v>Q3</v>
      </c>
      <c r="H1138" s="1" t="s">
        <v>1059</v>
      </c>
      <c r="I1138" s="1" t="s">
        <v>29</v>
      </c>
      <c r="J1138" t="s">
        <v>30</v>
      </c>
      <c r="K1138">
        <v>1199.5999999999999</v>
      </c>
      <c r="L1138">
        <v>1215.3499999999999</v>
      </c>
      <c r="M1138">
        <v>1192.05</v>
      </c>
      <c r="N1138">
        <v>1199.5999999999999</v>
      </c>
      <c r="O1138">
        <v>1208.05</v>
      </c>
      <c r="P1138">
        <v>1211.8499999999999</v>
      </c>
      <c r="Q1138">
        <v>1207.5</v>
      </c>
      <c r="R1138">
        <v>8636894</v>
      </c>
      <c r="S1138">
        <v>10429024972.299999</v>
      </c>
      <c r="T1138">
        <v>216109</v>
      </c>
      <c r="U1138">
        <v>4544835</v>
      </c>
      <c r="V1138">
        <v>52.62</v>
      </c>
      <c r="W1138" s="3">
        <f>StockData[[#This Row],[CLOSE]]-StockData[[#This Row],[PREV. CLOSE]]</f>
        <v>12.25</v>
      </c>
      <c r="X1138" s="2">
        <f>IFERROR((StockData[[#This Row],[CLOSE]]-StockData[[#This Row],[PREV. CLOSE]])/StockData[[#This Row],[PREV. CLOSE]],0)</f>
        <v>1.0211737245748583E-2</v>
      </c>
      <c r="Y1138" t="str">
        <f>IF(StockData[[#This Row],[Daily Return %]]&gt;0,"Gain",IF(StockData[[#This Row],[Daily Return %]]&lt;0,"Loss","No Change"))</f>
        <v>Gain</v>
      </c>
    </row>
    <row r="1139" spans="1:25" x14ac:dyDescent="0.3">
      <c r="A1139" s="1">
        <v>45475</v>
      </c>
      <c r="B1139" s="1" t="s">
        <v>1183</v>
      </c>
      <c r="C1139" s="1" t="s">
        <v>162</v>
      </c>
      <c r="D1139">
        <f>MONTH(StockData[[#This Row],[DATE]])</f>
        <v>7</v>
      </c>
      <c r="E1139">
        <v>2024</v>
      </c>
      <c r="F1139" t="s">
        <v>163</v>
      </c>
      <c r="G1139" t="str">
        <f>"Q"&amp;ROUNDUP(StockData[[#This Row],[Month Number]]/3,0)</f>
        <v>Q3</v>
      </c>
      <c r="H1139" s="1" t="s">
        <v>1059</v>
      </c>
      <c r="I1139" s="1" t="s">
        <v>29</v>
      </c>
      <c r="J1139" t="s">
        <v>30</v>
      </c>
      <c r="K1139">
        <v>1217</v>
      </c>
      <c r="L1139">
        <v>1217</v>
      </c>
      <c r="M1139">
        <v>1185.55</v>
      </c>
      <c r="N1139">
        <v>1211.8499999999999</v>
      </c>
      <c r="O1139">
        <v>1191.9000000000001</v>
      </c>
      <c r="P1139">
        <v>1190.5999999999999</v>
      </c>
      <c r="Q1139">
        <v>1194.6400000000001</v>
      </c>
      <c r="R1139">
        <v>16153925</v>
      </c>
      <c r="S1139">
        <v>19298185249.150002</v>
      </c>
      <c r="T1139">
        <v>288672</v>
      </c>
      <c r="U1139">
        <v>7137154</v>
      </c>
      <c r="V1139">
        <v>44.18</v>
      </c>
      <c r="W1139" s="3">
        <f>StockData[[#This Row],[CLOSE]]-StockData[[#This Row],[PREV. CLOSE]]</f>
        <v>-21.25</v>
      </c>
      <c r="X1139" s="2">
        <f>IFERROR((StockData[[#This Row],[CLOSE]]-StockData[[#This Row],[PREV. CLOSE]])/StockData[[#This Row],[PREV. CLOSE]],0)</f>
        <v>-1.7535173495069525E-2</v>
      </c>
      <c r="Y1139" t="str">
        <f>IF(StockData[[#This Row],[Daily Return %]]&gt;0,"Gain",IF(StockData[[#This Row],[Daily Return %]]&lt;0,"Loss","No Change"))</f>
        <v>Loss</v>
      </c>
    </row>
    <row r="1140" spans="1:25" x14ac:dyDescent="0.3">
      <c r="A1140" s="1">
        <v>45476</v>
      </c>
      <c r="B1140" s="1" t="s">
        <v>1184</v>
      </c>
      <c r="C1140" s="1" t="s">
        <v>162</v>
      </c>
      <c r="D1140">
        <f>MONTH(StockData[[#This Row],[DATE]])</f>
        <v>7</v>
      </c>
      <c r="E1140">
        <v>2024</v>
      </c>
      <c r="F1140" t="s">
        <v>163</v>
      </c>
      <c r="G1140" t="str">
        <f>"Q"&amp;ROUNDUP(StockData[[#This Row],[Month Number]]/3,0)</f>
        <v>Q3</v>
      </c>
      <c r="H1140" s="1" t="s">
        <v>1059</v>
      </c>
      <c r="I1140" s="1" t="s">
        <v>29</v>
      </c>
      <c r="J1140" t="s">
        <v>30</v>
      </c>
      <c r="K1140">
        <v>1196.8499999999999</v>
      </c>
      <c r="L1140">
        <v>1215.8499999999999</v>
      </c>
      <c r="M1140">
        <v>1179.45</v>
      </c>
      <c r="N1140">
        <v>1190.5999999999999</v>
      </c>
      <c r="O1140">
        <v>1200</v>
      </c>
      <c r="P1140">
        <v>1201.5999999999999</v>
      </c>
      <c r="Q1140">
        <v>1201.8800000000001</v>
      </c>
      <c r="R1140">
        <v>22330897</v>
      </c>
      <c r="S1140">
        <v>26839117475.349998</v>
      </c>
      <c r="T1140">
        <v>322655</v>
      </c>
      <c r="U1140">
        <v>6091710</v>
      </c>
      <c r="V1140">
        <v>27.28</v>
      </c>
      <c r="W1140" s="3">
        <f>StockData[[#This Row],[CLOSE]]-StockData[[#This Row],[PREV. CLOSE]]</f>
        <v>11</v>
      </c>
      <c r="X1140" s="2">
        <f>IFERROR((StockData[[#This Row],[CLOSE]]-StockData[[#This Row],[PREV. CLOSE]])/StockData[[#This Row],[PREV. CLOSE]],0)</f>
        <v>9.2390391399294475E-3</v>
      </c>
      <c r="Y1140" t="str">
        <f>IF(StockData[[#This Row],[Daily Return %]]&gt;0,"Gain",IF(StockData[[#This Row],[Daily Return %]]&lt;0,"Loss","No Change"))</f>
        <v>Gain</v>
      </c>
    </row>
    <row r="1141" spans="1:25" x14ac:dyDescent="0.3">
      <c r="A1141" s="1">
        <v>45477</v>
      </c>
      <c r="B1141" s="1" t="s">
        <v>1185</v>
      </c>
      <c r="C1141" s="1" t="s">
        <v>162</v>
      </c>
      <c r="D1141">
        <f>MONTH(StockData[[#This Row],[DATE]])</f>
        <v>7</v>
      </c>
      <c r="E1141">
        <v>2024</v>
      </c>
      <c r="F1141" t="s">
        <v>163</v>
      </c>
      <c r="G1141" t="str">
        <f>"Q"&amp;ROUNDUP(StockData[[#This Row],[Month Number]]/3,0)</f>
        <v>Q3</v>
      </c>
      <c r="H1141" s="1" t="s">
        <v>1059</v>
      </c>
      <c r="I1141" s="1" t="s">
        <v>29</v>
      </c>
      <c r="J1141" t="s">
        <v>30</v>
      </c>
      <c r="K1141">
        <v>1229</v>
      </c>
      <c r="L1141">
        <v>1234.95</v>
      </c>
      <c r="M1141">
        <v>1214.3</v>
      </c>
      <c r="N1141">
        <v>1201.5999999999999</v>
      </c>
      <c r="O1141">
        <v>1231.95</v>
      </c>
      <c r="P1141">
        <v>1233</v>
      </c>
      <c r="Q1141">
        <v>1226.1199999999999</v>
      </c>
      <c r="R1141">
        <v>15275791</v>
      </c>
      <c r="S1141">
        <v>18729947538.200001</v>
      </c>
      <c r="T1141">
        <v>352519</v>
      </c>
      <c r="U1141">
        <v>8814442</v>
      </c>
      <c r="V1141">
        <v>57.7</v>
      </c>
      <c r="W1141" s="3">
        <f>StockData[[#This Row],[CLOSE]]-StockData[[#This Row],[PREV. CLOSE]]</f>
        <v>31.400000000000091</v>
      </c>
      <c r="X1141" s="2">
        <f>IFERROR((StockData[[#This Row],[CLOSE]]-StockData[[#This Row],[PREV. CLOSE]])/StockData[[#This Row],[PREV. CLOSE]],0)</f>
        <v>2.6131824234354274E-2</v>
      </c>
      <c r="Y1141" t="str">
        <f>IF(StockData[[#This Row],[Daily Return %]]&gt;0,"Gain",IF(StockData[[#This Row],[Daily Return %]]&lt;0,"Loss","No Change"))</f>
        <v>Gain</v>
      </c>
    </row>
    <row r="1142" spans="1:25" x14ac:dyDescent="0.3">
      <c r="A1142" s="1">
        <v>45478</v>
      </c>
      <c r="B1142" s="1" t="s">
        <v>1186</v>
      </c>
      <c r="C1142" s="1" t="s">
        <v>162</v>
      </c>
      <c r="D1142">
        <f>MONTH(StockData[[#This Row],[DATE]])</f>
        <v>7</v>
      </c>
      <c r="E1142">
        <v>2024</v>
      </c>
      <c r="F1142" t="s">
        <v>163</v>
      </c>
      <c r="G1142" t="str">
        <f>"Q"&amp;ROUNDUP(StockData[[#This Row],[Month Number]]/3,0)</f>
        <v>Q3</v>
      </c>
      <c r="H1142" s="1" t="s">
        <v>1059</v>
      </c>
      <c r="I1142" s="1" t="s">
        <v>29</v>
      </c>
      <c r="J1142" t="s">
        <v>30</v>
      </c>
      <c r="K1142">
        <v>1225</v>
      </c>
      <c r="L1142">
        <v>1242.5999999999999</v>
      </c>
      <c r="M1142">
        <v>1220.8499999999999</v>
      </c>
      <c r="N1142">
        <v>1233</v>
      </c>
      <c r="O1142">
        <v>1231.8499999999999</v>
      </c>
      <c r="P1142">
        <v>1233.4000000000001</v>
      </c>
      <c r="Q1142">
        <v>1230.96</v>
      </c>
      <c r="R1142">
        <v>9535575</v>
      </c>
      <c r="S1142">
        <v>11737894586.9</v>
      </c>
      <c r="T1142">
        <v>222003</v>
      </c>
      <c r="U1142">
        <v>4273527</v>
      </c>
      <c r="V1142">
        <v>44.82</v>
      </c>
      <c r="W1142" s="3">
        <f>StockData[[#This Row],[CLOSE]]-StockData[[#This Row],[PREV. CLOSE]]</f>
        <v>0.40000000000009095</v>
      </c>
      <c r="X1142" s="2">
        <f>IFERROR((StockData[[#This Row],[CLOSE]]-StockData[[#This Row],[PREV. CLOSE]])/StockData[[#This Row],[PREV. CLOSE]],0)</f>
        <v>3.2441200324419381E-4</v>
      </c>
      <c r="Y1142" t="str">
        <f>IF(StockData[[#This Row],[Daily Return %]]&gt;0,"Gain",IF(StockData[[#This Row],[Daily Return %]]&lt;0,"Loss","No Change"))</f>
        <v>Gain</v>
      </c>
    </row>
    <row r="1143" spans="1:25" x14ac:dyDescent="0.3">
      <c r="A1143" s="1">
        <v>45481</v>
      </c>
      <c r="B1143" s="1" t="s">
        <v>1187</v>
      </c>
      <c r="C1143" s="1" t="s">
        <v>162</v>
      </c>
      <c r="D1143">
        <f>MONTH(StockData[[#This Row],[DATE]])</f>
        <v>7</v>
      </c>
      <c r="E1143">
        <v>2024</v>
      </c>
      <c r="F1143" t="s">
        <v>163</v>
      </c>
      <c r="G1143" t="str">
        <f>"Q"&amp;ROUNDUP(StockData[[#This Row],[Month Number]]/3,0)</f>
        <v>Q3</v>
      </c>
      <c r="H1143" s="1" t="s">
        <v>1059</v>
      </c>
      <c r="I1143" s="1" t="s">
        <v>29</v>
      </c>
      <c r="J1143" t="s">
        <v>30</v>
      </c>
      <c r="K1143">
        <v>1228.9000000000001</v>
      </c>
      <c r="L1143">
        <v>1239.5</v>
      </c>
      <c r="M1143">
        <v>1216.9000000000001</v>
      </c>
      <c r="N1143">
        <v>1233.4000000000001</v>
      </c>
      <c r="O1143">
        <v>1237</v>
      </c>
      <c r="P1143">
        <v>1235.05</v>
      </c>
      <c r="Q1143">
        <v>1232.8399999999999</v>
      </c>
      <c r="R1143">
        <v>6617190</v>
      </c>
      <c r="S1143">
        <v>8157945587.6999998</v>
      </c>
      <c r="T1143">
        <v>141803</v>
      </c>
      <c r="U1143">
        <v>3801598</v>
      </c>
      <c r="V1143">
        <v>57.45</v>
      </c>
      <c r="W1143" s="3">
        <f>StockData[[#This Row],[CLOSE]]-StockData[[#This Row],[PREV. CLOSE]]</f>
        <v>1.6499999999998636</v>
      </c>
      <c r="X1143" s="2">
        <f>IFERROR((StockData[[#This Row],[CLOSE]]-StockData[[#This Row],[PREV. CLOSE]])/StockData[[#This Row],[PREV. CLOSE]],0)</f>
        <v>1.337765526187663E-3</v>
      </c>
      <c r="Y1143" t="str">
        <f>IF(StockData[[#This Row],[Daily Return %]]&gt;0,"Gain",IF(StockData[[#This Row],[Daily Return %]]&lt;0,"Loss","No Change"))</f>
        <v>Gain</v>
      </c>
    </row>
    <row r="1144" spans="1:25" x14ac:dyDescent="0.3">
      <c r="A1144" s="1">
        <v>45482</v>
      </c>
      <c r="B1144" s="1" t="s">
        <v>1188</v>
      </c>
      <c r="C1144" s="1" t="s">
        <v>162</v>
      </c>
      <c r="D1144">
        <f>MONTH(StockData[[#This Row],[DATE]])</f>
        <v>7</v>
      </c>
      <c r="E1144">
        <v>2024</v>
      </c>
      <c r="F1144" t="s">
        <v>163</v>
      </c>
      <c r="G1144" t="str">
        <f>"Q"&amp;ROUNDUP(StockData[[#This Row],[Month Number]]/3,0)</f>
        <v>Q3</v>
      </c>
      <c r="H1144" s="1" t="s">
        <v>1059</v>
      </c>
      <c r="I1144" s="1" t="s">
        <v>29</v>
      </c>
      <c r="J1144" t="s">
        <v>30</v>
      </c>
      <c r="K1144">
        <v>1234.95</v>
      </c>
      <c r="L1144">
        <v>1250.2</v>
      </c>
      <c r="M1144">
        <v>1229.3</v>
      </c>
      <c r="N1144">
        <v>1235.05</v>
      </c>
      <c r="O1144">
        <v>1245.75</v>
      </c>
      <c r="P1144">
        <v>1248.25</v>
      </c>
      <c r="Q1144">
        <v>1242.29</v>
      </c>
      <c r="R1144">
        <v>13366874</v>
      </c>
      <c r="S1144">
        <v>16605489307.5</v>
      </c>
      <c r="T1144">
        <v>225750</v>
      </c>
      <c r="U1144">
        <v>7605247</v>
      </c>
      <c r="V1144">
        <v>56.9</v>
      </c>
      <c r="W1144" s="3">
        <f>StockData[[#This Row],[CLOSE]]-StockData[[#This Row],[PREV. CLOSE]]</f>
        <v>13.200000000000045</v>
      </c>
      <c r="X1144" s="2">
        <f>IFERROR((StockData[[#This Row],[CLOSE]]-StockData[[#This Row],[PREV. CLOSE]])/StockData[[#This Row],[PREV. CLOSE]],0)</f>
        <v>1.0687826403789357E-2</v>
      </c>
      <c r="Y1144" t="str">
        <f>IF(StockData[[#This Row],[Daily Return %]]&gt;0,"Gain",IF(StockData[[#This Row],[Daily Return %]]&lt;0,"Loss","No Change"))</f>
        <v>Gain</v>
      </c>
    </row>
    <row r="1145" spans="1:25" x14ac:dyDescent="0.3">
      <c r="A1145" s="1">
        <v>45483</v>
      </c>
      <c r="B1145" s="1" t="s">
        <v>1189</v>
      </c>
      <c r="C1145" s="1" t="s">
        <v>162</v>
      </c>
      <c r="D1145">
        <f>MONTH(StockData[[#This Row],[DATE]])</f>
        <v>7</v>
      </c>
      <c r="E1145">
        <v>2024</v>
      </c>
      <c r="F1145" t="s">
        <v>163</v>
      </c>
      <c r="G1145" t="str">
        <f>"Q"&amp;ROUNDUP(StockData[[#This Row],[Month Number]]/3,0)</f>
        <v>Q3</v>
      </c>
      <c r="H1145" s="1" t="s">
        <v>1059</v>
      </c>
      <c r="I1145" s="1" t="s">
        <v>29</v>
      </c>
      <c r="J1145" t="s">
        <v>30</v>
      </c>
      <c r="K1145">
        <v>1252.75</v>
      </c>
      <c r="L1145">
        <v>1252.75</v>
      </c>
      <c r="M1145">
        <v>1236.3499999999999</v>
      </c>
      <c r="N1145">
        <v>1248.25</v>
      </c>
      <c r="O1145">
        <v>1242</v>
      </c>
      <c r="P1145">
        <v>1243.2</v>
      </c>
      <c r="Q1145">
        <v>1243.6400000000001</v>
      </c>
      <c r="R1145">
        <v>18226503</v>
      </c>
      <c r="S1145">
        <v>22667118261.75</v>
      </c>
      <c r="T1145">
        <v>237867</v>
      </c>
      <c r="U1145">
        <v>9100069</v>
      </c>
      <c r="V1145">
        <v>49.93</v>
      </c>
      <c r="W1145" s="3">
        <f>StockData[[#This Row],[CLOSE]]-StockData[[#This Row],[PREV. CLOSE]]</f>
        <v>-5.0499999999999545</v>
      </c>
      <c r="X1145" s="2">
        <f>IFERROR((StockData[[#This Row],[CLOSE]]-StockData[[#This Row],[PREV. CLOSE]])/StockData[[#This Row],[PREV. CLOSE]],0)</f>
        <v>-4.0456639295012656E-3</v>
      </c>
      <c r="Y1145" t="str">
        <f>IF(StockData[[#This Row],[Daily Return %]]&gt;0,"Gain",IF(StockData[[#This Row],[Daily Return %]]&lt;0,"Loss","No Change"))</f>
        <v>Loss</v>
      </c>
    </row>
    <row r="1146" spans="1:25" x14ac:dyDescent="0.3">
      <c r="A1146" s="1">
        <v>45484</v>
      </c>
      <c r="B1146" s="1" t="s">
        <v>1190</v>
      </c>
      <c r="C1146" s="1" t="s">
        <v>162</v>
      </c>
      <c r="D1146">
        <f>MONTH(StockData[[#This Row],[DATE]])</f>
        <v>7</v>
      </c>
      <c r="E1146">
        <v>2024</v>
      </c>
      <c r="F1146" t="s">
        <v>163</v>
      </c>
      <c r="G1146" t="str">
        <f>"Q"&amp;ROUNDUP(StockData[[#This Row],[Month Number]]/3,0)</f>
        <v>Q3</v>
      </c>
      <c r="H1146" s="1" t="s">
        <v>1059</v>
      </c>
      <c r="I1146" s="1" t="s">
        <v>29</v>
      </c>
      <c r="J1146" t="s">
        <v>30</v>
      </c>
      <c r="K1146">
        <v>1246.3499999999999</v>
      </c>
      <c r="L1146">
        <v>1257.8</v>
      </c>
      <c r="M1146">
        <v>1225.05</v>
      </c>
      <c r="N1146">
        <v>1243.2</v>
      </c>
      <c r="O1146">
        <v>1240</v>
      </c>
      <c r="P1146">
        <v>1238.45</v>
      </c>
      <c r="Q1146">
        <v>1238.32</v>
      </c>
      <c r="R1146">
        <v>11307116</v>
      </c>
      <c r="S1146">
        <v>14001786280.200001</v>
      </c>
      <c r="T1146">
        <v>254070</v>
      </c>
      <c r="U1146">
        <v>6090422</v>
      </c>
      <c r="V1146">
        <v>53.86</v>
      </c>
      <c r="W1146" s="3">
        <f>StockData[[#This Row],[CLOSE]]-StockData[[#This Row],[PREV. CLOSE]]</f>
        <v>-4.75</v>
      </c>
      <c r="X1146" s="2">
        <f>IFERROR((StockData[[#This Row],[CLOSE]]-StockData[[#This Row],[PREV. CLOSE]])/StockData[[#This Row],[PREV. CLOSE]],0)</f>
        <v>-3.8207850707850707E-3</v>
      </c>
      <c r="Y1146" t="str">
        <f>IF(StockData[[#This Row],[Daily Return %]]&gt;0,"Gain",IF(StockData[[#This Row],[Daily Return %]]&lt;0,"Loss","No Change"))</f>
        <v>Loss</v>
      </c>
    </row>
    <row r="1147" spans="1:25" x14ac:dyDescent="0.3">
      <c r="A1147" s="1">
        <v>45485</v>
      </c>
      <c r="B1147" s="1" t="s">
        <v>1191</v>
      </c>
      <c r="C1147" s="1" t="s">
        <v>162</v>
      </c>
      <c r="D1147">
        <f>MONTH(StockData[[#This Row],[DATE]])</f>
        <v>7</v>
      </c>
      <c r="E1147">
        <v>2024</v>
      </c>
      <c r="F1147" t="s">
        <v>163</v>
      </c>
      <c r="G1147" t="str">
        <f>"Q"&amp;ROUNDUP(StockData[[#This Row],[Month Number]]/3,0)</f>
        <v>Q3</v>
      </c>
      <c r="H1147" s="1" t="s">
        <v>1059</v>
      </c>
      <c r="I1147" s="1" t="s">
        <v>29</v>
      </c>
      <c r="J1147" t="s">
        <v>30</v>
      </c>
      <c r="K1147">
        <v>1235.9000000000001</v>
      </c>
      <c r="L1147">
        <v>1252.9000000000001</v>
      </c>
      <c r="M1147">
        <v>1230.0999999999999</v>
      </c>
      <c r="N1147">
        <v>1238.45</v>
      </c>
      <c r="O1147">
        <v>1234.5</v>
      </c>
      <c r="P1147">
        <v>1232.9000000000001</v>
      </c>
      <c r="Q1147">
        <v>1238.33</v>
      </c>
      <c r="R1147">
        <v>12208290</v>
      </c>
      <c r="S1147">
        <v>15117865256.9</v>
      </c>
      <c r="T1147">
        <v>270991</v>
      </c>
      <c r="U1147">
        <v>6008473</v>
      </c>
      <c r="V1147">
        <v>49.22</v>
      </c>
      <c r="W1147" s="3">
        <f>StockData[[#This Row],[CLOSE]]-StockData[[#This Row],[PREV. CLOSE]]</f>
        <v>-5.5499999999999545</v>
      </c>
      <c r="X1147" s="2">
        <f>IFERROR((StockData[[#This Row],[CLOSE]]-StockData[[#This Row],[PREV. CLOSE]])/StockData[[#This Row],[PREV. CLOSE]],0)</f>
        <v>-4.4814082118777134E-3</v>
      </c>
      <c r="Y1147" t="str">
        <f>IF(StockData[[#This Row],[Daily Return %]]&gt;0,"Gain",IF(StockData[[#This Row],[Daily Return %]]&lt;0,"Loss","No Change"))</f>
        <v>Loss</v>
      </c>
    </row>
    <row r="1148" spans="1:25" x14ac:dyDescent="0.3">
      <c r="A1148" s="1">
        <v>45488</v>
      </c>
      <c r="B1148" s="1" t="s">
        <v>1192</v>
      </c>
      <c r="C1148" s="1" t="s">
        <v>162</v>
      </c>
      <c r="D1148">
        <f>MONTH(StockData[[#This Row],[DATE]])</f>
        <v>7</v>
      </c>
      <c r="E1148">
        <v>2024</v>
      </c>
      <c r="F1148" t="s">
        <v>163</v>
      </c>
      <c r="G1148" t="str">
        <f>"Q"&amp;ROUNDUP(StockData[[#This Row],[Month Number]]/3,0)</f>
        <v>Q3</v>
      </c>
      <c r="H1148" s="1" t="s">
        <v>1059</v>
      </c>
      <c r="I1148" s="1" t="s">
        <v>29</v>
      </c>
      <c r="J1148" t="s">
        <v>30</v>
      </c>
      <c r="K1148">
        <v>1233.0999999999999</v>
      </c>
      <c r="L1148">
        <v>1238.45</v>
      </c>
      <c r="M1148">
        <v>1224.05</v>
      </c>
      <c r="N1148">
        <v>1232.9000000000001</v>
      </c>
      <c r="O1148">
        <v>1231</v>
      </c>
      <c r="P1148">
        <v>1229.95</v>
      </c>
      <c r="Q1148">
        <v>1231.32</v>
      </c>
      <c r="R1148">
        <v>15612671</v>
      </c>
      <c r="S1148">
        <v>19224214819.799999</v>
      </c>
      <c r="T1148">
        <v>425864</v>
      </c>
      <c r="U1148">
        <v>7608509</v>
      </c>
      <c r="V1148">
        <v>48.73</v>
      </c>
      <c r="W1148" s="3">
        <f>StockData[[#This Row],[CLOSE]]-StockData[[#This Row],[PREV. CLOSE]]</f>
        <v>-2.9500000000000455</v>
      </c>
      <c r="X1148" s="2">
        <f>IFERROR((StockData[[#This Row],[CLOSE]]-StockData[[#This Row],[PREV. CLOSE]])/StockData[[#This Row],[PREV. CLOSE]],0)</f>
        <v>-2.3927325817179376E-3</v>
      </c>
      <c r="Y1148" t="str">
        <f>IF(StockData[[#This Row],[Daily Return %]]&gt;0,"Gain",IF(StockData[[#This Row],[Daily Return %]]&lt;0,"Loss","No Change"))</f>
        <v>Loss</v>
      </c>
    </row>
    <row r="1149" spans="1:25" x14ac:dyDescent="0.3">
      <c r="A1149" s="1">
        <v>45489</v>
      </c>
      <c r="B1149" s="1" t="s">
        <v>1193</v>
      </c>
      <c r="C1149" s="1" t="s">
        <v>162</v>
      </c>
      <c r="D1149">
        <f>MONTH(StockData[[#This Row],[DATE]])</f>
        <v>7</v>
      </c>
      <c r="E1149">
        <v>2024</v>
      </c>
      <c r="F1149" t="s">
        <v>163</v>
      </c>
      <c r="G1149" t="str">
        <f>"Q"&amp;ROUNDUP(StockData[[#This Row],[Month Number]]/3,0)</f>
        <v>Q3</v>
      </c>
      <c r="H1149" s="1" t="s">
        <v>1059</v>
      </c>
      <c r="I1149" s="1" t="s">
        <v>29</v>
      </c>
      <c r="J1149" t="s">
        <v>30</v>
      </c>
      <c r="K1149">
        <v>1230</v>
      </c>
      <c r="L1149">
        <v>1245</v>
      </c>
      <c r="M1149">
        <v>1229</v>
      </c>
      <c r="N1149">
        <v>1229.95</v>
      </c>
      <c r="O1149">
        <v>1238.6500000000001</v>
      </c>
      <c r="P1149">
        <v>1239.9000000000001</v>
      </c>
      <c r="Q1149">
        <v>1239.3599999999999</v>
      </c>
      <c r="R1149">
        <v>12320605</v>
      </c>
      <c r="S1149">
        <v>15269644738.049999</v>
      </c>
      <c r="T1149">
        <v>234578</v>
      </c>
      <c r="U1149">
        <v>6477523</v>
      </c>
      <c r="V1149">
        <v>52.57</v>
      </c>
      <c r="W1149" s="3">
        <f>StockData[[#This Row],[CLOSE]]-StockData[[#This Row],[PREV. CLOSE]]</f>
        <v>9.9500000000000455</v>
      </c>
      <c r="X1149" s="2">
        <f>IFERROR((StockData[[#This Row],[CLOSE]]-StockData[[#This Row],[PREV. CLOSE]])/StockData[[#This Row],[PREV. CLOSE]],0)</f>
        <v>8.089759746331188E-3</v>
      </c>
      <c r="Y1149" t="str">
        <f>IF(StockData[[#This Row],[Daily Return %]]&gt;0,"Gain",IF(StockData[[#This Row],[Daily Return %]]&lt;0,"Loss","No Change"))</f>
        <v>Gain</v>
      </c>
    </row>
    <row r="1150" spans="1:25" x14ac:dyDescent="0.3">
      <c r="A1150" s="1">
        <v>45491</v>
      </c>
      <c r="B1150" s="1" t="s">
        <v>1194</v>
      </c>
      <c r="C1150" s="1" t="s">
        <v>162</v>
      </c>
      <c r="D1150">
        <f>MONTH(StockData[[#This Row],[DATE]])</f>
        <v>7</v>
      </c>
      <c r="E1150">
        <v>2024</v>
      </c>
      <c r="F1150" t="s">
        <v>163</v>
      </c>
      <c r="G1150" t="str">
        <f>"Q"&amp;ROUNDUP(StockData[[#This Row],[Month Number]]/3,0)</f>
        <v>Q3</v>
      </c>
      <c r="H1150" s="1" t="s">
        <v>1059</v>
      </c>
      <c r="I1150" s="1" t="s">
        <v>29</v>
      </c>
      <c r="J1150" t="s">
        <v>30</v>
      </c>
      <c r="K1150">
        <v>1234.9000000000001</v>
      </c>
      <c r="L1150">
        <v>1256.45</v>
      </c>
      <c r="M1150">
        <v>1231.7</v>
      </c>
      <c r="N1150">
        <v>1239.9000000000001</v>
      </c>
      <c r="O1150">
        <v>1248.8499999999999</v>
      </c>
      <c r="P1150">
        <v>1250.3</v>
      </c>
      <c r="Q1150">
        <v>1246.19</v>
      </c>
      <c r="R1150">
        <v>10999632</v>
      </c>
      <c r="S1150">
        <v>13707637498.200001</v>
      </c>
      <c r="T1150">
        <v>260080</v>
      </c>
      <c r="U1150">
        <v>5809291</v>
      </c>
      <c r="V1150">
        <v>52.81</v>
      </c>
      <c r="W1150" s="3">
        <f>StockData[[#This Row],[CLOSE]]-StockData[[#This Row],[PREV. CLOSE]]</f>
        <v>10.399999999999864</v>
      </c>
      <c r="X1150" s="2">
        <f>IFERROR((StockData[[#This Row],[CLOSE]]-StockData[[#This Row],[PREV. CLOSE]])/StockData[[#This Row],[PREV. CLOSE]],0)</f>
        <v>8.3877732075166248E-3</v>
      </c>
      <c r="Y1150" t="str">
        <f>IF(StockData[[#This Row],[Daily Return %]]&gt;0,"Gain",IF(StockData[[#This Row],[Daily Return %]]&lt;0,"Loss","No Change"))</f>
        <v>Gain</v>
      </c>
    </row>
    <row r="1151" spans="1:25" x14ac:dyDescent="0.3">
      <c r="A1151" s="1">
        <v>45492</v>
      </c>
      <c r="B1151" s="1" t="s">
        <v>1195</v>
      </c>
      <c r="C1151" s="1" t="s">
        <v>162</v>
      </c>
      <c r="D1151">
        <f>MONTH(StockData[[#This Row],[DATE]])</f>
        <v>7</v>
      </c>
      <c r="E1151">
        <v>2024</v>
      </c>
      <c r="F1151" t="s">
        <v>163</v>
      </c>
      <c r="G1151" t="str">
        <f>"Q"&amp;ROUNDUP(StockData[[#This Row],[Month Number]]/3,0)</f>
        <v>Q3</v>
      </c>
      <c r="H1151" s="1" t="s">
        <v>1059</v>
      </c>
      <c r="I1151" s="1" t="s">
        <v>29</v>
      </c>
      <c r="J1151" t="s">
        <v>30</v>
      </c>
      <c r="K1151">
        <v>1244</v>
      </c>
      <c r="L1151">
        <v>1250.5</v>
      </c>
      <c r="M1151">
        <v>1240.25</v>
      </c>
      <c r="N1151">
        <v>1250.3</v>
      </c>
      <c r="O1151">
        <v>1249.6500000000001</v>
      </c>
      <c r="P1151">
        <v>1248.6500000000001</v>
      </c>
      <c r="Q1151">
        <v>1246.51</v>
      </c>
      <c r="R1151">
        <v>7958817</v>
      </c>
      <c r="S1151">
        <v>9920755411.1000004</v>
      </c>
      <c r="T1151">
        <v>166403</v>
      </c>
      <c r="U1151">
        <v>4667555</v>
      </c>
      <c r="V1151">
        <v>58.65</v>
      </c>
      <c r="W1151" s="3">
        <f>StockData[[#This Row],[CLOSE]]-StockData[[#This Row],[PREV. CLOSE]]</f>
        <v>-1.6499999999998636</v>
      </c>
      <c r="X1151" s="2">
        <f>IFERROR((StockData[[#This Row],[CLOSE]]-StockData[[#This Row],[PREV. CLOSE]])/StockData[[#This Row],[PREV. CLOSE]],0)</f>
        <v>-1.3196832760136476E-3</v>
      </c>
      <c r="Y1151" t="str">
        <f>IF(StockData[[#This Row],[Daily Return %]]&gt;0,"Gain",IF(StockData[[#This Row],[Daily Return %]]&lt;0,"Loss","No Change"))</f>
        <v>Loss</v>
      </c>
    </row>
    <row r="1152" spans="1:25" x14ac:dyDescent="0.3">
      <c r="A1152" s="1">
        <v>45495</v>
      </c>
      <c r="B1152" s="1" t="s">
        <v>1196</v>
      </c>
      <c r="C1152" s="1" t="s">
        <v>162</v>
      </c>
      <c r="D1152">
        <f>MONTH(StockData[[#This Row],[DATE]])</f>
        <v>7</v>
      </c>
      <c r="E1152">
        <v>2024</v>
      </c>
      <c r="F1152" t="s">
        <v>163</v>
      </c>
      <c r="G1152" t="str">
        <f>"Q"&amp;ROUNDUP(StockData[[#This Row],[Month Number]]/3,0)</f>
        <v>Q3</v>
      </c>
      <c r="H1152" s="1" t="s">
        <v>1059</v>
      </c>
      <c r="I1152" s="1" t="s">
        <v>29</v>
      </c>
      <c r="J1152" t="s">
        <v>30</v>
      </c>
      <c r="K1152">
        <v>1240</v>
      </c>
      <c r="L1152">
        <v>1245.3</v>
      </c>
      <c r="M1152">
        <v>1232.9000000000001</v>
      </c>
      <c r="N1152">
        <v>1248.6500000000001</v>
      </c>
      <c r="O1152">
        <v>1243</v>
      </c>
      <c r="P1152">
        <v>1241.1500000000001</v>
      </c>
      <c r="Q1152">
        <v>1239.95</v>
      </c>
      <c r="R1152">
        <v>9958965</v>
      </c>
      <c r="S1152">
        <v>12348652027.549999</v>
      </c>
      <c r="T1152">
        <v>212302</v>
      </c>
      <c r="U1152">
        <v>6123697</v>
      </c>
      <c r="V1152">
        <v>61.49</v>
      </c>
      <c r="W1152" s="3">
        <f>StockData[[#This Row],[CLOSE]]-StockData[[#This Row],[PREV. CLOSE]]</f>
        <v>-7.5</v>
      </c>
      <c r="X1152" s="2">
        <f>IFERROR((StockData[[#This Row],[CLOSE]]-StockData[[#This Row],[PREV. CLOSE]])/StockData[[#This Row],[PREV. CLOSE]],0)</f>
        <v>-6.0064870059664431E-3</v>
      </c>
      <c r="Y1152" t="str">
        <f>IF(StockData[[#This Row],[Daily Return %]]&gt;0,"Gain",IF(StockData[[#This Row],[Daily Return %]]&lt;0,"Loss","No Change"))</f>
        <v>Loss</v>
      </c>
    </row>
    <row r="1153" spans="1:25" x14ac:dyDescent="0.3">
      <c r="A1153" s="1">
        <v>45496</v>
      </c>
      <c r="B1153" s="1" t="s">
        <v>1197</v>
      </c>
      <c r="C1153" s="1" t="s">
        <v>162</v>
      </c>
      <c r="D1153">
        <f>MONTH(StockData[[#This Row],[DATE]])</f>
        <v>7</v>
      </c>
      <c r="E1153">
        <v>2024</v>
      </c>
      <c r="F1153" t="s">
        <v>163</v>
      </c>
      <c r="G1153" t="str">
        <f>"Q"&amp;ROUNDUP(StockData[[#This Row],[Month Number]]/3,0)</f>
        <v>Q3</v>
      </c>
      <c r="H1153" s="1" t="s">
        <v>1059</v>
      </c>
      <c r="I1153" s="1" t="s">
        <v>29</v>
      </c>
      <c r="J1153" t="s">
        <v>30</v>
      </c>
      <c r="K1153">
        <v>1241.1500000000001</v>
      </c>
      <c r="L1153">
        <v>1248.6500000000001</v>
      </c>
      <c r="M1153">
        <v>1212.5</v>
      </c>
      <c r="N1153">
        <v>1241.1500000000001</v>
      </c>
      <c r="O1153">
        <v>1227</v>
      </c>
      <c r="P1153">
        <v>1226.75</v>
      </c>
      <c r="Q1153">
        <v>1233.33</v>
      </c>
      <c r="R1153">
        <v>19369832</v>
      </c>
      <c r="S1153">
        <v>23889418788.450001</v>
      </c>
      <c r="T1153">
        <v>334507</v>
      </c>
      <c r="U1153">
        <v>8090724</v>
      </c>
      <c r="V1153">
        <v>41.77</v>
      </c>
      <c r="W1153" s="3">
        <f>StockData[[#This Row],[CLOSE]]-StockData[[#This Row],[PREV. CLOSE]]</f>
        <v>-14.400000000000091</v>
      </c>
      <c r="X1153" s="2">
        <f>IFERROR((StockData[[#This Row],[CLOSE]]-StockData[[#This Row],[PREV. CLOSE]])/StockData[[#This Row],[PREV. CLOSE]],0)</f>
        <v>-1.1602143173669654E-2</v>
      </c>
      <c r="Y1153" t="str">
        <f>IF(StockData[[#This Row],[Daily Return %]]&gt;0,"Gain",IF(StockData[[#This Row],[Daily Return %]]&lt;0,"Loss","No Change"))</f>
        <v>Loss</v>
      </c>
    </row>
    <row r="1154" spans="1:25" x14ac:dyDescent="0.3">
      <c r="A1154" s="1">
        <v>45497</v>
      </c>
      <c r="B1154" s="1" t="s">
        <v>1198</v>
      </c>
      <c r="C1154" s="1" t="s">
        <v>162</v>
      </c>
      <c r="D1154">
        <f>MONTH(StockData[[#This Row],[DATE]])</f>
        <v>7</v>
      </c>
      <c r="E1154">
        <v>2024</v>
      </c>
      <c r="F1154" t="s">
        <v>163</v>
      </c>
      <c r="G1154" t="str">
        <f>"Q"&amp;ROUNDUP(StockData[[#This Row],[Month Number]]/3,0)</f>
        <v>Q3</v>
      </c>
      <c r="H1154" s="1" t="s">
        <v>1059</v>
      </c>
      <c r="I1154" s="1" t="s">
        <v>29</v>
      </c>
      <c r="J1154" t="s">
        <v>30</v>
      </c>
      <c r="K1154">
        <v>1225</v>
      </c>
      <c r="L1154">
        <v>1233.6500000000001</v>
      </c>
      <c r="M1154">
        <v>1202.05</v>
      </c>
      <c r="N1154">
        <v>1226.75</v>
      </c>
      <c r="O1154">
        <v>1226.5999999999999</v>
      </c>
      <c r="P1154">
        <v>1223</v>
      </c>
      <c r="Q1154">
        <v>1217.43</v>
      </c>
      <c r="R1154">
        <v>20122521</v>
      </c>
      <c r="S1154">
        <v>24497689858.5</v>
      </c>
      <c r="T1154">
        <v>303947</v>
      </c>
      <c r="U1154">
        <v>7559944</v>
      </c>
      <c r="V1154">
        <v>37.57</v>
      </c>
      <c r="W1154" s="3">
        <f>StockData[[#This Row],[CLOSE]]-StockData[[#This Row],[PREV. CLOSE]]</f>
        <v>-3.75</v>
      </c>
      <c r="X1154" s="2">
        <f>IFERROR((StockData[[#This Row],[CLOSE]]-StockData[[#This Row],[PREV. CLOSE]])/StockData[[#This Row],[PREV. CLOSE]],0)</f>
        <v>-3.0568575504381496E-3</v>
      </c>
      <c r="Y1154" t="str">
        <f>IF(StockData[[#This Row],[Daily Return %]]&gt;0,"Gain",IF(StockData[[#This Row],[Daily Return %]]&lt;0,"Loss","No Change"))</f>
        <v>Loss</v>
      </c>
    </row>
    <row r="1155" spans="1:25" x14ac:dyDescent="0.3">
      <c r="A1155" s="1">
        <v>45498</v>
      </c>
      <c r="B1155" s="1" t="s">
        <v>1199</v>
      </c>
      <c r="C1155" s="1" t="s">
        <v>162</v>
      </c>
      <c r="D1155">
        <f>MONTH(StockData[[#This Row],[DATE]])</f>
        <v>7</v>
      </c>
      <c r="E1155">
        <v>2024</v>
      </c>
      <c r="F1155" t="s">
        <v>163</v>
      </c>
      <c r="G1155" t="str">
        <f>"Q"&amp;ROUNDUP(StockData[[#This Row],[Month Number]]/3,0)</f>
        <v>Q3</v>
      </c>
      <c r="H1155" s="1" t="s">
        <v>1059</v>
      </c>
      <c r="I1155" s="1" t="s">
        <v>29</v>
      </c>
      <c r="J1155" t="s">
        <v>30</v>
      </c>
      <c r="K1155">
        <v>1205.5</v>
      </c>
      <c r="L1155">
        <v>1218.25</v>
      </c>
      <c r="M1155">
        <v>1190.5999999999999</v>
      </c>
      <c r="N1155">
        <v>1223</v>
      </c>
      <c r="O1155">
        <v>1196.8</v>
      </c>
      <c r="P1155">
        <v>1197.9000000000001</v>
      </c>
      <c r="Q1155">
        <v>1199.56</v>
      </c>
      <c r="R1155">
        <v>14154461</v>
      </c>
      <c r="S1155">
        <v>16979148793.5</v>
      </c>
      <c r="T1155">
        <v>288588</v>
      </c>
      <c r="U1155">
        <v>7879760</v>
      </c>
      <c r="V1155">
        <v>55.67</v>
      </c>
      <c r="W1155" s="3">
        <f>StockData[[#This Row],[CLOSE]]-StockData[[#This Row],[PREV. CLOSE]]</f>
        <v>-25.099999999999909</v>
      </c>
      <c r="X1155" s="2">
        <f>IFERROR((StockData[[#This Row],[CLOSE]]-StockData[[#This Row],[PREV. CLOSE]])/StockData[[#This Row],[PREV. CLOSE]],0)</f>
        <v>-2.0523303352412026E-2</v>
      </c>
      <c r="Y1155" t="str">
        <f>IF(StockData[[#This Row],[Daily Return %]]&gt;0,"Gain",IF(StockData[[#This Row],[Daily Return %]]&lt;0,"Loss","No Change"))</f>
        <v>Loss</v>
      </c>
    </row>
    <row r="1156" spans="1:25" x14ac:dyDescent="0.3">
      <c r="A1156" s="1">
        <v>45499</v>
      </c>
      <c r="B1156" s="1" t="s">
        <v>1200</v>
      </c>
      <c r="C1156" s="1" t="s">
        <v>162</v>
      </c>
      <c r="D1156">
        <f>MONTH(StockData[[#This Row],[DATE]])</f>
        <v>7</v>
      </c>
      <c r="E1156">
        <v>2024</v>
      </c>
      <c r="F1156" t="s">
        <v>163</v>
      </c>
      <c r="G1156" t="str">
        <f>"Q"&amp;ROUNDUP(StockData[[#This Row],[Month Number]]/3,0)</f>
        <v>Q3</v>
      </c>
      <c r="H1156" s="1" t="s">
        <v>1059</v>
      </c>
      <c r="I1156" s="1" t="s">
        <v>29</v>
      </c>
      <c r="J1156" t="s">
        <v>30</v>
      </c>
      <c r="K1156">
        <v>1190</v>
      </c>
      <c r="L1156">
        <v>1220</v>
      </c>
      <c r="M1156">
        <v>1185.95</v>
      </c>
      <c r="N1156">
        <v>1197.9000000000001</v>
      </c>
      <c r="O1156">
        <v>1217</v>
      </c>
      <c r="P1156">
        <v>1207.2</v>
      </c>
      <c r="Q1156">
        <v>1201.6099999999999</v>
      </c>
      <c r="R1156">
        <v>19309265</v>
      </c>
      <c r="S1156">
        <v>23202284062.950001</v>
      </c>
      <c r="T1156">
        <v>257813</v>
      </c>
      <c r="U1156">
        <v>12340898</v>
      </c>
      <c r="V1156">
        <v>63.91</v>
      </c>
      <c r="W1156" s="3">
        <f>StockData[[#This Row],[CLOSE]]-StockData[[#This Row],[PREV. CLOSE]]</f>
        <v>9.2999999999999545</v>
      </c>
      <c r="X1156" s="2">
        <f>IFERROR((StockData[[#This Row],[CLOSE]]-StockData[[#This Row],[PREV. CLOSE]])/StockData[[#This Row],[PREV. CLOSE]],0)</f>
        <v>7.7635862759829312E-3</v>
      </c>
      <c r="Y1156" t="str">
        <f>IF(StockData[[#This Row],[Daily Return %]]&gt;0,"Gain",IF(StockData[[#This Row],[Daily Return %]]&lt;0,"Loss","No Change"))</f>
        <v>Gain</v>
      </c>
    </row>
    <row r="1157" spans="1:25" x14ac:dyDescent="0.3">
      <c r="A1157" s="1">
        <v>45502</v>
      </c>
      <c r="B1157" s="1" t="s">
        <v>1201</v>
      </c>
      <c r="C1157" s="1" t="s">
        <v>162</v>
      </c>
      <c r="D1157">
        <f>MONTH(StockData[[#This Row],[DATE]])</f>
        <v>7</v>
      </c>
      <c r="E1157">
        <v>2024</v>
      </c>
      <c r="F1157" t="s">
        <v>163</v>
      </c>
      <c r="G1157" t="str">
        <f>"Q"&amp;ROUNDUP(StockData[[#This Row],[Month Number]]/3,0)</f>
        <v>Q3</v>
      </c>
      <c r="H1157" s="1" t="s">
        <v>1059</v>
      </c>
      <c r="I1157" s="1" t="s">
        <v>29</v>
      </c>
      <c r="J1157" t="s">
        <v>30</v>
      </c>
      <c r="K1157">
        <v>1215.1500000000001</v>
      </c>
      <c r="L1157">
        <v>1242.75</v>
      </c>
      <c r="M1157">
        <v>1204.1500000000001</v>
      </c>
      <c r="N1157">
        <v>1207.2</v>
      </c>
      <c r="O1157">
        <v>1210.55</v>
      </c>
      <c r="P1157">
        <v>1212.7</v>
      </c>
      <c r="Q1157">
        <v>1223.1600000000001</v>
      </c>
      <c r="R1157">
        <v>28458261</v>
      </c>
      <c r="S1157">
        <v>34809114390.949997</v>
      </c>
      <c r="T1157">
        <v>465385</v>
      </c>
      <c r="U1157">
        <v>8896090</v>
      </c>
      <c r="V1157">
        <v>31.26</v>
      </c>
      <c r="W1157" s="3">
        <f>StockData[[#This Row],[CLOSE]]-StockData[[#This Row],[PREV. CLOSE]]</f>
        <v>5.5</v>
      </c>
      <c r="X1157" s="2">
        <f>IFERROR((StockData[[#This Row],[CLOSE]]-StockData[[#This Row],[PREV. CLOSE]])/StockData[[#This Row],[PREV. CLOSE]],0)</f>
        <v>4.555997349237906E-3</v>
      </c>
      <c r="Y1157" t="str">
        <f>IF(StockData[[#This Row],[Daily Return %]]&gt;0,"Gain",IF(StockData[[#This Row],[Daily Return %]]&lt;0,"Loss","No Change"))</f>
        <v>Gain</v>
      </c>
    </row>
    <row r="1158" spans="1:25" x14ac:dyDescent="0.3">
      <c r="A1158" s="1">
        <v>45503</v>
      </c>
      <c r="B1158" s="1" t="s">
        <v>1202</v>
      </c>
      <c r="C1158" s="1" t="s">
        <v>162</v>
      </c>
      <c r="D1158">
        <f>MONTH(StockData[[#This Row],[DATE]])</f>
        <v>7</v>
      </c>
      <c r="E1158">
        <v>2024</v>
      </c>
      <c r="F1158" t="s">
        <v>163</v>
      </c>
      <c r="G1158" t="str">
        <f>"Q"&amp;ROUNDUP(StockData[[#This Row],[Month Number]]/3,0)</f>
        <v>Q3</v>
      </c>
      <c r="H1158" s="1" t="s">
        <v>1059</v>
      </c>
      <c r="I1158" s="1" t="s">
        <v>29</v>
      </c>
      <c r="J1158" t="s">
        <v>30</v>
      </c>
      <c r="K1158">
        <v>1213</v>
      </c>
      <c r="L1158">
        <v>1230.8499999999999</v>
      </c>
      <c r="M1158">
        <v>1204.4000000000001</v>
      </c>
      <c r="N1158">
        <v>1212.7</v>
      </c>
      <c r="O1158">
        <v>1206.75</v>
      </c>
      <c r="P1158">
        <v>1209.45</v>
      </c>
      <c r="Q1158">
        <v>1216.0899999999999</v>
      </c>
      <c r="R1158">
        <v>23972277</v>
      </c>
      <c r="S1158">
        <v>29152365084.549999</v>
      </c>
      <c r="T1158">
        <v>326807</v>
      </c>
      <c r="U1158">
        <v>9397526</v>
      </c>
      <c r="V1158">
        <v>39.200000000000003</v>
      </c>
      <c r="W1158" s="3">
        <f>StockData[[#This Row],[CLOSE]]-StockData[[#This Row],[PREV. CLOSE]]</f>
        <v>-3.25</v>
      </c>
      <c r="X1158" s="2">
        <f>IFERROR((StockData[[#This Row],[CLOSE]]-StockData[[#This Row],[PREV. CLOSE]])/StockData[[#This Row],[PREV. CLOSE]],0)</f>
        <v>-2.6799703141749814E-3</v>
      </c>
      <c r="Y1158" t="str">
        <f>IF(StockData[[#This Row],[Daily Return %]]&gt;0,"Gain",IF(StockData[[#This Row],[Daily Return %]]&lt;0,"Loss","No Change"))</f>
        <v>Loss</v>
      </c>
    </row>
    <row r="1159" spans="1:25" x14ac:dyDescent="0.3">
      <c r="A1159" s="1">
        <v>45504</v>
      </c>
      <c r="B1159" s="1" t="s">
        <v>1203</v>
      </c>
      <c r="C1159" s="1" t="s">
        <v>162</v>
      </c>
      <c r="D1159">
        <f>MONTH(StockData[[#This Row],[DATE]])</f>
        <v>7</v>
      </c>
      <c r="E1159">
        <v>2024</v>
      </c>
      <c r="F1159" t="s">
        <v>163</v>
      </c>
      <c r="G1159" t="str">
        <f>"Q"&amp;ROUNDUP(StockData[[#This Row],[Month Number]]/3,0)</f>
        <v>Q3</v>
      </c>
      <c r="H1159" s="1" t="s">
        <v>1059</v>
      </c>
      <c r="I1159" s="1" t="s">
        <v>29</v>
      </c>
      <c r="J1159" t="s">
        <v>30</v>
      </c>
      <c r="K1159">
        <v>1219</v>
      </c>
      <c r="L1159">
        <v>1224.6500000000001</v>
      </c>
      <c r="M1159">
        <v>1211</v>
      </c>
      <c r="N1159">
        <v>1209.45</v>
      </c>
      <c r="O1159">
        <v>1216.0999999999999</v>
      </c>
      <c r="P1159">
        <v>1214.9000000000001</v>
      </c>
      <c r="Q1159">
        <v>1216.75</v>
      </c>
      <c r="R1159">
        <v>22297629</v>
      </c>
      <c r="S1159">
        <v>27130602886.599998</v>
      </c>
      <c r="T1159">
        <v>278794</v>
      </c>
      <c r="U1159">
        <v>11848714</v>
      </c>
      <c r="V1159">
        <v>53.14</v>
      </c>
      <c r="W1159" s="3">
        <f>StockData[[#This Row],[CLOSE]]-StockData[[#This Row],[PREV. CLOSE]]</f>
        <v>5.4500000000000455</v>
      </c>
      <c r="X1159" s="2">
        <f>IFERROR((StockData[[#This Row],[CLOSE]]-StockData[[#This Row],[PREV. CLOSE]])/StockData[[#This Row],[PREV. CLOSE]],0)</f>
        <v>4.5061804952664809E-3</v>
      </c>
      <c r="Y1159" t="str">
        <f>IF(StockData[[#This Row],[Daily Return %]]&gt;0,"Gain",IF(StockData[[#This Row],[Daily Return %]]&lt;0,"Loss","No Change"))</f>
        <v>Gain</v>
      </c>
    </row>
    <row r="1160" spans="1:25" x14ac:dyDescent="0.3">
      <c r="A1160" s="1">
        <v>45505</v>
      </c>
      <c r="B1160" s="1" t="s">
        <v>1204</v>
      </c>
      <c r="C1160" s="1" t="s">
        <v>186</v>
      </c>
      <c r="D1160">
        <f>MONTH(StockData[[#This Row],[DATE]])</f>
        <v>8</v>
      </c>
      <c r="E1160">
        <v>2024</v>
      </c>
      <c r="F1160" t="s">
        <v>163</v>
      </c>
      <c r="G1160" t="str">
        <f>"Q"&amp;ROUNDUP(StockData[[#This Row],[Month Number]]/3,0)</f>
        <v>Q3</v>
      </c>
      <c r="H1160" s="1" t="s">
        <v>1059</v>
      </c>
      <c r="I1160" s="1" t="s">
        <v>29</v>
      </c>
      <c r="J1160" t="s">
        <v>30</v>
      </c>
      <c r="K1160">
        <v>1212.5</v>
      </c>
      <c r="L1160">
        <v>1222.6500000000001</v>
      </c>
      <c r="M1160">
        <v>1206.9000000000001</v>
      </c>
      <c r="N1160">
        <v>1214.9000000000001</v>
      </c>
      <c r="O1160">
        <v>1208.45</v>
      </c>
      <c r="P1160">
        <v>1210.0999999999999</v>
      </c>
      <c r="Q1160">
        <v>1213.22</v>
      </c>
      <c r="R1160">
        <v>8725046</v>
      </c>
      <c r="S1160">
        <v>10585369513.15</v>
      </c>
      <c r="T1160">
        <v>166589</v>
      </c>
      <c r="U1160">
        <v>5162505</v>
      </c>
      <c r="V1160">
        <v>59.17</v>
      </c>
      <c r="W1160" s="3">
        <f>StockData[[#This Row],[CLOSE]]-StockData[[#This Row],[PREV. CLOSE]]</f>
        <v>-4.8000000000001819</v>
      </c>
      <c r="X1160" s="2">
        <f>IFERROR((StockData[[#This Row],[CLOSE]]-StockData[[#This Row],[PREV. CLOSE]])/StockData[[#This Row],[PREV. CLOSE]],0)</f>
        <v>-3.9509424644005118E-3</v>
      </c>
      <c r="Y1160" t="str">
        <f>IF(StockData[[#This Row],[Daily Return %]]&gt;0,"Gain",IF(StockData[[#This Row],[Daily Return %]]&lt;0,"Loss","No Change"))</f>
        <v>Loss</v>
      </c>
    </row>
    <row r="1161" spans="1:25" x14ac:dyDescent="0.3">
      <c r="A1161" s="1">
        <v>45506</v>
      </c>
      <c r="B1161" s="1" t="s">
        <v>1205</v>
      </c>
      <c r="C1161" s="1" t="s">
        <v>186</v>
      </c>
      <c r="D1161">
        <f>MONTH(StockData[[#This Row],[DATE]])</f>
        <v>8</v>
      </c>
      <c r="E1161">
        <v>2024</v>
      </c>
      <c r="F1161" t="s">
        <v>163</v>
      </c>
      <c r="G1161" t="str">
        <f>"Q"&amp;ROUNDUP(StockData[[#This Row],[Month Number]]/3,0)</f>
        <v>Q3</v>
      </c>
      <c r="H1161" s="1" t="s">
        <v>1059</v>
      </c>
      <c r="I1161" s="1" t="s">
        <v>29</v>
      </c>
      <c r="J1161" t="s">
        <v>30</v>
      </c>
      <c r="K1161">
        <v>1197</v>
      </c>
      <c r="L1161">
        <v>1201.6500000000001</v>
      </c>
      <c r="M1161">
        <v>1190.0999999999999</v>
      </c>
      <c r="N1161">
        <v>1210.0999999999999</v>
      </c>
      <c r="O1161">
        <v>1197.3</v>
      </c>
      <c r="P1161">
        <v>1196.55</v>
      </c>
      <c r="Q1161">
        <v>1196.1600000000001</v>
      </c>
      <c r="R1161">
        <v>10735395</v>
      </c>
      <c r="S1161">
        <v>12841271847.1</v>
      </c>
      <c r="T1161">
        <v>267701</v>
      </c>
      <c r="U1161">
        <v>6615453</v>
      </c>
      <c r="V1161">
        <v>61.62</v>
      </c>
      <c r="W1161" s="3">
        <f>StockData[[#This Row],[CLOSE]]-StockData[[#This Row],[PREV. CLOSE]]</f>
        <v>-13.549999999999955</v>
      </c>
      <c r="X1161" s="2">
        <f>IFERROR((StockData[[#This Row],[CLOSE]]-StockData[[#This Row],[PREV. CLOSE]])/StockData[[#This Row],[PREV. CLOSE]],0)</f>
        <v>-1.1197421700685857E-2</v>
      </c>
      <c r="Y1161" t="str">
        <f>IF(StockData[[#This Row],[Daily Return %]]&gt;0,"Gain",IF(StockData[[#This Row],[Daily Return %]]&lt;0,"Loss","No Change"))</f>
        <v>Loss</v>
      </c>
    </row>
    <row r="1162" spans="1:25" x14ac:dyDescent="0.3">
      <c r="A1162" s="1">
        <v>45509</v>
      </c>
      <c r="B1162" s="1" t="s">
        <v>1206</v>
      </c>
      <c r="C1162" s="1" t="s">
        <v>186</v>
      </c>
      <c r="D1162">
        <f>MONTH(StockData[[#This Row],[DATE]])</f>
        <v>8</v>
      </c>
      <c r="E1162">
        <v>2024</v>
      </c>
      <c r="F1162" t="s">
        <v>163</v>
      </c>
      <c r="G1162" t="str">
        <f>"Q"&amp;ROUNDUP(StockData[[#This Row],[Month Number]]/3,0)</f>
        <v>Q3</v>
      </c>
      <c r="H1162" s="1" t="s">
        <v>1059</v>
      </c>
      <c r="I1162" s="1" t="s">
        <v>29</v>
      </c>
      <c r="J1162" t="s">
        <v>30</v>
      </c>
      <c r="K1162">
        <v>1182</v>
      </c>
      <c r="L1162">
        <v>1188.9000000000001</v>
      </c>
      <c r="M1162">
        <v>1167</v>
      </c>
      <c r="N1162">
        <v>1196.55</v>
      </c>
      <c r="O1162">
        <v>1171.8499999999999</v>
      </c>
      <c r="P1162">
        <v>1172.5999999999999</v>
      </c>
      <c r="Q1162">
        <v>1173.69</v>
      </c>
      <c r="R1162">
        <v>14306771</v>
      </c>
      <c r="S1162">
        <v>16791669195.4</v>
      </c>
      <c r="T1162">
        <v>303083</v>
      </c>
      <c r="U1162">
        <v>8928367</v>
      </c>
      <c r="V1162">
        <v>62.41</v>
      </c>
      <c r="W1162" s="3">
        <f>StockData[[#This Row],[CLOSE]]-StockData[[#This Row],[PREV. CLOSE]]</f>
        <v>-23.950000000000045</v>
      </c>
      <c r="X1162" s="2">
        <f>IFERROR((StockData[[#This Row],[CLOSE]]-StockData[[#This Row],[PREV. CLOSE]])/StockData[[#This Row],[PREV. CLOSE]],0)</f>
        <v>-2.0015878985416444E-2</v>
      </c>
      <c r="Y1162" t="str">
        <f>IF(StockData[[#This Row],[Daily Return %]]&gt;0,"Gain",IF(StockData[[#This Row],[Daily Return %]]&lt;0,"Loss","No Change"))</f>
        <v>Loss</v>
      </c>
    </row>
    <row r="1163" spans="1:25" x14ac:dyDescent="0.3">
      <c r="A1163" s="1">
        <v>45510</v>
      </c>
      <c r="B1163" s="1" t="s">
        <v>1207</v>
      </c>
      <c r="C1163" s="1" t="s">
        <v>186</v>
      </c>
      <c r="D1163">
        <f>MONTH(StockData[[#This Row],[DATE]])</f>
        <v>8</v>
      </c>
      <c r="E1163">
        <v>2024</v>
      </c>
      <c r="F1163" t="s">
        <v>163</v>
      </c>
      <c r="G1163" t="str">
        <f>"Q"&amp;ROUNDUP(StockData[[#This Row],[Month Number]]/3,0)</f>
        <v>Q3</v>
      </c>
      <c r="H1163" s="1" t="s">
        <v>1059</v>
      </c>
      <c r="I1163" s="1" t="s">
        <v>29</v>
      </c>
      <c r="J1163" t="s">
        <v>30</v>
      </c>
      <c r="K1163">
        <v>1175</v>
      </c>
      <c r="L1163">
        <v>1187.7</v>
      </c>
      <c r="M1163">
        <v>1161.5</v>
      </c>
      <c r="N1163">
        <v>1172.5999999999999</v>
      </c>
      <c r="O1163">
        <v>1167.7</v>
      </c>
      <c r="P1163">
        <v>1166.8499999999999</v>
      </c>
      <c r="Q1163">
        <v>1169.06</v>
      </c>
      <c r="R1163">
        <v>13575619</v>
      </c>
      <c r="S1163">
        <v>15870778423.200001</v>
      </c>
      <c r="T1163">
        <v>269178</v>
      </c>
      <c r="U1163">
        <v>6142127</v>
      </c>
      <c r="V1163">
        <v>45.24</v>
      </c>
      <c r="W1163" s="3">
        <f>StockData[[#This Row],[CLOSE]]-StockData[[#This Row],[PREV. CLOSE]]</f>
        <v>-5.75</v>
      </c>
      <c r="X1163" s="2">
        <f>IFERROR((StockData[[#This Row],[CLOSE]]-StockData[[#This Row],[PREV. CLOSE]])/StockData[[#This Row],[PREV. CLOSE]],0)</f>
        <v>-4.9036329524134404E-3</v>
      </c>
      <c r="Y1163" t="str">
        <f>IF(StockData[[#This Row],[Daily Return %]]&gt;0,"Gain",IF(StockData[[#This Row],[Daily Return %]]&lt;0,"Loss","No Change"))</f>
        <v>Loss</v>
      </c>
    </row>
    <row r="1164" spans="1:25" x14ac:dyDescent="0.3">
      <c r="A1164" s="1">
        <v>45511</v>
      </c>
      <c r="B1164" s="1" t="s">
        <v>1208</v>
      </c>
      <c r="C1164" s="1" t="s">
        <v>186</v>
      </c>
      <c r="D1164">
        <f>MONTH(StockData[[#This Row],[DATE]])</f>
        <v>8</v>
      </c>
      <c r="E1164">
        <v>2024</v>
      </c>
      <c r="F1164" t="s">
        <v>163</v>
      </c>
      <c r="G1164" t="str">
        <f>"Q"&amp;ROUNDUP(StockData[[#This Row],[Month Number]]/3,0)</f>
        <v>Q3</v>
      </c>
      <c r="H1164" s="1" t="s">
        <v>1059</v>
      </c>
      <c r="I1164" s="1" t="s">
        <v>29</v>
      </c>
      <c r="J1164" t="s">
        <v>30</v>
      </c>
      <c r="K1164">
        <v>1178.95</v>
      </c>
      <c r="L1164">
        <v>1179.8</v>
      </c>
      <c r="M1164">
        <v>1161.5999999999999</v>
      </c>
      <c r="N1164">
        <v>1166.8499999999999</v>
      </c>
      <c r="O1164">
        <v>1173.5</v>
      </c>
      <c r="P1164">
        <v>1172.45</v>
      </c>
      <c r="Q1164">
        <v>1170.3699999999999</v>
      </c>
      <c r="R1164">
        <v>15753644</v>
      </c>
      <c r="S1164">
        <v>18437524153.200001</v>
      </c>
      <c r="T1164">
        <v>268848</v>
      </c>
      <c r="U1164">
        <v>6449023</v>
      </c>
      <c r="V1164">
        <v>40.94</v>
      </c>
      <c r="W1164" s="3">
        <f>StockData[[#This Row],[CLOSE]]-StockData[[#This Row],[PREV. CLOSE]]</f>
        <v>5.6000000000001364</v>
      </c>
      <c r="X1164" s="2">
        <f>IFERROR((StockData[[#This Row],[CLOSE]]-StockData[[#This Row],[PREV. CLOSE]])/StockData[[#This Row],[PREV. CLOSE]],0)</f>
        <v>4.7992458327978209E-3</v>
      </c>
      <c r="Y1164" t="str">
        <f>IF(StockData[[#This Row],[Daily Return %]]&gt;0,"Gain",IF(StockData[[#This Row],[Daily Return %]]&lt;0,"Loss","No Change"))</f>
        <v>Gain</v>
      </c>
    </row>
    <row r="1165" spans="1:25" x14ac:dyDescent="0.3">
      <c r="A1165" s="1">
        <v>45512</v>
      </c>
      <c r="B1165" s="1" t="s">
        <v>1209</v>
      </c>
      <c r="C1165" s="1" t="s">
        <v>186</v>
      </c>
      <c r="D1165">
        <f>MONTH(StockData[[#This Row],[DATE]])</f>
        <v>8</v>
      </c>
      <c r="E1165">
        <v>2024</v>
      </c>
      <c r="F1165" t="s">
        <v>163</v>
      </c>
      <c r="G1165" t="str">
        <f>"Q"&amp;ROUNDUP(StockData[[#This Row],[Month Number]]/3,0)</f>
        <v>Q3</v>
      </c>
      <c r="H1165" s="1" t="s">
        <v>1059</v>
      </c>
      <c r="I1165" s="1" t="s">
        <v>29</v>
      </c>
      <c r="J1165" t="s">
        <v>30</v>
      </c>
      <c r="K1165">
        <v>1166.95</v>
      </c>
      <c r="L1165">
        <v>1174.4000000000001</v>
      </c>
      <c r="M1165">
        <v>1158.9000000000001</v>
      </c>
      <c r="N1165">
        <v>1172.45</v>
      </c>
      <c r="O1165">
        <v>1164.7</v>
      </c>
      <c r="P1165">
        <v>1164.5999999999999</v>
      </c>
      <c r="Q1165">
        <v>1166.3699999999999</v>
      </c>
      <c r="R1165">
        <v>10806438</v>
      </c>
      <c r="S1165">
        <v>12604262739.9</v>
      </c>
      <c r="T1165">
        <v>240108</v>
      </c>
      <c r="U1165">
        <v>5792396</v>
      </c>
      <c r="V1165">
        <v>53.6</v>
      </c>
      <c r="W1165" s="3">
        <f>StockData[[#This Row],[CLOSE]]-StockData[[#This Row],[PREV. CLOSE]]</f>
        <v>-7.8500000000001364</v>
      </c>
      <c r="X1165" s="2">
        <f>IFERROR((StockData[[#This Row],[CLOSE]]-StockData[[#This Row],[PREV. CLOSE]])/StockData[[#This Row],[PREV. CLOSE]],0)</f>
        <v>-6.6953814661607196E-3</v>
      </c>
      <c r="Y1165" t="str">
        <f>IF(StockData[[#This Row],[Daily Return %]]&gt;0,"Gain",IF(StockData[[#This Row],[Daily Return %]]&lt;0,"Loss","No Change"))</f>
        <v>Loss</v>
      </c>
    </row>
    <row r="1166" spans="1:25" x14ac:dyDescent="0.3">
      <c r="A1166" s="1">
        <v>45513</v>
      </c>
      <c r="B1166" s="1" t="s">
        <v>1210</v>
      </c>
      <c r="C1166" s="1" t="s">
        <v>186</v>
      </c>
      <c r="D1166">
        <f>MONTH(StockData[[#This Row],[DATE]])</f>
        <v>8</v>
      </c>
      <c r="E1166">
        <v>2024</v>
      </c>
      <c r="F1166" t="s">
        <v>163</v>
      </c>
      <c r="G1166" t="str">
        <f>"Q"&amp;ROUNDUP(StockData[[#This Row],[Month Number]]/3,0)</f>
        <v>Q3</v>
      </c>
      <c r="H1166" s="1" t="s">
        <v>1059</v>
      </c>
      <c r="I1166" s="1" t="s">
        <v>29</v>
      </c>
      <c r="J1166" t="s">
        <v>30</v>
      </c>
      <c r="K1166">
        <v>1176.55</v>
      </c>
      <c r="L1166">
        <v>1180.95</v>
      </c>
      <c r="M1166">
        <v>1169</v>
      </c>
      <c r="N1166">
        <v>1164.5999999999999</v>
      </c>
      <c r="O1166">
        <v>1170.95</v>
      </c>
      <c r="P1166">
        <v>1171.5999999999999</v>
      </c>
      <c r="Q1166">
        <v>1173.6500000000001</v>
      </c>
      <c r="R1166">
        <v>8687307</v>
      </c>
      <c r="S1166">
        <v>10195833284.65</v>
      </c>
      <c r="T1166">
        <v>161291</v>
      </c>
      <c r="U1166">
        <v>6055216</v>
      </c>
      <c r="V1166">
        <v>69.7</v>
      </c>
      <c r="W1166" s="3">
        <f>StockData[[#This Row],[CLOSE]]-StockData[[#This Row],[PREV. CLOSE]]</f>
        <v>7</v>
      </c>
      <c r="X1166" s="2">
        <f>IFERROR((StockData[[#This Row],[CLOSE]]-StockData[[#This Row],[PREV. CLOSE]])/StockData[[#This Row],[PREV. CLOSE]],0)</f>
        <v>6.0106474325948827E-3</v>
      </c>
      <c r="Y1166" t="str">
        <f>IF(StockData[[#This Row],[Daily Return %]]&gt;0,"Gain",IF(StockData[[#This Row],[Daily Return %]]&lt;0,"Loss","No Change"))</f>
        <v>Gain</v>
      </c>
    </row>
    <row r="1167" spans="1:25" x14ac:dyDescent="0.3">
      <c r="A1167" s="1">
        <v>45516</v>
      </c>
      <c r="B1167" s="1" t="s">
        <v>1211</v>
      </c>
      <c r="C1167" s="1" t="s">
        <v>186</v>
      </c>
      <c r="D1167">
        <f>MONTH(StockData[[#This Row],[DATE]])</f>
        <v>8</v>
      </c>
      <c r="E1167">
        <v>2024</v>
      </c>
      <c r="F1167" t="s">
        <v>163</v>
      </c>
      <c r="G1167" t="str">
        <f>"Q"&amp;ROUNDUP(StockData[[#This Row],[Month Number]]/3,0)</f>
        <v>Q3</v>
      </c>
      <c r="H1167" s="1" t="s">
        <v>1059</v>
      </c>
      <c r="I1167" s="1" t="s">
        <v>29</v>
      </c>
      <c r="J1167" t="s">
        <v>30</v>
      </c>
      <c r="K1167">
        <v>1171</v>
      </c>
      <c r="L1167">
        <v>1178.25</v>
      </c>
      <c r="M1167">
        <v>1156</v>
      </c>
      <c r="N1167">
        <v>1171.5999999999999</v>
      </c>
      <c r="O1167">
        <v>1172.5</v>
      </c>
      <c r="P1167">
        <v>1172.8</v>
      </c>
      <c r="Q1167">
        <v>1170.54</v>
      </c>
      <c r="R1167">
        <v>10860455</v>
      </c>
      <c r="S1167">
        <v>12712620911.4</v>
      </c>
      <c r="T1167">
        <v>206013</v>
      </c>
      <c r="U1167">
        <v>5648835</v>
      </c>
      <c r="V1167">
        <v>52.01</v>
      </c>
      <c r="W1167" s="3">
        <f>StockData[[#This Row],[CLOSE]]-StockData[[#This Row],[PREV. CLOSE]]</f>
        <v>1.2000000000000455</v>
      </c>
      <c r="X1167" s="2">
        <f>IFERROR((StockData[[#This Row],[CLOSE]]-StockData[[#This Row],[PREV. CLOSE]])/StockData[[#This Row],[PREV. CLOSE]],0)</f>
        <v>1.0242403550700285E-3</v>
      </c>
      <c r="Y1167" t="str">
        <f>IF(StockData[[#This Row],[Daily Return %]]&gt;0,"Gain",IF(StockData[[#This Row],[Daily Return %]]&lt;0,"Loss","No Change"))</f>
        <v>Gain</v>
      </c>
    </row>
    <row r="1168" spans="1:25" x14ac:dyDescent="0.3">
      <c r="A1168" s="1">
        <v>45517</v>
      </c>
      <c r="B1168" s="1" t="s">
        <v>1212</v>
      </c>
      <c r="C1168" s="1" t="s">
        <v>186</v>
      </c>
      <c r="D1168">
        <f>MONTH(StockData[[#This Row],[DATE]])</f>
        <v>8</v>
      </c>
      <c r="E1168">
        <v>2024</v>
      </c>
      <c r="F1168" t="s">
        <v>163</v>
      </c>
      <c r="G1168" t="str">
        <f>"Q"&amp;ROUNDUP(StockData[[#This Row],[Month Number]]/3,0)</f>
        <v>Q3</v>
      </c>
      <c r="H1168" s="1" t="s">
        <v>1059</v>
      </c>
      <c r="I1168" s="1" t="s">
        <v>29</v>
      </c>
      <c r="J1168" t="s">
        <v>30</v>
      </c>
      <c r="K1168">
        <v>1183.2</v>
      </c>
      <c r="L1168">
        <v>1189.25</v>
      </c>
      <c r="M1168">
        <v>1163.5999999999999</v>
      </c>
      <c r="N1168">
        <v>1172.8</v>
      </c>
      <c r="O1168">
        <v>1170.45</v>
      </c>
      <c r="P1168">
        <v>1168.3499999999999</v>
      </c>
      <c r="Q1168">
        <v>1172.48</v>
      </c>
      <c r="R1168">
        <v>13117927</v>
      </c>
      <c r="S1168">
        <v>15380495808.299999</v>
      </c>
      <c r="T1168">
        <v>260022</v>
      </c>
      <c r="U1168">
        <v>6008482</v>
      </c>
      <c r="V1168">
        <v>45.8</v>
      </c>
      <c r="W1168" s="3">
        <f>StockData[[#This Row],[CLOSE]]-StockData[[#This Row],[PREV. CLOSE]]</f>
        <v>-4.4500000000000455</v>
      </c>
      <c r="X1168" s="2">
        <f>IFERROR((StockData[[#This Row],[CLOSE]]-StockData[[#This Row],[PREV. CLOSE]])/StockData[[#This Row],[PREV. CLOSE]],0)</f>
        <v>-3.7943383356071332E-3</v>
      </c>
      <c r="Y1168" t="str">
        <f>IF(StockData[[#This Row],[Daily Return %]]&gt;0,"Gain",IF(StockData[[#This Row],[Daily Return %]]&lt;0,"Loss","No Change"))</f>
        <v>Loss</v>
      </c>
    </row>
    <row r="1169" spans="1:25" x14ac:dyDescent="0.3">
      <c r="A1169" s="1">
        <v>45518</v>
      </c>
      <c r="B1169" s="1" t="s">
        <v>1213</v>
      </c>
      <c r="C1169" s="1" t="s">
        <v>186</v>
      </c>
      <c r="D1169">
        <f>MONTH(StockData[[#This Row],[DATE]])</f>
        <v>8</v>
      </c>
      <c r="E1169">
        <v>2024</v>
      </c>
      <c r="F1169" t="s">
        <v>163</v>
      </c>
      <c r="G1169" t="str">
        <f>"Q"&amp;ROUNDUP(StockData[[#This Row],[Month Number]]/3,0)</f>
        <v>Q3</v>
      </c>
      <c r="H1169" s="1" t="s">
        <v>1059</v>
      </c>
      <c r="I1169" s="1" t="s">
        <v>29</v>
      </c>
      <c r="J1169" t="s">
        <v>30</v>
      </c>
      <c r="K1169">
        <v>1167</v>
      </c>
      <c r="L1169">
        <v>1170.05</v>
      </c>
      <c r="M1169">
        <v>1153</v>
      </c>
      <c r="N1169">
        <v>1168.3499999999999</v>
      </c>
      <c r="O1169">
        <v>1161.2</v>
      </c>
      <c r="P1169">
        <v>1161.6500000000001</v>
      </c>
      <c r="Q1169">
        <v>1159.56</v>
      </c>
      <c r="R1169">
        <v>13431801</v>
      </c>
      <c r="S1169">
        <v>15575000780.5</v>
      </c>
      <c r="T1169">
        <v>232399</v>
      </c>
      <c r="U1169">
        <v>7107910</v>
      </c>
      <c r="V1169">
        <v>52.92</v>
      </c>
      <c r="W1169" s="3">
        <f>StockData[[#This Row],[CLOSE]]-StockData[[#This Row],[PREV. CLOSE]]</f>
        <v>-6.6999999999998181</v>
      </c>
      <c r="X1169" s="2">
        <f>IFERROR((StockData[[#This Row],[CLOSE]]-StockData[[#This Row],[PREV. CLOSE]])/StockData[[#This Row],[PREV. CLOSE]],0)</f>
        <v>-5.7345829588734696E-3</v>
      </c>
      <c r="Y1169" t="str">
        <f>IF(StockData[[#This Row],[Daily Return %]]&gt;0,"Gain",IF(StockData[[#This Row],[Daily Return %]]&lt;0,"Loss","No Change"))</f>
        <v>Loss</v>
      </c>
    </row>
    <row r="1170" spans="1:25" x14ac:dyDescent="0.3">
      <c r="A1170" s="1">
        <v>45520</v>
      </c>
      <c r="B1170" s="1" t="s">
        <v>1214</v>
      </c>
      <c r="C1170" s="1" t="s">
        <v>186</v>
      </c>
      <c r="D1170">
        <f>MONTH(StockData[[#This Row],[DATE]])</f>
        <v>8</v>
      </c>
      <c r="E1170">
        <v>2024</v>
      </c>
      <c r="F1170" t="s">
        <v>163</v>
      </c>
      <c r="G1170" t="str">
        <f>"Q"&amp;ROUNDUP(StockData[[#This Row],[Month Number]]/3,0)</f>
        <v>Q3</v>
      </c>
      <c r="H1170" s="1" t="s">
        <v>1059</v>
      </c>
      <c r="I1170" s="1" t="s">
        <v>29</v>
      </c>
      <c r="J1170" t="s">
        <v>30</v>
      </c>
      <c r="K1170">
        <v>1170</v>
      </c>
      <c r="L1170">
        <v>1193</v>
      </c>
      <c r="M1170">
        <v>1165.6500000000001</v>
      </c>
      <c r="N1170">
        <v>1161.6500000000001</v>
      </c>
      <c r="O1170">
        <v>1188.5</v>
      </c>
      <c r="P1170">
        <v>1187.25</v>
      </c>
      <c r="Q1170">
        <v>1181.45</v>
      </c>
      <c r="R1170">
        <v>10961370</v>
      </c>
      <c r="S1170">
        <v>12950302290.6</v>
      </c>
      <c r="T1170">
        <v>233289</v>
      </c>
      <c r="U1170">
        <v>5454731</v>
      </c>
      <c r="V1170">
        <v>49.76</v>
      </c>
      <c r="W1170" s="3">
        <f>StockData[[#This Row],[CLOSE]]-StockData[[#This Row],[PREV. CLOSE]]</f>
        <v>25.599999999999909</v>
      </c>
      <c r="X1170" s="2">
        <f>IFERROR((StockData[[#This Row],[CLOSE]]-StockData[[#This Row],[PREV. CLOSE]])/StockData[[#This Row],[PREV. CLOSE]],0)</f>
        <v>2.2037618904144886E-2</v>
      </c>
      <c r="Y1170" t="str">
        <f>IF(StockData[[#This Row],[Daily Return %]]&gt;0,"Gain",IF(StockData[[#This Row],[Daily Return %]]&lt;0,"Loss","No Change"))</f>
        <v>Gain</v>
      </c>
    </row>
    <row r="1171" spans="1:25" x14ac:dyDescent="0.3">
      <c r="A1171" s="1">
        <v>45523</v>
      </c>
      <c r="B1171" s="1" t="s">
        <v>1215</v>
      </c>
      <c r="C1171" s="1" t="s">
        <v>186</v>
      </c>
      <c r="D1171">
        <f>MONTH(StockData[[#This Row],[DATE]])</f>
        <v>8</v>
      </c>
      <c r="E1171">
        <v>2024</v>
      </c>
      <c r="F1171" t="s">
        <v>163</v>
      </c>
      <c r="G1171" t="str">
        <f>"Q"&amp;ROUNDUP(StockData[[#This Row],[Month Number]]/3,0)</f>
        <v>Q3</v>
      </c>
      <c r="H1171" s="1" t="s">
        <v>1059</v>
      </c>
      <c r="I1171" s="1" t="s">
        <v>29</v>
      </c>
      <c r="J1171" t="s">
        <v>30</v>
      </c>
      <c r="K1171">
        <v>1191</v>
      </c>
      <c r="L1171">
        <v>1195.75</v>
      </c>
      <c r="M1171">
        <v>1173.3</v>
      </c>
      <c r="N1171">
        <v>1187.25</v>
      </c>
      <c r="O1171">
        <v>1177.7</v>
      </c>
      <c r="P1171">
        <v>1175.9000000000001</v>
      </c>
      <c r="Q1171">
        <v>1181.33</v>
      </c>
      <c r="R1171">
        <v>6686394</v>
      </c>
      <c r="S1171">
        <v>7898845446.25</v>
      </c>
      <c r="T1171">
        <v>123110</v>
      </c>
      <c r="U1171">
        <v>3030789</v>
      </c>
      <c r="V1171">
        <v>45.33</v>
      </c>
      <c r="W1171" s="3">
        <f>StockData[[#This Row],[CLOSE]]-StockData[[#This Row],[PREV. CLOSE]]</f>
        <v>-11.349999999999909</v>
      </c>
      <c r="X1171" s="2">
        <f>IFERROR((StockData[[#This Row],[CLOSE]]-StockData[[#This Row],[PREV. CLOSE]])/StockData[[#This Row],[PREV. CLOSE]],0)</f>
        <v>-9.5599073489154845E-3</v>
      </c>
      <c r="Y1171" t="str">
        <f>IF(StockData[[#This Row],[Daily Return %]]&gt;0,"Gain",IF(StockData[[#This Row],[Daily Return %]]&lt;0,"Loss","No Change"))</f>
        <v>Loss</v>
      </c>
    </row>
    <row r="1172" spans="1:25" x14ac:dyDescent="0.3">
      <c r="A1172" s="1">
        <v>45524</v>
      </c>
      <c r="B1172" s="1" t="s">
        <v>1216</v>
      </c>
      <c r="C1172" s="1" t="s">
        <v>186</v>
      </c>
      <c r="D1172">
        <f>MONTH(StockData[[#This Row],[DATE]])</f>
        <v>8</v>
      </c>
      <c r="E1172">
        <v>2024</v>
      </c>
      <c r="F1172" t="s">
        <v>163</v>
      </c>
      <c r="G1172" t="str">
        <f>"Q"&amp;ROUNDUP(StockData[[#This Row],[Month Number]]/3,0)</f>
        <v>Q3</v>
      </c>
      <c r="H1172" s="1" t="s">
        <v>1059</v>
      </c>
      <c r="I1172" s="1" t="s">
        <v>29</v>
      </c>
      <c r="J1172" t="s">
        <v>30</v>
      </c>
      <c r="K1172">
        <v>1174.2</v>
      </c>
      <c r="L1172">
        <v>1189.8</v>
      </c>
      <c r="M1172">
        <v>1170</v>
      </c>
      <c r="N1172">
        <v>1175.9000000000001</v>
      </c>
      <c r="O1172">
        <v>1177.3</v>
      </c>
      <c r="P1172">
        <v>1179.45</v>
      </c>
      <c r="Q1172">
        <v>1181.26</v>
      </c>
      <c r="R1172">
        <v>10427061</v>
      </c>
      <c r="S1172">
        <v>12317105974.950001</v>
      </c>
      <c r="T1172">
        <v>179266</v>
      </c>
      <c r="U1172">
        <v>4919341</v>
      </c>
      <c r="V1172">
        <v>47.18</v>
      </c>
      <c r="W1172" s="3">
        <f>StockData[[#This Row],[CLOSE]]-StockData[[#This Row],[PREV. CLOSE]]</f>
        <v>3.5499999999999545</v>
      </c>
      <c r="X1172" s="2">
        <f>IFERROR((StockData[[#This Row],[CLOSE]]-StockData[[#This Row],[PREV. CLOSE]])/StockData[[#This Row],[PREV. CLOSE]],0)</f>
        <v>3.0189641976358147E-3</v>
      </c>
      <c r="Y1172" t="str">
        <f>IF(StockData[[#This Row],[Daily Return %]]&gt;0,"Gain",IF(StockData[[#This Row],[Daily Return %]]&lt;0,"Loss","No Change"))</f>
        <v>Gain</v>
      </c>
    </row>
    <row r="1173" spans="1:25" x14ac:dyDescent="0.3">
      <c r="A1173" s="1">
        <v>45525</v>
      </c>
      <c r="B1173" s="1" t="s">
        <v>1217</v>
      </c>
      <c r="C1173" s="1" t="s">
        <v>186</v>
      </c>
      <c r="D1173">
        <f>MONTH(StockData[[#This Row],[DATE]])</f>
        <v>8</v>
      </c>
      <c r="E1173">
        <v>2024</v>
      </c>
      <c r="F1173" t="s">
        <v>163</v>
      </c>
      <c r="G1173" t="str">
        <f>"Q"&amp;ROUNDUP(StockData[[#This Row],[Month Number]]/3,0)</f>
        <v>Q3</v>
      </c>
      <c r="H1173" s="1" t="s">
        <v>1059</v>
      </c>
      <c r="I1173" s="1" t="s">
        <v>29</v>
      </c>
      <c r="J1173" t="s">
        <v>30</v>
      </c>
      <c r="K1173">
        <v>1177</v>
      </c>
      <c r="L1173">
        <v>1178.6500000000001</v>
      </c>
      <c r="M1173">
        <v>1165.0999999999999</v>
      </c>
      <c r="N1173">
        <v>1179.45</v>
      </c>
      <c r="O1173">
        <v>1175.6500000000001</v>
      </c>
      <c r="P1173">
        <v>1174.8499999999999</v>
      </c>
      <c r="Q1173">
        <v>1172.27</v>
      </c>
      <c r="R1173">
        <v>17234142</v>
      </c>
      <c r="S1173">
        <v>20203111541.650002</v>
      </c>
      <c r="T1173">
        <v>232318</v>
      </c>
      <c r="U1173">
        <v>8263320</v>
      </c>
      <c r="V1173">
        <v>47.95</v>
      </c>
      <c r="W1173" s="3">
        <f>StockData[[#This Row],[CLOSE]]-StockData[[#This Row],[PREV. CLOSE]]</f>
        <v>-4.6000000000001364</v>
      </c>
      <c r="X1173" s="2">
        <f>IFERROR((StockData[[#This Row],[CLOSE]]-StockData[[#This Row],[PREV. CLOSE]])/StockData[[#This Row],[PREV. CLOSE]],0)</f>
        <v>-3.9001229386579645E-3</v>
      </c>
      <c r="Y1173" t="str">
        <f>IF(StockData[[#This Row],[Daily Return %]]&gt;0,"Gain",IF(StockData[[#This Row],[Daily Return %]]&lt;0,"Loss","No Change"))</f>
        <v>Loss</v>
      </c>
    </row>
    <row r="1174" spans="1:25" x14ac:dyDescent="0.3">
      <c r="A1174" s="1">
        <v>45526</v>
      </c>
      <c r="B1174" s="1" t="s">
        <v>1218</v>
      </c>
      <c r="C1174" s="1" t="s">
        <v>186</v>
      </c>
      <c r="D1174">
        <f>MONTH(StockData[[#This Row],[DATE]])</f>
        <v>8</v>
      </c>
      <c r="E1174">
        <v>2024</v>
      </c>
      <c r="F1174" t="s">
        <v>163</v>
      </c>
      <c r="G1174" t="str">
        <f>"Q"&amp;ROUNDUP(StockData[[#This Row],[Month Number]]/3,0)</f>
        <v>Q3</v>
      </c>
      <c r="H1174" s="1" t="s">
        <v>1059</v>
      </c>
      <c r="I1174" s="1" t="s">
        <v>29</v>
      </c>
      <c r="J1174" t="s">
        <v>30</v>
      </c>
      <c r="K1174">
        <v>1182</v>
      </c>
      <c r="L1174">
        <v>1192.5999999999999</v>
      </c>
      <c r="M1174">
        <v>1176.5999999999999</v>
      </c>
      <c r="N1174">
        <v>1174.8499999999999</v>
      </c>
      <c r="O1174">
        <v>1190.8499999999999</v>
      </c>
      <c r="P1174">
        <v>1191.0999999999999</v>
      </c>
      <c r="Q1174">
        <v>1187.45</v>
      </c>
      <c r="R1174">
        <v>8564142</v>
      </c>
      <c r="S1174">
        <v>10169462494.049999</v>
      </c>
      <c r="T1174">
        <v>248029</v>
      </c>
      <c r="U1174">
        <v>5412334</v>
      </c>
      <c r="V1174">
        <v>63.2</v>
      </c>
      <c r="W1174" s="3">
        <f>StockData[[#This Row],[CLOSE]]-StockData[[#This Row],[PREV. CLOSE]]</f>
        <v>16.25</v>
      </c>
      <c r="X1174" s="2">
        <f>IFERROR((StockData[[#This Row],[CLOSE]]-StockData[[#This Row],[PREV. CLOSE]])/StockData[[#This Row],[PREV. CLOSE]],0)</f>
        <v>1.3831552964208198E-2</v>
      </c>
      <c r="Y1174" t="str">
        <f>IF(StockData[[#This Row],[Daily Return %]]&gt;0,"Gain",IF(StockData[[#This Row],[Daily Return %]]&lt;0,"Loss","No Change"))</f>
        <v>Gain</v>
      </c>
    </row>
    <row r="1175" spans="1:25" x14ac:dyDescent="0.3">
      <c r="A1175" s="1">
        <v>45527</v>
      </c>
      <c r="B1175" s="1" t="s">
        <v>1219</v>
      </c>
      <c r="C1175" s="1" t="s">
        <v>186</v>
      </c>
      <c r="D1175">
        <f>MONTH(StockData[[#This Row],[DATE]])</f>
        <v>8</v>
      </c>
      <c r="E1175">
        <v>2024</v>
      </c>
      <c r="F1175" t="s">
        <v>163</v>
      </c>
      <c r="G1175" t="str">
        <f>"Q"&amp;ROUNDUP(StockData[[#This Row],[Month Number]]/3,0)</f>
        <v>Q3</v>
      </c>
      <c r="H1175" s="1" t="s">
        <v>1059</v>
      </c>
      <c r="I1175" s="1" t="s">
        <v>29</v>
      </c>
      <c r="J1175" t="s">
        <v>30</v>
      </c>
      <c r="K1175">
        <v>1193</v>
      </c>
      <c r="L1175">
        <v>1205</v>
      </c>
      <c r="M1175">
        <v>1188.55</v>
      </c>
      <c r="N1175">
        <v>1191.0999999999999</v>
      </c>
      <c r="O1175">
        <v>1204.5999999999999</v>
      </c>
      <c r="P1175">
        <v>1203.5</v>
      </c>
      <c r="Q1175">
        <v>1199.93</v>
      </c>
      <c r="R1175">
        <v>7518309</v>
      </c>
      <c r="S1175">
        <v>9021422625.6000004</v>
      </c>
      <c r="T1175">
        <v>173481</v>
      </c>
      <c r="U1175">
        <v>4757508</v>
      </c>
      <c r="V1175">
        <v>63.28</v>
      </c>
      <c r="W1175" s="3">
        <f>StockData[[#This Row],[CLOSE]]-StockData[[#This Row],[PREV. CLOSE]]</f>
        <v>12.400000000000091</v>
      </c>
      <c r="X1175" s="2">
        <f>IFERROR((StockData[[#This Row],[CLOSE]]-StockData[[#This Row],[PREV. CLOSE]])/StockData[[#This Row],[PREV. CLOSE]],0)</f>
        <v>1.0410544874485847E-2</v>
      </c>
      <c r="Y1175" t="str">
        <f>IF(StockData[[#This Row],[Daily Return %]]&gt;0,"Gain",IF(StockData[[#This Row],[Daily Return %]]&lt;0,"Loss","No Change"))</f>
        <v>Gain</v>
      </c>
    </row>
    <row r="1176" spans="1:25" x14ac:dyDescent="0.3">
      <c r="A1176" s="1">
        <v>45530</v>
      </c>
      <c r="B1176" s="1" t="s">
        <v>1220</v>
      </c>
      <c r="C1176" s="1" t="s">
        <v>186</v>
      </c>
      <c r="D1176">
        <f>MONTH(StockData[[#This Row],[DATE]])</f>
        <v>8</v>
      </c>
      <c r="E1176">
        <v>2024</v>
      </c>
      <c r="F1176" t="s">
        <v>163</v>
      </c>
      <c r="G1176" t="str">
        <f>"Q"&amp;ROUNDUP(StockData[[#This Row],[Month Number]]/3,0)</f>
        <v>Q3</v>
      </c>
      <c r="H1176" s="1" t="s">
        <v>1059</v>
      </c>
      <c r="I1176" s="1" t="s">
        <v>29</v>
      </c>
      <c r="J1176" t="s">
        <v>30</v>
      </c>
      <c r="K1176">
        <v>1205.55</v>
      </c>
      <c r="L1176">
        <v>1214.95</v>
      </c>
      <c r="M1176">
        <v>1201.05</v>
      </c>
      <c r="N1176">
        <v>1203.5</v>
      </c>
      <c r="O1176">
        <v>1213.8</v>
      </c>
      <c r="P1176">
        <v>1213.3</v>
      </c>
      <c r="Q1176">
        <v>1211</v>
      </c>
      <c r="R1176">
        <v>10920226</v>
      </c>
      <c r="S1176">
        <v>13224400323.25</v>
      </c>
      <c r="T1176">
        <v>149344</v>
      </c>
      <c r="U1176">
        <v>7750510</v>
      </c>
      <c r="V1176">
        <v>70.97</v>
      </c>
      <c r="W1176" s="3">
        <f>StockData[[#This Row],[CLOSE]]-StockData[[#This Row],[PREV. CLOSE]]</f>
        <v>9.7999999999999545</v>
      </c>
      <c r="X1176" s="2">
        <f>IFERROR((StockData[[#This Row],[CLOSE]]-StockData[[#This Row],[PREV. CLOSE]])/StockData[[#This Row],[PREV. CLOSE]],0)</f>
        <v>8.1429164935604113E-3</v>
      </c>
      <c r="Y1176" t="str">
        <f>IF(StockData[[#This Row],[Daily Return %]]&gt;0,"Gain",IF(StockData[[#This Row],[Daily Return %]]&lt;0,"Loss","No Change"))</f>
        <v>Gain</v>
      </c>
    </row>
    <row r="1177" spans="1:25" x14ac:dyDescent="0.3">
      <c r="A1177" s="1">
        <v>45531</v>
      </c>
      <c r="B1177" s="1" t="s">
        <v>1221</v>
      </c>
      <c r="C1177" s="1" t="s">
        <v>186</v>
      </c>
      <c r="D1177">
        <f>MONTH(StockData[[#This Row],[DATE]])</f>
        <v>8</v>
      </c>
      <c r="E1177">
        <v>2024</v>
      </c>
      <c r="F1177" t="s">
        <v>163</v>
      </c>
      <c r="G1177" t="str">
        <f>"Q"&amp;ROUNDUP(StockData[[#This Row],[Month Number]]/3,0)</f>
        <v>Q3</v>
      </c>
      <c r="H1177" s="1" t="s">
        <v>1059</v>
      </c>
      <c r="I1177" s="1" t="s">
        <v>29</v>
      </c>
      <c r="J1177" t="s">
        <v>30</v>
      </c>
      <c r="K1177">
        <v>1213.3</v>
      </c>
      <c r="L1177">
        <v>1232.5</v>
      </c>
      <c r="M1177">
        <v>1208.9000000000001</v>
      </c>
      <c r="N1177">
        <v>1213.3</v>
      </c>
      <c r="O1177">
        <v>1221.4000000000001</v>
      </c>
      <c r="P1177">
        <v>1226.3499999999999</v>
      </c>
      <c r="Q1177">
        <v>1222.9100000000001</v>
      </c>
      <c r="R1177">
        <v>16295325</v>
      </c>
      <c r="S1177">
        <v>19927790422.650002</v>
      </c>
      <c r="T1177">
        <v>196362</v>
      </c>
      <c r="U1177">
        <v>9162721</v>
      </c>
      <c r="V1177">
        <v>56.23</v>
      </c>
      <c r="W1177" s="3">
        <f>StockData[[#This Row],[CLOSE]]-StockData[[#This Row],[PREV. CLOSE]]</f>
        <v>13.049999999999955</v>
      </c>
      <c r="X1177" s="2">
        <f>IFERROR((StockData[[#This Row],[CLOSE]]-StockData[[#This Row],[PREV. CLOSE]])/StockData[[#This Row],[PREV. CLOSE]],0)</f>
        <v>1.0755789994230573E-2</v>
      </c>
      <c r="Y1177" t="str">
        <f>IF(StockData[[#This Row],[Daily Return %]]&gt;0,"Gain",IF(StockData[[#This Row],[Daily Return %]]&lt;0,"Loss","No Change"))</f>
        <v>Gain</v>
      </c>
    </row>
    <row r="1178" spans="1:25" x14ac:dyDescent="0.3">
      <c r="A1178" s="1">
        <v>45532</v>
      </c>
      <c r="B1178" s="1" t="s">
        <v>1222</v>
      </c>
      <c r="C1178" s="1" t="s">
        <v>186</v>
      </c>
      <c r="D1178">
        <f>MONTH(StockData[[#This Row],[DATE]])</f>
        <v>8</v>
      </c>
      <c r="E1178">
        <v>2024</v>
      </c>
      <c r="F1178" t="s">
        <v>163</v>
      </c>
      <c r="G1178" t="str">
        <f>"Q"&amp;ROUNDUP(StockData[[#This Row],[Month Number]]/3,0)</f>
        <v>Q3</v>
      </c>
      <c r="H1178" s="1" t="s">
        <v>1059</v>
      </c>
      <c r="I1178" s="1" t="s">
        <v>29</v>
      </c>
      <c r="J1178" t="s">
        <v>30</v>
      </c>
      <c r="K1178">
        <v>1222.6500000000001</v>
      </c>
      <c r="L1178">
        <v>1226.4000000000001</v>
      </c>
      <c r="M1178">
        <v>1217.3</v>
      </c>
      <c r="N1178">
        <v>1226.3499999999999</v>
      </c>
      <c r="O1178">
        <v>1221</v>
      </c>
      <c r="P1178">
        <v>1223.8499999999999</v>
      </c>
      <c r="Q1178">
        <v>1223.2</v>
      </c>
      <c r="R1178">
        <v>12291305</v>
      </c>
      <c r="S1178">
        <v>15034780643.15</v>
      </c>
      <c r="T1178">
        <v>189822</v>
      </c>
      <c r="U1178">
        <v>6070412</v>
      </c>
      <c r="V1178">
        <v>49.39</v>
      </c>
      <c r="W1178" s="3">
        <f>StockData[[#This Row],[CLOSE]]-StockData[[#This Row],[PREV. CLOSE]]</f>
        <v>-2.5</v>
      </c>
      <c r="X1178" s="2">
        <f>IFERROR((StockData[[#This Row],[CLOSE]]-StockData[[#This Row],[PREV. CLOSE]])/StockData[[#This Row],[PREV. CLOSE]],0)</f>
        <v>-2.0385697394707876E-3</v>
      </c>
      <c r="Y1178" t="str">
        <f>IF(StockData[[#This Row],[Daily Return %]]&gt;0,"Gain",IF(StockData[[#This Row],[Daily Return %]]&lt;0,"Loss","No Change"))</f>
        <v>Loss</v>
      </c>
    </row>
    <row r="1179" spans="1:25" x14ac:dyDescent="0.3">
      <c r="A1179" s="1">
        <v>45533</v>
      </c>
      <c r="B1179" s="1" t="s">
        <v>1223</v>
      </c>
      <c r="C1179" s="1" t="s">
        <v>186</v>
      </c>
      <c r="D1179">
        <f>MONTH(StockData[[#This Row],[DATE]])</f>
        <v>8</v>
      </c>
      <c r="E1179">
        <v>2024</v>
      </c>
      <c r="F1179" t="s">
        <v>163</v>
      </c>
      <c r="G1179" t="str">
        <f>"Q"&amp;ROUNDUP(StockData[[#This Row],[Month Number]]/3,0)</f>
        <v>Q3</v>
      </c>
      <c r="H1179" s="1" t="s">
        <v>1059</v>
      </c>
      <c r="I1179" s="1" t="s">
        <v>29</v>
      </c>
      <c r="J1179" t="s">
        <v>30</v>
      </c>
      <c r="K1179">
        <v>1218.95</v>
      </c>
      <c r="L1179">
        <v>1235</v>
      </c>
      <c r="M1179">
        <v>1217</v>
      </c>
      <c r="N1179">
        <v>1223.8499999999999</v>
      </c>
      <c r="O1179">
        <v>1222.75</v>
      </c>
      <c r="P1179">
        <v>1221.9000000000001</v>
      </c>
      <c r="Q1179">
        <v>1225.43</v>
      </c>
      <c r="R1179">
        <v>10806748</v>
      </c>
      <c r="S1179">
        <v>13242885244.549999</v>
      </c>
      <c r="T1179">
        <v>234393</v>
      </c>
      <c r="U1179">
        <v>5998619</v>
      </c>
      <c r="V1179">
        <v>55.51</v>
      </c>
      <c r="W1179" s="3">
        <f>StockData[[#This Row],[CLOSE]]-StockData[[#This Row],[PREV. CLOSE]]</f>
        <v>-1.9499999999998181</v>
      </c>
      <c r="X1179" s="2">
        <f>IFERROR((StockData[[#This Row],[CLOSE]]-StockData[[#This Row],[PREV. CLOSE]])/StockData[[#This Row],[PREV. CLOSE]],0)</f>
        <v>-1.5933325162395867E-3</v>
      </c>
      <c r="Y1179" t="str">
        <f>IF(StockData[[#This Row],[Daily Return %]]&gt;0,"Gain",IF(StockData[[#This Row],[Daily Return %]]&lt;0,"Loss","No Change"))</f>
        <v>Loss</v>
      </c>
    </row>
    <row r="1180" spans="1:25" x14ac:dyDescent="0.3">
      <c r="A1180" s="1">
        <v>45534</v>
      </c>
      <c r="B1180" s="1" t="s">
        <v>1224</v>
      </c>
      <c r="C1180" s="1" t="s">
        <v>186</v>
      </c>
      <c r="D1180">
        <f>MONTH(StockData[[#This Row],[DATE]])</f>
        <v>8</v>
      </c>
      <c r="E1180">
        <v>2024</v>
      </c>
      <c r="F1180" t="s">
        <v>163</v>
      </c>
      <c r="G1180" t="str">
        <f>"Q"&amp;ROUNDUP(StockData[[#This Row],[Month Number]]/3,0)</f>
        <v>Q3</v>
      </c>
      <c r="H1180" s="1" t="s">
        <v>1059</v>
      </c>
      <c r="I1180" s="1" t="s">
        <v>29</v>
      </c>
      <c r="J1180" t="s">
        <v>30</v>
      </c>
      <c r="K1180">
        <v>1230</v>
      </c>
      <c r="L1180">
        <v>1235.55</v>
      </c>
      <c r="M1180">
        <v>1218.9000000000001</v>
      </c>
      <c r="N1180">
        <v>1221.9000000000001</v>
      </c>
      <c r="O1180">
        <v>1232</v>
      </c>
      <c r="P1180">
        <v>1229.2</v>
      </c>
      <c r="Q1180">
        <v>1228.19</v>
      </c>
      <c r="R1180">
        <v>21211148</v>
      </c>
      <c r="S1180">
        <v>26051302724.150002</v>
      </c>
      <c r="T1180">
        <v>280420</v>
      </c>
      <c r="U1180">
        <v>13086144</v>
      </c>
      <c r="V1180">
        <v>61.69</v>
      </c>
      <c r="W1180" s="3">
        <f>StockData[[#This Row],[CLOSE]]-StockData[[#This Row],[PREV. CLOSE]]</f>
        <v>7.2999999999999545</v>
      </c>
      <c r="X1180" s="2">
        <f>IFERROR((StockData[[#This Row],[CLOSE]]-StockData[[#This Row],[PREV. CLOSE]])/StockData[[#This Row],[PREV. CLOSE]],0)</f>
        <v>5.9743023160651072E-3</v>
      </c>
      <c r="Y1180" t="str">
        <f>IF(StockData[[#This Row],[Daily Return %]]&gt;0,"Gain",IF(StockData[[#This Row],[Daily Return %]]&lt;0,"Loss","No Change"))</f>
        <v>Gain</v>
      </c>
    </row>
    <row r="1181" spans="1:25" x14ac:dyDescent="0.3">
      <c r="A1181" s="1">
        <v>45537</v>
      </c>
      <c r="B1181" s="1" t="s">
        <v>1225</v>
      </c>
      <c r="C1181" s="1" t="s">
        <v>208</v>
      </c>
      <c r="D1181">
        <f>MONTH(StockData[[#This Row],[DATE]])</f>
        <v>9</v>
      </c>
      <c r="E1181">
        <v>2024</v>
      </c>
      <c r="F1181" t="s">
        <v>163</v>
      </c>
      <c r="G1181" t="str">
        <f>"Q"&amp;ROUNDUP(StockData[[#This Row],[Month Number]]/3,0)</f>
        <v>Q3</v>
      </c>
      <c r="H1181" s="1" t="s">
        <v>1059</v>
      </c>
      <c r="I1181" s="1" t="s">
        <v>29</v>
      </c>
      <c r="J1181" t="s">
        <v>30</v>
      </c>
      <c r="K1181">
        <v>1239</v>
      </c>
      <c r="L1181">
        <v>1239.2</v>
      </c>
      <c r="M1181">
        <v>1222.5</v>
      </c>
      <c r="N1181">
        <v>1229.2</v>
      </c>
      <c r="O1181">
        <v>1229.05</v>
      </c>
      <c r="P1181">
        <v>1229.95</v>
      </c>
      <c r="Q1181">
        <v>1229.7</v>
      </c>
      <c r="R1181">
        <v>12516759</v>
      </c>
      <c r="S1181">
        <v>15391898359.799999</v>
      </c>
      <c r="T1181">
        <v>303615</v>
      </c>
      <c r="U1181">
        <v>8125381</v>
      </c>
      <c r="V1181">
        <v>64.92</v>
      </c>
      <c r="W1181" s="3">
        <f>StockData[[#This Row],[CLOSE]]-StockData[[#This Row],[PREV. CLOSE]]</f>
        <v>0.75</v>
      </c>
      <c r="X1181" s="2">
        <f>IFERROR((StockData[[#This Row],[CLOSE]]-StockData[[#This Row],[PREV. CLOSE]])/StockData[[#This Row],[PREV. CLOSE]],0)</f>
        <v>6.1015294500488119E-4</v>
      </c>
      <c r="Y1181" t="str">
        <f>IF(StockData[[#This Row],[Daily Return %]]&gt;0,"Gain",IF(StockData[[#This Row],[Daily Return %]]&lt;0,"Loss","No Change"))</f>
        <v>Gain</v>
      </c>
    </row>
    <row r="1182" spans="1:25" x14ac:dyDescent="0.3">
      <c r="A1182" s="1">
        <v>45538</v>
      </c>
      <c r="B1182" s="1" t="s">
        <v>1226</v>
      </c>
      <c r="C1182" s="1" t="s">
        <v>208</v>
      </c>
      <c r="D1182">
        <f>MONTH(StockData[[#This Row],[DATE]])</f>
        <v>9</v>
      </c>
      <c r="E1182">
        <v>2024</v>
      </c>
      <c r="F1182" t="s">
        <v>163</v>
      </c>
      <c r="G1182" t="str">
        <f>"Q"&amp;ROUNDUP(StockData[[#This Row],[Month Number]]/3,0)</f>
        <v>Q3</v>
      </c>
      <c r="H1182" s="1" t="s">
        <v>1059</v>
      </c>
      <c r="I1182" s="1" t="s">
        <v>29</v>
      </c>
      <c r="J1182" t="s">
        <v>30</v>
      </c>
      <c r="K1182">
        <v>1227.2</v>
      </c>
      <c r="L1182">
        <v>1250.95</v>
      </c>
      <c r="M1182">
        <v>1220.4000000000001</v>
      </c>
      <c r="N1182">
        <v>1229.95</v>
      </c>
      <c r="O1182">
        <v>1247</v>
      </c>
      <c r="P1182">
        <v>1247.7</v>
      </c>
      <c r="Q1182">
        <v>1236.45</v>
      </c>
      <c r="R1182">
        <v>19114907</v>
      </c>
      <c r="S1182">
        <v>23634702771.549999</v>
      </c>
      <c r="T1182">
        <v>241160</v>
      </c>
      <c r="U1182">
        <v>11369194</v>
      </c>
      <c r="V1182">
        <v>59.48</v>
      </c>
      <c r="W1182" s="3">
        <f>StockData[[#This Row],[CLOSE]]-StockData[[#This Row],[PREV. CLOSE]]</f>
        <v>17.75</v>
      </c>
      <c r="X1182" s="2">
        <f>IFERROR((StockData[[#This Row],[CLOSE]]-StockData[[#This Row],[PREV. CLOSE]])/StockData[[#This Row],[PREV. CLOSE]],0)</f>
        <v>1.4431480954510346E-2</v>
      </c>
      <c r="Y1182" t="str">
        <f>IF(StockData[[#This Row],[Daily Return %]]&gt;0,"Gain",IF(StockData[[#This Row],[Daily Return %]]&lt;0,"Loss","No Change"))</f>
        <v>Gain</v>
      </c>
    </row>
    <row r="1183" spans="1:25" x14ac:dyDescent="0.3">
      <c r="A1183" s="1">
        <v>45539</v>
      </c>
      <c r="B1183" s="1" t="s">
        <v>1227</v>
      </c>
      <c r="C1183" s="1" t="s">
        <v>208</v>
      </c>
      <c r="D1183">
        <f>MONTH(StockData[[#This Row],[DATE]])</f>
        <v>9</v>
      </c>
      <c r="E1183">
        <v>2024</v>
      </c>
      <c r="F1183" t="s">
        <v>163</v>
      </c>
      <c r="G1183" t="str">
        <f>"Q"&amp;ROUNDUP(StockData[[#This Row],[Month Number]]/3,0)</f>
        <v>Q3</v>
      </c>
      <c r="H1183" s="1" t="s">
        <v>1059</v>
      </c>
      <c r="I1183" s="1" t="s">
        <v>29</v>
      </c>
      <c r="J1183" t="s">
        <v>30</v>
      </c>
      <c r="K1183">
        <v>1239.8499999999999</v>
      </c>
      <c r="L1183">
        <v>1243.7</v>
      </c>
      <c r="M1183">
        <v>1232.8</v>
      </c>
      <c r="N1183">
        <v>1247.7</v>
      </c>
      <c r="O1183">
        <v>1234.8</v>
      </c>
      <c r="P1183">
        <v>1236.3499999999999</v>
      </c>
      <c r="Q1183">
        <v>1237.93</v>
      </c>
      <c r="R1183">
        <v>13505843</v>
      </c>
      <c r="S1183">
        <v>16719275265.799999</v>
      </c>
      <c r="T1183">
        <v>239189</v>
      </c>
      <c r="U1183">
        <v>8181463</v>
      </c>
      <c r="V1183">
        <v>60.58</v>
      </c>
      <c r="W1183" s="3">
        <f>StockData[[#This Row],[CLOSE]]-StockData[[#This Row],[PREV. CLOSE]]</f>
        <v>-11.350000000000136</v>
      </c>
      <c r="X1183" s="2">
        <f>IFERROR((StockData[[#This Row],[CLOSE]]-StockData[[#This Row],[PREV. CLOSE]])/StockData[[#This Row],[PREV. CLOSE]],0)</f>
        <v>-9.0967379979162745E-3</v>
      </c>
      <c r="Y1183" t="str">
        <f>IF(StockData[[#This Row],[Daily Return %]]&gt;0,"Gain",IF(StockData[[#This Row],[Daily Return %]]&lt;0,"Loss","No Change"))</f>
        <v>Loss</v>
      </c>
    </row>
    <row r="1184" spans="1:25" x14ac:dyDescent="0.3">
      <c r="A1184" s="1">
        <v>45540</v>
      </c>
      <c r="B1184" s="1" t="s">
        <v>1228</v>
      </c>
      <c r="C1184" s="1" t="s">
        <v>208</v>
      </c>
      <c r="D1184">
        <f>MONTH(StockData[[#This Row],[DATE]])</f>
        <v>9</v>
      </c>
      <c r="E1184">
        <v>2024</v>
      </c>
      <c r="F1184" t="s">
        <v>163</v>
      </c>
      <c r="G1184" t="str">
        <f>"Q"&amp;ROUNDUP(StockData[[#This Row],[Month Number]]/3,0)</f>
        <v>Q3</v>
      </c>
      <c r="H1184" s="1" t="s">
        <v>1059</v>
      </c>
      <c r="I1184" s="1" t="s">
        <v>29</v>
      </c>
      <c r="J1184" t="s">
        <v>30</v>
      </c>
      <c r="K1184">
        <v>1238</v>
      </c>
      <c r="L1184">
        <v>1244.8499999999999</v>
      </c>
      <c r="M1184">
        <v>1231.3</v>
      </c>
      <c r="N1184">
        <v>1236.3499999999999</v>
      </c>
      <c r="O1184">
        <v>1235.3499999999999</v>
      </c>
      <c r="P1184">
        <v>1235.95</v>
      </c>
      <c r="Q1184">
        <v>1235.75</v>
      </c>
      <c r="R1184">
        <v>9142811</v>
      </c>
      <c r="S1184">
        <v>11298202305.6</v>
      </c>
      <c r="T1184">
        <v>160981</v>
      </c>
      <c r="U1184">
        <v>6036567</v>
      </c>
      <c r="V1184">
        <v>66.03</v>
      </c>
      <c r="W1184" s="3">
        <f>StockData[[#This Row],[CLOSE]]-StockData[[#This Row],[PREV. CLOSE]]</f>
        <v>-0.39999999999986358</v>
      </c>
      <c r="X1184" s="2">
        <f>IFERROR((StockData[[#This Row],[CLOSE]]-StockData[[#This Row],[PREV. CLOSE]])/StockData[[#This Row],[PREV. CLOSE]],0)</f>
        <v>-3.23532980143053E-4</v>
      </c>
      <c r="Y1184" t="str">
        <f>IF(StockData[[#This Row],[Daily Return %]]&gt;0,"Gain",IF(StockData[[#This Row],[Daily Return %]]&lt;0,"Loss","No Change"))</f>
        <v>Loss</v>
      </c>
    </row>
    <row r="1185" spans="1:25" x14ac:dyDescent="0.3">
      <c r="A1185" s="1">
        <v>45541</v>
      </c>
      <c r="B1185" s="1" t="s">
        <v>1229</v>
      </c>
      <c r="C1185" s="1" t="s">
        <v>208</v>
      </c>
      <c r="D1185">
        <f>MONTH(StockData[[#This Row],[DATE]])</f>
        <v>9</v>
      </c>
      <c r="E1185">
        <v>2024</v>
      </c>
      <c r="F1185" t="s">
        <v>163</v>
      </c>
      <c r="G1185" t="str">
        <f>"Q"&amp;ROUNDUP(StockData[[#This Row],[Month Number]]/3,0)</f>
        <v>Q3</v>
      </c>
      <c r="H1185" s="1" t="s">
        <v>1059</v>
      </c>
      <c r="I1185" s="1" t="s">
        <v>29</v>
      </c>
      <c r="J1185" t="s">
        <v>30</v>
      </c>
      <c r="K1185">
        <v>1225.95</v>
      </c>
      <c r="L1185">
        <v>1233.9000000000001</v>
      </c>
      <c r="M1185">
        <v>1205</v>
      </c>
      <c r="N1185">
        <v>1235.95</v>
      </c>
      <c r="O1185">
        <v>1209.45</v>
      </c>
      <c r="P1185">
        <v>1208.1500000000001</v>
      </c>
      <c r="Q1185">
        <v>1217.46</v>
      </c>
      <c r="R1185">
        <v>10170479</v>
      </c>
      <c r="S1185">
        <v>12382167972.950001</v>
      </c>
      <c r="T1185">
        <v>347361</v>
      </c>
      <c r="U1185">
        <v>5377433</v>
      </c>
      <c r="V1185">
        <v>52.87</v>
      </c>
      <c r="W1185" s="3">
        <f>StockData[[#This Row],[CLOSE]]-StockData[[#This Row],[PREV. CLOSE]]</f>
        <v>-27.799999999999955</v>
      </c>
      <c r="X1185" s="2">
        <f>IFERROR((StockData[[#This Row],[CLOSE]]-StockData[[#This Row],[PREV. CLOSE]])/StockData[[#This Row],[PREV. CLOSE]],0)</f>
        <v>-2.2492819288806143E-2</v>
      </c>
      <c r="Y1185" t="str">
        <f>IF(StockData[[#This Row],[Daily Return %]]&gt;0,"Gain",IF(StockData[[#This Row],[Daily Return %]]&lt;0,"Loss","No Change"))</f>
        <v>Loss</v>
      </c>
    </row>
    <row r="1186" spans="1:25" x14ac:dyDescent="0.3">
      <c r="A1186" s="1">
        <v>45544</v>
      </c>
      <c r="B1186" s="1" t="s">
        <v>1230</v>
      </c>
      <c r="C1186" s="1" t="s">
        <v>208</v>
      </c>
      <c r="D1186">
        <f>MONTH(StockData[[#This Row],[DATE]])</f>
        <v>9</v>
      </c>
      <c r="E1186">
        <v>2024</v>
      </c>
      <c r="F1186" t="s">
        <v>163</v>
      </c>
      <c r="G1186" t="str">
        <f>"Q"&amp;ROUNDUP(StockData[[#This Row],[Month Number]]/3,0)</f>
        <v>Q3</v>
      </c>
      <c r="H1186" s="1" t="s">
        <v>1059</v>
      </c>
      <c r="I1186" s="1" t="s">
        <v>29</v>
      </c>
      <c r="J1186" t="s">
        <v>30</v>
      </c>
      <c r="K1186">
        <v>1202.9000000000001</v>
      </c>
      <c r="L1186">
        <v>1238.3</v>
      </c>
      <c r="M1186">
        <v>1200.45</v>
      </c>
      <c r="N1186">
        <v>1208.1500000000001</v>
      </c>
      <c r="O1186">
        <v>1233.45</v>
      </c>
      <c r="P1186">
        <v>1235</v>
      </c>
      <c r="Q1186">
        <v>1225.45</v>
      </c>
      <c r="R1186">
        <v>13863250</v>
      </c>
      <c r="S1186">
        <v>16988666399.950001</v>
      </c>
      <c r="T1186">
        <v>241629</v>
      </c>
      <c r="U1186">
        <v>9068199</v>
      </c>
      <c r="V1186">
        <v>65.41</v>
      </c>
      <c r="W1186" s="3">
        <f>StockData[[#This Row],[CLOSE]]-StockData[[#This Row],[PREV. CLOSE]]</f>
        <v>26.849999999999909</v>
      </c>
      <c r="X1186" s="2">
        <f>IFERROR((StockData[[#This Row],[CLOSE]]-StockData[[#This Row],[PREV. CLOSE]])/StockData[[#This Row],[PREV. CLOSE]],0)</f>
        <v>2.2224061581757156E-2</v>
      </c>
      <c r="Y1186" t="str">
        <f>IF(StockData[[#This Row],[Daily Return %]]&gt;0,"Gain",IF(StockData[[#This Row],[Daily Return %]]&lt;0,"Loss","No Change"))</f>
        <v>Gain</v>
      </c>
    </row>
    <row r="1187" spans="1:25" x14ac:dyDescent="0.3">
      <c r="A1187" s="1">
        <v>45545</v>
      </c>
      <c r="B1187" s="1" t="s">
        <v>1231</v>
      </c>
      <c r="C1187" s="1" t="s">
        <v>208</v>
      </c>
      <c r="D1187">
        <f>MONTH(StockData[[#This Row],[DATE]])</f>
        <v>9</v>
      </c>
      <c r="E1187">
        <v>2024</v>
      </c>
      <c r="F1187" t="s">
        <v>163</v>
      </c>
      <c r="G1187" t="str">
        <f>"Q"&amp;ROUNDUP(StockData[[#This Row],[Month Number]]/3,0)</f>
        <v>Q3</v>
      </c>
      <c r="H1187" s="1" t="s">
        <v>1059</v>
      </c>
      <c r="I1187" s="1" t="s">
        <v>29</v>
      </c>
      <c r="J1187" t="s">
        <v>30</v>
      </c>
      <c r="K1187">
        <v>1236.95</v>
      </c>
      <c r="L1187">
        <v>1241.3499999999999</v>
      </c>
      <c r="M1187">
        <v>1227</v>
      </c>
      <c r="N1187">
        <v>1235</v>
      </c>
      <c r="O1187">
        <v>1237.7</v>
      </c>
      <c r="P1187">
        <v>1237.3</v>
      </c>
      <c r="Q1187">
        <v>1235.8499999999999</v>
      </c>
      <c r="R1187">
        <v>15545130</v>
      </c>
      <c r="S1187">
        <v>19211436678.400002</v>
      </c>
      <c r="T1187">
        <v>323300</v>
      </c>
      <c r="U1187">
        <v>9422327</v>
      </c>
      <c r="V1187">
        <v>60.61</v>
      </c>
      <c r="W1187" s="3">
        <f>StockData[[#This Row],[CLOSE]]-StockData[[#This Row],[PREV. CLOSE]]</f>
        <v>2.2999999999999545</v>
      </c>
      <c r="X1187" s="2">
        <f>IFERROR((StockData[[#This Row],[CLOSE]]-StockData[[#This Row],[PREV. CLOSE]])/StockData[[#This Row],[PREV. CLOSE]],0)</f>
        <v>1.8623481781376149E-3</v>
      </c>
      <c r="Y1187" t="str">
        <f>IF(StockData[[#This Row],[Daily Return %]]&gt;0,"Gain",IF(StockData[[#This Row],[Daily Return %]]&lt;0,"Loss","No Change"))</f>
        <v>Gain</v>
      </c>
    </row>
    <row r="1188" spans="1:25" x14ac:dyDescent="0.3">
      <c r="A1188" s="1">
        <v>45546</v>
      </c>
      <c r="B1188" s="1" t="s">
        <v>1232</v>
      </c>
      <c r="C1188" s="1" t="s">
        <v>208</v>
      </c>
      <c r="D1188">
        <f>MONTH(StockData[[#This Row],[DATE]])</f>
        <v>9</v>
      </c>
      <c r="E1188">
        <v>2024</v>
      </c>
      <c r="F1188" t="s">
        <v>163</v>
      </c>
      <c r="G1188" t="str">
        <f>"Q"&amp;ROUNDUP(StockData[[#This Row],[Month Number]]/3,0)</f>
        <v>Q3</v>
      </c>
      <c r="H1188" s="1" t="s">
        <v>1059</v>
      </c>
      <c r="I1188" s="1" t="s">
        <v>29</v>
      </c>
      <c r="J1188" t="s">
        <v>30</v>
      </c>
      <c r="K1188">
        <v>1231.5</v>
      </c>
      <c r="L1188">
        <v>1239.3</v>
      </c>
      <c r="M1188">
        <v>1226.4000000000001</v>
      </c>
      <c r="N1188">
        <v>1237.3</v>
      </c>
      <c r="O1188">
        <v>1238</v>
      </c>
      <c r="P1188">
        <v>1236.3499999999999</v>
      </c>
      <c r="Q1188">
        <v>1234.69</v>
      </c>
      <c r="R1188">
        <v>11993242</v>
      </c>
      <c r="S1188">
        <v>14807986266.1</v>
      </c>
      <c r="T1188">
        <v>183989</v>
      </c>
      <c r="U1188">
        <v>5249210</v>
      </c>
      <c r="V1188">
        <v>43.77</v>
      </c>
      <c r="W1188" s="3">
        <f>StockData[[#This Row],[CLOSE]]-StockData[[#This Row],[PREV. CLOSE]]</f>
        <v>-0.95000000000004547</v>
      </c>
      <c r="X1188" s="2">
        <f>IFERROR((StockData[[#This Row],[CLOSE]]-StockData[[#This Row],[PREV. CLOSE]])/StockData[[#This Row],[PREV. CLOSE]],0)</f>
        <v>-7.6780085670415056E-4</v>
      </c>
      <c r="Y1188" t="str">
        <f>IF(StockData[[#This Row],[Daily Return %]]&gt;0,"Gain",IF(StockData[[#This Row],[Daily Return %]]&lt;0,"Loss","No Change"))</f>
        <v>Loss</v>
      </c>
    </row>
    <row r="1189" spans="1:25" x14ac:dyDescent="0.3">
      <c r="A1189" s="1">
        <v>45547</v>
      </c>
      <c r="B1189" s="1" t="s">
        <v>1233</v>
      </c>
      <c r="C1189" s="1" t="s">
        <v>208</v>
      </c>
      <c r="D1189">
        <f>MONTH(StockData[[#This Row],[DATE]])</f>
        <v>9</v>
      </c>
      <c r="E1189">
        <v>2024</v>
      </c>
      <c r="F1189" t="s">
        <v>163</v>
      </c>
      <c r="G1189" t="str">
        <f>"Q"&amp;ROUNDUP(StockData[[#This Row],[Month Number]]/3,0)</f>
        <v>Q3</v>
      </c>
      <c r="H1189" s="1" t="s">
        <v>1059</v>
      </c>
      <c r="I1189" s="1" t="s">
        <v>29</v>
      </c>
      <c r="J1189" t="s">
        <v>30</v>
      </c>
      <c r="K1189">
        <v>1238</v>
      </c>
      <c r="L1189">
        <v>1257</v>
      </c>
      <c r="M1189">
        <v>1226.3499999999999</v>
      </c>
      <c r="N1189">
        <v>1236.3499999999999</v>
      </c>
      <c r="O1189">
        <v>1246</v>
      </c>
      <c r="P1189">
        <v>1252.1500000000001</v>
      </c>
      <c r="Q1189">
        <v>1243.23</v>
      </c>
      <c r="R1189">
        <v>15376442</v>
      </c>
      <c r="S1189">
        <v>19116492463.75</v>
      </c>
      <c r="T1189">
        <v>211567</v>
      </c>
      <c r="U1189">
        <v>8928331</v>
      </c>
      <c r="V1189">
        <v>58.06</v>
      </c>
      <c r="W1189" s="3">
        <f>StockData[[#This Row],[CLOSE]]-StockData[[#This Row],[PREV. CLOSE]]</f>
        <v>15.800000000000182</v>
      </c>
      <c r="X1189" s="2">
        <f>IFERROR((StockData[[#This Row],[CLOSE]]-StockData[[#This Row],[PREV. CLOSE]])/StockData[[#This Row],[PREV. CLOSE]],0)</f>
        <v>1.2779552715655101E-2</v>
      </c>
      <c r="Y1189" t="str">
        <f>IF(StockData[[#This Row],[Daily Return %]]&gt;0,"Gain",IF(StockData[[#This Row],[Daily Return %]]&lt;0,"Loss","No Change"))</f>
        <v>Gain</v>
      </c>
    </row>
    <row r="1190" spans="1:25" x14ac:dyDescent="0.3">
      <c r="A1190" s="1">
        <v>45548</v>
      </c>
      <c r="B1190" s="1" t="s">
        <v>1234</v>
      </c>
      <c r="C1190" s="1" t="s">
        <v>208</v>
      </c>
      <c r="D1190">
        <f>MONTH(StockData[[#This Row],[DATE]])</f>
        <v>9</v>
      </c>
      <c r="E1190">
        <v>2024</v>
      </c>
      <c r="F1190" t="s">
        <v>163</v>
      </c>
      <c r="G1190" t="str">
        <f>"Q"&amp;ROUNDUP(StockData[[#This Row],[Month Number]]/3,0)</f>
        <v>Q3</v>
      </c>
      <c r="H1190" s="1" t="s">
        <v>1059</v>
      </c>
      <c r="I1190" s="1" t="s">
        <v>29</v>
      </c>
      <c r="J1190" t="s">
        <v>30</v>
      </c>
      <c r="K1190">
        <v>1252</v>
      </c>
      <c r="L1190">
        <v>1255.95</v>
      </c>
      <c r="M1190">
        <v>1242.05</v>
      </c>
      <c r="N1190">
        <v>1252.1500000000001</v>
      </c>
      <c r="O1190">
        <v>1248.5</v>
      </c>
      <c r="P1190">
        <v>1250.3499999999999</v>
      </c>
      <c r="Q1190">
        <v>1249.5</v>
      </c>
      <c r="R1190">
        <v>9877288</v>
      </c>
      <c r="S1190">
        <v>12341663943.299999</v>
      </c>
      <c r="T1190">
        <v>268203</v>
      </c>
      <c r="U1190">
        <v>6746373</v>
      </c>
      <c r="V1190">
        <v>68.3</v>
      </c>
      <c r="W1190" s="3">
        <f>StockData[[#This Row],[CLOSE]]-StockData[[#This Row],[PREV. CLOSE]]</f>
        <v>-1.8000000000001819</v>
      </c>
      <c r="X1190" s="2">
        <f>IFERROR((StockData[[#This Row],[CLOSE]]-StockData[[#This Row],[PREV. CLOSE]])/StockData[[#This Row],[PREV. CLOSE]],0)</f>
        <v>-1.4375274527813615E-3</v>
      </c>
      <c r="Y1190" t="str">
        <f>IF(StockData[[#This Row],[Daily Return %]]&gt;0,"Gain",IF(StockData[[#This Row],[Daily Return %]]&lt;0,"Loss","No Change"))</f>
        <v>Loss</v>
      </c>
    </row>
    <row r="1191" spans="1:25" x14ac:dyDescent="0.3">
      <c r="A1191" s="1">
        <v>45551</v>
      </c>
      <c r="B1191" s="1" t="s">
        <v>1235</v>
      </c>
      <c r="C1191" s="1" t="s">
        <v>208</v>
      </c>
      <c r="D1191">
        <f>MONTH(StockData[[#This Row],[DATE]])</f>
        <v>9</v>
      </c>
      <c r="E1191">
        <v>2024</v>
      </c>
      <c r="F1191" t="s">
        <v>163</v>
      </c>
      <c r="G1191" t="str">
        <f>"Q"&amp;ROUNDUP(StockData[[#This Row],[Month Number]]/3,0)</f>
        <v>Q3</v>
      </c>
      <c r="H1191" s="1" t="s">
        <v>1059</v>
      </c>
      <c r="I1191" s="1" t="s">
        <v>29</v>
      </c>
      <c r="J1191" t="s">
        <v>30</v>
      </c>
      <c r="K1191">
        <v>1251</v>
      </c>
      <c r="L1191">
        <v>1265.5999999999999</v>
      </c>
      <c r="M1191">
        <v>1244.7</v>
      </c>
      <c r="N1191">
        <v>1250.3499999999999</v>
      </c>
      <c r="O1191">
        <v>1263.9000000000001</v>
      </c>
      <c r="P1191">
        <v>1262.8499999999999</v>
      </c>
      <c r="Q1191">
        <v>1257.5</v>
      </c>
      <c r="R1191">
        <v>8973335</v>
      </c>
      <c r="S1191">
        <v>11284007408.700001</v>
      </c>
      <c r="T1191">
        <v>165577</v>
      </c>
      <c r="U1191">
        <v>6415744</v>
      </c>
      <c r="V1191">
        <v>71.5</v>
      </c>
      <c r="W1191" s="3">
        <f>StockData[[#This Row],[CLOSE]]-StockData[[#This Row],[PREV. CLOSE]]</f>
        <v>12.5</v>
      </c>
      <c r="X1191" s="2">
        <f>IFERROR((StockData[[#This Row],[CLOSE]]-StockData[[#This Row],[PREV. CLOSE]])/StockData[[#This Row],[PREV. CLOSE]],0)</f>
        <v>9.9972007837805417E-3</v>
      </c>
      <c r="Y1191" t="str">
        <f>IF(StockData[[#This Row],[Daily Return %]]&gt;0,"Gain",IF(StockData[[#This Row],[Daily Return %]]&lt;0,"Loss","No Change"))</f>
        <v>Gain</v>
      </c>
    </row>
    <row r="1192" spans="1:25" x14ac:dyDescent="0.3">
      <c r="A1192" s="1">
        <v>45552</v>
      </c>
      <c r="B1192" s="1" t="s">
        <v>1236</v>
      </c>
      <c r="C1192" s="1" t="s">
        <v>208</v>
      </c>
      <c r="D1192">
        <f>MONTH(StockData[[#This Row],[DATE]])</f>
        <v>9</v>
      </c>
      <c r="E1192">
        <v>2024</v>
      </c>
      <c r="F1192" t="s">
        <v>163</v>
      </c>
      <c r="G1192" t="str">
        <f>"Q"&amp;ROUNDUP(StockData[[#This Row],[Month Number]]/3,0)</f>
        <v>Q3</v>
      </c>
      <c r="H1192" s="1" t="s">
        <v>1059</v>
      </c>
      <c r="I1192" s="1" t="s">
        <v>29</v>
      </c>
      <c r="J1192" t="s">
        <v>30</v>
      </c>
      <c r="K1192">
        <v>1259.95</v>
      </c>
      <c r="L1192">
        <v>1272.25</v>
      </c>
      <c r="M1192">
        <v>1258.4000000000001</v>
      </c>
      <c r="N1192">
        <v>1262.8499999999999</v>
      </c>
      <c r="O1192">
        <v>1266.2</v>
      </c>
      <c r="P1192">
        <v>1268.0999999999999</v>
      </c>
      <c r="Q1192">
        <v>1267.18</v>
      </c>
      <c r="R1192">
        <v>11513121</v>
      </c>
      <c r="S1192">
        <v>14589189437.25</v>
      </c>
      <c r="T1192">
        <v>204010</v>
      </c>
      <c r="U1192">
        <v>6596446</v>
      </c>
      <c r="V1192">
        <v>57.3</v>
      </c>
      <c r="W1192" s="3">
        <f>StockData[[#This Row],[CLOSE]]-StockData[[#This Row],[PREV. CLOSE]]</f>
        <v>5.25</v>
      </c>
      <c r="X1192" s="2">
        <f>IFERROR((StockData[[#This Row],[CLOSE]]-StockData[[#This Row],[PREV. CLOSE]])/StockData[[#This Row],[PREV. CLOSE]],0)</f>
        <v>4.1572633329374038E-3</v>
      </c>
      <c r="Y1192" t="str">
        <f>IF(StockData[[#This Row],[Daily Return %]]&gt;0,"Gain",IF(StockData[[#This Row],[Daily Return %]]&lt;0,"Loss","No Change"))</f>
        <v>Gain</v>
      </c>
    </row>
    <row r="1193" spans="1:25" x14ac:dyDescent="0.3">
      <c r="A1193" s="1">
        <v>45553</v>
      </c>
      <c r="B1193" s="1" t="s">
        <v>1237</v>
      </c>
      <c r="C1193" s="1" t="s">
        <v>208</v>
      </c>
      <c r="D1193">
        <f>MONTH(StockData[[#This Row],[DATE]])</f>
        <v>9</v>
      </c>
      <c r="E1193">
        <v>2024</v>
      </c>
      <c r="F1193" t="s">
        <v>163</v>
      </c>
      <c r="G1193" t="str">
        <f>"Q"&amp;ROUNDUP(StockData[[#This Row],[Month Number]]/3,0)</f>
        <v>Q3</v>
      </c>
      <c r="H1193" s="1" t="s">
        <v>1059</v>
      </c>
      <c r="I1193" s="1" t="s">
        <v>29</v>
      </c>
      <c r="J1193" t="s">
        <v>30</v>
      </c>
      <c r="K1193">
        <v>1262</v>
      </c>
      <c r="L1193">
        <v>1295.3499999999999</v>
      </c>
      <c r="M1193">
        <v>1262</v>
      </c>
      <c r="N1193">
        <v>1268.0999999999999</v>
      </c>
      <c r="O1193">
        <v>1285.5999999999999</v>
      </c>
      <c r="P1193">
        <v>1288.3499999999999</v>
      </c>
      <c r="Q1193">
        <v>1286.46</v>
      </c>
      <c r="R1193">
        <v>12466597</v>
      </c>
      <c r="S1193">
        <v>16037767362.200001</v>
      </c>
      <c r="T1193">
        <v>240630</v>
      </c>
      <c r="U1193">
        <v>6157977</v>
      </c>
      <c r="V1193">
        <v>49.4</v>
      </c>
      <c r="W1193" s="3">
        <f>StockData[[#This Row],[CLOSE]]-StockData[[#This Row],[PREV. CLOSE]]</f>
        <v>20.25</v>
      </c>
      <c r="X1193" s="2">
        <f>IFERROR((StockData[[#This Row],[CLOSE]]-StockData[[#This Row],[PREV. CLOSE]])/StockData[[#This Row],[PREV. CLOSE]],0)</f>
        <v>1.596877217885025E-2</v>
      </c>
      <c r="Y1193" t="str">
        <f>IF(StockData[[#This Row],[Daily Return %]]&gt;0,"Gain",IF(StockData[[#This Row],[Daily Return %]]&lt;0,"Loss","No Change"))</f>
        <v>Gain</v>
      </c>
    </row>
    <row r="1194" spans="1:25" x14ac:dyDescent="0.3">
      <c r="A1194" s="1">
        <v>45554</v>
      </c>
      <c r="B1194" s="1" t="s">
        <v>1238</v>
      </c>
      <c r="C1194" s="1" t="s">
        <v>208</v>
      </c>
      <c r="D1194">
        <f>MONTH(StockData[[#This Row],[DATE]])</f>
        <v>9</v>
      </c>
      <c r="E1194">
        <v>2024</v>
      </c>
      <c r="F1194" t="s">
        <v>163</v>
      </c>
      <c r="G1194" t="str">
        <f>"Q"&amp;ROUNDUP(StockData[[#This Row],[Month Number]]/3,0)</f>
        <v>Q3</v>
      </c>
      <c r="H1194" s="1" t="s">
        <v>1059</v>
      </c>
      <c r="I1194" s="1" t="s">
        <v>29</v>
      </c>
      <c r="J1194" t="s">
        <v>30</v>
      </c>
      <c r="K1194">
        <v>1288.3499999999999</v>
      </c>
      <c r="L1194">
        <v>1300</v>
      </c>
      <c r="M1194">
        <v>1285.3499999999999</v>
      </c>
      <c r="N1194">
        <v>1288.3499999999999</v>
      </c>
      <c r="O1194">
        <v>1292.5999999999999</v>
      </c>
      <c r="P1194">
        <v>1292</v>
      </c>
      <c r="Q1194">
        <v>1293.4000000000001</v>
      </c>
      <c r="R1194">
        <v>13172268</v>
      </c>
      <c r="S1194">
        <v>17036955554.9</v>
      </c>
      <c r="T1194">
        <v>210277</v>
      </c>
      <c r="U1194">
        <v>8351796</v>
      </c>
      <c r="V1194">
        <v>63.4</v>
      </c>
      <c r="W1194" s="3">
        <f>StockData[[#This Row],[CLOSE]]-StockData[[#This Row],[PREV. CLOSE]]</f>
        <v>3.6500000000000909</v>
      </c>
      <c r="X1194" s="2">
        <f>IFERROR((StockData[[#This Row],[CLOSE]]-StockData[[#This Row],[PREV. CLOSE]])/StockData[[#This Row],[PREV. CLOSE]],0)</f>
        <v>2.8330810726899455E-3</v>
      </c>
      <c r="Y1194" t="str">
        <f>IF(StockData[[#This Row],[Daily Return %]]&gt;0,"Gain",IF(StockData[[#This Row],[Daily Return %]]&lt;0,"Loss","No Change"))</f>
        <v>Gain</v>
      </c>
    </row>
    <row r="1195" spans="1:25" x14ac:dyDescent="0.3">
      <c r="A1195" s="1">
        <v>45555</v>
      </c>
      <c r="B1195" s="1" t="s">
        <v>1239</v>
      </c>
      <c r="C1195" s="1" t="s">
        <v>208</v>
      </c>
      <c r="D1195">
        <f>MONTH(StockData[[#This Row],[DATE]])</f>
        <v>9</v>
      </c>
      <c r="E1195">
        <v>2024</v>
      </c>
      <c r="F1195" t="s">
        <v>163</v>
      </c>
      <c r="G1195" t="str">
        <f>"Q"&amp;ROUNDUP(StockData[[#This Row],[Month Number]]/3,0)</f>
        <v>Q3</v>
      </c>
      <c r="H1195" s="1" t="s">
        <v>1059</v>
      </c>
      <c r="I1195" s="1" t="s">
        <v>29</v>
      </c>
      <c r="J1195" t="s">
        <v>30</v>
      </c>
      <c r="K1195">
        <v>1295</v>
      </c>
      <c r="L1195">
        <v>1362.35</v>
      </c>
      <c r="M1195">
        <v>1291.55</v>
      </c>
      <c r="N1195">
        <v>1292</v>
      </c>
      <c r="O1195">
        <v>1349.8</v>
      </c>
      <c r="P1195">
        <v>1338.45</v>
      </c>
      <c r="Q1195">
        <v>1331.38</v>
      </c>
      <c r="R1195">
        <v>73257767</v>
      </c>
      <c r="S1195">
        <v>97533734303.100006</v>
      </c>
      <c r="T1195">
        <v>544641</v>
      </c>
      <c r="U1195">
        <v>44237266</v>
      </c>
      <c r="V1195">
        <v>60.39</v>
      </c>
      <c r="W1195" s="3">
        <f>StockData[[#This Row],[CLOSE]]-StockData[[#This Row],[PREV. CLOSE]]</f>
        <v>46.450000000000045</v>
      </c>
      <c r="X1195" s="2">
        <f>IFERROR((StockData[[#This Row],[CLOSE]]-StockData[[#This Row],[PREV. CLOSE]])/StockData[[#This Row],[PREV. CLOSE]],0)</f>
        <v>3.5952012383900965E-2</v>
      </c>
      <c r="Y1195" t="str">
        <f>IF(StockData[[#This Row],[Daily Return %]]&gt;0,"Gain",IF(StockData[[#This Row],[Daily Return %]]&lt;0,"Loss","No Change"))</f>
        <v>Gain</v>
      </c>
    </row>
    <row r="1196" spans="1:25" x14ac:dyDescent="0.3">
      <c r="A1196" s="1">
        <v>45558</v>
      </c>
      <c r="B1196" s="1" t="s">
        <v>1240</v>
      </c>
      <c r="C1196" s="1" t="s">
        <v>208</v>
      </c>
      <c r="D1196">
        <f>MONTH(StockData[[#This Row],[DATE]])</f>
        <v>9</v>
      </c>
      <c r="E1196">
        <v>2024</v>
      </c>
      <c r="F1196" t="s">
        <v>163</v>
      </c>
      <c r="G1196" t="str">
        <f>"Q"&amp;ROUNDUP(StockData[[#This Row],[Month Number]]/3,0)</f>
        <v>Q3</v>
      </c>
      <c r="H1196" s="1" t="s">
        <v>1059</v>
      </c>
      <c r="I1196" s="1" t="s">
        <v>29</v>
      </c>
      <c r="J1196" t="s">
        <v>30</v>
      </c>
      <c r="K1196">
        <v>1331</v>
      </c>
      <c r="L1196">
        <v>1331.8</v>
      </c>
      <c r="M1196">
        <v>1308.5</v>
      </c>
      <c r="N1196">
        <v>1338.45</v>
      </c>
      <c r="O1196">
        <v>1322</v>
      </c>
      <c r="P1196">
        <v>1321.9</v>
      </c>
      <c r="Q1196">
        <v>1320.13</v>
      </c>
      <c r="R1196">
        <v>11380409</v>
      </c>
      <c r="S1196">
        <v>15023616031.4</v>
      </c>
      <c r="T1196">
        <v>309380</v>
      </c>
      <c r="U1196">
        <v>5927910</v>
      </c>
      <c r="V1196">
        <v>52.09</v>
      </c>
      <c r="W1196" s="3">
        <f>StockData[[#This Row],[CLOSE]]-StockData[[#This Row],[PREV. CLOSE]]</f>
        <v>-16.549999999999955</v>
      </c>
      <c r="X1196" s="2">
        <f>IFERROR((StockData[[#This Row],[CLOSE]]-StockData[[#This Row],[PREV. CLOSE]])/StockData[[#This Row],[PREV. CLOSE]],0)</f>
        <v>-1.2365049123986666E-2</v>
      </c>
      <c r="Y1196" t="str">
        <f>IF(StockData[[#This Row],[Daily Return %]]&gt;0,"Gain",IF(StockData[[#This Row],[Daily Return %]]&lt;0,"Loss","No Change"))</f>
        <v>Loss</v>
      </c>
    </row>
    <row r="1197" spans="1:25" x14ac:dyDescent="0.3">
      <c r="A1197" s="1">
        <v>45559</v>
      </c>
      <c r="B1197" s="1" t="s">
        <v>1241</v>
      </c>
      <c r="C1197" s="1" t="s">
        <v>208</v>
      </c>
      <c r="D1197">
        <f>MONTH(StockData[[#This Row],[DATE]])</f>
        <v>9</v>
      </c>
      <c r="E1197">
        <v>2024</v>
      </c>
      <c r="F1197" t="s">
        <v>163</v>
      </c>
      <c r="G1197" t="str">
        <f>"Q"&amp;ROUNDUP(StockData[[#This Row],[Month Number]]/3,0)</f>
        <v>Q3</v>
      </c>
      <c r="H1197" s="1" t="s">
        <v>1059</v>
      </c>
      <c r="I1197" s="1" t="s">
        <v>29</v>
      </c>
      <c r="J1197" t="s">
        <v>30</v>
      </c>
      <c r="K1197">
        <v>1321</v>
      </c>
      <c r="L1197">
        <v>1331.4</v>
      </c>
      <c r="M1197">
        <v>1315.45</v>
      </c>
      <c r="N1197">
        <v>1321.9</v>
      </c>
      <c r="O1197">
        <v>1320</v>
      </c>
      <c r="P1197">
        <v>1318.6</v>
      </c>
      <c r="Q1197">
        <v>1320.74</v>
      </c>
      <c r="R1197">
        <v>13886037</v>
      </c>
      <c r="S1197">
        <v>18339847790.400002</v>
      </c>
      <c r="T1197">
        <v>250464</v>
      </c>
      <c r="U1197">
        <v>8691426</v>
      </c>
      <c r="V1197">
        <v>62.59</v>
      </c>
      <c r="W1197" s="3">
        <f>StockData[[#This Row],[CLOSE]]-StockData[[#This Row],[PREV. CLOSE]]</f>
        <v>-3.3000000000001819</v>
      </c>
      <c r="X1197" s="2">
        <f>IFERROR((StockData[[#This Row],[CLOSE]]-StockData[[#This Row],[PREV. CLOSE]])/StockData[[#This Row],[PREV. CLOSE]],0)</f>
        <v>-2.4964066873441118E-3</v>
      </c>
      <c r="Y1197" t="str">
        <f>IF(StockData[[#This Row],[Daily Return %]]&gt;0,"Gain",IF(StockData[[#This Row],[Daily Return %]]&lt;0,"Loss","No Change"))</f>
        <v>Loss</v>
      </c>
    </row>
    <row r="1198" spans="1:25" x14ac:dyDescent="0.3">
      <c r="A1198" s="1">
        <v>45560</v>
      </c>
      <c r="B1198" s="1" t="s">
        <v>1242</v>
      </c>
      <c r="C1198" s="1" t="s">
        <v>208</v>
      </c>
      <c r="D1198">
        <f>MONTH(StockData[[#This Row],[DATE]])</f>
        <v>9</v>
      </c>
      <c r="E1198">
        <v>2024</v>
      </c>
      <c r="F1198" t="s">
        <v>163</v>
      </c>
      <c r="G1198" t="str">
        <f>"Q"&amp;ROUNDUP(StockData[[#This Row],[Month Number]]/3,0)</f>
        <v>Q3</v>
      </c>
      <c r="H1198" s="1" t="s">
        <v>1059</v>
      </c>
      <c r="I1198" s="1" t="s">
        <v>29</v>
      </c>
      <c r="J1198" t="s">
        <v>30</v>
      </c>
      <c r="K1198">
        <v>1310.75</v>
      </c>
      <c r="L1198">
        <v>1327.75</v>
      </c>
      <c r="M1198">
        <v>1310.0999999999999</v>
      </c>
      <c r="N1198">
        <v>1318.6</v>
      </c>
      <c r="O1198">
        <v>1326</v>
      </c>
      <c r="P1198">
        <v>1323.85</v>
      </c>
      <c r="Q1198">
        <v>1322.81</v>
      </c>
      <c r="R1198">
        <v>8728019</v>
      </c>
      <c r="S1198">
        <v>11545532561.700001</v>
      </c>
      <c r="T1198">
        <v>174582</v>
      </c>
      <c r="U1198">
        <v>4283291</v>
      </c>
      <c r="V1198">
        <v>49.08</v>
      </c>
      <c r="W1198" s="3">
        <f>StockData[[#This Row],[CLOSE]]-StockData[[#This Row],[PREV. CLOSE]]</f>
        <v>5.25</v>
      </c>
      <c r="X1198" s="2">
        <f>IFERROR((StockData[[#This Row],[CLOSE]]-StockData[[#This Row],[PREV. CLOSE]])/StockData[[#This Row],[PREV. CLOSE]],0)</f>
        <v>3.9814955255574099E-3</v>
      </c>
      <c r="Y1198" t="str">
        <f>IF(StockData[[#This Row],[Daily Return %]]&gt;0,"Gain",IF(StockData[[#This Row],[Daily Return %]]&lt;0,"Loss","No Change"))</f>
        <v>Gain</v>
      </c>
    </row>
    <row r="1199" spans="1:25" x14ac:dyDescent="0.3">
      <c r="A1199" s="1">
        <v>45561</v>
      </c>
      <c r="B1199" s="1" t="s">
        <v>1243</v>
      </c>
      <c r="C1199" s="1" t="s">
        <v>208</v>
      </c>
      <c r="D1199">
        <f>MONTH(StockData[[#This Row],[DATE]])</f>
        <v>9</v>
      </c>
      <c r="E1199">
        <v>2024</v>
      </c>
      <c r="F1199" t="s">
        <v>163</v>
      </c>
      <c r="G1199" t="str">
        <f>"Q"&amp;ROUNDUP(StockData[[#This Row],[Month Number]]/3,0)</f>
        <v>Q3</v>
      </c>
      <c r="H1199" s="1" t="s">
        <v>1059</v>
      </c>
      <c r="I1199" s="1" t="s">
        <v>29</v>
      </c>
      <c r="J1199" t="s">
        <v>30</v>
      </c>
      <c r="K1199">
        <v>1320</v>
      </c>
      <c r="L1199">
        <v>1333.35</v>
      </c>
      <c r="M1199">
        <v>1316.9</v>
      </c>
      <c r="N1199">
        <v>1323.85</v>
      </c>
      <c r="O1199">
        <v>1325.45</v>
      </c>
      <c r="P1199">
        <v>1329.05</v>
      </c>
      <c r="Q1199">
        <v>1326.63</v>
      </c>
      <c r="R1199">
        <v>11100869</v>
      </c>
      <c r="S1199">
        <v>14726692627.25</v>
      </c>
      <c r="T1199">
        <v>278312</v>
      </c>
      <c r="U1199">
        <v>6623851</v>
      </c>
      <c r="V1199">
        <v>59.67</v>
      </c>
      <c r="W1199" s="3">
        <f>StockData[[#This Row],[CLOSE]]-StockData[[#This Row],[PREV. CLOSE]]</f>
        <v>5.2000000000000455</v>
      </c>
      <c r="X1199" s="2">
        <f>IFERROR((StockData[[#This Row],[CLOSE]]-StockData[[#This Row],[PREV. CLOSE]])/StockData[[#This Row],[PREV. CLOSE]],0)</f>
        <v>3.9279374551497871E-3</v>
      </c>
      <c r="Y1199" t="str">
        <f>IF(StockData[[#This Row],[Daily Return %]]&gt;0,"Gain",IF(StockData[[#This Row],[Daily Return %]]&lt;0,"Loss","No Change"))</f>
        <v>Gain</v>
      </c>
    </row>
    <row r="1200" spans="1:25" x14ac:dyDescent="0.3">
      <c r="A1200" s="1">
        <v>45562</v>
      </c>
      <c r="B1200" s="1" t="s">
        <v>1244</v>
      </c>
      <c r="C1200" s="1" t="s">
        <v>208</v>
      </c>
      <c r="D1200">
        <f>MONTH(StockData[[#This Row],[DATE]])</f>
        <v>9</v>
      </c>
      <c r="E1200">
        <v>2024</v>
      </c>
      <c r="F1200" t="s">
        <v>163</v>
      </c>
      <c r="G1200" t="str">
        <f>"Q"&amp;ROUNDUP(StockData[[#This Row],[Month Number]]/3,0)</f>
        <v>Q3</v>
      </c>
      <c r="H1200" s="1" t="s">
        <v>1059</v>
      </c>
      <c r="I1200" s="1" t="s">
        <v>29</v>
      </c>
      <c r="J1200" t="s">
        <v>30</v>
      </c>
      <c r="K1200">
        <v>1333</v>
      </c>
      <c r="L1200">
        <v>1333</v>
      </c>
      <c r="M1200">
        <v>1303.8499999999999</v>
      </c>
      <c r="N1200">
        <v>1329.05</v>
      </c>
      <c r="O1200">
        <v>1306.5</v>
      </c>
      <c r="P1200">
        <v>1306.5999999999999</v>
      </c>
      <c r="Q1200">
        <v>1312.54</v>
      </c>
      <c r="R1200">
        <v>17117379</v>
      </c>
      <c r="S1200">
        <v>22467183500.849998</v>
      </c>
      <c r="T1200">
        <v>289431</v>
      </c>
      <c r="U1200">
        <v>12510425</v>
      </c>
      <c r="V1200">
        <v>73.09</v>
      </c>
      <c r="W1200" s="3">
        <f>StockData[[#This Row],[CLOSE]]-StockData[[#This Row],[PREV. CLOSE]]</f>
        <v>-22.450000000000045</v>
      </c>
      <c r="X1200" s="2">
        <f>IFERROR((StockData[[#This Row],[CLOSE]]-StockData[[#This Row],[PREV. CLOSE]])/StockData[[#This Row],[PREV. CLOSE]],0)</f>
        <v>-1.6891764794402051E-2</v>
      </c>
      <c r="Y1200" t="str">
        <f>IF(StockData[[#This Row],[Daily Return %]]&gt;0,"Gain",IF(StockData[[#This Row],[Daily Return %]]&lt;0,"Loss","No Change"))</f>
        <v>Loss</v>
      </c>
    </row>
    <row r="1201" spans="1:25" x14ac:dyDescent="0.3">
      <c r="A1201" s="1">
        <v>45565</v>
      </c>
      <c r="B1201" s="1" t="s">
        <v>1245</v>
      </c>
      <c r="C1201" s="1" t="s">
        <v>208</v>
      </c>
      <c r="D1201">
        <f>MONTH(StockData[[#This Row],[DATE]])</f>
        <v>9</v>
      </c>
      <c r="E1201">
        <v>2024</v>
      </c>
      <c r="F1201" t="s">
        <v>163</v>
      </c>
      <c r="G1201" t="str">
        <f>"Q"&amp;ROUNDUP(StockData[[#This Row],[Month Number]]/3,0)</f>
        <v>Q3</v>
      </c>
      <c r="H1201" s="1" t="s">
        <v>1059</v>
      </c>
      <c r="I1201" s="1" t="s">
        <v>29</v>
      </c>
      <c r="J1201" t="s">
        <v>30</v>
      </c>
      <c r="K1201">
        <v>1292.0999999999999</v>
      </c>
      <c r="L1201">
        <v>1296.8</v>
      </c>
      <c r="M1201">
        <v>1270.9000000000001</v>
      </c>
      <c r="N1201">
        <v>1306.5999999999999</v>
      </c>
      <c r="O1201">
        <v>1273.95</v>
      </c>
      <c r="P1201">
        <v>1273</v>
      </c>
      <c r="Q1201">
        <v>1278.52</v>
      </c>
      <c r="R1201">
        <v>12622212</v>
      </c>
      <c r="S1201">
        <v>16137780831.799999</v>
      </c>
      <c r="T1201">
        <v>240013</v>
      </c>
      <c r="U1201">
        <v>8513213</v>
      </c>
      <c r="V1201">
        <v>67.45</v>
      </c>
      <c r="W1201" s="3">
        <f>StockData[[#This Row],[CLOSE]]-StockData[[#This Row],[PREV. CLOSE]]</f>
        <v>-33.599999999999909</v>
      </c>
      <c r="X1201" s="2">
        <f>IFERROR((StockData[[#This Row],[CLOSE]]-StockData[[#This Row],[PREV. CLOSE]])/StockData[[#This Row],[PREV. CLOSE]],0)</f>
        <v>-2.5715597734578228E-2</v>
      </c>
      <c r="Y1201" t="str">
        <f>IF(StockData[[#This Row],[Daily Return %]]&gt;0,"Gain",IF(StockData[[#This Row],[Daily Return %]]&lt;0,"Loss","No Change"))</f>
        <v>Loss</v>
      </c>
    </row>
    <row r="1202" spans="1:25" x14ac:dyDescent="0.3">
      <c r="A1202" s="1">
        <v>45566</v>
      </c>
      <c r="B1202" s="1" t="s">
        <v>1246</v>
      </c>
      <c r="C1202" s="1" t="s">
        <v>230</v>
      </c>
      <c r="D1202">
        <f>MONTH(StockData[[#This Row],[DATE]])</f>
        <v>10</v>
      </c>
      <c r="E1202">
        <v>2024</v>
      </c>
      <c r="F1202" t="s">
        <v>231</v>
      </c>
      <c r="G1202" t="str">
        <f>"Q"&amp;ROUNDUP(StockData[[#This Row],[Month Number]]/3,0)</f>
        <v>Q4</v>
      </c>
      <c r="H1202" s="1" t="s">
        <v>1059</v>
      </c>
      <c r="I1202" s="1" t="s">
        <v>29</v>
      </c>
      <c r="J1202" t="s">
        <v>30</v>
      </c>
      <c r="K1202">
        <v>1269.8</v>
      </c>
      <c r="L1202">
        <v>1280.25</v>
      </c>
      <c r="M1202">
        <v>1267.5999999999999</v>
      </c>
      <c r="N1202">
        <v>1273</v>
      </c>
      <c r="O1202">
        <v>1277</v>
      </c>
      <c r="P1202">
        <v>1274.4000000000001</v>
      </c>
      <c r="Q1202">
        <v>1274.08</v>
      </c>
      <c r="R1202">
        <v>10972413</v>
      </c>
      <c r="S1202">
        <v>13979758159</v>
      </c>
      <c r="T1202">
        <v>191587</v>
      </c>
      <c r="U1202">
        <v>6791453</v>
      </c>
      <c r="V1202">
        <v>61.9</v>
      </c>
      <c r="W1202" s="3">
        <f>StockData[[#This Row],[CLOSE]]-StockData[[#This Row],[PREV. CLOSE]]</f>
        <v>1.4000000000000909</v>
      </c>
      <c r="X1202" s="2">
        <f>IFERROR((StockData[[#This Row],[CLOSE]]-StockData[[#This Row],[PREV. CLOSE]])/StockData[[#This Row],[PREV. CLOSE]],0)</f>
        <v>1.09976433621374E-3</v>
      </c>
      <c r="Y1202" t="str">
        <f>IF(StockData[[#This Row],[Daily Return %]]&gt;0,"Gain",IF(StockData[[#This Row],[Daily Return %]]&lt;0,"Loss","No Change"))</f>
        <v>Gain</v>
      </c>
    </row>
    <row r="1203" spans="1:25" x14ac:dyDescent="0.3">
      <c r="A1203" s="1">
        <v>45568</v>
      </c>
      <c r="B1203" s="1" t="s">
        <v>1247</v>
      </c>
      <c r="C1203" s="1" t="s">
        <v>230</v>
      </c>
      <c r="D1203">
        <f>MONTH(StockData[[#This Row],[DATE]])</f>
        <v>10</v>
      </c>
      <c r="E1203">
        <v>2024</v>
      </c>
      <c r="F1203" t="s">
        <v>231</v>
      </c>
      <c r="G1203" t="str">
        <f>"Q"&amp;ROUNDUP(StockData[[#This Row],[Month Number]]/3,0)</f>
        <v>Q4</v>
      </c>
      <c r="H1203" s="1" t="s">
        <v>1059</v>
      </c>
      <c r="I1203" s="1" t="s">
        <v>29</v>
      </c>
      <c r="J1203" t="s">
        <v>30</v>
      </c>
      <c r="K1203">
        <v>1253.5999999999999</v>
      </c>
      <c r="L1203">
        <v>1265.75</v>
      </c>
      <c r="M1203">
        <v>1248.1500000000001</v>
      </c>
      <c r="N1203">
        <v>1274.4000000000001</v>
      </c>
      <c r="O1203">
        <v>1257.8499999999999</v>
      </c>
      <c r="P1203">
        <v>1256.3499999999999</v>
      </c>
      <c r="Q1203">
        <v>1253.97</v>
      </c>
      <c r="R1203">
        <v>17648551</v>
      </c>
      <c r="S1203">
        <v>22130753423.900002</v>
      </c>
      <c r="T1203">
        <v>337808</v>
      </c>
      <c r="U1203">
        <v>13813366</v>
      </c>
      <c r="V1203">
        <v>78.27</v>
      </c>
      <c r="W1203" s="3">
        <f>StockData[[#This Row],[CLOSE]]-StockData[[#This Row],[PREV. CLOSE]]</f>
        <v>-18.050000000000182</v>
      </c>
      <c r="X1203" s="2">
        <f>IFERROR((StockData[[#This Row],[CLOSE]]-StockData[[#This Row],[PREV. CLOSE]])/StockData[[#This Row],[PREV. CLOSE]],0)</f>
        <v>-1.4163527934714516E-2</v>
      </c>
      <c r="Y1203" t="str">
        <f>IF(StockData[[#This Row],[Daily Return %]]&gt;0,"Gain",IF(StockData[[#This Row],[Daily Return %]]&lt;0,"Loss","No Change"))</f>
        <v>Loss</v>
      </c>
    </row>
    <row r="1204" spans="1:25" x14ac:dyDescent="0.3">
      <c r="A1204" s="1">
        <v>45569</v>
      </c>
      <c r="B1204" s="1" t="s">
        <v>1248</v>
      </c>
      <c r="C1204" s="1" t="s">
        <v>230</v>
      </c>
      <c r="D1204">
        <f>MONTH(StockData[[#This Row],[DATE]])</f>
        <v>10</v>
      </c>
      <c r="E1204">
        <v>2024</v>
      </c>
      <c r="F1204" t="s">
        <v>231</v>
      </c>
      <c r="G1204" t="str">
        <f>"Q"&amp;ROUNDUP(StockData[[#This Row],[Month Number]]/3,0)</f>
        <v>Q4</v>
      </c>
      <c r="H1204" s="1" t="s">
        <v>1059</v>
      </c>
      <c r="I1204" s="1" t="s">
        <v>29</v>
      </c>
      <c r="J1204" t="s">
        <v>30</v>
      </c>
      <c r="K1204">
        <v>1247.0999999999999</v>
      </c>
      <c r="L1204">
        <v>1264.4000000000001</v>
      </c>
      <c r="M1204">
        <v>1236.2</v>
      </c>
      <c r="N1204">
        <v>1256.3499999999999</v>
      </c>
      <c r="O1204">
        <v>1240.95</v>
      </c>
      <c r="P1204">
        <v>1239.75</v>
      </c>
      <c r="Q1204">
        <v>1248.43</v>
      </c>
      <c r="R1204">
        <v>13488887</v>
      </c>
      <c r="S1204">
        <v>16839882681.700001</v>
      </c>
      <c r="T1204">
        <v>326830</v>
      </c>
      <c r="U1204">
        <v>6370212</v>
      </c>
      <c r="V1204">
        <v>47.23</v>
      </c>
      <c r="W1204" s="3">
        <f>StockData[[#This Row],[CLOSE]]-StockData[[#This Row],[PREV. CLOSE]]</f>
        <v>-16.599999999999909</v>
      </c>
      <c r="X1204" s="2">
        <f>IFERROR((StockData[[#This Row],[CLOSE]]-StockData[[#This Row],[PREV. CLOSE]])/StockData[[#This Row],[PREV. CLOSE]],0)</f>
        <v>-1.3212878576829633E-2</v>
      </c>
      <c r="Y1204" t="str">
        <f>IF(StockData[[#This Row],[Daily Return %]]&gt;0,"Gain",IF(StockData[[#This Row],[Daily Return %]]&lt;0,"Loss","No Change"))</f>
        <v>Loss</v>
      </c>
    </row>
    <row r="1205" spans="1:25" x14ac:dyDescent="0.3">
      <c r="A1205" s="1">
        <v>45572</v>
      </c>
      <c r="B1205" s="1" t="s">
        <v>1249</v>
      </c>
      <c r="C1205" s="1" t="s">
        <v>230</v>
      </c>
      <c r="D1205">
        <f>MONTH(StockData[[#This Row],[DATE]])</f>
        <v>10</v>
      </c>
      <c r="E1205">
        <v>2024</v>
      </c>
      <c r="F1205" t="s">
        <v>231</v>
      </c>
      <c r="G1205" t="str">
        <f>"Q"&amp;ROUNDUP(StockData[[#This Row],[Month Number]]/3,0)</f>
        <v>Q4</v>
      </c>
      <c r="H1205" s="1" t="s">
        <v>1059</v>
      </c>
      <c r="I1205" s="1" t="s">
        <v>29</v>
      </c>
      <c r="J1205" t="s">
        <v>30</v>
      </c>
      <c r="K1205">
        <v>1241.55</v>
      </c>
      <c r="L1205">
        <v>1262.95</v>
      </c>
      <c r="M1205">
        <v>1225</v>
      </c>
      <c r="N1205">
        <v>1239.75</v>
      </c>
      <c r="O1205">
        <v>1236</v>
      </c>
      <c r="P1205">
        <v>1233.9000000000001</v>
      </c>
      <c r="Q1205">
        <v>1242.75</v>
      </c>
      <c r="R1205">
        <v>20667247</v>
      </c>
      <c r="S1205">
        <v>25684216795.900002</v>
      </c>
      <c r="T1205">
        <v>439173</v>
      </c>
      <c r="U1205">
        <v>8701660</v>
      </c>
      <c r="V1205">
        <v>42.1</v>
      </c>
      <c r="W1205" s="3">
        <f>StockData[[#This Row],[CLOSE]]-StockData[[#This Row],[PREV. CLOSE]]</f>
        <v>-5.8499999999999091</v>
      </c>
      <c r="X1205" s="2">
        <f>IFERROR((StockData[[#This Row],[CLOSE]]-StockData[[#This Row],[PREV. CLOSE]])/StockData[[#This Row],[PREV. CLOSE]],0)</f>
        <v>-4.7186932849364056E-3</v>
      </c>
      <c r="Y1205" t="str">
        <f>IF(StockData[[#This Row],[Daily Return %]]&gt;0,"Gain",IF(StockData[[#This Row],[Daily Return %]]&lt;0,"Loss","No Change"))</f>
        <v>Loss</v>
      </c>
    </row>
    <row r="1206" spans="1:25" x14ac:dyDescent="0.3">
      <c r="A1206" s="1">
        <v>45573</v>
      </c>
      <c r="B1206" s="1" t="s">
        <v>1250</v>
      </c>
      <c r="C1206" s="1" t="s">
        <v>230</v>
      </c>
      <c r="D1206">
        <f>MONTH(StockData[[#This Row],[DATE]])</f>
        <v>10</v>
      </c>
      <c r="E1206">
        <v>2024</v>
      </c>
      <c r="F1206" t="s">
        <v>231</v>
      </c>
      <c r="G1206" t="str">
        <f>"Q"&amp;ROUNDUP(StockData[[#This Row],[Month Number]]/3,0)</f>
        <v>Q4</v>
      </c>
      <c r="H1206" s="1" t="s">
        <v>1059</v>
      </c>
      <c r="I1206" s="1" t="s">
        <v>29</v>
      </c>
      <c r="J1206" t="s">
        <v>30</v>
      </c>
      <c r="K1206">
        <v>1241</v>
      </c>
      <c r="L1206">
        <v>1247.8</v>
      </c>
      <c r="M1206">
        <v>1229.75</v>
      </c>
      <c r="N1206">
        <v>1233.9000000000001</v>
      </c>
      <c r="O1206">
        <v>1236.7</v>
      </c>
      <c r="P1206">
        <v>1236.5999999999999</v>
      </c>
      <c r="Q1206">
        <v>1238.7</v>
      </c>
      <c r="R1206">
        <v>12219259</v>
      </c>
      <c r="S1206">
        <v>15135972486.950001</v>
      </c>
      <c r="T1206">
        <v>257858</v>
      </c>
      <c r="U1206">
        <v>8000568</v>
      </c>
      <c r="V1206">
        <v>65.48</v>
      </c>
      <c r="W1206" s="3">
        <f>StockData[[#This Row],[CLOSE]]-StockData[[#This Row],[PREV. CLOSE]]</f>
        <v>2.6999999999998181</v>
      </c>
      <c r="X1206" s="2">
        <f>IFERROR((StockData[[#This Row],[CLOSE]]-StockData[[#This Row],[PREV. CLOSE]])/StockData[[#This Row],[PREV. CLOSE]],0)</f>
        <v>2.1881838074396774E-3</v>
      </c>
      <c r="Y1206" t="str">
        <f>IF(StockData[[#This Row],[Daily Return %]]&gt;0,"Gain",IF(StockData[[#This Row],[Daily Return %]]&lt;0,"Loss","No Change"))</f>
        <v>Gain</v>
      </c>
    </row>
    <row r="1207" spans="1:25" x14ac:dyDescent="0.3">
      <c r="A1207" s="1">
        <v>45574</v>
      </c>
      <c r="B1207" s="1" t="s">
        <v>1251</v>
      </c>
      <c r="C1207" s="1" t="s">
        <v>230</v>
      </c>
      <c r="D1207">
        <f>MONTH(StockData[[#This Row],[DATE]])</f>
        <v>10</v>
      </c>
      <c r="E1207">
        <v>2024</v>
      </c>
      <c r="F1207" t="s">
        <v>231</v>
      </c>
      <c r="G1207" t="str">
        <f>"Q"&amp;ROUNDUP(StockData[[#This Row],[Month Number]]/3,0)</f>
        <v>Q4</v>
      </c>
      <c r="H1207" s="1" t="s">
        <v>1059</v>
      </c>
      <c r="I1207" s="1" t="s">
        <v>29</v>
      </c>
      <c r="J1207" t="s">
        <v>30</v>
      </c>
      <c r="K1207">
        <v>1243.05</v>
      </c>
      <c r="L1207">
        <v>1265.0999999999999</v>
      </c>
      <c r="M1207">
        <v>1232.6500000000001</v>
      </c>
      <c r="N1207">
        <v>1236.5999999999999</v>
      </c>
      <c r="O1207">
        <v>1247.2</v>
      </c>
      <c r="P1207">
        <v>1244.1500000000001</v>
      </c>
      <c r="Q1207">
        <v>1246.69</v>
      </c>
      <c r="R1207">
        <v>14765997</v>
      </c>
      <c r="S1207">
        <v>18408662575.599998</v>
      </c>
      <c r="T1207">
        <v>260234</v>
      </c>
      <c r="U1207">
        <v>5044864</v>
      </c>
      <c r="V1207">
        <v>34.17</v>
      </c>
      <c r="W1207" s="3">
        <f>StockData[[#This Row],[CLOSE]]-StockData[[#This Row],[PREV. CLOSE]]</f>
        <v>7.5500000000001819</v>
      </c>
      <c r="X1207" s="2">
        <f>IFERROR((StockData[[#This Row],[CLOSE]]-StockData[[#This Row],[PREV. CLOSE]])/StockData[[#This Row],[PREV. CLOSE]],0)</f>
        <v>6.1054504285946807E-3</v>
      </c>
      <c r="Y1207" t="str">
        <f>IF(StockData[[#This Row],[Daily Return %]]&gt;0,"Gain",IF(StockData[[#This Row],[Daily Return %]]&lt;0,"Loss","No Change"))</f>
        <v>Gain</v>
      </c>
    </row>
    <row r="1208" spans="1:25" x14ac:dyDescent="0.3">
      <c r="A1208" s="1">
        <v>45575</v>
      </c>
      <c r="B1208" s="1" t="s">
        <v>1252</v>
      </c>
      <c r="C1208" s="1" t="s">
        <v>230</v>
      </c>
      <c r="D1208">
        <f>MONTH(StockData[[#This Row],[DATE]])</f>
        <v>10</v>
      </c>
      <c r="E1208">
        <v>2024</v>
      </c>
      <c r="F1208" t="s">
        <v>231</v>
      </c>
      <c r="G1208" t="str">
        <f>"Q"&amp;ROUNDUP(StockData[[#This Row],[Month Number]]/3,0)</f>
        <v>Q4</v>
      </c>
      <c r="H1208" s="1" t="s">
        <v>1059</v>
      </c>
      <c r="I1208" s="1" t="s">
        <v>29</v>
      </c>
      <c r="J1208" t="s">
        <v>30</v>
      </c>
      <c r="K1208">
        <v>1246.75</v>
      </c>
      <c r="L1208">
        <v>1254.7</v>
      </c>
      <c r="M1208">
        <v>1238</v>
      </c>
      <c r="N1208">
        <v>1244.1500000000001</v>
      </c>
      <c r="O1208">
        <v>1244</v>
      </c>
      <c r="P1208">
        <v>1243.5</v>
      </c>
      <c r="Q1208">
        <v>1244.67</v>
      </c>
      <c r="R1208">
        <v>9118195</v>
      </c>
      <c r="S1208">
        <v>11349142276.1</v>
      </c>
      <c r="T1208">
        <v>265371</v>
      </c>
      <c r="U1208">
        <v>4326130</v>
      </c>
      <c r="V1208">
        <v>47.45</v>
      </c>
      <c r="W1208" s="3">
        <f>StockData[[#This Row],[CLOSE]]-StockData[[#This Row],[PREV. CLOSE]]</f>
        <v>-0.65000000000009095</v>
      </c>
      <c r="X1208" s="2">
        <f>IFERROR((StockData[[#This Row],[CLOSE]]-StockData[[#This Row],[PREV. CLOSE]])/StockData[[#This Row],[PREV. CLOSE]],0)</f>
        <v>-5.2244504280037855E-4</v>
      </c>
      <c r="Y1208" t="str">
        <f>IF(StockData[[#This Row],[Daily Return %]]&gt;0,"Gain",IF(StockData[[#This Row],[Daily Return %]]&lt;0,"Loss","No Change"))</f>
        <v>Loss</v>
      </c>
    </row>
    <row r="1209" spans="1:25" x14ac:dyDescent="0.3">
      <c r="A1209" s="1">
        <v>45576</v>
      </c>
      <c r="B1209" s="1" t="s">
        <v>1253</v>
      </c>
      <c r="C1209" s="1" t="s">
        <v>230</v>
      </c>
      <c r="D1209">
        <f>MONTH(StockData[[#This Row],[DATE]])</f>
        <v>10</v>
      </c>
      <c r="E1209">
        <v>2024</v>
      </c>
      <c r="F1209" t="s">
        <v>231</v>
      </c>
      <c r="G1209" t="str">
        <f>"Q"&amp;ROUNDUP(StockData[[#This Row],[Month Number]]/3,0)</f>
        <v>Q4</v>
      </c>
      <c r="H1209" s="1" t="s">
        <v>1059</v>
      </c>
      <c r="I1209" s="1" t="s">
        <v>29</v>
      </c>
      <c r="J1209" t="s">
        <v>30</v>
      </c>
      <c r="K1209">
        <v>1237</v>
      </c>
      <c r="L1209">
        <v>1240.8</v>
      </c>
      <c r="M1209">
        <v>1222</v>
      </c>
      <c r="N1209">
        <v>1243.5</v>
      </c>
      <c r="O1209">
        <v>1223.3</v>
      </c>
      <c r="P1209">
        <v>1223</v>
      </c>
      <c r="Q1209">
        <v>1228.0999999999999</v>
      </c>
      <c r="R1209">
        <v>8472512</v>
      </c>
      <c r="S1209">
        <v>10405084855.950001</v>
      </c>
      <c r="T1209">
        <v>284576</v>
      </c>
      <c r="U1209">
        <v>5141282</v>
      </c>
      <c r="V1209">
        <v>60.68</v>
      </c>
      <c r="W1209" s="3">
        <f>StockData[[#This Row],[CLOSE]]-StockData[[#This Row],[PREV. CLOSE]]</f>
        <v>-20.5</v>
      </c>
      <c r="X1209" s="2">
        <f>IFERROR((StockData[[#This Row],[CLOSE]]-StockData[[#This Row],[PREV. CLOSE]])/StockData[[#This Row],[PREV. CLOSE]],0)</f>
        <v>-1.6485725774024931E-2</v>
      </c>
      <c r="Y1209" t="str">
        <f>IF(StockData[[#This Row],[Daily Return %]]&gt;0,"Gain",IF(StockData[[#This Row],[Daily Return %]]&lt;0,"Loss","No Change"))</f>
        <v>Loss</v>
      </c>
    </row>
    <row r="1210" spans="1:25" x14ac:dyDescent="0.3">
      <c r="A1210" s="1">
        <v>45579</v>
      </c>
      <c r="B1210" s="1" t="s">
        <v>1254</v>
      </c>
      <c r="C1210" s="1" t="s">
        <v>230</v>
      </c>
      <c r="D1210">
        <f>MONTH(StockData[[#This Row],[DATE]])</f>
        <v>10</v>
      </c>
      <c r="E1210">
        <v>2024</v>
      </c>
      <c r="F1210" t="s">
        <v>231</v>
      </c>
      <c r="G1210" t="str">
        <f>"Q"&amp;ROUNDUP(StockData[[#This Row],[Month Number]]/3,0)</f>
        <v>Q4</v>
      </c>
      <c r="H1210" s="1" t="s">
        <v>1059</v>
      </c>
      <c r="I1210" s="1" t="s">
        <v>29</v>
      </c>
      <c r="J1210" t="s">
        <v>30</v>
      </c>
      <c r="K1210">
        <v>1221</v>
      </c>
      <c r="L1210">
        <v>1237.9000000000001</v>
      </c>
      <c r="M1210">
        <v>1217.4000000000001</v>
      </c>
      <c r="N1210">
        <v>1223</v>
      </c>
      <c r="O1210">
        <v>1234.2</v>
      </c>
      <c r="P1210">
        <v>1231.75</v>
      </c>
      <c r="Q1210">
        <v>1232.07</v>
      </c>
      <c r="R1210">
        <v>11833929</v>
      </c>
      <c r="S1210">
        <v>14580270211.549999</v>
      </c>
      <c r="T1210">
        <v>230853</v>
      </c>
      <c r="U1210">
        <v>8812918</v>
      </c>
      <c r="V1210">
        <v>74.47</v>
      </c>
      <c r="W1210" s="3">
        <f>StockData[[#This Row],[CLOSE]]-StockData[[#This Row],[PREV. CLOSE]]</f>
        <v>8.75</v>
      </c>
      <c r="X1210" s="2">
        <f>IFERROR((StockData[[#This Row],[CLOSE]]-StockData[[#This Row],[PREV. CLOSE]])/StockData[[#This Row],[PREV. CLOSE]],0)</f>
        <v>7.1545380212591986E-3</v>
      </c>
      <c r="Y1210" t="str">
        <f>IF(StockData[[#This Row],[Daily Return %]]&gt;0,"Gain",IF(StockData[[#This Row],[Daily Return %]]&lt;0,"Loss","No Change"))</f>
        <v>Gain</v>
      </c>
    </row>
    <row r="1211" spans="1:25" x14ac:dyDescent="0.3">
      <c r="A1211" s="1">
        <v>45580</v>
      </c>
      <c r="B1211" s="1" t="s">
        <v>1255</v>
      </c>
      <c r="C1211" s="1" t="s">
        <v>230</v>
      </c>
      <c r="D1211">
        <f>MONTH(StockData[[#This Row],[DATE]])</f>
        <v>10</v>
      </c>
      <c r="E1211">
        <v>2024</v>
      </c>
      <c r="F1211" t="s">
        <v>231</v>
      </c>
      <c r="G1211" t="str">
        <f>"Q"&amp;ROUNDUP(StockData[[#This Row],[Month Number]]/3,0)</f>
        <v>Q4</v>
      </c>
      <c r="H1211" s="1" t="s">
        <v>1059</v>
      </c>
      <c r="I1211" s="1" t="s">
        <v>29</v>
      </c>
      <c r="J1211" t="s">
        <v>30</v>
      </c>
      <c r="K1211">
        <v>1238.95</v>
      </c>
      <c r="L1211">
        <v>1258.3</v>
      </c>
      <c r="M1211">
        <v>1235.4000000000001</v>
      </c>
      <c r="N1211">
        <v>1231.75</v>
      </c>
      <c r="O1211">
        <v>1256</v>
      </c>
      <c r="P1211">
        <v>1255.5</v>
      </c>
      <c r="Q1211">
        <v>1251.17</v>
      </c>
      <c r="R1211">
        <v>11657338</v>
      </c>
      <c r="S1211">
        <v>14585323470.450001</v>
      </c>
      <c r="T1211">
        <v>216309</v>
      </c>
      <c r="U1211">
        <v>7761367</v>
      </c>
      <c r="V1211">
        <v>66.58</v>
      </c>
      <c r="W1211" s="3">
        <f>StockData[[#This Row],[CLOSE]]-StockData[[#This Row],[PREV. CLOSE]]</f>
        <v>23.75</v>
      </c>
      <c r="X1211" s="2">
        <f>IFERROR((StockData[[#This Row],[CLOSE]]-StockData[[#This Row],[PREV. CLOSE]])/StockData[[#This Row],[PREV. CLOSE]],0)</f>
        <v>1.9281510046681549E-2</v>
      </c>
      <c r="Y1211" t="str">
        <f>IF(StockData[[#This Row],[Daily Return %]]&gt;0,"Gain",IF(StockData[[#This Row],[Daily Return %]]&lt;0,"Loss","No Change"))</f>
        <v>Gain</v>
      </c>
    </row>
    <row r="1212" spans="1:25" x14ac:dyDescent="0.3">
      <c r="A1212" s="1">
        <v>45581</v>
      </c>
      <c r="B1212" s="1" t="s">
        <v>1256</v>
      </c>
      <c r="C1212" s="1" t="s">
        <v>230</v>
      </c>
      <c r="D1212">
        <f>MONTH(StockData[[#This Row],[DATE]])</f>
        <v>10</v>
      </c>
      <c r="E1212">
        <v>2024</v>
      </c>
      <c r="F1212" t="s">
        <v>231</v>
      </c>
      <c r="G1212" t="str">
        <f>"Q"&amp;ROUNDUP(StockData[[#This Row],[Month Number]]/3,0)</f>
        <v>Q4</v>
      </c>
      <c r="H1212" s="1" t="s">
        <v>1059</v>
      </c>
      <c r="I1212" s="1" t="s">
        <v>29</v>
      </c>
      <c r="J1212" t="s">
        <v>30</v>
      </c>
      <c r="K1212">
        <v>1248.5</v>
      </c>
      <c r="L1212">
        <v>1254.95</v>
      </c>
      <c r="M1212">
        <v>1241.5999999999999</v>
      </c>
      <c r="N1212">
        <v>1255.5</v>
      </c>
      <c r="O1212">
        <v>1245</v>
      </c>
      <c r="P1212">
        <v>1243.1500000000001</v>
      </c>
      <c r="Q1212">
        <v>1247.54</v>
      </c>
      <c r="R1212">
        <v>7869727</v>
      </c>
      <c r="S1212">
        <v>9817809931.2000008</v>
      </c>
      <c r="T1212">
        <v>207420</v>
      </c>
      <c r="U1212">
        <v>4923400</v>
      </c>
      <c r="V1212">
        <v>62.56</v>
      </c>
      <c r="W1212" s="3">
        <f>StockData[[#This Row],[CLOSE]]-StockData[[#This Row],[PREV. CLOSE]]</f>
        <v>-12.349999999999909</v>
      </c>
      <c r="X1212" s="2">
        <f>IFERROR((StockData[[#This Row],[CLOSE]]-StockData[[#This Row],[PREV. CLOSE]])/StockData[[#This Row],[PREV. CLOSE]],0)</f>
        <v>-9.8367184388689043E-3</v>
      </c>
      <c r="Y1212" t="str">
        <f>IF(StockData[[#This Row],[Daily Return %]]&gt;0,"Gain",IF(StockData[[#This Row],[Daily Return %]]&lt;0,"Loss","No Change"))</f>
        <v>Loss</v>
      </c>
    </row>
    <row r="1213" spans="1:25" x14ac:dyDescent="0.3">
      <c r="A1213" s="1">
        <v>45582</v>
      </c>
      <c r="B1213" s="1" t="s">
        <v>1257</v>
      </c>
      <c r="C1213" s="1" t="s">
        <v>230</v>
      </c>
      <c r="D1213">
        <f>MONTH(StockData[[#This Row],[DATE]])</f>
        <v>10</v>
      </c>
      <c r="E1213">
        <v>2024</v>
      </c>
      <c r="F1213" t="s">
        <v>231</v>
      </c>
      <c r="G1213" t="str">
        <f>"Q"&amp;ROUNDUP(StockData[[#This Row],[Month Number]]/3,0)</f>
        <v>Q4</v>
      </c>
      <c r="H1213" s="1" t="s">
        <v>1059</v>
      </c>
      <c r="I1213" s="1" t="s">
        <v>29</v>
      </c>
      <c r="J1213" t="s">
        <v>30</v>
      </c>
      <c r="K1213">
        <v>1249.45</v>
      </c>
      <c r="L1213">
        <v>1256.95</v>
      </c>
      <c r="M1213">
        <v>1224.4000000000001</v>
      </c>
      <c r="N1213">
        <v>1243.1500000000001</v>
      </c>
      <c r="O1213">
        <v>1232</v>
      </c>
      <c r="P1213">
        <v>1231.25</v>
      </c>
      <c r="Q1213">
        <v>1235.01</v>
      </c>
      <c r="R1213">
        <v>8459497</v>
      </c>
      <c r="S1213">
        <v>10447582321.9</v>
      </c>
      <c r="T1213">
        <v>160363</v>
      </c>
      <c r="U1213">
        <v>5549943</v>
      </c>
      <c r="V1213">
        <v>65.61</v>
      </c>
      <c r="W1213" s="3">
        <f>StockData[[#This Row],[CLOSE]]-StockData[[#This Row],[PREV. CLOSE]]</f>
        <v>-11.900000000000091</v>
      </c>
      <c r="X1213" s="2">
        <f>IFERROR((StockData[[#This Row],[CLOSE]]-StockData[[#This Row],[PREV. CLOSE]])/StockData[[#This Row],[PREV. CLOSE]],0)</f>
        <v>-9.5724570647147088E-3</v>
      </c>
      <c r="Y1213" t="str">
        <f>IF(StockData[[#This Row],[Daily Return %]]&gt;0,"Gain",IF(StockData[[#This Row],[Daily Return %]]&lt;0,"Loss","No Change"))</f>
        <v>Loss</v>
      </c>
    </row>
    <row r="1214" spans="1:25" x14ac:dyDescent="0.3">
      <c r="A1214" s="1">
        <v>45583</v>
      </c>
      <c r="B1214" s="1" t="s">
        <v>1258</v>
      </c>
      <c r="C1214" s="1" t="s">
        <v>230</v>
      </c>
      <c r="D1214">
        <f>MONTH(StockData[[#This Row],[DATE]])</f>
        <v>10</v>
      </c>
      <c r="E1214">
        <v>2024</v>
      </c>
      <c r="F1214" t="s">
        <v>231</v>
      </c>
      <c r="G1214" t="str">
        <f>"Q"&amp;ROUNDUP(StockData[[#This Row],[Month Number]]/3,0)</f>
        <v>Q4</v>
      </c>
      <c r="H1214" s="1" t="s">
        <v>1059</v>
      </c>
      <c r="I1214" s="1" t="s">
        <v>29</v>
      </c>
      <c r="J1214" t="s">
        <v>30</v>
      </c>
      <c r="K1214">
        <v>1227.95</v>
      </c>
      <c r="L1214">
        <v>1268.9000000000001</v>
      </c>
      <c r="M1214">
        <v>1225.25</v>
      </c>
      <c r="N1214">
        <v>1231.25</v>
      </c>
      <c r="O1214">
        <v>1267</v>
      </c>
      <c r="P1214">
        <v>1264.5</v>
      </c>
      <c r="Q1214">
        <v>1256.3800000000001</v>
      </c>
      <c r="R1214">
        <v>11018126</v>
      </c>
      <c r="S1214">
        <v>13842929408.200001</v>
      </c>
      <c r="T1214">
        <v>229878</v>
      </c>
      <c r="U1214">
        <v>6902716</v>
      </c>
      <c r="V1214">
        <v>62.65</v>
      </c>
      <c r="W1214" s="3">
        <f>StockData[[#This Row],[CLOSE]]-StockData[[#This Row],[PREV. CLOSE]]</f>
        <v>33.25</v>
      </c>
      <c r="X1214" s="2">
        <f>IFERROR((StockData[[#This Row],[CLOSE]]-StockData[[#This Row],[PREV. CLOSE]])/StockData[[#This Row],[PREV. CLOSE]],0)</f>
        <v>2.7005076142131979E-2</v>
      </c>
      <c r="Y1214" t="str">
        <f>IF(StockData[[#This Row],[Daily Return %]]&gt;0,"Gain",IF(StockData[[#This Row],[Daily Return %]]&lt;0,"Loss","No Change"))</f>
        <v>Gain</v>
      </c>
    </row>
    <row r="1215" spans="1:25" x14ac:dyDescent="0.3">
      <c r="A1215" s="1">
        <v>45586</v>
      </c>
      <c r="B1215" s="1" t="s">
        <v>1259</v>
      </c>
      <c r="C1215" s="1" t="s">
        <v>230</v>
      </c>
      <c r="D1215">
        <f>MONTH(StockData[[#This Row],[DATE]])</f>
        <v>10</v>
      </c>
      <c r="E1215">
        <v>2024</v>
      </c>
      <c r="F1215" t="s">
        <v>231</v>
      </c>
      <c r="G1215" t="str">
        <f>"Q"&amp;ROUNDUP(StockData[[#This Row],[Month Number]]/3,0)</f>
        <v>Q4</v>
      </c>
      <c r="H1215" s="1" t="s">
        <v>1059</v>
      </c>
      <c r="I1215" s="1" t="s">
        <v>29</v>
      </c>
      <c r="J1215" t="s">
        <v>30</v>
      </c>
      <c r="K1215">
        <v>1264.5</v>
      </c>
      <c r="L1215">
        <v>1272.3499999999999</v>
      </c>
      <c r="M1215">
        <v>1250.55</v>
      </c>
      <c r="N1215">
        <v>1264.5</v>
      </c>
      <c r="O1215">
        <v>1257.55</v>
      </c>
      <c r="P1215">
        <v>1259.05</v>
      </c>
      <c r="Q1215">
        <v>1260.1400000000001</v>
      </c>
      <c r="R1215">
        <v>7742775</v>
      </c>
      <c r="S1215">
        <v>9756942032.1499996</v>
      </c>
      <c r="T1215">
        <v>155332</v>
      </c>
      <c r="U1215">
        <v>4567006</v>
      </c>
      <c r="V1215">
        <v>58.98</v>
      </c>
      <c r="W1215" s="3">
        <f>StockData[[#This Row],[CLOSE]]-StockData[[#This Row],[PREV. CLOSE]]</f>
        <v>-5.4500000000000455</v>
      </c>
      <c r="X1215" s="2">
        <f>IFERROR((StockData[[#This Row],[CLOSE]]-StockData[[#This Row],[PREV. CLOSE]])/StockData[[#This Row],[PREV. CLOSE]],0)</f>
        <v>-4.3100039541321038E-3</v>
      </c>
      <c r="Y1215" t="str">
        <f>IF(StockData[[#This Row],[Daily Return %]]&gt;0,"Gain",IF(StockData[[#This Row],[Daily Return %]]&lt;0,"Loss","No Change"))</f>
        <v>Loss</v>
      </c>
    </row>
    <row r="1216" spans="1:25" x14ac:dyDescent="0.3">
      <c r="A1216" s="1">
        <v>45587</v>
      </c>
      <c r="B1216" s="1" t="s">
        <v>1260</v>
      </c>
      <c r="C1216" s="1" t="s">
        <v>230</v>
      </c>
      <c r="D1216">
        <f>MONTH(StockData[[#This Row],[DATE]])</f>
        <v>10</v>
      </c>
      <c r="E1216">
        <v>2024</v>
      </c>
      <c r="F1216" t="s">
        <v>231</v>
      </c>
      <c r="G1216" t="str">
        <f>"Q"&amp;ROUNDUP(StockData[[#This Row],[Month Number]]/3,0)</f>
        <v>Q4</v>
      </c>
      <c r="H1216" s="1" t="s">
        <v>1059</v>
      </c>
      <c r="I1216" s="1" t="s">
        <v>29</v>
      </c>
      <c r="J1216" t="s">
        <v>30</v>
      </c>
      <c r="K1216">
        <v>1266.5999999999999</v>
      </c>
      <c r="L1216">
        <v>1284.9000000000001</v>
      </c>
      <c r="M1216">
        <v>1259.75</v>
      </c>
      <c r="N1216">
        <v>1259.05</v>
      </c>
      <c r="O1216">
        <v>1268.3499999999999</v>
      </c>
      <c r="P1216">
        <v>1267.5</v>
      </c>
      <c r="Q1216">
        <v>1273.05</v>
      </c>
      <c r="R1216">
        <v>20090801</v>
      </c>
      <c r="S1216">
        <v>25576570325.349998</v>
      </c>
      <c r="T1216">
        <v>408613</v>
      </c>
      <c r="U1216">
        <v>9703216</v>
      </c>
      <c r="V1216">
        <v>48.3</v>
      </c>
      <c r="W1216" s="3">
        <f>StockData[[#This Row],[CLOSE]]-StockData[[#This Row],[PREV. CLOSE]]</f>
        <v>8.4500000000000455</v>
      </c>
      <c r="X1216" s="2">
        <f>IFERROR((StockData[[#This Row],[CLOSE]]-StockData[[#This Row],[PREV. CLOSE]])/StockData[[#This Row],[PREV. CLOSE]],0)</f>
        <v>6.7114093959731906E-3</v>
      </c>
      <c r="Y1216" t="str">
        <f>IF(StockData[[#This Row],[Daily Return %]]&gt;0,"Gain",IF(StockData[[#This Row],[Daily Return %]]&lt;0,"Loss","No Change"))</f>
        <v>Gain</v>
      </c>
    </row>
    <row r="1217" spans="1:25" x14ac:dyDescent="0.3">
      <c r="A1217" s="1">
        <v>45588</v>
      </c>
      <c r="B1217" s="1" t="s">
        <v>1261</v>
      </c>
      <c r="C1217" s="1" t="s">
        <v>230</v>
      </c>
      <c r="D1217">
        <f>MONTH(StockData[[#This Row],[DATE]])</f>
        <v>10</v>
      </c>
      <c r="E1217">
        <v>2024</v>
      </c>
      <c r="F1217" t="s">
        <v>231</v>
      </c>
      <c r="G1217" t="str">
        <f>"Q"&amp;ROUNDUP(StockData[[#This Row],[Month Number]]/3,0)</f>
        <v>Q4</v>
      </c>
      <c r="H1217" s="1" t="s">
        <v>1059</v>
      </c>
      <c r="I1217" s="1" t="s">
        <v>29</v>
      </c>
      <c r="J1217" t="s">
        <v>30</v>
      </c>
      <c r="K1217">
        <v>1261</v>
      </c>
      <c r="L1217">
        <v>1267.95</v>
      </c>
      <c r="M1217">
        <v>1243.05</v>
      </c>
      <c r="N1217">
        <v>1267.5</v>
      </c>
      <c r="O1217">
        <v>1253.5</v>
      </c>
      <c r="P1217">
        <v>1251.5999999999999</v>
      </c>
      <c r="Q1217">
        <v>1251.5899999999999</v>
      </c>
      <c r="R1217">
        <v>14055447</v>
      </c>
      <c r="S1217">
        <v>17591629567.799999</v>
      </c>
      <c r="T1217">
        <v>319605</v>
      </c>
      <c r="U1217">
        <v>8271068</v>
      </c>
      <c r="V1217">
        <v>58.85</v>
      </c>
      <c r="W1217" s="3">
        <f>StockData[[#This Row],[CLOSE]]-StockData[[#This Row],[PREV. CLOSE]]</f>
        <v>-15.900000000000091</v>
      </c>
      <c r="X1217" s="2">
        <f>IFERROR((StockData[[#This Row],[CLOSE]]-StockData[[#This Row],[PREV. CLOSE]])/StockData[[#This Row],[PREV. CLOSE]],0)</f>
        <v>-1.2544378698224924E-2</v>
      </c>
      <c r="Y1217" t="str">
        <f>IF(StockData[[#This Row],[Daily Return %]]&gt;0,"Gain",IF(StockData[[#This Row],[Daily Return %]]&lt;0,"Loss","No Change"))</f>
        <v>Loss</v>
      </c>
    </row>
    <row r="1218" spans="1:25" x14ac:dyDescent="0.3">
      <c r="A1218" s="1">
        <v>45589</v>
      </c>
      <c r="B1218" s="1" t="s">
        <v>1262</v>
      </c>
      <c r="C1218" s="1" t="s">
        <v>230</v>
      </c>
      <c r="D1218">
        <f>MONTH(StockData[[#This Row],[DATE]])</f>
        <v>10</v>
      </c>
      <c r="E1218">
        <v>2024</v>
      </c>
      <c r="F1218" t="s">
        <v>231</v>
      </c>
      <c r="G1218" t="str">
        <f>"Q"&amp;ROUNDUP(StockData[[#This Row],[Month Number]]/3,0)</f>
        <v>Q4</v>
      </c>
      <c r="H1218" s="1" t="s">
        <v>1059</v>
      </c>
      <c r="I1218" s="1" t="s">
        <v>29</v>
      </c>
      <c r="J1218" t="s">
        <v>30</v>
      </c>
      <c r="K1218">
        <v>1250.25</v>
      </c>
      <c r="L1218">
        <v>1260.45</v>
      </c>
      <c r="M1218">
        <v>1241.05</v>
      </c>
      <c r="N1218">
        <v>1251.5999999999999</v>
      </c>
      <c r="O1218">
        <v>1254.7</v>
      </c>
      <c r="P1218">
        <v>1252.75</v>
      </c>
      <c r="Q1218">
        <v>1252.73</v>
      </c>
      <c r="R1218">
        <v>12223031</v>
      </c>
      <c r="S1218">
        <v>15312132847.549999</v>
      </c>
      <c r="T1218">
        <v>313840</v>
      </c>
      <c r="U1218">
        <v>8917637</v>
      </c>
      <c r="V1218">
        <v>72.959999999999994</v>
      </c>
      <c r="W1218" s="3">
        <f>StockData[[#This Row],[CLOSE]]-StockData[[#This Row],[PREV. CLOSE]]</f>
        <v>1.1500000000000909</v>
      </c>
      <c r="X1218" s="2">
        <f>IFERROR((StockData[[#This Row],[CLOSE]]-StockData[[#This Row],[PREV. CLOSE]])/StockData[[#This Row],[PREV. CLOSE]],0)</f>
        <v>9.1882390540115935E-4</v>
      </c>
      <c r="Y1218" t="str">
        <f>IF(StockData[[#This Row],[Daily Return %]]&gt;0,"Gain",IF(StockData[[#This Row],[Daily Return %]]&lt;0,"Loss","No Change"))</f>
        <v>Gain</v>
      </c>
    </row>
    <row r="1219" spans="1:25" x14ac:dyDescent="0.3">
      <c r="A1219" s="1">
        <v>45590</v>
      </c>
      <c r="B1219" s="1" t="s">
        <v>1263</v>
      </c>
      <c r="C1219" s="1" t="s">
        <v>230</v>
      </c>
      <c r="D1219">
        <f>MONTH(StockData[[#This Row],[DATE]])</f>
        <v>10</v>
      </c>
      <c r="E1219">
        <v>2024</v>
      </c>
      <c r="F1219" t="s">
        <v>231</v>
      </c>
      <c r="G1219" t="str">
        <f>"Q"&amp;ROUNDUP(StockData[[#This Row],[Month Number]]/3,0)</f>
        <v>Q4</v>
      </c>
      <c r="H1219" s="1" t="s">
        <v>1059</v>
      </c>
      <c r="I1219" s="1" t="s">
        <v>29</v>
      </c>
      <c r="J1219" t="s">
        <v>30</v>
      </c>
      <c r="K1219">
        <v>1247.25</v>
      </c>
      <c r="L1219">
        <v>1268.9000000000001</v>
      </c>
      <c r="M1219">
        <v>1234.2</v>
      </c>
      <c r="N1219">
        <v>1252.75</v>
      </c>
      <c r="O1219">
        <v>1259.5999999999999</v>
      </c>
      <c r="P1219">
        <v>1255.45</v>
      </c>
      <c r="Q1219">
        <v>1250.04</v>
      </c>
      <c r="R1219">
        <v>13546055</v>
      </c>
      <c r="S1219">
        <v>16933102486.65</v>
      </c>
      <c r="T1219">
        <v>370555</v>
      </c>
      <c r="U1219">
        <v>7506753</v>
      </c>
      <c r="V1219">
        <v>55.42</v>
      </c>
      <c r="W1219" s="3">
        <f>StockData[[#This Row],[CLOSE]]-StockData[[#This Row],[PREV. CLOSE]]</f>
        <v>2.7000000000000455</v>
      </c>
      <c r="X1219" s="2">
        <f>IFERROR((StockData[[#This Row],[CLOSE]]-StockData[[#This Row],[PREV. CLOSE]])/StockData[[#This Row],[PREV. CLOSE]],0)</f>
        <v>2.1552584314508444E-3</v>
      </c>
      <c r="Y1219" t="str">
        <f>IF(StockData[[#This Row],[Daily Return %]]&gt;0,"Gain",IF(StockData[[#This Row],[Daily Return %]]&lt;0,"Loss","No Change"))</f>
        <v>Gain</v>
      </c>
    </row>
    <row r="1220" spans="1:25" x14ac:dyDescent="0.3">
      <c r="A1220" s="1">
        <v>45593</v>
      </c>
      <c r="B1220" s="1" t="s">
        <v>1264</v>
      </c>
      <c r="C1220" s="1" t="s">
        <v>230</v>
      </c>
      <c r="D1220">
        <f>MONTH(StockData[[#This Row],[DATE]])</f>
        <v>10</v>
      </c>
      <c r="E1220">
        <v>2024</v>
      </c>
      <c r="F1220" t="s">
        <v>231</v>
      </c>
      <c r="G1220" t="str">
        <f>"Q"&amp;ROUNDUP(StockData[[#This Row],[Month Number]]/3,0)</f>
        <v>Q4</v>
      </c>
      <c r="H1220" s="1" t="s">
        <v>1059</v>
      </c>
      <c r="I1220" s="1" t="s">
        <v>29</v>
      </c>
      <c r="J1220" t="s">
        <v>30</v>
      </c>
      <c r="K1220">
        <v>1285.5</v>
      </c>
      <c r="L1220">
        <v>1307.8</v>
      </c>
      <c r="M1220">
        <v>1280.5999999999999</v>
      </c>
      <c r="N1220">
        <v>1255.45</v>
      </c>
      <c r="O1220">
        <v>1294.4000000000001</v>
      </c>
      <c r="P1220">
        <v>1292.8499999999999</v>
      </c>
      <c r="Q1220">
        <v>1296.93</v>
      </c>
      <c r="R1220">
        <v>24096412</v>
      </c>
      <c r="S1220">
        <v>31251379929.299999</v>
      </c>
      <c r="T1220">
        <v>619071</v>
      </c>
      <c r="U1220">
        <v>14032225</v>
      </c>
      <c r="V1220">
        <v>58.23</v>
      </c>
      <c r="W1220" s="3">
        <f>StockData[[#This Row],[CLOSE]]-StockData[[#This Row],[PREV. CLOSE]]</f>
        <v>37.399999999999864</v>
      </c>
      <c r="X1220" s="2">
        <f>IFERROR((StockData[[#This Row],[CLOSE]]-StockData[[#This Row],[PREV. CLOSE]])/StockData[[#This Row],[PREV. CLOSE]],0)</f>
        <v>2.9790115098171862E-2</v>
      </c>
      <c r="Y1220" t="str">
        <f>IF(StockData[[#This Row],[Daily Return %]]&gt;0,"Gain",IF(StockData[[#This Row],[Daily Return %]]&lt;0,"Loss","No Change"))</f>
        <v>Gain</v>
      </c>
    </row>
    <row r="1221" spans="1:25" x14ac:dyDescent="0.3">
      <c r="A1221" s="1">
        <v>45594</v>
      </c>
      <c r="B1221" s="1" t="s">
        <v>1265</v>
      </c>
      <c r="C1221" s="1" t="s">
        <v>230</v>
      </c>
      <c r="D1221">
        <f>MONTH(StockData[[#This Row],[DATE]])</f>
        <v>10</v>
      </c>
      <c r="E1221">
        <v>2024</v>
      </c>
      <c r="F1221" t="s">
        <v>231</v>
      </c>
      <c r="G1221" t="str">
        <f>"Q"&amp;ROUNDUP(StockData[[#This Row],[Month Number]]/3,0)</f>
        <v>Q4</v>
      </c>
      <c r="H1221" s="1" t="s">
        <v>1059</v>
      </c>
      <c r="I1221" s="1" t="s">
        <v>29</v>
      </c>
      <c r="J1221" t="s">
        <v>30</v>
      </c>
      <c r="K1221">
        <v>1301.3499999999999</v>
      </c>
      <c r="L1221">
        <v>1335.35</v>
      </c>
      <c r="M1221">
        <v>1299.25</v>
      </c>
      <c r="N1221">
        <v>1292.8499999999999</v>
      </c>
      <c r="O1221">
        <v>1331.65</v>
      </c>
      <c r="P1221">
        <v>1331.85</v>
      </c>
      <c r="Q1221">
        <v>1321.25</v>
      </c>
      <c r="R1221">
        <v>20656117</v>
      </c>
      <c r="S1221">
        <v>27291948603.049999</v>
      </c>
      <c r="T1221">
        <v>436897</v>
      </c>
      <c r="U1221">
        <v>11909218</v>
      </c>
      <c r="V1221">
        <v>57.65</v>
      </c>
      <c r="W1221" s="3">
        <f>StockData[[#This Row],[CLOSE]]-StockData[[#This Row],[PREV. CLOSE]]</f>
        <v>39</v>
      </c>
      <c r="X1221" s="2">
        <f>IFERROR((StockData[[#This Row],[CLOSE]]-StockData[[#This Row],[PREV. CLOSE]])/StockData[[#This Row],[PREV. CLOSE]],0)</f>
        <v>3.0165912518853699E-2</v>
      </c>
      <c r="Y1221" t="str">
        <f>IF(StockData[[#This Row],[Daily Return %]]&gt;0,"Gain",IF(StockData[[#This Row],[Daily Return %]]&lt;0,"Loss","No Change"))</f>
        <v>Gain</v>
      </c>
    </row>
    <row r="1222" spans="1:25" x14ac:dyDescent="0.3">
      <c r="A1222" s="1">
        <v>45595</v>
      </c>
      <c r="B1222" s="1" t="s">
        <v>1266</v>
      </c>
      <c r="C1222" s="1" t="s">
        <v>230</v>
      </c>
      <c r="D1222">
        <f>MONTH(StockData[[#This Row],[DATE]])</f>
        <v>10</v>
      </c>
      <c r="E1222">
        <v>2024</v>
      </c>
      <c r="F1222" t="s">
        <v>231</v>
      </c>
      <c r="G1222" t="str">
        <f>"Q"&amp;ROUNDUP(StockData[[#This Row],[Month Number]]/3,0)</f>
        <v>Q4</v>
      </c>
      <c r="H1222" s="1" t="s">
        <v>1059</v>
      </c>
      <c r="I1222" s="1" t="s">
        <v>29</v>
      </c>
      <c r="J1222" t="s">
        <v>30</v>
      </c>
      <c r="K1222">
        <v>1324</v>
      </c>
      <c r="L1222">
        <v>1330.9</v>
      </c>
      <c r="M1222">
        <v>1305.5999999999999</v>
      </c>
      <c r="N1222">
        <v>1331.85</v>
      </c>
      <c r="O1222">
        <v>1313</v>
      </c>
      <c r="P1222">
        <v>1312.15</v>
      </c>
      <c r="Q1222">
        <v>1312.8</v>
      </c>
      <c r="R1222">
        <v>15055031</v>
      </c>
      <c r="S1222">
        <v>19764232516.200001</v>
      </c>
      <c r="T1222">
        <v>285240</v>
      </c>
      <c r="U1222">
        <v>8189838</v>
      </c>
      <c r="V1222">
        <v>54.4</v>
      </c>
      <c r="W1222" s="3">
        <f>StockData[[#This Row],[CLOSE]]-StockData[[#This Row],[PREV. CLOSE]]</f>
        <v>-19.699999999999818</v>
      </c>
      <c r="X1222" s="2">
        <f>IFERROR((StockData[[#This Row],[CLOSE]]-StockData[[#This Row],[PREV. CLOSE]])/StockData[[#This Row],[PREV. CLOSE]],0)</f>
        <v>-1.4791455494237203E-2</v>
      </c>
      <c r="Y1222" t="str">
        <f>IF(StockData[[#This Row],[Daily Return %]]&gt;0,"Gain",IF(StockData[[#This Row],[Daily Return %]]&lt;0,"Loss","No Change"))</f>
        <v>Loss</v>
      </c>
    </row>
    <row r="1223" spans="1:25" x14ac:dyDescent="0.3">
      <c r="A1223" s="1">
        <v>45596</v>
      </c>
      <c r="B1223" s="1" t="s">
        <v>1267</v>
      </c>
      <c r="C1223" s="1" t="s">
        <v>230</v>
      </c>
      <c r="D1223">
        <f>MONTH(StockData[[#This Row],[DATE]])</f>
        <v>10</v>
      </c>
      <c r="E1223">
        <v>2024</v>
      </c>
      <c r="F1223" t="s">
        <v>231</v>
      </c>
      <c r="G1223" t="str">
        <f>"Q"&amp;ROUNDUP(StockData[[#This Row],[Month Number]]/3,0)</f>
        <v>Q4</v>
      </c>
      <c r="H1223" s="1" t="s">
        <v>1059</v>
      </c>
      <c r="I1223" s="1" t="s">
        <v>29</v>
      </c>
      <c r="J1223" t="s">
        <v>30</v>
      </c>
      <c r="K1223">
        <v>1307.25</v>
      </c>
      <c r="L1223">
        <v>1318.95</v>
      </c>
      <c r="M1223">
        <v>1288.55</v>
      </c>
      <c r="N1223">
        <v>1312.15</v>
      </c>
      <c r="O1223">
        <v>1294.8</v>
      </c>
      <c r="P1223">
        <v>1292.25</v>
      </c>
      <c r="Q1223">
        <v>1296.28</v>
      </c>
      <c r="R1223">
        <v>23497314</v>
      </c>
      <c r="S1223">
        <v>30459066088.400002</v>
      </c>
      <c r="T1223">
        <v>250950</v>
      </c>
      <c r="U1223">
        <v>17937069</v>
      </c>
      <c r="V1223">
        <v>76.34</v>
      </c>
      <c r="W1223" s="3">
        <f>StockData[[#This Row],[CLOSE]]-StockData[[#This Row],[PREV. CLOSE]]</f>
        <v>-19.900000000000091</v>
      </c>
      <c r="X1223" s="2">
        <f>IFERROR((StockData[[#This Row],[CLOSE]]-StockData[[#This Row],[PREV. CLOSE]])/StockData[[#This Row],[PREV. CLOSE]],0)</f>
        <v>-1.5165949014975491E-2</v>
      </c>
      <c r="Y1223" t="str">
        <f>IF(StockData[[#This Row],[Daily Return %]]&gt;0,"Gain",IF(StockData[[#This Row],[Daily Return %]]&lt;0,"Loss","No Change"))</f>
        <v>Loss</v>
      </c>
    </row>
    <row r="1224" spans="1:25" x14ac:dyDescent="0.3">
      <c r="A1224" s="1">
        <v>45597</v>
      </c>
      <c r="B1224" s="1" t="s">
        <v>1268</v>
      </c>
      <c r="C1224" s="1" t="s">
        <v>254</v>
      </c>
      <c r="D1224">
        <f>MONTH(StockData[[#This Row],[DATE]])</f>
        <v>11</v>
      </c>
      <c r="E1224">
        <v>2024</v>
      </c>
      <c r="F1224" t="s">
        <v>231</v>
      </c>
      <c r="G1224" t="str">
        <f>"Q"&amp;ROUNDUP(StockData[[#This Row],[Month Number]]/3,0)</f>
        <v>Q4</v>
      </c>
      <c r="H1224" s="1" t="s">
        <v>1059</v>
      </c>
      <c r="I1224" s="1" t="s">
        <v>29</v>
      </c>
      <c r="J1224" t="s">
        <v>30</v>
      </c>
      <c r="K1224">
        <v>1289.95</v>
      </c>
      <c r="L1224">
        <v>1296.2</v>
      </c>
      <c r="M1224">
        <v>1286.25</v>
      </c>
      <c r="N1224">
        <v>1292.25</v>
      </c>
      <c r="O1224">
        <v>1291.9000000000001</v>
      </c>
      <c r="P1224">
        <v>1291.8</v>
      </c>
      <c r="Q1224">
        <v>1292.1099999999999</v>
      </c>
      <c r="R1224">
        <v>1007022</v>
      </c>
      <c r="S1224">
        <v>1301180367.6500001</v>
      </c>
      <c r="T1224">
        <v>40161</v>
      </c>
      <c r="U1224">
        <v>340097</v>
      </c>
      <c r="V1224">
        <v>33.770000000000003</v>
      </c>
      <c r="W1224" s="3">
        <f>StockData[[#This Row],[CLOSE]]-StockData[[#This Row],[PREV. CLOSE]]</f>
        <v>-0.45000000000004547</v>
      </c>
      <c r="X1224" s="2">
        <f>IFERROR((StockData[[#This Row],[CLOSE]]-StockData[[#This Row],[PREV. CLOSE]])/StockData[[#This Row],[PREV. CLOSE]],0)</f>
        <v>-3.4822983168894989E-4</v>
      </c>
      <c r="Y1224" t="str">
        <f>IF(StockData[[#This Row],[Daily Return %]]&gt;0,"Gain",IF(StockData[[#This Row],[Daily Return %]]&lt;0,"Loss","No Change"))</f>
        <v>Loss</v>
      </c>
    </row>
    <row r="1225" spans="1:25" x14ac:dyDescent="0.3">
      <c r="A1225" s="1">
        <v>45600</v>
      </c>
      <c r="B1225" s="1" t="s">
        <v>1269</v>
      </c>
      <c r="C1225" s="1" t="s">
        <v>254</v>
      </c>
      <c r="D1225">
        <f>MONTH(StockData[[#This Row],[DATE]])</f>
        <v>11</v>
      </c>
      <c r="E1225">
        <v>2024</v>
      </c>
      <c r="F1225" t="s">
        <v>231</v>
      </c>
      <c r="G1225" t="str">
        <f>"Q"&amp;ROUNDUP(StockData[[#This Row],[Month Number]]/3,0)</f>
        <v>Q4</v>
      </c>
      <c r="H1225" s="1" t="s">
        <v>1059</v>
      </c>
      <c r="I1225" s="1" t="s">
        <v>29</v>
      </c>
      <c r="J1225" t="s">
        <v>30</v>
      </c>
      <c r="K1225">
        <v>1290.0999999999999</v>
      </c>
      <c r="L1225">
        <v>1291.8</v>
      </c>
      <c r="M1225">
        <v>1270.05</v>
      </c>
      <c r="N1225">
        <v>1291.8</v>
      </c>
      <c r="O1225">
        <v>1275.4000000000001</v>
      </c>
      <c r="P1225">
        <v>1277.2</v>
      </c>
      <c r="Q1225">
        <v>1276.5</v>
      </c>
      <c r="R1225">
        <v>14309121</v>
      </c>
      <c r="S1225">
        <v>18265649923.799999</v>
      </c>
      <c r="T1225">
        <v>268956</v>
      </c>
      <c r="U1225">
        <v>9268857</v>
      </c>
      <c r="V1225">
        <v>64.78</v>
      </c>
      <c r="W1225" s="3">
        <f>StockData[[#This Row],[CLOSE]]-StockData[[#This Row],[PREV. CLOSE]]</f>
        <v>-14.599999999999909</v>
      </c>
      <c r="X1225" s="2">
        <f>IFERROR((StockData[[#This Row],[CLOSE]]-StockData[[#This Row],[PREV. CLOSE]])/StockData[[#This Row],[PREV. CLOSE]],0)</f>
        <v>-1.1302059142282017E-2</v>
      </c>
      <c r="Y1225" t="str">
        <f>IF(StockData[[#This Row],[Daily Return %]]&gt;0,"Gain",IF(StockData[[#This Row],[Daily Return %]]&lt;0,"Loss","No Change"))</f>
        <v>Loss</v>
      </c>
    </row>
    <row r="1226" spans="1:25" x14ac:dyDescent="0.3">
      <c r="A1226" s="1">
        <v>45601</v>
      </c>
      <c r="B1226" s="1" t="s">
        <v>1270</v>
      </c>
      <c r="C1226" s="1" t="s">
        <v>254</v>
      </c>
      <c r="D1226">
        <f>MONTH(StockData[[#This Row],[DATE]])</f>
        <v>11</v>
      </c>
      <c r="E1226">
        <v>2024</v>
      </c>
      <c r="F1226" t="s">
        <v>231</v>
      </c>
      <c r="G1226" t="str">
        <f>"Q"&amp;ROUNDUP(StockData[[#This Row],[Month Number]]/3,0)</f>
        <v>Q4</v>
      </c>
      <c r="H1226" s="1" t="s">
        <v>1059</v>
      </c>
      <c r="I1226" s="1" t="s">
        <v>29</v>
      </c>
      <c r="J1226" t="s">
        <v>30</v>
      </c>
      <c r="K1226">
        <v>1273</v>
      </c>
      <c r="L1226">
        <v>1301.3</v>
      </c>
      <c r="M1226">
        <v>1263.0999999999999</v>
      </c>
      <c r="N1226">
        <v>1277.2</v>
      </c>
      <c r="O1226">
        <v>1291.5999999999999</v>
      </c>
      <c r="P1226">
        <v>1296.7</v>
      </c>
      <c r="Q1226">
        <v>1284.33</v>
      </c>
      <c r="R1226">
        <v>16431920</v>
      </c>
      <c r="S1226">
        <v>21104080468.900002</v>
      </c>
      <c r="T1226">
        <v>262702</v>
      </c>
      <c r="U1226">
        <v>8353299</v>
      </c>
      <c r="V1226">
        <v>50.84</v>
      </c>
      <c r="W1226" s="3">
        <f>StockData[[#This Row],[CLOSE]]-StockData[[#This Row],[PREV. CLOSE]]</f>
        <v>19.5</v>
      </c>
      <c r="X1226" s="2">
        <f>IFERROR((StockData[[#This Row],[CLOSE]]-StockData[[#This Row],[PREV. CLOSE]])/StockData[[#This Row],[PREV. CLOSE]],0)</f>
        <v>1.526777325399311E-2</v>
      </c>
      <c r="Y1226" t="str">
        <f>IF(StockData[[#This Row],[Daily Return %]]&gt;0,"Gain",IF(StockData[[#This Row],[Daily Return %]]&lt;0,"Loss","No Change"))</f>
        <v>Gain</v>
      </c>
    </row>
    <row r="1227" spans="1:25" x14ac:dyDescent="0.3">
      <c r="A1227" s="1">
        <v>45601</v>
      </c>
      <c r="B1227" s="1" t="s">
        <v>1271</v>
      </c>
      <c r="C1227" s="1" t="s">
        <v>254</v>
      </c>
      <c r="D1227">
        <f>MONTH(StockData[[#This Row],[DATE]])</f>
        <v>11</v>
      </c>
      <c r="E1227">
        <v>2024</v>
      </c>
      <c r="F1227" t="s">
        <v>231</v>
      </c>
      <c r="G1227" t="str">
        <f>"Q"&amp;ROUNDUP(StockData[[#This Row],[Month Number]]/3,0)</f>
        <v>Q4</v>
      </c>
      <c r="H1227" s="1" t="s">
        <v>1059</v>
      </c>
      <c r="I1227" s="1" t="s">
        <v>29</v>
      </c>
      <c r="J1227" t="s">
        <v>30</v>
      </c>
      <c r="K1227">
        <v>1273</v>
      </c>
      <c r="L1227">
        <v>1301.3</v>
      </c>
      <c r="M1227">
        <v>1263.0999999999999</v>
      </c>
      <c r="N1227">
        <v>1277.2</v>
      </c>
      <c r="O1227">
        <v>1291.5999999999999</v>
      </c>
      <c r="P1227">
        <v>1296.7</v>
      </c>
      <c r="Q1227">
        <v>1284.33</v>
      </c>
      <c r="R1227">
        <v>16431920</v>
      </c>
      <c r="S1227">
        <v>21104080468.900002</v>
      </c>
      <c r="T1227">
        <v>262702</v>
      </c>
      <c r="U1227">
        <v>8353299</v>
      </c>
      <c r="V1227">
        <v>50.84</v>
      </c>
      <c r="W1227" s="3">
        <f>StockData[[#This Row],[CLOSE]]-StockData[[#This Row],[PREV. CLOSE]]</f>
        <v>19.5</v>
      </c>
      <c r="X1227" s="2">
        <f>IFERROR((StockData[[#This Row],[CLOSE]]-StockData[[#This Row],[PREV. CLOSE]])/StockData[[#This Row],[PREV. CLOSE]],0)</f>
        <v>1.526777325399311E-2</v>
      </c>
      <c r="Y1227" t="str">
        <f>IF(StockData[[#This Row],[Daily Return %]]&gt;0,"Gain",IF(StockData[[#This Row],[Daily Return %]]&lt;0,"Loss","No Change"))</f>
        <v>Gain</v>
      </c>
    </row>
    <row r="1228" spans="1:25" x14ac:dyDescent="0.3">
      <c r="A1228" s="1">
        <v>45602</v>
      </c>
      <c r="B1228" s="1" t="s">
        <v>1272</v>
      </c>
      <c r="C1228" s="1" t="s">
        <v>254</v>
      </c>
      <c r="D1228">
        <f>MONTH(StockData[[#This Row],[DATE]])</f>
        <v>11</v>
      </c>
      <c r="E1228">
        <v>2024</v>
      </c>
      <c r="F1228" t="s">
        <v>231</v>
      </c>
      <c r="G1228" t="str">
        <f>"Q"&amp;ROUNDUP(StockData[[#This Row],[Month Number]]/3,0)</f>
        <v>Q4</v>
      </c>
      <c r="H1228" s="1" t="s">
        <v>1059</v>
      </c>
      <c r="I1228" s="1" t="s">
        <v>29</v>
      </c>
      <c r="J1228" t="s">
        <v>30</v>
      </c>
      <c r="K1228">
        <v>1300.25</v>
      </c>
      <c r="L1228">
        <v>1315</v>
      </c>
      <c r="M1228">
        <v>1292.7</v>
      </c>
      <c r="N1228">
        <v>1296.7</v>
      </c>
      <c r="O1228">
        <v>1305</v>
      </c>
      <c r="P1228">
        <v>1302.3499999999999</v>
      </c>
      <c r="Q1228">
        <v>1306.97</v>
      </c>
      <c r="R1228">
        <v>12037405</v>
      </c>
      <c r="S1228">
        <v>15732582044.35</v>
      </c>
      <c r="T1228">
        <v>201411</v>
      </c>
      <c r="U1228">
        <v>7356098</v>
      </c>
      <c r="V1228">
        <v>61.11</v>
      </c>
      <c r="W1228" s="3">
        <f>StockData[[#This Row],[CLOSE]]-StockData[[#This Row],[PREV. CLOSE]]</f>
        <v>5.6499999999998636</v>
      </c>
      <c r="X1228" s="2">
        <f>IFERROR((StockData[[#This Row],[CLOSE]]-StockData[[#This Row],[PREV. CLOSE]])/StockData[[#This Row],[PREV. CLOSE]],0)</f>
        <v>4.3572144674943036E-3</v>
      </c>
      <c r="Y1228" t="str">
        <f>IF(StockData[[#This Row],[Daily Return %]]&gt;0,"Gain",IF(StockData[[#This Row],[Daily Return %]]&lt;0,"Loss","No Change"))</f>
        <v>Gain</v>
      </c>
    </row>
    <row r="1229" spans="1:25" x14ac:dyDescent="0.3">
      <c r="A1229" s="1">
        <v>45603</v>
      </c>
      <c r="B1229" s="1" t="s">
        <v>1273</v>
      </c>
      <c r="C1229" s="1" t="s">
        <v>254</v>
      </c>
      <c r="D1229">
        <f>MONTH(StockData[[#This Row],[DATE]])</f>
        <v>11</v>
      </c>
      <c r="E1229">
        <v>2024</v>
      </c>
      <c r="F1229" t="s">
        <v>231</v>
      </c>
      <c r="G1229" t="str">
        <f>"Q"&amp;ROUNDUP(StockData[[#This Row],[Month Number]]/3,0)</f>
        <v>Q4</v>
      </c>
      <c r="H1229" s="1" t="s">
        <v>1059</v>
      </c>
      <c r="I1229" s="1" t="s">
        <v>29</v>
      </c>
      <c r="J1229" t="s">
        <v>30</v>
      </c>
      <c r="K1229">
        <v>1297.1500000000001</v>
      </c>
      <c r="L1229">
        <v>1302.8</v>
      </c>
      <c r="M1229">
        <v>1275.25</v>
      </c>
      <c r="N1229">
        <v>1302.3499999999999</v>
      </c>
      <c r="O1229">
        <v>1279.75</v>
      </c>
      <c r="P1229">
        <v>1278.7</v>
      </c>
      <c r="Q1229">
        <v>1282.48</v>
      </c>
      <c r="R1229">
        <v>9909035</v>
      </c>
      <c r="S1229">
        <v>12708118911.4</v>
      </c>
      <c r="T1229">
        <v>185720</v>
      </c>
      <c r="U1229">
        <v>7049271</v>
      </c>
      <c r="V1229">
        <v>71.14</v>
      </c>
      <c r="W1229" s="3">
        <f>StockData[[#This Row],[CLOSE]]-StockData[[#This Row],[PREV. CLOSE]]</f>
        <v>-23.649999999999864</v>
      </c>
      <c r="X1229" s="2">
        <f>IFERROR((StockData[[#This Row],[CLOSE]]-StockData[[#This Row],[PREV. CLOSE]])/StockData[[#This Row],[PREV. CLOSE]],0)</f>
        <v>-1.8159480938303732E-2</v>
      </c>
      <c r="Y1229" t="str">
        <f>IF(StockData[[#This Row],[Daily Return %]]&gt;0,"Gain",IF(StockData[[#This Row],[Daily Return %]]&lt;0,"Loss","No Change"))</f>
        <v>Loss</v>
      </c>
    </row>
    <row r="1230" spans="1:25" x14ac:dyDescent="0.3">
      <c r="A1230" s="1">
        <v>45604</v>
      </c>
      <c r="B1230" s="1" t="s">
        <v>1274</v>
      </c>
      <c r="C1230" s="1" t="s">
        <v>254</v>
      </c>
      <c r="D1230">
        <f>MONTH(StockData[[#This Row],[DATE]])</f>
        <v>11</v>
      </c>
      <c r="E1230">
        <v>2024</v>
      </c>
      <c r="F1230" t="s">
        <v>231</v>
      </c>
      <c r="G1230" t="str">
        <f>"Q"&amp;ROUNDUP(StockData[[#This Row],[Month Number]]/3,0)</f>
        <v>Q4</v>
      </c>
      <c r="H1230" s="1" t="s">
        <v>1059</v>
      </c>
      <c r="I1230" s="1" t="s">
        <v>29</v>
      </c>
      <c r="J1230" t="s">
        <v>30</v>
      </c>
      <c r="K1230">
        <v>1270</v>
      </c>
      <c r="L1230">
        <v>1275</v>
      </c>
      <c r="M1230">
        <v>1252.7</v>
      </c>
      <c r="N1230">
        <v>1278.7</v>
      </c>
      <c r="O1230">
        <v>1259</v>
      </c>
      <c r="P1230">
        <v>1258.8499999999999</v>
      </c>
      <c r="Q1230">
        <v>1260.33</v>
      </c>
      <c r="R1230">
        <v>11195808</v>
      </c>
      <c r="S1230">
        <v>14110419237.85</v>
      </c>
      <c r="T1230">
        <v>233807</v>
      </c>
      <c r="U1230">
        <v>7881177</v>
      </c>
      <c r="V1230">
        <v>70.39</v>
      </c>
      <c r="W1230" s="3">
        <f>StockData[[#This Row],[CLOSE]]-StockData[[#This Row],[PREV. CLOSE]]</f>
        <v>-19.850000000000136</v>
      </c>
      <c r="X1230" s="2">
        <f>IFERROR((StockData[[#This Row],[CLOSE]]-StockData[[#This Row],[PREV. CLOSE]])/StockData[[#This Row],[PREV. CLOSE]],0)</f>
        <v>-1.5523578634550821E-2</v>
      </c>
      <c r="Y1230" t="str">
        <f>IF(StockData[[#This Row],[Daily Return %]]&gt;0,"Gain",IF(StockData[[#This Row],[Daily Return %]]&lt;0,"Loss","No Change"))</f>
        <v>Loss</v>
      </c>
    </row>
    <row r="1231" spans="1:25" x14ac:dyDescent="0.3">
      <c r="A1231" s="1">
        <v>45607</v>
      </c>
      <c r="B1231" s="1" t="s">
        <v>1275</v>
      </c>
      <c r="C1231" s="1" t="s">
        <v>254</v>
      </c>
      <c r="D1231">
        <f>MONTH(StockData[[#This Row],[DATE]])</f>
        <v>11</v>
      </c>
      <c r="E1231">
        <v>2024</v>
      </c>
      <c r="F1231" t="s">
        <v>231</v>
      </c>
      <c r="G1231" t="str">
        <f>"Q"&amp;ROUNDUP(StockData[[#This Row],[Month Number]]/3,0)</f>
        <v>Q4</v>
      </c>
      <c r="H1231" s="1" t="s">
        <v>1059</v>
      </c>
      <c r="I1231" s="1" t="s">
        <v>29</v>
      </c>
      <c r="J1231" t="s">
        <v>30</v>
      </c>
      <c r="K1231">
        <v>1262</v>
      </c>
      <c r="L1231">
        <v>1275.9000000000001</v>
      </c>
      <c r="M1231">
        <v>1246.6500000000001</v>
      </c>
      <c r="N1231">
        <v>1258.8499999999999</v>
      </c>
      <c r="O1231">
        <v>1268.6500000000001</v>
      </c>
      <c r="P1231">
        <v>1269.3</v>
      </c>
      <c r="Q1231">
        <v>1266.04</v>
      </c>
      <c r="R1231">
        <v>8387780</v>
      </c>
      <c r="S1231">
        <v>10619276125</v>
      </c>
      <c r="T1231">
        <v>193310</v>
      </c>
      <c r="U1231">
        <v>4438244</v>
      </c>
      <c r="V1231">
        <v>52.91</v>
      </c>
      <c r="W1231" s="3">
        <f>StockData[[#This Row],[CLOSE]]-StockData[[#This Row],[PREV. CLOSE]]</f>
        <v>10.450000000000045</v>
      </c>
      <c r="X1231" s="2">
        <f>IFERROR((StockData[[#This Row],[CLOSE]]-StockData[[#This Row],[PREV. CLOSE]])/StockData[[#This Row],[PREV. CLOSE]],0)</f>
        <v>8.3012273106407002E-3</v>
      </c>
      <c r="Y1231" t="str">
        <f>IF(StockData[[#This Row],[Daily Return %]]&gt;0,"Gain",IF(StockData[[#This Row],[Daily Return %]]&lt;0,"Loss","No Change"))</f>
        <v>Gain</v>
      </c>
    </row>
    <row r="1232" spans="1:25" x14ac:dyDescent="0.3">
      <c r="A1232" s="1">
        <v>45608</v>
      </c>
      <c r="B1232" s="1" t="s">
        <v>1276</v>
      </c>
      <c r="C1232" s="1" t="s">
        <v>254</v>
      </c>
      <c r="D1232">
        <f>MONTH(StockData[[#This Row],[DATE]])</f>
        <v>11</v>
      </c>
      <c r="E1232">
        <v>2024</v>
      </c>
      <c r="F1232" t="s">
        <v>231</v>
      </c>
      <c r="G1232" t="str">
        <f>"Q"&amp;ROUNDUP(StockData[[#This Row],[Month Number]]/3,0)</f>
        <v>Q4</v>
      </c>
      <c r="H1232" s="1" t="s">
        <v>1059</v>
      </c>
      <c r="I1232" s="1" t="s">
        <v>29</v>
      </c>
      <c r="J1232" t="s">
        <v>30</v>
      </c>
      <c r="K1232">
        <v>1276.1500000000001</v>
      </c>
      <c r="L1232">
        <v>1295</v>
      </c>
      <c r="M1232">
        <v>1264.5</v>
      </c>
      <c r="N1232">
        <v>1269.3</v>
      </c>
      <c r="O1232">
        <v>1269</v>
      </c>
      <c r="P1232">
        <v>1270.5999999999999</v>
      </c>
      <c r="Q1232">
        <v>1276.01</v>
      </c>
      <c r="R1232">
        <v>13486168</v>
      </c>
      <c r="S1232">
        <v>17208486809.700001</v>
      </c>
      <c r="T1232">
        <v>251685</v>
      </c>
      <c r="U1232">
        <v>5842950</v>
      </c>
      <c r="V1232">
        <v>43.33</v>
      </c>
      <c r="W1232" s="3">
        <f>StockData[[#This Row],[CLOSE]]-StockData[[#This Row],[PREV. CLOSE]]</f>
        <v>1.2999999999999545</v>
      </c>
      <c r="X1232" s="2">
        <f>IFERROR((StockData[[#This Row],[CLOSE]]-StockData[[#This Row],[PREV. CLOSE]])/StockData[[#This Row],[PREV. CLOSE]],0)</f>
        <v>1.02418655952096E-3</v>
      </c>
      <c r="Y1232" t="str">
        <f>IF(StockData[[#This Row],[Daily Return %]]&gt;0,"Gain",IF(StockData[[#This Row],[Daily Return %]]&lt;0,"Loss","No Change"))</f>
        <v>Gain</v>
      </c>
    </row>
    <row r="1233" spans="1:25" x14ac:dyDescent="0.3">
      <c r="A1233" s="1">
        <v>45609</v>
      </c>
      <c r="B1233" s="1" t="s">
        <v>1277</v>
      </c>
      <c r="C1233" s="1" t="s">
        <v>254</v>
      </c>
      <c r="D1233">
        <f>MONTH(StockData[[#This Row],[DATE]])</f>
        <v>11</v>
      </c>
      <c r="E1233">
        <v>2024</v>
      </c>
      <c r="F1233" t="s">
        <v>231</v>
      </c>
      <c r="G1233" t="str">
        <f>"Q"&amp;ROUNDUP(StockData[[#This Row],[Month Number]]/3,0)</f>
        <v>Q4</v>
      </c>
      <c r="H1233" s="1" t="s">
        <v>1059</v>
      </c>
      <c r="I1233" s="1" t="s">
        <v>29</v>
      </c>
      <c r="J1233" t="s">
        <v>30</v>
      </c>
      <c r="K1233">
        <v>1270.5999999999999</v>
      </c>
      <c r="L1233">
        <v>1276.25</v>
      </c>
      <c r="M1233">
        <v>1250</v>
      </c>
      <c r="N1233">
        <v>1270.5999999999999</v>
      </c>
      <c r="O1233">
        <v>1258</v>
      </c>
      <c r="P1233">
        <v>1253.7</v>
      </c>
      <c r="Q1233">
        <v>1261.05</v>
      </c>
      <c r="R1233">
        <v>12260404</v>
      </c>
      <c r="S1233">
        <v>15460965858</v>
      </c>
      <c r="T1233">
        <v>258070</v>
      </c>
      <c r="U1233">
        <v>5557092</v>
      </c>
      <c r="V1233">
        <v>45.33</v>
      </c>
      <c r="W1233" s="3">
        <f>StockData[[#This Row],[CLOSE]]-StockData[[#This Row],[PREV. CLOSE]]</f>
        <v>-16.899999999999864</v>
      </c>
      <c r="X1233" s="2">
        <f>IFERROR((StockData[[#This Row],[CLOSE]]-StockData[[#This Row],[PREV. CLOSE]])/StockData[[#This Row],[PREV. CLOSE]],0)</f>
        <v>-1.3300802770344613E-2</v>
      </c>
      <c r="Y1233" t="str">
        <f>IF(StockData[[#This Row],[Daily Return %]]&gt;0,"Gain",IF(StockData[[#This Row],[Daily Return %]]&lt;0,"Loss","No Change"))</f>
        <v>Loss</v>
      </c>
    </row>
    <row r="1234" spans="1:25" x14ac:dyDescent="0.3">
      <c r="A1234" s="1">
        <v>45610</v>
      </c>
      <c r="B1234" s="1" t="s">
        <v>1278</v>
      </c>
      <c r="C1234" s="1" t="s">
        <v>254</v>
      </c>
      <c r="D1234">
        <f>MONTH(StockData[[#This Row],[DATE]])</f>
        <v>11</v>
      </c>
      <c r="E1234">
        <v>2024</v>
      </c>
      <c r="F1234" t="s">
        <v>231</v>
      </c>
      <c r="G1234" t="str">
        <f>"Q"&amp;ROUNDUP(StockData[[#This Row],[Month Number]]/3,0)</f>
        <v>Q4</v>
      </c>
      <c r="H1234" s="1" t="s">
        <v>1059</v>
      </c>
      <c r="I1234" s="1" t="s">
        <v>29</v>
      </c>
      <c r="J1234" t="s">
        <v>30</v>
      </c>
      <c r="K1234">
        <v>1253.75</v>
      </c>
      <c r="L1234">
        <v>1267.7</v>
      </c>
      <c r="M1234">
        <v>1243.05</v>
      </c>
      <c r="N1234">
        <v>1253.7</v>
      </c>
      <c r="O1234">
        <v>1258.95</v>
      </c>
      <c r="P1234">
        <v>1256.95</v>
      </c>
      <c r="Q1234">
        <v>1255.26</v>
      </c>
      <c r="R1234">
        <v>9506892</v>
      </c>
      <c r="S1234">
        <v>11933598279.700001</v>
      </c>
      <c r="T1234">
        <v>224597</v>
      </c>
      <c r="U1234">
        <v>5310528</v>
      </c>
      <c r="V1234">
        <v>55.86</v>
      </c>
      <c r="W1234" s="3">
        <f>StockData[[#This Row],[CLOSE]]-StockData[[#This Row],[PREV. CLOSE]]</f>
        <v>3.25</v>
      </c>
      <c r="X1234" s="2">
        <f>IFERROR((StockData[[#This Row],[CLOSE]]-StockData[[#This Row],[PREV. CLOSE]])/StockData[[#This Row],[PREV. CLOSE]],0)</f>
        <v>2.5923267129297281E-3</v>
      </c>
      <c r="Y1234" t="str">
        <f>IF(StockData[[#This Row],[Daily Return %]]&gt;0,"Gain",IF(StockData[[#This Row],[Daily Return %]]&lt;0,"Loss","No Change"))</f>
        <v>Gain</v>
      </c>
    </row>
    <row r="1235" spans="1:25" x14ac:dyDescent="0.3">
      <c r="A1235" s="1">
        <v>45614</v>
      </c>
      <c r="B1235" s="1" t="s">
        <v>1279</v>
      </c>
      <c r="C1235" s="1" t="s">
        <v>254</v>
      </c>
      <c r="D1235">
        <f>MONTH(StockData[[#This Row],[DATE]])</f>
        <v>11</v>
      </c>
      <c r="E1235">
        <v>2024</v>
      </c>
      <c r="F1235" t="s">
        <v>231</v>
      </c>
      <c r="G1235" t="str">
        <f>"Q"&amp;ROUNDUP(StockData[[#This Row],[Month Number]]/3,0)</f>
        <v>Q4</v>
      </c>
      <c r="H1235" s="1" t="s">
        <v>1059</v>
      </c>
      <c r="I1235" s="1" t="s">
        <v>29</v>
      </c>
      <c r="J1235" t="s">
        <v>30</v>
      </c>
      <c r="K1235">
        <v>1260</v>
      </c>
      <c r="L1235">
        <v>1262.5999999999999</v>
      </c>
      <c r="M1235">
        <v>1249.4000000000001</v>
      </c>
      <c r="N1235">
        <v>1256.95</v>
      </c>
      <c r="O1235">
        <v>1252.25</v>
      </c>
      <c r="P1235">
        <v>1253.45</v>
      </c>
      <c r="Q1235">
        <v>1254.6199999999999</v>
      </c>
      <c r="R1235">
        <v>6195554</v>
      </c>
      <c r="S1235">
        <v>7773053428.25</v>
      </c>
      <c r="T1235">
        <v>204301</v>
      </c>
      <c r="U1235">
        <v>3775521</v>
      </c>
      <c r="V1235">
        <v>60.94</v>
      </c>
      <c r="W1235" s="3">
        <f>StockData[[#This Row],[CLOSE]]-StockData[[#This Row],[PREV. CLOSE]]</f>
        <v>-3.5</v>
      </c>
      <c r="X1235" s="2">
        <f>IFERROR((StockData[[#This Row],[CLOSE]]-StockData[[#This Row],[PREV. CLOSE]])/StockData[[#This Row],[PREV. CLOSE]],0)</f>
        <v>-2.7845180794781018E-3</v>
      </c>
      <c r="Y1235" t="str">
        <f>IF(StockData[[#This Row],[Daily Return %]]&gt;0,"Gain",IF(StockData[[#This Row],[Daily Return %]]&lt;0,"Loss","No Change"))</f>
        <v>Loss</v>
      </c>
    </row>
    <row r="1236" spans="1:25" x14ac:dyDescent="0.3">
      <c r="A1236" s="1">
        <v>45615</v>
      </c>
      <c r="B1236" s="1" t="s">
        <v>1280</v>
      </c>
      <c r="C1236" s="1" t="s">
        <v>254</v>
      </c>
      <c r="D1236">
        <f>MONTH(StockData[[#This Row],[DATE]])</f>
        <v>11</v>
      </c>
      <c r="E1236">
        <v>2024</v>
      </c>
      <c r="F1236" t="s">
        <v>231</v>
      </c>
      <c r="G1236" t="str">
        <f>"Q"&amp;ROUNDUP(StockData[[#This Row],[Month Number]]/3,0)</f>
        <v>Q4</v>
      </c>
      <c r="H1236" s="1" t="s">
        <v>1059</v>
      </c>
      <c r="I1236" s="1" t="s">
        <v>29</v>
      </c>
      <c r="J1236" t="s">
        <v>30</v>
      </c>
      <c r="K1236">
        <v>1257.05</v>
      </c>
      <c r="L1236">
        <v>1261</v>
      </c>
      <c r="M1236">
        <v>1240.8499999999999</v>
      </c>
      <c r="N1236">
        <v>1253.45</v>
      </c>
      <c r="O1236">
        <v>1244</v>
      </c>
      <c r="P1236">
        <v>1249.0999999999999</v>
      </c>
      <c r="Q1236">
        <v>1251.54</v>
      </c>
      <c r="R1236">
        <v>11537317</v>
      </c>
      <c r="S1236">
        <v>14439401407.200001</v>
      </c>
      <c r="T1236">
        <v>233269</v>
      </c>
      <c r="U1236">
        <v>7049513</v>
      </c>
      <c r="V1236">
        <v>61.1</v>
      </c>
      <c r="W1236" s="3">
        <f>StockData[[#This Row],[CLOSE]]-StockData[[#This Row],[PREV. CLOSE]]</f>
        <v>-4.3500000000001364</v>
      </c>
      <c r="X1236" s="2">
        <f>IFERROR((StockData[[#This Row],[CLOSE]]-StockData[[#This Row],[PREV. CLOSE]])/StockData[[#This Row],[PREV. CLOSE]],0)</f>
        <v>-3.4704216362839652E-3</v>
      </c>
      <c r="Y1236" t="str">
        <f>IF(StockData[[#This Row],[Daily Return %]]&gt;0,"Gain",IF(StockData[[#This Row],[Daily Return %]]&lt;0,"Loss","No Change"))</f>
        <v>Loss</v>
      </c>
    </row>
    <row r="1237" spans="1:25" x14ac:dyDescent="0.3">
      <c r="A1237" s="1">
        <v>45617</v>
      </c>
      <c r="B1237" s="1" t="s">
        <v>1281</v>
      </c>
      <c r="C1237" s="1" t="s">
        <v>254</v>
      </c>
      <c r="D1237">
        <f>MONTH(StockData[[#This Row],[DATE]])</f>
        <v>11</v>
      </c>
      <c r="E1237">
        <v>2024</v>
      </c>
      <c r="F1237" t="s">
        <v>231</v>
      </c>
      <c r="G1237" t="str">
        <f>"Q"&amp;ROUNDUP(StockData[[#This Row],[Month Number]]/3,0)</f>
        <v>Q4</v>
      </c>
      <c r="H1237" s="1" t="s">
        <v>1059</v>
      </c>
      <c r="I1237" s="1" t="s">
        <v>29</v>
      </c>
      <c r="J1237" t="s">
        <v>30</v>
      </c>
      <c r="K1237">
        <v>1248.55</v>
      </c>
      <c r="L1237">
        <v>1256.9000000000001</v>
      </c>
      <c r="M1237">
        <v>1232.55</v>
      </c>
      <c r="N1237">
        <v>1249.0999999999999</v>
      </c>
      <c r="O1237">
        <v>1255.8499999999999</v>
      </c>
      <c r="P1237">
        <v>1250.55</v>
      </c>
      <c r="Q1237">
        <v>1247.3800000000001</v>
      </c>
      <c r="R1237">
        <v>9593870</v>
      </c>
      <c r="S1237">
        <v>11967189179</v>
      </c>
      <c r="T1237">
        <v>209109</v>
      </c>
      <c r="U1237">
        <v>4862632</v>
      </c>
      <c r="V1237">
        <v>50.68</v>
      </c>
      <c r="W1237" s="3">
        <f>StockData[[#This Row],[CLOSE]]-StockData[[#This Row],[PREV. CLOSE]]</f>
        <v>1.4500000000000455</v>
      </c>
      <c r="X1237" s="2">
        <f>IFERROR((StockData[[#This Row],[CLOSE]]-StockData[[#This Row],[PREV. CLOSE]])/StockData[[#This Row],[PREV. CLOSE]],0)</f>
        <v>1.1608358017773162E-3</v>
      </c>
      <c r="Y1237" t="str">
        <f>IF(StockData[[#This Row],[Daily Return %]]&gt;0,"Gain",IF(StockData[[#This Row],[Daily Return %]]&lt;0,"Loss","No Change"))</f>
        <v>Gain</v>
      </c>
    </row>
    <row r="1238" spans="1:25" x14ac:dyDescent="0.3">
      <c r="A1238" s="1">
        <v>45618</v>
      </c>
      <c r="B1238" s="1" t="s">
        <v>1282</v>
      </c>
      <c r="C1238" s="1" t="s">
        <v>254</v>
      </c>
      <c r="D1238">
        <f>MONTH(StockData[[#This Row],[DATE]])</f>
        <v>11</v>
      </c>
      <c r="E1238">
        <v>2024</v>
      </c>
      <c r="F1238" t="s">
        <v>231</v>
      </c>
      <c r="G1238" t="str">
        <f>"Q"&amp;ROUNDUP(StockData[[#This Row],[Month Number]]/3,0)</f>
        <v>Q4</v>
      </c>
      <c r="H1238" s="1" t="s">
        <v>1059</v>
      </c>
      <c r="I1238" s="1" t="s">
        <v>29</v>
      </c>
      <c r="J1238" t="s">
        <v>30</v>
      </c>
      <c r="K1238">
        <v>1258</v>
      </c>
      <c r="L1238">
        <v>1281.4000000000001</v>
      </c>
      <c r="M1238">
        <v>1256</v>
      </c>
      <c r="N1238">
        <v>1250.55</v>
      </c>
      <c r="O1238">
        <v>1278</v>
      </c>
      <c r="P1238">
        <v>1278.05</v>
      </c>
      <c r="Q1238">
        <v>1275.03</v>
      </c>
      <c r="R1238">
        <v>11604338</v>
      </c>
      <c r="S1238">
        <v>14795857555.950001</v>
      </c>
      <c r="T1238">
        <v>214688</v>
      </c>
      <c r="U1238">
        <v>6844834</v>
      </c>
      <c r="V1238">
        <v>58.99</v>
      </c>
      <c r="W1238" s="3">
        <f>StockData[[#This Row],[CLOSE]]-StockData[[#This Row],[PREV. CLOSE]]</f>
        <v>27.5</v>
      </c>
      <c r="X1238" s="2">
        <f>IFERROR((StockData[[#This Row],[CLOSE]]-StockData[[#This Row],[PREV. CLOSE]])/StockData[[#This Row],[PREV. CLOSE]],0)</f>
        <v>2.1990324257326777E-2</v>
      </c>
      <c r="Y1238" t="str">
        <f>IF(StockData[[#This Row],[Daily Return %]]&gt;0,"Gain",IF(StockData[[#This Row],[Daily Return %]]&lt;0,"Loss","No Change"))</f>
        <v>Gain</v>
      </c>
    </row>
    <row r="1239" spans="1:25" x14ac:dyDescent="0.3">
      <c r="A1239" s="1">
        <v>45621</v>
      </c>
      <c r="B1239" s="1" t="s">
        <v>1283</v>
      </c>
      <c r="C1239" s="1" t="s">
        <v>254</v>
      </c>
      <c r="D1239">
        <f>MONTH(StockData[[#This Row],[DATE]])</f>
        <v>11</v>
      </c>
      <c r="E1239">
        <v>2024</v>
      </c>
      <c r="F1239" t="s">
        <v>231</v>
      </c>
      <c r="G1239" t="str">
        <f>"Q"&amp;ROUNDUP(StockData[[#This Row],[Month Number]]/3,0)</f>
        <v>Q4</v>
      </c>
      <c r="H1239" s="1" t="s">
        <v>1059</v>
      </c>
      <c r="I1239" s="1" t="s">
        <v>29</v>
      </c>
      <c r="J1239" t="s">
        <v>30</v>
      </c>
      <c r="K1239">
        <v>1296</v>
      </c>
      <c r="L1239">
        <v>1311.2</v>
      </c>
      <c r="M1239">
        <v>1290</v>
      </c>
      <c r="N1239">
        <v>1278.05</v>
      </c>
      <c r="O1239">
        <v>1303</v>
      </c>
      <c r="P1239">
        <v>1300.95</v>
      </c>
      <c r="Q1239">
        <v>1302.4100000000001</v>
      </c>
      <c r="R1239">
        <v>22717581</v>
      </c>
      <c r="S1239">
        <v>29587514842.450001</v>
      </c>
      <c r="T1239">
        <v>205883</v>
      </c>
      <c r="U1239">
        <v>16520496</v>
      </c>
      <c r="V1239">
        <v>72.72</v>
      </c>
      <c r="W1239" s="3">
        <f>StockData[[#This Row],[CLOSE]]-StockData[[#This Row],[PREV. CLOSE]]</f>
        <v>22.900000000000091</v>
      </c>
      <c r="X1239" s="2">
        <f>IFERROR((StockData[[#This Row],[CLOSE]]-StockData[[#This Row],[PREV. CLOSE]])/StockData[[#This Row],[PREV. CLOSE]],0)</f>
        <v>1.7917921834044122E-2</v>
      </c>
      <c r="Y1239" t="str">
        <f>IF(StockData[[#This Row],[Daily Return %]]&gt;0,"Gain",IF(StockData[[#This Row],[Daily Return %]]&lt;0,"Loss","No Change"))</f>
        <v>Gain</v>
      </c>
    </row>
    <row r="1240" spans="1:25" x14ac:dyDescent="0.3">
      <c r="A1240" s="1">
        <v>45622</v>
      </c>
      <c r="B1240" s="1" t="s">
        <v>1284</v>
      </c>
      <c r="C1240" s="1" t="s">
        <v>254</v>
      </c>
      <c r="D1240">
        <f>MONTH(StockData[[#This Row],[DATE]])</f>
        <v>11</v>
      </c>
      <c r="E1240">
        <v>2024</v>
      </c>
      <c r="F1240" t="s">
        <v>231</v>
      </c>
      <c r="G1240" t="str">
        <f>"Q"&amp;ROUNDUP(StockData[[#This Row],[Month Number]]/3,0)</f>
        <v>Q4</v>
      </c>
      <c r="H1240" s="1" t="s">
        <v>1059</v>
      </c>
      <c r="I1240" s="1" t="s">
        <v>29</v>
      </c>
      <c r="J1240" t="s">
        <v>30</v>
      </c>
      <c r="K1240">
        <v>1310.5999999999999</v>
      </c>
      <c r="L1240">
        <v>1314.25</v>
      </c>
      <c r="M1240">
        <v>1302.45</v>
      </c>
      <c r="N1240">
        <v>1300.95</v>
      </c>
      <c r="O1240">
        <v>1304.8</v>
      </c>
      <c r="P1240">
        <v>1304.95</v>
      </c>
      <c r="Q1240">
        <v>1306.0999999999999</v>
      </c>
      <c r="R1240">
        <v>7646955</v>
      </c>
      <c r="S1240">
        <v>9987688168.25</v>
      </c>
      <c r="T1240">
        <v>164865</v>
      </c>
      <c r="U1240">
        <v>4396342</v>
      </c>
      <c r="V1240">
        <v>57.49</v>
      </c>
      <c r="W1240" s="3">
        <f>StockData[[#This Row],[CLOSE]]-StockData[[#This Row],[PREV. CLOSE]]</f>
        <v>4</v>
      </c>
      <c r="X1240" s="2">
        <f>IFERROR((StockData[[#This Row],[CLOSE]]-StockData[[#This Row],[PREV. CLOSE]])/StockData[[#This Row],[PREV. CLOSE]],0)</f>
        <v>3.0746761981628808E-3</v>
      </c>
      <c r="Y1240" t="str">
        <f>IF(StockData[[#This Row],[Daily Return %]]&gt;0,"Gain",IF(StockData[[#This Row],[Daily Return %]]&lt;0,"Loss","No Change"))</f>
        <v>Gain</v>
      </c>
    </row>
    <row r="1241" spans="1:25" x14ac:dyDescent="0.3">
      <c r="A1241" s="1">
        <v>45623</v>
      </c>
      <c r="B1241" s="1" t="s">
        <v>1285</v>
      </c>
      <c r="C1241" s="1" t="s">
        <v>254</v>
      </c>
      <c r="D1241">
        <f>MONTH(StockData[[#This Row],[DATE]])</f>
        <v>11</v>
      </c>
      <c r="E1241">
        <v>2024</v>
      </c>
      <c r="F1241" t="s">
        <v>231</v>
      </c>
      <c r="G1241" t="str">
        <f>"Q"&amp;ROUNDUP(StockData[[#This Row],[Month Number]]/3,0)</f>
        <v>Q4</v>
      </c>
      <c r="H1241" s="1" t="s">
        <v>1059</v>
      </c>
      <c r="I1241" s="1" t="s">
        <v>29</v>
      </c>
      <c r="J1241" t="s">
        <v>30</v>
      </c>
      <c r="K1241">
        <v>1298.5</v>
      </c>
      <c r="L1241">
        <v>1310.85</v>
      </c>
      <c r="M1241">
        <v>1297.8499999999999</v>
      </c>
      <c r="N1241">
        <v>1304.95</v>
      </c>
      <c r="O1241">
        <v>1301.25</v>
      </c>
      <c r="P1241">
        <v>1300.7</v>
      </c>
      <c r="Q1241">
        <v>1302.1500000000001</v>
      </c>
      <c r="R1241">
        <v>21938082</v>
      </c>
      <c r="S1241">
        <v>28566603156.599998</v>
      </c>
      <c r="T1241">
        <v>222370</v>
      </c>
      <c r="U1241">
        <v>16717483</v>
      </c>
      <c r="V1241">
        <v>76.2</v>
      </c>
      <c r="W1241" s="3">
        <f>StockData[[#This Row],[CLOSE]]-StockData[[#This Row],[PREV. CLOSE]]</f>
        <v>-4.25</v>
      </c>
      <c r="X1241" s="2">
        <f>IFERROR((StockData[[#This Row],[CLOSE]]-StockData[[#This Row],[PREV. CLOSE]])/StockData[[#This Row],[PREV. CLOSE]],0)</f>
        <v>-3.2568297635924746E-3</v>
      </c>
      <c r="Y1241" t="str">
        <f>IF(StockData[[#This Row],[Daily Return %]]&gt;0,"Gain",IF(StockData[[#This Row],[Daily Return %]]&lt;0,"Loss","No Change"))</f>
        <v>Loss</v>
      </c>
    </row>
    <row r="1242" spans="1:25" x14ac:dyDescent="0.3">
      <c r="A1242" s="1">
        <v>45624</v>
      </c>
      <c r="B1242" s="1" t="s">
        <v>1286</v>
      </c>
      <c r="C1242" s="1" t="s">
        <v>254</v>
      </c>
      <c r="D1242">
        <f>MONTH(StockData[[#This Row],[DATE]])</f>
        <v>11</v>
      </c>
      <c r="E1242">
        <v>2024</v>
      </c>
      <c r="F1242" t="s">
        <v>231</v>
      </c>
      <c r="G1242" t="str">
        <f>"Q"&amp;ROUNDUP(StockData[[#This Row],[Month Number]]/3,0)</f>
        <v>Q4</v>
      </c>
      <c r="H1242" s="1" t="s">
        <v>1059</v>
      </c>
      <c r="I1242" s="1" t="s">
        <v>29</v>
      </c>
      <c r="J1242" t="s">
        <v>30</v>
      </c>
      <c r="K1242">
        <v>1301.05</v>
      </c>
      <c r="L1242">
        <v>1310.5</v>
      </c>
      <c r="M1242">
        <v>1282.3</v>
      </c>
      <c r="N1242">
        <v>1300.7</v>
      </c>
      <c r="O1242">
        <v>1287.5</v>
      </c>
      <c r="P1242">
        <v>1286.3499999999999</v>
      </c>
      <c r="Q1242">
        <v>1292.68</v>
      </c>
      <c r="R1242">
        <v>22803745</v>
      </c>
      <c r="S1242">
        <v>29477962300.299999</v>
      </c>
      <c r="T1242">
        <v>275436</v>
      </c>
      <c r="U1242">
        <v>17693973</v>
      </c>
      <c r="V1242">
        <v>77.59</v>
      </c>
      <c r="W1242" s="3">
        <f>StockData[[#This Row],[CLOSE]]-StockData[[#This Row],[PREV. CLOSE]]</f>
        <v>-14.350000000000136</v>
      </c>
      <c r="X1242" s="2">
        <f>IFERROR((StockData[[#This Row],[CLOSE]]-StockData[[#This Row],[PREV. CLOSE]])/StockData[[#This Row],[PREV. CLOSE]],0)</f>
        <v>-1.1032520950257658E-2</v>
      </c>
      <c r="Y1242" t="str">
        <f>IF(StockData[[#This Row],[Daily Return %]]&gt;0,"Gain",IF(StockData[[#This Row],[Daily Return %]]&lt;0,"Loss","No Change"))</f>
        <v>Loss</v>
      </c>
    </row>
    <row r="1243" spans="1:25" x14ac:dyDescent="0.3">
      <c r="A1243" s="1">
        <v>45625</v>
      </c>
      <c r="B1243" s="1" t="s">
        <v>1287</v>
      </c>
      <c r="C1243" s="1" t="s">
        <v>254</v>
      </c>
      <c r="D1243">
        <f>MONTH(StockData[[#This Row],[DATE]])</f>
        <v>11</v>
      </c>
      <c r="E1243">
        <v>2024</v>
      </c>
      <c r="F1243" t="s">
        <v>231</v>
      </c>
      <c r="G1243" t="str">
        <f>"Q"&amp;ROUNDUP(StockData[[#This Row],[Month Number]]/3,0)</f>
        <v>Q4</v>
      </c>
      <c r="H1243" s="1" t="s">
        <v>1059</v>
      </c>
      <c r="I1243" s="1" t="s">
        <v>29</v>
      </c>
      <c r="J1243" t="s">
        <v>30</v>
      </c>
      <c r="K1243">
        <v>1283.0999999999999</v>
      </c>
      <c r="L1243">
        <v>1303.25</v>
      </c>
      <c r="M1243">
        <v>1283.0999999999999</v>
      </c>
      <c r="N1243">
        <v>1286.3499999999999</v>
      </c>
      <c r="O1243">
        <v>1298.7</v>
      </c>
      <c r="P1243">
        <v>1300.0999999999999</v>
      </c>
      <c r="Q1243">
        <v>1296.93</v>
      </c>
      <c r="R1243">
        <v>11397228</v>
      </c>
      <c r="S1243">
        <v>14781429160.6</v>
      </c>
      <c r="T1243">
        <v>242391</v>
      </c>
      <c r="U1243">
        <v>7815536</v>
      </c>
      <c r="V1243">
        <v>68.569999999999993</v>
      </c>
      <c r="W1243" s="3">
        <f>StockData[[#This Row],[CLOSE]]-StockData[[#This Row],[PREV. CLOSE]]</f>
        <v>13.75</v>
      </c>
      <c r="X1243" s="2">
        <f>IFERROR((StockData[[#This Row],[CLOSE]]-StockData[[#This Row],[PREV. CLOSE]])/StockData[[#This Row],[PREV. CLOSE]],0)</f>
        <v>1.0689159249037976E-2</v>
      </c>
      <c r="Y1243" t="str">
        <f>IF(StockData[[#This Row],[Daily Return %]]&gt;0,"Gain",IF(StockData[[#This Row],[Daily Return %]]&lt;0,"Loss","No Change"))</f>
        <v>Gain</v>
      </c>
    </row>
    <row r="1244" spans="1:25" x14ac:dyDescent="0.3">
      <c r="A1244" s="1">
        <v>45628</v>
      </c>
      <c r="B1244" s="1" t="s">
        <v>1288</v>
      </c>
      <c r="C1244" s="1" t="s">
        <v>274</v>
      </c>
      <c r="D1244">
        <f>MONTH(StockData[[#This Row],[DATE]])</f>
        <v>12</v>
      </c>
      <c r="E1244">
        <v>2024</v>
      </c>
      <c r="F1244" t="s">
        <v>231</v>
      </c>
      <c r="G1244" t="str">
        <f>"Q"&amp;ROUNDUP(StockData[[#This Row],[Month Number]]/3,0)</f>
        <v>Q4</v>
      </c>
      <c r="H1244" s="1" t="s">
        <v>1059</v>
      </c>
      <c r="I1244" s="1" t="s">
        <v>29</v>
      </c>
      <c r="J1244" t="s">
        <v>30</v>
      </c>
      <c r="K1244">
        <v>1299.9000000000001</v>
      </c>
      <c r="L1244">
        <v>1310.55</v>
      </c>
      <c r="M1244">
        <v>1289.1500000000001</v>
      </c>
      <c r="N1244">
        <v>1300.0999999999999</v>
      </c>
      <c r="O1244">
        <v>1303.45</v>
      </c>
      <c r="P1244">
        <v>1304.6500000000001</v>
      </c>
      <c r="Q1244">
        <v>1303.46</v>
      </c>
      <c r="R1244">
        <v>9626400</v>
      </c>
      <c r="S1244">
        <v>12547591627.65</v>
      </c>
      <c r="T1244">
        <v>225242</v>
      </c>
      <c r="U1244">
        <v>7281438</v>
      </c>
      <c r="V1244">
        <v>75.64</v>
      </c>
      <c r="W1244" s="3">
        <f>StockData[[#This Row],[CLOSE]]-StockData[[#This Row],[PREV. CLOSE]]</f>
        <v>4.5500000000001819</v>
      </c>
      <c r="X1244" s="2">
        <f>IFERROR((StockData[[#This Row],[CLOSE]]-StockData[[#This Row],[PREV. CLOSE]])/StockData[[#This Row],[PREV. CLOSE]],0)</f>
        <v>3.4997307899393756E-3</v>
      </c>
      <c r="Y1244" t="str">
        <f>IF(StockData[[#This Row],[Daily Return %]]&gt;0,"Gain",IF(StockData[[#This Row],[Daily Return %]]&lt;0,"Loss","No Change"))</f>
        <v>Gain</v>
      </c>
    </row>
    <row r="1245" spans="1:25" x14ac:dyDescent="0.3">
      <c r="A1245" s="1">
        <v>45629</v>
      </c>
      <c r="B1245" s="1" t="s">
        <v>1289</v>
      </c>
      <c r="C1245" s="1" t="s">
        <v>274</v>
      </c>
      <c r="D1245">
        <f>MONTH(StockData[[#This Row],[DATE]])</f>
        <v>12</v>
      </c>
      <c r="E1245">
        <v>2024</v>
      </c>
      <c r="F1245" t="s">
        <v>231</v>
      </c>
      <c r="G1245" t="str">
        <f>"Q"&amp;ROUNDUP(StockData[[#This Row],[Month Number]]/3,0)</f>
        <v>Q4</v>
      </c>
      <c r="H1245" s="1" t="s">
        <v>1059</v>
      </c>
      <c r="I1245" s="1" t="s">
        <v>29</v>
      </c>
      <c r="J1245" t="s">
        <v>30</v>
      </c>
      <c r="K1245">
        <v>1303.95</v>
      </c>
      <c r="L1245">
        <v>1312.8</v>
      </c>
      <c r="M1245">
        <v>1296.0999999999999</v>
      </c>
      <c r="N1245">
        <v>1304.6500000000001</v>
      </c>
      <c r="O1245">
        <v>1306.75</v>
      </c>
      <c r="P1245">
        <v>1308.4000000000001</v>
      </c>
      <c r="Q1245">
        <v>1306.8900000000001</v>
      </c>
      <c r="R1245">
        <v>11509276</v>
      </c>
      <c r="S1245">
        <v>15041301418.200001</v>
      </c>
      <c r="T1245">
        <v>235915</v>
      </c>
      <c r="U1245">
        <v>8693306</v>
      </c>
      <c r="V1245">
        <v>75.53</v>
      </c>
      <c r="W1245" s="3">
        <f>StockData[[#This Row],[CLOSE]]-StockData[[#This Row],[PREV. CLOSE]]</f>
        <v>3.75</v>
      </c>
      <c r="X1245" s="2">
        <f>IFERROR((StockData[[#This Row],[CLOSE]]-StockData[[#This Row],[PREV. CLOSE]])/StockData[[#This Row],[PREV. CLOSE]],0)</f>
        <v>2.874334112597248E-3</v>
      </c>
      <c r="Y1245" t="str">
        <f>IF(StockData[[#This Row],[Daily Return %]]&gt;0,"Gain",IF(StockData[[#This Row],[Daily Return %]]&lt;0,"Loss","No Change"))</f>
        <v>Gain</v>
      </c>
    </row>
    <row r="1246" spans="1:25" x14ac:dyDescent="0.3">
      <c r="A1246" s="1">
        <v>45630</v>
      </c>
      <c r="B1246" s="1" t="s">
        <v>1290</v>
      </c>
      <c r="C1246" s="1" t="s">
        <v>274</v>
      </c>
      <c r="D1246">
        <f>MONTH(StockData[[#This Row],[DATE]])</f>
        <v>12</v>
      </c>
      <c r="E1246">
        <v>2024</v>
      </c>
      <c r="F1246" t="s">
        <v>231</v>
      </c>
      <c r="G1246" t="str">
        <f>"Q"&amp;ROUNDUP(StockData[[#This Row],[Month Number]]/3,0)</f>
        <v>Q4</v>
      </c>
      <c r="H1246" s="1" t="s">
        <v>1059</v>
      </c>
      <c r="I1246" s="1" t="s">
        <v>29</v>
      </c>
      <c r="J1246" t="s">
        <v>30</v>
      </c>
      <c r="K1246">
        <v>1302.5999999999999</v>
      </c>
      <c r="L1246">
        <v>1320</v>
      </c>
      <c r="M1246">
        <v>1301.7</v>
      </c>
      <c r="N1246">
        <v>1308.4000000000001</v>
      </c>
      <c r="O1246">
        <v>1315.6</v>
      </c>
      <c r="P1246">
        <v>1316.05</v>
      </c>
      <c r="Q1246">
        <v>1313.28</v>
      </c>
      <c r="R1246">
        <v>11570281</v>
      </c>
      <c r="S1246">
        <v>15195002837.450001</v>
      </c>
      <c r="T1246">
        <v>247575</v>
      </c>
      <c r="U1246">
        <v>7517045</v>
      </c>
      <c r="V1246">
        <v>64.97</v>
      </c>
      <c r="W1246" s="3">
        <f>StockData[[#This Row],[CLOSE]]-StockData[[#This Row],[PREV. CLOSE]]</f>
        <v>7.6499999999998636</v>
      </c>
      <c r="X1246" s="2">
        <f>IFERROR((StockData[[#This Row],[CLOSE]]-StockData[[#This Row],[PREV. CLOSE]])/StockData[[#This Row],[PREV. CLOSE]],0)</f>
        <v>5.8468358300212955E-3</v>
      </c>
      <c r="Y1246" t="str">
        <f>IF(StockData[[#This Row],[Daily Return %]]&gt;0,"Gain",IF(StockData[[#This Row],[Daily Return %]]&lt;0,"Loss","No Change"))</f>
        <v>Gain</v>
      </c>
    </row>
    <row r="1247" spans="1:25" x14ac:dyDescent="0.3">
      <c r="A1247" s="1">
        <v>45631</v>
      </c>
      <c r="B1247" s="1" t="s">
        <v>1291</v>
      </c>
      <c r="C1247" s="1" t="s">
        <v>274</v>
      </c>
      <c r="D1247">
        <f>MONTH(StockData[[#This Row],[DATE]])</f>
        <v>12</v>
      </c>
      <c r="E1247">
        <v>2024</v>
      </c>
      <c r="F1247" t="s">
        <v>231</v>
      </c>
      <c r="G1247" t="str">
        <f>"Q"&amp;ROUNDUP(StockData[[#This Row],[Month Number]]/3,0)</f>
        <v>Q4</v>
      </c>
      <c r="H1247" s="1" t="s">
        <v>1059</v>
      </c>
      <c r="I1247" s="1" t="s">
        <v>29</v>
      </c>
      <c r="J1247" t="s">
        <v>30</v>
      </c>
      <c r="K1247">
        <v>1316.25</v>
      </c>
      <c r="L1247">
        <v>1342.9</v>
      </c>
      <c r="M1247">
        <v>1308.5999999999999</v>
      </c>
      <c r="N1247">
        <v>1316.05</v>
      </c>
      <c r="O1247">
        <v>1336.55</v>
      </c>
      <c r="P1247">
        <v>1336.5</v>
      </c>
      <c r="Q1247">
        <v>1329.38</v>
      </c>
      <c r="R1247">
        <v>19210697</v>
      </c>
      <c r="S1247">
        <v>25538293421.049999</v>
      </c>
      <c r="T1247">
        <v>281891</v>
      </c>
      <c r="U1247">
        <v>12163323</v>
      </c>
      <c r="V1247">
        <v>63.32</v>
      </c>
      <c r="W1247" s="3">
        <f>StockData[[#This Row],[CLOSE]]-StockData[[#This Row],[PREV. CLOSE]]</f>
        <v>20.450000000000045</v>
      </c>
      <c r="X1247" s="2">
        <f>IFERROR((StockData[[#This Row],[CLOSE]]-StockData[[#This Row],[PREV. CLOSE]])/StockData[[#This Row],[PREV. CLOSE]],0)</f>
        <v>1.5538923293187984E-2</v>
      </c>
      <c r="Y1247" t="str">
        <f>IF(StockData[[#This Row],[Daily Return %]]&gt;0,"Gain",IF(StockData[[#This Row],[Daily Return %]]&lt;0,"Loss","No Change"))</f>
        <v>Gain</v>
      </c>
    </row>
    <row r="1248" spans="1:25" x14ac:dyDescent="0.3">
      <c r="A1248" s="1">
        <v>45632</v>
      </c>
      <c r="B1248" s="1" t="s">
        <v>1292</v>
      </c>
      <c r="C1248" s="1" t="s">
        <v>274</v>
      </c>
      <c r="D1248">
        <f>MONTH(StockData[[#This Row],[DATE]])</f>
        <v>12</v>
      </c>
      <c r="E1248">
        <v>2024</v>
      </c>
      <c r="F1248" t="s">
        <v>231</v>
      </c>
      <c r="G1248" t="str">
        <f>"Q"&amp;ROUNDUP(StockData[[#This Row],[Month Number]]/3,0)</f>
        <v>Q4</v>
      </c>
      <c r="H1248" s="1" t="s">
        <v>1059</v>
      </c>
      <c r="I1248" s="1" t="s">
        <v>29</v>
      </c>
      <c r="J1248" t="s">
        <v>30</v>
      </c>
      <c r="K1248">
        <v>1342.5</v>
      </c>
      <c r="L1248">
        <v>1347.1</v>
      </c>
      <c r="M1248">
        <v>1326.7</v>
      </c>
      <c r="N1248">
        <v>1336.5</v>
      </c>
      <c r="O1248">
        <v>1329</v>
      </c>
      <c r="P1248">
        <v>1328.75</v>
      </c>
      <c r="Q1248">
        <v>1334.62</v>
      </c>
      <c r="R1248">
        <v>8942672</v>
      </c>
      <c r="S1248">
        <v>11935098947.85</v>
      </c>
      <c r="T1248">
        <v>208546</v>
      </c>
      <c r="U1248">
        <v>5623078</v>
      </c>
      <c r="V1248">
        <v>62.88</v>
      </c>
      <c r="W1248" s="3">
        <f>StockData[[#This Row],[CLOSE]]-StockData[[#This Row],[PREV. CLOSE]]</f>
        <v>-7.75</v>
      </c>
      <c r="X1248" s="2">
        <f>IFERROR((StockData[[#This Row],[CLOSE]]-StockData[[#This Row],[PREV. CLOSE]])/StockData[[#This Row],[PREV. CLOSE]],0)</f>
        <v>-5.7987280209502428E-3</v>
      </c>
      <c r="Y1248" t="str">
        <f>IF(StockData[[#This Row],[Daily Return %]]&gt;0,"Gain",IF(StockData[[#This Row],[Daily Return %]]&lt;0,"Loss","No Change"))</f>
        <v>Loss</v>
      </c>
    </row>
    <row r="1249" spans="1:25" x14ac:dyDescent="0.3">
      <c r="A1249" s="1">
        <v>45635</v>
      </c>
      <c r="B1249" s="1" t="s">
        <v>1293</v>
      </c>
      <c r="C1249" s="1" t="s">
        <v>274</v>
      </c>
      <c r="D1249">
        <f>MONTH(StockData[[#This Row],[DATE]])</f>
        <v>12</v>
      </c>
      <c r="E1249">
        <v>2024</v>
      </c>
      <c r="F1249" t="s">
        <v>231</v>
      </c>
      <c r="G1249" t="str">
        <f>"Q"&amp;ROUNDUP(StockData[[#This Row],[Month Number]]/3,0)</f>
        <v>Q4</v>
      </c>
      <c r="H1249" s="1" t="s">
        <v>1059</v>
      </c>
      <c r="I1249" s="1" t="s">
        <v>29</v>
      </c>
      <c r="J1249" t="s">
        <v>30</v>
      </c>
      <c r="K1249">
        <v>1322.1</v>
      </c>
      <c r="L1249">
        <v>1329.05</v>
      </c>
      <c r="M1249">
        <v>1320.25</v>
      </c>
      <c r="N1249">
        <v>1328.75</v>
      </c>
      <c r="O1249">
        <v>1323.5</v>
      </c>
      <c r="P1249">
        <v>1322.3</v>
      </c>
      <c r="Q1249">
        <v>1323.57</v>
      </c>
      <c r="R1249">
        <v>8000764</v>
      </c>
      <c r="S1249">
        <v>10589599383.15</v>
      </c>
      <c r="T1249">
        <v>148025</v>
      </c>
      <c r="U1249">
        <v>5650135</v>
      </c>
      <c r="V1249">
        <v>70.62</v>
      </c>
      <c r="W1249" s="3">
        <f>StockData[[#This Row],[CLOSE]]-StockData[[#This Row],[PREV. CLOSE]]</f>
        <v>-6.4500000000000455</v>
      </c>
      <c r="X1249" s="2">
        <f>IFERROR((StockData[[#This Row],[CLOSE]]-StockData[[#This Row],[PREV. CLOSE]])/StockData[[#This Row],[PREV. CLOSE]],0)</f>
        <v>-4.8541862652869581E-3</v>
      </c>
      <c r="Y1249" t="str">
        <f>IF(StockData[[#This Row],[Daily Return %]]&gt;0,"Gain",IF(StockData[[#This Row],[Daily Return %]]&lt;0,"Loss","No Change"))</f>
        <v>Loss</v>
      </c>
    </row>
    <row r="1250" spans="1:25" x14ac:dyDescent="0.3">
      <c r="A1250" s="1">
        <v>45636</v>
      </c>
      <c r="B1250" s="1" t="s">
        <v>1294</v>
      </c>
      <c r="C1250" s="1" t="s">
        <v>274</v>
      </c>
      <c r="D1250">
        <f>MONTH(StockData[[#This Row],[DATE]])</f>
        <v>12</v>
      </c>
      <c r="E1250">
        <v>2024</v>
      </c>
      <c r="F1250" t="s">
        <v>231</v>
      </c>
      <c r="G1250" t="str">
        <f>"Q"&amp;ROUNDUP(StockData[[#This Row],[Month Number]]/3,0)</f>
        <v>Q4</v>
      </c>
      <c r="H1250" s="1" t="s">
        <v>1059</v>
      </c>
      <c r="I1250" s="1" t="s">
        <v>29</v>
      </c>
      <c r="J1250" t="s">
        <v>30</v>
      </c>
      <c r="K1250">
        <v>1319</v>
      </c>
      <c r="L1250">
        <v>1332</v>
      </c>
      <c r="M1250">
        <v>1315.25</v>
      </c>
      <c r="N1250">
        <v>1322.3</v>
      </c>
      <c r="O1250">
        <v>1331.35</v>
      </c>
      <c r="P1250">
        <v>1330.45</v>
      </c>
      <c r="Q1250">
        <v>1327.71</v>
      </c>
      <c r="R1250">
        <v>8218214</v>
      </c>
      <c r="S1250">
        <v>10911393630.450001</v>
      </c>
      <c r="T1250">
        <v>157320</v>
      </c>
      <c r="U1250">
        <v>5774561</v>
      </c>
      <c r="V1250">
        <v>70.27</v>
      </c>
      <c r="W1250" s="3">
        <f>StockData[[#This Row],[CLOSE]]-StockData[[#This Row],[PREV. CLOSE]]</f>
        <v>8.1500000000000909</v>
      </c>
      <c r="X1250" s="2">
        <f>IFERROR((StockData[[#This Row],[CLOSE]]-StockData[[#This Row],[PREV. CLOSE]])/StockData[[#This Row],[PREV. CLOSE]],0)</f>
        <v>6.1635029872193084E-3</v>
      </c>
      <c r="Y1250" t="str">
        <f>IF(StockData[[#This Row],[Daily Return %]]&gt;0,"Gain",IF(StockData[[#This Row],[Daily Return %]]&lt;0,"Loss","No Change"))</f>
        <v>Gain</v>
      </c>
    </row>
    <row r="1251" spans="1:25" x14ac:dyDescent="0.3">
      <c r="A1251" s="1">
        <v>45637</v>
      </c>
      <c r="B1251" s="1" t="s">
        <v>1295</v>
      </c>
      <c r="C1251" s="1" t="s">
        <v>274</v>
      </c>
      <c r="D1251">
        <f>MONTH(StockData[[#This Row],[DATE]])</f>
        <v>12</v>
      </c>
      <c r="E1251">
        <v>2024</v>
      </c>
      <c r="F1251" t="s">
        <v>231</v>
      </c>
      <c r="G1251" t="str">
        <f>"Q"&amp;ROUNDUP(StockData[[#This Row],[Month Number]]/3,0)</f>
        <v>Q4</v>
      </c>
      <c r="H1251" s="1" t="s">
        <v>1059</v>
      </c>
      <c r="I1251" s="1" t="s">
        <v>29</v>
      </c>
      <c r="J1251" t="s">
        <v>30</v>
      </c>
      <c r="K1251">
        <v>1324.7</v>
      </c>
      <c r="L1251">
        <v>1331.25</v>
      </c>
      <c r="M1251">
        <v>1316</v>
      </c>
      <c r="N1251">
        <v>1330.45</v>
      </c>
      <c r="O1251">
        <v>1328</v>
      </c>
      <c r="P1251">
        <v>1327.5</v>
      </c>
      <c r="Q1251">
        <v>1325.69</v>
      </c>
      <c r="R1251">
        <v>8138066</v>
      </c>
      <c r="S1251">
        <v>10788513650.25</v>
      </c>
      <c r="T1251">
        <v>177570</v>
      </c>
      <c r="U1251">
        <v>4405607</v>
      </c>
      <c r="V1251">
        <v>54.14</v>
      </c>
      <c r="W1251" s="3">
        <f>StockData[[#This Row],[CLOSE]]-StockData[[#This Row],[PREV. CLOSE]]</f>
        <v>-2.9500000000000455</v>
      </c>
      <c r="X1251" s="2">
        <f>IFERROR((StockData[[#This Row],[CLOSE]]-StockData[[#This Row],[PREV. CLOSE]])/StockData[[#This Row],[PREV. CLOSE]],0)</f>
        <v>-2.2172949002217637E-3</v>
      </c>
      <c r="Y1251" t="str">
        <f>IF(StockData[[#This Row],[Daily Return %]]&gt;0,"Gain",IF(StockData[[#This Row],[Daily Return %]]&lt;0,"Loss","No Change"))</f>
        <v>Loss</v>
      </c>
    </row>
    <row r="1252" spans="1:25" x14ac:dyDescent="0.3">
      <c r="A1252" s="1">
        <v>45638</v>
      </c>
      <c r="B1252" s="1" t="s">
        <v>1296</v>
      </c>
      <c r="C1252" s="1" t="s">
        <v>274</v>
      </c>
      <c r="D1252">
        <f>MONTH(StockData[[#This Row],[DATE]])</f>
        <v>12</v>
      </c>
      <c r="E1252">
        <v>2024</v>
      </c>
      <c r="F1252" t="s">
        <v>231</v>
      </c>
      <c r="G1252" t="str">
        <f>"Q"&amp;ROUNDUP(StockData[[#This Row],[Month Number]]/3,0)</f>
        <v>Q4</v>
      </c>
      <c r="H1252" s="1" t="s">
        <v>1059</v>
      </c>
      <c r="I1252" s="1" t="s">
        <v>29</v>
      </c>
      <c r="J1252" t="s">
        <v>30</v>
      </c>
      <c r="K1252">
        <v>1321.55</v>
      </c>
      <c r="L1252">
        <v>1338.75</v>
      </c>
      <c r="M1252">
        <v>1321.55</v>
      </c>
      <c r="N1252">
        <v>1327.5</v>
      </c>
      <c r="O1252">
        <v>1330.6</v>
      </c>
      <c r="P1252">
        <v>1329.25</v>
      </c>
      <c r="Q1252">
        <v>1330.74</v>
      </c>
      <c r="R1252">
        <v>9076896</v>
      </c>
      <c r="S1252">
        <v>12079025779.5</v>
      </c>
      <c r="T1252">
        <v>189489</v>
      </c>
      <c r="U1252">
        <v>4608892</v>
      </c>
      <c r="V1252">
        <v>50.78</v>
      </c>
      <c r="W1252" s="3">
        <f>StockData[[#This Row],[CLOSE]]-StockData[[#This Row],[PREV. CLOSE]]</f>
        <v>1.75</v>
      </c>
      <c r="X1252" s="2">
        <f>IFERROR((StockData[[#This Row],[CLOSE]]-StockData[[#This Row],[PREV. CLOSE]])/StockData[[#This Row],[PREV. CLOSE]],0)</f>
        <v>1.3182674199623352E-3</v>
      </c>
      <c r="Y1252" t="str">
        <f>IF(StockData[[#This Row],[Daily Return %]]&gt;0,"Gain",IF(StockData[[#This Row],[Daily Return %]]&lt;0,"Loss","No Change"))</f>
        <v>Gain</v>
      </c>
    </row>
    <row r="1253" spans="1:25" x14ac:dyDescent="0.3">
      <c r="A1253" s="1">
        <v>45639</v>
      </c>
      <c r="B1253" s="1" t="s">
        <v>1297</v>
      </c>
      <c r="C1253" s="1" t="s">
        <v>274</v>
      </c>
      <c r="D1253">
        <f>MONTH(StockData[[#This Row],[DATE]])</f>
        <v>12</v>
      </c>
      <c r="E1253">
        <v>2024</v>
      </c>
      <c r="F1253" t="s">
        <v>231</v>
      </c>
      <c r="G1253" t="str">
        <f>"Q"&amp;ROUNDUP(StockData[[#This Row],[Month Number]]/3,0)</f>
        <v>Q4</v>
      </c>
      <c r="H1253" s="1" t="s">
        <v>1059</v>
      </c>
      <c r="I1253" s="1" t="s">
        <v>29</v>
      </c>
      <c r="J1253" t="s">
        <v>30</v>
      </c>
      <c r="K1253">
        <v>1325.35</v>
      </c>
      <c r="L1253">
        <v>1347.15</v>
      </c>
      <c r="M1253">
        <v>1313.5</v>
      </c>
      <c r="N1253">
        <v>1329.25</v>
      </c>
      <c r="O1253">
        <v>1345.45</v>
      </c>
      <c r="P1253">
        <v>1344.9</v>
      </c>
      <c r="Q1253">
        <v>1334.68</v>
      </c>
      <c r="R1253">
        <v>13536684</v>
      </c>
      <c r="S1253">
        <v>18067155840.099998</v>
      </c>
      <c r="T1253">
        <v>226965</v>
      </c>
      <c r="U1253">
        <v>8805261</v>
      </c>
      <c r="V1253">
        <v>65.05</v>
      </c>
      <c r="W1253" s="3">
        <f>StockData[[#This Row],[CLOSE]]-StockData[[#This Row],[PREV. CLOSE]]</f>
        <v>15.650000000000091</v>
      </c>
      <c r="X1253" s="2">
        <f>IFERROR((StockData[[#This Row],[CLOSE]]-StockData[[#This Row],[PREV. CLOSE]])/StockData[[#This Row],[PREV. CLOSE]],0)</f>
        <v>1.1773556516832869E-2</v>
      </c>
      <c r="Y1253" t="str">
        <f>IF(StockData[[#This Row],[Daily Return %]]&gt;0,"Gain",IF(StockData[[#This Row],[Daily Return %]]&lt;0,"Loss","No Change"))</f>
        <v>Gain</v>
      </c>
    </row>
    <row r="1254" spans="1:25" x14ac:dyDescent="0.3">
      <c r="A1254" s="1">
        <v>45642</v>
      </c>
      <c r="B1254" s="1" t="s">
        <v>1298</v>
      </c>
      <c r="C1254" s="1" t="s">
        <v>274</v>
      </c>
      <c r="D1254">
        <f>MONTH(StockData[[#This Row],[DATE]])</f>
        <v>12</v>
      </c>
      <c r="E1254">
        <v>2024</v>
      </c>
      <c r="F1254" t="s">
        <v>231</v>
      </c>
      <c r="G1254" t="str">
        <f>"Q"&amp;ROUNDUP(StockData[[#This Row],[Month Number]]/3,0)</f>
        <v>Q4</v>
      </c>
      <c r="H1254" s="1" t="s">
        <v>1059</v>
      </c>
      <c r="I1254" s="1" t="s">
        <v>29</v>
      </c>
      <c r="J1254" t="s">
        <v>30</v>
      </c>
      <c r="K1254">
        <v>1344.9</v>
      </c>
      <c r="L1254">
        <v>1350.45</v>
      </c>
      <c r="M1254">
        <v>1340.05</v>
      </c>
      <c r="N1254">
        <v>1344.9</v>
      </c>
      <c r="O1254">
        <v>1343.6</v>
      </c>
      <c r="P1254">
        <v>1346.1</v>
      </c>
      <c r="Q1254">
        <v>1345.53</v>
      </c>
      <c r="R1254">
        <v>9071006</v>
      </c>
      <c r="S1254">
        <v>12205296470.75</v>
      </c>
      <c r="T1254">
        <v>237730</v>
      </c>
      <c r="U1254">
        <v>6071850</v>
      </c>
      <c r="V1254">
        <v>66.94</v>
      </c>
      <c r="W1254" s="3">
        <f>StockData[[#This Row],[CLOSE]]-StockData[[#This Row],[PREV. CLOSE]]</f>
        <v>1.1999999999998181</v>
      </c>
      <c r="X1254" s="2">
        <f>IFERROR((StockData[[#This Row],[CLOSE]]-StockData[[#This Row],[PREV. CLOSE]])/StockData[[#This Row],[PREV. CLOSE]],0)</f>
        <v>8.9225964755730385E-4</v>
      </c>
      <c r="Y1254" t="str">
        <f>IF(StockData[[#This Row],[Daily Return %]]&gt;0,"Gain",IF(StockData[[#This Row],[Daily Return %]]&lt;0,"Loss","No Change"))</f>
        <v>Gain</v>
      </c>
    </row>
    <row r="1255" spans="1:25" x14ac:dyDescent="0.3">
      <c r="A1255" s="1">
        <v>45643</v>
      </c>
      <c r="B1255" s="1" t="s">
        <v>1299</v>
      </c>
      <c r="C1255" s="1" t="s">
        <v>274</v>
      </c>
      <c r="D1255">
        <f>MONTH(StockData[[#This Row],[DATE]])</f>
        <v>12</v>
      </c>
      <c r="E1255">
        <v>2024</v>
      </c>
      <c r="F1255" t="s">
        <v>231</v>
      </c>
      <c r="G1255" t="str">
        <f>"Q"&amp;ROUNDUP(StockData[[#This Row],[Month Number]]/3,0)</f>
        <v>Q4</v>
      </c>
      <c r="H1255" s="1" t="s">
        <v>1059</v>
      </c>
      <c r="I1255" s="1" t="s">
        <v>29</v>
      </c>
      <c r="J1255" t="s">
        <v>30</v>
      </c>
      <c r="K1255">
        <v>1342</v>
      </c>
      <c r="L1255">
        <v>1348.1</v>
      </c>
      <c r="M1255">
        <v>1326.05</v>
      </c>
      <c r="N1255">
        <v>1346.1</v>
      </c>
      <c r="O1255">
        <v>1334</v>
      </c>
      <c r="P1255">
        <v>1333.75</v>
      </c>
      <c r="Q1255">
        <v>1333.43</v>
      </c>
      <c r="R1255">
        <v>9879257</v>
      </c>
      <c r="S1255">
        <v>13173306009.950001</v>
      </c>
      <c r="T1255">
        <v>208644</v>
      </c>
      <c r="U1255">
        <v>5938122</v>
      </c>
      <c r="V1255">
        <v>60.11</v>
      </c>
      <c r="W1255" s="3">
        <f>StockData[[#This Row],[CLOSE]]-StockData[[#This Row],[PREV. CLOSE]]</f>
        <v>-12.349999999999909</v>
      </c>
      <c r="X1255" s="2">
        <f>IFERROR((StockData[[#This Row],[CLOSE]]-StockData[[#This Row],[PREV. CLOSE]])/StockData[[#This Row],[PREV. CLOSE]],0)</f>
        <v>-9.1746527003936634E-3</v>
      </c>
      <c r="Y1255" t="str">
        <f>IF(StockData[[#This Row],[Daily Return %]]&gt;0,"Gain",IF(StockData[[#This Row],[Daily Return %]]&lt;0,"Loss","No Change"))</f>
        <v>Loss</v>
      </c>
    </row>
    <row r="1256" spans="1:25" x14ac:dyDescent="0.3">
      <c r="A1256" s="1">
        <v>45644</v>
      </c>
      <c r="B1256" s="1" t="s">
        <v>1300</v>
      </c>
      <c r="C1256" s="1" t="s">
        <v>274</v>
      </c>
      <c r="D1256">
        <f>MONTH(StockData[[#This Row],[DATE]])</f>
        <v>12</v>
      </c>
      <c r="E1256">
        <v>2024</v>
      </c>
      <c r="F1256" t="s">
        <v>231</v>
      </c>
      <c r="G1256" t="str">
        <f>"Q"&amp;ROUNDUP(StockData[[#This Row],[Month Number]]/3,0)</f>
        <v>Q4</v>
      </c>
      <c r="H1256" s="1" t="s">
        <v>1059</v>
      </c>
      <c r="I1256" s="1" t="s">
        <v>29</v>
      </c>
      <c r="J1256" t="s">
        <v>30</v>
      </c>
      <c r="K1256">
        <v>1325.25</v>
      </c>
      <c r="L1256">
        <v>1334.95</v>
      </c>
      <c r="M1256">
        <v>1307.45</v>
      </c>
      <c r="N1256">
        <v>1333.75</v>
      </c>
      <c r="O1256">
        <v>1316.9</v>
      </c>
      <c r="P1256">
        <v>1314.15</v>
      </c>
      <c r="Q1256">
        <v>1316.49</v>
      </c>
      <c r="R1256">
        <v>8510595</v>
      </c>
      <c r="S1256">
        <v>11204088446.200001</v>
      </c>
      <c r="T1256">
        <v>197721</v>
      </c>
      <c r="U1256">
        <v>5190721</v>
      </c>
      <c r="V1256">
        <v>60.99</v>
      </c>
      <c r="W1256" s="3">
        <f>StockData[[#This Row],[CLOSE]]-StockData[[#This Row],[PREV. CLOSE]]</f>
        <v>-19.599999999999909</v>
      </c>
      <c r="X1256" s="2">
        <f>IFERROR((StockData[[#This Row],[CLOSE]]-StockData[[#This Row],[PREV. CLOSE]])/StockData[[#This Row],[PREV. CLOSE]],0)</f>
        <v>-1.4695407685098338E-2</v>
      </c>
      <c r="Y1256" t="str">
        <f>IF(StockData[[#This Row],[Daily Return %]]&gt;0,"Gain",IF(StockData[[#This Row],[Daily Return %]]&lt;0,"Loss","No Change"))</f>
        <v>Loss</v>
      </c>
    </row>
    <row r="1257" spans="1:25" x14ac:dyDescent="0.3">
      <c r="A1257" s="1">
        <v>45645</v>
      </c>
      <c r="B1257" s="1" t="s">
        <v>1301</v>
      </c>
      <c r="C1257" s="1" t="s">
        <v>274</v>
      </c>
      <c r="D1257">
        <f>MONTH(StockData[[#This Row],[DATE]])</f>
        <v>12</v>
      </c>
      <c r="E1257">
        <v>2024</v>
      </c>
      <c r="F1257" t="s">
        <v>231</v>
      </c>
      <c r="G1257" t="str">
        <f>"Q"&amp;ROUNDUP(StockData[[#This Row],[Month Number]]/3,0)</f>
        <v>Q4</v>
      </c>
      <c r="H1257" s="1" t="s">
        <v>1059</v>
      </c>
      <c r="I1257" s="1" t="s">
        <v>29</v>
      </c>
      <c r="J1257" t="s">
        <v>30</v>
      </c>
      <c r="K1257">
        <v>1286</v>
      </c>
      <c r="L1257">
        <v>1303</v>
      </c>
      <c r="M1257">
        <v>1284.45</v>
      </c>
      <c r="N1257">
        <v>1314.15</v>
      </c>
      <c r="O1257">
        <v>1289.5</v>
      </c>
      <c r="P1257">
        <v>1286.9000000000001</v>
      </c>
      <c r="Q1257">
        <v>1290.73</v>
      </c>
      <c r="R1257">
        <v>11517304</v>
      </c>
      <c r="S1257">
        <v>14865736643.049999</v>
      </c>
      <c r="T1257">
        <v>241978</v>
      </c>
      <c r="U1257">
        <v>7257591</v>
      </c>
      <c r="V1257">
        <v>63.01</v>
      </c>
      <c r="W1257" s="3">
        <f>StockData[[#This Row],[CLOSE]]-StockData[[#This Row],[PREV. CLOSE]]</f>
        <v>-27.25</v>
      </c>
      <c r="X1257" s="2">
        <f>IFERROR((StockData[[#This Row],[CLOSE]]-StockData[[#This Row],[PREV. CLOSE]])/StockData[[#This Row],[PREV. CLOSE]],0)</f>
        <v>-2.0735836852718487E-2</v>
      </c>
      <c r="Y1257" t="str">
        <f>IF(StockData[[#This Row],[Daily Return %]]&gt;0,"Gain",IF(StockData[[#This Row],[Daily Return %]]&lt;0,"Loss","No Change"))</f>
        <v>Loss</v>
      </c>
    </row>
    <row r="1258" spans="1:25" x14ac:dyDescent="0.3">
      <c r="A1258" s="1">
        <v>45646</v>
      </c>
      <c r="B1258" s="1" t="s">
        <v>1302</v>
      </c>
      <c r="C1258" s="1" t="s">
        <v>274</v>
      </c>
      <c r="D1258">
        <f>MONTH(StockData[[#This Row],[DATE]])</f>
        <v>12</v>
      </c>
      <c r="E1258">
        <v>2024</v>
      </c>
      <c r="F1258" t="s">
        <v>231</v>
      </c>
      <c r="G1258" t="str">
        <f>"Q"&amp;ROUNDUP(StockData[[#This Row],[Month Number]]/3,0)</f>
        <v>Q4</v>
      </c>
      <c r="H1258" s="1" t="s">
        <v>1059</v>
      </c>
      <c r="I1258" s="1" t="s">
        <v>29</v>
      </c>
      <c r="J1258" t="s">
        <v>30</v>
      </c>
      <c r="K1258">
        <v>1283.95</v>
      </c>
      <c r="L1258">
        <v>1297.75</v>
      </c>
      <c r="M1258">
        <v>1272.4000000000001</v>
      </c>
      <c r="N1258">
        <v>1286.9000000000001</v>
      </c>
      <c r="O1258">
        <v>1292</v>
      </c>
      <c r="P1258">
        <v>1288.4000000000001</v>
      </c>
      <c r="Q1258">
        <v>1287.83</v>
      </c>
      <c r="R1258">
        <v>58491181</v>
      </c>
      <c r="S1258">
        <v>75326711266.25</v>
      </c>
      <c r="T1258">
        <v>287315</v>
      </c>
      <c r="U1258">
        <v>40910784</v>
      </c>
      <c r="V1258">
        <v>69.94</v>
      </c>
      <c r="W1258" s="3">
        <f>StockData[[#This Row],[CLOSE]]-StockData[[#This Row],[PREV. CLOSE]]</f>
        <v>1.5</v>
      </c>
      <c r="X1258" s="2">
        <f>IFERROR((StockData[[#This Row],[CLOSE]]-StockData[[#This Row],[PREV. CLOSE]])/StockData[[#This Row],[PREV. CLOSE]],0)</f>
        <v>1.1655917320693137E-3</v>
      </c>
      <c r="Y1258" t="str">
        <f>IF(StockData[[#This Row],[Daily Return %]]&gt;0,"Gain",IF(StockData[[#This Row],[Daily Return %]]&lt;0,"Loss","No Change"))</f>
        <v>Gain</v>
      </c>
    </row>
    <row r="1259" spans="1:25" x14ac:dyDescent="0.3">
      <c r="A1259" s="1">
        <v>45649</v>
      </c>
      <c r="B1259" s="1" t="s">
        <v>1303</v>
      </c>
      <c r="C1259" s="1" t="s">
        <v>274</v>
      </c>
      <c r="D1259">
        <f>MONTH(StockData[[#This Row],[DATE]])</f>
        <v>12</v>
      </c>
      <c r="E1259">
        <v>2024</v>
      </c>
      <c r="F1259" t="s">
        <v>231</v>
      </c>
      <c r="G1259" t="str">
        <f>"Q"&amp;ROUNDUP(StockData[[#This Row],[Month Number]]/3,0)</f>
        <v>Q4</v>
      </c>
      <c r="H1259" s="1" t="s">
        <v>1059</v>
      </c>
      <c r="I1259" s="1" t="s">
        <v>29</v>
      </c>
      <c r="J1259" t="s">
        <v>30</v>
      </c>
      <c r="K1259">
        <v>1294.6500000000001</v>
      </c>
      <c r="L1259">
        <v>1307</v>
      </c>
      <c r="M1259">
        <v>1287.05</v>
      </c>
      <c r="N1259">
        <v>1288.4000000000001</v>
      </c>
      <c r="O1259">
        <v>1297.3499999999999</v>
      </c>
      <c r="P1259">
        <v>1296.8</v>
      </c>
      <c r="Q1259">
        <v>1295.1199999999999</v>
      </c>
      <c r="R1259">
        <v>6827512</v>
      </c>
      <c r="S1259">
        <v>8842449619.0499992</v>
      </c>
      <c r="T1259">
        <v>208282</v>
      </c>
      <c r="U1259">
        <v>4051955</v>
      </c>
      <c r="V1259">
        <v>59.35</v>
      </c>
      <c r="W1259" s="3">
        <f>StockData[[#This Row],[CLOSE]]-StockData[[#This Row],[PREV. CLOSE]]</f>
        <v>8.3999999999998636</v>
      </c>
      <c r="X1259" s="2">
        <f>IFERROR((StockData[[#This Row],[CLOSE]]-StockData[[#This Row],[PREV. CLOSE]])/StockData[[#This Row],[PREV. CLOSE]],0)</f>
        <v>6.5197143744177765E-3</v>
      </c>
      <c r="Y1259" t="str">
        <f>IF(StockData[[#This Row],[Daily Return %]]&gt;0,"Gain",IF(StockData[[#This Row],[Daily Return %]]&lt;0,"Loss","No Change"))</f>
        <v>Gain</v>
      </c>
    </row>
    <row r="1260" spans="1:25" x14ac:dyDescent="0.3">
      <c r="A1260" s="1">
        <v>45650</v>
      </c>
      <c r="B1260" s="1" t="s">
        <v>1304</v>
      </c>
      <c r="C1260" s="1" t="s">
        <v>274</v>
      </c>
      <c r="D1260">
        <f>MONTH(StockData[[#This Row],[DATE]])</f>
        <v>12</v>
      </c>
      <c r="E1260">
        <v>2024</v>
      </c>
      <c r="F1260" t="s">
        <v>231</v>
      </c>
      <c r="G1260" t="str">
        <f>"Q"&amp;ROUNDUP(StockData[[#This Row],[Month Number]]/3,0)</f>
        <v>Q4</v>
      </c>
      <c r="H1260" s="1" t="s">
        <v>1059</v>
      </c>
      <c r="I1260" s="1" t="s">
        <v>29</v>
      </c>
      <c r="J1260" t="s">
        <v>30</v>
      </c>
      <c r="K1260">
        <v>1296.8</v>
      </c>
      <c r="L1260">
        <v>1304.5</v>
      </c>
      <c r="M1260">
        <v>1290.25</v>
      </c>
      <c r="N1260">
        <v>1296.8</v>
      </c>
      <c r="O1260">
        <v>1298.95</v>
      </c>
      <c r="P1260">
        <v>1297.25</v>
      </c>
      <c r="Q1260">
        <v>1295.8800000000001</v>
      </c>
      <c r="R1260">
        <v>7138516</v>
      </c>
      <c r="S1260">
        <v>9250648957.4500008</v>
      </c>
      <c r="T1260">
        <v>125187</v>
      </c>
      <c r="U1260">
        <v>2937569</v>
      </c>
      <c r="V1260">
        <v>41.15</v>
      </c>
      <c r="W1260" s="3">
        <f>StockData[[#This Row],[CLOSE]]-StockData[[#This Row],[PREV. CLOSE]]</f>
        <v>0.45000000000004547</v>
      </c>
      <c r="X1260" s="2">
        <f>IFERROR((StockData[[#This Row],[CLOSE]]-StockData[[#This Row],[PREV. CLOSE]])/StockData[[#This Row],[PREV. CLOSE]],0)</f>
        <v>3.4700801974093577E-4</v>
      </c>
      <c r="Y1260" t="str">
        <f>IF(StockData[[#This Row],[Daily Return %]]&gt;0,"Gain",IF(StockData[[#This Row],[Daily Return %]]&lt;0,"Loss","No Change"))</f>
        <v>Gain</v>
      </c>
    </row>
    <row r="1261" spans="1:25" x14ac:dyDescent="0.3">
      <c r="A1261" s="1">
        <v>45652</v>
      </c>
      <c r="B1261" s="1" t="s">
        <v>1305</v>
      </c>
      <c r="C1261" s="1" t="s">
        <v>274</v>
      </c>
      <c r="D1261">
        <f>MONTH(StockData[[#This Row],[DATE]])</f>
        <v>12</v>
      </c>
      <c r="E1261">
        <v>2024</v>
      </c>
      <c r="F1261" t="s">
        <v>231</v>
      </c>
      <c r="G1261" t="str">
        <f>"Q"&amp;ROUNDUP(StockData[[#This Row],[Month Number]]/3,0)</f>
        <v>Q4</v>
      </c>
      <c r="H1261" s="1" t="s">
        <v>1059</v>
      </c>
      <c r="I1261" s="1" t="s">
        <v>29</v>
      </c>
      <c r="J1261" t="s">
        <v>30</v>
      </c>
      <c r="K1261">
        <v>1307</v>
      </c>
      <c r="L1261">
        <v>1312.75</v>
      </c>
      <c r="M1261">
        <v>1289.2</v>
      </c>
      <c r="N1261">
        <v>1297.25</v>
      </c>
      <c r="O1261">
        <v>1297</v>
      </c>
      <c r="P1261">
        <v>1297.3499999999999</v>
      </c>
      <c r="Q1261">
        <v>1296.8599999999999</v>
      </c>
      <c r="R1261">
        <v>7338444</v>
      </c>
      <c r="S1261">
        <v>9516953866.75</v>
      </c>
      <c r="T1261">
        <v>191694</v>
      </c>
      <c r="U1261">
        <v>4519925</v>
      </c>
      <c r="V1261">
        <v>61.59</v>
      </c>
      <c r="W1261" s="3">
        <f>StockData[[#This Row],[CLOSE]]-StockData[[#This Row],[PREV. CLOSE]]</f>
        <v>9.9999999999909051E-2</v>
      </c>
      <c r="X1261" s="2">
        <f>IFERROR((StockData[[#This Row],[CLOSE]]-StockData[[#This Row],[PREV. CLOSE]])/StockData[[#This Row],[PREV. CLOSE]],0)</f>
        <v>7.7086143765588017E-5</v>
      </c>
      <c r="Y1261" t="str">
        <f>IF(StockData[[#This Row],[Daily Return %]]&gt;0,"Gain",IF(StockData[[#This Row],[Daily Return %]]&lt;0,"Loss","No Change"))</f>
        <v>Gain</v>
      </c>
    </row>
    <row r="1262" spans="1:25" x14ac:dyDescent="0.3">
      <c r="A1262" s="1">
        <v>45653</v>
      </c>
      <c r="B1262" s="1" t="s">
        <v>1306</v>
      </c>
      <c r="C1262" s="1" t="s">
        <v>274</v>
      </c>
      <c r="D1262">
        <f>MONTH(StockData[[#This Row],[DATE]])</f>
        <v>12</v>
      </c>
      <c r="E1262">
        <v>2024</v>
      </c>
      <c r="F1262" t="s">
        <v>231</v>
      </c>
      <c r="G1262" t="str">
        <f>"Q"&amp;ROUNDUP(StockData[[#This Row],[Month Number]]/3,0)</f>
        <v>Q4</v>
      </c>
      <c r="H1262" s="1" t="s">
        <v>1059</v>
      </c>
      <c r="I1262" s="1" t="s">
        <v>29</v>
      </c>
      <c r="J1262" t="s">
        <v>30</v>
      </c>
      <c r="K1262">
        <v>1298.55</v>
      </c>
      <c r="L1262">
        <v>1315.95</v>
      </c>
      <c r="M1262">
        <v>1298.55</v>
      </c>
      <c r="N1262">
        <v>1297.3499999999999</v>
      </c>
      <c r="O1262">
        <v>1307.55</v>
      </c>
      <c r="P1262">
        <v>1307.55</v>
      </c>
      <c r="Q1262">
        <v>1306.98</v>
      </c>
      <c r="R1262">
        <v>4756066</v>
      </c>
      <c r="S1262">
        <v>6216064274.1999998</v>
      </c>
      <c r="T1262">
        <v>109355</v>
      </c>
      <c r="U1262">
        <v>2608276</v>
      </c>
      <c r="V1262">
        <v>54.84</v>
      </c>
      <c r="W1262" s="3">
        <f>StockData[[#This Row],[CLOSE]]-StockData[[#This Row],[PREV. CLOSE]]</f>
        <v>10.200000000000045</v>
      </c>
      <c r="X1262" s="2">
        <f>IFERROR((StockData[[#This Row],[CLOSE]]-StockData[[#This Row],[PREV. CLOSE]])/StockData[[#This Row],[PREV. CLOSE]],0)</f>
        <v>7.8621805989132054E-3</v>
      </c>
      <c r="Y1262" t="str">
        <f>IF(StockData[[#This Row],[Daily Return %]]&gt;0,"Gain",IF(StockData[[#This Row],[Daily Return %]]&lt;0,"Loss","No Change"))</f>
        <v>Gain</v>
      </c>
    </row>
    <row r="1263" spans="1:25" x14ac:dyDescent="0.3">
      <c r="A1263" s="1">
        <v>45656</v>
      </c>
      <c r="B1263" s="1" t="s">
        <v>1307</v>
      </c>
      <c r="C1263" s="1" t="s">
        <v>274</v>
      </c>
      <c r="D1263">
        <f>MONTH(StockData[[#This Row],[DATE]])</f>
        <v>12</v>
      </c>
      <c r="E1263">
        <v>2024</v>
      </c>
      <c r="F1263" t="s">
        <v>231</v>
      </c>
      <c r="G1263" t="str">
        <f>"Q"&amp;ROUNDUP(StockData[[#This Row],[Month Number]]/3,0)</f>
        <v>Q4</v>
      </c>
      <c r="H1263" s="1" t="s">
        <v>1059</v>
      </c>
      <c r="I1263" s="1" t="s">
        <v>29</v>
      </c>
      <c r="J1263" t="s">
        <v>30</v>
      </c>
      <c r="K1263">
        <v>1304.95</v>
      </c>
      <c r="L1263">
        <v>1326.5</v>
      </c>
      <c r="M1263">
        <v>1289.45</v>
      </c>
      <c r="N1263">
        <v>1307.55</v>
      </c>
      <c r="O1263">
        <v>1293.45</v>
      </c>
      <c r="P1263">
        <v>1294.6500000000001</v>
      </c>
      <c r="Q1263">
        <v>1303.69</v>
      </c>
      <c r="R1263">
        <v>14207425</v>
      </c>
      <c r="S1263">
        <v>18522089560.049999</v>
      </c>
      <c r="T1263">
        <v>258242</v>
      </c>
      <c r="U1263">
        <v>7953292</v>
      </c>
      <c r="V1263">
        <v>55.98</v>
      </c>
      <c r="W1263" s="3">
        <f>StockData[[#This Row],[CLOSE]]-StockData[[#This Row],[PREV. CLOSE]]</f>
        <v>-12.899999999999864</v>
      </c>
      <c r="X1263" s="2">
        <f>IFERROR((StockData[[#This Row],[CLOSE]]-StockData[[#This Row],[PREV. CLOSE]])/StockData[[#This Row],[PREV. CLOSE]],0)</f>
        <v>-9.8657795112996553E-3</v>
      </c>
      <c r="Y1263" t="str">
        <f>IF(StockData[[#This Row],[Daily Return %]]&gt;0,"Gain",IF(StockData[[#This Row],[Daily Return %]]&lt;0,"Loss","No Change"))</f>
        <v>Loss</v>
      </c>
    </row>
    <row r="1264" spans="1:25" x14ac:dyDescent="0.3">
      <c r="A1264" s="1">
        <v>45657</v>
      </c>
      <c r="B1264" s="1" t="s">
        <v>1308</v>
      </c>
      <c r="C1264" s="1" t="s">
        <v>274</v>
      </c>
      <c r="D1264">
        <f>MONTH(StockData[[#This Row],[DATE]])</f>
        <v>12</v>
      </c>
      <c r="E1264">
        <v>2024</v>
      </c>
      <c r="F1264" t="s">
        <v>231</v>
      </c>
      <c r="G1264" t="str">
        <f>"Q"&amp;ROUNDUP(StockData[[#This Row],[Month Number]]/3,0)</f>
        <v>Q4</v>
      </c>
      <c r="H1264" s="1" t="s">
        <v>1059</v>
      </c>
      <c r="I1264" s="1" t="s">
        <v>29</v>
      </c>
      <c r="J1264" t="s">
        <v>30</v>
      </c>
      <c r="K1264">
        <v>1286.9000000000001</v>
      </c>
      <c r="L1264">
        <v>1289.95</v>
      </c>
      <c r="M1264">
        <v>1280.0999999999999</v>
      </c>
      <c r="N1264">
        <v>1294.6500000000001</v>
      </c>
      <c r="O1264">
        <v>1283.5</v>
      </c>
      <c r="P1264">
        <v>1281.6500000000001</v>
      </c>
      <c r="Q1264">
        <v>1282.67</v>
      </c>
      <c r="R1264">
        <v>8449607</v>
      </c>
      <c r="S1264">
        <v>10838026946.5</v>
      </c>
      <c r="T1264">
        <v>147036</v>
      </c>
      <c r="U1264">
        <v>5620362</v>
      </c>
      <c r="V1264">
        <v>66.52</v>
      </c>
      <c r="W1264" s="3">
        <f>StockData[[#This Row],[CLOSE]]-StockData[[#This Row],[PREV. CLOSE]]</f>
        <v>-13</v>
      </c>
      <c r="X1264" s="2">
        <f>IFERROR((StockData[[#This Row],[CLOSE]]-StockData[[#This Row],[PREV. CLOSE]])/StockData[[#This Row],[PREV. CLOSE]],0)</f>
        <v>-1.0041323909937047E-2</v>
      </c>
      <c r="Y1264" t="str">
        <f>IF(StockData[[#This Row],[Daily Return %]]&gt;0,"Gain",IF(StockData[[#This Row],[Daily Return %]]&lt;0,"Loss","No Change"))</f>
        <v>Loss</v>
      </c>
    </row>
    <row r="1265" spans="1:25" x14ac:dyDescent="0.3">
      <c r="A1265" s="1">
        <v>45658</v>
      </c>
      <c r="B1265" s="1" t="s">
        <v>1309</v>
      </c>
      <c r="C1265" s="1" t="s">
        <v>26</v>
      </c>
      <c r="D1265">
        <f>MONTH(StockData[[#This Row],[DATE]])</f>
        <v>1</v>
      </c>
      <c r="E1265">
        <v>2025</v>
      </c>
      <c r="F1265" t="s">
        <v>27</v>
      </c>
      <c r="G1265" t="str">
        <f>"Q"&amp;ROUNDUP(StockData[[#This Row],[Month Number]]/3,0)</f>
        <v>Q1</v>
      </c>
      <c r="H1265" s="1" t="s">
        <v>1059</v>
      </c>
      <c r="I1265" s="1" t="s">
        <v>29</v>
      </c>
      <c r="J1265" t="s">
        <v>30</v>
      </c>
      <c r="K1265">
        <v>1281.6500000000001</v>
      </c>
      <c r="L1265">
        <v>1293</v>
      </c>
      <c r="M1265">
        <v>1267.0999999999999</v>
      </c>
      <c r="N1265">
        <v>1281.6500000000001</v>
      </c>
      <c r="O1265">
        <v>1283.8499999999999</v>
      </c>
      <c r="P1265">
        <v>1283.6500000000001</v>
      </c>
      <c r="Q1265">
        <v>1283.92</v>
      </c>
      <c r="R1265">
        <v>4705399</v>
      </c>
      <c r="S1265">
        <v>6041347562.1499996</v>
      </c>
      <c r="T1265">
        <v>152286</v>
      </c>
      <c r="U1265">
        <v>2565278</v>
      </c>
      <c r="V1265">
        <v>54.52</v>
      </c>
      <c r="W1265" s="3">
        <f>StockData[[#This Row],[CLOSE]]-StockData[[#This Row],[PREV. CLOSE]]</f>
        <v>2</v>
      </c>
      <c r="X1265" s="2">
        <f>IFERROR((StockData[[#This Row],[CLOSE]]-StockData[[#This Row],[PREV. CLOSE]])/StockData[[#This Row],[PREV. CLOSE]],0)</f>
        <v>1.5604884328794912E-3</v>
      </c>
      <c r="Y1265" t="str">
        <f>IF(StockData[[#This Row],[Daily Return %]]&gt;0,"Gain",IF(StockData[[#This Row],[Daily Return %]]&lt;0,"Loss","No Change"))</f>
        <v>Gain</v>
      </c>
    </row>
    <row r="1266" spans="1:25" x14ac:dyDescent="0.3">
      <c r="A1266" s="1">
        <v>45659</v>
      </c>
      <c r="B1266" s="1" t="s">
        <v>1310</v>
      </c>
      <c r="C1266" s="1" t="s">
        <v>26</v>
      </c>
      <c r="D1266">
        <f>MONTH(StockData[[#This Row],[DATE]])</f>
        <v>1</v>
      </c>
      <c r="E1266">
        <v>2025</v>
      </c>
      <c r="F1266" t="s">
        <v>27</v>
      </c>
      <c r="G1266" t="str">
        <f>"Q"&amp;ROUNDUP(StockData[[#This Row],[Month Number]]/3,0)</f>
        <v>Q1</v>
      </c>
      <c r="H1266" s="1" t="s">
        <v>1059</v>
      </c>
      <c r="I1266" s="1" t="s">
        <v>29</v>
      </c>
      <c r="J1266" t="s">
        <v>30</v>
      </c>
      <c r="K1266">
        <v>1285.0999999999999</v>
      </c>
      <c r="L1266">
        <v>1293.4000000000001</v>
      </c>
      <c r="M1266">
        <v>1278.4000000000001</v>
      </c>
      <c r="N1266">
        <v>1283.6500000000001</v>
      </c>
      <c r="O1266">
        <v>1291</v>
      </c>
      <c r="P1266">
        <v>1290.5999999999999</v>
      </c>
      <c r="Q1266">
        <v>1288.3399999999999</v>
      </c>
      <c r="R1266">
        <v>7433222</v>
      </c>
      <c r="S1266">
        <v>9576523020.8500004</v>
      </c>
      <c r="T1266">
        <v>289378</v>
      </c>
      <c r="U1266">
        <v>4605861</v>
      </c>
      <c r="V1266">
        <v>61.96</v>
      </c>
      <c r="W1266" s="3">
        <f>StockData[[#This Row],[CLOSE]]-StockData[[#This Row],[PREV. CLOSE]]</f>
        <v>6.9499999999998181</v>
      </c>
      <c r="X1266" s="2">
        <f>IFERROR((StockData[[#This Row],[CLOSE]]-StockData[[#This Row],[PREV. CLOSE]])/StockData[[#This Row],[PREV. CLOSE]],0)</f>
        <v>5.4142484322048986E-3</v>
      </c>
      <c r="Y1266" t="str">
        <f>IF(StockData[[#This Row],[Daily Return %]]&gt;0,"Gain",IF(StockData[[#This Row],[Daily Return %]]&lt;0,"Loss","No Change"))</f>
        <v>Gain</v>
      </c>
    </row>
    <row r="1267" spans="1:25" x14ac:dyDescent="0.3">
      <c r="A1267" s="1">
        <v>45660</v>
      </c>
      <c r="B1267" s="1" t="s">
        <v>1311</v>
      </c>
      <c r="C1267" s="1" t="s">
        <v>26</v>
      </c>
      <c r="D1267">
        <f>MONTH(StockData[[#This Row],[DATE]])</f>
        <v>1</v>
      </c>
      <c r="E1267">
        <v>2025</v>
      </c>
      <c r="F1267" t="s">
        <v>27</v>
      </c>
      <c r="G1267" t="str">
        <f>"Q"&amp;ROUNDUP(StockData[[#This Row],[Month Number]]/3,0)</f>
        <v>Q1</v>
      </c>
      <c r="H1267" s="1" t="s">
        <v>1059</v>
      </c>
      <c r="I1267" s="1" t="s">
        <v>29</v>
      </c>
      <c r="J1267" t="s">
        <v>30</v>
      </c>
      <c r="K1267">
        <v>1286.2</v>
      </c>
      <c r="L1267">
        <v>1288</v>
      </c>
      <c r="M1267">
        <v>1262.25</v>
      </c>
      <c r="N1267">
        <v>1290.5999999999999</v>
      </c>
      <c r="O1267">
        <v>1265.5999999999999</v>
      </c>
      <c r="P1267">
        <v>1265.05</v>
      </c>
      <c r="Q1267">
        <v>1269.4000000000001</v>
      </c>
      <c r="R1267">
        <v>11194997</v>
      </c>
      <c r="S1267">
        <v>14210918649.700001</v>
      </c>
      <c r="T1267">
        <v>219218</v>
      </c>
      <c r="U1267">
        <v>7316000</v>
      </c>
      <c r="V1267">
        <v>65.349999999999994</v>
      </c>
      <c r="W1267" s="3">
        <f>StockData[[#This Row],[CLOSE]]-StockData[[#This Row],[PREV. CLOSE]]</f>
        <v>-25.549999999999955</v>
      </c>
      <c r="X1267" s="2">
        <f>IFERROR((StockData[[#This Row],[CLOSE]]-StockData[[#This Row],[PREV. CLOSE]])/StockData[[#This Row],[PREV. CLOSE]],0)</f>
        <v>-1.9796993646365998E-2</v>
      </c>
      <c r="Y1267" t="str">
        <f>IF(StockData[[#This Row],[Daily Return %]]&gt;0,"Gain",IF(StockData[[#This Row],[Daily Return %]]&lt;0,"Loss","No Change"))</f>
        <v>Loss</v>
      </c>
    </row>
    <row r="1268" spans="1:25" x14ac:dyDescent="0.3">
      <c r="A1268" s="1">
        <v>45663</v>
      </c>
      <c r="B1268" s="1" t="s">
        <v>1312</v>
      </c>
      <c r="C1268" s="1" t="s">
        <v>26</v>
      </c>
      <c r="D1268">
        <f>MONTH(StockData[[#This Row],[DATE]])</f>
        <v>1</v>
      </c>
      <c r="E1268">
        <v>2025</v>
      </c>
      <c r="F1268" t="s">
        <v>27</v>
      </c>
      <c r="G1268" t="str">
        <f>"Q"&amp;ROUNDUP(StockData[[#This Row],[Month Number]]/3,0)</f>
        <v>Q1</v>
      </c>
      <c r="H1268" s="1" t="s">
        <v>1059</v>
      </c>
      <c r="I1268" s="1" t="s">
        <v>29</v>
      </c>
      <c r="J1268" t="s">
        <v>30</v>
      </c>
      <c r="K1268">
        <v>1268.05</v>
      </c>
      <c r="L1268">
        <v>1277.75</v>
      </c>
      <c r="M1268">
        <v>1257</v>
      </c>
      <c r="N1268">
        <v>1265.05</v>
      </c>
      <c r="O1268">
        <v>1266</v>
      </c>
      <c r="P1268">
        <v>1264.0999999999999</v>
      </c>
      <c r="Q1268">
        <v>1265.3399999999999</v>
      </c>
      <c r="R1268">
        <v>7504047</v>
      </c>
      <c r="S1268">
        <v>9495149142.2000008</v>
      </c>
      <c r="T1268">
        <v>236168</v>
      </c>
      <c r="U1268">
        <v>4480448</v>
      </c>
      <c r="V1268">
        <v>59.71</v>
      </c>
      <c r="W1268" s="3">
        <f>StockData[[#This Row],[CLOSE]]-StockData[[#This Row],[PREV. CLOSE]]</f>
        <v>-0.95000000000004547</v>
      </c>
      <c r="X1268" s="2">
        <f>IFERROR((StockData[[#This Row],[CLOSE]]-StockData[[#This Row],[PREV. CLOSE]])/StockData[[#This Row],[PREV. CLOSE]],0)</f>
        <v>-7.5095846013995134E-4</v>
      </c>
      <c r="Y1268" t="str">
        <f>IF(StockData[[#This Row],[Daily Return %]]&gt;0,"Gain",IF(StockData[[#This Row],[Daily Return %]]&lt;0,"Loss","No Change"))</f>
        <v>Loss</v>
      </c>
    </row>
    <row r="1269" spans="1:25" x14ac:dyDescent="0.3">
      <c r="A1269" s="1">
        <v>45664</v>
      </c>
      <c r="B1269" s="1" t="s">
        <v>1313</v>
      </c>
      <c r="C1269" s="1" t="s">
        <v>26</v>
      </c>
      <c r="D1269">
        <f>MONTH(StockData[[#This Row],[DATE]])</f>
        <v>1</v>
      </c>
      <c r="E1269">
        <v>2025</v>
      </c>
      <c r="F1269" t="s">
        <v>27</v>
      </c>
      <c r="G1269" t="str">
        <f>"Q"&amp;ROUNDUP(StockData[[#This Row],[Month Number]]/3,0)</f>
        <v>Q1</v>
      </c>
      <c r="H1269" s="1" t="s">
        <v>1059</v>
      </c>
      <c r="I1269" s="1" t="s">
        <v>29</v>
      </c>
      <c r="J1269" t="s">
        <v>30</v>
      </c>
      <c r="K1269">
        <v>1266.5</v>
      </c>
      <c r="L1269">
        <v>1288.95</v>
      </c>
      <c r="M1269">
        <v>1266.5</v>
      </c>
      <c r="N1269">
        <v>1264.0999999999999</v>
      </c>
      <c r="O1269">
        <v>1280.5999999999999</v>
      </c>
      <c r="P1269">
        <v>1279.25</v>
      </c>
      <c r="Q1269">
        <v>1280.3499999999999</v>
      </c>
      <c r="R1269">
        <v>7539758</v>
      </c>
      <c r="S1269">
        <v>9653565084.1499996</v>
      </c>
      <c r="T1269">
        <v>153173</v>
      </c>
      <c r="U1269">
        <v>4147624</v>
      </c>
      <c r="V1269">
        <v>55.01</v>
      </c>
      <c r="W1269" s="3">
        <f>StockData[[#This Row],[CLOSE]]-StockData[[#This Row],[PREV. CLOSE]]</f>
        <v>15.150000000000091</v>
      </c>
      <c r="X1269" s="2">
        <f>IFERROR((StockData[[#This Row],[CLOSE]]-StockData[[#This Row],[PREV. CLOSE]])/StockData[[#This Row],[PREV. CLOSE]],0)</f>
        <v>1.1984811328217777E-2</v>
      </c>
      <c r="Y1269" t="str">
        <f>IF(StockData[[#This Row],[Daily Return %]]&gt;0,"Gain",IF(StockData[[#This Row],[Daily Return %]]&lt;0,"Loss","No Change"))</f>
        <v>Gain</v>
      </c>
    </row>
    <row r="1270" spans="1:25" x14ac:dyDescent="0.3">
      <c r="A1270" s="1">
        <v>45665</v>
      </c>
      <c r="B1270" s="1" t="s">
        <v>1314</v>
      </c>
      <c r="C1270" s="1" t="s">
        <v>26</v>
      </c>
      <c r="D1270">
        <f>MONTH(StockData[[#This Row],[DATE]])</f>
        <v>1</v>
      </c>
      <c r="E1270">
        <v>2025</v>
      </c>
      <c r="F1270" t="s">
        <v>27</v>
      </c>
      <c r="G1270" t="str">
        <f>"Q"&amp;ROUNDUP(StockData[[#This Row],[Month Number]]/3,0)</f>
        <v>Q1</v>
      </c>
      <c r="H1270" s="1" t="s">
        <v>1059</v>
      </c>
      <c r="I1270" s="1" t="s">
        <v>29</v>
      </c>
      <c r="J1270" t="s">
        <v>30</v>
      </c>
      <c r="K1270">
        <v>1280.55</v>
      </c>
      <c r="L1270">
        <v>1285</v>
      </c>
      <c r="M1270">
        <v>1252.3499999999999</v>
      </c>
      <c r="N1270">
        <v>1279.25</v>
      </c>
      <c r="O1270">
        <v>1265</v>
      </c>
      <c r="P1270">
        <v>1263.75</v>
      </c>
      <c r="Q1270">
        <v>1264.7</v>
      </c>
      <c r="R1270">
        <v>7566309</v>
      </c>
      <c r="S1270">
        <v>9569113937.25</v>
      </c>
      <c r="T1270">
        <v>186833</v>
      </c>
      <c r="U1270">
        <v>4748418</v>
      </c>
      <c r="V1270">
        <v>62.76</v>
      </c>
      <c r="W1270" s="3">
        <f>StockData[[#This Row],[CLOSE]]-StockData[[#This Row],[PREV. CLOSE]]</f>
        <v>-15.5</v>
      </c>
      <c r="X1270" s="2">
        <f>IFERROR((StockData[[#This Row],[CLOSE]]-StockData[[#This Row],[PREV. CLOSE]])/StockData[[#This Row],[PREV. CLOSE]],0)</f>
        <v>-1.2116474496775454E-2</v>
      </c>
      <c r="Y1270" t="str">
        <f>IF(StockData[[#This Row],[Daily Return %]]&gt;0,"Gain",IF(StockData[[#This Row],[Daily Return %]]&lt;0,"Loss","No Change"))</f>
        <v>Loss</v>
      </c>
    </row>
    <row r="1271" spans="1:25" x14ac:dyDescent="0.3">
      <c r="A1271" s="1">
        <v>45666</v>
      </c>
      <c r="B1271" s="1" t="s">
        <v>1315</v>
      </c>
      <c r="C1271" s="1" t="s">
        <v>26</v>
      </c>
      <c r="D1271">
        <f>MONTH(StockData[[#This Row],[DATE]])</f>
        <v>1</v>
      </c>
      <c r="E1271">
        <v>2025</v>
      </c>
      <c r="F1271" t="s">
        <v>27</v>
      </c>
      <c r="G1271" t="str">
        <f>"Q"&amp;ROUNDUP(StockData[[#This Row],[Month Number]]/3,0)</f>
        <v>Q1</v>
      </c>
      <c r="H1271" s="1" t="s">
        <v>1059</v>
      </c>
      <c r="I1271" s="1" t="s">
        <v>29</v>
      </c>
      <c r="J1271" t="s">
        <v>30</v>
      </c>
      <c r="K1271">
        <v>1258</v>
      </c>
      <c r="L1271">
        <v>1264.75</v>
      </c>
      <c r="M1271">
        <v>1248.0999999999999</v>
      </c>
      <c r="N1271">
        <v>1263.75</v>
      </c>
      <c r="O1271">
        <v>1263.5</v>
      </c>
      <c r="P1271">
        <v>1262.4000000000001</v>
      </c>
      <c r="Q1271">
        <v>1257.24</v>
      </c>
      <c r="R1271">
        <v>8684920</v>
      </c>
      <c r="S1271">
        <v>10919031736.799999</v>
      </c>
      <c r="T1271">
        <v>161005</v>
      </c>
      <c r="U1271">
        <v>5342972</v>
      </c>
      <c r="V1271">
        <v>61.52</v>
      </c>
      <c r="W1271" s="3">
        <f>StockData[[#This Row],[CLOSE]]-StockData[[#This Row],[PREV. CLOSE]]</f>
        <v>-1.3499999999999091</v>
      </c>
      <c r="X1271" s="2">
        <f>IFERROR((StockData[[#This Row],[CLOSE]]-StockData[[#This Row],[PREV. CLOSE]])/StockData[[#This Row],[PREV. CLOSE]],0)</f>
        <v>-1.0682492581601654E-3</v>
      </c>
      <c r="Y1271" t="str">
        <f>IF(StockData[[#This Row],[Daily Return %]]&gt;0,"Gain",IF(StockData[[#This Row],[Daily Return %]]&lt;0,"Loss","No Change"))</f>
        <v>Loss</v>
      </c>
    </row>
    <row r="1272" spans="1:25" x14ac:dyDescent="0.3">
      <c r="A1272" s="1">
        <v>45667</v>
      </c>
      <c r="B1272" s="1" t="s">
        <v>1316</v>
      </c>
      <c r="C1272" s="1" t="s">
        <v>26</v>
      </c>
      <c r="D1272">
        <f>MONTH(StockData[[#This Row],[DATE]])</f>
        <v>1</v>
      </c>
      <c r="E1272">
        <v>2025</v>
      </c>
      <c r="F1272" t="s">
        <v>27</v>
      </c>
      <c r="G1272" t="str">
        <f>"Q"&amp;ROUNDUP(StockData[[#This Row],[Month Number]]/3,0)</f>
        <v>Q1</v>
      </c>
      <c r="H1272" s="1" t="s">
        <v>1059</v>
      </c>
      <c r="I1272" s="1" t="s">
        <v>29</v>
      </c>
      <c r="J1272" t="s">
        <v>30</v>
      </c>
      <c r="K1272">
        <v>1259</v>
      </c>
      <c r="L1272">
        <v>1264.95</v>
      </c>
      <c r="M1272">
        <v>1243.0999999999999</v>
      </c>
      <c r="N1272">
        <v>1262.4000000000001</v>
      </c>
      <c r="O1272">
        <v>1251.3499999999999</v>
      </c>
      <c r="P1272">
        <v>1249.8499999999999</v>
      </c>
      <c r="Q1272">
        <v>1250.93</v>
      </c>
      <c r="R1272">
        <v>7854524</v>
      </c>
      <c r="S1272">
        <v>9825430299.8999996</v>
      </c>
      <c r="T1272">
        <v>228905</v>
      </c>
      <c r="U1272">
        <v>5635376</v>
      </c>
      <c r="V1272">
        <v>71.75</v>
      </c>
      <c r="W1272" s="3">
        <f>StockData[[#This Row],[CLOSE]]-StockData[[#This Row],[PREV. CLOSE]]</f>
        <v>-12.550000000000182</v>
      </c>
      <c r="X1272" s="2">
        <f>IFERROR((StockData[[#This Row],[CLOSE]]-StockData[[#This Row],[PREV. CLOSE]])/StockData[[#This Row],[PREV. CLOSE]],0)</f>
        <v>-9.9413814955641479E-3</v>
      </c>
      <c r="Y1272" t="str">
        <f>IF(StockData[[#This Row],[Daily Return %]]&gt;0,"Gain",IF(StockData[[#This Row],[Daily Return %]]&lt;0,"Loss","No Change"))</f>
        <v>Loss</v>
      </c>
    </row>
    <row r="1273" spans="1:25" x14ac:dyDescent="0.3">
      <c r="A1273" s="1">
        <v>45670</v>
      </c>
      <c r="B1273" s="1" t="s">
        <v>1317</v>
      </c>
      <c r="C1273" s="1" t="s">
        <v>26</v>
      </c>
      <c r="D1273">
        <f>MONTH(StockData[[#This Row],[DATE]])</f>
        <v>1</v>
      </c>
      <c r="E1273">
        <v>2025</v>
      </c>
      <c r="F1273" t="s">
        <v>27</v>
      </c>
      <c r="G1273" t="str">
        <f>"Q"&amp;ROUNDUP(StockData[[#This Row],[Month Number]]/3,0)</f>
        <v>Q1</v>
      </c>
      <c r="H1273" s="1" t="s">
        <v>1059</v>
      </c>
      <c r="I1273" s="1" t="s">
        <v>29</v>
      </c>
      <c r="J1273" t="s">
        <v>30</v>
      </c>
      <c r="K1273">
        <v>1234.9000000000001</v>
      </c>
      <c r="L1273">
        <v>1243.95</v>
      </c>
      <c r="M1273">
        <v>1224.9000000000001</v>
      </c>
      <c r="N1273">
        <v>1249.8499999999999</v>
      </c>
      <c r="O1273">
        <v>1230.9000000000001</v>
      </c>
      <c r="P1273">
        <v>1229.75</v>
      </c>
      <c r="Q1273">
        <v>1232.97</v>
      </c>
      <c r="R1273">
        <v>9669336</v>
      </c>
      <c r="S1273">
        <v>11922019625.6</v>
      </c>
      <c r="T1273">
        <v>204083</v>
      </c>
      <c r="U1273">
        <v>7095479</v>
      </c>
      <c r="V1273">
        <v>73.38</v>
      </c>
      <c r="W1273" s="3">
        <f>StockData[[#This Row],[CLOSE]]-StockData[[#This Row],[PREV. CLOSE]]</f>
        <v>-20.099999999999909</v>
      </c>
      <c r="X1273" s="2">
        <f>IFERROR((StockData[[#This Row],[CLOSE]]-StockData[[#This Row],[PREV. CLOSE]])/StockData[[#This Row],[PREV. CLOSE]],0)</f>
        <v>-1.6081929831579717E-2</v>
      </c>
      <c r="Y1273" t="str">
        <f>IF(StockData[[#This Row],[Daily Return %]]&gt;0,"Gain",IF(StockData[[#This Row],[Daily Return %]]&lt;0,"Loss","No Change"))</f>
        <v>Loss</v>
      </c>
    </row>
    <row r="1274" spans="1:25" x14ac:dyDescent="0.3">
      <c r="A1274" s="1">
        <v>45671</v>
      </c>
      <c r="B1274" s="1" t="s">
        <v>1318</v>
      </c>
      <c r="C1274" s="1" t="s">
        <v>26</v>
      </c>
      <c r="D1274">
        <f>MONTH(StockData[[#This Row],[DATE]])</f>
        <v>1</v>
      </c>
      <c r="E1274">
        <v>2025</v>
      </c>
      <c r="F1274" t="s">
        <v>27</v>
      </c>
      <c r="G1274" t="str">
        <f>"Q"&amp;ROUNDUP(StockData[[#This Row],[Month Number]]/3,0)</f>
        <v>Q1</v>
      </c>
      <c r="H1274" s="1" t="s">
        <v>1059</v>
      </c>
      <c r="I1274" s="1" t="s">
        <v>29</v>
      </c>
      <c r="J1274" t="s">
        <v>30</v>
      </c>
      <c r="K1274">
        <v>1233.3499999999999</v>
      </c>
      <c r="L1274">
        <v>1244.8499999999999</v>
      </c>
      <c r="M1274">
        <v>1227.45</v>
      </c>
      <c r="N1274">
        <v>1229.75</v>
      </c>
      <c r="O1274">
        <v>1242.95</v>
      </c>
      <c r="P1274">
        <v>1240.3</v>
      </c>
      <c r="Q1274">
        <v>1236.06</v>
      </c>
      <c r="R1274">
        <v>10342698</v>
      </c>
      <c r="S1274">
        <v>12784218741</v>
      </c>
      <c r="T1274">
        <v>210917</v>
      </c>
      <c r="U1274">
        <v>6654720</v>
      </c>
      <c r="V1274">
        <v>64.34</v>
      </c>
      <c r="W1274" s="3">
        <f>StockData[[#This Row],[CLOSE]]-StockData[[#This Row],[PREV. CLOSE]]</f>
        <v>10.549999999999955</v>
      </c>
      <c r="X1274" s="2">
        <f>IFERROR((StockData[[#This Row],[CLOSE]]-StockData[[#This Row],[PREV. CLOSE]])/StockData[[#This Row],[PREV. CLOSE]],0)</f>
        <v>8.5789794673713799E-3</v>
      </c>
      <c r="Y1274" t="str">
        <f>IF(StockData[[#This Row],[Daily Return %]]&gt;0,"Gain",IF(StockData[[#This Row],[Daily Return %]]&lt;0,"Loss","No Change"))</f>
        <v>Gain</v>
      </c>
    </row>
    <row r="1275" spans="1:25" x14ac:dyDescent="0.3">
      <c r="A1275" s="1">
        <v>45672</v>
      </c>
      <c r="B1275" s="1" t="s">
        <v>1319</v>
      </c>
      <c r="C1275" s="1" t="s">
        <v>26</v>
      </c>
      <c r="D1275">
        <f>MONTH(StockData[[#This Row],[DATE]])</f>
        <v>1</v>
      </c>
      <c r="E1275">
        <v>2025</v>
      </c>
      <c r="F1275" t="s">
        <v>27</v>
      </c>
      <c r="G1275" t="str">
        <f>"Q"&amp;ROUNDUP(StockData[[#This Row],[Month Number]]/3,0)</f>
        <v>Q1</v>
      </c>
      <c r="H1275" s="1" t="s">
        <v>1059</v>
      </c>
      <c r="I1275" s="1" t="s">
        <v>29</v>
      </c>
      <c r="J1275" t="s">
        <v>30</v>
      </c>
      <c r="K1275">
        <v>1234</v>
      </c>
      <c r="L1275">
        <v>1244.4000000000001</v>
      </c>
      <c r="M1275">
        <v>1230</v>
      </c>
      <c r="N1275">
        <v>1240.3</v>
      </c>
      <c r="O1275">
        <v>1238.9000000000001</v>
      </c>
      <c r="P1275">
        <v>1238.25</v>
      </c>
      <c r="Q1275">
        <v>1237.19</v>
      </c>
      <c r="R1275">
        <v>5355382</v>
      </c>
      <c r="S1275">
        <v>6625607806.6000004</v>
      </c>
      <c r="T1275">
        <v>133555</v>
      </c>
      <c r="U1275">
        <v>3158847</v>
      </c>
      <c r="V1275">
        <v>58.98</v>
      </c>
      <c r="W1275" s="3">
        <f>StockData[[#This Row],[CLOSE]]-StockData[[#This Row],[PREV. CLOSE]]</f>
        <v>-2.0499999999999545</v>
      </c>
      <c r="X1275" s="2">
        <f>IFERROR((StockData[[#This Row],[CLOSE]]-StockData[[#This Row],[PREV. CLOSE]])/StockData[[#This Row],[PREV. CLOSE]],0)</f>
        <v>-1.6528259292106382E-3</v>
      </c>
      <c r="Y1275" t="str">
        <f>IF(StockData[[#This Row],[Daily Return %]]&gt;0,"Gain",IF(StockData[[#This Row],[Daily Return %]]&lt;0,"Loss","No Change"))</f>
        <v>Loss</v>
      </c>
    </row>
    <row r="1276" spans="1:25" x14ac:dyDescent="0.3">
      <c r="A1276" s="1">
        <v>45673</v>
      </c>
      <c r="B1276" s="1" t="s">
        <v>1320</v>
      </c>
      <c r="C1276" s="1" t="s">
        <v>26</v>
      </c>
      <c r="D1276">
        <f>MONTH(StockData[[#This Row],[DATE]])</f>
        <v>1</v>
      </c>
      <c r="E1276">
        <v>2025</v>
      </c>
      <c r="F1276" t="s">
        <v>27</v>
      </c>
      <c r="G1276" t="str">
        <f>"Q"&amp;ROUNDUP(StockData[[#This Row],[Month Number]]/3,0)</f>
        <v>Q1</v>
      </c>
      <c r="H1276" s="1" t="s">
        <v>1059</v>
      </c>
      <c r="I1276" s="1" t="s">
        <v>29</v>
      </c>
      <c r="J1276" t="s">
        <v>30</v>
      </c>
      <c r="K1276">
        <v>1245.0999999999999</v>
      </c>
      <c r="L1276">
        <v>1255.5</v>
      </c>
      <c r="M1276">
        <v>1239.6500000000001</v>
      </c>
      <c r="N1276">
        <v>1238.25</v>
      </c>
      <c r="O1276">
        <v>1252.95</v>
      </c>
      <c r="P1276">
        <v>1249.0999999999999</v>
      </c>
      <c r="Q1276">
        <v>1247.22</v>
      </c>
      <c r="R1276">
        <v>11895924</v>
      </c>
      <c r="S1276">
        <v>14836843996.049999</v>
      </c>
      <c r="T1276">
        <v>181488</v>
      </c>
      <c r="U1276">
        <v>6551666</v>
      </c>
      <c r="V1276">
        <v>55.07</v>
      </c>
      <c r="W1276" s="3">
        <f>StockData[[#This Row],[CLOSE]]-StockData[[#This Row],[PREV. CLOSE]]</f>
        <v>10.849999999999909</v>
      </c>
      <c r="X1276" s="2">
        <f>IFERROR((StockData[[#This Row],[CLOSE]]-StockData[[#This Row],[PREV. CLOSE]])/StockData[[#This Row],[PREV. CLOSE]],0)</f>
        <v>8.7623662426811293E-3</v>
      </c>
      <c r="Y1276" t="str">
        <f>IF(StockData[[#This Row],[Daily Return %]]&gt;0,"Gain",IF(StockData[[#This Row],[Daily Return %]]&lt;0,"Loss","No Change"))</f>
        <v>Gain</v>
      </c>
    </row>
    <row r="1277" spans="1:25" x14ac:dyDescent="0.3">
      <c r="A1277" s="1">
        <v>45674</v>
      </c>
      <c r="B1277" s="1" t="s">
        <v>1321</v>
      </c>
      <c r="C1277" s="1" t="s">
        <v>26</v>
      </c>
      <c r="D1277">
        <f>MONTH(StockData[[#This Row],[DATE]])</f>
        <v>1</v>
      </c>
      <c r="E1277">
        <v>2025</v>
      </c>
      <c r="F1277" t="s">
        <v>27</v>
      </c>
      <c r="G1277" t="str">
        <f>"Q"&amp;ROUNDUP(StockData[[#This Row],[Month Number]]/3,0)</f>
        <v>Q1</v>
      </c>
      <c r="H1277" s="1" t="s">
        <v>1059</v>
      </c>
      <c r="I1277" s="1" t="s">
        <v>29</v>
      </c>
      <c r="J1277" t="s">
        <v>30</v>
      </c>
      <c r="K1277">
        <v>1243.3499999999999</v>
      </c>
      <c r="L1277">
        <v>1249</v>
      </c>
      <c r="M1277">
        <v>1218</v>
      </c>
      <c r="N1277">
        <v>1249.0999999999999</v>
      </c>
      <c r="O1277">
        <v>1225.1500000000001</v>
      </c>
      <c r="P1277">
        <v>1225.45</v>
      </c>
      <c r="Q1277">
        <v>1226.5899999999999</v>
      </c>
      <c r="R1277">
        <v>9790533</v>
      </c>
      <c r="S1277">
        <v>12008937114.35</v>
      </c>
      <c r="T1277">
        <v>157327</v>
      </c>
      <c r="U1277">
        <v>6522583</v>
      </c>
      <c r="V1277">
        <v>66.62</v>
      </c>
      <c r="W1277" s="3">
        <f>StockData[[#This Row],[CLOSE]]-StockData[[#This Row],[PREV. CLOSE]]</f>
        <v>-23.649999999999864</v>
      </c>
      <c r="X1277" s="2">
        <f>IFERROR((StockData[[#This Row],[CLOSE]]-StockData[[#This Row],[PREV. CLOSE]])/StockData[[#This Row],[PREV. CLOSE]],0)</f>
        <v>-1.8933632215194833E-2</v>
      </c>
      <c r="Y1277" t="str">
        <f>IF(StockData[[#This Row],[Daily Return %]]&gt;0,"Gain",IF(StockData[[#This Row],[Daily Return %]]&lt;0,"Loss","No Change"))</f>
        <v>Loss</v>
      </c>
    </row>
    <row r="1278" spans="1:25" x14ac:dyDescent="0.3">
      <c r="A1278" s="1">
        <v>45677</v>
      </c>
      <c r="B1278" s="1" t="s">
        <v>1322</v>
      </c>
      <c r="C1278" s="1" t="s">
        <v>26</v>
      </c>
      <c r="D1278">
        <f>MONTH(StockData[[#This Row],[DATE]])</f>
        <v>1</v>
      </c>
      <c r="E1278">
        <v>2025</v>
      </c>
      <c r="F1278" t="s">
        <v>27</v>
      </c>
      <c r="G1278" t="str">
        <f>"Q"&amp;ROUNDUP(StockData[[#This Row],[Month Number]]/3,0)</f>
        <v>Q1</v>
      </c>
      <c r="H1278" s="1" t="s">
        <v>1059</v>
      </c>
      <c r="I1278" s="1" t="s">
        <v>29</v>
      </c>
      <c r="J1278" t="s">
        <v>30</v>
      </c>
      <c r="K1278">
        <v>1223.9000000000001</v>
      </c>
      <c r="L1278">
        <v>1241.75</v>
      </c>
      <c r="M1278">
        <v>1215.25</v>
      </c>
      <c r="N1278">
        <v>1225.45</v>
      </c>
      <c r="O1278">
        <v>1232.55</v>
      </c>
      <c r="P1278">
        <v>1232.95</v>
      </c>
      <c r="Q1278">
        <v>1229.43</v>
      </c>
      <c r="R1278">
        <v>7676418</v>
      </c>
      <c r="S1278">
        <v>9437603015.1000004</v>
      </c>
      <c r="T1278">
        <v>240948</v>
      </c>
      <c r="U1278">
        <v>5250077</v>
      </c>
      <c r="V1278">
        <v>68.39</v>
      </c>
      <c r="W1278" s="3">
        <f>StockData[[#This Row],[CLOSE]]-StockData[[#This Row],[PREV. CLOSE]]</f>
        <v>7.5</v>
      </c>
      <c r="X1278" s="2">
        <f>IFERROR((StockData[[#This Row],[CLOSE]]-StockData[[#This Row],[PREV. CLOSE]])/StockData[[#This Row],[PREV. CLOSE]],0)</f>
        <v>6.120200742584357E-3</v>
      </c>
      <c r="Y1278" t="str">
        <f>IF(StockData[[#This Row],[Daily Return %]]&gt;0,"Gain",IF(StockData[[#This Row],[Daily Return %]]&lt;0,"Loss","No Change"))</f>
        <v>Gain</v>
      </c>
    </row>
    <row r="1279" spans="1:25" x14ac:dyDescent="0.3">
      <c r="A1279" s="1">
        <v>45678</v>
      </c>
      <c r="B1279" s="1" t="s">
        <v>1323</v>
      </c>
      <c r="C1279" s="1" t="s">
        <v>26</v>
      </c>
      <c r="D1279">
        <f>MONTH(StockData[[#This Row],[DATE]])</f>
        <v>1</v>
      </c>
      <c r="E1279">
        <v>2025</v>
      </c>
      <c r="F1279" t="s">
        <v>27</v>
      </c>
      <c r="G1279" t="str">
        <f>"Q"&amp;ROUNDUP(StockData[[#This Row],[Month Number]]/3,0)</f>
        <v>Q1</v>
      </c>
      <c r="H1279" s="1" t="s">
        <v>1059</v>
      </c>
      <c r="I1279" s="1" t="s">
        <v>29</v>
      </c>
      <c r="J1279" t="s">
        <v>30</v>
      </c>
      <c r="K1279">
        <v>1236.95</v>
      </c>
      <c r="L1279">
        <v>1238.95</v>
      </c>
      <c r="M1279">
        <v>1192.7</v>
      </c>
      <c r="N1279">
        <v>1232.95</v>
      </c>
      <c r="O1279">
        <v>1197.95</v>
      </c>
      <c r="P1279">
        <v>1196.1500000000001</v>
      </c>
      <c r="Q1279">
        <v>1207.07</v>
      </c>
      <c r="R1279">
        <v>20520898</v>
      </c>
      <c r="S1279">
        <v>24770261514.450001</v>
      </c>
      <c r="T1279">
        <v>297691</v>
      </c>
      <c r="U1279">
        <v>12518909</v>
      </c>
      <c r="V1279">
        <v>61.01</v>
      </c>
      <c r="W1279" s="3">
        <f>StockData[[#This Row],[CLOSE]]-StockData[[#This Row],[PREV. CLOSE]]</f>
        <v>-36.799999999999955</v>
      </c>
      <c r="X1279" s="2">
        <f>IFERROR((StockData[[#This Row],[CLOSE]]-StockData[[#This Row],[PREV. CLOSE]])/StockData[[#This Row],[PREV. CLOSE]],0)</f>
        <v>-2.9847114643740583E-2</v>
      </c>
      <c r="Y1279" t="str">
        <f>IF(StockData[[#This Row],[Daily Return %]]&gt;0,"Gain",IF(StockData[[#This Row],[Daily Return %]]&lt;0,"Loss","No Change"))</f>
        <v>Loss</v>
      </c>
    </row>
    <row r="1280" spans="1:25" x14ac:dyDescent="0.3">
      <c r="A1280" s="1">
        <v>45679</v>
      </c>
      <c r="B1280" s="1" t="s">
        <v>1324</v>
      </c>
      <c r="C1280" s="1" t="s">
        <v>26</v>
      </c>
      <c r="D1280">
        <f>MONTH(StockData[[#This Row],[DATE]])</f>
        <v>1</v>
      </c>
      <c r="E1280">
        <v>2025</v>
      </c>
      <c r="F1280" t="s">
        <v>27</v>
      </c>
      <c r="G1280" t="str">
        <f>"Q"&amp;ROUNDUP(StockData[[#This Row],[Month Number]]/3,0)</f>
        <v>Q1</v>
      </c>
      <c r="H1280" s="1" t="s">
        <v>1059</v>
      </c>
      <c r="I1280" s="1" t="s">
        <v>29</v>
      </c>
      <c r="J1280" t="s">
        <v>30</v>
      </c>
      <c r="K1280">
        <v>1201</v>
      </c>
      <c r="L1280">
        <v>1207.5</v>
      </c>
      <c r="M1280">
        <v>1191.8</v>
      </c>
      <c r="N1280">
        <v>1196.1500000000001</v>
      </c>
      <c r="O1280">
        <v>1198.5999999999999</v>
      </c>
      <c r="P1280">
        <v>1200.45</v>
      </c>
      <c r="Q1280">
        <v>1199.6500000000001</v>
      </c>
      <c r="R1280">
        <v>10377123</v>
      </c>
      <c r="S1280">
        <v>12448945781.299999</v>
      </c>
      <c r="T1280">
        <v>269148</v>
      </c>
      <c r="U1280">
        <v>6984683</v>
      </c>
      <c r="V1280">
        <v>67.31</v>
      </c>
      <c r="W1280" s="3">
        <f>StockData[[#This Row],[CLOSE]]-StockData[[#This Row],[PREV. CLOSE]]</f>
        <v>4.2999999999999545</v>
      </c>
      <c r="X1280" s="2">
        <f>IFERROR((StockData[[#This Row],[CLOSE]]-StockData[[#This Row],[PREV. CLOSE]])/StockData[[#This Row],[PREV. CLOSE]],0)</f>
        <v>3.5948668645236419E-3</v>
      </c>
      <c r="Y1280" t="str">
        <f>IF(StockData[[#This Row],[Daily Return %]]&gt;0,"Gain",IF(StockData[[#This Row],[Daily Return %]]&lt;0,"Loss","No Change"))</f>
        <v>Gain</v>
      </c>
    </row>
    <row r="1281" spans="1:25" x14ac:dyDescent="0.3">
      <c r="A1281" s="1">
        <v>45680</v>
      </c>
      <c r="B1281" s="1" t="s">
        <v>1325</v>
      </c>
      <c r="C1281" s="1" t="s">
        <v>26</v>
      </c>
      <c r="D1281">
        <f>MONTH(StockData[[#This Row],[DATE]])</f>
        <v>1</v>
      </c>
      <c r="E1281">
        <v>2025</v>
      </c>
      <c r="F1281" t="s">
        <v>27</v>
      </c>
      <c r="G1281" t="str">
        <f>"Q"&amp;ROUNDUP(StockData[[#This Row],[Month Number]]/3,0)</f>
        <v>Q1</v>
      </c>
      <c r="H1281" s="1" t="s">
        <v>1059</v>
      </c>
      <c r="I1281" s="1" t="s">
        <v>29</v>
      </c>
      <c r="J1281" t="s">
        <v>30</v>
      </c>
      <c r="K1281">
        <v>1197.25</v>
      </c>
      <c r="L1281">
        <v>1207.9000000000001</v>
      </c>
      <c r="M1281">
        <v>1186</v>
      </c>
      <c r="N1281">
        <v>1200.45</v>
      </c>
      <c r="O1281">
        <v>1202.4000000000001</v>
      </c>
      <c r="P1281">
        <v>1201.75</v>
      </c>
      <c r="Q1281">
        <v>1201.27</v>
      </c>
      <c r="R1281">
        <v>8770650</v>
      </c>
      <c r="S1281">
        <v>10535875098.799999</v>
      </c>
      <c r="T1281">
        <v>211991</v>
      </c>
      <c r="U1281">
        <v>4999956</v>
      </c>
      <c r="V1281">
        <v>57.01</v>
      </c>
      <c r="W1281" s="3">
        <f>StockData[[#This Row],[CLOSE]]-StockData[[#This Row],[PREV. CLOSE]]</f>
        <v>1.2999999999999545</v>
      </c>
      <c r="X1281" s="2">
        <f>IFERROR((StockData[[#This Row],[CLOSE]]-StockData[[#This Row],[PREV. CLOSE]])/StockData[[#This Row],[PREV. CLOSE]],0)</f>
        <v>1.0829272356199379E-3</v>
      </c>
      <c r="Y1281" t="str">
        <f>IF(StockData[[#This Row],[Daily Return %]]&gt;0,"Gain",IF(StockData[[#This Row],[Daily Return %]]&lt;0,"Loss","No Change"))</f>
        <v>Gain</v>
      </c>
    </row>
    <row r="1282" spans="1:25" x14ac:dyDescent="0.3">
      <c r="A1282" s="1">
        <v>45681</v>
      </c>
      <c r="B1282" s="1" t="s">
        <v>1326</v>
      </c>
      <c r="C1282" s="1" t="s">
        <v>26</v>
      </c>
      <c r="D1282">
        <f>MONTH(StockData[[#This Row],[DATE]])</f>
        <v>1</v>
      </c>
      <c r="E1282">
        <v>2025</v>
      </c>
      <c r="F1282" t="s">
        <v>27</v>
      </c>
      <c r="G1282" t="str">
        <f>"Q"&amp;ROUNDUP(StockData[[#This Row],[Month Number]]/3,0)</f>
        <v>Q1</v>
      </c>
      <c r="H1282" s="1" t="s">
        <v>1059</v>
      </c>
      <c r="I1282" s="1" t="s">
        <v>29</v>
      </c>
      <c r="J1282" t="s">
        <v>30</v>
      </c>
      <c r="K1282">
        <v>1203.0999999999999</v>
      </c>
      <c r="L1282">
        <v>1218</v>
      </c>
      <c r="M1282">
        <v>1202</v>
      </c>
      <c r="N1282">
        <v>1201.75</v>
      </c>
      <c r="O1282">
        <v>1213.7</v>
      </c>
      <c r="P1282">
        <v>1209.2</v>
      </c>
      <c r="Q1282">
        <v>1209.19</v>
      </c>
      <c r="R1282">
        <v>9216792</v>
      </c>
      <c r="S1282">
        <v>11144844611.200001</v>
      </c>
      <c r="T1282">
        <v>221872</v>
      </c>
      <c r="U1282">
        <v>5975238</v>
      </c>
      <c r="V1282">
        <v>64.83</v>
      </c>
      <c r="W1282" s="3">
        <f>StockData[[#This Row],[CLOSE]]-StockData[[#This Row],[PREV. CLOSE]]</f>
        <v>7.4500000000000455</v>
      </c>
      <c r="X1282" s="2">
        <f>IFERROR((StockData[[#This Row],[CLOSE]]-StockData[[#This Row],[PREV. CLOSE]])/StockData[[#This Row],[PREV. CLOSE]],0)</f>
        <v>6.1992926981485714E-3</v>
      </c>
      <c r="Y1282" t="str">
        <f>IF(StockData[[#This Row],[Daily Return %]]&gt;0,"Gain",IF(StockData[[#This Row],[Daily Return %]]&lt;0,"Loss","No Change"))</f>
        <v>Gain</v>
      </c>
    </row>
    <row r="1283" spans="1:25" x14ac:dyDescent="0.3">
      <c r="A1283" s="1">
        <v>45684</v>
      </c>
      <c r="B1283" s="1" t="s">
        <v>1327</v>
      </c>
      <c r="C1283" s="1" t="s">
        <v>26</v>
      </c>
      <c r="D1283">
        <f>MONTH(StockData[[#This Row],[DATE]])</f>
        <v>1</v>
      </c>
      <c r="E1283">
        <v>2025</v>
      </c>
      <c r="F1283" t="s">
        <v>27</v>
      </c>
      <c r="G1283" t="str">
        <f>"Q"&amp;ROUNDUP(StockData[[#This Row],[Month Number]]/3,0)</f>
        <v>Q1</v>
      </c>
      <c r="H1283" s="1" t="s">
        <v>1059</v>
      </c>
      <c r="I1283" s="1" t="s">
        <v>29</v>
      </c>
      <c r="J1283" t="s">
        <v>30</v>
      </c>
      <c r="K1283">
        <v>1195</v>
      </c>
      <c r="L1283">
        <v>1234.6500000000001</v>
      </c>
      <c r="M1283">
        <v>1193.0999999999999</v>
      </c>
      <c r="N1283">
        <v>1209.2</v>
      </c>
      <c r="O1283">
        <v>1225.25</v>
      </c>
      <c r="P1283">
        <v>1227.95</v>
      </c>
      <c r="Q1283">
        <v>1224.23</v>
      </c>
      <c r="R1283">
        <v>16164687</v>
      </c>
      <c r="S1283">
        <v>19789327544.650002</v>
      </c>
      <c r="T1283">
        <v>324795</v>
      </c>
      <c r="U1283">
        <v>8628844</v>
      </c>
      <c r="V1283">
        <v>53.38</v>
      </c>
      <c r="W1283" s="3">
        <f>StockData[[#This Row],[CLOSE]]-StockData[[#This Row],[PREV. CLOSE]]</f>
        <v>18.75</v>
      </c>
      <c r="X1283" s="2">
        <f>IFERROR((StockData[[#This Row],[CLOSE]]-StockData[[#This Row],[PREV. CLOSE]])/StockData[[#This Row],[PREV. CLOSE]],0)</f>
        <v>1.5506119748594111E-2</v>
      </c>
      <c r="Y1283" t="str">
        <f>IF(StockData[[#This Row],[Daily Return %]]&gt;0,"Gain",IF(StockData[[#This Row],[Daily Return %]]&lt;0,"Loss","No Change"))</f>
        <v>Gain</v>
      </c>
    </row>
    <row r="1284" spans="1:25" x14ac:dyDescent="0.3">
      <c r="A1284" s="1">
        <v>45685</v>
      </c>
      <c r="B1284" s="1" t="s">
        <v>1328</v>
      </c>
      <c r="C1284" s="1" t="s">
        <v>26</v>
      </c>
      <c r="D1284">
        <f>MONTH(StockData[[#This Row],[DATE]])</f>
        <v>1</v>
      </c>
      <c r="E1284">
        <v>2025</v>
      </c>
      <c r="F1284" t="s">
        <v>27</v>
      </c>
      <c r="G1284" t="str">
        <f>"Q"&amp;ROUNDUP(StockData[[#This Row],[Month Number]]/3,0)</f>
        <v>Q1</v>
      </c>
      <c r="H1284" s="1" t="s">
        <v>1059</v>
      </c>
      <c r="I1284" s="1" t="s">
        <v>29</v>
      </c>
      <c r="J1284" t="s">
        <v>30</v>
      </c>
      <c r="K1284">
        <v>1247.3499999999999</v>
      </c>
      <c r="L1284">
        <v>1264</v>
      </c>
      <c r="M1284">
        <v>1236</v>
      </c>
      <c r="N1284">
        <v>1227.95</v>
      </c>
      <c r="O1284">
        <v>1247.5</v>
      </c>
      <c r="P1284">
        <v>1246.9000000000001</v>
      </c>
      <c r="Q1284">
        <v>1252.8699999999999</v>
      </c>
      <c r="R1284">
        <v>18066499</v>
      </c>
      <c r="S1284">
        <v>22634905165.950001</v>
      </c>
      <c r="T1284">
        <v>356462</v>
      </c>
      <c r="U1284">
        <v>9642421</v>
      </c>
      <c r="V1284">
        <v>53.37</v>
      </c>
      <c r="W1284" s="3">
        <f>StockData[[#This Row],[CLOSE]]-StockData[[#This Row],[PREV. CLOSE]]</f>
        <v>18.950000000000045</v>
      </c>
      <c r="X1284" s="2">
        <f>IFERROR((StockData[[#This Row],[CLOSE]]-StockData[[#This Row],[PREV. CLOSE]])/StockData[[#This Row],[PREV. CLOSE]],0)</f>
        <v>1.5432224439105864E-2</v>
      </c>
      <c r="Y1284" t="str">
        <f>IF(StockData[[#This Row],[Daily Return %]]&gt;0,"Gain",IF(StockData[[#This Row],[Daily Return %]]&lt;0,"Loss","No Change"))</f>
        <v>Gain</v>
      </c>
    </row>
    <row r="1285" spans="1:25" x14ac:dyDescent="0.3">
      <c r="A1285" s="1">
        <v>45686</v>
      </c>
      <c r="B1285" s="1" t="s">
        <v>1329</v>
      </c>
      <c r="C1285" s="1" t="s">
        <v>26</v>
      </c>
      <c r="D1285">
        <f>MONTH(StockData[[#This Row],[DATE]])</f>
        <v>1</v>
      </c>
      <c r="E1285">
        <v>2025</v>
      </c>
      <c r="F1285" t="s">
        <v>27</v>
      </c>
      <c r="G1285" t="str">
        <f>"Q"&amp;ROUNDUP(StockData[[#This Row],[Month Number]]/3,0)</f>
        <v>Q1</v>
      </c>
      <c r="H1285" s="1" t="s">
        <v>1059</v>
      </c>
      <c r="I1285" s="1" t="s">
        <v>29</v>
      </c>
      <c r="J1285" t="s">
        <v>30</v>
      </c>
      <c r="K1285">
        <v>1252</v>
      </c>
      <c r="L1285">
        <v>1255.8</v>
      </c>
      <c r="M1285">
        <v>1243.05</v>
      </c>
      <c r="N1285">
        <v>1246.9000000000001</v>
      </c>
      <c r="O1285">
        <v>1251.4000000000001</v>
      </c>
      <c r="P1285">
        <v>1251.6500000000001</v>
      </c>
      <c r="Q1285">
        <v>1249.6199999999999</v>
      </c>
      <c r="R1285">
        <v>7666777</v>
      </c>
      <c r="S1285">
        <v>9580525136.6499996</v>
      </c>
      <c r="T1285">
        <v>219085</v>
      </c>
      <c r="U1285">
        <v>4809292</v>
      </c>
      <c r="V1285">
        <v>62.73</v>
      </c>
      <c r="W1285" s="3">
        <f>StockData[[#This Row],[CLOSE]]-StockData[[#This Row],[PREV. CLOSE]]</f>
        <v>4.75</v>
      </c>
      <c r="X1285" s="2">
        <f>IFERROR((StockData[[#This Row],[CLOSE]]-StockData[[#This Row],[PREV. CLOSE]])/StockData[[#This Row],[PREV. CLOSE]],0)</f>
        <v>3.8094474296254707E-3</v>
      </c>
      <c r="Y1285" t="str">
        <f>IF(StockData[[#This Row],[Daily Return %]]&gt;0,"Gain",IF(StockData[[#This Row],[Daily Return %]]&lt;0,"Loss","No Change"))</f>
        <v>Gain</v>
      </c>
    </row>
    <row r="1286" spans="1:25" x14ac:dyDescent="0.3">
      <c r="A1286" s="1">
        <v>45687</v>
      </c>
      <c r="B1286" s="1" t="s">
        <v>1330</v>
      </c>
      <c r="C1286" s="1" t="s">
        <v>26</v>
      </c>
      <c r="D1286">
        <f>MONTH(StockData[[#This Row],[DATE]])</f>
        <v>1</v>
      </c>
      <c r="E1286">
        <v>2025</v>
      </c>
      <c r="F1286" t="s">
        <v>27</v>
      </c>
      <c r="G1286" t="str">
        <f>"Q"&amp;ROUNDUP(StockData[[#This Row],[Month Number]]/3,0)</f>
        <v>Q1</v>
      </c>
      <c r="H1286" s="1" t="s">
        <v>1059</v>
      </c>
      <c r="I1286" s="1" t="s">
        <v>29</v>
      </c>
      <c r="J1286" t="s">
        <v>30</v>
      </c>
      <c r="K1286">
        <v>1250</v>
      </c>
      <c r="L1286">
        <v>1259.8499999999999</v>
      </c>
      <c r="M1286">
        <v>1239.5</v>
      </c>
      <c r="N1286">
        <v>1251.6500000000001</v>
      </c>
      <c r="O1286">
        <v>1258.55</v>
      </c>
      <c r="P1286">
        <v>1255.5999999999999</v>
      </c>
      <c r="Q1286">
        <v>1250.26</v>
      </c>
      <c r="R1286">
        <v>11921041</v>
      </c>
      <c r="S1286">
        <v>14904352647.049999</v>
      </c>
      <c r="T1286">
        <v>331765</v>
      </c>
      <c r="U1286">
        <v>5832933</v>
      </c>
      <c r="V1286">
        <v>48.93</v>
      </c>
      <c r="W1286" s="3">
        <f>StockData[[#This Row],[CLOSE]]-StockData[[#This Row],[PREV. CLOSE]]</f>
        <v>3.9499999999998181</v>
      </c>
      <c r="X1286" s="2">
        <f>IFERROR((StockData[[#This Row],[CLOSE]]-StockData[[#This Row],[PREV. CLOSE]])/StockData[[#This Row],[PREV. CLOSE]],0)</f>
        <v>3.1558342987255367E-3</v>
      </c>
      <c r="Y1286" t="str">
        <f>IF(StockData[[#This Row],[Daily Return %]]&gt;0,"Gain",IF(StockData[[#This Row],[Daily Return %]]&lt;0,"Loss","No Change"))</f>
        <v>Gain</v>
      </c>
    </row>
    <row r="1287" spans="1:25" x14ac:dyDescent="0.3">
      <c r="A1287" s="1">
        <v>45688</v>
      </c>
      <c r="B1287" s="1" t="s">
        <v>1331</v>
      </c>
      <c r="C1287" s="1" t="s">
        <v>26</v>
      </c>
      <c r="D1287">
        <f>MONTH(StockData[[#This Row],[DATE]])</f>
        <v>1</v>
      </c>
      <c r="E1287">
        <v>2025</v>
      </c>
      <c r="F1287" t="s">
        <v>27</v>
      </c>
      <c r="G1287" t="str">
        <f>"Q"&amp;ROUNDUP(StockData[[#This Row],[Month Number]]/3,0)</f>
        <v>Q1</v>
      </c>
      <c r="H1287" s="1" t="s">
        <v>1059</v>
      </c>
      <c r="I1287" s="1" t="s">
        <v>29</v>
      </c>
      <c r="J1287" t="s">
        <v>30</v>
      </c>
      <c r="K1287">
        <v>1254.5</v>
      </c>
      <c r="L1287">
        <v>1256</v>
      </c>
      <c r="M1287">
        <v>1239.0999999999999</v>
      </c>
      <c r="N1287">
        <v>1255.5999999999999</v>
      </c>
      <c r="O1287">
        <v>1252.95</v>
      </c>
      <c r="P1287">
        <v>1252.8</v>
      </c>
      <c r="Q1287">
        <v>1247.43</v>
      </c>
      <c r="R1287">
        <v>10195417</v>
      </c>
      <c r="S1287">
        <v>12718079791.9</v>
      </c>
      <c r="T1287">
        <v>209906</v>
      </c>
      <c r="U1287">
        <v>7197902</v>
      </c>
      <c r="V1287">
        <v>70.599999999999994</v>
      </c>
      <c r="W1287" s="3">
        <f>StockData[[#This Row],[CLOSE]]-StockData[[#This Row],[PREV. CLOSE]]</f>
        <v>-2.7999999999999545</v>
      </c>
      <c r="X1287" s="2">
        <f>IFERROR((StockData[[#This Row],[CLOSE]]-StockData[[#This Row],[PREV. CLOSE]])/StockData[[#This Row],[PREV. CLOSE]],0)</f>
        <v>-2.2300095571837803E-3</v>
      </c>
      <c r="Y1287" t="str">
        <f>IF(StockData[[#This Row],[Daily Return %]]&gt;0,"Gain",IF(StockData[[#This Row],[Daily Return %]]&lt;0,"Loss","No Change"))</f>
        <v>Loss</v>
      </c>
    </row>
    <row r="1288" spans="1:25" x14ac:dyDescent="0.3">
      <c r="A1288" s="1">
        <v>45689</v>
      </c>
      <c r="B1288" s="1" t="s">
        <v>1332</v>
      </c>
      <c r="C1288" s="1" t="s">
        <v>54</v>
      </c>
      <c r="D1288">
        <f>MONTH(StockData[[#This Row],[DATE]])</f>
        <v>2</v>
      </c>
      <c r="E1288">
        <v>2025</v>
      </c>
      <c r="F1288" t="s">
        <v>27</v>
      </c>
      <c r="G1288" t="str">
        <f>"Q"&amp;ROUNDUP(StockData[[#This Row],[Month Number]]/3,0)</f>
        <v>Q1</v>
      </c>
      <c r="H1288" s="1" t="s">
        <v>1059</v>
      </c>
      <c r="I1288" s="1" t="s">
        <v>29</v>
      </c>
      <c r="J1288" t="s">
        <v>30</v>
      </c>
      <c r="K1288">
        <v>1251.1500000000001</v>
      </c>
      <c r="L1288">
        <v>1261.3499999999999</v>
      </c>
      <c r="M1288">
        <v>1233.8</v>
      </c>
      <c r="N1288">
        <v>1252.8</v>
      </c>
      <c r="O1288">
        <v>1254.5</v>
      </c>
      <c r="P1288">
        <v>1255.55</v>
      </c>
      <c r="Q1288">
        <v>1250.3399999999999</v>
      </c>
      <c r="R1288">
        <v>3011914</v>
      </c>
      <c r="S1288">
        <v>3765927780.5500002</v>
      </c>
      <c r="T1288">
        <v>91971</v>
      </c>
      <c r="U1288">
        <v>892242</v>
      </c>
      <c r="V1288">
        <v>29.62</v>
      </c>
      <c r="W1288" s="3">
        <f>StockData[[#This Row],[CLOSE]]-StockData[[#This Row],[PREV. CLOSE]]</f>
        <v>2.75</v>
      </c>
      <c r="X1288" s="2">
        <f>IFERROR((StockData[[#This Row],[CLOSE]]-StockData[[#This Row],[PREV. CLOSE]])/StockData[[#This Row],[PREV. CLOSE]],0)</f>
        <v>2.1950830140485315E-3</v>
      </c>
      <c r="Y1288" t="str">
        <f>IF(StockData[[#This Row],[Daily Return %]]&gt;0,"Gain",IF(StockData[[#This Row],[Daily Return %]]&lt;0,"Loss","No Change"))</f>
        <v>Gain</v>
      </c>
    </row>
    <row r="1289" spans="1:25" x14ac:dyDescent="0.3">
      <c r="A1289" s="1">
        <v>45691</v>
      </c>
      <c r="B1289" s="1" t="s">
        <v>1333</v>
      </c>
      <c r="C1289" s="1" t="s">
        <v>54</v>
      </c>
      <c r="D1289">
        <f>MONTH(StockData[[#This Row],[DATE]])</f>
        <v>2</v>
      </c>
      <c r="E1289">
        <v>2025</v>
      </c>
      <c r="F1289" t="s">
        <v>27</v>
      </c>
      <c r="G1289" t="str">
        <f>"Q"&amp;ROUNDUP(StockData[[#This Row],[Month Number]]/3,0)</f>
        <v>Q1</v>
      </c>
      <c r="H1289" s="1" t="s">
        <v>1059</v>
      </c>
      <c r="I1289" s="1" t="s">
        <v>29</v>
      </c>
      <c r="J1289" t="s">
        <v>30</v>
      </c>
      <c r="K1289">
        <v>1246.8499999999999</v>
      </c>
      <c r="L1289">
        <v>1260</v>
      </c>
      <c r="M1289">
        <v>1237.8</v>
      </c>
      <c r="N1289">
        <v>1255.55</v>
      </c>
      <c r="O1289">
        <v>1252.95</v>
      </c>
      <c r="P1289">
        <v>1253</v>
      </c>
      <c r="Q1289">
        <v>1250.06</v>
      </c>
      <c r="R1289">
        <v>6176831</v>
      </c>
      <c r="S1289">
        <v>7721438599.8500004</v>
      </c>
      <c r="T1289">
        <v>165087</v>
      </c>
      <c r="U1289">
        <v>3759034</v>
      </c>
      <c r="V1289">
        <v>60.86</v>
      </c>
      <c r="W1289" s="3">
        <f>StockData[[#This Row],[CLOSE]]-StockData[[#This Row],[PREV. CLOSE]]</f>
        <v>-2.5499999999999545</v>
      </c>
      <c r="X1289" s="2">
        <f>IFERROR((StockData[[#This Row],[CLOSE]]-StockData[[#This Row],[PREV. CLOSE]])/StockData[[#This Row],[PREV. CLOSE]],0)</f>
        <v>-2.0309824379753532E-3</v>
      </c>
      <c r="Y1289" t="str">
        <f>IF(StockData[[#This Row],[Daily Return %]]&gt;0,"Gain",IF(StockData[[#This Row],[Daily Return %]]&lt;0,"Loss","No Change"))</f>
        <v>Loss</v>
      </c>
    </row>
    <row r="1290" spans="1:25" x14ac:dyDescent="0.3">
      <c r="A1290" s="1">
        <v>45692</v>
      </c>
      <c r="B1290" s="1" t="s">
        <v>1334</v>
      </c>
      <c r="C1290" s="1" t="s">
        <v>54</v>
      </c>
      <c r="D1290">
        <f>MONTH(StockData[[#This Row],[DATE]])</f>
        <v>2</v>
      </c>
      <c r="E1290">
        <v>2025</v>
      </c>
      <c r="F1290" t="s">
        <v>27</v>
      </c>
      <c r="G1290" t="str">
        <f>"Q"&amp;ROUNDUP(StockData[[#This Row],[Month Number]]/3,0)</f>
        <v>Q1</v>
      </c>
      <c r="H1290" s="1" t="s">
        <v>1059</v>
      </c>
      <c r="I1290" s="1" t="s">
        <v>29</v>
      </c>
      <c r="J1290" t="s">
        <v>30</v>
      </c>
      <c r="K1290">
        <v>1262.8</v>
      </c>
      <c r="L1290">
        <v>1280.5</v>
      </c>
      <c r="M1290">
        <v>1260</v>
      </c>
      <c r="N1290">
        <v>1253</v>
      </c>
      <c r="O1290">
        <v>1266.75</v>
      </c>
      <c r="P1290">
        <v>1268.2</v>
      </c>
      <c r="Q1290">
        <v>1270.45</v>
      </c>
      <c r="R1290">
        <v>14839077</v>
      </c>
      <c r="S1290">
        <v>18852369674.650002</v>
      </c>
      <c r="T1290">
        <v>259371</v>
      </c>
      <c r="U1290">
        <v>10433968</v>
      </c>
      <c r="V1290">
        <v>70.31</v>
      </c>
      <c r="W1290" s="3">
        <f>StockData[[#This Row],[CLOSE]]-StockData[[#This Row],[PREV. CLOSE]]</f>
        <v>15.200000000000045</v>
      </c>
      <c r="X1290" s="2">
        <f>IFERROR((StockData[[#This Row],[CLOSE]]-StockData[[#This Row],[PREV. CLOSE]])/StockData[[#This Row],[PREV. CLOSE]],0)</f>
        <v>1.213088587390267E-2</v>
      </c>
      <c r="Y1290" t="str">
        <f>IF(StockData[[#This Row],[Daily Return %]]&gt;0,"Gain",IF(StockData[[#This Row],[Daily Return %]]&lt;0,"Loss","No Change"))</f>
        <v>Gain</v>
      </c>
    </row>
    <row r="1291" spans="1:25" x14ac:dyDescent="0.3">
      <c r="A1291" s="1">
        <v>45693</v>
      </c>
      <c r="B1291" s="1" t="s">
        <v>1335</v>
      </c>
      <c r="C1291" s="1" t="s">
        <v>54</v>
      </c>
      <c r="D1291">
        <f>MONTH(StockData[[#This Row],[DATE]])</f>
        <v>2</v>
      </c>
      <c r="E1291">
        <v>2025</v>
      </c>
      <c r="F1291" t="s">
        <v>27</v>
      </c>
      <c r="G1291" t="str">
        <f>"Q"&amp;ROUNDUP(StockData[[#This Row],[Month Number]]/3,0)</f>
        <v>Q1</v>
      </c>
      <c r="H1291" s="1" t="s">
        <v>1059</v>
      </c>
      <c r="I1291" s="1" t="s">
        <v>29</v>
      </c>
      <c r="J1291" t="s">
        <v>30</v>
      </c>
      <c r="K1291">
        <v>1270.2</v>
      </c>
      <c r="L1291">
        <v>1277.75</v>
      </c>
      <c r="M1291">
        <v>1265.1500000000001</v>
      </c>
      <c r="N1291">
        <v>1268.2</v>
      </c>
      <c r="O1291">
        <v>1268.2</v>
      </c>
      <c r="P1291">
        <v>1267.7</v>
      </c>
      <c r="Q1291">
        <v>1270.6500000000001</v>
      </c>
      <c r="R1291">
        <v>6840709</v>
      </c>
      <c r="S1291">
        <v>8692168613.1000004</v>
      </c>
      <c r="T1291">
        <v>183398</v>
      </c>
      <c r="U1291">
        <v>4879392</v>
      </c>
      <c r="V1291">
        <v>71.33</v>
      </c>
      <c r="W1291" s="3">
        <f>StockData[[#This Row],[CLOSE]]-StockData[[#This Row],[PREV. CLOSE]]</f>
        <v>-0.5</v>
      </c>
      <c r="X1291" s="2">
        <f>IFERROR((StockData[[#This Row],[CLOSE]]-StockData[[#This Row],[PREV. CLOSE]])/StockData[[#This Row],[PREV. CLOSE]],0)</f>
        <v>-3.9425958050780632E-4</v>
      </c>
      <c r="Y1291" t="str">
        <f>IF(StockData[[#This Row],[Daily Return %]]&gt;0,"Gain",IF(StockData[[#This Row],[Daily Return %]]&lt;0,"Loss","No Change"))</f>
        <v>Loss</v>
      </c>
    </row>
    <row r="1292" spans="1:25" x14ac:dyDescent="0.3">
      <c r="A1292" s="1">
        <v>45694</v>
      </c>
      <c r="B1292" s="1" t="s">
        <v>1336</v>
      </c>
      <c r="C1292" s="1" t="s">
        <v>54</v>
      </c>
      <c r="D1292">
        <f>MONTH(StockData[[#This Row],[DATE]])</f>
        <v>2</v>
      </c>
      <c r="E1292">
        <v>2025</v>
      </c>
      <c r="F1292" t="s">
        <v>27</v>
      </c>
      <c r="G1292" t="str">
        <f>"Q"&amp;ROUNDUP(StockData[[#This Row],[Month Number]]/3,0)</f>
        <v>Q1</v>
      </c>
      <c r="H1292" s="1" t="s">
        <v>1059</v>
      </c>
      <c r="I1292" s="1" t="s">
        <v>29</v>
      </c>
      <c r="J1292" t="s">
        <v>30</v>
      </c>
      <c r="K1292">
        <v>1275</v>
      </c>
      <c r="L1292">
        <v>1279</v>
      </c>
      <c r="M1292">
        <v>1263.2</v>
      </c>
      <c r="N1292">
        <v>1267.7</v>
      </c>
      <c r="O1292">
        <v>1272</v>
      </c>
      <c r="P1292">
        <v>1272.4000000000001</v>
      </c>
      <c r="Q1292">
        <v>1270.57</v>
      </c>
      <c r="R1292">
        <v>8396554</v>
      </c>
      <c r="S1292">
        <v>10668440486.049999</v>
      </c>
      <c r="T1292">
        <v>226596</v>
      </c>
      <c r="U1292">
        <v>4000579</v>
      </c>
      <c r="V1292">
        <v>47.65</v>
      </c>
      <c r="W1292" s="3">
        <f>StockData[[#This Row],[CLOSE]]-StockData[[#This Row],[PREV. CLOSE]]</f>
        <v>4.7000000000000455</v>
      </c>
      <c r="X1292" s="2">
        <f>IFERROR((StockData[[#This Row],[CLOSE]]-StockData[[#This Row],[PREV. CLOSE]])/StockData[[#This Row],[PREV. CLOSE]],0)</f>
        <v>3.7075017748679066E-3</v>
      </c>
      <c r="Y1292" t="str">
        <f>IF(StockData[[#This Row],[Daily Return %]]&gt;0,"Gain",IF(StockData[[#This Row],[Daily Return %]]&lt;0,"Loss","No Change"))</f>
        <v>Gain</v>
      </c>
    </row>
    <row r="1293" spans="1:25" x14ac:dyDescent="0.3">
      <c r="A1293" s="1">
        <v>45695</v>
      </c>
      <c r="B1293" s="1" t="s">
        <v>1337</v>
      </c>
      <c r="C1293" s="1" t="s">
        <v>54</v>
      </c>
      <c r="D1293">
        <f>MONTH(StockData[[#This Row],[DATE]])</f>
        <v>2</v>
      </c>
      <c r="E1293">
        <v>2025</v>
      </c>
      <c r="F1293" t="s">
        <v>27</v>
      </c>
      <c r="G1293" t="str">
        <f>"Q"&amp;ROUNDUP(StockData[[#This Row],[Month Number]]/3,0)</f>
        <v>Q1</v>
      </c>
      <c r="H1293" s="1" t="s">
        <v>1059</v>
      </c>
      <c r="I1293" s="1" t="s">
        <v>29</v>
      </c>
      <c r="J1293" t="s">
        <v>30</v>
      </c>
      <c r="K1293">
        <v>1272</v>
      </c>
      <c r="L1293">
        <v>1275</v>
      </c>
      <c r="M1293">
        <v>1249.55</v>
      </c>
      <c r="N1293">
        <v>1272.4000000000001</v>
      </c>
      <c r="O1293">
        <v>1257</v>
      </c>
      <c r="P1293">
        <v>1256.9000000000001</v>
      </c>
      <c r="Q1293">
        <v>1258.99</v>
      </c>
      <c r="R1293">
        <v>7382039</v>
      </c>
      <c r="S1293">
        <v>9293877445.0499992</v>
      </c>
      <c r="T1293">
        <v>191355</v>
      </c>
      <c r="U1293">
        <v>4663416</v>
      </c>
      <c r="V1293">
        <v>63.17</v>
      </c>
      <c r="W1293" s="3">
        <f>StockData[[#This Row],[CLOSE]]-StockData[[#This Row],[PREV. CLOSE]]</f>
        <v>-15.5</v>
      </c>
      <c r="X1293" s="2">
        <f>IFERROR((StockData[[#This Row],[CLOSE]]-StockData[[#This Row],[PREV. CLOSE]])/StockData[[#This Row],[PREV. CLOSE]],0)</f>
        <v>-1.2181703866708582E-2</v>
      </c>
      <c r="Y1293" t="str">
        <f>IF(StockData[[#This Row],[Daily Return %]]&gt;0,"Gain",IF(StockData[[#This Row],[Daily Return %]]&lt;0,"Loss","No Change"))</f>
        <v>Loss</v>
      </c>
    </row>
    <row r="1294" spans="1:25" x14ac:dyDescent="0.3">
      <c r="A1294" s="1">
        <v>45698</v>
      </c>
      <c r="B1294" s="1" t="s">
        <v>1338</v>
      </c>
      <c r="C1294" s="1" t="s">
        <v>54</v>
      </c>
      <c r="D1294">
        <f>MONTH(StockData[[#This Row],[DATE]])</f>
        <v>2</v>
      </c>
      <c r="E1294">
        <v>2025</v>
      </c>
      <c r="F1294" t="s">
        <v>27</v>
      </c>
      <c r="G1294" t="str">
        <f>"Q"&amp;ROUNDUP(StockData[[#This Row],[Month Number]]/3,0)</f>
        <v>Q1</v>
      </c>
      <c r="H1294" s="1" t="s">
        <v>1059</v>
      </c>
      <c r="I1294" s="1" t="s">
        <v>29</v>
      </c>
      <c r="J1294" t="s">
        <v>30</v>
      </c>
      <c r="K1294">
        <v>1257.2</v>
      </c>
      <c r="L1294">
        <v>1265</v>
      </c>
      <c r="M1294">
        <v>1249.3499999999999</v>
      </c>
      <c r="N1294">
        <v>1256.9000000000001</v>
      </c>
      <c r="O1294">
        <v>1259.5999999999999</v>
      </c>
      <c r="P1294">
        <v>1262.5999999999999</v>
      </c>
      <c r="Q1294">
        <v>1257.56</v>
      </c>
      <c r="R1294">
        <v>5740361</v>
      </c>
      <c r="S1294">
        <v>7218836541.1999998</v>
      </c>
      <c r="T1294">
        <v>180650</v>
      </c>
      <c r="U1294">
        <v>3847424</v>
      </c>
      <c r="V1294">
        <v>67.02</v>
      </c>
      <c r="W1294" s="3">
        <f>StockData[[#This Row],[CLOSE]]-StockData[[#This Row],[PREV. CLOSE]]</f>
        <v>5.6999999999998181</v>
      </c>
      <c r="X1294" s="2">
        <f>IFERROR((StockData[[#This Row],[CLOSE]]-StockData[[#This Row],[PREV. CLOSE]])/StockData[[#This Row],[PREV. CLOSE]],0)</f>
        <v>4.5349669822577912E-3</v>
      </c>
      <c r="Y1294" t="str">
        <f>IF(StockData[[#This Row],[Daily Return %]]&gt;0,"Gain",IF(StockData[[#This Row],[Daily Return %]]&lt;0,"Loss","No Change"))</f>
        <v>Gain</v>
      </c>
    </row>
    <row r="1295" spans="1:25" x14ac:dyDescent="0.3">
      <c r="A1295" s="1">
        <v>45699</v>
      </c>
      <c r="B1295" s="1" t="s">
        <v>1339</v>
      </c>
      <c r="C1295" s="1" t="s">
        <v>54</v>
      </c>
      <c r="D1295">
        <f>MONTH(StockData[[#This Row],[DATE]])</f>
        <v>2</v>
      </c>
      <c r="E1295">
        <v>2025</v>
      </c>
      <c r="F1295" t="s">
        <v>27</v>
      </c>
      <c r="G1295" t="str">
        <f>"Q"&amp;ROUNDUP(StockData[[#This Row],[Month Number]]/3,0)</f>
        <v>Q1</v>
      </c>
      <c r="H1295" s="1" t="s">
        <v>1059</v>
      </c>
      <c r="I1295" s="1" t="s">
        <v>29</v>
      </c>
      <c r="J1295" t="s">
        <v>30</v>
      </c>
      <c r="K1295">
        <v>1255.8499999999999</v>
      </c>
      <c r="L1295">
        <v>1261.8499999999999</v>
      </c>
      <c r="M1295">
        <v>1248.4000000000001</v>
      </c>
      <c r="N1295">
        <v>1262.5999999999999</v>
      </c>
      <c r="O1295">
        <v>1248.55</v>
      </c>
      <c r="P1295">
        <v>1252.75</v>
      </c>
      <c r="Q1295">
        <v>1254.67</v>
      </c>
      <c r="R1295">
        <v>6586627</v>
      </c>
      <c r="S1295">
        <v>8264043638.6999998</v>
      </c>
      <c r="T1295">
        <v>174408</v>
      </c>
      <c r="U1295">
        <v>3648485</v>
      </c>
      <c r="V1295">
        <v>55.39</v>
      </c>
      <c r="W1295" s="3">
        <f>StockData[[#This Row],[CLOSE]]-StockData[[#This Row],[PREV. CLOSE]]</f>
        <v>-9.8499999999999091</v>
      </c>
      <c r="X1295" s="2">
        <f>IFERROR((StockData[[#This Row],[CLOSE]]-StockData[[#This Row],[PREV. CLOSE]])/StockData[[#This Row],[PREV. CLOSE]],0)</f>
        <v>-7.8013622683351103E-3</v>
      </c>
      <c r="Y1295" t="str">
        <f>IF(StockData[[#This Row],[Daily Return %]]&gt;0,"Gain",IF(StockData[[#This Row],[Daily Return %]]&lt;0,"Loss","No Change"))</f>
        <v>Loss</v>
      </c>
    </row>
    <row r="1296" spans="1:25" x14ac:dyDescent="0.3">
      <c r="A1296" s="1">
        <v>45700</v>
      </c>
      <c r="B1296" s="1" t="s">
        <v>1340</v>
      </c>
      <c r="C1296" s="1" t="s">
        <v>54</v>
      </c>
      <c r="D1296">
        <f>MONTH(StockData[[#This Row],[DATE]])</f>
        <v>2</v>
      </c>
      <c r="E1296">
        <v>2025</v>
      </c>
      <c r="F1296" t="s">
        <v>27</v>
      </c>
      <c r="G1296" t="str">
        <f>"Q"&amp;ROUNDUP(StockData[[#This Row],[Month Number]]/3,0)</f>
        <v>Q1</v>
      </c>
      <c r="H1296" s="1" t="s">
        <v>1059</v>
      </c>
      <c r="I1296" s="1" t="s">
        <v>29</v>
      </c>
      <c r="J1296" t="s">
        <v>30</v>
      </c>
      <c r="K1296">
        <v>1257.2</v>
      </c>
      <c r="L1296">
        <v>1269.75</v>
      </c>
      <c r="M1296">
        <v>1244.6500000000001</v>
      </c>
      <c r="N1296">
        <v>1252.75</v>
      </c>
      <c r="O1296">
        <v>1252.8499999999999</v>
      </c>
      <c r="P1296">
        <v>1251.8</v>
      </c>
      <c r="Q1296">
        <v>1252.33</v>
      </c>
      <c r="R1296">
        <v>8809352</v>
      </c>
      <c r="S1296">
        <v>11032200057.65</v>
      </c>
      <c r="T1296">
        <v>320587</v>
      </c>
      <c r="U1296">
        <v>6044738</v>
      </c>
      <c r="V1296">
        <v>68.62</v>
      </c>
      <c r="W1296" s="3">
        <f>StockData[[#This Row],[CLOSE]]-StockData[[#This Row],[PREV. CLOSE]]</f>
        <v>-0.95000000000004547</v>
      </c>
      <c r="X1296" s="2">
        <f>IFERROR((StockData[[#This Row],[CLOSE]]-StockData[[#This Row],[PREV. CLOSE]])/StockData[[#This Row],[PREV. CLOSE]],0)</f>
        <v>-7.5833167032532064E-4</v>
      </c>
      <c r="Y1296" t="str">
        <f>IF(StockData[[#This Row],[Daily Return %]]&gt;0,"Gain",IF(StockData[[#This Row],[Daily Return %]]&lt;0,"Loss","No Change"))</f>
        <v>Loss</v>
      </c>
    </row>
    <row r="1297" spans="1:25" x14ac:dyDescent="0.3">
      <c r="A1297" s="1">
        <v>45701</v>
      </c>
      <c r="B1297" s="1" t="s">
        <v>1341</v>
      </c>
      <c r="C1297" s="1" t="s">
        <v>54</v>
      </c>
      <c r="D1297">
        <f>MONTH(StockData[[#This Row],[DATE]])</f>
        <v>2</v>
      </c>
      <c r="E1297">
        <v>2025</v>
      </c>
      <c r="F1297" t="s">
        <v>27</v>
      </c>
      <c r="G1297" t="str">
        <f>"Q"&amp;ROUNDUP(StockData[[#This Row],[Month Number]]/3,0)</f>
        <v>Q1</v>
      </c>
      <c r="H1297" s="1" t="s">
        <v>1059</v>
      </c>
      <c r="I1297" s="1" t="s">
        <v>29</v>
      </c>
      <c r="J1297" t="s">
        <v>30</v>
      </c>
      <c r="K1297">
        <v>1252.55</v>
      </c>
      <c r="L1297">
        <v>1266</v>
      </c>
      <c r="M1297">
        <v>1245.9000000000001</v>
      </c>
      <c r="N1297">
        <v>1251.8</v>
      </c>
      <c r="O1297">
        <v>1248.5</v>
      </c>
      <c r="P1297">
        <v>1248.9000000000001</v>
      </c>
      <c r="Q1297">
        <v>1254.6099999999999</v>
      </c>
      <c r="R1297">
        <v>7263785</v>
      </c>
      <c r="S1297">
        <v>9113247793.3999996</v>
      </c>
      <c r="T1297">
        <v>261567</v>
      </c>
      <c r="U1297">
        <v>4745078</v>
      </c>
      <c r="V1297">
        <v>65.33</v>
      </c>
      <c r="W1297" s="3">
        <f>StockData[[#This Row],[CLOSE]]-StockData[[#This Row],[PREV. CLOSE]]</f>
        <v>-2.8999999999998636</v>
      </c>
      <c r="X1297" s="2">
        <f>IFERROR((StockData[[#This Row],[CLOSE]]-StockData[[#This Row],[PREV. CLOSE]])/StockData[[#This Row],[PREV. CLOSE]],0)</f>
        <v>-2.3166640038343694E-3</v>
      </c>
      <c r="Y1297" t="str">
        <f>IF(StockData[[#This Row],[Daily Return %]]&gt;0,"Gain",IF(StockData[[#This Row],[Daily Return %]]&lt;0,"Loss","No Change"))</f>
        <v>Loss</v>
      </c>
    </row>
    <row r="1298" spans="1:25" x14ac:dyDescent="0.3">
      <c r="A1298" s="1">
        <v>45702</v>
      </c>
      <c r="B1298" s="1" t="s">
        <v>1342</v>
      </c>
      <c r="C1298" s="1" t="s">
        <v>54</v>
      </c>
      <c r="D1298">
        <f>MONTH(StockData[[#This Row],[DATE]])</f>
        <v>2</v>
      </c>
      <c r="E1298">
        <v>2025</v>
      </c>
      <c r="F1298" t="s">
        <v>27</v>
      </c>
      <c r="G1298" t="str">
        <f>"Q"&amp;ROUNDUP(StockData[[#This Row],[Month Number]]/3,0)</f>
        <v>Q1</v>
      </c>
      <c r="H1298" s="1" t="s">
        <v>1059</v>
      </c>
      <c r="I1298" s="1" t="s">
        <v>29</v>
      </c>
      <c r="J1298" t="s">
        <v>30</v>
      </c>
      <c r="K1298">
        <v>1252.0999999999999</v>
      </c>
      <c r="L1298">
        <v>1263.5</v>
      </c>
      <c r="M1298">
        <v>1244.45</v>
      </c>
      <c r="N1298">
        <v>1248.9000000000001</v>
      </c>
      <c r="O1298">
        <v>1259</v>
      </c>
      <c r="P1298">
        <v>1260.0999999999999</v>
      </c>
      <c r="Q1298">
        <v>1254.48</v>
      </c>
      <c r="R1298">
        <v>10368438</v>
      </c>
      <c r="S1298">
        <v>13006959974.75</v>
      </c>
      <c r="T1298">
        <v>289728</v>
      </c>
      <c r="U1298">
        <v>7971893</v>
      </c>
      <c r="V1298">
        <v>76.89</v>
      </c>
      <c r="W1298" s="3">
        <f>StockData[[#This Row],[CLOSE]]-StockData[[#This Row],[PREV. CLOSE]]</f>
        <v>11.199999999999818</v>
      </c>
      <c r="X1298" s="2">
        <f>IFERROR((StockData[[#This Row],[CLOSE]]-StockData[[#This Row],[PREV. CLOSE]])/StockData[[#This Row],[PREV. CLOSE]],0)</f>
        <v>8.9678917447352201E-3</v>
      </c>
      <c r="Y1298" t="str">
        <f>IF(StockData[[#This Row],[Daily Return %]]&gt;0,"Gain",IF(StockData[[#This Row],[Daily Return %]]&lt;0,"Loss","No Change"))</f>
        <v>Gain</v>
      </c>
    </row>
    <row r="1299" spans="1:25" x14ac:dyDescent="0.3">
      <c r="A1299" s="1">
        <v>45705</v>
      </c>
      <c r="B1299" s="1" t="s">
        <v>1343</v>
      </c>
      <c r="C1299" s="1" t="s">
        <v>54</v>
      </c>
      <c r="D1299">
        <f>MONTH(StockData[[#This Row],[DATE]])</f>
        <v>2</v>
      </c>
      <c r="E1299">
        <v>2025</v>
      </c>
      <c r="F1299" t="s">
        <v>27</v>
      </c>
      <c r="G1299" t="str">
        <f>"Q"&amp;ROUNDUP(StockData[[#This Row],[Month Number]]/3,0)</f>
        <v>Q1</v>
      </c>
      <c r="H1299" s="1" t="s">
        <v>1059</v>
      </c>
      <c r="I1299" s="1" t="s">
        <v>29</v>
      </c>
      <c r="J1299" t="s">
        <v>30</v>
      </c>
      <c r="K1299">
        <v>1251.1500000000001</v>
      </c>
      <c r="L1299">
        <v>1258.1500000000001</v>
      </c>
      <c r="M1299">
        <v>1233.25</v>
      </c>
      <c r="N1299">
        <v>1260.0999999999999</v>
      </c>
      <c r="O1299">
        <v>1251.6500000000001</v>
      </c>
      <c r="P1299">
        <v>1251.1500000000001</v>
      </c>
      <c r="Q1299">
        <v>1244.8900000000001</v>
      </c>
      <c r="R1299">
        <v>8386151</v>
      </c>
      <c r="S1299">
        <v>10439844806.35</v>
      </c>
      <c r="T1299">
        <v>294062</v>
      </c>
      <c r="U1299">
        <v>5324814</v>
      </c>
      <c r="V1299">
        <v>63.5</v>
      </c>
      <c r="W1299" s="3">
        <f>StockData[[#This Row],[CLOSE]]-StockData[[#This Row],[PREV. CLOSE]]</f>
        <v>-8.9499999999998181</v>
      </c>
      <c r="X1299" s="2">
        <f>IFERROR((StockData[[#This Row],[CLOSE]]-StockData[[#This Row],[PREV. CLOSE]])/StockData[[#This Row],[PREV. CLOSE]],0)</f>
        <v>-7.1026109038963723E-3</v>
      </c>
      <c r="Y1299" t="str">
        <f>IF(StockData[[#This Row],[Daily Return %]]&gt;0,"Gain",IF(StockData[[#This Row],[Daily Return %]]&lt;0,"Loss","No Change"))</f>
        <v>Loss</v>
      </c>
    </row>
    <row r="1300" spans="1:25" x14ac:dyDescent="0.3">
      <c r="A1300" s="1">
        <v>45706</v>
      </c>
      <c r="B1300" s="1" t="s">
        <v>1344</v>
      </c>
      <c r="C1300" s="1" t="s">
        <v>54</v>
      </c>
      <c r="D1300">
        <f>MONTH(StockData[[#This Row],[DATE]])</f>
        <v>2</v>
      </c>
      <c r="E1300">
        <v>2025</v>
      </c>
      <c r="F1300" t="s">
        <v>27</v>
      </c>
      <c r="G1300" t="str">
        <f>"Q"&amp;ROUNDUP(StockData[[#This Row],[Month Number]]/3,0)</f>
        <v>Q1</v>
      </c>
      <c r="H1300" s="1" t="s">
        <v>1059</v>
      </c>
      <c r="I1300" s="1" t="s">
        <v>29</v>
      </c>
      <c r="J1300" t="s">
        <v>30</v>
      </c>
      <c r="K1300">
        <v>1252.9000000000001</v>
      </c>
      <c r="L1300">
        <v>1257.5999999999999</v>
      </c>
      <c r="M1300">
        <v>1237.05</v>
      </c>
      <c r="N1300">
        <v>1251.1500000000001</v>
      </c>
      <c r="O1300">
        <v>1242.55</v>
      </c>
      <c r="P1300">
        <v>1243.05</v>
      </c>
      <c r="Q1300">
        <v>1242.3699999999999</v>
      </c>
      <c r="R1300">
        <v>8135042</v>
      </c>
      <c r="S1300">
        <v>10106708536.6</v>
      </c>
      <c r="T1300">
        <v>257996</v>
      </c>
      <c r="U1300">
        <v>5687676</v>
      </c>
      <c r="V1300">
        <v>69.92</v>
      </c>
      <c r="W1300" s="3">
        <f>StockData[[#This Row],[CLOSE]]-StockData[[#This Row],[PREV. CLOSE]]</f>
        <v>-8.1000000000001364</v>
      </c>
      <c r="X1300" s="2">
        <f>IFERROR((StockData[[#This Row],[CLOSE]]-StockData[[#This Row],[PREV. CLOSE]])/StockData[[#This Row],[PREV. CLOSE]],0)</f>
        <v>-6.4740438796308487E-3</v>
      </c>
      <c r="Y1300" t="str">
        <f>IF(StockData[[#This Row],[Daily Return %]]&gt;0,"Gain",IF(StockData[[#This Row],[Daily Return %]]&lt;0,"Loss","No Change"))</f>
        <v>Loss</v>
      </c>
    </row>
    <row r="1301" spans="1:25" x14ac:dyDescent="0.3">
      <c r="A1301" s="1">
        <v>45707</v>
      </c>
      <c r="B1301" s="1" t="s">
        <v>1345</v>
      </c>
      <c r="C1301" s="1" t="s">
        <v>54</v>
      </c>
      <c r="D1301">
        <f>MONTH(StockData[[#This Row],[DATE]])</f>
        <v>2</v>
      </c>
      <c r="E1301">
        <v>2025</v>
      </c>
      <c r="F1301" t="s">
        <v>27</v>
      </c>
      <c r="G1301" t="str">
        <f>"Q"&amp;ROUNDUP(StockData[[#This Row],[Month Number]]/3,0)</f>
        <v>Q1</v>
      </c>
      <c r="H1301" s="1" t="s">
        <v>1059</v>
      </c>
      <c r="I1301" s="1" t="s">
        <v>29</v>
      </c>
      <c r="J1301" t="s">
        <v>30</v>
      </c>
      <c r="K1301">
        <v>1234.8499999999999</v>
      </c>
      <c r="L1301">
        <v>1264.45</v>
      </c>
      <c r="M1301">
        <v>1230.25</v>
      </c>
      <c r="N1301">
        <v>1243.05</v>
      </c>
      <c r="O1301">
        <v>1261.5</v>
      </c>
      <c r="P1301">
        <v>1261.6500000000001</v>
      </c>
      <c r="Q1301">
        <v>1253.9100000000001</v>
      </c>
      <c r="R1301">
        <v>10683412</v>
      </c>
      <c r="S1301">
        <v>13396072372.5</v>
      </c>
      <c r="T1301">
        <v>164771</v>
      </c>
      <c r="U1301">
        <v>7477934</v>
      </c>
      <c r="V1301">
        <v>70</v>
      </c>
      <c r="W1301" s="3">
        <f>StockData[[#This Row],[CLOSE]]-StockData[[#This Row],[PREV. CLOSE]]</f>
        <v>18.600000000000136</v>
      </c>
      <c r="X1301" s="2">
        <f>IFERROR((StockData[[#This Row],[CLOSE]]-StockData[[#This Row],[PREV. CLOSE]])/StockData[[#This Row],[PREV. CLOSE]],0)</f>
        <v>1.4963195366236384E-2</v>
      </c>
      <c r="Y1301" t="str">
        <f>IF(StockData[[#This Row],[Daily Return %]]&gt;0,"Gain",IF(StockData[[#This Row],[Daily Return %]]&lt;0,"Loss","No Change"))</f>
        <v>Gain</v>
      </c>
    </row>
    <row r="1302" spans="1:25" x14ac:dyDescent="0.3">
      <c r="A1302" s="1">
        <v>45708</v>
      </c>
      <c r="B1302" s="1" t="s">
        <v>1346</v>
      </c>
      <c r="C1302" s="1" t="s">
        <v>54</v>
      </c>
      <c r="D1302">
        <f>MONTH(StockData[[#This Row],[DATE]])</f>
        <v>2</v>
      </c>
      <c r="E1302">
        <v>2025</v>
      </c>
      <c r="F1302" t="s">
        <v>27</v>
      </c>
      <c r="G1302" t="str">
        <f>"Q"&amp;ROUNDUP(StockData[[#This Row],[Month Number]]/3,0)</f>
        <v>Q1</v>
      </c>
      <c r="H1302" s="1" t="s">
        <v>1059</v>
      </c>
      <c r="I1302" s="1" t="s">
        <v>29</v>
      </c>
      <c r="J1302" t="s">
        <v>30</v>
      </c>
      <c r="K1302">
        <v>1255.3499999999999</v>
      </c>
      <c r="L1302">
        <v>1264</v>
      </c>
      <c r="M1302">
        <v>1246.75</v>
      </c>
      <c r="N1302">
        <v>1261.6500000000001</v>
      </c>
      <c r="O1302">
        <v>1248.1500000000001</v>
      </c>
      <c r="P1302">
        <v>1249.95</v>
      </c>
      <c r="Q1302">
        <v>1252.3</v>
      </c>
      <c r="R1302">
        <v>8398849</v>
      </c>
      <c r="S1302">
        <v>10517847931.9</v>
      </c>
      <c r="T1302">
        <v>204041</v>
      </c>
      <c r="U1302">
        <v>6174805</v>
      </c>
      <c r="V1302">
        <v>73.52</v>
      </c>
      <c r="W1302" s="3">
        <f>StockData[[#This Row],[CLOSE]]-StockData[[#This Row],[PREV. CLOSE]]</f>
        <v>-11.700000000000045</v>
      </c>
      <c r="X1302" s="2">
        <f>IFERROR((StockData[[#This Row],[CLOSE]]-StockData[[#This Row],[PREV. CLOSE]])/StockData[[#This Row],[PREV. CLOSE]],0)</f>
        <v>-9.2735703245749972E-3</v>
      </c>
      <c r="Y1302" t="str">
        <f>IF(StockData[[#This Row],[Daily Return %]]&gt;0,"Gain",IF(StockData[[#This Row],[Daily Return %]]&lt;0,"Loss","No Change"))</f>
        <v>Loss</v>
      </c>
    </row>
    <row r="1303" spans="1:25" x14ac:dyDescent="0.3">
      <c r="A1303" s="1">
        <v>45709</v>
      </c>
      <c r="B1303" s="1" t="s">
        <v>1347</v>
      </c>
      <c r="C1303" s="1" t="s">
        <v>54</v>
      </c>
      <c r="D1303">
        <f>MONTH(StockData[[#This Row],[DATE]])</f>
        <v>2</v>
      </c>
      <c r="E1303">
        <v>2025</v>
      </c>
      <c r="F1303" t="s">
        <v>27</v>
      </c>
      <c r="G1303" t="str">
        <f>"Q"&amp;ROUNDUP(StockData[[#This Row],[Month Number]]/3,0)</f>
        <v>Q1</v>
      </c>
      <c r="H1303" s="1" t="s">
        <v>1059</v>
      </c>
      <c r="I1303" s="1" t="s">
        <v>29</v>
      </c>
      <c r="J1303" t="s">
        <v>30</v>
      </c>
      <c r="K1303">
        <v>1241.0999999999999</v>
      </c>
      <c r="L1303">
        <v>1244.7</v>
      </c>
      <c r="M1303">
        <v>1224.55</v>
      </c>
      <c r="N1303">
        <v>1249.95</v>
      </c>
      <c r="O1303">
        <v>1232</v>
      </c>
      <c r="P1303">
        <v>1232.95</v>
      </c>
      <c r="Q1303">
        <v>1233.19</v>
      </c>
      <c r="R1303">
        <v>7786428</v>
      </c>
      <c r="S1303">
        <v>9602112287.6499996</v>
      </c>
      <c r="T1303">
        <v>178759</v>
      </c>
      <c r="U1303">
        <v>5472721</v>
      </c>
      <c r="V1303">
        <v>70.290000000000006</v>
      </c>
      <c r="W1303" s="3">
        <f>StockData[[#This Row],[CLOSE]]-StockData[[#This Row],[PREV. CLOSE]]</f>
        <v>-17</v>
      </c>
      <c r="X1303" s="2">
        <f>IFERROR((StockData[[#This Row],[CLOSE]]-StockData[[#This Row],[PREV. CLOSE]])/StockData[[#This Row],[PREV. CLOSE]],0)</f>
        <v>-1.360054402176087E-2</v>
      </c>
      <c r="Y1303" t="str">
        <f>IF(StockData[[#This Row],[Daily Return %]]&gt;0,"Gain",IF(StockData[[#This Row],[Daily Return %]]&lt;0,"Loss","No Change"))</f>
        <v>Loss</v>
      </c>
    </row>
    <row r="1304" spans="1:25" x14ac:dyDescent="0.3">
      <c r="A1304" s="1">
        <v>45712</v>
      </c>
      <c r="B1304" s="1" t="s">
        <v>1348</v>
      </c>
      <c r="C1304" s="1" t="s">
        <v>54</v>
      </c>
      <c r="D1304">
        <f>MONTH(StockData[[#This Row],[DATE]])</f>
        <v>2</v>
      </c>
      <c r="E1304">
        <v>2025</v>
      </c>
      <c r="F1304" t="s">
        <v>27</v>
      </c>
      <c r="G1304" t="str">
        <f>"Q"&amp;ROUNDUP(StockData[[#This Row],[Month Number]]/3,0)</f>
        <v>Q1</v>
      </c>
      <c r="H1304" s="1" t="s">
        <v>1059</v>
      </c>
      <c r="I1304" s="1" t="s">
        <v>29</v>
      </c>
      <c r="J1304" t="s">
        <v>30</v>
      </c>
      <c r="K1304">
        <v>1226.7</v>
      </c>
      <c r="L1304">
        <v>1231.9000000000001</v>
      </c>
      <c r="M1304">
        <v>1210.25</v>
      </c>
      <c r="N1304">
        <v>1232.95</v>
      </c>
      <c r="O1304">
        <v>1219.7</v>
      </c>
      <c r="P1304">
        <v>1218.3499999999999</v>
      </c>
      <c r="Q1304">
        <v>1217.57</v>
      </c>
      <c r="R1304">
        <v>11522480</v>
      </c>
      <c r="S1304">
        <v>14029388111.950001</v>
      </c>
      <c r="T1304">
        <v>206398</v>
      </c>
      <c r="U1304">
        <v>9047110</v>
      </c>
      <c r="V1304">
        <v>78.52</v>
      </c>
      <c r="W1304" s="3">
        <f>StockData[[#This Row],[CLOSE]]-StockData[[#This Row],[PREV. CLOSE]]</f>
        <v>-14.600000000000136</v>
      </c>
      <c r="X1304" s="2">
        <f>IFERROR((StockData[[#This Row],[CLOSE]]-StockData[[#This Row],[PREV. CLOSE]])/StockData[[#This Row],[PREV. CLOSE]],0)</f>
        <v>-1.1841518309745031E-2</v>
      </c>
      <c r="Y1304" t="str">
        <f>IF(StockData[[#This Row],[Daily Return %]]&gt;0,"Gain",IF(StockData[[#This Row],[Daily Return %]]&lt;0,"Loss","No Change"))</f>
        <v>Loss</v>
      </c>
    </row>
    <row r="1305" spans="1:25" x14ac:dyDescent="0.3">
      <c r="A1305" s="1">
        <v>45713</v>
      </c>
      <c r="B1305" s="1" t="s">
        <v>1349</v>
      </c>
      <c r="C1305" s="1" t="s">
        <v>54</v>
      </c>
      <c r="D1305">
        <f>MONTH(StockData[[#This Row],[DATE]])</f>
        <v>2</v>
      </c>
      <c r="E1305">
        <v>2025</v>
      </c>
      <c r="F1305" t="s">
        <v>27</v>
      </c>
      <c r="G1305" t="str">
        <f>"Q"&amp;ROUNDUP(StockData[[#This Row],[Month Number]]/3,0)</f>
        <v>Q1</v>
      </c>
      <c r="H1305" s="1" t="s">
        <v>1059</v>
      </c>
      <c r="I1305" s="1" t="s">
        <v>29</v>
      </c>
      <c r="J1305" t="s">
        <v>30</v>
      </c>
      <c r="K1305">
        <v>1226.5999999999999</v>
      </c>
      <c r="L1305">
        <v>1231.6500000000001</v>
      </c>
      <c r="M1305">
        <v>1221</v>
      </c>
      <c r="N1305">
        <v>1218.3499999999999</v>
      </c>
      <c r="O1305">
        <v>1225.8</v>
      </c>
      <c r="P1305">
        <v>1224.1500000000001</v>
      </c>
      <c r="Q1305">
        <v>1225</v>
      </c>
      <c r="R1305">
        <v>11059417</v>
      </c>
      <c r="S1305">
        <v>13547735420.799999</v>
      </c>
      <c r="T1305">
        <v>199168</v>
      </c>
      <c r="U1305">
        <v>6566578</v>
      </c>
      <c r="V1305">
        <v>59.38</v>
      </c>
      <c r="W1305" s="3">
        <f>StockData[[#This Row],[CLOSE]]-StockData[[#This Row],[PREV. CLOSE]]</f>
        <v>5.8000000000001819</v>
      </c>
      <c r="X1305" s="2">
        <f>IFERROR((StockData[[#This Row],[CLOSE]]-StockData[[#This Row],[PREV. CLOSE]])/StockData[[#This Row],[PREV. CLOSE]],0)</f>
        <v>4.7605367915625084E-3</v>
      </c>
      <c r="Y1305" t="str">
        <f>IF(StockData[[#This Row],[Daily Return %]]&gt;0,"Gain",IF(StockData[[#This Row],[Daily Return %]]&lt;0,"Loss","No Change"))</f>
        <v>Gain</v>
      </c>
    </row>
    <row r="1306" spans="1:25" x14ac:dyDescent="0.3">
      <c r="A1306" s="1">
        <v>45715</v>
      </c>
      <c r="B1306" s="1" t="s">
        <v>1350</v>
      </c>
      <c r="C1306" s="1" t="s">
        <v>54</v>
      </c>
      <c r="D1306">
        <f>MONTH(StockData[[#This Row],[DATE]])</f>
        <v>2</v>
      </c>
      <c r="E1306">
        <v>2025</v>
      </c>
      <c r="F1306" t="s">
        <v>27</v>
      </c>
      <c r="G1306" t="str">
        <f>"Q"&amp;ROUNDUP(StockData[[#This Row],[Month Number]]/3,0)</f>
        <v>Q1</v>
      </c>
      <c r="H1306" s="1" t="s">
        <v>1059</v>
      </c>
      <c r="I1306" s="1" t="s">
        <v>29</v>
      </c>
      <c r="J1306" t="s">
        <v>30</v>
      </c>
      <c r="K1306">
        <v>1225.1500000000001</v>
      </c>
      <c r="L1306">
        <v>1234.8499999999999</v>
      </c>
      <c r="M1306">
        <v>1218.45</v>
      </c>
      <c r="N1306">
        <v>1224.1500000000001</v>
      </c>
      <c r="O1306">
        <v>1220</v>
      </c>
      <c r="P1306">
        <v>1222.45</v>
      </c>
      <c r="Q1306">
        <v>1226.56</v>
      </c>
      <c r="R1306">
        <v>12008162</v>
      </c>
      <c r="S1306">
        <v>14728753125</v>
      </c>
      <c r="T1306">
        <v>234248</v>
      </c>
      <c r="U1306">
        <v>7967265</v>
      </c>
      <c r="V1306">
        <v>66.349999999999994</v>
      </c>
      <c r="W1306" s="3">
        <f>StockData[[#This Row],[CLOSE]]-StockData[[#This Row],[PREV. CLOSE]]</f>
        <v>-1.7000000000000455</v>
      </c>
      <c r="X1306" s="2">
        <f>IFERROR((StockData[[#This Row],[CLOSE]]-StockData[[#This Row],[PREV. CLOSE]])/StockData[[#This Row],[PREV. CLOSE]],0)</f>
        <v>-1.38871870277339E-3</v>
      </c>
      <c r="Y1306" t="str">
        <f>IF(StockData[[#This Row],[Daily Return %]]&gt;0,"Gain",IF(StockData[[#This Row],[Daily Return %]]&lt;0,"Loss","No Change"))</f>
        <v>Loss</v>
      </c>
    </row>
    <row r="1307" spans="1:25" x14ac:dyDescent="0.3">
      <c r="A1307" s="1">
        <v>45716</v>
      </c>
      <c r="B1307" s="1" t="s">
        <v>1351</v>
      </c>
      <c r="C1307" s="1" t="s">
        <v>54</v>
      </c>
      <c r="D1307">
        <f>MONTH(StockData[[#This Row],[DATE]])</f>
        <v>2</v>
      </c>
      <c r="E1307">
        <v>2025</v>
      </c>
      <c r="F1307" t="s">
        <v>27</v>
      </c>
      <c r="G1307" t="str">
        <f>"Q"&amp;ROUNDUP(StockData[[#This Row],[Month Number]]/3,0)</f>
        <v>Q1</v>
      </c>
      <c r="H1307" s="1" t="s">
        <v>1059</v>
      </c>
      <c r="I1307" s="1" t="s">
        <v>29</v>
      </c>
      <c r="J1307" t="s">
        <v>30</v>
      </c>
      <c r="K1307">
        <v>1216</v>
      </c>
      <c r="L1307">
        <v>1225</v>
      </c>
      <c r="M1307">
        <v>1200.0999999999999</v>
      </c>
      <c r="N1307">
        <v>1222.45</v>
      </c>
      <c r="O1307">
        <v>1201.0999999999999</v>
      </c>
      <c r="P1307">
        <v>1204.0999999999999</v>
      </c>
      <c r="Q1307">
        <v>1208.9100000000001</v>
      </c>
      <c r="R1307">
        <v>20215075</v>
      </c>
      <c r="S1307">
        <v>24438200772.650002</v>
      </c>
      <c r="T1307">
        <v>268866</v>
      </c>
      <c r="U1307">
        <v>14561465</v>
      </c>
      <c r="V1307">
        <v>72.03</v>
      </c>
      <c r="W1307" s="3">
        <f>StockData[[#This Row],[CLOSE]]-StockData[[#This Row],[PREV. CLOSE]]</f>
        <v>-18.350000000000136</v>
      </c>
      <c r="X1307" s="2">
        <f>IFERROR((StockData[[#This Row],[CLOSE]]-StockData[[#This Row],[PREV. CLOSE]])/StockData[[#This Row],[PREV. CLOSE]],0)</f>
        <v>-1.5010838889116231E-2</v>
      </c>
      <c r="Y1307" t="str">
        <f>IF(StockData[[#This Row],[Daily Return %]]&gt;0,"Gain",IF(StockData[[#This Row],[Daily Return %]]&lt;0,"Loss","No Change"))</f>
        <v>Loss</v>
      </c>
    </row>
    <row r="1308" spans="1:25" x14ac:dyDescent="0.3">
      <c r="A1308" s="1">
        <v>45719</v>
      </c>
      <c r="B1308" s="1" t="s">
        <v>1352</v>
      </c>
      <c r="C1308" s="1" t="s">
        <v>76</v>
      </c>
      <c r="D1308">
        <f>MONTH(StockData[[#This Row],[DATE]])</f>
        <v>3</v>
      </c>
      <c r="E1308">
        <v>2025</v>
      </c>
      <c r="F1308" t="s">
        <v>27</v>
      </c>
      <c r="G1308" t="str">
        <f>"Q"&amp;ROUNDUP(StockData[[#This Row],[Month Number]]/3,0)</f>
        <v>Q1</v>
      </c>
      <c r="H1308" s="1" t="s">
        <v>1059</v>
      </c>
      <c r="I1308" s="1" t="s">
        <v>29</v>
      </c>
      <c r="J1308" t="s">
        <v>30</v>
      </c>
      <c r="K1308">
        <v>1210.5</v>
      </c>
      <c r="L1308">
        <v>1217</v>
      </c>
      <c r="M1308">
        <v>1204.1500000000001</v>
      </c>
      <c r="N1308">
        <v>1204.0999999999999</v>
      </c>
      <c r="O1308">
        <v>1208.7</v>
      </c>
      <c r="P1308">
        <v>1206.2</v>
      </c>
      <c r="Q1308">
        <v>1209.49</v>
      </c>
      <c r="R1308">
        <v>8158881</v>
      </c>
      <c r="S1308">
        <v>9868073967.3500004</v>
      </c>
      <c r="T1308">
        <v>208311</v>
      </c>
      <c r="U1308">
        <v>5309533</v>
      </c>
      <c r="V1308">
        <v>65.08</v>
      </c>
      <c r="W1308" s="3">
        <f>StockData[[#This Row],[CLOSE]]-StockData[[#This Row],[PREV. CLOSE]]</f>
        <v>2.1000000000001364</v>
      </c>
      <c r="X1308" s="2">
        <f>IFERROR((StockData[[#This Row],[CLOSE]]-StockData[[#This Row],[PREV. CLOSE]])/StockData[[#This Row],[PREV. CLOSE]],0)</f>
        <v>1.7440411925920909E-3</v>
      </c>
      <c r="Y1308" t="str">
        <f>IF(StockData[[#This Row],[Daily Return %]]&gt;0,"Gain",IF(StockData[[#This Row],[Daily Return %]]&lt;0,"Loss","No Change"))</f>
        <v>Gain</v>
      </c>
    </row>
    <row r="1309" spans="1:25" x14ac:dyDescent="0.3">
      <c r="A1309" s="1">
        <v>45720</v>
      </c>
      <c r="B1309" s="1" t="s">
        <v>1353</v>
      </c>
      <c r="C1309" s="1" t="s">
        <v>76</v>
      </c>
      <c r="D1309">
        <f>MONTH(StockData[[#This Row],[DATE]])</f>
        <v>3</v>
      </c>
      <c r="E1309">
        <v>2025</v>
      </c>
      <c r="F1309" t="s">
        <v>27</v>
      </c>
      <c r="G1309" t="str">
        <f>"Q"&amp;ROUNDUP(StockData[[#This Row],[Month Number]]/3,0)</f>
        <v>Q1</v>
      </c>
      <c r="H1309" s="1" t="s">
        <v>1059</v>
      </c>
      <c r="I1309" s="1" t="s">
        <v>29</v>
      </c>
      <c r="J1309" t="s">
        <v>30</v>
      </c>
      <c r="K1309">
        <v>1207.1500000000001</v>
      </c>
      <c r="L1309">
        <v>1216.6500000000001</v>
      </c>
      <c r="M1309">
        <v>1206.25</v>
      </c>
      <c r="N1309">
        <v>1206.2</v>
      </c>
      <c r="O1309">
        <v>1212.8</v>
      </c>
      <c r="P1309">
        <v>1210.4000000000001</v>
      </c>
      <c r="Q1309">
        <v>1210.78</v>
      </c>
      <c r="R1309">
        <v>9574490</v>
      </c>
      <c r="S1309">
        <v>11592601922.9</v>
      </c>
      <c r="T1309">
        <v>169550</v>
      </c>
      <c r="U1309">
        <v>6412051</v>
      </c>
      <c r="V1309">
        <v>66.97</v>
      </c>
      <c r="W1309" s="3">
        <f>StockData[[#This Row],[CLOSE]]-StockData[[#This Row],[PREV. CLOSE]]</f>
        <v>4.2000000000000455</v>
      </c>
      <c r="X1309" s="2">
        <f>IFERROR((StockData[[#This Row],[CLOSE]]-StockData[[#This Row],[PREV. CLOSE]])/StockData[[#This Row],[PREV. CLOSE]],0)</f>
        <v>3.4820096169789795E-3</v>
      </c>
      <c r="Y1309" t="str">
        <f>IF(StockData[[#This Row],[Daily Return %]]&gt;0,"Gain",IF(StockData[[#This Row],[Daily Return %]]&lt;0,"Loss","No Change"))</f>
        <v>Gain</v>
      </c>
    </row>
    <row r="1310" spans="1:25" x14ac:dyDescent="0.3">
      <c r="A1310" s="1">
        <v>45721</v>
      </c>
      <c r="B1310" s="1" t="s">
        <v>1354</v>
      </c>
      <c r="C1310" s="1" t="s">
        <v>76</v>
      </c>
      <c r="D1310">
        <f>MONTH(StockData[[#This Row],[DATE]])</f>
        <v>3</v>
      </c>
      <c r="E1310">
        <v>2025</v>
      </c>
      <c r="F1310" t="s">
        <v>27</v>
      </c>
      <c r="G1310" t="str">
        <f>"Q"&amp;ROUNDUP(StockData[[#This Row],[Month Number]]/3,0)</f>
        <v>Q1</v>
      </c>
      <c r="H1310" s="1" t="s">
        <v>1059</v>
      </c>
      <c r="I1310" s="1" t="s">
        <v>29</v>
      </c>
      <c r="J1310" t="s">
        <v>30</v>
      </c>
      <c r="K1310">
        <v>1217</v>
      </c>
      <c r="L1310">
        <v>1225.95</v>
      </c>
      <c r="M1310">
        <v>1211.3</v>
      </c>
      <c r="N1310">
        <v>1210.4000000000001</v>
      </c>
      <c r="O1310">
        <v>1215</v>
      </c>
      <c r="P1310">
        <v>1215.7</v>
      </c>
      <c r="Q1310">
        <v>1216.73</v>
      </c>
      <c r="R1310">
        <v>9052846</v>
      </c>
      <c r="S1310">
        <v>11014865217.65</v>
      </c>
      <c r="T1310">
        <v>199811</v>
      </c>
      <c r="U1310">
        <v>6365861</v>
      </c>
      <c r="V1310">
        <v>70.319999999999993</v>
      </c>
      <c r="W1310" s="3">
        <f>StockData[[#This Row],[CLOSE]]-StockData[[#This Row],[PREV. CLOSE]]</f>
        <v>5.2999999999999545</v>
      </c>
      <c r="X1310" s="2">
        <f>IFERROR((StockData[[#This Row],[CLOSE]]-StockData[[#This Row],[PREV. CLOSE]])/StockData[[#This Row],[PREV. CLOSE]],0)</f>
        <v>4.3787177792464918E-3</v>
      </c>
      <c r="Y1310" t="str">
        <f>IF(StockData[[#This Row],[Daily Return %]]&gt;0,"Gain",IF(StockData[[#This Row],[Daily Return %]]&lt;0,"Loss","No Change"))</f>
        <v>Gain</v>
      </c>
    </row>
    <row r="1311" spans="1:25" x14ac:dyDescent="0.3">
      <c r="A1311" s="1">
        <v>45722</v>
      </c>
      <c r="B1311" s="1" t="s">
        <v>1355</v>
      </c>
      <c r="C1311" s="1" t="s">
        <v>76</v>
      </c>
      <c r="D1311">
        <f>MONTH(StockData[[#This Row],[DATE]])</f>
        <v>3</v>
      </c>
      <c r="E1311">
        <v>2025</v>
      </c>
      <c r="F1311" t="s">
        <v>27</v>
      </c>
      <c r="G1311" t="str">
        <f>"Q"&amp;ROUNDUP(StockData[[#This Row],[Month Number]]/3,0)</f>
        <v>Q1</v>
      </c>
      <c r="H1311" s="1" t="s">
        <v>1059</v>
      </c>
      <c r="I1311" s="1" t="s">
        <v>29</v>
      </c>
      <c r="J1311" t="s">
        <v>30</v>
      </c>
      <c r="K1311">
        <v>1227.95</v>
      </c>
      <c r="L1311">
        <v>1227.95</v>
      </c>
      <c r="M1311">
        <v>1209</v>
      </c>
      <c r="N1311">
        <v>1215.7</v>
      </c>
      <c r="O1311">
        <v>1219.8</v>
      </c>
      <c r="P1311">
        <v>1218.05</v>
      </c>
      <c r="Q1311">
        <v>1217.04</v>
      </c>
      <c r="R1311">
        <v>11949475</v>
      </c>
      <c r="S1311">
        <v>14543033343.200001</v>
      </c>
      <c r="T1311">
        <v>250155</v>
      </c>
      <c r="U1311">
        <v>7620093</v>
      </c>
      <c r="V1311">
        <v>63.77</v>
      </c>
      <c r="W1311" s="3">
        <f>StockData[[#This Row],[CLOSE]]-StockData[[#This Row],[PREV. CLOSE]]</f>
        <v>2.3499999999999091</v>
      </c>
      <c r="X1311" s="2">
        <f>IFERROR((StockData[[#This Row],[CLOSE]]-StockData[[#This Row],[PREV. CLOSE]])/StockData[[#This Row],[PREV. CLOSE]],0)</f>
        <v>1.9330426914534087E-3</v>
      </c>
      <c r="Y1311" t="str">
        <f>IF(StockData[[#This Row],[Daily Return %]]&gt;0,"Gain",IF(StockData[[#This Row],[Daily Return %]]&lt;0,"Loss","No Change"))</f>
        <v>Gain</v>
      </c>
    </row>
    <row r="1312" spans="1:25" x14ac:dyDescent="0.3">
      <c r="A1312" s="1">
        <v>45723</v>
      </c>
      <c r="B1312" s="1" t="s">
        <v>1356</v>
      </c>
      <c r="C1312" s="1" t="s">
        <v>76</v>
      </c>
      <c r="D1312">
        <f>MONTH(StockData[[#This Row],[DATE]])</f>
        <v>3</v>
      </c>
      <c r="E1312">
        <v>2025</v>
      </c>
      <c r="F1312" t="s">
        <v>27</v>
      </c>
      <c r="G1312" t="str">
        <f>"Q"&amp;ROUNDUP(StockData[[#This Row],[Month Number]]/3,0)</f>
        <v>Q1</v>
      </c>
      <c r="H1312" s="1" t="s">
        <v>1059</v>
      </c>
      <c r="I1312" s="1" t="s">
        <v>29</v>
      </c>
      <c r="J1312" t="s">
        <v>30</v>
      </c>
      <c r="K1312">
        <v>1211.0999999999999</v>
      </c>
      <c r="L1312">
        <v>1217.8499999999999</v>
      </c>
      <c r="M1312">
        <v>1206.3</v>
      </c>
      <c r="N1312">
        <v>1218.05</v>
      </c>
      <c r="O1312">
        <v>1213.4000000000001</v>
      </c>
      <c r="P1312">
        <v>1214.55</v>
      </c>
      <c r="Q1312">
        <v>1213.6300000000001</v>
      </c>
      <c r="R1312">
        <v>6620284</v>
      </c>
      <c r="S1312">
        <v>8034543520.3500004</v>
      </c>
      <c r="T1312">
        <v>118643</v>
      </c>
      <c r="U1312">
        <v>4345177</v>
      </c>
      <c r="V1312">
        <v>65.63</v>
      </c>
      <c r="W1312" s="3">
        <f>StockData[[#This Row],[CLOSE]]-StockData[[#This Row],[PREV. CLOSE]]</f>
        <v>-3.5</v>
      </c>
      <c r="X1312" s="2">
        <f>IFERROR((StockData[[#This Row],[CLOSE]]-StockData[[#This Row],[PREV. CLOSE]])/StockData[[#This Row],[PREV. CLOSE]],0)</f>
        <v>-2.8734452608677806E-3</v>
      </c>
      <c r="Y1312" t="str">
        <f>IF(StockData[[#This Row],[Daily Return %]]&gt;0,"Gain",IF(StockData[[#This Row],[Daily Return %]]&lt;0,"Loss","No Change"))</f>
        <v>Loss</v>
      </c>
    </row>
    <row r="1313" spans="1:25" x14ac:dyDescent="0.3">
      <c r="A1313" s="1">
        <v>45726</v>
      </c>
      <c r="B1313" s="1" t="s">
        <v>1357</v>
      </c>
      <c r="C1313" s="1" t="s">
        <v>76</v>
      </c>
      <c r="D1313">
        <f>MONTH(StockData[[#This Row],[DATE]])</f>
        <v>3</v>
      </c>
      <c r="E1313">
        <v>2025</v>
      </c>
      <c r="F1313" t="s">
        <v>27</v>
      </c>
      <c r="G1313" t="str">
        <f>"Q"&amp;ROUNDUP(StockData[[#This Row],[Month Number]]/3,0)</f>
        <v>Q1</v>
      </c>
      <c r="H1313" s="1" t="s">
        <v>1059</v>
      </c>
      <c r="I1313" s="1" t="s">
        <v>29</v>
      </c>
      <c r="J1313" t="s">
        <v>30</v>
      </c>
      <c r="K1313">
        <v>1208</v>
      </c>
      <c r="L1313">
        <v>1225.8</v>
      </c>
      <c r="M1313">
        <v>1208</v>
      </c>
      <c r="N1313">
        <v>1214.55</v>
      </c>
      <c r="O1313">
        <v>1212.9000000000001</v>
      </c>
      <c r="P1313">
        <v>1214.8499999999999</v>
      </c>
      <c r="Q1313">
        <v>1218.5</v>
      </c>
      <c r="R1313">
        <v>7363437</v>
      </c>
      <c r="S1313">
        <v>8972340771.1499996</v>
      </c>
      <c r="T1313">
        <v>152261</v>
      </c>
      <c r="U1313">
        <v>4988564</v>
      </c>
      <c r="V1313">
        <v>67.75</v>
      </c>
      <c r="W1313" s="3">
        <f>StockData[[#This Row],[CLOSE]]-StockData[[#This Row],[PREV. CLOSE]]</f>
        <v>0.29999999999995453</v>
      </c>
      <c r="X1313" s="2">
        <f>IFERROR((StockData[[#This Row],[CLOSE]]-StockData[[#This Row],[PREV. CLOSE]])/StockData[[#This Row],[PREV. CLOSE]],0)</f>
        <v>2.4700506360376647E-4</v>
      </c>
      <c r="Y1313" t="str">
        <f>IF(StockData[[#This Row],[Daily Return %]]&gt;0,"Gain",IF(StockData[[#This Row],[Daily Return %]]&lt;0,"Loss","No Change"))</f>
        <v>Gain</v>
      </c>
    </row>
    <row r="1314" spans="1:25" x14ac:dyDescent="0.3">
      <c r="A1314" s="1">
        <v>45727</v>
      </c>
      <c r="B1314" s="1" t="s">
        <v>1358</v>
      </c>
      <c r="C1314" s="1" t="s">
        <v>76</v>
      </c>
      <c r="D1314">
        <f>MONTH(StockData[[#This Row],[DATE]])</f>
        <v>3</v>
      </c>
      <c r="E1314">
        <v>2025</v>
      </c>
      <c r="F1314" t="s">
        <v>27</v>
      </c>
      <c r="G1314" t="str">
        <f>"Q"&amp;ROUNDUP(StockData[[#This Row],[Month Number]]/3,0)</f>
        <v>Q1</v>
      </c>
      <c r="H1314" s="1" t="s">
        <v>1059</v>
      </c>
      <c r="I1314" s="1" t="s">
        <v>29</v>
      </c>
      <c r="J1314" t="s">
        <v>30</v>
      </c>
      <c r="K1314">
        <v>1217.2</v>
      </c>
      <c r="L1314">
        <v>1248</v>
      </c>
      <c r="M1314">
        <v>1217.2</v>
      </c>
      <c r="N1314">
        <v>1214.8499999999999</v>
      </c>
      <c r="O1314">
        <v>1244.1500000000001</v>
      </c>
      <c r="P1314">
        <v>1245.4000000000001</v>
      </c>
      <c r="Q1314">
        <v>1238.81</v>
      </c>
      <c r="R1314">
        <v>10927950</v>
      </c>
      <c r="S1314">
        <v>13537605281.450001</v>
      </c>
      <c r="T1314">
        <v>238907</v>
      </c>
      <c r="U1314">
        <v>6476305</v>
      </c>
      <c r="V1314">
        <v>59.26</v>
      </c>
      <c r="W1314" s="3">
        <f>StockData[[#This Row],[CLOSE]]-StockData[[#This Row],[PREV. CLOSE]]</f>
        <v>30.550000000000182</v>
      </c>
      <c r="X1314" s="2">
        <f>IFERROR((StockData[[#This Row],[CLOSE]]-StockData[[#This Row],[PREV. CLOSE]])/StockData[[#This Row],[PREV. CLOSE]],0)</f>
        <v>2.5147137506688219E-2</v>
      </c>
      <c r="Y1314" t="str">
        <f>IF(StockData[[#This Row],[Daily Return %]]&gt;0,"Gain",IF(StockData[[#This Row],[Daily Return %]]&lt;0,"Loss","No Change"))</f>
        <v>Gain</v>
      </c>
    </row>
    <row r="1315" spans="1:25" x14ac:dyDescent="0.3">
      <c r="A1315" s="1">
        <v>45728</v>
      </c>
      <c r="B1315" s="1" t="s">
        <v>1359</v>
      </c>
      <c r="C1315" s="1" t="s">
        <v>76</v>
      </c>
      <c r="D1315">
        <f>MONTH(StockData[[#This Row],[DATE]])</f>
        <v>3</v>
      </c>
      <c r="E1315">
        <v>2025</v>
      </c>
      <c r="F1315" t="s">
        <v>27</v>
      </c>
      <c r="G1315" t="str">
        <f>"Q"&amp;ROUNDUP(StockData[[#This Row],[Month Number]]/3,0)</f>
        <v>Q1</v>
      </c>
      <c r="H1315" s="1" t="s">
        <v>1059</v>
      </c>
      <c r="I1315" s="1" t="s">
        <v>29</v>
      </c>
      <c r="J1315" t="s">
        <v>30</v>
      </c>
      <c r="K1315">
        <v>1246.95</v>
      </c>
      <c r="L1315">
        <v>1251.95</v>
      </c>
      <c r="M1315">
        <v>1235.3</v>
      </c>
      <c r="N1315">
        <v>1245.4000000000001</v>
      </c>
      <c r="O1315">
        <v>1244.45</v>
      </c>
      <c r="P1315">
        <v>1243.95</v>
      </c>
      <c r="Q1315">
        <v>1243.3699999999999</v>
      </c>
      <c r="R1315">
        <v>11548372</v>
      </c>
      <c r="S1315">
        <v>14358854881.85</v>
      </c>
      <c r="T1315">
        <v>197340</v>
      </c>
      <c r="U1315">
        <v>8766966</v>
      </c>
      <c r="V1315">
        <v>75.92</v>
      </c>
      <c r="W1315" s="3">
        <f>StockData[[#This Row],[CLOSE]]-StockData[[#This Row],[PREV. CLOSE]]</f>
        <v>-1.4500000000000455</v>
      </c>
      <c r="X1315" s="2">
        <f>IFERROR((StockData[[#This Row],[CLOSE]]-StockData[[#This Row],[PREV. CLOSE]])/StockData[[#This Row],[PREV. CLOSE]],0)</f>
        <v>-1.1642845672073594E-3</v>
      </c>
      <c r="Y1315" t="str">
        <f>IF(StockData[[#This Row],[Daily Return %]]&gt;0,"Gain",IF(StockData[[#This Row],[Daily Return %]]&lt;0,"Loss","No Change"))</f>
        <v>Loss</v>
      </c>
    </row>
    <row r="1316" spans="1:25" x14ac:dyDescent="0.3">
      <c r="A1316" s="1">
        <v>45729</v>
      </c>
      <c r="B1316" s="1" t="s">
        <v>1360</v>
      </c>
      <c r="C1316" s="1" t="s">
        <v>76</v>
      </c>
      <c r="D1316">
        <f>MONTH(StockData[[#This Row],[DATE]])</f>
        <v>3</v>
      </c>
      <c r="E1316">
        <v>2025</v>
      </c>
      <c r="F1316" t="s">
        <v>27</v>
      </c>
      <c r="G1316" t="str">
        <f>"Q"&amp;ROUNDUP(StockData[[#This Row],[Month Number]]/3,0)</f>
        <v>Q1</v>
      </c>
      <c r="H1316" s="1" t="s">
        <v>1059</v>
      </c>
      <c r="I1316" s="1" t="s">
        <v>29</v>
      </c>
      <c r="J1316" t="s">
        <v>30</v>
      </c>
      <c r="K1316">
        <v>1251.05</v>
      </c>
      <c r="L1316">
        <v>1255.5999999999999</v>
      </c>
      <c r="M1316">
        <v>1245.3</v>
      </c>
      <c r="N1316">
        <v>1243.95</v>
      </c>
      <c r="O1316">
        <v>1248.6500000000001</v>
      </c>
      <c r="P1316">
        <v>1250.05</v>
      </c>
      <c r="Q1316">
        <v>1250.96</v>
      </c>
      <c r="R1316">
        <v>8132940</v>
      </c>
      <c r="S1316">
        <v>10173984588.65</v>
      </c>
      <c r="T1316">
        <v>190526</v>
      </c>
      <c r="U1316">
        <v>5169165</v>
      </c>
      <c r="V1316">
        <v>63.56</v>
      </c>
      <c r="W1316" s="3">
        <f>StockData[[#This Row],[CLOSE]]-StockData[[#This Row],[PREV. CLOSE]]</f>
        <v>6.0999999999999091</v>
      </c>
      <c r="X1316" s="2">
        <f>IFERROR((StockData[[#This Row],[CLOSE]]-StockData[[#This Row],[PREV. CLOSE]])/StockData[[#This Row],[PREV. CLOSE]],0)</f>
        <v>4.903734072912825E-3</v>
      </c>
      <c r="Y1316" t="str">
        <f>IF(StockData[[#This Row],[Daily Return %]]&gt;0,"Gain",IF(StockData[[#This Row],[Daily Return %]]&lt;0,"Loss","No Change"))</f>
        <v>Gain</v>
      </c>
    </row>
    <row r="1317" spans="1:25" x14ac:dyDescent="0.3">
      <c r="A1317" s="1">
        <v>45733</v>
      </c>
      <c r="B1317" s="1" t="s">
        <v>1361</v>
      </c>
      <c r="C1317" s="1" t="s">
        <v>76</v>
      </c>
      <c r="D1317">
        <f>MONTH(StockData[[#This Row],[DATE]])</f>
        <v>3</v>
      </c>
      <c r="E1317">
        <v>2025</v>
      </c>
      <c r="F1317" t="s">
        <v>27</v>
      </c>
      <c r="G1317" t="str">
        <f>"Q"&amp;ROUNDUP(StockData[[#This Row],[Month Number]]/3,0)</f>
        <v>Q1</v>
      </c>
      <c r="H1317" s="1" t="s">
        <v>1059</v>
      </c>
      <c r="I1317" s="1" t="s">
        <v>29</v>
      </c>
      <c r="J1317" t="s">
        <v>30</v>
      </c>
      <c r="K1317">
        <v>1257.05</v>
      </c>
      <c r="L1317">
        <v>1273.95</v>
      </c>
      <c r="M1317">
        <v>1254.75</v>
      </c>
      <c r="N1317">
        <v>1250.05</v>
      </c>
      <c r="O1317">
        <v>1268.6500000000001</v>
      </c>
      <c r="P1317">
        <v>1269</v>
      </c>
      <c r="Q1317">
        <v>1267.47</v>
      </c>
      <c r="R1317">
        <v>11164882</v>
      </c>
      <c r="S1317">
        <v>14151149490.549999</v>
      </c>
      <c r="T1317">
        <v>226414</v>
      </c>
      <c r="U1317">
        <v>7629505</v>
      </c>
      <c r="V1317">
        <v>68.33</v>
      </c>
      <c r="W1317" s="3">
        <f>StockData[[#This Row],[CLOSE]]-StockData[[#This Row],[PREV. CLOSE]]</f>
        <v>18.950000000000045</v>
      </c>
      <c r="X1317" s="2">
        <f>IFERROR((StockData[[#This Row],[CLOSE]]-StockData[[#This Row],[PREV. CLOSE]])/StockData[[#This Row],[PREV. CLOSE]],0)</f>
        <v>1.5159393624255066E-2</v>
      </c>
      <c r="Y1317" t="str">
        <f>IF(StockData[[#This Row],[Daily Return %]]&gt;0,"Gain",IF(StockData[[#This Row],[Daily Return %]]&lt;0,"Loss","No Change"))</f>
        <v>Gain</v>
      </c>
    </row>
    <row r="1318" spans="1:25" x14ac:dyDescent="0.3">
      <c r="A1318" s="1">
        <v>45734</v>
      </c>
      <c r="B1318" s="1" t="s">
        <v>1362</v>
      </c>
      <c r="C1318" s="1" t="s">
        <v>76</v>
      </c>
      <c r="D1318">
        <f>MONTH(StockData[[#This Row],[DATE]])</f>
        <v>3</v>
      </c>
      <c r="E1318">
        <v>2025</v>
      </c>
      <c r="F1318" t="s">
        <v>27</v>
      </c>
      <c r="G1318" t="str">
        <f>"Q"&amp;ROUNDUP(StockData[[#This Row],[Month Number]]/3,0)</f>
        <v>Q1</v>
      </c>
      <c r="H1318" s="1" t="s">
        <v>1059</v>
      </c>
      <c r="I1318" s="1" t="s">
        <v>29</v>
      </c>
      <c r="J1318" t="s">
        <v>30</v>
      </c>
      <c r="K1318">
        <v>1285.5</v>
      </c>
      <c r="L1318">
        <v>1313.85</v>
      </c>
      <c r="M1318">
        <v>1280.6500000000001</v>
      </c>
      <c r="N1318">
        <v>1269</v>
      </c>
      <c r="O1318">
        <v>1311.5</v>
      </c>
      <c r="P1318">
        <v>1309.8499999999999</v>
      </c>
      <c r="Q1318">
        <v>1299.54</v>
      </c>
      <c r="R1318">
        <v>15645427</v>
      </c>
      <c r="S1318">
        <v>20331886817.150002</v>
      </c>
      <c r="T1318">
        <v>337230</v>
      </c>
      <c r="U1318">
        <v>9819575</v>
      </c>
      <c r="V1318">
        <v>62.76</v>
      </c>
      <c r="W1318" s="3">
        <f>StockData[[#This Row],[CLOSE]]-StockData[[#This Row],[PREV. CLOSE]]</f>
        <v>40.849999999999909</v>
      </c>
      <c r="X1318" s="2">
        <f>IFERROR((StockData[[#This Row],[CLOSE]]-StockData[[#This Row],[PREV. CLOSE]])/StockData[[#This Row],[PREV. CLOSE]],0)</f>
        <v>3.2190701339637438E-2</v>
      </c>
      <c r="Y1318" t="str">
        <f>IF(StockData[[#This Row],[Daily Return %]]&gt;0,"Gain",IF(StockData[[#This Row],[Daily Return %]]&lt;0,"Loss","No Change"))</f>
        <v>Gain</v>
      </c>
    </row>
    <row r="1319" spans="1:25" x14ac:dyDescent="0.3">
      <c r="A1319" s="1">
        <v>45735</v>
      </c>
      <c r="B1319" s="1" t="s">
        <v>1363</v>
      </c>
      <c r="C1319" s="1" t="s">
        <v>76</v>
      </c>
      <c r="D1319">
        <f>MONTH(StockData[[#This Row],[DATE]])</f>
        <v>3</v>
      </c>
      <c r="E1319">
        <v>2025</v>
      </c>
      <c r="F1319" t="s">
        <v>27</v>
      </c>
      <c r="G1319" t="str">
        <f>"Q"&amp;ROUNDUP(StockData[[#This Row],[Month Number]]/3,0)</f>
        <v>Q1</v>
      </c>
      <c r="H1319" s="1" t="s">
        <v>1059</v>
      </c>
      <c r="I1319" s="1" t="s">
        <v>29</v>
      </c>
      <c r="J1319" t="s">
        <v>30</v>
      </c>
      <c r="K1319">
        <v>1305.5999999999999</v>
      </c>
      <c r="L1319">
        <v>1318.3</v>
      </c>
      <c r="M1319">
        <v>1302.1500000000001</v>
      </c>
      <c r="N1319">
        <v>1309.8499999999999</v>
      </c>
      <c r="O1319">
        <v>1316</v>
      </c>
      <c r="P1319">
        <v>1313.1</v>
      </c>
      <c r="Q1319">
        <v>1311.61</v>
      </c>
      <c r="R1319">
        <v>11278014</v>
      </c>
      <c r="S1319">
        <v>14792332058.700001</v>
      </c>
      <c r="T1319">
        <v>244205</v>
      </c>
      <c r="U1319">
        <v>8148226</v>
      </c>
      <c r="V1319">
        <v>72.25</v>
      </c>
      <c r="W1319" s="3">
        <f>StockData[[#This Row],[CLOSE]]-StockData[[#This Row],[PREV. CLOSE]]</f>
        <v>3.25</v>
      </c>
      <c r="X1319" s="2">
        <f>IFERROR((StockData[[#This Row],[CLOSE]]-StockData[[#This Row],[PREV. CLOSE]])/StockData[[#This Row],[PREV. CLOSE]],0)</f>
        <v>2.4812001374203154E-3</v>
      </c>
      <c r="Y1319" t="str">
        <f>IF(StockData[[#This Row],[Daily Return %]]&gt;0,"Gain",IF(StockData[[#This Row],[Daily Return %]]&lt;0,"Loss","No Change"))</f>
        <v>Gain</v>
      </c>
    </row>
    <row r="1320" spans="1:25" x14ac:dyDescent="0.3">
      <c r="A1320" s="1">
        <v>45736</v>
      </c>
      <c r="B1320" s="1" t="s">
        <v>1364</v>
      </c>
      <c r="C1320" s="1" t="s">
        <v>76</v>
      </c>
      <c r="D1320">
        <f>MONTH(StockData[[#This Row],[DATE]])</f>
        <v>3</v>
      </c>
      <c r="E1320">
        <v>2025</v>
      </c>
      <c r="F1320" t="s">
        <v>27</v>
      </c>
      <c r="G1320" t="str">
        <f>"Q"&amp;ROUNDUP(StockData[[#This Row],[Month Number]]/3,0)</f>
        <v>Q1</v>
      </c>
      <c r="H1320" s="1" t="s">
        <v>1059</v>
      </c>
      <c r="I1320" s="1" t="s">
        <v>29</v>
      </c>
      <c r="J1320" t="s">
        <v>30</v>
      </c>
      <c r="K1320">
        <v>1320</v>
      </c>
      <c r="L1320">
        <v>1324.25</v>
      </c>
      <c r="M1320">
        <v>1311.05</v>
      </c>
      <c r="N1320">
        <v>1313.1</v>
      </c>
      <c r="O1320">
        <v>1318.55</v>
      </c>
      <c r="P1320">
        <v>1321.7</v>
      </c>
      <c r="Q1320">
        <v>1319.08</v>
      </c>
      <c r="R1320">
        <v>10886735</v>
      </c>
      <c r="S1320">
        <v>14360481637.450001</v>
      </c>
      <c r="T1320">
        <v>252535</v>
      </c>
      <c r="U1320">
        <v>8648648</v>
      </c>
      <c r="V1320">
        <v>79.44</v>
      </c>
      <c r="W1320" s="3">
        <f>StockData[[#This Row],[CLOSE]]-StockData[[#This Row],[PREV. CLOSE]]</f>
        <v>8.6000000000001364</v>
      </c>
      <c r="X1320" s="2">
        <f>IFERROR((StockData[[#This Row],[CLOSE]]-StockData[[#This Row],[PREV. CLOSE]])/StockData[[#This Row],[PREV. CLOSE]],0)</f>
        <v>6.5493869469196078E-3</v>
      </c>
      <c r="Y1320" t="str">
        <f>IF(StockData[[#This Row],[Daily Return %]]&gt;0,"Gain",IF(StockData[[#This Row],[Daily Return %]]&lt;0,"Loss","No Change"))</f>
        <v>Gain</v>
      </c>
    </row>
    <row r="1321" spans="1:25" x14ac:dyDescent="0.3">
      <c r="A1321" s="1">
        <v>45737</v>
      </c>
      <c r="B1321" s="1" t="s">
        <v>1365</v>
      </c>
      <c r="C1321" s="1" t="s">
        <v>76</v>
      </c>
      <c r="D1321">
        <f>MONTH(StockData[[#This Row],[DATE]])</f>
        <v>3</v>
      </c>
      <c r="E1321">
        <v>2025</v>
      </c>
      <c r="F1321" t="s">
        <v>27</v>
      </c>
      <c r="G1321" t="str">
        <f>"Q"&amp;ROUNDUP(StockData[[#This Row],[Month Number]]/3,0)</f>
        <v>Q1</v>
      </c>
      <c r="H1321" s="1" t="s">
        <v>1059</v>
      </c>
      <c r="I1321" s="1" t="s">
        <v>29</v>
      </c>
      <c r="J1321" t="s">
        <v>30</v>
      </c>
      <c r="K1321">
        <v>1316</v>
      </c>
      <c r="L1321">
        <v>1349</v>
      </c>
      <c r="M1321">
        <v>1311.6</v>
      </c>
      <c r="N1321">
        <v>1321.7</v>
      </c>
      <c r="O1321">
        <v>1337.95</v>
      </c>
      <c r="P1321">
        <v>1343.1</v>
      </c>
      <c r="Q1321">
        <v>1341.59</v>
      </c>
      <c r="R1321">
        <v>60494318</v>
      </c>
      <c r="S1321">
        <v>81158565386.5</v>
      </c>
      <c r="T1321">
        <v>344744</v>
      </c>
      <c r="U1321">
        <v>49106116</v>
      </c>
      <c r="V1321">
        <v>81.17</v>
      </c>
      <c r="W1321" s="3">
        <f>StockData[[#This Row],[CLOSE]]-StockData[[#This Row],[PREV. CLOSE]]</f>
        <v>21.399999999999864</v>
      </c>
      <c r="X1321" s="2">
        <f>IFERROR((StockData[[#This Row],[CLOSE]]-StockData[[#This Row],[PREV. CLOSE]])/StockData[[#This Row],[PREV. CLOSE]],0)</f>
        <v>1.6191268820458397E-2</v>
      </c>
      <c r="Y1321" t="str">
        <f>IF(StockData[[#This Row],[Daily Return %]]&gt;0,"Gain",IF(StockData[[#This Row],[Daily Return %]]&lt;0,"Loss","No Change"))</f>
        <v>Gain</v>
      </c>
    </row>
    <row r="1322" spans="1:25" x14ac:dyDescent="0.3">
      <c r="A1322" s="1">
        <v>45740</v>
      </c>
      <c r="B1322" s="1" t="s">
        <v>1366</v>
      </c>
      <c r="C1322" s="1" t="s">
        <v>76</v>
      </c>
      <c r="D1322">
        <f>MONTH(StockData[[#This Row],[DATE]])</f>
        <v>3</v>
      </c>
      <c r="E1322">
        <v>2025</v>
      </c>
      <c r="F1322" t="s">
        <v>27</v>
      </c>
      <c r="G1322" t="str">
        <f>"Q"&amp;ROUNDUP(StockData[[#This Row],[Month Number]]/3,0)</f>
        <v>Q1</v>
      </c>
      <c r="H1322" s="1" t="s">
        <v>1059</v>
      </c>
      <c r="I1322" s="1" t="s">
        <v>29</v>
      </c>
      <c r="J1322" t="s">
        <v>30</v>
      </c>
      <c r="K1322">
        <v>1355.95</v>
      </c>
      <c r="L1322">
        <v>1373</v>
      </c>
      <c r="M1322">
        <v>1345.05</v>
      </c>
      <c r="N1322">
        <v>1343.1</v>
      </c>
      <c r="O1322">
        <v>1361.2</v>
      </c>
      <c r="P1322">
        <v>1358.15</v>
      </c>
      <c r="Q1322">
        <v>1358.95</v>
      </c>
      <c r="R1322">
        <v>9352280</v>
      </c>
      <c r="S1322">
        <v>12709278600.9</v>
      </c>
      <c r="T1322">
        <v>203054</v>
      </c>
      <c r="U1322">
        <v>6262107</v>
      </c>
      <c r="V1322">
        <v>66.959999999999994</v>
      </c>
      <c r="W1322" s="3">
        <f>StockData[[#This Row],[CLOSE]]-StockData[[#This Row],[PREV. CLOSE]]</f>
        <v>15.050000000000182</v>
      </c>
      <c r="X1322" s="2">
        <f>IFERROR((StockData[[#This Row],[CLOSE]]-StockData[[#This Row],[PREV. CLOSE]])/StockData[[#This Row],[PREV. CLOSE]],0)</f>
        <v>1.1205420296329524E-2</v>
      </c>
      <c r="Y1322" t="str">
        <f>IF(StockData[[#This Row],[Daily Return %]]&gt;0,"Gain",IF(StockData[[#This Row],[Daily Return %]]&lt;0,"Loss","No Change"))</f>
        <v>Gain</v>
      </c>
    </row>
    <row r="1323" spans="1:25" x14ac:dyDescent="0.3">
      <c r="A1323" s="1">
        <v>45741</v>
      </c>
      <c r="B1323" s="1" t="s">
        <v>1367</v>
      </c>
      <c r="C1323" s="1" t="s">
        <v>76</v>
      </c>
      <c r="D1323">
        <f>MONTH(StockData[[#This Row],[DATE]])</f>
        <v>3</v>
      </c>
      <c r="E1323">
        <v>2025</v>
      </c>
      <c r="F1323" t="s">
        <v>27</v>
      </c>
      <c r="G1323" t="str">
        <f>"Q"&amp;ROUNDUP(StockData[[#This Row],[Month Number]]/3,0)</f>
        <v>Q1</v>
      </c>
      <c r="H1323" s="1" t="s">
        <v>1059</v>
      </c>
      <c r="I1323" s="1" t="s">
        <v>29</v>
      </c>
      <c r="J1323" t="s">
        <v>30</v>
      </c>
      <c r="K1323">
        <v>1359</v>
      </c>
      <c r="L1323">
        <v>1363.8</v>
      </c>
      <c r="M1323">
        <v>1330.05</v>
      </c>
      <c r="N1323">
        <v>1358.15</v>
      </c>
      <c r="O1323">
        <v>1341.95</v>
      </c>
      <c r="P1323">
        <v>1343.7</v>
      </c>
      <c r="Q1323">
        <v>1345.81</v>
      </c>
      <c r="R1323">
        <v>16419207</v>
      </c>
      <c r="S1323">
        <v>22097082282.099998</v>
      </c>
      <c r="T1323">
        <v>326362</v>
      </c>
      <c r="U1323">
        <v>9662194</v>
      </c>
      <c r="V1323">
        <v>58.85</v>
      </c>
      <c r="W1323" s="3">
        <f>StockData[[#This Row],[CLOSE]]-StockData[[#This Row],[PREV. CLOSE]]</f>
        <v>-14.450000000000045</v>
      </c>
      <c r="X1323" s="2">
        <f>IFERROR((StockData[[#This Row],[CLOSE]]-StockData[[#This Row],[PREV. CLOSE]])/StockData[[#This Row],[PREV. CLOSE]],0)</f>
        <v>-1.0639472812281446E-2</v>
      </c>
      <c r="Y1323" t="str">
        <f>IF(StockData[[#This Row],[Daily Return %]]&gt;0,"Gain",IF(StockData[[#This Row],[Daily Return %]]&lt;0,"Loss","No Change"))</f>
        <v>Loss</v>
      </c>
    </row>
    <row r="1324" spans="1:25" x14ac:dyDescent="0.3">
      <c r="A1324" s="1">
        <v>45742</v>
      </c>
      <c r="B1324" s="1" t="s">
        <v>1368</v>
      </c>
      <c r="C1324" s="1" t="s">
        <v>76</v>
      </c>
      <c r="D1324">
        <f>MONTH(StockData[[#This Row],[DATE]])</f>
        <v>3</v>
      </c>
      <c r="E1324">
        <v>2025</v>
      </c>
      <c r="F1324" t="s">
        <v>27</v>
      </c>
      <c r="G1324" t="str">
        <f>"Q"&amp;ROUNDUP(StockData[[#This Row],[Month Number]]/3,0)</f>
        <v>Q1</v>
      </c>
      <c r="H1324" s="1" t="s">
        <v>1059</v>
      </c>
      <c r="I1324" s="1" t="s">
        <v>29</v>
      </c>
      <c r="J1324" t="s">
        <v>30</v>
      </c>
      <c r="K1324">
        <v>1344.05</v>
      </c>
      <c r="L1324">
        <v>1358</v>
      </c>
      <c r="M1324">
        <v>1331.5</v>
      </c>
      <c r="N1324">
        <v>1343.7</v>
      </c>
      <c r="O1324">
        <v>1335.45</v>
      </c>
      <c r="P1324">
        <v>1335.9</v>
      </c>
      <c r="Q1324">
        <v>1341.51</v>
      </c>
      <c r="R1324">
        <v>10859639</v>
      </c>
      <c r="S1324">
        <v>14568352861.700001</v>
      </c>
      <c r="T1324">
        <v>197579</v>
      </c>
      <c r="U1324">
        <v>6386435</v>
      </c>
      <c r="V1324">
        <v>58.81</v>
      </c>
      <c r="W1324" s="3">
        <f>StockData[[#This Row],[CLOSE]]-StockData[[#This Row],[PREV. CLOSE]]</f>
        <v>-7.7999999999999545</v>
      </c>
      <c r="X1324" s="2">
        <f>IFERROR((StockData[[#This Row],[CLOSE]]-StockData[[#This Row],[PREV. CLOSE]])/StockData[[#This Row],[PREV. CLOSE]],0)</f>
        <v>-5.8048671578477002E-3</v>
      </c>
      <c r="Y1324" t="str">
        <f>IF(StockData[[#This Row],[Daily Return %]]&gt;0,"Gain",IF(StockData[[#This Row],[Daily Return %]]&lt;0,"Loss","No Change"))</f>
        <v>Loss</v>
      </c>
    </row>
    <row r="1325" spans="1:25" x14ac:dyDescent="0.3">
      <c r="A1325" s="1">
        <v>45743</v>
      </c>
      <c r="B1325" s="1" t="s">
        <v>1369</v>
      </c>
      <c r="C1325" s="1" t="s">
        <v>76</v>
      </c>
      <c r="D1325">
        <f>MONTH(StockData[[#This Row],[DATE]])</f>
        <v>3</v>
      </c>
      <c r="E1325">
        <v>2025</v>
      </c>
      <c r="F1325" t="s">
        <v>27</v>
      </c>
      <c r="G1325" t="str">
        <f>"Q"&amp;ROUNDUP(StockData[[#This Row],[Month Number]]/3,0)</f>
        <v>Q1</v>
      </c>
      <c r="H1325" s="1" t="s">
        <v>1059</v>
      </c>
      <c r="I1325" s="1" t="s">
        <v>29</v>
      </c>
      <c r="J1325" t="s">
        <v>30</v>
      </c>
      <c r="K1325">
        <v>1333.15</v>
      </c>
      <c r="L1325">
        <v>1351.5</v>
      </c>
      <c r="M1325">
        <v>1333.15</v>
      </c>
      <c r="N1325">
        <v>1335.9</v>
      </c>
      <c r="O1325">
        <v>1339</v>
      </c>
      <c r="P1325">
        <v>1336.65</v>
      </c>
      <c r="Q1325">
        <v>1340.7</v>
      </c>
      <c r="R1325">
        <v>15109614</v>
      </c>
      <c r="S1325">
        <v>20257403852.900002</v>
      </c>
      <c r="T1325">
        <v>187305</v>
      </c>
      <c r="U1325">
        <v>9779521</v>
      </c>
      <c r="V1325">
        <v>64.72</v>
      </c>
      <c r="W1325" s="3">
        <f>StockData[[#This Row],[CLOSE]]-StockData[[#This Row],[PREV. CLOSE]]</f>
        <v>0.75</v>
      </c>
      <c r="X1325" s="2">
        <f>IFERROR((StockData[[#This Row],[CLOSE]]-StockData[[#This Row],[PREV. CLOSE]])/StockData[[#This Row],[PREV. CLOSE]],0)</f>
        <v>5.6141926790927458E-4</v>
      </c>
      <c r="Y1325" t="str">
        <f>IF(StockData[[#This Row],[Daily Return %]]&gt;0,"Gain",IF(StockData[[#This Row],[Daily Return %]]&lt;0,"Loss","No Change"))</f>
        <v>Gain</v>
      </c>
    </row>
    <row r="1326" spans="1:25" x14ac:dyDescent="0.3">
      <c r="A1326" s="1">
        <v>45744</v>
      </c>
      <c r="B1326" s="1" t="s">
        <v>1370</v>
      </c>
      <c r="C1326" s="1" t="s">
        <v>76</v>
      </c>
      <c r="D1326">
        <f>MONTH(StockData[[#This Row],[DATE]])</f>
        <v>3</v>
      </c>
      <c r="E1326">
        <v>2025</v>
      </c>
      <c r="F1326" t="s">
        <v>27</v>
      </c>
      <c r="G1326" t="str">
        <f>"Q"&amp;ROUNDUP(StockData[[#This Row],[Month Number]]/3,0)</f>
        <v>Q1</v>
      </c>
      <c r="H1326" s="1" t="s">
        <v>1059</v>
      </c>
      <c r="I1326" s="1" t="s">
        <v>29</v>
      </c>
      <c r="J1326" t="s">
        <v>30</v>
      </c>
      <c r="K1326">
        <v>1336</v>
      </c>
      <c r="L1326">
        <v>1357.95</v>
      </c>
      <c r="M1326">
        <v>1327.2</v>
      </c>
      <c r="N1326">
        <v>1336.65</v>
      </c>
      <c r="O1326">
        <v>1348</v>
      </c>
      <c r="P1326">
        <v>1348.35</v>
      </c>
      <c r="Q1326">
        <v>1345.9</v>
      </c>
      <c r="R1326">
        <v>8266544</v>
      </c>
      <c r="S1326">
        <v>11125900933.9</v>
      </c>
      <c r="T1326">
        <v>142133</v>
      </c>
      <c r="U1326">
        <v>5424044</v>
      </c>
      <c r="V1326">
        <v>65.61</v>
      </c>
      <c r="W1326" s="3">
        <f>StockData[[#This Row],[CLOSE]]-StockData[[#This Row],[PREV. CLOSE]]</f>
        <v>11.699999999999818</v>
      </c>
      <c r="X1326" s="2">
        <f>IFERROR((StockData[[#This Row],[CLOSE]]-StockData[[#This Row],[PREV. CLOSE]])/StockData[[#This Row],[PREV. CLOSE]],0)</f>
        <v>8.7532263494555923E-3</v>
      </c>
      <c r="Y1326" t="str">
        <f>IF(StockData[[#This Row],[Daily Return %]]&gt;0,"Gain",IF(StockData[[#This Row],[Daily Return %]]&lt;0,"Loss","No Change"))</f>
        <v>Gain</v>
      </c>
    </row>
    <row r="1327" spans="1:25" x14ac:dyDescent="0.3">
      <c r="A1327" s="1">
        <v>45748</v>
      </c>
      <c r="B1327" s="1" t="s">
        <v>1371</v>
      </c>
      <c r="C1327" s="1" t="s">
        <v>96</v>
      </c>
      <c r="D1327">
        <f>MONTH(StockData[[#This Row],[DATE]])</f>
        <v>4</v>
      </c>
      <c r="E1327">
        <v>2025</v>
      </c>
      <c r="F1327" t="s">
        <v>97</v>
      </c>
      <c r="G1327" t="str">
        <f>"Q"&amp;ROUNDUP(StockData[[#This Row],[Month Number]]/3,0)</f>
        <v>Q2</v>
      </c>
      <c r="H1327" s="1" t="s">
        <v>1059</v>
      </c>
      <c r="I1327" s="1" t="s">
        <v>29</v>
      </c>
      <c r="J1327" t="s">
        <v>30</v>
      </c>
      <c r="K1327">
        <v>1340</v>
      </c>
      <c r="L1327">
        <v>1352.35</v>
      </c>
      <c r="M1327">
        <v>1315.4</v>
      </c>
      <c r="N1327">
        <v>1348.35</v>
      </c>
      <c r="O1327">
        <v>1318.15</v>
      </c>
      <c r="P1327">
        <v>1318.45</v>
      </c>
      <c r="Q1327">
        <v>1326.83</v>
      </c>
      <c r="R1327">
        <v>14288024</v>
      </c>
      <c r="S1327">
        <v>18957734985.950001</v>
      </c>
      <c r="T1327">
        <v>206118</v>
      </c>
      <c r="U1327">
        <v>9751637</v>
      </c>
      <c r="V1327">
        <v>68.25</v>
      </c>
      <c r="W1327" s="3">
        <f>StockData[[#This Row],[CLOSE]]-StockData[[#This Row],[PREV. CLOSE]]</f>
        <v>-29.899999999999864</v>
      </c>
      <c r="X1327" s="2">
        <f>IFERROR((StockData[[#This Row],[CLOSE]]-StockData[[#This Row],[PREV. CLOSE]])/StockData[[#This Row],[PREV. CLOSE]],0)</f>
        <v>-2.2175251232988368E-2</v>
      </c>
      <c r="Y1327" t="str">
        <f>IF(StockData[[#This Row],[Daily Return %]]&gt;0,"Gain",IF(StockData[[#This Row],[Daily Return %]]&lt;0,"Loss","No Change"))</f>
        <v>Loss</v>
      </c>
    </row>
    <row r="1328" spans="1:25" x14ac:dyDescent="0.3">
      <c r="A1328" s="1">
        <v>45749</v>
      </c>
      <c r="B1328" s="1" t="s">
        <v>1372</v>
      </c>
      <c r="C1328" s="1" t="s">
        <v>96</v>
      </c>
      <c r="D1328">
        <f>MONTH(StockData[[#This Row],[DATE]])</f>
        <v>4</v>
      </c>
      <c r="E1328">
        <v>2025</v>
      </c>
      <c r="F1328" t="s">
        <v>97</v>
      </c>
      <c r="G1328" t="str">
        <f>"Q"&amp;ROUNDUP(StockData[[#This Row],[Month Number]]/3,0)</f>
        <v>Q2</v>
      </c>
      <c r="H1328" s="1" t="s">
        <v>1059</v>
      </c>
      <c r="I1328" s="1" t="s">
        <v>29</v>
      </c>
      <c r="J1328" t="s">
        <v>30</v>
      </c>
      <c r="K1328">
        <v>1322.15</v>
      </c>
      <c r="L1328">
        <v>1337.95</v>
      </c>
      <c r="M1328">
        <v>1322.15</v>
      </c>
      <c r="N1328">
        <v>1318.45</v>
      </c>
      <c r="O1328">
        <v>1330.85</v>
      </c>
      <c r="P1328">
        <v>1331.25</v>
      </c>
      <c r="Q1328">
        <v>1330.74</v>
      </c>
      <c r="R1328">
        <v>8042214</v>
      </c>
      <c r="S1328">
        <v>10702134959.6</v>
      </c>
      <c r="T1328">
        <v>127734</v>
      </c>
      <c r="U1328">
        <v>5847254</v>
      </c>
      <c r="V1328">
        <v>72.709999999999994</v>
      </c>
      <c r="W1328" s="3">
        <f>StockData[[#This Row],[CLOSE]]-StockData[[#This Row],[PREV. CLOSE]]</f>
        <v>12.799999999999955</v>
      </c>
      <c r="X1328" s="2">
        <f>IFERROR((StockData[[#This Row],[CLOSE]]-StockData[[#This Row],[PREV. CLOSE]])/StockData[[#This Row],[PREV. CLOSE]],0)</f>
        <v>9.7083696765140545E-3</v>
      </c>
      <c r="Y1328" t="str">
        <f>IF(StockData[[#This Row],[Daily Return %]]&gt;0,"Gain",IF(StockData[[#This Row],[Daily Return %]]&lt;0,"Loss","No Change"))</f>
        <v>Gain</v>
      </c>
    </row>
    <row r="1329" spans="1:25" x14ac:dyDescent="0.3">
      <c r="A1329" s="1">
        <v>45750</v>
      </c>
      <c r="B1329" s="1" t="s">
        <v>1373</v>
      </c>
      <c r="C1329" s="1" t="s">
        <v>96</v>
      </c>
      <c r="D1329">
        <f>MONTH(StockData[[#This Row],[DATE]])</f>
        <v>4</v>
      </c>
      <c r="E1329">
        <v>2025</v>
      </c>
      <c r="F1329" t="s">
        <v>97</v>
      </c>
      <c r="G1329" t="str">
        <f>"Q"&amp;ROUNDUP(StockData[[#This Row],[Month Number]]/3,0)</f>
        <v>Q2</v>
      </c>
      <c r="H1329" s="1" t="s">
        <v>1059</v>
      </c>
      <c r="I1329" s="1" t="s">
        <v>29</v>
      </c>
      <c r="J1329" t="s">
        <v>30</v>
      </c>
      <c r="K1329">
        <v>1321.95</v>
      </c>
      <c r="L1329">
        <v>1333</v>
      </c>
      <c r="M1329">
        <v>1321.25</v>
      </c>
      <c r="N1329">
        <v>1331.25</v>
      </c>
      <c r="O1329">
        <v>1328.95</v>
      </c>
      <c r="P1329">
        <v>1329.55</v>
      </c>
      <c r="Q1329">
        <v>1328.6</v>
      </c>
      <c r="R1329">
        <v>4591008</v>
      </c>
      <c r="S1329">
        <v>6099629464.8000002</v>
      </c>
      <c r="T1329">
        <v>127085</v>
      </c>
      <c r="U1329">
        <v>2900720</v>
      </c>
      <c r="V1329">
        <v>63.18</v>
      </c>
      <c r="W1329" s="3">
        <f>StockData[[#This Row],[CLOSE]]-StockData[[#This Row],[PREV. CLOSE]]</f>
        <v>-1.7000000000000455</v>
      </c>
      <c r="X1329" s="2">
        <f>IFERROR((StockData[[#This Row],[CLOSE]]-StockData[[#This Row],[PREV. CLOSE]])/StockData[[#This Row],[PREV. CLOSE]],0)</f>
        <v>-1.2769953051643534E-3</v>
      </c>
      <c r="Y1329" t="str">
        <f>IF(StockData[[#This Row],[Daily Return %]]&gt;0,"Gain",IF(StockData[[#This Row],[Daily Return %]]&lt;0,"Loss","No Change"))</f>
        <v>Loss</v>
      </c>
    </row>
    <row r="1330" spans="1:25" x14ac:dyDescent="0.3">
      <c r="A1330" s="1">
        <v>45751</v>
      </c>
      <c r="B1330" s="1" t="s">
        <v>1374</v>
      </c>
      <c r="C1330" s="1" t="s">
        <v>96</v>
      </c>
      <c r="D1330">
        <f>MONTH(StockData[[#This Row],[DATE]])</f>
        <v>4</v>
      </c>
      <c r="E1330">
        <v>2025</v>
      </c>
      <c r="F1330" t="s">
        <v>97</v>
      </c>
      <c r="G1330" t="str">
        <f>"Q"&amp;ROUNDUP(StockData[[#This Row],[Month Number]]/3,0)</f>
        <v>Q2</v>
      </c>
      <c r="H1330" s="1" t="s">
        <v>1059</v>
      </c>
      <c r="I1330" s="1" t="s">
        <v>29</v>
      </c>
      <c r="J1330" t="s">
        <v>30</v>
      </c>
      <c r="K1330">
        <v>1329.55</v>
      </c>
      <c r="L1330">
        <v>1338.55</v>
      </c>
      <c r="M1330">
        <v>1322.1</v>
      </c>
      <c r="N1330">
        <v>1329.55</v>
      </c>
      <c r="O1330">
        <v>1335</v>
      </c>
      <c r="P1330">
        <v>1335.3</v>
      </c>
      <c r="Q1330">
        <v>1331.6</v>
      </c>
      <c r="R1330">
        <v>8648542</v>
      </c>
      <c r="S1330">
        <v>11516414124.299999</v>
      </c>
      <c r="T1330">
        <v>166068</v>
      </c>
      <c r="U1330">
        <v>5768811</v>
      </c>
      <c r="V1330">
        <v>66.7</v>
      </c>
      <c r="W1330" s="3">
        <f>StockData[[#This Row],[CLOSE]]-StockData[[#This Row],[PREV. CLOSE]]</f>
        <v>5.75</v>
      </c>
      <c r="X1330" s="2">
        <f>IFERROR((StockData[[#This Row],[CLOSE]]-StockData[[#This Row],[PREV. CLOSE]])/StockData[[#This Row],[PREV. CLOSE]],0)</f>
        <v>4.3247715392426009E-3</v>
      </c>
      <c r="Y1330" t="str">
        <f>IF(StockData[[#This Row],[Daily Return %]]&gt;0,"Gain",IF(StockData[[#This Row],[Daily Return %]]&lt;0,"Loss","No Change"))</f>
        <v>Gain</v>
      </c>
    </row>
    <row r="1331" spans="1:25" x14ac:dyDescent="0.3">
      <c r="A1331" s="1">
        <v>45754</v>
      </c>
      <c r="B1331" s="1" t="s">
        <v>1375</v>
      </c>
      <c r="C1331" s="1" t="s">
        <v>96</v>
      </c>
      <c r="D1331">
        <f>MONTH(StockData[[#This Row],[DATE]])</f>
        <v>4</v>
      </c>
      <c r="E1331">
        <v>2025</v>
      </c>
      <c r="F1331" t="s">
        <v>97</v>
      </c>
      <c r="G1331" t="str">
        <f>"Q"&amp;ROUNDUP(StockData[[#This Row],[Month Number]]/3,0)</f>
        <v>Q2</v>
      </c>
      <c r="H1331" s="1" t="s">
        <v>1059</v>
      </c>
      <c r="I1331" s="1" t="s">
        <v>29</v>
      </c>
      <c r="J1331" t="s">
        <v>30</v>
      </c>
      <c r="K1331">
        <v>1295.25</v>
      </c>
      <c r="L1331">
        <v>1325</v>
      </c>
      <c r="M1331">
        <v>1265</v>
      </c>
      <c r="N1331">
        <v>1335.3</v>
      </c>
      <c r="O1331">
        <v>1294.0999999999999</v>
      </c>
      <c r="P1331">
        <v>1287.55</v>
      </c>
      <c r="Q1331">
        <v>1290.47</v>
      </c>
      <c r="R1331">
        <v>19185012</v>
      </c>
      <c r="S1331">
        <v>24757611797.900002</v>
      </c>
      <c r="T1331">
        <v>515573</v>
      </c>
      <c r="U1331">
        <v>12055212</v>
      </c>
      <c r="V1331">
        <v>62.84</v>
      </c>
      <c r="W1331" s="3">
        <f>StockData[[#This Row],[CLOSE]]-StockData[[#This Row],[PREV. CLOSE]]</f>
        <v>-47.75</v>
      </c>
      <c r="X1331" s="2">
        <f>IFERROR((StockData[[#This Row],[CLOSE]]-StockData[[#This Row],[PREV. CLOSE]])/StockData[[#This Row],[PREV. CLOSE]],0)</f>
        <v>-3.5759754362315585E-2</v>
      </c>
      <c r="Y1331" t="str">
        <f>IF(StockData[[#This Row],[Daily Return %]]&gt;0,"Gain",IF(StockData[[#This Row],[Daily Return %]]&lt;0,"Loss","No Change"))</f>
        <v>Loss</v>
      </c>
    </row>
    <row r="1332" spans="1:25" x14ac:dyDescent="0.3">
      <c r="A1332" s="1">
        <v>45755</v>
      </c>
      <c r="B1332" s="1" t="s">
        <v>1376</v>
      </c>
      <c r="C1332" s="1" t="s">
        <v>96</v>
      </c>
      <c r="D1332">
        <f>MONTH(StockData[[#This Row],[DATE]])</f>
        <v>4</v>
      </c>
      <c r="E1332">
        <v>2025</v>
      </c>
      <c r="F1332" t="s">
        <v>97</v>
      </c>
      <c r="G1332" t="str">
        <f>"Q"&amp;ROUNDUP(StockData[[#This Row],[Month Number]]/3,0)</f>
        <v>Q2</v>
      </c>
      <c r="H1332" s="1" t="s">
        <v>1059</v>
      </c>
      <c r="I1332" s="1" t="s">
        <v>29</v>
      </c>
      <c r="J1332" t="s">
        <v>30</v>
      </c>
      <c r="K1332">
        <v>1299.8499999999999</v>
      </c>
      <c r="L1332">
        <v>1310.05</v>
      </c>
      <c r="M1332">
        <v>1287.3499999999999</v>
      </c>
      <c r="N1332">
        <v>1287.55</v>
      </c>
      <c r="O1332">
        <v>1300.05</v>
      </c>
      <c r="P1332">
        <v>1299.9000000000001</v>
      </c>
      <c r="Q1332">
        <v>1298.3499999999999</v>
      </c>
      <c r="R1332">
        <v>13085762</v>
      </c>
      <c r="S1332">
        <v>16989934735.700001</v>
      </c>
      <c r="T1332">
        <v>171223</v>
      </c>
      <c r="U1332">
        <v>6242577</v>
      </c>
      <c r="V1332">
        <v>47.71</v>
      </c>
      <c r="W1332" s="3">
        <f>StockData[[#This Row],[CLOSE]]-StockData[[#This Row],[PREV. CLOSE]]</f>
        <v>12.350000000000136</v>
      </c>
      <c r="X1332" s="2">
        <f>IFERROR((StockData[[#This Row],[CLOSE]]-StockData[[#This Row],[PREV. CLOSE]])/StockData[[#This Row],[PREV. CLOSE]],0)</f>
        <v>9.5918605102715514E-3</v>
      </c>
      <c r="Y1332" t="str">
        <f>IF(StockData[[#This Row],[Daily Return %]]&gt;0,"Gain",IF(StockData[[#This Row],[Daily Return %]]&lt;0,"Loss","No Change"))</f>
        <v>Gain</v>
      </c>
    </row>
    <row r="1333" spans="1:25" x14ac:dyDescent="0.3">
      <c r="A1333" s="1">
        <v>45756</v>
      </c>
      <c r="B1333" s="1" t="s">
        <v>1377</v>
      </c>
      <c r="C1333" s="1" t="s">
        <v>96</v>
      </c>
      <c r="D1333">
        <f>MONTH(StockData[[#This Row],[DATE]])</f>
        <v>4</v>
      </c>
      <c r="E1333">
        <v>2025</v>
      </c>
      <c r="F1333" t="s">
        <v>97</v>
      </c>
      <c r="G1333" t="str">
        <f>"Q"&amp;ROUNDUP(StockData[[#This Row],[Month Number]]/3,0)</f>
        <v>Q2</v>
      </c>
      <c r="H1333" s="1" t="s">
        <v>1059</v>
      </c>
      <c r="I1333" s="1" t="s">
        <v>29</v>
      </c>
      <c r="J1333" t="s">
        <v>30</v>
      </c>
      <c r="K1333">
        <v>1304.95</v>
      </c>
      <c r="L1333">
        <v>1305.0999999999999</v>
      </c>
      <c r="M1333">
        <v>1284.5</v>
      </c>
      <c r="N1333">
        <v>1299.9000000000001</v>
      </c>
      <c r="O1333">
        <v>1304</v>
      </c>
      <c r="P1333">
        <v>1300.8</v>
      </c>
      <c r="Q1333">
        <v>1296.1199999999999</v>
      </c>
      <c r="R1333">
        <v>13005622</v>
      </c>
      <c r="S1333">
        <v>16856903289.700001</v>
      </c>
      <c r="T1333">
        <v>237174</v>
      </c>
      <c r="U1333">
        <v>8758800</v>
      </c>
      <c r="V1333">
        <v>67.349999999999994</v>
      </c>
      <c r="W1333" s="3">
        <f>StockData[[#This Row],[CLOSE]]-StockData[[#This Row],[PREV. CLOSE]]</f>
        <v>0.89999999999986358</v>
      </c>
      <c r="X1333" s="2">
        <f>IFERROR((StockData[[#This Row],[CLOSE]]-StockData[[#This Row],[PREV. CLOSE]])/StockData[[#This Row],[PREV. CLOSE]],0)</f>
        <v>6.9236095084226749E-4</v>
      </c>
      <c r="Y1333" t="str">
        <f>IF(StockData[[#This Row],[Daily Return %]]&gt;0,"Gain",IF(StockData[[#This Row],[Daily Return %]]&lt;0,"Loss","No Change"))</f>
        <v>Gain</v>
      </c>
    </row>
    <row r="1334" spans="1:25" x14ac:dyDescent="0.3">
      <c r="A1334" s="1">
        <v>45758</v>
      </c>
      <c r="B1334" s="1" t="s">
        <v>1378</v>
      </c>
      <c r="C1334" s="1" t="s">
        <v>96</v>
      </c>
      <c r="D1334">
        <f>MONTH(StockData[[#This Row],[DATE]])</f>
        <v>4</v>
      </c>
      <c r="E1334">
        <v>2025</v>
      </c>
      <c r="F1334" t="s">
        <v>97</v>
      </c>
      <c r="G1334" t="str">
        <f>"Q"&amp;ROUNDUP(StockData[[#This Row],[Month Number]]/3,0)</f>
        <v>Q2</v>
      </c>
      <c r="H1334" s="1" t="s">
        <v>1059</v>
      </c>
      <c r="I1334" s="1" t="s">
        <v>29</v>
      </c>
      <c r="J1334" t="s">
        <v>30</v>
      </c>
      <c r="K1334">
        <v>1305.0999999999999</v>
      </c>
      <c r="L1334">
        <v>1325</v>
      </c>
      <c r="M1334">
        <v>1305.0999999999999</v>
      </c>
      <c r="N1334">
        <v>1300.8</v>
      </c>
      <c r="O1334">
        <v>1312.05</v>
      </c>
      <c r="P1334">
        <v>1311.65</v>
      </c>
      <c r="Q1334">
        <v>1314.61</v>
      </c>
      <c r="R1334">
        <v>13064247</v>
      </c>
      <c r="S1334">
        <v>17174325317.9</v>
      </c>
      <c r="T1334">
        <v>224885</v>
      </c>
      <c r="U1334">
        <v>8823752</v>
      </c>
      <c r="V1334">
        <v>67.540000000000006</v>
      </c>
      <c r="W1334" s="3">
        <f>StockData[[#This Row],[CLOSE]]-StockData[[#This Row],[PREV. CLOSE]]</f>
        <v>10.850000000000136</v>
      </c>
      <c r="X1334" s="2">
        <f>IFERROR((StockData[[#This Row],[CLOSE]]-StockData[[#This Row],[PREV. CLOSE]])/StockData[[#This Row],[PREV. CLOSE]],0)</f>
        <v>8.3410209102092077E-3</v>
      </c>
      <c r="Y1334" t="str">
        <f>IF(StockData[[#This Row],[Daily Return %]]&gt;0,"Gain",IF(StockData[[#This Row],[Daily Return %]]&lt;0,"Loss","No Change"))</f>
        <v>Gain</v>
      </c>
    </row>
    <row r="1335" spans="1:25" x14ac:dyDescent="0.3">
      <c r="A1335" s="1">
        <v>45762</v>
      </c>
      <c r="B1335" s="1" t="s">
        <v>1379</v>
      </c>
      <c r="C1335" s="1" t="s">
        <v>96</v>
      </c>
      <c r="D1335">
        <f>MONTH(StockData[[#This Row],[DATE]])</f>
        <v>4</v>
      </c>
      <c r="E1335">
        <v>2025</v>
      </c>
      <c r="F1335" t="s">
        <v>97</v>
      </c>
      <c r="G1335" t="str">
        <f>"Q"&amp;ROUNDUP(StockData[[#This Row],[Month Number]]/3,0)</f>
        <v>Q2</v>
      </c>
      <c r="H1335" s="1" t="s">
        <v>1059</v>
      </c>
      <c r="I1335" s="1" t="s">
        <v>29</v>
      </c>
      <c r="J1335" t="s">
        <v>30</v>
      </c>
      <c r="K1335">
        <v>1351</v>
      </c>
      <c r="L1335">
        <v>1354.3</v>
      </c>
      <c r="M1335">
        <v>1336.2</v>
      </c>
      <c r="N1335">
        <v>1311.65</v>
      </c>
      <c r="O1335">
        <v>1350.4</v>
      </c>
      <c r="P1335">
        <v>1350.2</v>
      </c>
      <c r="Q1335">
        <v>1347.7</v>
      </c>
      <c r="R1335">
        <v>15202603</v>
      </c>
      <c r="S1335">
        <v>20488528370.700001</v>
      </c>
      <c r="T1335">
        <v>222333</v>
      </c>
      <c r="U1335">
        <v>10576959</v>
      </c>
      <c r="V1335">
        <v>69.569999999999993</v>
      </c>
      <c r="W1335" s="3">
        <f>StockData[[#This Row],[CLOSE]]-StockData[[#This Row],[PREV. CLOSE]]</f>
        <v>38.549999999999955</v>
      </c>
      <c r="X1335" s="2">
        <f>IFERROR((StockData[[#This Row],[CLOSE]]-StockData[[#This Row],[PREV. CLOSE]])/StockData[[#This Row],[PREV. CLOSE]],0)</f>
        <v>2.9390462394693669E-2</v>
      </c>
      <c r="Y1335" t="str">
        <f>IF(StockData[[#This Row],[Daily Return %]]&gt;0,"Gain",IF(StockData[[#This Row],[Daily Return %]]&lt;0,"Loss","No Change"))</f>
        <v>Gain</v>
      </c>
    </row>
    <row r="1336" spans="1:25" x14ac:dyDescent="0.3">
      <c r="A1336" s="1">
        <v>45763</v>
      </c>
      <c r="B1336" s="1" t="s">
        <v>1380</v>
      </c>
      <c r="C1336" s="1" t="s">
        <v>96</v>
      </c>
      <c r="D1336">
        <f>MONTH(StockData[[#This Row],[DATE]])</f>
        <v>4</v>
      </c>
      <c r="E1336">
        <v>2025</v>
      </c>
      <c r="F1336" t="s">
        <v>97</v>
      </c>
      <c r="G1336" t="str">
        <f>"Q"&amp;ROUNDUP(StockData[[#This Row],[Month Number]]/3,0)</f>
        <v>Q2</v>
      </c>
      <c r="H1336" s="1" t="s">
        <v>1059</v>
      </c>
      <c r="I1336" s="1" t="s">
        <v>29</v>
      </c>
      <c r="J1336" t="s">
        <v>30</v>
      </c>
      <c r="K1336">
        <v>1357</v>
      </c>
      <c r="L1336">
        <v>1359.7</v>
      </c>
      <c r="M1336">
        <v>1342.9</v>
      </c>
      <c r="N1336">
        <v>1350.2</v>
      </c>
      <c r="O1336">
        <v>1358</v>
      </c>
      <c r="P1336">
        <v>1356.4</v>
      </c>
      <c r="Q1336">
        <v>1350.44</v>
      </c>
      <c r="R1336">
        <v>14039073</v>
      </c>
      <c r="S1336">
        <v>18958940775</v>
      </c>
      <c r="T1336">
        <v>180990</v>
      </c>
      <c r="U1336">
        <v>10703064</v>
      </c>
      <c r="V1336">
        <v>76.239999999999995</v>
      </c>
      <c r="W1336" s="3">
        <f>StockData[[#This Row],[CLOSE]]-StockData[[#This Row],[PREV. CLOSE]]</f>
        <v>6.2000000000000455</v>
      </c>
      <c r="X1336" s="2">
        <f>IFERROR((StockData[[#This Row],[CLOSE]]-StockData[[#This Row],[PREV. CLOSE]])/StockData[[#This Row],[PREV. CLOSE]],0)</f>
        <v>4.5919123092875462E-3</v>
      </c>
      <c r="Y1336" t="str">
        <f>IF(StockData[[#This Row],[Daily Return %]]&gt;0,"Gain",IF(StockData[[#This Row],[Daily Return %]]&lt;0,"Loss","No Change"))</f>
        <v>Gain</v>
      </c>
    </row>
    <row r="1337" spans="1:25" x14ac:dyDescent="0.3">
      <c r="A1337" s="1">
        <v>45764</v>
      </c>
      <c r="B1337" s="1" t="s">
        <v>1381</v>
      </c>
      <c r="C1337" s="1" t="s">
        <v>96</v>
      </c>
      <c r="D1337">
        <f>MONTH(StockData[[#This Row],[DATE]])</f>
        <v>4</v>
      </c>
      <c r="E1337">
        <v>2025</v>
      </c>
      <c r="F1337" t="s">
        <v>97</v>
      </c>
      <c r="G1337" t="str">
        <f>"Q"&amp;ROUNDUP(StockData[[#This Row],[Month Number]]/3,0)</f>
        <v>Q2</v>
      </c>
      <c r="H1337" s="1" t="s">
        <v>1059</v>
      </c>
      <c r="I1337" s="1" t="s">
        <v>29</v>
      </c>
      <c r="J1337" t="s">
        <v>30</v>
      </c>
      <c r="K1337">
        <v>1362</v>
      </c>
      <c r="L1337">
        <v>1408.9</v>
      </c>
      <c r="M1337">
        <v>1360.1</v>
      </c>
      <c r="N1337">
        <v>1356.4</v>
      </c>
      <c r="O1337">
        <v>1407</v>
      </c>
      <c r="P1337">
        <v>1406.7</v>
      </c>
      <c r="Q1337">
        <v>1391.92</v>
      </c>
      <c r="R1337">
        <v>17490424</v>
      </c>
      <c r="S1337">
        <v>24345198635.099998</v>
      </c>
      <c r="T1337">
        <v>294006</v>
      </c>
      <c r="U1337">
        <v>10291194</v>
      </c>
      <c r="V1337">
        <v>58.84</v>
      </c>
      <c r="W1337" s="3">
        <f>StockData[[#This Row],[CLOSE]]-StockData[[#This Row],[PREV. CLOSE]]</f>
        <v>50.299999999999955</v>
      </c>
      <c r="X1337" s="2">
        <f>IFERROR((StockData[[#This Row],[CLOSE]]-StockData[[#This Row],[PREV. CLOSE]])/StockData[[#This Row],[PREV. CLOSE]],0)</f>
        <v>3.7083456207608341E-2</v>
      </c>
      <c r="Y1337" t="str">
        <f>IF(StockData[[#This Row],[Daily Return %]]&gt;0,"Gain",IF(StockData[[#This Row],[Daily Return %]]&lt;0,"Loss","No Change"))</f>
        <v>Gain</v>
      </c>
    </row>
    <row r="1338" spans="1:25" x14ac:dyDescent="0.3">
      <c r="A1338" s="1">
        <v>45768</v>
      </c>
      <c r="B1338" s="1" t="s">
        <v>1382</v>
      </c>
      <c r="C1338" s="1" t="s">
        <v>96</v>
      </c>
      <c r="D1338">
        <f>MONTH(StockData[[#This Row],[DATE]])</f>
        <v>4</v>
      </c>
      <c r="E1338">
        <v>2025</v>
      </c>
      <c r="F1338" t="s">
        <v>97</v>
      </c>
      <c r="G1338" t="str">
        <f>"Q"&amp;ROUNDUP(StockData[[#This Row],[Month Number]]/3,0)</f>
        <v>Q2</v>
      </c>
      <c r="H1338" s="1" t="s">
        <v>1059</v>
      </c>
      <c r="I1338" s="1" t="s">
        <v>29</v>
      </c>
      <c r="J1338" t="s">
        <v>30</v>
      </c>
      <c r="K1338">
        <v>1436</v>
      </c>
      <c r="L1338">
        <v>1436</v>
      </c>
      <c r="M1338">
        <v>1404.7</v>
      </c>
      <c r="N1338">
        <v>1406.7</v>
      </c>
      <c r="O1338">
        <v>1408.1</v>
      </c>
      <c r="P1338">
        <v>1409.8</v>
      </c>
      <c r="Q1338">
        <v>1416.7</v>
      </c>
      <c r="R1338">
        <v>16882426</v>
      </c>
      <c r="S1338">
        <v>23917404930.599998</v>
      </c>
      <c r="T1338">
        <v>291654</v>
      </c>
      <c r="U1338">
        <v>8826072</v>
      </c>
      <c r="V1338">
        <v>52.28</v>
      </c>
      <c r="W1338" s="3">
        <f>StockData[[#This Row],[CLOSE]]-StockData[[#This Row],[PREV. CLOSE]]</f>
        <v>3.0999999999999091</v>
      </c>
      <c r="X1338" s="2">
        <f>IFERROR((StockData[[#This Row],[CLOSE]]-StockData[[#This Row],[PREV. CLOSE]])/StockData[[#This Row],[PREV. CLOSE]],0)</f>
        <v>2.2037392478850564E-3</v>
      </c>
      <c r="Y1338" t="str">
        <f>IF(StockData[[#This Row],[Daily Return %]]&gt;0,"Gain",IF(StockData[[#This Row],[Daily Return %]]&lt;0,"Loss","No Change"))</f>
        <v>Gain</v>
      </c>
    </row>
    <row r="1339" spans="1:25" x14ac:dyDescent="0.3">
      <c r="A1339" s="1">
        <v>45769</v>
      </c>
      <c r="B1339" s="1" t="s">
        <v>1383</v>
      </c>
      <c r="C1339" s="1" t="s">
        <v>96</v>
      </c>
      <c r="D1339">
        <f>MONTH(StockData[[#This Row],[DATE]])</f>
        <v>4</v>
      </c>
      <c r="E1339">
        <v>2025</v>
      </c>
      <c r="F1339" t="s">
        <v>97</v>
      </c>
      <c r="G1339" t="str">
        <f>"Q"&amp;ROUNDUP(StockData[[#This Row],[Month Number]]/3,0)</f>
        <v>Q2</v>
      </c>
      <c r="H1339" s="1" t="s">
        <v>1059</v>
      </c>
      <c r="I1339" s="1" t="s">
        <v>29</v>
      </c>
      <c r="J1339" t="s">
        <v>30</v>
      </c>
      <c r="K1339">
        <v>1412.8</v>
      </c>
      <c r="L1339">
        <v>1418.8</v>
      </c>
      <c r="M1339">
        <v>1398.9</v>
      </c>
      <c r="N1339">
        <v>1409.8</v>
      </c>
      <c r="O1339">
        <v>1414</v>
      </c>
      <c r="P1339">
        <v>1416.5</v>
      </c>
      <c r="Q1339">
        <v>1410.65</v>
      </c>
      <c r="R1339">
        <v>16135274</v>
      </c>
      <c r="S1339">
        <v>22761177353.900002</v>
      </c>
      <c r="T1339">
        <v>275616</v>
      </c>
      <c r="U1339">
        <v>10389426</v>
      </c>
      <c r="V1339">
        <v>64.39</v>
      </c>
      <c r="W1339" s="3">
        <f>StockData[[#This Row],[CLOSE]]-StockData[[#This Row],[PREV. CLOSE]]</f>
        <v>6.7000000000000455</v>
      </c>
      <c r="X1339" s="2">
        <f>IFERROR((StockData[[#This Row],[CLOSE]]-StockData[[#This Row],[PREV. CLOSE]])/StockData[[#This Row],[PREV. CLOSE]],0)</f>
        <v>4.7524471556249434E-3</v>
      </c>
      <c r="Y1339" t="str">
        <f>IF(StockData[[#This Row],[Daily Return %]]&gt;0,"Gain",IF(StockData[[#This Row],[Daily Return %]]&lt;0,"Loss","No Change"))</f>
        <v>Gain</v>
      </c>
    </row>
    <row r="1340" spans="1:25" x14ac:dyDescent="0.3">
      <c r="A1340" s="1">
        <v>45770</v>
      </c>
      <c r="B1340" s="1" t="s">
        <v>1384</v>
      </c>
      <c r="C1340" s="1" t="s">
        <v>96</v>
      </c>
      <c r="D1340">
        <f>MONTH(StockData[[#This Row],[DATE]])</f>
        <v>4</v>
      </c>
      <c r="E1340">
        <v>2025</v>
      </c>
      <c r="F1340" t="s">
        <v>97</v>
      </c>
      <c r="G1340" t="str">
        <f>"Q"&amp;ROUNDUP(StockData[[#This Row],[Month Number]]/3,0)</f>
        <v>Q2</v>
      </c>
      <c r="H1340" s="1" t="s">
        <v>1059</v>
      </c>
      <c r="I1340" s="1" t="s">
        <v>29</v>
      </c>
      <c r="J1340" t="s">
        <v>30</v>
      </c>
      <c r="K1340">
        <v>1429</v>
      </c>
      <c r="L1340">
        <v>1429.9</v>
      </c>
      <c r="M1340">
        <v>1411.3</v>
      </c>
      <c r="N1340">
        <v>1416.5</v>
      </c>
      <c r="O1340">
        <v>1422</v>
      </c>
      <c r="P1340">
        <v>1424.4</v>
      </c>
      <c r="Q1340">
        <v>1421.06</v>
      </c>
      <c r="R1340">
        <v>13990764</v>
      </c>
      <c r="S1340">
        <v>19881670203.599998</v>
      </c>
      <c r="T1340">
        <v>220724</v>
      </c>
      <c r="U1340">
        <v>11054767</v>
      </c>
      <c r="V1340">
        <v>79.010000000000005</v>
      </c>
      <c r="W1340" s="3">
        <f>StockData[[#This Row],[CLOSE]]-StockData[[#This Row],[PREV. CLOSE]]</f>
        <v>7.9000000000000909</v>
      </c>
      <c r="X1340" s="2">
        <f>IFERROR((StockData[[#This Row],[CLOSE]]-StockData[[#This Row],[PREV. CLOSE]])/StockData[[#This Row],[PREV. CLOSE]],0)</f>
        <v>5.5771267207907456E-3</v>
      </c>
      <c r="Y1340" t="str">
        <f>IF(StockData[[#This Row],[Daily Return %]]&gt;0,"Gain",IF(StockData[[#This Row],[Daily Return %]]&lt;0,"Loss","No Change"))</f>
        <v>Gain</v>
      </c>
    </row>
    <row r="1341" spans="1:25" x14ac:dyDescent="0.3">
      <c r="A1341" s="1">
        <v>45771</v>
      </c>
      <c r="B1341" s="1" t="s">
        <v>1385</v>
      </c>
      <c r="C1341" s="1" t="s">
        <v>96</v>
      </c>
      <c r="D1341">
        <f>MONTH(StockData[[#This Row],[DATE]])</f>
        <v>4</v>
      </c>
      <c r="E1341">
        <v>2025</v>
      </c>
      <c r="F1341" t="s">
        <v>97</v>
      </c>
      <c r="G1341" t="str">
        <f>"Q"&amp;ROUNDUP(StockData[[#This Row],[Month Number]]/3,0)</f>
        <v>Q2</v>
      </c>
      <c r="H1341" s="1" t="s">
        <v>1059</v>
      </c>
      <c r="I1341" s="1" t="s">
        <v>29</v>
      </c>
      <c r="J1341" t="s">
        <v>30</v>
      </c>
      <c r="K1341">
        <v>1416.3</v>
      </c>
      <c r="L1341">
        <v>1421.2</v>
      </c>
      <c r="M1341">
        <v>1398.8</v>
      </c>
      <c r="N1341">
        <v>1424.4</v>
      </c>
      <c r="O1341">
        <v>1401</v>
      </c>
      <c r="P1341">
        <v>1402.7</v>
      </c>
      <c r="Q1341">
        <v>1407.84</v>
      </c>
      <c r="R1341">
        <v>15678099</v>
      </c>
      <c r="S1341">
        <v>22072210947.599998</v>
      </c>
      <c r="T1341">
        <v>210098</v>
      </c>
      <c r="U1341">
        <v>9875876</v>
      </c>
      <c r="V1341">
        <v>62.99</v>
      </c>
      <c r="W1341" s="3">
        <f>StockData[[#This Row],[CLOSE]]-StockData[[#This Row],[PREV. CLOSE]]</f>
        <v>-21.700000000000045</v>
      </c>
      <c r="X1341" s="2">
        <f>IFERROR((StockData[[#This Row],[CLOSE]]-StockData[[#This Row],[PREV. CLOSE]])/StockData[[#This Row],[PREV. CLOSE]],0)</f>
        <v>-1.5234484695310337E-2</v>
      </c>
      <c r="Y1341" t="str">
        <f>IF(StockData[[#This Row],[Daily Return %]]&gt;0,"Gain",IF(StockData[[#This Row],[Daily Return %]]&lt;0,"Loss","No Change"))</f>
        <v>Loss</v>
      </c>
    </row>
    <row r="1342" spans="1:25" x14ac:dyDescent="0.3">
      <c r="A1342" s="1">
        <v>45772</v>
      </c>
      <c r="B1342" s="1" t="s">
        <v>1386</v>
      </c>
      <c r="C1342" s="1" t="s">
        <v>96</v>
      </c>
      <c r="D1342">
        <f>MONTH(StockData[[#This Row],[DATE]])</f>
        <v>4</v>
      </c>
      <c r="E1342">
        <v>2025</v>
      </c>
      <c r="F1342" t="s">
        <v>97</v>
      </c>
      <c r="G1342" t="str">
        <f>"Q"&amp;ROUNDUP(StockData[[#This Row],[Month Number]]/3,0)</f>
        <v>Q2</v>
      </c>
      <c r="H1342" s="1" t="s">
        <v>1059</v>
      </c>
      <c r="I1342" s="1" t="s">
        <v>29</v>
      </c>
      <c r="J1342" t="s">
        <v>30</v>
      </c>
      <c r="K1342">
        <v>1410</v>
      </c>
      <c r="L1342">
        <v>1414.8</v>
      </c>
      <c r="M1342">
        <v>1388.4</v>
      </c>
      <c r="N1342">
        <v>1402.7</v>
      </c>
      <c r="O1342">
        <v>1403</v>
      </c>
      <c r="P1342">
        <v>1404.8</v>
      </c>
      <c r="Q1342">
        <v>1400.91</v>
      </c>
      <c r="R1342">
        <v>11705093</v>
      </c>
      <c r="S1342">
        <v>16397782261.9</v>
      </c>
      <c r="T1342">
        <v>234552</v>
      </c>
      <c r="U1342">
        <v>6967494</v>
      </c>
      <c r="V1342">
        <v>59.53</v>
      </c>
      <c r="W1342" s="3">
        <f>StockData[[#This Row],[CLOSE]]-StockData[[#This Row],[PREV. CLOSE]]</f>
        <v>2.0999999999999091</v>
      </c>
      <c r="X1342" s="2">
        <f>IFERROR((StockData[[#This Row],[CLOSE]]-StockData[[#This Row],[PREV. CLOSE]])/StockData[[#This Row],[PREV. CLOSE]],0)</f>
        <v>1.4971127111997641E-3</v>
      </c>
      <c r="Y1342" t="str">
        <f>IF(StockData[[#This Row],[Daily Return %]]&gt;0,"Gain",IF(StockData[[#This Row],[Daily Return %]]&lt;0,"Loss","No Change"))</f>
        <v>Gain</v>
      </c>
    </row>
    <row r="1343" spans="1:25" x14ac:dyDescent="0.3">
      <c r="A1343" s="1">
        <v>45775</v>
      </c>
      <c r="B1343" s="1" t="s">
        <v>1387</v>
      </c>
      <c r="C1343" s="1" t="s">
        <v>96</v>
      </c>
      <c r="D1343">
        <f>MONTH(StockData[[#This Row],[DATE]])</f>
        <v>4</v>
      </c>
      <c r="E1343">
        <v>2025</v>
      </c>
      <c r="F1343" t="s">
        <v>97</v>
      </c>
      <c r="G1343" t="str">
        <f>"Q"&amp;ROUNDUP(StockData[[#This Row],[Month Number]]/3,0)</f>
        <v>Q2</v>
      </c>
      <c r="H1343" s="1" t="s">
        <v>1059</v>
      </c>
      <c r="I1343" s="1" t="s">
        <v>29</v>
      </c>
      <c r="J1343" t="s">
        <v>30</v>
      </c>
      <c r="K1343">
        <v>1405.6</v>
      </c>
      <c r="L1343">
        <v>1435</v>
      </c>
      <c r="M1343">
        <v>1403.8</v>
      </c>
      <c r="N1343">
        <v>1404.8</v>
      </c>
      <c r="O1343">
        <v>1428</v>
      </c>
      <c r="P1343">
        <v>1428.8</v>
      </c>
      <c r="Q1343">
        <v>1427.33</v>
      </c>
      <c r="R1343">
        <v>10948561</v>
      </c>
      <c r="S1343">
        <v>15627194700.700001</v>
      </c>
      <c r="T1343">
        <v>192819</v>
      </c>
      <c r="U1343">
        <v>7494044</v>
      </c>
      <c r="V1343">
        <v>68.45</v>
      </c>
      <c r="W1343" s="3">
        <f>StockData[[#This Row],[CLOSE]]-StockData[[#This Row],[PREV. CLOSE]]</f>
        <v>24</v>
      </c>
      <c r="X1343" s="2">
        <f>IFERROR((StockData[[#This Row],[CLOSE]]-StockData[[#This Row],[PREV. CLOSE]])/StockData[[#This Row],[PREV. CLOSE]],0)</f>
        <v>1.7084282460136675E-2</v>
      </c>
      <c r="Y1343" t="str">
        <f>IF(StockData[[#This Row],[Daily Return %]]&gt;0,"Gain",IF(StockData[[#This Row],[Daily Return %]]&lt;0,"Loss","No Change"))</f>
        <v>Gain</v>
      </c>
    </row>
    <row r="1344" spans="1:25" x14ac:dyDescent="0.3">
      <c r="A1344" s="1">
        <v>45776</v>
      </c>
      <c r="B1344" s="1" t="s">
        <v>1388</v>
      </c>
      <c r="C1344" s="1" t="s">
        <v>96</v>
      </c>
      <c r="D1344">
        <f>MONTH(StockData[[#This Row],[DATE]])</f>
        <v>4</v>
      </c>
      <c r="E1344">
        <v>2025</v>
      </c>
      <c r="F1344" t="s">
        <v>97</v>
      </c>
      <c r="G1344" t="str">
        <f>"Q"&amp;ROUNDUP(StockData[[#This Row],[Month Number]]/3,0)</f>
        <v>Q2</v>
      </c>
      <c r="H1344" s="1" t="s">
        <v>1059</v>
      </c>
      <c r="I1344" s="1" t="s">
        <v>29</v>
      </c>
      <c r="J1344" t="s">
        <v>30</v>
      </c>
      <c r="K1344">
        <v>1428.8</v>
      </c>
      <c r="L1344">
        <v>1438.3</v>
      </c>
      <c r="M1344">
        <v>1422.6</v>
      </c>
      <c r="N1344">
        <v>1428.8</v>
      </c>
      <c r="O1344">
        <v>1425.5</v>
      </c>
      <c r="P1344">
        <v>1429.8</v>
      </c>
      <c r="Q1344">
        <v>1428.52</v>
      </c>
      <c r="R1344">
        <v>10786910</v>
      </c>
      <c r="S1344">
        <v>15409265024.5</v>
      </c>
      <c r="T1344">
        <v>223499</v>
      </c>
      <c r="U1344">
        <v>6392864</v>
      </c>
      <c r="V1344">
        <v>59.27</v>
      </c>
      <c r="W1344" s="3">
        <f>StockData[[#This Row],[CLOSE]]-StockData[[#This Row],[PREV. CLOSE]]</f>
        <v>1</v>
      </c>
      <c r="X1344" s="2">
        <f>IFERROR((StockData[[#This Row],[CLOSE]]-StockData[[#This Row],[PREV. CLOSE]])/StockData[[#This Row],[PREV. CLOSE]],0)</f>
        <v>6.9988801791713324E-4</v>
      </c>
      <c r="Y1344" t="str">
        <f>IF(StockData[[#This Row],[Daily Return %]]&gt;0,"Gain",IF(StockData[[#This Row],[Daily Return %]]&lt;0,"Loss","No Change"))</f>
        <v>Gain</v>
      </c>
    </row>
    <row r="1345" spans="1:25" x14ac:dyDescent="0.3">
      <c r="A1345" s="1">
        <v>45777</v>
      </c>
      <c r="B1345" s="1" t="s">
        <v>1389</v>
      </c>
      <c r="C1345" s="1" t="s">
        <v>96</v>
      </c>
      <c r="D1345">
        <f>MONTH(StockData[[#This Row],[DATE]])</f>
        <v>4</v>
      </c>
      <c r="E1345">
        <v>2025</v>
      </c>
      <c r="F1345" t="s">
        <v>97</v>
      </c>
      <c r="G1345" t="str">
        <f>"Q"&amp;ROUNDUP(StockData[[#This Row],[Month Number]]/3,0)</f>
        <v>Q2</v>
      </c>
      <c r="H1345" s="1" t="s">
        <v>1059</v>
      </c>
      <c r="I1345" s="1" t="s">
        <v>29</v>
      </c>
      <c r="J1345" t="s">
        <v>30</v>
      </c>
      <c r="K1345">
        <v>1433</v>
      </c>
      <c r="L1345">
        <v>1433.7</v>
      </c>
      <c r="M1345">
        <v>1400</v>
      </c>
      <c r="N1345">
        <v>1429.8</v>
      </c>
      <c r="O1345">
        <v>1424.3</v>
      </c>
      <c r="P1345">
        <v>1427</v>
      </c>
      <c r="Q1345">
        <v>1427.91</v>
      </c>
      <c r="R1345">
        <v>14192027</v>
      </c>
      <c r="S1345">
        <v>20264976307.299999</v>
      </c>
      <c r="T1345">
        <v>238248</v>
      </c>
      <c r="U1345">
        <v>10600497</v>
      </c>
      <c r="V1345">
        <v>74.69</v>
      </c>
      <c r="W1345" s="3">
        <f>StockData[[#This Row],[CLOSE]]-StockData[[#This Row],[PREV. CLOSE]]</f>
        <v>-2.7999999999999545</v>
      </c>
      <c r="X1345" s="2">
        <f>IFERROR((StockData[[#This Row],[CLOSE]]-StockData[[#This Row],[PREV. CLOSE]])/StockData[[#This Row],[PREV. CLOSE]],0)</f>
        <v>-1.9583158483703696E-3</v>
      </c>
      <c r="Y1345" t="str">
        <f>IF(StockData[[#This Row],[Daily Return %]]&gt;0,"Gain",IF(StockData[[#This Row],[Daily Return %]]&lt;0,"Loss","No Change"))</f>
        <v>Loss</v>
      </c>
    </row>
    <row r="1346" spans="1:25" x14ac:dyDescent="0.3">
      <c r="A1346" s="1">
        <v>45779</v>
      </c>
      <c r="B1346" s="1" t="s">
        <v>1390</v>
      </c>
      <c r="C1346" s="1" t="s">
        <v>119</v>
      </c>
      <c r="D1346">
        <f>MONTH(StockData[[#This Row],[DATE]])</f>
        <v>5</v>
      </c>
      <c r="E1346">
        <v>2025</v>
      </c>
      <c r="F1346" t="s">
        <v>97</v>
      </c>
      <c r="G1346" t="str">
        <f>"Q"&amp;ROUNDUP(StockData[[#This Row],[Month Number]]/3,0)</f>
        <v>Q2</v>
      </c>
      <c r="H1346" s="1" t="s">
        <v>1059</v>
      </c>
      <c r="I1346" s="1" t="s">
        <v>29</v>
      </c>
      <c r="J1346" t="s">
        <v>30</v>
      </c>
      <c r="K1346">
        <v>1426.9</v>
      </c>
      <c r="L1346">
        <v>1446.6</v>
      </c>
      <c r="M1346">
        <v>1424.6</v>
      </c>
      <c r="N1346">
        <v>1427</v>
      </c>
      <c r="O1346">
        <v>1429</v>
      </c>
      <c r="P1346">
        <v>1432.4</v>
      </c>
      <c r="Q1346">
        <v>1436.51</v>
      </c>
      <c r="R1346">
        <v>10763492</v>
      </c>
      <c r="S1346">
        <v>15461819959.1</v>
      </c>
      <c r="T1346">
        <v>170242</v>
      </c>
      <c r="U1346">
        <v>7347476</v>
      </c>
      <c r="V1346">
        <v>68.260000000000005</v>
      </c>
      <c r="W1346" s="3">
        <f>StockData[[#This Row],[CLOSE]]-StockData[[#This Row],[PREV. CLOSE]]</f>
        <v>5.4000000000000909</v>
      </c>
      <c r="X1346" s="2">
        <f>IFERROR((StockData[[#This Row],[CLOSE]]-StockData[[#This Row],[PREV. CLOSE]])/StockData[[#This Row],[PREV. CLOSE]],0)</f>
        <v>3.7841625788367843E-3</v>
      </c>
      <c r="Y1346" t="str">
        <f>IF(StockData[[#This Row],[Daily Return %]]&gt;0,"Gain",IF(StockData[[#This Row],[Daily Return %]]&lt;0,"Loss","No Change"))</f>
        <v>Gain</v>
      </c>
    </row>
    <row r="1347" spans="1:25" x14ac:dyDescent="0.3">
      <c r="A1347" s="1">
        <v>45782</v>
      </c>
      <c r="B1347" s="1" t="s">
        <v>1391</v>
      </c>
      <c r="C1347" s="1" t="s">
        <v>119</v>
      </c>
      <c r="D1347">
        <f>MONTH(StockData[[#This Row],[DATE]])</f>
        <v>5</v>
      </c>
      <c r="E1347">
        <v>2025</v>
      </c>
      <c r="F1347" t="s">
        <v>97</v>
      </c>
      <c r="G1347" t="str">
        <f>"Q"&amp;ROUNDUP(StockData[[#This Row],[Month Number]]/3,0)</f>
        <v>Q2</v>
      </c>
      <c r="H1347" s="1" t="s">
        <v>1059</v>
      </c>
      <c r="I1347" s="1" t="s">
        <v>29</v>
      </c>
      <c r="J1347" t="s">
        <v>30</v>
      </c>
      <c r="K1347">
        <v>1440</v>
      </c>
      <c r="L1347">
        <v>1446.8</v>
      </c>
      <c r="M1347">
        <v>1426</v>
      </c>
      <c r="N1347">
        <v>1432.4</v>
      </c>
      <c r="O1347">
        <v>1427.4</v>
      </c>
      <c r="P1347">
        <v>1429.4</v>
      </c>
      <c r="Q1347">
        <v>1432.29</v>
      </c>
      <c r="R1347">
        <v>4565705</v>
      </c>
      <c r="S1347">
        <v>6539397953.3999996</v>
      </c>
      <c r="T1347">
        <v>115354</v>
      </c>
      <c r="U1347">
        <v>2952560</v>
      </c>
      <c r="V1347">
        <v>64.67</v>
      </c>
      <c r="W1347" s="3">
        <f>StockData[[#This Row],[CLOSE]]-StockData[[#This Row],[PREV. CLOSE]]</f>
        <v>-3</v>
      </c>
      <c r="X1347" s="2">
        <f>IFERROR((StockData[[#This Row],[CLOSE]]-StockData[[#This Row],[PREV. CLOSE]])/StockData[[#This Row],[PREV. CLOSE]],0)</f>
        <v>-2.0943870427254955E-3</v>
      </c>
      <c r="Y1347" t="str">
        <f>IF(StockData[[#This Row],[Daily Return %]]&gt;0,"Gain",IF(StockData[[#This Row],[Daily Return %]]&lt;0,"Loss","No Change"))</f>
        <v>Loss</v>
      </c>
    </row>
    <row r="1348" spans="1:25" x14ac:dyDescent="0.3">
      <c r="A1348" s="1">
        <v>45783</v>
      </c>
      <c r="B1348" s="1" t="s">
        <v>1392</v>
      </c>
      <c r="C1348" s="1" t="s">
        <v>119</v>
      </c>
      <c r="D1348">
        <f>MONTH(StockData[[#This Row],[DATE]])</f>
        <v>5</v>
      </c>
      <c r="E1348">
        <v>2025</v>
      </c>
      <c r="F1348" t="s">
        <v>97</v>
      </c>
      <c r="G1348" t="str">
        <f>"Q"&amp;ROUNDUP(StockData[[#This Row],[Month Number]]/3,0)</f>
        <v>Q2</v>
      </c>
      <c r="H1348" s="1" t="s">
        <v>1059</v>
      </c>
      <c r="I1348" s="1" t="s">
        <v>29</v>
      </c>
      <c r="J1348" t="s">
        <v>30</v>
      </c>
      <c r="K1348">
        <v>1429</v>
      </c>
      <c r="L1348">
        <v>1433.7</v>
      </c>
      <c r="M1348">
        <v>1420.4</v>
      </c>
      <c r="N1348">
        <v>1429.4</v>
      </c>
      <c r="O1348">
        <v>1430</v>
      </c>
      <c r="P1348">
        <v>1431.6</v>
      </c>
      <c r="Q1348">
        <v>1428.23</v>
      </c>
      <c r="R1348">
        <v>6301690</v>
      </c>
      <c r="S1348">
        <v>9000265687.1000004</v>
      </c>
      <c r="T1348">
        <v>133476</v>
      </c>
      <c r="U1348">
        <v>3973156</v>
      </c>
      <c r="V1348">
        <v>63.05</v>
      </c>
      <c r="W1348" s="3">
        <f>StockData[[#This Row],[CLOSE]]-StockData[[#This Row],[PREV. CLOSE]]</f>
        <v>2.1999999999998181</v>
      </c>
      <c r="X1348" s="2">
        <f>IFERROR((StockData[[#This Row],[CLOSE]]-StockData[[#This Row],[PREV. CLOSE]])/StockData[[#This Row],[PREV. CLOSE]],0)</f>
        <v>1.5391073177555743E-3</v>
      </c>
      <c r="Y1348" t="str">
        <f>IF(StockData[[#This Row],[Daily Return %]]&gt;0,"Gain",IF(StockData[[#This Row],[Daily Return %]]&lt;0,"Loss","No Change"))</f>
        <v>Gain</v>
      </c>
    </row>
    <row r="1349" spans="1:25" x14ac:dyDescent="0.3">
      <c r="A1349" s="1">
        <v>45784</v>
      </c>
      <c r="B1349" s="1" t="s">
        <v>1393</v>
      </c>
      <c r="C1349" s="1" t="s">
        <v>119</v>
      </c>
      <c r="D1349">
        <f>MONTH(StockData[[#This Row],[DATE]])</f>
        <v>5</v>
      </c>
      <c r="E1349">
        <v>2025</v>
      </c>
      <c r="F1349" t="s">
        <v>97</v>
      </c>
      <c r="G1349" t="str">
        <f>"Q"&amp;ROUNDUP(StockData[[#This Row],[Month Number]]/3,0)</f>
        <v>Q2</v>
      </c>
      <c r="H1349" s="1" t="s">
        <v>1059</v>
      </c>
      <c r="I1349" s="1" t="s">
        <v>29</v>
      </c>
      <c r="J1349" t="s">
        <v>30</v>
      </c>
      <c r="K1349">
        <v>1425</v>
      </c>
      <c r="L1349">
        <v>1442</v>
      </c>
      <c r="M1349">
        <v>1421</v>
      </c>
      <c r="N1349">
        <v>1431.6</v>
      </c>
      <c r="O1349">
        <v>1437.1</v>
      </c>
      <c r="P1349">
        <v>1435.4</v>
      </c>
      <c r="Q1349">
        <v>1431.25</v>
      </c>
      <c r="R1349">
        <v>10480453</v>
      </c>
      <c r="S1349">
        <v>15000167610.700001</v>
      </c>
      <c r="T1349">
        <v>166481</v>
      </c>
      <c r="U1349">
        <v>7671334</v>
      </c>
      <c r="V1349">
        <v>73.2</v>
      </c>
      <c r="W1349" s="3">
        <f>StockData[[#This Row],[CLOSE]]-StockData[[#This Row],[PREV. CLOSE]]</f>
        <v>3.8000000000001819</v>
      </c>
      <c r="X1349" s="2">
        <f>IFERROR((StockData[[#This Row],[CLOSE]]-StockData[[#This Row],[PREV. CLOSE]])/StockData[[#This Row],[PREV. CLOSE]],0)</f>
        <v>2.654372729812924E-3</v>
      </c>
      <c r="Y1349" t="str">
        <f>IF(StockData[[#This Row],[Daily Return %]]&gt;0,"Gain",IF(StockData[[#This Row],[Daily Return %]]&lt;0,"Loss","No Change"))</f>
        <v>Gain</v>
      </c>
    </row>
    <row r="1350" spans="1:25" x14ac:dyDescent="0.3">
      <c r="A1350" s="1">
        <v>45785</v>
      </c>
      <c r="B1350" s="1" t="s">
        <v>1394</v>
      </c>
      <c r="C1350" s="1" t="s">
        <v>119</v>
      </c>
      <c r="D1350">
        <f>MONTH(StockData[[#This Row],[DATE]])</f>
        <v>5</v>
      </c>
      <c r="E1350">
        <v>2025</v>
      </c>
      <c r="F1350" t="s">
        <v>97</v>
      </c>
      <c r="G1350" t="str">
        <f>"Q"&amp;ROUNDUP(StockData[[#This Row],[Month Number]]/3,0)</f>
        <v>Q2</v>
      </c>
      <c r="H1350" s="1" t="s">
        <v>1059</v>
      </c>
      <c r="I1350" s="1" t="s">
        <v>29</v>
      </c>
      <c r="J1350" t="s">
        <v>30</v>
      </c>
      <c r="K1350">
        <v>1438.6</v>
      </c>
      <c r="L1350">
        <v>1448.9</v>
      </c>
      <c r="M1350">
        <v>1426.1</v>
      </c>
      <c r="N1350">
        <v>1435.4</v>
      </c>
      <c r="O1350">
        <v>1427.3</v>
      </c>
      <c r="P1350">
        <v>1435.5</v>
      </c>
      <c r="Q1350">
        <v>1439.49</v>
      </c>
      <c r="R1350">
        <v>15306490</v>
      </c>
      <c r="S1350">
        <v>22033510832</v>
      </c>
      <c r="T1350">
        <v>182407</v>
      </c>
      <c r="U1350">
        <v>11022294</v>
      </c>
      <c r="V1350">
        <v>72.010000000000005</v>
      </c>
      <c r="W1350" s="3">
        <f>StockData[[#This Row],[CLOSE]]-StockData[[#This Row],[PREV. CLOSE]]</f>
        <v>9.9999999999909051E-2</v>
      </c>
      <c r="X1350" s="2">
        <f>IFERROR((StockData[[#This Row],[CLOSE]]-StockData[[#This Row],[PREV. CLOSE]])/StockData[[#This Row],[PREV. CLOSE]],0)</f>
        <v>6.966699177923161E-5</v>
      </c>
      <c r="Y1350" t="str">
        <f>IF(StockData[[#This Row],[Daily Return %]]&gt;0,"Gain",IF(StockData[[#This Row],[Daily Return %]]&lt;0,"Loss","No Change"))</f>
        <v>Gain</v>
      </c>
    </row>
    <row r="1351" spans="1:25" x14ac:dyDescent="0.3">
      <c r="A1351" s="1">
        <v>45786</v>
      </c>
      <c r="B1351" s="1" t="s">
        <v>1395</v>
      </c>
      <c r="C1351" s="1" t="s">
        <v>119</v>
      </c>
      <c r="D1351">
        <f>MONTH(StockData[[#This Row],[DATE]])</f>
        <v>5</v>
      </c>
      <c r="E1351">
        <v>2025</v>
      </c>
      <c r="F1351" t="s">
        <v>97</v>
      </c>
      <c r="G1351" t="str">
        <f>"Q"&amp;ROUNDUP(StockData[[#This Row],[Month Number]]/3,0)</f>
        <v>Q2</v>
      </c>
      <c r="H1351" s="1" t="s">
        <v>1059</v>
      </c>
      <c r="I1351" s="1" t="s">
        <v>29</v>
      </c>
      <c r="J1351" t="s">
        <v>30</v>
      </c>
      <c r="K1351">
        <v>1415.2</v>
      </c>
      <c r="L1351">
        <v>1419.9</v>
      </c>
      <c r="M1351">
        <v>1387</v>
      </c>
      <c r="N1351">
        <v>1435.5</v>
      </c>
      <c r="O1351">
        <v>1389</v>
      </c>
      <c r="P1351">
        <v>1388.9</v>
      </c>
      <c r="Q1351">
        <v>1394.54</v>
      </c>
      <c r="R1351">
        <v>13491197</v>
      </c>
      <c r="S1351">
        <v>18814033148</v>
      </c>
      <c r="T1351">
        <v>248736</v>
      </c>
      <c r="U1351">
        <v>9814195</v>
      </c>
      <c r="V1351">
        <v>72.75</v>
      </c>
      <c r="W1351" s="3">
        <f>StockData[[#This Row],[CLOSE]]-StockData[[#This Row],[PREV. CLOSE]]</f>
        <v>-46.599999999999909</v>
      </c>
      <c r="X1351" s="2">
        <f>IFERROR((StockData[[#This Row],[CLOSE]]-StockData[[#This Row],[PREV. CLOSE]])/StockData[[#This Row],[PREV. CLOSE]],0)</f>
        <v>-3.2462556600487573E-2</v>
      </c>
      <c r="Y1351" t="str">
        <f>IF(StockData[[#This Row],[Daily Return %]]&gt;0,"Gain",IF(StockData[[#This Row],[Daily Return %]]&lt;0,"Loss","No Change"))</f>
        <v>Loss</v>
      </c>
    </row>
    <row r="1352" spans="1:25" x14ac:dyDescent="0.3">
      <c r="A1352" s="1">
        <v>45789</v>
      </c>
      <c r="B1352" s="1" t="s">
        <v>1396</v>
      </c>
      <c r="C1352" s="1" t="s">
        <v>119</v>
      </c>
      <c r="D1352">
        <f>MONTH(StockData[[#This Row],[DATE]])</f>
        <v>5</v>
      </c>
      <c r="E1352">
        <v>2025</v>
      </c>
      <c r="F1352" t="s">
        <v>97</v>
      </c>
      <c r="G1352" t="str">
        <f>"Q"&amp;ROUNDUP(StockData[[#This Row],[Month Number]]/3,0)</f>
        <v>Q2</v>
      </c>
      <c r="H1352" s="1" t="s">
        <v>1059</v>
      </c>
      <c r="I1352" s="1" t="s">
        <v>29</v>
      </c>
      <c r="J1352" t="s">
        <v>30</v>
      </c>
      <c r="K1352">
        <v>1409.4</v>
      </c>
      <c r="L1352">
        <v>1453</v>
      </c>
      <c r="M1352">
        <v>1404</v>
      </c>
      <c r="N1352">
        <v>1388.9</v>
      </c>
      <c r="O1352">
        <v>1451.5</v>
      </c>
      <c r="P1352">
        <v>1448.5</v>
      </c>
      <c r="Q1352">
        <v>1436.69</v>
      </c>
      <c r="R1352">
        <v>9925445</v>
      </c>
      <c r="S1352">
        <v>14259837185.1</v>
      </c>
      <c r="T1352">
        <v>180758</v>
      </c>
      <c r="U1352">
        <v>6650816</v>
      </c>
      <c r="V1352">
        <v>67.010000000000005</v>
      </c>
      <c r="W1352" s="3">
        <f>StockData[[#This Row],[CLOSE]]-StockData[[#This Row],[PREV. CLOSE]]</f>
        <v>59.599999999999909</v>
      </c>
      <c r="X1352" s="2">
        <f>IFERROR((StockData[[#This Row],[CLOSE]]-StockData[[#This Row],[PREV. CLOSE]])/StockData[[#This Row],[PREV. CLOSE]],0)</f>
        <v>4.2911656706746279E-2</v>
      </c>
      <c r="Y1352" t="str">
        <f>IF(StockData[[#This Row],[Daily Return %]]&gt;0,"Gain",IF(StockData[[#This Row],[Daily Return %]]&lt;0,"Loss","No Change"))</f>
        <v>Gain</v>
      </c>
    </row>
    <row r="1353" spans="1:25" x14ac:dyDescent="0.3">
      <c r="A1353" s="1">
        <v>45790</v>
      </c>
      <c r="B1353" s="1" t="s">
        <v>1397</v>
      </c>
      <c r="C1353" s="1" t="s">
        <v>119</v>
      </c>
      <c r="D1353">
        <f>MONTH(StockData[[#This Row],[DATE]])</f>
        <v>5</v>
      </c>
      <c r="E1353">
        <v>2025</v>
      </c>
      <c r="F1353" t="s">
        <v>97</v>
      </c>
      <c r="G1353" t="str">
        <f>"Q"&amp;ROUNDUP(StockData[[#This Row],[Month Number]]/3,0)</f>
        <v>Q2</v>
      </c>
      <c r="H1353" s="1" t="s">
        <v>1059</v>
      </c>
      <c r="I1353" s="1" t="s">
        <v>29</v>
      </c>
      <c r="J1353" t="s">
        <v>30</v>
      </c>
      <c r="K1353">
        <v>1440.1</v>
      </c>
      <c r="L1353">
        <v>1447.9</v>
      </c>
      <c r="M1353">
        <v>1427.4</v>
      </c>
      <c r="N1353">
        <v>1448.5</v>
      </c>
      <c r="O1353">
        <v>1430.8</v>
      </c>
      <c r="P1353">
        <v>1430.6</v>
      </c>
      <c r="Q1353">
        <v>1432.31</v>
      </c>
      <c r="R1353">
        <v>12475424</v>
      </c>
      <c r="S1353">
        <v>17868617217.5</v>
      </c>
      <c r="T1353">
        <v>209013</v>
      </c>
      <c r="U1353">
        <v>7683857</v>
      </c>
      <c r="V1353">
        <v>61.59</v>
      </c>
      <c r="W1353" s="3">
        <f>StockData[[#This Row],[CLOSE]]-StockData[[#This Row],[PREV. CLOSE]]</f>
        <v>-17.900000000000091</v>
      </c>
      <c r="X1353" s="2">
        <f>IFERROR((StockData[[#This Row],[CLOSE]]-StockData[[#This Row],[PREV. CLOSE]])/StockData[[#This Row],[PREV. CLOSE]],0)</f>
        <v>-1.2357611322057363E-2</v>
      </c>
      <c r="Y1353" t="str">
        <f>IF(StockData[[#This Row],[Daily Return %]]&gt;0,"Gain",IF(StockData[[#This Row],[Daily Return %]]&lt;0,"Loss","No Change"))</f>
        <v>Loss</v>
      </c>
    </row>
    <row r="1354" spans="1:25" x14ac:dyDescent="0.3">
      <c r="A1354" s="1">
        <v>45791</v>
      </c>
      <c r="B1354" s="1" t="s">
        <v>1398</v>
      </c>
      <c r="C1354" s="1" t="s">
        <v>119</v>
      </c>
      <c r="D1354">
        <f>MONTH(StockData[[#This Row],[DATE]])</f>
        <v>5</v>
      </c>
      <c r="E1354">
        <v>2025</v>
      </c>
      <c r="F1354" t="s">
        <v>97</v>
      </c>
      <c r="G1354" t="str">
        <f>"Q"&amp;ROUNDUP(StockData[[#This Row],[Month Number]]/3,0)</f>
        <v>Q2</v>
      </c>
      <c r="H1354" s="1" t="s">
        <v>1059</v>
      </c>
      <c r="I1354" s="1" t="s">
        <v>29</v>
      </c>
      <c r="J1354" t="s">
        <v>30</v>
      </c>
      <c r="K1354">
        <v>1429.9</v>
      </c>
      <c r="L1354">
        <v>1440.7</v>
      </c>
      <c r="M1354">
        <v>1417.3</v>
      </c>
      <c r="N1354">
        <v>1430.6</v>
      </c>
      <c r="O1354">
        <v>1427.4</v>
      </c>
      <c r="P1354">
        <v>1426.2</v>
      </c>
      <c r="Q1354">
        <v>1427.87</v>
      </c>
      <c r="R1354">
        <v>8026837</v>
      </c>
      <c r="S1354">
        <v>11461311035</v>
      </c>
      <c r="T1354">
        <v>143054</v>
      </c>
      <c r="U1354">
        <v>5721715</v>
      </c>
      <c r="V1354">
        <v>71.28</v>
      </c>
      <c r="W1354" s="3">
        <f>StockData[[#This Row],[CLOSE]]-StockData[[#This Row],[PREV. CLOSE]]</f>
        <v>-4.3999999999998636</v>
      </c>
      <c r="X1354" s="2">
        <f>IFERROR((StockData[[#This Row],[CLOSE]]-StockData[[#This Row],[PREV. CLOSE]])/StockData[[#This Row],[PREV. CLOSE]],0)</f>
        <v>-3.0756326017054828E-3</v>
      </c>
      <c r="Y1354" t="str">
        <f>IF(StockData[[#This Row],[Daily Return %]]&gt;0,"Gain",IF(StockData[[#This Row],[Daily Return %]]&lt;0,"Loss","No Change"))</f>
        <v>Loss</v>
      </c>
    </row>
    <row r="1355" spans="1:25" x14ac:dyDescent="0.3">
      <c r="A1355" s="1">
        <v>45792</v>
      </c>
      <c r="B1355" s="1" t="s">
        <v>1399</v>
      </c>
      <c r="C1355" s="1" t="s">
        <v>119</v>
      </c>
      <c r="D1355">
        <f>MONTH(StockData[[#This Row],[DATE]])</f>
        <v>5</v>
      </c>
      <c r="E1355">
        <v>2025</v>
      </c>
      <c r="F1355" t="s">
        <v>97</v>
      </c>
      <c r="G1355" t="str">
        <f>"Q"&amp;ROUNDUP(StockData[[#This Row],[Month Number]]/3,0)</f>
        <v>Q2</v>
      </c>
      <c r="H1355" s="1" t="s">
        <v>1059</v>
      </c>
      <c r="I1355" s="1" t="s">
        <v>29</v>
      </c>
      <c r="J1355" t="s">
        <v>30</v>
      </c>
      <c r="K1355">
        <v>1425.9</v>
      </c>
      <c r="L1355">
        <v>1456.5</v>
      </c>
      <c r="M1355">
        <v>1415.5</v>
      </c>
      <c r="N1355">
        <v>1426.2</v>
      </c>
      <c r="O1355">
        <v>1451</v>
      </c>
      <c r="P1355">
        <v>1450.8</v>
      </c>
      <c r="Q1355">
        <v>1438.96</v>
      </c>
      <c r="R1355">
        <v>18209264</v>
      </c>
      <c r="S1355">
        <v>26202383268.599998</v>
      </c>
      <c r="T1355">
        <v>211899</v>
      </c>
      <c r="U1355">
        <v>10202410</v>
      </c>
      <c r="V1355">
        <v>56.03</v>
      </c>
      <c r="W1355" s="3">
        <f>StockData[[#This Row],[CLOSE]]-StockData[[#This Row],[PREV. CLOSE]]</f>
        <v>24.599999999999909</v>
      </c>
      <c r="X1355" s="2">
        <f>IFERROR((StockData[[#This Row],[CLOSE]]-StockData[[#This Row],[PREV. CLOSE]])/StockData[[#This Row],[PREV. CLOSE]],0)</f>
        <v>1.7248632730332288E-2</v>
      </c>
      <c r="Y1355" t="str">
        <f>IF(StockData[[#This Row],[Daily Return %]]&gt;0,"Gain",IF(StockData[[#This Row],[Daily Return %]]&lt;0,"Loss","No Change"))</f>
        <v>Gain</v>
      </c>
    </row>
    <row r="1356" spans="1:25" x14ac:dyDescent="0.3">
      <c r="A1356" s="1">
        <v>45793</v>
      </c>
      <c r="B1356" s="1" t="s">
        <v>1400</v>
      </c>
      <c r="C1356" s="1" t="s">
        <v>119</v>
      </c>
      <c r="D1356">
        <f>MONTH(StockData[[#This Row],[DATE]])</f>
        <v>5</v>
      </c>
      <c r="E1356">
        <v>2025</v>
      </c>
      <c r="F1356" t="s">
        <v>97</v>
      </c>
      <c r="G1356" t="str">
        <f>"Q"&amp;ROUNDUP(StockData[[#This Row],[Month Number]]/3,0)</f>
        <v>Q2</v>
      </c>
      <c r="H1356" s="1" t="s">
        <v>1059</v>
      </c>
      <c r="I1356" s="1" t="s">
        <v>29</v>
      </c>
      <c r="J1356" t="s">
        <v>30</v>
      </c>
      <c r="K1356">
        <v>1453.3</v>
      </c>
      <c r="L1356">
        <v>1458.7</v>
      </c>
      <c r="M1356">
        <v>1447</v>
      </c>
      <c r="N1356">
        <v>1450.8</v>
      </c>
      <c r="O1356">
        <v>1452.4</v>
      </c>
      <c r="P1356">
        <v>1454</v>
      </c>
      <c r="Q1356">
        <v>1454.25</v>
      </c>
      <c r="R1356">
        <v>6439208</v>
      </c>
      <c r="S1356">
        <v>9364246054.8999996</v>
      </c>
      <c r="T1356">
        <v>145344</v>
      </c>
      <c r="U1356">
        <v>4516729</v>
      </c>
      <c r="V1356">
        <v>70.14</v>
      </c>
      <c r="W1356" s="3">
        <f>StockData[[#This Row],[CLOSE]]-StockData[[#This Row],[PREV. CLOSE]]</f>
        <v>3.2000000000000455</v>
      </c>
      <c r="X1356" s="2">
        <f>IFERROR((StockData[[#This Row],[CLOSE]]-StockData[[#This Row],[PREV. CLOSE]])/StockData[[#This Row],[PREV. CLOSE]],0)</f>
        <v>2.205679625034495E-3</v>
      </c>
      <c r="Y1356" t="str">
        <f>IF(StockData[[#This Row],[Daily Return %]]&gt;0,"Gain",IF(StockData[[#This Row],[Daily Return %]]&lt;0,"Loss","No Change"))</f>
        <v>Gain</v>
      </c>
    </row>
    <row r="1357" spans="1:25" x14ac:dyDescent="0.3">
      <c r="A1357" s="1">
        <v>45796</v>
      </c>
      <c r="B1357" s="1" t="s">
        <v>1401</v>
      </c>
      <c r="C1357" s="1" t="s">
        <v>119</v>
      </c>
      <c r="D1357">
        <f>MONTH(StockData[[#This Row],[DATE]])</f>
        <v>5</v>
      </c>
      <c r="E1357">
        <v>2025</v>
      </c>
      <c r="F1357" t="s">
        <v>97</v>
      </c>
      <c r="G1357" t="str">
        <f>"Q"&amp;ROUNDUP(StockData[[#This Row],[Month Number]]/3,0)</f>
        <v>Q2</v>
      </c>
      <c r="H1357" s="1" t="s">
        <v>1059</v>
      </c>
      <c r="I1357" s="1" t="s">
        <v>29</v>
      </c>
      <c r="J1357" t="s">
        <v>30</v>
      </c>
      <c r="K1357">
        <v>1446.5</v>
      </c>
      <c r="L1357">
        <v>1459.7</v>
      </c>
      <c r="M1357">
        <v>1443.8</v>
      </c>
      <c r="N1357">
        <v>1454</v>
      </c>
      <c r="O1357">
        <v>1447</v>
      </c>
      <c r="P1357">
        <v>1449</v>
      </c>
      <c r="Q1357">
        <v>1451.29</v>
      </c>
      <c r="R1357">
        <v>6005334</v>
      </c>
      <c r="S1357">
        <v>8715502198.1000004</v>
      </c>
      <c r="T1357">
        <v>139810</v>
      </c>
      <c r="U1357">
        <v>3954297</v>
      </c>
      <c r="V1357">
        <v>65.849999999999994</v>
      </c>
      <c r="W1357" s="3">
        <f>StockData[[#This Row],[CLOSE]]-StockData[[#This Row],[PREV. CLOSE]]</f>
        <v>-5</v>
      </c>
      <c r="X1357" s="2">
        <f>IFERROR((StockData[[#This Row],[CLOSE]]-StockData[[#This Row],[PREV. CLOSE]])/StockData[[#This Row],[PREV. CLOSE]],0)</f>
        <v>-3.4387895460797797E-3</v>
      </c>
      <c r="Y1357" t="str">
        <f>IF(StockData[[#This Row],[Daily Return %]]&gt;0,"Gain",IF(StockData[[#This Row],[Daily Return %]]&lt;0,"Loss","No Change"))</f>
        <v>Loss</v>
      </c>
    </row>
    <row r="1358" spans="1:25" x14ac:dyDescent="0.3">
      <c r="A1358" s="1">
        <v>45797</v>
      </c>
      <c r="B1358" s="1" t="s">
        <v>1402</v>
      </c>
      <c r="C1358" s="1" t="s">
        <v>119</v>
      </c>
      <c r="D1358">
        <f>MONTH(StockData[[#This Row],[DATE]])</f>
        <v>5</v>
      </c>
      <c r="E1358">
        <v>2025</v>
      </c>
      <c r="F1358" t="s">
        <v>97</v>
      </c>
      <c r="G1358" t="str">
        <f>"Q"&amp;ROUNDUP(StockData[[#This Row],[Month Number]]/3,0)</f>
        <v>Q2</v>
      </c>
      <c r="H1358" s="1" t="s">
        <v>1059</v>
      </c>
      <c r="I1358" s="1" t="s">
        <v>29</v>
      </c>
      <c r="J1358" t="s">
        <v>30</v>
      </c>
      <c r="K1358">
        <v>1450.2</v>
      </c>
      <c r="L1358">
        <v>1459</v>
      </c>
      <c r="M1358">
        <v>1435.5</v>
      </c>
      <c r="N1358">
        <v>1449</v>
      </c>
      <c r="O1358">
        <v>1439.5</v>
      </c>
      <c r="P1358">
        <v>1438.2</v>
      </c>
      <c r="Q1358">
        <v>1440.54</v>
      </c>
      <c r="R1358">
        <v>11352383</v>
      </c>
      <c r="S1358">
        <v>16353593402.1</v>
      </c>
      <c r="T1358">
        <v>128816</v>
      </c>
      <c r="U1358">
        <v>8054354</v>
      </c>
      <c r="V1358">
        <v>70.95</v>
      </c>
      <c r="W1358" s="3">
        <f>StockData[[#This Row],[CLOSE]]-StockData[[#This Row],[PREV. CLOSE]]</f>
        <v>-10.799999999999955</v>
      </c>
      <c r="X1358" s="2">
        <f>IFERROR((StockData[[#This Row],[CLOSE]]-StockData[[#This Row],[PREV. CLOSE]])/StockData[[#This Row],[PREV. CLOSE]],0)</f>
        <v>-7.4534161490682916E-3</v>
      </c>
      <c r="Y1358" t="str">
        <f>IF(StockData[[#This Row],[Daily Return %]]&gt;0,"Gain",IF(StockData[[#This Row],[Daily Return %]]&lt;0,"Loss","No Change"))</f>
        <v>Loss</v>
      </c>
    </row>
    <row r="1359" spans="1:25" x14ac:dyDescent="0.3">
      <c r="A1359" s="1">
        <v>45798</v>
      </c>
      <c r="B1359" s="1" t="s">
        <v>1403</v>
      </c>
      <c r="C1359" s="1" t="s">
        <v>119</v>
      </c>
      <c r="D1359">
        <f>MONTH(StockData[[#This Row],[DATE]])</f>
        <v>5</v>
      </c>
      <c r="E1359">
        <v>2025</v>
      </c>
      <c r="F1359" t="s">
        <v>97</v>
      </c>
      <c r="G1359" t="str">
        <f>"Q"&amp;ROUNDUP(StockData[[#This Row],[Month Number]]/3,0)</f>
        <v>Q2</v>
      </c>
      <c r="H1359" s="1" t="s">
        <v>1059</v>
      </c>
      <c r="I1359" s="1" t="s">
        <v>29</v>
      </c>
      <c r="J1359" t="s">
        <v>30</v>
      </c>
      <c r="K1359">
        <v>1442.9</v>
      </c>
      <c r="L1359">
        <v>1451.3</v>
      </c>
      <c r="M1359">
        <v>1438.5</v>
      </c>
      <c r="N1359">
        <v>1438.2</v>
      </c>
      <c r="O1359">
        <v>1445.4</v>
      </c>
      <c r="P1359">
        <v>1444.7</v>
      </c>
      <c r="Q1359">
        <v>1445.11</v>
      </c>
      <c r="R1359">
        <v>5510460</v>
      </c>
      <c r="S1359">
        <v>7963242254.5</v>
      </c>
      <c r="T1359">
        <v>106396</v>
      </c>
      <c r="U1359">
        <v>3293659</v>
      </c>
      <c r="V1359">
        <v>59.77</v>
      </c>
      <c r="W1359" s="3">
        <f>StockData[[#This Row],[CLOSE]]-StockData[[#This Row],[PREV. CLOSE]]</f>
        <v>6.5</v>
      </c>
      <c r="X1359" s="2">
        <f>IFERROR((StockData[[#This Row],[CLOSE]]-StockData[[#This Row],[PREV. CLOSE]])/StockData[[#This Row],[PREV. CLOSE]],0)</f>
        <v>4.5195383117786116E-3</v>
      </c>
      <c r="Y1359" t="str">
        <f>IF(StockData[[#This Row],[Daily Return %]]&gt;0,"Gain",IF(StockData[[#This Row],[Daily Return %]]&lt;0,"Loss","No Change"))</f>
        <v>Gain</v>
      </c>
    </row>
    <row r="1360" spans="1:25" x14ac:dyDescent="0.3">
      <c r="A1360" s="1">
        <v>45799</v>
      </c>
      <c r="B1360" s="1" t="s">
        <v>1404</v>
      </c>
      <c r="C1360" s="1" t="s">
        <v>119</v>
      </c>
      <c r="D1360">
        <f>MONTH(StockData[[#This Row],[DATE]])</f>
        <v>5</v>
      </c>
      <c r="E1360">
        <v>2025</v>
      </c>
      <c r="F1360" t="s">
        <v>97</v>
      </c>
      <c r="G1360" t="str">
        <f>"Q"&amp;ROUNDUP(StockData[[#This Row],[Month Number]]/3,0)</f>
        <v>Q2</v>
      </c>
      <c r="H1360" s="1" t="s">
        <v>1059</v>
      </c>
      <c r="I1360" s="1" t="s">
        <v>29</v>
      </c>
      <c r="J1360" t="s">
        <v>30</v>
      </c>
      <c r="K1360">
        <v>1441.1</v>
      </c>
      <c r="L1360">
        <v>1445.3</v>
      </c>
      <c r="M1360">
        <v>1427.8</v>
      </c>
      <c r="N1360">
        <v>1444.7</v>
      </c>
      <c r="O1360">
        <v>1440</v>
      </c>
      <c r="P1360">
        <v>1442.1</v>
      </c>
      <c r="Q1360">
        <v>1435.62</v>
      </c>
      <c r="R1360">
        <v>7245933</v>
      </c>
      <c r="S1360">
        <v>10402374075.4</v>
      </c>
      <c r="T1360">
        <v>147665</v>
      </c>
      <c r="U1360">
        <v>4114985</v>
      </c>
      <c r="V1360">
        <v>56.79</v>
      </c>
      <c r="W1360" s="3">
        <f>StockData[[#This Row],[CLOSE]]-StockData[[#This Row],[PREV. CLOSE]]</f>
        <v>-2.6000000000001364</v>
      </c>
      <c r="X1360" s="2">
        <f>IFERROR((StockData[[#This Row],[CLOSE]]-StockData[[#This Row],[PREV. CLOSE]])/StockData[[#This Row],[PREV. CLOSE]],0)</f>
        <v>-1.7996815947948614E-3</v>
      </c>
      <c r="Y1360" t="str">
        <f>IF(StockData[[#This Row],[Daily Return %]]&gt;0,"Gain",IF(StockData[[#This Row],[Daily Return %]]&lt;0,"Loss","No Change"))</f>
        <v>Loss</v>
      </c>
    </row>
    <row r="1361" spans="1:25" x14ac:dyDescent="0.3">
      <c r="A1361" s="1">
        <v>45800</v>
      </c>
      <c r="B1361" s="1" t="s">
        <v>1405</v>
      </c>
      <c r="C1361" s="1" t="s">
        <v>119</v>
      </c>
      <c r="D1361">
        <f>MONTH(StockData[[#This Row],[DATE]])</f>
        <v>5</v>
      </c>
      <c r="E1361">
        <v>2025</v>
      </c>
      <c r="F1361" t="s">
        <v>97</v>
      </c>
      <c r="G1361" t="str">
        <f>"Q"&amp;ROUNDUP(StockData[[#This Row],[Month Number]]/3,0)</f>
        <v>Q2</v>
      </c>
      <c r="H1361" s="1" t="s">
        <v>1059</v>
      </c>
      <c r="I1361" s="1" t="s">
        <v>29</v>
      </c>
      <c r="J1361" t="s">
        <v>30</v>
      </c>
      <c r="K1361">
        <v>1442.2</v>
      </c>
      <c r="L1361">
        <v>1451.8</v>
      </c>
      <c r="M1361">
        <v>1434.4</v>
      </c>
      <c r="N1361">
        <v>1442.1</v>
      </c>
      <c r="O1361">
        <v>1450.5</v>
      </c>
      <c r="P1361">
        <v>1449.8</v>
      </c>
      <c r="Q1361">
        <v>1446.83</v>
      </c>
      <c r="R1361">
        <v>5203706</v>
      </c>
      <c r="S1361">
        <v>7528852323.3000002</v>
      </c>
      <c r="T1361">
        <v>113699</v>
      </c>
      <c r="U1361">
        <v>3606983</v>
      </c>
      <c r="V1361">
        <v>69.319999999999993</v>
      </c>
      <c r="W1361" s="3">
        <f>StockData[[#This Row],[CLOSE]]-StockData[[#This Row],[PREV. CLOSE]]</f>
        <v>7.7000000000000455</v>
      </c>
      <c r="X1361" s="2">
        <f>IFERROR((StockData[[#This Row],[CLOSE]]-StockData[[#This Row],[PREV. CLOSE]])/StockData[[#This Row],[PREV. CLOSE]],0)</f>
        <v>5.3394355453852344E-3</v>
      </c>
      <c r="Y1361" t="str">
        <f>IF(StockData[[#This Row],[Daily Return %]]&gt;0,"Gain",IF(StockData[[#This Row],[Daily Return %]]&lt;0,"Loss","No Change"))</f>
        <v>Gain</v>
      </c>
    </row>
    <row r="1362" spans="1:25" x14ac:dyDescent="0.3">
      <c r="A1362" s="1">
        <v>45803</v>
      </c>
      <c r="B1362" s="1" t="s">
        <v>1406</v>
      </c>
      <c r="C1362" s="1" t="s">
        <v>119</v>
      </c>
      <c r="D1362">
        <f>MONTH(StockData[[#This Row],[DATE]])</f>
        <v>5</v>
      </c>
      <c r="E1362">
        <v>2025</v>
      </c>
      <c r="F1362" t="s">
        <v>97</v>
      </c>
      <c r="G1362" t="str">
        <f>"Q"&amp;ROUNDUP(StockData[[#This Row],[Month Number]]/3,0)</f>
        <v>Q2</v>
      </c>
      <c r="H1362" s="1" t="s">
        <v>1059</v>
      </c>
      <c r="I1362" s="1" t="s">
        <v>29</v>
      </c>
      <c r="J1362" t="s">
        <v>30</v>
      </c>
      <c r="K1362">
        <v>1458</v>
      </c>
      <c r="L1362">
        <v>1471.6</v>
      </c>
      <c r="M1362">
        <v>1455</v>
      </c>
      <c r="N1362">
        <v>1449.8</v>
      </c>
      <c r="O1362">
        <v>1460.5</v>
      </c>
      <c r="P1362">
        <v>1460.6</v>
      </c>
      <c r="Q1362">
        <v>1460.94</v>
      </c>
      <c r="R1362">
        <v>5608725</v>
      </c>
      <c r="S1362">
        <v>8193994503.6999998</v>
      </c>
      <c r="T1362">
        <v>189038</v>
      </c>
      <c r="U1362">
        <v>3892907</v>
      </c>
      <c r="V1362">
        <v>69.41</v>
      </c>
      <c r="W1362" s="3">
        <f>StockData[[#This Row],[CLOSE]]-StockData[[#This Row],[PREV. CLOSE]]</f>
        <v>10.799999999999955</v>
      </c>
      <c r="X1362" s="2">
        <f>IFERROR((StockData[[#This Row],[CLOSE]]-StockData[[#This Row],[PREV. CLOSE]])/StockData[[#This Row],[PREV. CLOSE]],0)</f>
        <v>7.449303352186477E-3</v>
      </c>
      <c r="Y1362" t="str">
        <f>IF(StockData[[#This Row],[Daily Return %]]&gt;0,"Gain",IF(StockData[[#This Row],[Daily Return %]]&lt;0,"Loss","No Change"))</f>
        <v>Gain</v>
      </c>
    </row>
    <row r="1363" spans="1:25" x14ac:dyDescent="0.3">
      <c r="A1363" s="1">
        <v>45804</v>
      </c>
      <c r="B1363" s="1" t="s">
        <v>1407</v>
      </c>
      <c r="C1363" s="1" t="s">
        <v>119</v>
      </c>
      <c r="D1363">
        <f>MONTH(StockData[[#This Row],[DATE]])</f>
        <v>5</v>
      </c>
      <c r="E1363">
        <v>2025</v>
      </c>
      <c r="F1363" t="s">
        <v>97</v>
      </c>
      <c r="G1363" t="str">
        <f>"Q"&amp;ROUNDUP(StockData[[#This Row],[Month Number]]/3,0)</f>
        <v>Q2</v>
      </c>
      <c r="H1363" s="1" t="s">
        <v>1059</v>
      </c>
      <c r="I1363" s="1" t="s">
        <v>29</v>
      </c>
      <c r="J1363" t="s">
        <v>30</v>
      </c>
      <c r="K1363">
        <v>1452.5</v>
      </c>
      <c r="L1363">
        <v>1463</v>
      </c>
      <c r="M1363">
        <v>1435.7</v>
      </c>
      <c r="N1363">
        <v>1460.6</v>
      </c>
      <c r="O1363">
        <v>1445.3</v>
      </c>
      <c r="P1363">
        <v>1446.4</v>
      </c>
      <c r="Q1363">
        <v>1445.59</v>
      </c>
      <c r="R1363">
        <v>14842959</v>
      </c>
      <c r="S1363">
        <v>21456811800.599998</v>
      </c>
      <c r="T1363">
        <v>221484</v>
      </c>
      <c r="U1363">
        <v>9079508</v>
      </c>
      <c r="V1363">
        <v>61.17</v>
      </c>
      <c r="W1363" s="3">
        <f>StockData[[#This Row],[CLOSE]]-StockData[[#This Row],[PREV. CLOSE]]</f>
        <v>-14.199999999999818</v>
      </c>
      <c r="X1363" s="2">
        <f>IFERROR((StockData[[#This Row],[CLOSE]]-StockData[[#This Row],[PREV. CLOSE]])/StockData[[#This Row],[PREV. CLOSE]],0)</f>
        <v>-9.7220320416266052E-3</v>
      </c>
      <c r="Y1363" t="str">
        <f>IF(StockData[[#This Row],[Daily Return %]]&gt;0,"Gain",IF(StockData[[#This Row],[Daily Return %]]&lt;0,"Loss","No Change"))</f>
        <v>Loss</v>
      </c>
    </row>
    <row r="1364" spans="1:25" x14ac:dyDescent="0.3">
      <c r="A1364" s="1">
        <v>45805</v>
      </c>
      <c r="B1364" s="1" t="s">
        <v>1408</v>
      </c>
      <c r="C1364" s="1" t="s">
        <v>119</v>
      </c>
      <c r="D1364">
        <f>MONTH(StockData[[#This Row],[DATE]])</f>
        <v>5</v>
      </c>
      <c r="E1364">
        <v>2025</v>
      </c>
      <c r="F1364" t="s">
        <v>97</v>
      </c>
      <c r="G1364" t="str">
        <f>"Q"&amp;ROUNDUP(StockData[[#This Row],[Month Number]]/3,0)</f>
        <v>Q2</v>
      </c>
      <c r="H1364" s="1" t="s">
        <v>1059</v>
      </c>
      <c r="I1364" s="1" t="s">
        <v>29</v>
      </c>
      <c r="J1364" t="s">
        <v>30</v>
      </c>
      <c r="K1364">
        <v>1447.6</v>
      </c>
      <c r="L1364">
        <v>1458</v>
      </c>
      <c r="M1364">
        <v>1442.5</v>
      </c>
      <c r="N1364">
        <v>1446.4</v>
      </c>
      <c r="O1364">
        <v>1452.9</v>
      </c>
      <c r="P1364">
        <v>1453.8</v>
      </c>
      <c r="Q1364">
        <v>1452.83</v>
      </c>
      <c r="R1364">
        <v>8618343</v>
      </c>
      <c r="S1364">
        <v>12521029815.6</v>
      </c>
      <c r="T1364">
        <v>135239</v>
      </c>
      <c r="U1364">
        <v>6094510</v>
      </c>
      <c r="V1364">
        <v>70.72</v>
      </c>
      <c r="W1364" s="3">
        <f>StockData[[#This Row],[CLOSE]]-StockData[[#This Row],[PREV. CLOSE]]</f>
        <v>7.3999999999998636</v>
      </c>
      <c r="X1364" s="2">
        <f>IFERROR((StockData[[#This Row],[CLOSE]]-StockData[[#This Row],[PREV. CLOSE]])/StockData[[#This Row],[PREV. CLOSE]],0)</f>
        <v>5.1161504424777817E-3</v>
      </c>
      <c r="Y1364" t="str">
        <f>IF(StockData[[#This Row],[Daily Return %]]&gt;0,"Gain",IF(StockData[[#This Row],[Daily Return %]]&lt;0,"Loss","No Change"))</f>
        <v>Gain</v>
      </c>
    </row>
    <row r="1365" spans="1:25" x14ac:dyDescent="0.3">
      <c r="A1365" s="1">
        <v>45806</v>
      </c>
      <c r="B1365" s="1" t="s">
        <v>1409</v>
      </c>
      <c r="C1365" s="1" t="s">
        <v>119</v>
      </c>
      <c r="D1365">
        <f>MONTH(StockData[[#This Row],[DATE]])</f>
        <v>5</v>
      </c>
      <c r="E1365">
        <v>2025</v>
      </c>
      <c r="F1365" t="s">
        <v>97</v>
      </c>
      <c r="G1365" t="str">
        <f>"Q"&amp;ROUNDUP(StockData[[#This Row],[Month Number]]/3,0)</f>
        <v>Q2</v>
      </c>
      <c r="H1365" s="1" t="s">
        <v>1059</v>
      </c>
      <c r="I1365" s="1" t="s">
        <v>29</v>
      </c>
      <c r="J1365" t="s">
        <v>30</v>
      </c>
      <c r="K1365">
        <v>1456.6</v>
      </c>
      <c r="L1365">
        <v>1462.9</v>
      </c>
      <c r="M1365">
        <v>1445</v>
      </c>
      <c r="N1365">
        <v>1453.8</v>
      </c>
      <c r="O1365">
        <v>1461</v>
      </c>
      <c r="P1365">
        <v>1456.5</v>
      </c>
      <c r="Q1365">
        <v>1452.26</v>
      </c>
      <c r="R1365">
        <v>15545514</v>
      </c>
      <c r="S1365">
        <v>22576188990.200001</v>
      </c>
      <c r="T1365">
        <v>210205</v>
      </c>
      <c r="U1365">
        <v>9168097</v>
      </c>
      <c r="V1365">
        <v>58.98</v>
      </c>
      <c r="W1365" s="3">
        <f>StockData[[#This Row],[CLOSE]]-StockData[[#This Row],[PREV. CLOSE]]</f>
        <v>2.7000000000000455</v>
      </c>
      <c r="X1365" s="2">
        <f>IFERROR((StockData[[#This Row],[CLOSE]]-StockData[[#This Row],[PREV. CLOSE]])/StockData[[#This Row],[PREV. CLOSE]],0)</f>
        <v>1.8572018159306958E-3</v>
      </c>
      <c r="Y1365" t="str">
        <f>IF(StockData[[#This Row],[Daily Return %]]&gt;0,"Gain",IF(StockData[[#This Row],[Daily Return %]]&lt;0,"Loss","No Change"))</f>
        <v>Gain</v>
      </c>
    </row>
    <row r="1366" spans="1:25" x14ac:dyDescent="0.3">
      <c r="A1366" s="1">
        <v>45807</v>
      </c>
      <c r="B1366" s="1" t="s">
        <v>1410</v>
      </c>
      <c r="C1366" s="1" t="s">
        <v>119</v>
      </c>
      <c r="D1366">
        <f>MONTH(StockData[[#This Row],[DATE]])</f>
        <v>5</v>
      </c>
      <c r="E1366">
        <v>2025</v>
      </c>
      <c r="F1366" t="s">
        <v>97</v>
      </c>
      <c r="G1366" t="str">
        <f>"Q"&amp;ROUNDUP(StockData[[#This Row],[Month Number]]/3,0)</f>
        <v>Q2</v>
      </c>
      <c r="H1366" s="1" t="s">
        <v>1059</v>
      </c>
      <c r="I1366" s="1" t="s">
        <v>29</v>
      </c>
      <c r="J1366" t="s">
        <v>30</v>
      </c>
      <c r="K1366">
        <v>1459.9</v>
      </c>
      <c r="L1366">
        <v>1460.9</v>
      </c>
      <c r="M1366">
        <v>1444.3</v>
      </c>
      <c r="N1366">
        <v>1456.5</v>
      </c>
      <c r="O1366">
        <v>1446.1</v>
      </c>
      <c r="P1366">
        <v>1445.8</v>
      </c>
      <c r="Q1366">
        <v>1449.04</v>
      </c>
      <c r="R1366">
        <v>11803975</v>
      </c>
      <c r="S1366">
        <v>17104465533.299999</v>
      </c>
      <c r="T1366">
        <v>155611</v>
      </c>
      <c r="U1366">
        <v>9243942</v>
      </c>
      <c r="V1366">
        <v>78.31</v>
      </c>
      <c r="W1366" s="3">
        <f>StockData[[#This Row],[CLOSE]]-StockData[[#This Row],[PREV. CLOSE]]</f>
        <v>-10.700000000000045</v>
      </c>
      <c r="X1366" s="2">
        <f>IFERROR((StockData[[#This Row],[CLOSE]]-StockData[[#This Row],[PREV. CLOSE]])/StockData[[#This Row],[PREV. CLOSE]],0)</f>
        <v>-7.3463783041538243E-3</v>
      </c>
      <c r="Y1366" t="str">
        <f>IF(StockData[[#This Row],[Daily Return %]]&gt;0,"Gain",IF(StockData[[#This Row],[Daily Return %]]&lt;0,"Loss","No Change"))</f>
        <v>Loss</v>
      </c>
    </row>
    <row r="1367" spans="1:25" x14ac:dyDescent="0.3">
      <c r="A1367" s="1">
        <v>45810</v>
      </c>
      <c r="B1367" s="1" t="s">
        <v>1411</v>
      </c>
      <c r="C1367" s="1" t="s">
        <v>142</v>
      </c>
      <c r="D1367">
        <f>MONTH(StockData[[#This Row],[DATE]])</f>
        <v>6</v>
      </c>
      <c r="E1367">
        <v>2025</v>
      </c>
      <c r="F1367" t="s">
        <v>97</v>
      </c>
      <c r="G1367" t="str">
        <f>"Q"&amp;ROUNDUP(StockData[[#This Row],[Month Number]]/3,0)</f>
        <v>Q2</v>
      </c>
      <c r="H1367" s="1" t="s">
        <v>1059</v>
      </c>
      <c r="I1367" s="1" t="s">
        <v>29</v>
      </c>
      <c r="J1367" t="s">
        <v>30</v>
      </c>
      <c r="K1367">
        <v>1442</v>
      </c>
      <c r="L1367">
        <v>1460</v>
      </c>
      <c r="M1367">
        <v>1432.8</v>
      </c>
      <c r="N1367">
        <v>1445.8</v>
      </c>
      <c r="O1367">
        <v>1447.7</v>
      </c>
      <c r="P1367">
        <v>1450.5</v>
      </c>
      <c r="Q1367">
        <v>1442.4</v>
      </c>
      <c r="R1367">
        <v>9458990</v>
      </c>
      <c r="S1367">
        <v>13643623560.299999</v>
      </c>
      <c r="T1367">
        <v>178241</v>
      </c>
      <c r="U1367">
        <v>7185061</v>
      </c>
      <c r="V1367">
        <v>75.959999999999994</v>
      </c>
      <c r="W1367" s="3">
        <f>StockData[[#This Row],[CLOSE]]-StockData[[#This Row],[PREV. CLOSE]]</f>
        <v>4.7000000000000455</v>
      </c>
      <c r="X1367" s="2">
        <f>IFERROR((StockData[[#This Row],[CLOSE]]-StockData[[#This Row],[PREV. CLOSE]])/StockData[[#This Row],[PREV. CLOSE]],0)</f>
        <v>3.2507954073869453E-3</v>
      </c>
      <c r="Y1367" t="str">
        <f>IF(StockData[[#This Row],[Daily Return %]]&gt;0,"Gain",IF(StockData[[#This Row],[Daily Return %]]&lt;0,"Loss","No Change"))</f>
        <v>Gain</v>
      </c>
    </row>
    <row r="1368" spans="1:25" x14ac:dyDescent="0.3">
      <c r="A1368" s="1">
        <v>45811</v>
      </c>
      <c r="B1368" s="1" t="s">
        <v>1412</v>
      </c>
      <c r="C1368" s="1" t="s">
        <v>142</v>
      </c>
      <c r="D1368">
        <f>MONTH(StockData[[#This Row],[DATE]])</f>
        <v>6</v>
      </c>
      <c r="E1368">
        <v>2025</v>
      </c>
      <c r="F1368" t="s">
        <v>97</v>
      </c>
      <c r="G1368" t="str">
        <f>"Q"&amp;ROUNDUP(StockData[[#This Row],[Month Number]]/3,0)</f>
        <v>Q2</v>
      </c>
      <c r="H1368" s="1" t="s">
        <v>1059</v>
      </c>
      <c r="I1368" s="1" t="s">
        <v>29</v>
      </c>
      <c r="J1368" t="s">
        <v>30</v>
      </c>
      <c r="K1368">
        <v>1454.9</v>
      </c>
      <c r="L1368">
        <v>1455</v>
      </c>
      <c r="M1368">
        <v>1432</v>
      </c>
      <c r="N1368">
        <v>1450.5</v>
      </c>
      <c r="O1368">
        <v>1437</v>
      </c>
      <c r="P1368">
        <v>1437.9</v>
      </c>
      <c r="Q1368">
        <v>1438.02</v>
      </c>
      <c r="R1368">
        <v>11167345</v>
      </c>
      <c r="S1368">
        <v>16058876541.299999</v>
      </c>
      <c r="T1368">
        <v>225871</v>
      </c>
      <c r="U1368">
        <v>7883352</v>
      </c>
      <c r="V1368">
        <v>70.59</v>
      </c>
      <c r="W1368" s="3">
        <f>StockData[[#This Row],[CLOSE]]-StockData[[#This Row],[PREV. CLOSE]]</f>
        <v>-12.599999999999909</v>
      </c>
      <c r="X1368" s="2">
        <f>IFERROR((StockData[[#This Row],[CLOSE]]-StockData[[#This Row],[PREV. CLOSE]])/StockData[[#This Row],[PREV. CLOSE]],0)</f>
        <v>-8.6866597724921807E-3</v>
      </c>
      <c r="Y1368" t="str">
        <f>IF(StockData[[#This Row],[Daily Return %]]&gt;0,"Gain",IF(StockData[[#This Row],[Daily Return %]]&lt;0,"Loss","No Change"))</f>
        <v>Loss</v>
      </c>
    </row>
    <row r="1369" spans="1:25" x14ac:dyDescent="0.3">
      <c r="A1369" s="1">
        <v>45812</v>
      </c>
      <c r="B1369" s="1" t="s">
        <v>1413</v>
      </c>
      <c r="C1369" s="1" t="s">
        <v>142</v>
      </c>
      <c r="D1369">
        <f>MONTH(StockData[[#This Row],[DATE]])</f>
        <v>6</v>
      </c>
      <c r="E1369">
        <v>2025</v>
      </c>
      <c r="F1369" t="s">
        <v>97</v>
      </c>
      <c r="G1369" t="str">
        <f>"Q"&amp;ROUNDUP(StockData[[#This Row],[Month Number]]/3,0)</f>
        <v>Q2</v>
      </c>
      <c r="H1369" s="1" t="s">
        <v>1059</v>
      </c>
      <c r="I1369" s="1" t="s">
        <v>29</v>
      </c>
      <c r="J1369" t="s">
        <v>30</v>
      </c>
      <c r="K1369">
        <v>1437.4</v>
      </c>
      <c r="L1369">
        <v>1440.1</v>
      </c>
      <c r="M1369">
        <v>1426.4</v>
      </c>
      <c r="N1369">
        <v>1437.9</v>
      </c>
      <c r="O1369">
        <v>1431.1</v>
      </c>
      <c r="P1369">
        <v>1431</v>
      </c>
      <c r="Q1369">
        <v>1430.63</v>
      </c>
      <c r="R1369">
        <v>8025388</v>
      </c>
      <c r="S1369">
        <v>11481343481.9</v>
      </c>
      <c r="T1369">
        <v>147312</v>
      </c>
      <c r="U1369">
        <v>6399272</v>
      </c>
      <c r="V1369">
        <v>79.739999999999995</v>
      </c>
      <c r="W1369" s="3">
        <f>StockData[[#This Row],[CLOSE]]-StockData[[#This Row],[PREV. CLOSE]]</f>
        <v>-6.9000000000000909</v>
      </c>
      <c r="X1369" s="2">
        <f>IFERROR((StockData[[#This Row],[CLOSE]]-StockData[[#This Row],[PREV. CLOSE]])/StockData[[#This Row],[PREV. CLOSE]],0)</f>
        <v>-4.7986647193824956E-3</v>
      </c>
      <c r="Y1369" t="str">
        <f>IF(StockData[[#This Row],[Daily Return %]]&gt;0,"Gain",IF(StockData[[#This Row],[Daily Return %]]&lt;0,"Loss","No Change"))</f>
        <v>Loss</v>
      </c>
    </row>
    <row r="1370" spans="1:25" x14ac:dyDescent="0.3">
      <c r="A1370" s="1">
        <v>45813</v>
      </c>
      <c r="B1370" s="1" t="s">
        <v>1414</v>
      </c>
      <c r="C1370" s="1" t="s">
        <v>142</v>
      </c>
      <c r="D1370">
        <f>MONTH(StockData[[#This Row],[DATE]])</f>
        <v>6</v>
      </c>
      <c r="E1370">
        <v>2025</v>
      </c>
      <c r="F1370" t="s">
        <v>97</v>
      </c>
      <c r="G1370" t="str">
        <f>"Q"&amp;ROUNDUP(StockData[[#This Row],[Month Number]]/3,0)</f>
        <v>Q2</v>
      </c>
      <c r="H1370" s="1" t="s">
        <v>1059</v>
      </c>
      <c r="I1370" s="1" t="s">
        <v>29</v>
      </c>
      <c r="J1370" t="s">
        <v>30</v>
      </c>
      <c r="K1370">
        <v>1430.9</v>
      </c>
      <c r="L1370">
        <v>1459</v>
      </c>
      <c r="M1370">
        <v>1427.3</v>
      </c>
      <c r="N1370">
        <v>1431</v>
      </c>
      <c r="O1370">
        <v>1456.3</v>
      </c>
      <c r="P1370">
        <v>1454.8</v>
      </c>
      <c r="Q1370">
        <v>1448.79</v>
      </c>
      <c r="R1370">
        <v>11385668</v>
      </c>
      <c r="S1370">
        <v>16495394104.4</v>
      </c>
      <c r="T1370">
        <v>176086</v>
      </c>
      <c r="U1370">
        <v>7490464</v>
      </c>
      <c r="V1370">
        <v>65.790000000000006</v>
      </c>
      <c r="W1370" s="3">
        <f>StockData[[#This Row],[CLOSE]]-StockData[[#This Row],[PREV. CLOSE]]</f>
        <v>23.799999999999955</v>
      </c>
      <c r="X1370" s="2">
        <f>IFERROR((StockData[[#This Row],[CLOSE]]-StockData[[#This Row],[PREV. CLOSE]])/StockData[[#This Row],[PREV. CLOSE]],0)</f>
        <v>1.6631726065688298E-2</v>
      </c>
      <c r="Y1370" t="str">
        <f>IF(StockData[[#This Row],[Daily Return %]]&gt;0,"Gain",IF(StockData[[#This Row],[Daily Return %]]&lt;0,"Loss","No Change"))</f>
        <v>Gain</v>
      </c>
    </row>
    <row r="1371" spans="1:25" x14ac:dyDescent="0.3">
      <c r="A1371" s="1">
        <v>45814</v>
      </c>
      <c r="B1371" s="1" t="s">
        <v>1415</v>
      </c>
      <c r="C1371" s="1" t="s">
        <v>142</v>
      </c>
      <c r="D1371">
        <f>MONTH(StockData[[#This Row],[DATE]])</f>
        <v>6</v>
      </c>
      <c r="E1371">
        <v>2025</v>
      </c>
      <c r="F1371" t="s">
        <v>97</v>
      </c>
      <c r="G1371" t="str">
        <f>"Q"&amp;ROUNDUP(StockData[[#This Row],[Month Number]]/3,0)</f>
        <v>Q2</v>
      </c>
      <c r="H1371" s="1" t="s">
        <v>1059</v>
      </c>
      <c r="I1371" s="1" t="s">
        <v>29</v>
      </c>
      <c r="J1371" t="s">
        <v>30</v>
      </c>
      <c r="K1371">
        <v>1448.6</v>
      </c>
      <c r="L1371">
        <v>1461.4</v>
      </c>
      <c r="M1371">
        <v>1442.1</v>
      </c>
      <c r="N1371">
        <v>1454.8</v>
      </c>
      <c r="O1371">
        <v>1460</v>
      </c>
      <c r="P1371">
        <v>1459.7</v>
      </c>
      <c r="Q1371">
        <v>1455.63</v>
      </c>
      <c r="R1371">
        <v>11580994</v>
      </c>
      <c r="S1371">
        <v>16857621605.200001</v>
      </c>
      <c r="T1371">
        <v>215279</v>
      </c>
      <c r="U1371">
        <v>7527051</v>
      </c>
      <c r="V1371">
        <v>64.989999999999995</v>
      </c>
      <c r="W1371" s="3">
        <f>StockData[[#This Row],[CLOSE]]-StockData[[#This Row],[PREV. CLOSE]]</f>
        <v>4.9000000000000909</v>
      </c>
      <c r="X1371" s="2">
        <f>IFERROR((StockData[[#This Row],[CLOSE]]-StockData[[#This Row],[PREV. CLOSE]])/StockData[[#This Row],[PREV. CLOSE]],0)</f>
        <v>3.3681605718999803E-3</v>
      </c>
      <c r="Y1371" t="str">
        <f>IF(StockData[[#This Row],[Daily Return %]]&gt;0,"Gain",IF(StockData[[#This Row],[Daily Return %]]&lt;0,"Loss","No Change"))</f>
        <v>Gain</v>
      </c>
    </row>
    <row r="1372" spans="1:25" x14ac:dyDescent="0.3">
      <c r="A1372" s="1">
        <v>45817</v>
      </c>
      <c r="B1372" s="1" t="s">
        <v>1416</v>
      </c>
      <c r="C1372" s="1" t="s">
        <v>142</v>
      </c>
      <c r="D1372">
        <f>MONTH(StockData[[#This Row],[DATE]])</f>
        <v>6</v>
      </c>
      <c r="E1372">
        <v>2025</v>
      </c>
      <c r="F1372" t="s">
        <v>97</v>
      </c>
      <c r="G1372" t="str">
        <f>"Q"&amp;ROUNDUP(StockData[[#This Row],[Month Number]]/3,0)</f>
        <v>Q2</v>
      </c>
      <c r="H1372" s="1" t="s">
        <v>1059</v>
      </c>
      <c r="I1372" s="1" t="s">
        <v>29</v>
      </c>
      <c r="J1372" t="s">
        <v>30</v>
      </c>
      <c r="K1372">
        <v>1465</v>
      </c>
      <c r="L1372">
        <v>1466.8</v>
      </c>
      <c r="M1372">
        <v>1433.4</v>
      </c>
      <c r="N1372">
        <v>1459.7</v>
      </c>
      <c r="O1372">
        <v>1434.5</v>
      </c>
      <c r="P1372">
        <v>1434.8</v>
      </c>
      <c r="Q1372">
        <v>1441.92</v>
      </c>
      <c r="R1372">
        <v>11022031</v>
      </c>
      <c r="S1372">
        <v>15892838386.700001</v>
      </c>
      <c r="T1372">
        <v>337749</v>
      </c>
      <c r="U1372">
        <v>8311411</v>
      </c>
      <c r="V1372">
        <v>75.41</v>
      </c>
      <c r="W1372" s="3">
        <f>StockData[[#This Row],[CLOSE]]-StockData[[#This Row],[PREV. CLOSE]]</f>
        <v>-24.900000000000091</v>
      </c>
      <c r="X1372" s="2">
        <f>IFERROR((StockData[[#This Row],[CLOSE]]-StockData[[#This Row],[PREV. CLOSE]])/StockData[[#This Row],[PREV. CLOSE]],0)</f>
        <v>-1.7058299650613201E-2</v>
      </c>
      <c r="Y1372" t="str">
        <f>IF(StockData[[#This Row],[Daily Return %]]&gt;0,"Gain",IF(StockData[[#This Row],[Daily Return %]]&lt;0,"Loss","No Change"))</f>
        <v>Loss</v>
      </c>
    </row>
    <row r="1373" spans="1:25" x14ac:dyDescent="0.3">
      <c r="A1373" s="1">
        <v>45818</v>
      </c>
      <c r="B1373" s="1" t="s">
        <v>1417</v>
      </c>
      <c r="C1373" s="1" t="s">
        <v>142</v>
      </c>
      <c r="D1373">
        <f>MONTH(StockData[[#This Row],[DATE]])</f>
        <v>6</v>
      </c>
      <c r="E1373">
        <v>2025</v>
      </c>
      <c r="F1373" t="s">
        <v>97</v>
      </c>
      <c r="G1373" t="str">
        <f>"Q"&amp;ROUNDUP(StockData[[#This Row],[Month Number]]/3,0)</f>
        <v>Q2</v>
      </c>
      <c r="H1373" s="1" t="s">
        <v>1059</v>
      </c>
      <c r="I1373" s="1" t="s">
        <v>29</v>
      </c>
      <c r="J1373" t="s">
        <v>30</v>
      </c>
      <c r="K1373">
        <v>1439</v>
      </c>
      <c r="L1373">
        <v>1441.7</v>
      </c>
      <c r="M1373">
        <v>1416.5</v>
      </c>
      <c r="N1373">
        <v>1434.8</v>
      </c>
      <c r="O1373">
        <v>1421.8</v>
      </c>
      <c r="P1373">
        <v>1422.9</v>
      </c>
      <c r="Q1373">
        <v>1422.89</v>
      </c>
      <c r="R1373">
        <v>12905272</v>
      </c>
      <c r="S1373">
        <v>18362844057.099998</v>
      </c>
      <c r="T1373">
        <v>376346</v>
      </c>
      <c r="U1373">
        <v>9233091</v>
      </c>
      <c r="V1373">
        <v>71.55</v>
      </c>
      <c r="W1373" s="3">
        <f>StockData[[#This Row],[CLOSE]]-StockData[[#This Row],[PREV. CLOSE]]</f>
        <v>-11.899999999999864</v>
      </c>
      <c r="X1373" s="2">
        <f>IFERROR((StockData[[#This Row],[CLOSE]]-StockData[[#This Row],[PREV. CLOSE]])/StockData[[#This Row],[PREV. CLOSE]],0)</f>
        <v>-8.2938388625591469E-3</v>
      </c>
      <c r="Y1373" t="str">
        <f>IF(StockData[[#This Row],[Daily Return %]]&gt;0,"Gain",IF(StockData[[#This Row],[Daily Return %]]&lt;0,"Loss","No Change"))</f>
        <v>Loss</v>
      </c>
    </row>
    <row r="1374" spans="1:25" x14ac:dyDescent="0.3">
      <c r="A1374" s="1">
        <v>45818</v>
      </c>
      <c r="B1374" s="1" t="s">
        <v>1418</v>
      </c>
      <c r="C1374" s="1" t="s">
        <v>142</v>
      </c>
      <c r="D1374">
        <f>MONTH(StockData[[#This Row],[DATE]])</f>
        <v>6</v>
      </c>
      <c r="E1374">
        <v>2025</v>
      </c>
      <c r="F1374" t="s">
        <v>97</v>
      </c>
      <c r="G1374" t="str">
        <f>"Q"&amp;ROUNDUP(StockData[[#This Row],[Month Number]]/3,0)</f>
        <v>Q2</v>
      </c>
      <c r="H1374" s="1" t="s">
        <v>1059</v>
      </c>
      <c r="I1374" s="1" t="s">
        <v>29</v>
      </c>
      <c r="J1374" t="s">
        <v>30</v>
      </c>
      <c r="K1374">
        <v>1439</v>
      </c>
      <c r="L1374">
        <v>1441.7</v>
      </c>
      <c r="M1374">
        <v>1416.5</v>
      </c>
      <c r="N1374">
        <v>1434.8</v>
      </c>
      <c r="O1374">
        <v>1421.8</v>
      </c>
      <c r="P1374">
        <v>1422.9</v>
      </c>
      <c r="Q1374">
        <v>1422.89</v>
      </c>
      <c r="R1374">
        <v>12905272</v>
      </c>
      <c r="S1374">
        <v>18362844057.099998</v>
      </c>
      <c r="T1374">
        <v>376346</v>
      </c>
      <c r="U1374">
        <v>9233091</v>
      </c>
      <c r="V1374">
        <v>71.55</v>
      </c>
      <c r="W1374" s="3">
        <f>StockData[[#This Row],[CLOSE]]-StockData[[#This Row],[PREV. CLOSE]]</f>
        <v>-11.899999999999864</v>
      </c>
      <c r="X1374" s="2">
        <f>IFERROR((StockData[[#This Row],[CLOSE]]-StockData[[#This Row],[PREV. CLOSE]])/StockData[[#This Row],[PREV. CLOSE]],0)</f>
        <v>-8.2938388625591469E-3</v>
      </c>
      <c r="Y1374" t="str">
        <f>IF(StockData[[#This Row],[Daily Return %]]&gt;0,"Gain",IF(StockData[[#This Row],[Daily Return %]]&lt;0,"Loss","No Change"))</f>
        <v>Loss</v>
      </c>
    </row>
    <row r="1375" spans="1:25" x14ac:dyDescent="0.3">
      <c r="A1375" s="1">
        <v>45819</v>
      </c>
      <c r="B1375" s="1" t="s">
        <v>1419</v>
      </c>
      <c r="C1375" s="1" t="s">
        <v>142</v>
      </c>
      <c r="D1375">
        <f>MONTH(StockData[[#This Row],[DATE]])</f>
        <v>6</v>
      </c>
      <c r="E1375">
        <v>2025</v>
      </c>
      <c r="F1375" t="s">
        <v>97</v>
      </c>
      <c r="G1375" t="str">
        <f>"Q"&amp;ROUNDUP(StockData[[#This Row],[Month Number]]/3,0)</f>
        <v>Q2</v>
      </c>
      <c r="H1375" s="1" t="s">
        <v>1059</v>
      </c>
      <c r="I1375" s="1" t="s">
        <v>29</v>
      </c>
      <c r="J1375" t="s">
        <v>30</v>
      </c>
      <c r="K1375">
        <v>1421.8</v>
      </c>
      <c r="L1375">
        <v>1434.5</v>
      </c>
      <c r="M1375">
        <v>1418.6</v>
      </c>
      <c r="N1375">
        <v>1422.9</v>
      </c>
      <c r="O1375">
        <v>1430.3</v>
      </c>
      <c r="P1375">
        <v>1431</v>
      </c>
      <c r="Q1375">
        <v>1430.07</v>
      </c>
      <c r="R1375">
        <v>7136877</v>
      </c>
      <c r="S1375">
        <v>10206208002.700001</v>
      </c>
      <c r="T1375">
        <v>234139</v>
      </c>
      <c r="U1375">
        <v>5213787</v>
      </c>
      <c r="V1375">
        <v>73.05</v>
      </c>
      <c r="W1375" s="3">
        <f>StockData[[#This Row],[CLOSE]]-StockData[[#This Row],[PREV. CLOSE]]</f>
        <v>8.0999999999999091</v>
      </c>
      <c r="X1375" s="2">
        <f>IFERROR((StockData[[#This Row],[CLOSE]]-StockData[[#This Row],[PREV. CLOSE]])/StockData[[#This Row],[PREV. CLOSE]],0)</f>
        <v>5.6925996204932943E-3</v>
      </c>
      <c r="Y1375" t="str">
        <f>IF(StockData[[#This Row],[Daily Return %]]&gt;0,"Gain",IF(StockData[[#This Row],[Daily Return %]]&lt;0,"Loss","No Change"))</f>
        <v>Gain</v>
      </c>
    </row>
    <row r="1376" spans="1:25" x14ac:dyDescent="0.3">
      <c r="A1376" s="1">
        <v>45820</v>
      </c>
      <c r="B1376" s="1" t="s">
        <v>1420</v>
      </c>
      <c r="C1376" s="1" t="s">
        <v>142</v>
      </c>
      <c r="D1376">
        <f>MONTH(StockData[[#This Row],[DATE]])</f>
        <v>6</v>
      </c>
      <c r="E1376">
        <v>2025</v>
      </c>
      <c r="F1376" t="s">
        <v>97</v>
      </c>
      <c r="G1376" t="str">
        <f>"Q"&amp;ROUNDUP(StockData[[#This Row],[Month Number]]/3,0)</f>
        <v>Q2</v>
      </c>
      <c r="H1376" s="1" t="s">
        <v>1059</v>
      </c>
      <c r="I1376" s="1" t="s">
        <v>29</v>
      </c>
      <c r="J1376" t="s">
        <v>30</v>
      </c>
      <c r="K1376">
        <v>1430.5</v>
      </c>
      <c r="L1376">
        <v>1436.5</v>
      </c>
      <c r="M1376">
        <v>1420</v>
      </c>
      <c r="N1376">
        <v>1431</v>
      </c>
      <c r="O1376">
        <v>1424.5</v>
      </c>
      <c r="P1376">
        <v>1425.2</v>
      </c>
      <c r="Q1376">
        <v>1425.62</v>
      </c>
      <c r="R1376">
        <v>7953247</v>
      </c>
      <c r="S1376">
        <v>11338280353.6</v>
      </c>
      <c r="T1376">
        <v>184161</v>
      </c>
      <c r="U1376">
        <v>4407166</v>
      </c>
      <c r="V1376">
        <v>55.41</v>
      </c>
      <c r="W1376" s="3">
        <f>StockData[[#This Row],[CLOSE]]-StockData[[#This Row],[PREV. CLOSE]]</f>
        <v>-5.7999999999999545</v>
      </c>
      <c r="X1376" s="2">
        <f>IFERROR((StockData[[#This Row],[CLOSE]]-StockData[[#This Row],[PREV. CLOSE]])/StockData[[#This Row],[PREV. CLOSE]],0)</f>
        <v>-4.0531097134870403E-3</v>
      </c>
      <c r="Y1376" t="str">
        <f>IF(StockData[[#This Row],[Daily Return %]]&gt;0,"Gain",IF(StockData[[#This Row],[Daily Return %]]&lt;0,"Loss","No Change"))</f>
        <v>Loss</v>
      </c>
    </row>
    <row r="1377" spans="1:25" x14ac:dyDescent="0.3">
      <c r="A1377" s="1">
        <v>45821</v>
      </c>
      <c r="B1377" s="1" t="s">
        <v>1421</v>
      </c>
      <c r="C1377" s="1" t="s">
        <v>142</v>
      </c>
      <c r="D1377">
        <f>MONTH(StockData[[#This Row],[DATE]])</f>
        <v>6</v>
      </c>
      <c r="E1377">
        <v>2025</v>
      </c>
      <c r="F1377" t="s">
        <v>97</v>
      </c>
      <c r="G1377" t="str">
        <f>"Q"&amp;ROUNDUP(StockData[[#This Row],[Month Number]]/3,0)</f>
        <v>Q2</v>
      </c>
      <c r="H1377" s="1" t="s">
        <v>1059</v>
      </c>
      <c r="I1377" s="1" t="s">
        <v>29</v>
      </c>
      <c r="J1377" t="s">
        <v>30</v>
      </c>
      <c r="K1377">
        <v>1403.6</v>
      </c>
      <c r="L1377">
        <v>1421.5</v>
      </c>
      <c r="M1377">
        <v>1403.6</v>
      </c>
      <c r="N1377">
        <v>1425.2</v>
      </c>
      <c r="O1377">
        <v>1417.7</v>
      </c>
      <c r="P1377">
        <v>1416.1</v>
      </c>
      <c r="Q1377">
        <v>1413.67</v>
      </c>
      <c r="R1377">
        <v>7573103</v>
      </c>
      <c r="S1377">
        <v>10705843818.299999</v>
      </c>
      <c r="T1377">
        <v>188584</v>
      </c>
      <c r="U1377">
        <v>5409567</v>
      </c>
      <c r="V1377">
        <v>71.430000000000007</v>
      </c>
      <c r="W1377" s="3">
        <f>StockData[[#This Row],[CLOSE]]-StockData[[#This Row],[PREV. CLOSE]]</f>
        <v>-9.1000000000001364</v>
      </c>
      <c r="X1377" s="2">
        <f>IFERROR((StockData[[#This Row],[CLOSE]]-StockData[[#This Row],[PREV. CLOSE]])/StockData[[#This Row],[PREV. CLOSE]],0)</f>
        <v>-6.3850687622790739E-3</v>
      </c>
      <c r="Y1377" t="str">
        <f>IF(StockData[[#This Row],[Daily Return %]]&gt;0,"Gain",IF(StockData[[#This Row],[Daily Return %]]&lt;0,"Loss","No Change"))</f>
        <v>Loss</v>
      </c>
    </row>
    <row r="1378" spans="1:25" x14ac:dyDescent="0.3">
      <c r="A1378" s="1">
        <v>45824</v>
      </c>
      <c r="B1378" s="1" t="s">
        <v>1422</v>
      </c>
      <c r="C1378" s="1" t="s">
        <v>142</v>
      </c>
      <c r="D1378">
        <f>MONTH(StockData[[#This Row],[DATE]])</f>
        <v>6</v>
      </c>
      <c r="E1378">
        <v>2025</v>
      </c>
      <c r="F1378" t="s">
        <v>97</v>
      </c>
      <c r="G1378" t="str">
        <f>"Q"&amp;ROUNDUP(StockData[[#This Row],[Month Number]]/3,0)</f>
        <v>Q2</v>
      </c>
      <c r="H1378" s="1" t="s">
        <v>1059</v>
      </c>
      <c r="I1378" s="1" t="s">
        <v>29</v>
      </c>
      <c r="J1378" t="s">
        <v>30</v>
      </c>
      <c r="K1378">
        <v>1416.6</v>
      </c>
      <c r="L1378">
        <v>1429</v>
      </c>
      <c r="M1378">
        <v>1414.2</v>
      </c>
      <c r="N1378">
        <v>1416.1</v>
      </c>
      <c r="O1378">
        <v>1427.9</v>
      </c>
      <c r="P1378">
        <v>1426.9</v>
      </c>
      <c r="Q1378">
        <v>1423.44</v>
      </c>
      <c r="R1378">
        <v>5451137</v>
      </c>
      <c r="S1378">
        <v>7759340748.3999996</v>
      </c>
      <c r="T1378">
        <v>89237</v>
      </c>
      <c r="U1378">
        <v>4310245</v>
      </c>
      <c r="V1378">
        <v>79.069999999999993</v>
      </c>
      <c r="W1378" s="3">
        <f>StockData[[#This Row],[CLOSE]]-StockData[[#This Row],[PREV. CLOSE]]</f>
        <v>10.800000000000182</v>
      </c>
      <c r="X1378" s="2">
        <f>IFERROR((StockData[[#This Row],[CLOSE]]-StockData[[#This Row],[PREV. CLOSE]])/StockData[[#This Row],[PREV. CLOSE]],0)</f>
        <v>7.6265800437823475E-3</v>
      </c>
      <c r="Y1378" t="str">
        <f>IF(StockData[[#This Row],[Daily Return %]]&gt;0,"Gain",IF(StockData[[#This Row],[Daily Return %]]&lt;0,"Loss","No Change"))</f>
        <v>Gain</v>
      </c>
    </row>
    <row r="1379" spans="1:25" x14ac:dyDescent="0.3">
      <c r="A1379" s="1">
        <v>45825</v>
      </c>
      <c r="B1379" s="1" t="s">
        <v>1423</v>
      </c>
      <c r="C1379" s="1" t="s">
        <v>142</v>
      </c>
      <c r="D1379">
        <f>MONTH(StockData[[#This Row],[DATE]])</f>
        <v>6</v>
      </c>
      <c r="E1379">
        <v>2025</v>
      </c>
      <c r="F1379" t="s">
        <v>97</v>
      </c>
      <c r="G1379" t="str">
        <f>"Q"&amp;ROUNDUP(StockData[[#This Row],[Month Number]]/3,0)</f>
        <v>Q2</v>
      </c>
      <c r="H1379" s="1" t="s">
        <v>1059</v>
      </c>
      <c r="I1379" s="1" t="s">
        <v>29</v>
      </c>
      <c r="J1379" t="s">
        <v>30</v>
      </c>
      <c r="K1379">
        <v>1426.9</v>
      </c>
      <c r="L1379">
        <v>1429.8</v>
      </c>
      <c r="M1379">
        <v>1417.8</v>
      </c>
      <c r="N1379">
        <v>1426.9</v>
      </c>
      <c r="O1379">
        <v>1422</v>
      </c>
      <c r="P1379">
        <v>1423.2</v>
      </c>
      <c r="Q1379">
        <v>1423.27</v>
      </c>
      <c r="R1379">
        <v>6970098</v>
      </c>
      <c r="S1379">
        <v>9920298395</v>
      </c>
      <c r="T1379">
        <v>193761</v>
      </c>
      <c r="U1379">
        <v>4384261</v>
      </c>
      <c r="V1379">
        <v>62.9</v>
      </c>
      <c r="W1379" s="3">
        <f>StockData[[#This Row],[CLOSE]]-StockData[[#This Row],[PREV. CLOSE]]</f>
        <v>-3.7000000000000455</v>
      </c>
      <c r="X1379" s="2">
        <f>IFERROR((StockData[[#This Row],[CLOSE]]-StockData[[#This Row],[PREV. CLOSE]])/StockData[[#This Row],[PREV. CLOSE]],0)</f>
        <v>-2.5930338496040683E-3</v>
      </c>
      <c r="Y1379" t="str">
        <f>IF(StockData[[#This Row],[Daily Return %]]&gt;0,"Gain",IF(StockData[[#This Row],[Daily Return %]]&lt;0,"Loss","No Change"))</f>
        <v>Loss</v>
      </c>
    </row>
    <row r="1380" spans="1:25" x14ac:dyDescent="0.3">
      <c r="A1380" s="1">
        <v>45826</v>
      </c>
      <c r="B1380" s="1" t="s">
        <v>1424</v>
      </c>
      <c r="C1380" s="1" t="s">
        <v>142</v>
      </c>
      <c r="D1380">
        <f>MONTH(StockData[[#This Row],[DATE]])</f>
        <v>6</v>
      </c>
      <c r="E1380">
        <v>2025</v>
      </c>
      <c r="F1380" t="s">
        <v>97</v>
      </c>
      <c r="G1380" t="str">
        <f>"Q"&amp;ROUNDUP(StockData[[#This Row],[Month Number]]/3,0)</f>
        <v>Q2</v>
      </c>
      <c r="H1380" s="1" t="s">
        <v>1059</v>
      </c>
      <c r="I1380" s="1" t="s">
        <v>29</v>
      </c>
      <c r="J1380" t="s">
        <v>30</v>
      </c>
      <c r="K1380">
        <v>1417</v>
      </c>
      <c r="L1380">
        <v>1432</v>
      </c>
      <c r="M1380">
        <v>1410.2</v>
      </c>
      <c r="N1380">
        <v>1423.2</v>
      </c>
      <c r="O1380">
        <v>1413</v>
      </c>
      <c r="P1380">
        <v>1412.6</v>
      </c>
      <c r="Q1380">
        <v>1415.55</v>
      </c>
      <c r="R1380">
        <v>6751745</v>
      </c>
      <c r="S1380">
        <v>9557444212.1000004</v>
      </c>
      <c r="T1380">
        <v>162388</v>
      </c>
      <c r="U1380">
        <v>4930918</v>
      </c>
      <c r="V1380">
        <v>73.03</v>
      </c>
      <c r="W1380" s="3">
        <f>StockData[[#This Row],[CLOSE]]-StockData[[#This Row],[PREV. CLOSE]]</f>
        <v>-10.600000000000136</v>
      </c>
      <c r="X1380" s="2">
        <f>IFERROR((StockData[[#This Row],[CLOSE]]-StockData[[#This Row],[PREV. CLOSE]])/StockData[[#This Row],[PREV. CLOSE]],0)</f>
        <v>-7.4480044969084712E-3</v>
      </c>
      <c r="Y1380" t="str">
        <f>IF(StockData[[#This Row],[Daily Return %]]&gt;0,"Gain",IF(StockData[[#This Row],[Daily Return %]]&lt;0,"Loss","No Change"))</f>
        <v>Loss</v>
      </c>
    </row>
    <row r="1381" spans="1:25" x14ac:dyDescent="0.3">
      <c r="A1381" s="1">
        <v>45827</v>
      </c>
      <c r="B1381" s="1" t="s">
        <v>1425</v>
      </c>
      <c r="C1381" s="1" t="s">
        <v>142</v>
      </c>
      <c r="D1381">
        <f>MONTH(StockData[[#This Row],[DATE]])</f>
        <v>6</v>
      </c>
      <c r="E1381">
        <v>2025</v>
      </c>
      <c r="F1381" t="s">
        <v>97</v>
      </c>
      <c r="G1381" t="str">
        <f>"Q"&amp;ROUNDUP(StockData[[#This Row],[Month Number]]/3,0)</f>
        <v>Q2</v>
      </c>
      <c r="H1381" s="1" t="s">
        <v>1059</v>
      </c>
      <c r="I1381" s="1" t="s">
        <v>29</v>
      </c>
      <c r="J1381" t="s">
        <v>30</v>
      </c>
      <c r="K1381">
        <v>1408</v>
      </c>
      <c r="L1381">
        <v>1414.7</v>
      </c>
      <c r="M1381">
        <v>1404.7</v>
      </c>
      <c r="N1381">
        <v>1412.6</v>
      </c>
      <c r="O1381">
        <v>1410</v>
      </c>
      <c r="P1381">
        <v>1411.3</v>
      </c>
      <c r="Q1381">
        <v>1409.62</v>
      </c>
      <c r="R1381">
        <v>8849883</v>
      </c>
      <c r="S1381">
        <v>12474998015.5</v>
      </c>
      <c r="T1381">
        <v>342983</v>
      </c>
      <c r="U1381">
        <v>6010461</v>
      </c>
      <c r="V1381">
        <v>67.92</v>
      </c>
      <c r="W1381" s="3">
        <f>StockData[[#This Row],[CLOSE]]-StockData[[#This Row],[PREV. CLOSE]]</f>
        <v>-1.2999999999999545</v>
      </c>
      <c r="X1381" s="2">
        <f>IFERROR((StockData[[#This Row],[CLOSE]]-StockData[[#This Row],[PREV. CLOSE]])/StockData[[#This Row],[PREV. CLOSE]],0)</f>
        <v>-9.2028882910941145E-4</v>
      </c>
      <c r="Y1381" t="str">
        <f>IF(StockData[[#This Row],[Daily Return %]]&gt;0,"Gain",IF(StockData[[#This Row],[Daily Return %]]&lt;0,"Loss","No Change"))</f>
        <v>Loss</v>
      </c>
    </row>
    <row r="1382" spans="1:25" x14ac:dyDescent="0.3">
      <c r="A1382" s="1">
        <v>45828</v>
      </c>
      <c r="B1382" s="1" t="s">
        <v>1426</v>
      </c>
      <c r="C1382" s="1" t="s">
        <v>142</v>
      </c>
      <c r="D1382">
        <f>MONTH(StockData[[#This Row],[DATE]])</f>
        <v>6</v>
      </c>
      <c r="E1382">
        <v>2025</v>
      </c>
      <c r="F1382" t="s">
        <v>97</v>
      </c>
      <c r="G1382" t="str">
        <f>"Q"&amp;ROUNDUP(StockData[[#This Row],[Month Number]]/3,0)</f>
        <v>Q2</v>
      </c>
      <c r="H1382" s="1" t="s">
        <v>1059</v>
      </c>
      <c r="I1382" s="1" t="s">
        <v>29</v>
      </c>
      <c r="J1382" t="s">
        <v>30</v>
      </c>
      <c r="K1382">
        <v>1411.3</v>
      </c>
      <c r="L1382">
        <v>1433.3</v>
      </c>
      <c r="M1382">
        <v>1410.2</v>
      </c>
      <c r="N1382">
        <v>1411.3</v>
      </c>
      <c r="O1382">
        <v>1426.4</v>
      </c>
      <c r="P1382">
        <v>1427.1</v>
      </c>
      <c r="Q1382">
        <v>1426.55</v>
      </c>
      <c r="R1382">
        <v>12408178</v>
      </c>
      <c r="S1382">
        <v>17700887653.799999</v>
      </c>
      <c r="T1382">
        <v>160865</v>
      </c>
      <c r="U1382">
        <v>9969784</v>
      </c>
      <c r="V1382">
        <v>80.349999999999994</v>
      </c>
      <c r="W1382" s="3">
        <f>StockData[[#This Row],[CLOSE]]-StockData[[#This Row],[PREV. CLOSE]]</f>
        <v>15.799999999999955</v>
      </c>
      <c r="X1382" s="2">
        <f>IFERROR((StockData[[#This Row],[CLOSE]]-StockData[[#This Row],[PREV. CLOSE]])/StockData[[#This Row],[PREV. CLOSE]],0)</f>
        <v>1.1195351803301888E-2</v>
      </c>
      <c r="Y1382" t="str">
        <f>IF(StockData[[#This Row],[Daily Return %]]&gt;0,"Gain",IF(StockData[[#This Row],[Daily Return %]]&lt;0,"Loss","No Change"))</f>
        <v>Gain</v>
      </c>
    </row>
    <row r="1383" spans="1:25" x14ac:dyDescent="0.3">
      <c r="A1383" s="1">
        <v>45831</v>
      </c>
      <c r="B1383" s="1" t="s">
        <v>1427</v>
      </c>
      <c r="C1383" s="1" t="s">
        <v>142</v>
      </c>
      <c r="D1383">
        <f>MONTH(StockData[[#This Row],[DATE]])</f>
        <v>6</v>
      </c>
      <c r="E1383">
        <v>2025</v>
      </c>
      <c r="F1383" t="s">
        <v>97</v>
      </c>
      <c r="G1383" t="str">
        <f>"Q"&amp;ROUNDUP(StockData[[#This Row],[Month Number]]/3,0)</f>
        <v>Q2</v>
      </c>
      <c r="H1383" s="1" t="s">
        <v>1059</v>
      </c>
      <c r="I1383" s="1" t="s">
        <v>29</v>
      </c>
      <c r="J1383" t="s">
        <v>30</v>
      </c>
      <c r="K1383">
        <v>1417</v>
      </c>
      <c r="L1383">
        <v>1423.2</v>
      </c>
      <c r="M1383">
        <v>1411.9</v>
      </c>
      <c r="N1383">
        <v>1427.1</v>
      </c>
      <c r="O1383">
        <v>1419.1</v>
      </c>
      <c r="P1383">
        <v>1420.1</v>
      </c>
      <c r="Q1383">
        <v>1417.98</v>
      </c>
      <c r="R1383">
        <v>5514384</v>
      </c>
      <c r="S1383">
        <v>7819302210.1999998</v>
      </c>
      <c r="T1383">
        <v>160229</v>
      </c>
      <c r="U1383">
        <v>4193235</v>
      </c>
      <c r="V1383">
        <v>76.040000000000006</v>
      </c>
      <c r="W1383" s="3">
        <f>StockData[[#This Row],[CLOSE]]-StockData[[#This Row],[PREV. CLOSE]]</f>
        <v>-7</v>
      </c>
      <c r="X1383" s="2">
        <f>IFERROR((StockData[[#This Row],[CLOSE]]-StockData[[#This Row],[PREV. CLOSE]])/StockData[[#This Row],[PREV. CLOSE]],0)</f>
        <v>-4.9050522037698829E-3</v>
      </c>
      <c r="Y1383" t="str">
        <f>IF(StockData[[#This Row],[Daily Return %]]&gt;0,"Gain",IF(StockData[[#This Row],[Daily Return %]]&lt;0,"Loss","No Change"))</f>
        <v>Loss</v>
      </c>
    </row>
    <row r="1384" spans="1:25" x14ac:dyDescent="0.3">
      <c r="A1384" s="1">
        <v>45832</v>
      </c>
      <c r="B1384" s="1" t="s">
        <v>1428</v>
      </c>
      <c r="C1384" s="1" t="s">
        <v>142</v>
      </c>
      <c r="D1384">
        <f>MONTH(StockData[[#This Row],[DATE]])</f>
        <v>6</v>
      </c>
      <c r="E1384">
        <v>2025</v>
      </c>
      <c r="F1384" t="s">
        <v>97</v>
      </c>
      <c r="G1384" t="str">
        <f>"Q"&amp;ROUNDUP(StockData[[#This Row],[Month Number]]/3,0)</f>
        <v>Q2</v>
      </c>
      <c r="H1384" s="1" t="s">
        <v>1059</v>
      </c>
      <c r="I1384" s="1" t="s">
        <v>29</v>
      </c>
      <c r="J1384" t="s">
        <v>30</v>
      </c>
      <c r="K1384">
        <v>1427.7</v>
      </c>
      <c r="L1384">
        <v>1435.9</v>
      </c>
      <c r="M1384">
        <v>1416.5</v>
      </c>
      <c r="N1384">
        <v>1420.1</v>
      </c>
      <c r="O1384">
        <v>1424</v>
      </c>
      <c r="P1384">
        <v>1424.1</v>
      </c>
      <c r="Q1384">
        <v>1425.61</v>
      </c>
      <c r="R1384">
        <v>11188438</v>
      </c>
      <c r="S1384">
        <v>15950352718.799999</v>
      </c>
      <c r="T1384">
        <v>188014</v>
      </c>
      <c r="U1384">
        <v>6401057</v>
      </c>
      <c r="V1384">
        <v>57.21</v>
      </c>
      <c r="W1384" s="3">
        <f>StockData[[#This Row],[CLOSE]]-StockData[[#This Row],[PREV. CLOSE]]</f>
        <v>4</v>
      </c>
      <c r="X1384" s="2">
        <f>IFERROR((StockData[[#This Row],[CLOSE]]-StockData[[#This Row],[PREV. CLOSE]])/StockData[[#This Row],[PREV. CLOSE]],0)</f>
        <v>2.8167030490810507E-3</v>
      </c>
      <c r="Y1384" t="str">
        <f>IF(StockData[[#This Row],[Daily Return %]]&gt;0,"Gain",IF(StockData[[#This Row],[Daily Return %]]&lt;0,"Loss","No Change"))</f>
        <v>Gain</v>
      </c>
    </row>
    <row r="1385" spans="1:25" x14ac:dyDescent="0.3">
      <c r="A1385" s="1">
        <v>45833</v>
      </c>
      <c r="B1385" s="1" t="s">
        <v>1429</v>
      </c>
      <c r="C1385" s="1" t="s">
        <v>142</v>
      </c>
      <c r="D1385">
        <f>MONTH(StockData[[#This Row],[DATE]])</f>
        <v>6</v>
      </c>
      <c r="E1385">
        <v>2025</v>
      </c>
      <c r="F1385" t="s">
        <v>97</v>
      </c>
      <c r="G1385" t="str">
        <f>"Q"&amp;ROUNDUP(StockData[[#This Row],[Month Number]]/3,0)</f>
        <v>Q2</v>
      </c>
      <c r="H1385" s="1" t="s">
        <v>1059</v>
      </c>
      <c r="I1385" s="1" t="s">
        <v>29</v>
      </c>
      <c r="J1385" t="s">
        <v>30</v>
      </c>
      <c r="K1385">
        <v>1422</v>
      </c>
      <c r="L1385">
        <v>1428.9</v>
      </c>
      <c r="M1385">
        <v>1415.3</v>
      </c>
      <c r="N1385">
        <v>1424.1</v>
      </c>
      <c r="O1385">
        <v>1424.5</v>
      </c>
      <c r="P1385">
        <v>1425.8</v>
      </c>
      <c r="Q1385">
        <v>1423.08</v>
      </c>
      <c r="R1385">
        <v>7527388</v>
      </c>
      <c r="S1385">
        <v>10712047350.9</v>
      </c>
      <c r="T1385">
        <v>147548</v>
      </c>
      <c r="U1385">
        <v>5401581</v>
      </c>
      <c r="V1385">
        <v>71.760000000000005</v>
      </c>
      <c r="W1385" s="3">
        <f>StockData[[#This Row],[CLOSE]]-StockData[[#This Row],[PREV. CLOSE]]</f>
        <v>1.7000000000000455</v>
      </c>
      <c r="X1385" s="2">
        <f>IFERROR((StockData[[#This Row],[CLOSE]]-StockData[[#This Row],[PREV. CLOSE]])/StockData[[#This Row],[PREV. CLOSE]],0)</f>
        <v>1.1937363949161193E-3</v>
      </c>
      <c r="Y1385" t="str">
        <f>IF(StockData[[#This Row],[Daily Return %]]&gt;0,"Gain",IF(StockData[[#This Row],[Daily Return %]]&lt;0,"Loss","No Change"))</f>
        <v>Gain</v>
      </c>
    </row>
    <row r="1386" spans="1:25" x14ac:dyDescent="0.3">
      <c r="A1386" s="1">
        <v>45834</v>
      </c>
      <c r="B1386" s="1" t="s">
        <v>1430</v>
      </c>
      <c r="C1386" s="1" t="s">
        <v>142</v>
      </c>
      <c r="D1386">
        <f>MONTH(StockData[[#This Row],[DATE]])</f>
        <v>6</v>
      </c>
      <c r="E1386">
        <v>2025</v>
      </c>
      <c r="F1386" t="s">
        <v>97</v>
      </c>
      <c r="G1386" t="str">
        <f>"Q"&amp;ROUNDUP(StockData[[#This Row],[Month Number]]/3,0)</f>
        <v>Q2</v>
      </c>
      <c r="H1386" s="1" t="s">
        <v>1059</v>
      </c>
      <c r="I1386" s="1" t="s">
        <v>29</v>
      </c>
      <c r="J1386" t="s">
        <v>30</v>
      </c>
      <c r="K1386">
        <v>1424.8</v>
      </c>
      <c r="L1386">
        <v>1447.5</v>
      </c>
      <c r="M1386">
        <v>1421.7</v>
      </c>
      <c r="N1386">
        <v>1425.8</v>
      </c>
      <c r="O1386">
        <v>1440</v>
      </c>
      <c r="P1386">
        <v>1439.1</v>
      </c>
      <c r="Q1386">
        <v>1436.85</v>
      </c>
      <c r="R1386">
        <v>13617435</v>
      </c>
      <c r="S1386">
        <v>19566210028.900002</v>
      </c>
      <c r="T1386">
        <v>220490</v>
      </c>
      <c r="U1386">
        <v>7893044</v>
      </c>
      <c r="V1386">
        <v>57.96</v>
      </c>
      <c r="W1386" s="3">
        <f>StockData[[#This Row],[CLOSE]]-StockData[[#This Row],[PREV. CLOSE]]</f>
        <v>13.299999999999955</v>
      </c>
      <c r="X1386" s="2">
        <f>IFERROR((StockData[[#This Row],[CLOSE]]-StockData[[#This Row],[PREV. CLOSE]])/StockData[[#This Row],[PREV. CLOSE]],0)</f>
        <v>9.3280965072239826E-3</v>
      </c>
      <c r="Y1386" t="str">
        <f>IF(StockData[[#This Row],[Daily Return %]]&gt;0,"Gain",IF(StockData[[#This Row],[Daily Return %]]&lt;0,"Loss","No Change"))</f>
        <v>Gain</v>
      </c>
    </row>
    <row r="1387" spans="1:25" x14ac:dyDescent="0.3">
      <c r="A1387" s="1">
        <v>45835</v>
      </c>
      <c r="B1387" s="1" t="s">
        <v>1431</v>
      </c>
      <c r="C1387" s="1" t="s">
        <v>142</v>
      </c>
      <c r="D1387">
        <f>MONTH(StockData[[#This Row],[DATE]])</f>
        <v>6</v>
      </c>
      <c r="E1387">
        <v>2025</v>
      </c>
      <c r="F1387" t="s">
        <v>97</v>
      </c>
      <c r="G1387" t="str">
        <f>"Q"&amp;ROUNDUP(StockData[[#This Row],[Month Number]]/3,0)</f>
        <v>Q2</v>
      </c>
      <c r="H1387" s="1" t="s">
        <v>1059</v>
      </c>
      <c r="I1387" s="1" t="s">
        <v>29</v>
      </c>
      <c r="J1387" t="s">
        <v>30</v>
      </c>
      <c r="K1387">
        <v>1438.9</v>
      </c>
      <c r="L1387">
        <v>1466</v>
      </c>
      <c r="M1387">
        <v>1437.1</v>
      </c>
      <c r="N1387">
        <v>1439.1</v>
      </c>
      <c r="O1387">
        <v>1457.9</v>
      </c>
      <c r="P1387">
        <v>1462.2</v>
      </c>
      <c r="Q1387">
        <v>1457.56</v>
      </c>
      <c r="R1387">
        <v>22532899</v>
      </c>
      <c r="S1387">
        <v>32843085618.200001</v>
      </c>
      <c r="T1387">
        <v>217058</v>
      </c>
      <c r="U1387">
        <v>18874040</v>
      </c>
      <c r="V1387">
        <v>83.76</v>
      </c>
      <c r="W1387" s="3">
        <f>StockData[[#This Row],[CLOSE]]-StockData[[#This Row],[PREV. CLOSE]]</f>
        <v>23.100000000000136</v>
      </c>
      <c r="X1387" s="2">
        <f>IFERROR((StockData[[#This Row],[CLOSE]]-StockData[[#This Row],[PREV. CLOSE]])/StockData[[#This Row],[PREV. CLOSE]],0)</f>
        <v>1.6051698978528341E-2</v>
      </c>
      <c r="Y1387" t="str">
        <f>IF(StockData[[#This Row],[Daily Return %]]&gt;0,"Gain",IF(StockData[[#This Row],[Daily Return %]]&lt;0,"Loss","No Change"))</f>
        <v>Gain</v>
      </c>
    </row>
    <row r="1388" spans="1:25" x14ac:dyDescent="0.3">
      <c r="A1388" s="1">
        <v>45838</v>
      </c>
      <c r="B1388" s="1" t="s">
        <v>1432</v>
      </c>
      <c r="C1388" s="1" t="s">
        <v>142</v>
      </c>
      <c r="D1388">
        <f>MONTH(StockData[[#This Row],[DATE]])</f>
        <v>6</v>
      </c>
      <c r="E1388">
        <v>2025</v>
      </c>
      <c r="F1388" t="s">
        <v>97</v>
      </c>
      <c r="G1388" t="str">
        <f>"Q"&amp;ROUNDUP(StockData[[#This Row],[Month Number]]/3,0)</f>
        <v>Q2</v>
      </c>
      <c r="H1388" s="1" t="s">
        <v>1059</v>
      </c>
      <c r="I1388" s="1" t="s">
        <v>29</v>
      </c>
      <c r="J1388" t="s">
        <v>30</v>
      </c>
      <c r="K1388">
        <v>1461.8</v>
      </c>
      <c r="L1388">
        <v>1461.9</v>
      </c>
      <c r="M1388">
        <v>1442.3</v>
      </c>
      <c r="N1388">
        <v>1462.2</v>
      </c>
      <c r="O1388">
        <v>1449</v>
      </c>
      <c r="P1388">
        <v>1445.8</v>
      </c>
      <c r="Q1388">
        <v>1449.97</v>
      </c>
      <c r="R1388">
        <v>6325073</v>
      </c>
      <c r="S1388">
        <v>9171182603.2000008</v>
      </c>
      <c r="T1388">
        <v>187773</v>
      </c>
      <c r="U1388">
        <v>4806135</v>
      </c>
      <c r="V1388">
        <v>75.989999999999995</v>
      </c>
      <c r="W1388" s="3">
        <f>StockData[[#This Row],[CLOSE]]-StockData[[#This Row],[PREV. CLOSE]]</f>
        <v>-16.400000000000091</v>
      </c>
      <c r="X1388" s="2">
        <f>IFERROR((StockData[[#This Row],[CLOSE]]-StockData[[#This Row],[PREV. CLOSE]])/StockData[[#This Row],[PREV. CLOSE]],0)</f>
        <v>-1.1215975926685877E-2</v>
      </c>
      <c r="Y1388" t="str">
        <f>IF(StockData[[#This Row],[Daily Return %]]&gt;0,"Gain",IF(StockData[[#This Row],[Daily Return %]]&lt;0,"Loss","No Change"))</f>
        <v>Loss</v>
      </c>
    </row>
    <row r="1389" spans="1:25" x14ac:dyDescent="0.3">
      <c r="A1389" s="1">
        <v>45839</v>
      </c>
      <c r="B1389" s="1" t="s">
        <v>1433</v>
      </c>
      <c r="C1389" s="1" t="s">
        <v>162</v>
      </c>
      <c r="D1389">
        <f>MONTH(StockData[[#This Row],[DATE]])</f>
        <v>7</v>
      </c>
      <c r="E1389">
        <v>2025</v>
      </c>
      <c r="F1389" t="s">
        <v>163</v>
      </c>
      <c r="G1389" t="str">
        <f>"Q"&amp;ROUNDUP(StockData[[#This Row],[Month Number]]/3,0)</f>
        <v>Q3</v>
      </c>
      <c r="H1389" s="1" t="s">
        <v>1059</v>
      </c>
      <c r="I1389" s="1" t="s">
        <v>29</v>
      </c>
      <c r="J1389" t="s">
        <v>30</v>
      </c>
      <c r="K1389">
        <v>1445.7</v>
      </c>
      <c r="L1389">
        <v>1447.6</v>
      </c>
      <c r="M1389">
        <v>1429.6</v>
      </c>
      <c r="N1389">
        <v>1445.8</v>
      </c>
      <c r="O1389">
        <v>1431.7</v>
      </c>
      <c r="P1389">
        <v>1432</v>
      </c>
      <c r="Q1389">
        <v>1435.52</v>
      </c>
      <c r="R1389">
        <v>7761449</v>
      </c>
      <c r="S1389">
        <v>11141735649.700001</v>
      </c>
      <c r="T1389">
        <v>185345</v>
      </c>
      <c r="U1389">
        <v>5716616</v>
      </c>
      <c r="V1389">
        <v>73.650000000000006</v>
      </c>
      <c r="W1389" s="3">
        <f>StockData[[#This Row],[CLOSE]]-StockData[[#This Row],[PREV. CLOSE]]</f>
        <v>-13.799999999999955</v>
      </c>
      <c r="X1389" s="2">
        <f>IFERROR((StockData[[#This Row],[CLOSE]]-StockData[[#This Row],[PREV. CLOSE]])/StockData[[#This Row],[PREV. CLOSE]],0)</f>
        <v>-9.5448886429658018E-3</v>
      </c>
      <c r="Y1389" t="str">
        <f>IF(StockData[[#This Row],[Daily Return %]]&gt;0,"Gain",IF(StockData[[#This Row],[Daily Return %]]&lt;0,"Loss","No Change"))</f>
        <v>Loss</v>
      </c>
    </row>
    <row r="1390" spans="1:25" x14ac:dyDescent="0.3">
      <c r="A1390" s="1">
        <v>45840</v>
      </c>
      <c r="B1390" s="1" t="s">
        <v>1434</v>
      </c>
      <c r="C1390" s="1" t="s">
        <v>162</v>
      </c>
      <c r="D1390">
        <f>MONTH(StockData[[#This Row],[DATE]])</f>
        <v>7</v>
      </c>
      <c r="E1390">
        <v>2025</v>
      </c>
      <c r="F1390" t="s">
        <v>163</v>
      </c>
      <c r="G1390" t="str">
        <f>"Q"&amp;ROUNDUP(StockData[[#This Row],[Month Number]]/3,0)</f>
        <v>Q3</v>
      </c>
      <c r="H1390" s="1" t="s">
        <v>1059</v>
      </c>
      <c r="I1390" s="1" t="s">
        <v>29</v>
      </c>
      <c r="J1390" t="s">
        <v>30</v>
      </c>
      <c r="K1390">
        <v>1432.2</v>
      </c>
      <c r="L1390">
        <v>1451</v>
      </c>
      <c r="M1390">
        <v>1422.6</v>
      </c>
      <c r="N1390">
        <v>1432</v>
      </c>
      <c r="O1390">
        <v>1427.8</v>
      </c>
      <c r="P1390">
        <v>1427.8</v>
      </c>
      <c r="Q1390">
        <v>1430.58</v>
      </c>
      <c r="R1390">
        <v>13372280</v>
      </c>
      <c r="S1390">
        <v>19130157807.700001</v>
      </c>
      <c r="T1390">
        <v>213176</v>
      </c>
      <c r="U1390">
        <v>10579732</v>
      </c>
      <c r="V1390">
        <v>79.12</v>
      </c>
      <c r="W1390" s="3">
        <f>StockData[[#This Row],[CLOSE]]-StockData[[#This Row],[PREV. CLOSE]]</f>
        <v>-4.2000000000000455</v>
      </c>
      <c r="X1390" s="2">
        <f>IFERROR((StockData[[#This Row],[CLOSE]]-StockData[[#This Row],[PREV. CLOSE]])/StockData[[#This Row],[PREV. CLOSE]],0)</f>
        <v>-2.9329608938547802E-3</v>
      </c>
      <c r="Y1390" t="str">
        <f>IF(StockData[[#This Row],[Daily Return %]]&gt;0,"Gain",IF(StockData[[#This Row],[Daily Return %]]&lt;0,"Loss","No Change"))</f>
        <v>Loss</v>
      </c>
    </row>
    <row r="1391" spans="1:25" x14ac:dyDescent="0.3">
      <c r="A1391" s="1">
        <v>45841</v>
      </c>
      <c r="B1391" s="1" t="s">
        <v>1435</v>
      </c>
      <c r="C1391" s="1" t="s">
        <v>162</v>
      </c>
      <c r="D1391">
        <f>MONTH(StockData[[#This Row],[DATE]])</f>
        <v>7</v>
      </c>
      <c r="E1391">
        <v>2025</v>
      </c>
      <c r="F1391" t="s">
        <v>163</v>
      </c>
      <c r="G1391" t="str">
        <f>"Q"&amp;ROUNDUP(StockData[[#This Row],[Month Number]]/3,0)</f>
        <v>Q3</v>
      </c>
      <c r="H1391" s="1" t="s">
        <v>1059</v>
      </c>
      <c r="I1391" s="1" t="s">
        <v>29</v>
      </c>
      <c r="J1391" t="s">
        <v>30</v>
      </c>
      <c r="K1391">
        <v>1432.1</v>
      </c>
      <c r="L1391">
        <v>1446.1</v>
      </c>
      <c r="M1391">
        <v>1423.7</v>
      </c>
      <c r="N1391">
        <v>1427.8</v>
      </c>
      <c r="O1391">
        <v>1427</v>
      </c>
      <c r="P1391">
        <v>1425.9</v>
      </c>
      <c r="Q1391">
        <v>1429.96</v>
      </c>
      <c r="R1391">
        <v>10177738</v>
      </c>
      <c r="S1391">
        <v>14553751194.799999</v>
      </c>
      <c r="T1391">
        <v>181095</v>
      </c>
      <c r="U1391">
        <v>6408115</v>
      </c>
      <c r="V1391">
        <v>62.96</v>
      </c>
      <c r="W1391" s="3">
        <f>StockData[[#This Row],[CLOSE]]-StockData[[#This Row],[PREV. CLOSE]]</f>
        <v>-1.8999999999998636</v>
      </c>
      <c r="X1391" s="2">
        <f>IFERROR((StockData[[#This Row],[CLOSE]]-StockData[[#This Row],[PREV. CLOSE]])/StockData[[#This Row],[PREV. CLOSE]],0)</f>
        <v>-1.3307185880374447E-3</v>
      </c>
      <c r="Y1391" t="str">
        <f>IF(StockData[[#This Row],[Daily Return %]]&gt;0,"Gain",IF(StockData[[#This Row],[Daily Return %]]&lt;0,"Loss","No Change"))</f>
        <v>Loss</v>
      </c>
    </row>
    <row r="1392" spans="1:25" x14ac:dyDescent="0.3">
      <c r="A1392" s="1">
        <v>45842</v>
      </c>
      <c r="B1392" s="1" t="s">
        <v>1436</v>
      </c>
      <c r="C1392" s="1" t="s">
        <v>162</v>
      </c>
      <c r="D1392">
        <f>MONTH(StockData[[#This Row],[DATE]])</f>
        <v>7</v>
      </c>
      <c r="E1392">
        <v>2025</v>
      </c>
      <c r="F1392" t="s">
        <v>163</v>
      </c>
      <c r="G1392" t="str">
        <f>"Q"&amp;ROUNDUP(StockData[[#This Row],[Month Number]]/3,0)</f>
        <v>Q3</v>
      </c>
      <c r="H1392" s="1" t="s">
        <v>1059</v>
      </c>
      <c r="I1392" s="1" t="s">
        <v>29</v>
      </c>
      <c r="J1392" t="s">
        <v>30</v>
      </c>
      <c r="K1392">
        <v>1427</v>
      </c>
      <c r="L1392">
        <v>1444.4</v>
      </c>
      <c r="M1392">
        <v>1421.1</v>
      </c>
      <c r="N1392">
        <v>1425.9</v>
      </c>
      <c r="O1392">
        <v>1443</v>
      </c>
      <c r="P1392">
        <v>1442.8</v>
      </c>
      <c r="Q1392">
        <v>1433.52</v>
      </c>
      <c r="R1392">
        <v>5066503</v>
      </c>
      <c r="S1392">
        <v>7262913585.5</v>
      </c>
      <c r="T1392">
        <v>127265</v>
      </c>
      <c r="U1392">
        <v>3620455</v>
      </c>
      <c r="V1392">
        <v>71.459999999999994</v>
      </c>
      <c r="W1392" s="3">
        <f>StockData[[#This Row],[CLOSE]]-StockData[[#This Row],[PREV. CLOSE]]</f>
        <v>16.899999999999864</v>
      </c>
      <c r="X1392" s="2">
        <f>IFERROR((StockData[[#This Row],[CLOSE]]-StockData[[#This Row],[PREV. CLOSE]])/StockData[[#This Row],[PREV. CLOSE]],0)</f>
        <v>1.1852163545830607E-2</v>
      </c>
      <c r="Y1392" t="str">
        <f>IF(StockData[[#This Row],[Daily Return %]]&gt;0,"Gain",IF(StockData[[#This Row],[Daily Return %]]&lt;0,"Loss","No Change"))</f>
        <v>Gain</v>
      </c>
    </row>
    <row r="1393" spans="1:25" x14ac:dyDescent="0.3">
      <c r="A1393" s="1">
        <v>45845</v>
      </c>
      <c r="B1393" s="1" t="s">
        <v>1437</v>
      </c>
      <c r="C1393" s="1" t="s">
        <v>162</v>
      </c>
      <c r="D1393">
        <f>MONTH(StockData[[#This Row],[DATE]])</f>
        <v>7</v>
      </c>
      <c r="E1393">
        <v>2025</v>
      </c>
      <c r="F1393" t="s">
        <v>163</v>
      </c>
      <c r="G1393" t="str">
        <f>"Q"&amp;ROUNDUP(StockData[[#This Row],[Month Number]]/3,0)</f>
        <v>Q3</v>
      </c>
      <c r="H1393" s="1" t="s">
        <v>1059</v>
      </c>
      <c r="I1393" s="1" t="s">
        <v>29</v>
      </c>
      <c r="J1393" t="s">
        <v>30</v>
      </c>
      <c r="K1393">
        <v>1437</v>
      </c>
      <c r="L1393">
        <v>1440.9</v>
      </c>
      <c r="M1393">
        <v>1429.6</v>
      </c>
      <c r="N1393">
        <v>1442.8</v>
      </c>
      <c r="O1393">
        <v>1435.9</v>
      </c>
      <c r="P1393">
        <v>1435.7</v>
      </c>
      <c r="Q1393">
        <v>1433.38</v>
      </c>
      <c r="R1393">
        <v>5177477</v>
      </c>
      <c r="S1393">
        <v>7421312203.1000004</v>
      </c>
      <c r="T1393">
        <v>127818</v>
      </c>
      <c r="U1393">
        <v>3743907</v>
      </c>
      <c r="V1393">
        <v>72.31</v>
      </c>
      <c r="W1393" s="3">
        <f>StockData[[#This Row],[CLOSE]]-StockData[[#This Row],[PREV. CLOSE]]</f>
        <v>-7.0999999999999091</v>
      </c>
      <c r="X1393" s="2">
        <f>IFERROR((StockData[[#This Row],[CLOSE]]-StockData[[#This Row],[PREV. CLOSE]])/StockData[[#This Row],[PREV. CLOSE]],0)</f>
        <v>-4.9209869697809184E-3</v>
      </c>
      <c r="Y1393" t="str">
        <f>IF(StockData[[#This Row],[Daily Return %]]&gt;0,"Gain",IF(StockData[[#This Row],[Daily Return %]]&lt;0,"Loss","No Change"))</f>
        <v>Loss</v>
      </c>
    </row>
    <row r="1394" spans="1:25" x14ac:dyDescent="0.3">
      <c r="A1394" s="1">
        <v>45846</v>
      </c>
      <c r="B1394" s="1" t="s">
        <v>1438</v>
      </c>
      <c r="C1394" s="1" t="s">
        <v>162</v>
      </c>
      <c r="D1394">
        <f>MONTH(StockData[[#This Row],[DATE]])</f>
        <v>7</v>
      </c>
      <c r="E1394">
        <v>2025</v>
      </c>
      <c r="F1394" t="s">
        <v>163</v>
      </c>
      <c r="G1394" t="str">
        <f>"Q"&amp;ROUNDUP(StockData[[#This Row],[Month Number]]/3,0)</f>
        <v>Q3</v>
      </c>
      <c r="H1394" s="1" t="s">
        <v>1059</v>
      </c>
      <c r="I1394" s="1" t="s">
        <v>29</v>
      </c>
      <c r="J1394" t="s">
        <v>30</v>
      </c>
      <c r="K1394">
        <v>1432</v>
      </c>
      <c r="L1394">
        <v>1445</v>
      </c>
      <c r="M1394">
        <v>1430</v>
      </c>
      <c r="N1394">
        <v>1435.7</v>
      </c>
      <c r="O1394">
        <v>1443</v>
      </c>
      <c r="P1394">
        <v>1442</v>
      </c>
      <c r="Q1394">
        <v>1440.56</v>
      </c>
      <c r="R1394">
        <v>5315847</v>
      </c>
      <c r="S1394">
        <v>7657790478.1000004</v>
      </c>
      <c r="T1394">
        <v>123124</v>
      </c>
      <c r="U1394">
        <v>3368849</v>
      </c>
      <c r="V1394">
        <v>63.37</v>
      </c>
      <c r="W1394" s="3">
        <f>StockData[[#This Row],[CLOSE]]-StockData[[#This Row],[PREV. CLOSE]]</f>
        <v>6.2999999999999545</v>
      </c>
      <c r="X1394" s="2">
        <f>IFERROR((StockData[[#This Row],[CLOSE]]-StockData[[#This Row],[PREV. CLOSE]])/StockData[[#This Row],[PREV. CLOSE]],0)</f>
        <v>4.3881033642125472E-3</v>
      </c>
      <c r="Y1394" t="str">
        <f>IF(StockData[[#This Row],[Daily Return %]]&gt;0,"Gain",IF(StockData[[#This Row],[Daily Return %]]&lt;0,"Loss","No Change"))</f>
        <v>Gain</v>
      </c>
    </row>
    <row r="1395" spans="1:25" x14ac:dyDescent="0.3">
      <c r="A1395" s="1">
        <v>45847</v>
      </c>
      <c r="B1395" s="1" t="s">
        <v>1439</v>
      </c>
      <c r="C1395" s="1" t="s">
        <v>162</v>
      </c>
      <c r="D1395">
        <f>MONTH(StockData[[#This Row],[DATE]])</f>
        <v>7</v>
      </c>
      <c r="E1395">
        <v>2025</v>
      </c>
      <c r="F1395" t="s">
        <v>163</v>
      </c>
      <c r="G1395" t="str">
        <f>"Q"&amp;ROUNDUP(StockData[[#This Row],[Month Number]]/3,0)</f>
        <v>Q3</v>
      </c>
      <c r="H1395" s="1" t="s">
        <v>1059</v>
      </c>
      <c r="I1395" s="1" t="s">
        <v>29</v>
      </c>
      <c r="J1395" t="s">
        <v>30</v>
      </c>
      <c r="K1395">
        <v>1436.2</v>
      </c>
      <c r="L1395">
        <v>1438.7</v>
      </c>
      <c r="M1395">
        <v>1426.6</v>
      </c>
      <c r="N1395">
        <v>1442</v>
      </c>
      <c r="O1395">
        <v>1430.8</v>
      </c>
      <c r="P1395">
        <v>1431.9</v>
      </c>
      <c r="Q1395">
        <v>1431.91</v>
      </c>
      <c r="R1395">
        <v>8827347</v>
      </c>
      <c r="S1395">
        <v>12639971093.5</v>
      </c>
      <c r="T1395">
        <v>120088</v>
      </c>
      <c r="U1395">
        <v>6924214</v>
      </c>
      <c r="V1395">
        <v>78.44</v>
      </c>
      <c r="W1395" s="3">
        <f>StockData[[#This Row],[CLOSE]]-StockData[[#This Row],[PREV. CLOSE]]</f>
        <v>-10.099999999999909</v>
      </c>
      <c r="X1395" s="2">
        <f>IFERROR((StockData[[#This Row],[CLOSE]]-StockData[[#This Row],[PREV. CLOSE]])/StockData[[#This Row],[PREV. CLOSE]],0)</f>
        <v>-7.0041608876559702E-3</v>
      </c>
      <c r="Y1395" t="str">
        <f>IF(StockData[[#This Row],[Daily Return %]]&gt;0,"Gain",IF(StockData[[#This Row],[Daily Return %]]&lt;0,"Loss","No Change"))</f>
        <v>Loss</v>
      </c>
    </row>
    <row r="1396" spans="1:25" x14ac:dyDescent="0.3">
      <c r="A1396" s="1">
        <v>45848</v>
      </c>
      <c r="B1396" s="1" t="s">
        <v>1440</v>
      </c>
      <c r="C1396" s="1" t="s">
        <v>162</v>
      </c>
      <c r="D1396">
        <f>MONTH(StockData[[#This Row],[DATE]])</f>
        <v>7</v>
      </c>
      <c r="E1396">
        <v>2025</v>
      </c>
      <c r="F1396" t="s">
        <v>163</v>
      </c>
      <c r="G1396" t="str">
        <f>"Q"&amp;ROUNDUP(StockData[[#This Row],[Month Number]]/3,0)</f>
        <v>Q3</v>
      </c>
      <c r="H1396" s="1" t="s">
        <v>1059</v>
      </c>
      <c r="I1396" s="1" t="s">
        <v>29</v>
      </c>
      <c r="J1396" t="s">
        <v>30</v>
      </c>
      <c r="K1396">
        <v>1436.8</v>
      </c>
      <c r="L1396">
        <v>1439</v>
      </c>
      <c r="M1396">
        <v>1422.1</v>
      </c>
      <c r="N1396">
        <v>1431.9</v>
      </c>
      <c r="O1396">
        <v>1424</v>
      </c>
      <c r="P1396">
        <v>1424.1</v>
      </c>
      <c r="Q1396">
        <v>1426.47</v>
      </c>
      <c r="R1396">
        <v>7795964</v>
      </c>
      <c r="S1396">
        <v>11120735791.1</v>
      </c>
      <c r="T1396">
        <v>158233</v>
      </c>
      <c r="U1396">
        <v>4717314</v>
      </c>
      <c r="V1396">
        <v>60.51</v>
      </c>
      <c r="W1396" s="3">
        <f>StockData[[#This Row],[CLOSE]]-StockData[[#This Row],[PREV. CLOSE]]</f>
        <v>-7.8000000000001819</v>
      </c>
      <c r="X1396" s="2">
        <f>IFERROR((StockData[[#This Row],[CLOSE]]-StockData[[#This Row],[PREV. CLOSE]])/StockData[[#This Row],[PREV. CLOSE]],0)</f>
        <v>-5.4473077728892953E-3</v>
      </c>
      <c r="Y1396" t="str">
        <f>IF(StockData[[#This Row],[Daily Return %]]&gt;0,"Gain",IF(StockData[[#This Row],[Daily Return %]]&lt;0,"Loss","No Change"))</f>
        <v>Loss</v>
      </c>
    </row>
    <row r="1397" spans="1:25" x14ac:dyDescent="0.3">
      <c r="A1397" s="1">
        <v>45849</v>
      </c>
      <c r="B1397" s="1" t="s">
        <v>1441</v>
      </c>
      <c r="C1397" s="1" t="s">
        <v>162</v>
      </c>
      <c r="D1397">
        <f>MONTH(StockData[[#This Row],[DATE]])</f>
        <v>7</v>
      </c>
      <c r="E1397">
        <v>2025</v>
      </c>
      <c r="F1397" t="s">
        <v>163</v>
      </c>
      <c r="G1397" t="str">
        <f>"Q"&amp;ROUNDUP(StockData[[#This Row],[Month Number]]/3,0)</f>
        <v>Q3</v>
      </c>
      <c r="H1397" s="1" t="s">
        <v>1059</v>
      </c>
      <c r="I1397" s="1" t="s">
        <v>29</v>
      </c>
      <c r="J1397" t="s">
        <v>30</v>
      </c>
      <c r="K1397">
        <v>1422</v>
      </c>
      <c r="L1397">
        <v>1428</v>
      </c>
      <c r="M1397">
        <v>1414.6</v>
      </c>
      <c r="N1397">
        <v>1424.1</v>
      </c>
      <c r="O1397">
        <v>1422</v>
      </c>
      <c r="P1397">
        <v>1421.9</v>
      </c>
      <c r="Q1397">
        <v>1420.14</v>
      </c>
      <c r="R1397">
        <v>7158015</v>
      </c>
      <c r="S1397">
        <v>10165411225.4</v>
      </c>
      <c r="T1397">
        <v>154732</v>
      </c>
      <c r="U1397">
        <v>5738193</v>
      </c>
      <c r="V1397">
        <v>80.16</v>
      </c>
      <c r="W1397" s="3">
        <f>StockData[[#This Row],[CLOSE]]-StockData[[#This Row],[PREV. CLOSE]]</f>
        <v>-2.1999999999998181</v>
      </c>
      <c r="X1397" s="2">
        <f>IFERROR((StockData[[#This Row],[CLOSE]]-StockData[[#This Row],[PREV. CLOSE]])/StockData[[#This Row],[PREV. CLOSE]],0)</f>
        <v>-1.5448353345971619E-3</v>
      </c>
      <c r="Y1397" t="str">
        <f>IF(StockData[[#This Row],[Daily Return %]]&gt;0,"Gain",IF(StockData[[#This Row],[Daily Return %]]&lt;0,"Loss","No Change"))</f>
        <v>Loss</v>
      </c>
    </row>
    <row r="1398" spans="1:25" x14ac:dyDescent="0.3">
      <c r="A1398" s="1">
        <v>45852</v>
      </c>
      <c r="B1398" s="1" t="s">
        <v>1442</v>
      </c>
      <c r="C1398" s="1" t="s">
        <v>162</v>
      </c>
      <c r="D1398">
        <f>MONTH(StockData[[#This Row],[DATE]])</f>
        <v>7</v>
      </c>
      <c r="E1398">
        <v>2025</v>
      </c>
      <c r="F1398" t="s">
        <v>163</v>
      </c>
      <c r="G1398" t="str">
        <f>"Q"&amp;ROUNDUP(StockData[[#This Row],[Month Number]]/3,0)</f>
        <v>Q3</v>
      </c>
      <c r="H1398" s="1" t="s">
        <v>1059</v>
      </c>
      <c r="I1398" s="1" t="s">
        <v>29</v>
      </c>
      <c r="J1398" t="s">
        <v>30</v>
      </c>
      <c r="K1398">
        <v>1424.9</v>
      </c>
      <c r="L1398">
        <v>1424.9</v>
      </c>
      <c r="M1398">
        <v>1416.1</v>
      </c>
      <c r="N1398">
        <v>1421.9</v>
      </c>
      <c r="O1398">
        <v>1421.9</v>
      </c>
      <c r="P1398">
        <v>1423</v>
      </c>
      <c r="Q1398">
        <v>1421.21</v>
      </c>
      <c r="R1398">
        <v>5846154</v>
      </c>
      <c r="S1398">
        <v>8308587601.3000002</v>
      </c>
      <c r="T1398">
        <v>113668</v>
      </c>
      <c r="U1398">
        <v>4583607</v>
      </c>
      <c r="V1398">
        <v>78.400000000000006</v>
      </c>
      <c r="W1398" s="3">
        <f>StockData[[#This Row],[CLOSE]]-StockData[[#This Row],[PREV. CLOSE]]</f>
        <v>1.0999999999999091</v>
      </c>
      <c r="X1398" s="2">
        <f>IFERROR((StockData[[#This Row],[CLOSE]]-StockData[[#This Row],[PREV. CLOSE]])/StockData[[#This Row],[PREV. CLOSE]],0)</f>
        <v>7.7361277164351148E-4</v>
      </c>
      <c r="Y1398" t="str">
        <f>IF(StockData[[#This Row],[Daily Return %]]&gt;0,"Gain",IF(StockData[[#This Row],[Daily Return %]]&lt;0,"Loss","No Change"))</f>
        <v>Gain</v>
      </c>
    </row>
    <row r="1399" spans="1:25" x14ac:dyDescent="0.3">
      <c r="A1399" s="1">
        <v>45853</v>
      </c>
      <c r="B1399" s="1" t="s">
        <v>1443</v>
      </c>
      <c r="C1399" s="1" t="s">
        <v>162</v>
      </c>
      <c r="D1399">
        <f>MONTH(StockData[[#This Row],[DATE]])</f>
        <v>7</v>
      </c>
      <c r="E1399">
        <v>2025</v>
      </c>
      <c r="F1399" t="s">
        <v>163</v>
      </c>
      <c r="G1399" t="str">
        <f>"Q"&amp;ROUNDUP(StockData[[#This Row],[Month Number]]/3,0)</f>
        <v>Q3</v>
      </c>
      <c r="H1399" s="1" t="s">
        <v>1059</v>
      </c>
      <c r="I1399" s="1" t="s">
        <v>29</v>
      </c>
      <c r="J1399" t="s">
        <v>30</v>
      </c>
      <c r="K1399">
        <v>1421.1</v>
      </c>
      <c r="L1399">
        <v>1433.8</v>
      </c>
      <c r="M1399">
        <v>1419</v>
      </c>
      <c r="N1399">
        <v>1423</v>
      </c>
      <c r="O1399">
        <v>1432</v>
      </c>
      <c r="P1399">
        <v>1430.8</v>
      </c>
      <c r="Q1399">
        <v>1426.47</v>
      </c>
      <c r="R1399">
        <v>6041457</v>
      </c>
      <c r="S1399">
        <v>8617966324.8999996</v>
      </c>
      <c r="T1399">
        <v>175820</v>
      </c>
      <c r="U1399">
        <v>3807070</v>
      </c>
      <c r="V1399">
        <v>63.02</v>
      </c>
      <c r="W1399" s="3">
        <f>StockData[[#This Row],[CLOSE]]-StockData[[#This Row],[PREV. CLOSE]]</f>
        <v>7.7999999999999545</v>
      </c>
      <c r="X1399" s="2">
        <f>IFERROR((StockData[[#This Row],[CLOSE]]-StockData[[#This Row],[PREV. CLOSE]])/StockData[[#This Row],[PREV. CLOSE]],0)</f>
        <v>5.4813773717497924E-3</v>
      </c>
      <c r="Y1399" t="str">
        <f>IF(StockData[[#This Row],[Daily Return %]]&gt;0,"Gain",IF(StockData[[#This Row],[Daily Return %]]&lt;0,"Loss","No Change"))</f>
        <v>Gain</v>
      </c>
    </row>
    <row r="1400" spans="1:25" x14ac:dyDescent="0.3">
      <c r="A1400" s="1">
        <v>45854</v>
      </c>
      <c r="B1400" s="1" t="s">
        <v>1444</v>
      </c>
      <c r="C1400" s="1" t="s">
        <v>162</v>
      </c>
      <c r="D1400">
        <f>MONTH(StockData[[#This Row],[DATE]])</f>
        <v>7</v>
      </c>
      <c r="E1400">
        <v>2025</v>
      </c>
      <c r="F1400" t="s">
        <v>163</v>
      </c>
      <c r="G1400" t="str">
        <f>"Q"&amp;ROUNDUP(StockData[[#This Row],[Month Number]]/3,0)</f>
        <v>Q3</v>
      </c>
      <c r="H1400" s="1" t="s">
        <v>1059</v>
      </c>
      <c r="I1400" s="1" t="s">
        <v>29</v>
      </c>
      <c r="J1400" t="s">
        <v>30</v>
      </c>
      <c r="K1400">
        <v>1426</v>
      </c>
      <c r="L1400">
        <v>1429.2</v>
      </c>
      <c r="M1400">
        <v>1419.1</v>
      </c>
      <c r="N1400">
        <v>1430.8</v>
      </c>
      <c r="O1400">
        <v>1425.9</v>
      </c>
      <c r="P1400">
        <v>1426.4</v>
      </c>
      <c r="Q1400">
        <v>1425.18</v>
      </c>
      <c r="R1400">
        <v>5649093</v>
      </c>
      <c r="S1400">
        <v>8050995851.3999996</v>
      </c>
      <c r="T1400">
        <v>121488</v>
      </c>
      <c r="U1400">
        <v>4149153</v>
      </c>
      <c r="V1400">
        <v>73.45</v>
      </c>
      <c r="W1400" s="3">
        <f>StockData[[#This Row],[CLOSE]]-StockData[[#This Row],[PREV. CLOSE]]</f>
        <v>-4.3999999999998636</v>
      </c>
      <c r="X1400" s="2">
        <f>IFERROR((StockData[[#This Row],[CLOSE]]-StockData[[#This Row],[PREV. CLOSE]])/StockData[[#This Row],[PREV. CLOSE]],0)</f>
        <v>-3.0752026838131562E-3</v>
      </c>
      <c r="Y1400" t="str">
        <f>IF(StockData[[#This Row],[Daily Return %]]&gt;0,"Gain",IF(StockData[[#This Row],[Daily Return %]]&lt;0,"Loss","No Change"))</f>
        <v>Loss</v>
      </c>
    </row>
    <row r="1401" spans="1:25" x14ac:dyDescent="0.3">
      <c r="A1401" s="1">
        <v>45855</v>
      </c>
      <c r="B1401" s="1" t="s">
        <v>1445</v>
      </c>
      <c r="C1401" s="1" t="s">
        <v>162</v>
      </c>
      <c r="D1401">
        <f>MONTH(StockData[[#This Row],[DATE]])</f>
        <v>7</v>
      </c>
      <c r="E1401">
        <v>2025</v>
      </c>
      <c r="F1401" t="s">
        <v>163</v>
      </c>
      <c r="G1401" t="str">
        <f>"Q"&amp;ROUNDUP(StockData[[#This Row],[Month Number]]/3,0)</f>
        <v>Q3</v>
      </c>
      <c r="H1401" s="1" t="s">
        <v>1059</v>
      </c>
      <c r="I1401" s="1" t="s">
        <v>29</v>
      </c>
      <c r="J1401" t="s">
        <v>30</v>
      </c>
      <c r="K1401">
        <v>1421</v>
      </c>
      <c r="L1401">
        <v>1423.2</v>
      </c>
      <c r="M1401">
        <v>1409.5</v>
      </c>
      <c r="N1401">
        <v>1426.4</v>
      </c>
      <c r="O1401">
        <v>1418.4</v>
      </c>
      <c r="P1401">
        <v>1418.7</v>
      </c>
      <c r="Q1401">
        <v>1416.65</v>
      </c>
      <c r="R1401">
        <v>12927394</v>
      </c>
      <c r="S1401">
        <v>18313603998.400002</v>
      </c>
      <c r="T1401">
        <v>234109</v>
      </c>
      <c r="U1401">
        <v>8338800</v>
      </c>
      <c r="V1401">
        <v>64.5</v>
      </c>
      <c r="W1401" s="3">
        <f>StockData[[#This Row],[CLOSE]]-StockData[[#This Row],[PREV. CLOSE]]</f>
        <v>-7.7000000000000455</v>
      </c>
      <c r="X1401" s="2">
        <f>IFERROR((StockData[[#This Row],[CLOSE]]-StockData[[#This Row],[PREV. CLOSE]])/StockData[[#This Row],[PREV. CLOSE]],0)</f>
        <v>-5.3982052720134921E-3</v>
      </c>
      <c r="Y1401" t="str">
        <f>IF(StockData[[#This Row],[Daily Return %]]&gt;0,"Gain",IF(StockData[[#This Row],[Daily Return %]]&lt;0,"Loss","No Change"))</f>
        <v>Loss</v>
      </c>
    </row>
    <row r="1402" spans="1:25" x14ac:dyDescent="0.3">
      <c r="A1402" s="1">
        <v>45856</v>
      </c>
      <c r="B1402" s="1" t="s">
        <v>1446</v>
      </c>
      <c r="C1402" s="1" t="s">
        <v>162</v>
      </c>
      <c r="D1402">
        <f>MONTH(StockData[[#This Row],[DATE]])</f>
        <v>7</v>
      </c>
      <c r="E1402">
        <v>2025</v>
      </c>
      <c r="F1402" t="s">
        <v>163</v>
      </c>
      <c r="G1402" t="str">
        <f>"Q"&amp;ROUNDUP(StockData[[#This Row],[Month Number]]/3,0)</f>
        <v>Q3</v>
      </c>
      <c r="H1402" s="1" t="s">
        <v>1059</v>
      </c>
      <c r="I1402" s="1" t="s">
        <v>29</v>
      </c>
      <c r="J1402" t="s">
        <v>30</v>
      </c>
      <c r="K1402">
        <v>1415.8</v>
      </c>
      <c r="L1402">
        <v>1429</v>
      </c>
      <c r="M1402">
        <v>1408.5</v>
      </c>
      <c r="N1402">
        <v>1418.7</v>
      </c>
      <c r="O1402">
        <v>1426.7</v>
      </c>
      <c r="P1402">
        <v>1425.8</v>
      </c>
      <c r="Q1402">
        <v>1418.92</v>
      </c>
      <c r="R1402">
        <v>11297246</v>
      </c>
      <c r="S1402">
        <v>16029882215.200001</v>
      </c>
      <c r="T1402">
        <v>205005</v>
      </c>
      <c r="U1402">
        <v>8549688</v>
      </c>
      <c r="V1402">
        <v>75.680000000000007</v>
      </c>
      <c r="W1402" s="3">
        <f>StockData[[#This Row],[CLOSE]]-StockData[[#This Row],[PREV. CLOSE]]</f>
        <v>7.0999999999999091</v>
      </c>
      <c r="X1402" s="2">
        <f>IFERROR((StockData[[#This Row],[CLOSE]]-StockData[[#This Row],[PREV. CLOSE]])/StockData[[#This Row],[PREV. CLOSE]],0)</f>
        <v>5.0045816592654609E-3</v>
      </c>
      <c r="Y1402" t="str">
        <f>IF(StockData[[#This Row],[Daily Return %]]&gt;0,"Gain",IF(StockData[[#This Row],[Daily Return %]]&lt;0,"Loss","No Change"))</f>
        <v>Gain</v>
      </c>
    </row>
    <row r="1403" spans="1:25" x14ac:dyDescent="0.3">
      <c r="A1403" s="1">
        <v>45859</v>
      </c>
      <c r="B1403" s="1" t="s">
        <v>1447</v>
      </c>
      <c r="C1403" s="1" t="s">
        <v>162</v>
      </c>
      <c r="D1403">
        <f>MONTH(StockData[[#This Row],[DATE]])</f>
        <v>7</v>
      </c>
      <c r="E1403">
        <v>2025</v>
      </c>
      <c r="F1403" t="s">
        <v>163</v>
      </c>
      <c r="G1403" t="str">
        <f>"Q"&amp;ROUNDUP(StockData[[#This Row],[Month Number]]/3,0)</f>
        <v>Q3</v>
      </c>
      <c r="H1403" s="1" t="s">
        <v>1059</v>
      </c>
      <c r="I1403" s="1" t="s">
        <v>29</v>
      </c>
      <c r="J1403" t="s">
        <v>30</v>
      </c>
      <c r="K1403">
        <v>1448</v>
      </c>
      <c r="L1403">
        <v>1467.7</v>
      </c>
      <c r="M1403">
        <v>1437</v>
      </c>
      <c r="N1403">
        <v>1425.8</v>
      </c>
      <c r="O1403">
        <v>1464.5</v>
      </c>
      <c r="P1403">
        <v>1465.8</v>
      </c>
      <c r="Q1403">
        <v>1457.79</v>
      </c>
      <c r="R1403">
        <v>13867136</v>
      </c>
      <c r="S1403">
        <v>20215422421.299999</v>
      </c>
      <c r="T1403">
        <v>232151</v>
      </c>
      <c r="U1403">
        <v>8215574</v>
      </c>
      <c r="V1403">
        <v>59.24</v>
      </c>
      <c r="W1403" s="3">
        <f>StockData[[#This Row],[CLOSE]]-StockData[[#This Row],[PREV. CLOSE]]</f>
        <v>40</v>
      </c>
      <c r="X1403" s="2">
        <f>IFERROR((StockData[[#This Row],[CLOSE]]-StockData[[#This Row],[PREV. CLOSE]])/StockData[[#This Row],[PREV. CLOSE]],0)</f>
        <v>2.8054425585636134E-2</v>
      </c>
      <c r="Y1403" t="str">
        <f>IF(StockData[[#This Row],[Daily Return %]]&gt;0,"Gain",IF(StockData[[#This Row],[Daily Return %]]&lt;0,"Loss","No Change"))</f>
        <v>Gain</v>
      </c>
    </row>
    <row r="1404" spans="1:25" x14ac:dyDescent="0.3">
      <c r="A1404" s="1">
        <v>45860</v>
      </c>
      <c r="B1404" s="1" t="s">
        <v>1448</v>
      </c>
      <c r="C1404" s="1" t="s">
        <v>162</v>
      </c>
      <c r="D1404">
        <f>MONTH(StockData[[#This Row],[DATE]])</f>
        <v>7</v>
      </c>
      <c r="E1404">
        <v>2025</v>
      </c>
      <c r="F1404" t="s">
        <v>163</v>
      </c>
      <c r="G1404" t="str">
        <f>"Q"&amp;ROUNDUP(StockData[[#This Row],[Month Number]]/3,0)</f>
        <v>Q3</v>
      </c>
      <c r="H1404" s="1" t="s">
        <v>1059</v>
      </c>
      <c r="I1404" s="1" t="s">
        <v>29</v>
      </c>
      <c r="J1404" t="s">
        <v>30</v>
      </c>
      <c r="K1404">
        <v>1474.1</v>
      </c>
      <c r="L1404">
        <v>1482</v>
      </c>
      <c r="M1404">
        <v>1469.7</v>
      </c>
      <c r="N1404">
        <v>1465.8</v>
      </c>
      <c r="O1404">
        <v>1471.6</v>
      </c>
      <c r="P1404">
        <v>1473.6</v>
      </c>
      <c r="Q1404">
        <v>1474.9</v>
      </c>
      <c r="R1404">
        <v>8930165</v>
      </c>
      <c r="S1404">
        <v>13171093377.9</v>
      </c>
      <c r="T1404">
        <v>233507</v>
      </c>
      <c r="U1404">
        <v>6249670</v>
      </c>
      <c r="V1404">
        <v>69.98</v>
      </c>
      <c r="W1404" s="3">
        <f>StockData[[#This Row],[CLOSE]]-StockData[[#This Row],[PREV. CLOSE]]</f>
        <v>7.7999999999999545</v>
      </c>
      <c r="X1404" s="2">
        <f>IFERROR((StockData[[#This Row],[CLOSE]]-StockData[[#This Row],[PREV. CLOSE]])/StockData[[#This Row],[PREV. CLOSE]],0)</f>
        <v>5.3213262382316518E-3</v>
      </c>
      <c r="Y1404" t="str">
        <f>IF(StockData[[#This Row],[Daily Return %]]&gt;0,"Gain",IF(StockData[[#This Row],[Daily Return %]]&lt;0,"Loss","No Change"))</f>
        <v>Gain</v>
      </c>
    </row>
    <row r="1405" spans="1:25" x14ac:dyDescent="0.3">
      <c r="A1405" s="1">
        <v>45861</v>
      </c>
      <c r="B1405" s="1" t="s">
        <v>1449</v>
      </c>
      <c r="C1405" s="1" t="s">
        <v>162</v>
      </c>
      <c r="D1405">
        <f>MONTH(StockData[[#This Row],[DATE]])</f>
        <v>7</v>
      </c>
      <c r="E1405">
        <v>2025</v>
      </c>
      <c r="F1405" t="s">
        <v>163</v>
      </c>
      <c r="G1405" t="str">
        <f>"Q"&amp;ROUNDUP(StockData[[#This Row],[Month Number]]/3,0)</f>
        <v>Q3</v>
      </c>
      <c r="H1405" s="1" t="s">
        <v>1059</v>
      </c>
      <c r="I1405" s="1" t="s">
        <v>29</v>
      </c>
      <c r="J1405" t="s">
        <v>30</v>
      </c>
      <c r="K1405">
        <v>1482.9</v>
      </c>
      <c r="L1405">
        <v>1490</v>
      </c>
      <c r="M1405">
        <v>1472.6</v>
      </c>
      <c r="N1405">
        <v>1473.6</v>
      </c>
      <c r="O1405">
        <v>1486.6</v>
      </c>
      <c r="P1405">
        <v>1488.6</v>
      </c>
      <c r="Q1405">
        <v>1483.02</v>
      </c>
      <c r="R1405">
        <v>11974174</v>
      </c>
      <c r="S1405">
        <v>17757890209.5</v>
      </c>
      <c r="T1405">
        <v>184240</v>
      </c>
      <c r="U1405">
        <v>10069740</v>
      </c>
      <c r="V1405">
        <v>84.1</v>
      </c>
      <c r="W1405" s="3">
        <f>StockData[[#This Row],[CLOSE]]-StockData[[#This Row],[PREV. CLOSE]]</f>
        <v>15</v>
      </c>
      <c r="X1405" s="2">
        <f>IFERROR((StockData[[#This Row],[CLOSE]]-StockData[[#This Row],[PREV. CLOSE]])/StockData[[#This Row],[PREV. CLOSE]],0)</f>
        <v>1.0179153094462542E-2</v>
      </c>
      <c r="Y1405" t="str">
        <f>IF(StockData[[#This Row],[Daily Return %]]&gt;0,"Gain",IF(StockData[[#This Row],[Daily Return %]]&lt;0,"Loss","No Change"))</f>
        <v>Gain</v>
      </c>
    </row>
    <row r="1406" spans="1:25" x14ac:dyDescent="0.3">
      <c r="A1406" s="1">
        <v>45862</v>
      </c>
      <c r="B1406" s="1" t="s">
        <v>1450</v>
      </c>
      <c r="C1406" s="1" t="s">
        <v>162</v>
      </c>
      <c r="D1406">
        <f>MONTH(StockData[[#This Row],[DATE]])</f>
        <v>7</v>
      </c>
      <c r="E1406">
        <v>2025</v>
      </c>
      <c r="F1406" t="s">
        <v>163</v>
      </c>
      <c r="G1406" t="str">
        <f>"Q"&amp;ROUNDUP(StockData[[#This Row],[Month Number]]/3,0)</f>
        <v>Q3</v>
      </c>
      <c r="H1406" s="1" t="s">
        <v>1059</v>
      </c>
      <c r="I1406" s="1" t="s">
        <v>29</v>
      </c>
      <c r="J1406" t="s">
        <v>30</v>
      </c>
      <c r="K1406">
        <v>1487.7</v>
      </c>
      <c r="L1406">
        <v>1488.7</v>
      </c>
      <c r="M1406">
        <v>1478.1</v>
      </c>
      <c r="N1406">
        <v>1488.6</v>
      </c>
      <c r="O1406">
        <v>1480.9</v>
      </c>
      <c r="P1406">
        <v>1483.4</v>
      </c>
      <c r="Q1406">
        <v>1484.44</v>
      </c>
      <c r="R1406">
        <v>6700578</v>
      </c>
      <c r="S1406">
        <v>9946614738.2999992</v>
      </c>
      <c r="T1406">
        <v>137503</v>
      </c>
      <c r="U1406">
        <v>5077005</v>
      </c>
      <c r="V1406">
        <v>75.77</v>
      </c>
      <c r="W1406" s="3">
        <f>StockData[[#This Row],[CLOSE]]-StockData[[#This Row],[PREV. CLOSE]]</f>
        <v>-5.1999999999998181</v>
      </c>
      <c r="X1406" s="2">
        <f>IFERROR((StockData[[#This Row],[CLOSE]]-StockData[[#This Row],[PREV. CLOSE]])/StockData[[#This Row],[PREV. CLOSE]],0)</f>
        <v>-3.4932151014374704E-3</v>
      </c>
      <c r="Y1406" t="str">
        <f>IF(StockData[[#This Row],[Daily Return %]]&gt;0,"Gain",IF(StockData[[#This Row],[Daily Return %]]&lt;0,"Loss","No Change"))</f>
        <v>Loss</v>
      </c>
    </row>
    <row r="1407" spans="1:25" x14ac:dyDescent="0.3">
      <c r="A1407" s="1">
        <v>45863</v>
      </c>
      <c r="B1407" s="1" t="s">
        <v>1451</v>
      </c>
      <c r="C1407" s="1" t="s">
        <v>162</v>
      </c>
      <c r="D1407">
        <f>MONTH(StockData[[#This Row],[DATE]])</f>
        <v>7</v>
      </c>
      <c r="E1407">
        <v>2025</v>
      </c>
      <c r="F1407" t="s">
        <v>163</v>
      </c>
      <c r="G1407" t="str">
        <f>"Q"&amp;ROUNDUP(StockData[[#This Row],[Month Number]]/3,0)</f>
        <v>Q3</v>
      </c>
      <c r="H1407" s="1" t="s">
        <v>1059</v>
      </c>
      <c r="I1407" s="1" t="s">
        <v>29</v>
      </c>
      <c r="J1407" t="s">
        <v>30</v>
      </c>
      <c r="K1407">
        <v>1500</v>
      </c>
      <c r="L1407">
        <v>1500</v>
      </c>
      <c r="M1407">
        <v>1473.6</v>
      </c>
      <c r="N1407">
        <v>1483.4</v>
      </c>
      <c r="O1407">
        <v>1477.9</v>
      </c>
      <c r="P1407">
        <v>1477.1</v>
      </c>
      <c r="Q1407">
        <v>1481.47</v>
      </c>
      <c r="R1407">
        <v>8696077</v>
      </c>
      <c r="S1407">
        <v>12883011018.6</v>
      </c>
      <c r="T1407">
        <v>193064</v>
      </c>
      <c r="U1407">
        <v>6264138</v>
      </c>
      <c r="V1407">
        <v>72.03</v>
      </c>
      <c r="W1407" s="3">
        <f>StockData[[#This Row],[CLOSE]]-StockData[[#This Row],[PREV. CLOSE]]</f>
        <v>-6.3000000000001819</v>
      </c>
      <c r="X1407" s="2">
        <f>IFERROR((StockData[[#This Row],[CLOSE]]-StockData[[#This Row],[PREV. CLOSE]])/StockData[[#This Row],[PREV. CLOSE]],0)</f>
        <v>-4.247000134825523E-3</v>
      </c>
      <c r="Y1407" t="str">
        <f>IF(StockData[[#This Row],[Daily Return %]]&gt;0,"Gain",IF(StockData[[#This Row],[Daily Return %]]&lt;0,"Loss","No Change"))</f>
        <v>Loss</v>
      </c>
    </row>
    <row r="1408" spans="1:25" x14ac:dyDescent="0.3">
      <c r="A1408" s="1">
        <v>45866</v>
      </c>
      <c r="B1408" s="1" t="s">
        <v>1452</v>
      </c>
      <c r="C1408" s="1" t="s">
        <v>162</v>
      </c>
      <c r="D1408">
        <f>MONTH(StockData[[#This Row],[DATE]])</f>
        <v>7</v>
      </c>
      <c r="E1408">
        <v>2025</v>
      </c>
      <c r="F1408" t="s">
        <v>163</v>
      </c>
      <c r="G1408" t="str">
        <f>"Q"&amp;ROUNDUP(StockData[[#This Row],[Month Number]]/3,0)</f>
        <v>Q3</v>
      </c>
      <c r="H1408" s="1" t="s">
        <v>1059</v>
      </c>
      <c r="I1408" s="1" t="s">
        <v>29</v>
      </c>
      <c r="J1408" t="s">
        <v>30</v>
      </c>
      <c r="K1408">
        <v>1477.1</v>
      </c>
      <c r="L1408">
        <v>1493.8</v>
      </c>
      <c r="M1408">
        <v>1477.1</v>
      </c>
      <c r="N1408">
        <v>1477.1</v>
      </c>
      <c r="O1408">
        <v>1488</v>
      </c>
      <c r="P1408">
        <v>1488.4</v>
      </c>
      <c r="Q1408">
        <v>1487.05</v>
      </c>
      <c r="R1408">
        <v>7507479</v>
      </c>
      <c r="S1408">
        <v>11164017329.700001</v>
      </c>
      <c r="T1408">
        <v>199416</v>
      </c>
      <c r="U1408">
        <v>5825229</v>
      </c>
      <c r="V1408">
        <v>77.59</v>
      </c>
      <c r="W1408" s="3">
        <f>StockData[[#This Row],[CLOSE]]-StockData[[#This Row],[PREV. CLOSE]]</f>
        <v>11.300000000000182</v>
      </c>
      <c r="X1408" s="2">
        <f>IFERROR((StockData[[#This Row],[CLOSE]]-StockData[[#This Row],[PREV. CLOSE]])/StockData[[#This Row],[PREV. CLOSE]],0)</f>
        <v>7.6501252454134333E-3</v>
      </c>
      <c r="Y1408" t="str">
        <f>IF(StockData[[#This Row],[Daily Return %]]&gt;0,"Gain",IF(StockData[[#This Row],[Daily Return %]]&lt;0,"Loss","No Change"))</f>
        <v>Gain</v>
      </c>
    </row>
    <row r="1409" spans="1:25" x14ac:dyDescent="0.3">
      <c r="A1409" s="1">
        <v>45867</v>
      </c>
      <c r="B1409" s="1" t="s">
        <v>1453</v>
      </c>
      <c r="C1409" s="1" t="s">
        <v>162</v>
      </c>
      <c r="D1409">
        <f>MONTH(StockData[[#This Row],[DATE]])</f>
        <v>7</v>
      </c>
      <c r="E1409">
        <v>2025</v>
      </c>
      <c r="F1409" t="s">
        <v>163</v>
      </c>
      <c r="G1409" t="str">
        <f>"Q"&amp;ROUNDUP(StockData[[#This Row],[Month Number]]/3,0)</f>
        <v>Q3</v>
      </c>
      <c r="H1409" s="1" t="s">
        <v>1059</v>
      </c>
      <c r="I1409" s="1" t="s">
        <v>29</v>
      </c>
      <c r="J1409" t="s">
        <v>30</v>
      </c>
      <c r="K1409">
        <v>1479.9</v>
      </c>
      <c r="L1409">
        <v>1489.8</v>
      </c>
      <c r="M1409">
        <v>1475.4</v>
      </c>
      <c r="N1409">
        <v>1488.4</v>
      </c>
      <c r="O1409">
        <v>1484.9</v>
      </c>
      <c r="P1409">
        <v>1486.2</v>
      </c>
      <c r="Q1409">
        <v>1483.47</v>
      </c>
      <c r="R1409">
        <v>9776027</v>
      </c>
      <c r="S1409">
        <v>14502489122.799999</v>
      </c>
      <c r="T1409">
        <v>230759</v>
      </c>
      <c r="U1409">
        <v>7299615</v>
      </c>
      <c r="V1409">
        <v>74.67</v>
      </c>
      <c r="W1409" s="3">
        <f>StockData[[#This Row],[CLOSE]]-StockData[[#This Row],[PREV. CLOSE]]</f>
        <v>-2.2000000000000455</v>
      </c>
      <c r="X1409" s="2">
        <f>IFERROR((StockData[[#This Row],[CLOSE]]-StockData[[#This Row],[PREV. CLOSE]])/StockData[[#This Row],[PREV. CLOSE]],0)</f>
        <v>-1.4780972856759239E-3</v>
      </c>
      <c r="Y1409" t="str">
        <f>IF(StockData[[#This Row],[Daily Return %]]&gt;0,"Gain",IF(StockData[[#This Row],[Daily Return %]]&lt;0,"Loss","No Change"))</f>
        <v>Loss</v>
      </c>
    </row>
    <row r="1410" spans="1:25" x14ac:dyDescent="0.3">
      <c r="A1410" s="1">
        <v>45868</v>
      </c>
      <c r="B1410" s="1" t="s">
        <v>1454</v>
      </c>
      <c r="C1410" s="1" t="s">
        <v>162</v>
      </c>
      <c r="D1410">
        <f>MONTH(StockData[[#This Row],[DATE]])</f>
        <v>7</v>
      </c>
      <c r="E1410">
        <v>2025</v>
      </c>
      <c r="F1410" t="s">
        <v>163</v>
      </c>
      <c r="G1410" t="str">
        <f>"Q"&amp;ROUNDUP(StockData[[#This Row],[Month Number]]/3,0)</f>
        <v>Q3</v>
      </c>
      <c r="H1410" s="1" t="s">
        <v>1059</v>
      </c>
      <c r="I1410" s="1" t="s">
        <v>29</v>
      </c>
      <c r="J1410" t="s">
        <v>30</v>
      </c>
      <c r="K1410">
        <v>1487.7</v>
      </c>
      <c r="L1410">
        <v>1488.5</v>
      </c>
      <c r="M1410">
        <v>1477.3</v>
      </c>
      <c r="N1410">
        <v>1486.2</v>
      </c>
      <c r="O1410">
        <v>1480.1</v>
      </c>
      <c r="P1410">
        <v>1482.4</v>
      </c>
      <c r="Q1410">
        <v>1483.4</v>
      </c>
      <c r="R1410">
        <v>7238625</v>
      </c>
      <c r="S1410">
        <v>10737774608</v>
      </c>
      <c r="T1410">
        <v>176359</v>
      </c>
      <c r="U1410">
        <v>4892549</v>
      </c>
      <c r="V1410">
        <v>67.59</v>
      </c>
      <c r="W1410" s="3">
        <f>StockData[[#This Row],[CLOSE]]-StockData[[#This Row],[PREV. CLOSE]]</f>
        <v>-3.7999999999999545</v>
      </c>
      <c r="X1410" s="2">
        <f>IFERROR((StockData[[#This Row],[CLOSE]]-StockData[[#This Row],[PREV. CLOSE]])/StockData[[#This Row],[PREV. CLOSE]],0)</f>
        <v>-2.5568564123267085E-3</v>
      </c>
      <c r="Y1410" t="str">
        <f>IF(StockData[[#This Row],[Daily Return %]]&gt;0,"Gain",IF(StockData[[#This Row],[Daily Return %]]&lt;0,"Loss","No Change"))</f>
        <v>Loss</v>
      </c>
    </row>
    <row r="1411" spans="1:25" x14ac:dyDescent="0.3">
      <c r="A1411" s="1">
        <v>45869</v>
      </c>
      <c r="B1411" s="1" t="s">
        <v>1455</v>
      </c>
      <c r="C1411" s="1" t="s">
        <v>162</v>
      </c>
      <c r="D1411">
        <f>MONTH(StockData[[#This Row],[DATE]])</f>
        <v>7</v>
      </c>
      <c r="E1411">
        <v>2025</v>
      </c>
      <c r="F1411" t="s">
        <v>163</v>
      </c>
      <c r="G1411" t="str">
        <f>"Q"&amp;ROUNDUP(StockData[[#This Row],[Month Number]]/3,0)</f>
        <v>Q3</v>
      </c>
      <c r="H1411" s="1" t="s">
        <v>1059</v>
      </c>
      <c r="I1411" s="1" t="s">
        <v>29</v>
      </c>
      <c r="J1411" t="s">
        <v>30</v>
      </c>
      <c r="K1411">
        <v>1469.9</v>
      </c>
      <c r="L1411">
        <v>1494.5</v>
      </c>
      <c r="M1411">
        <v>1464</v>
      </c>
      <c r="N1411">
        <v>1482.4</v>
      </c>
      <c r="O1411">
        <v>1485.1</v>
      </c>
      <c r="P1411">
        <v>1481.4</v>
      </c>
      <c r="Q1411">
        <v>1481.12</v>
      </c>
      <c r="R1411">
        <v>12406146</v>
      </c>
      <c r="S1411">
        <v>18375022495.400002</v>
      </c>
      <c r="T1411">
        <v>306162</v>
      </c>
      <c r="U1411">
        <v>6656686</v>
      </c>
      <c r="V1411">
        <v>53.66</v>
      </c>
      <c r="W1411" s="3">
        <f>StockData[[#This Row],[CLOSE]]-StockData[[#This Row],[PREV. CLOSE]]</f>
        <v>-1</v>
      </c>
      <c r="X1411" s="2">
        <f>IFERROR((StockData[[#This Row],[CLOSE]]-StockData[[#This Row],[PREV. CLOSE]])/StockData[[#This Row],[PREV. CLOSE]],0)</f>
        <v>-6.7458175930922828E-4</v>
      </c>
      <c r="Y1411" t="str">
        <f>IF(StockData[[#This Row],[Daily Return %]]&gt;0,"Gain",IF(StockData[[#This Row],[Daily Return %]]&lt;0,"Loss","No Change"))</f>
        <v>Loss</v>
      </c>
    </row>
    <row r="1412" spans="1:25" x14ac:dyDescent="0.3">
      <c r="A1412" s="1">
        <v>45870</v>
      </c>
      <c r="B1412" s="1" t="s">
        <v>1456</v>
      </c>
      <c r="C1412" s="1" t="s">
        <v>186</v>
      </c>
      <c r="D1412">
        <f>MONTH(StockData[[#This Row],[DATE]])</f>
        <v>8</v>
      </c>
      <c r="E1412">
        <v>2025</v>
      </c>
      <c r="F1412" t="s">
        <v>163</v>
      </c>
      <c r="G1412" t="str">
        <f>"Q"&amp;ROUNDUP(StockData[[#This Row],[Month Number]]/3,0)</f>
        <v>Q3</v>
      </c>
      <c r="H1412" s="1" t="s">
        <v>1059</v>
      </c>
      <c r="I1412" s="1" t="s">
        <v>29</v>
      </c>
      <c r="J1412" t="s">
        <v>30</v>
      </c>
      <c r="K1412">
        <v>1480.4</v>
      </c>
      <c r="L1412">
        <v>1485.1</v>
      </c>
      <c r="M1412">
        <v>1469.8</v>
      </c>
      <c r="N1412">
        <v>1481.4</v>
      </c>
      <c r="O1412">
        <v>1470.1</v>
      </c>
      <c r="P1412">
        <v>1471.6</v>
      </c>
      <c r="Q1412">
        <v>1474.75</v>
      </c>
      <c r="R1412">
        <v>4416771</v>
      </c>
      <c r="S1412">
        <v>6513645513.8000002</v>
      </c>
      <c r="T1412">
        <v>142277</v>
      </c>
      <c r="U1412">
        <v>2567168</v>
      </c>
      <c r="V1412">
        <v>58.12</v>
      </c>
      <c r="W1412" s="3">
        <f>StockData[[#This Row],[CLOSE]]-StockData[[#This Row],[PREV. CLOSE]]</f>
        <v>-9.8000000000001819</v>
      </c>
      <c r="X1412" s="2">
        <f>IFERROR((StockData[[#This Row],[CLOSE]]-StockData[[#This Row],[PREV. CLOSE]])/StockData[[#This Row],[PREV. CLOSE]],0)</f>
        <v>-6.615363845011598E-3</v>
      </c>
      <c r="Y1412" t="str">
        <f>IF(StockData[[#This Row],[Daily Return %]]&gt;0,"Gain",IF(StockData[[#This Row],[Daily Return %]]&lt;0,"Loss","No Change"))</f>
        <v>Loss</v>
      </c>
    </row>
    <row r="1413" spans="1:25" x14ac:dyDescent="0.3">
      <c r="A1413" s="1">
        <v>45873</v>
      </c>
      <c r="B1413" s="1" t="s">
        <v>1457</v>
      </c>
      <c r="C1413" s="1" t="s">
        <v>186</v>
      </c>
      <c r="D1413">
        <f>MONTH(StockData[[#This Row],[DATE]])</f>
        <v>8</v>
      </c>
      <c r="E1413">
        <v>2025</v>
      </c>
      <c r="F1413" t="s">
        <v>163</v>
      </c>
      <c r="G1413" t="str">
        <f>"Q"&amp;ROUNDUP(StockData[[#This Row],[Month Number]]/3,0)</f>
        <v>Q3</v>
      </c>
      <c r="H1413" s="1" t="s">
        <v>1059</v>
      </c>
      <c r="I1413" s="1" t="s">
        <v>29</v>
      </c>
      <c r="J1413" t="s">
        <v>30</v>
      </c>
      <c r="K1413">
        <v>1476.8</v>
      </c>
      <c r="L1413">
        <v>1478.8</v>
      </c>
      <c r="M1413">
        <v>1461.3</v>
      </c>
      <c r="N1413">
        <v>1471.6</v>
      </c>
      <c r="O1413">
        <v>1463.1</v>
      </c>
      <c r="P1413">
        <v>1463.2</v>
      </c>
      <c r="Q1413">
        <v>1466.67</v>
      </c>
      <c r="R1413">
        <v>6140054</v>
      </c>
      <c r="S1413">
        <v>9005448862.6000004</v>
      </c>
      <c r="T1413">
        <v>135797</v>
      </c>
      <c r="U1413">
        <v>4439749</v>
      </c>
      <c r="V1413">
        <v>72.31</v>
      </c>
      <c r="W1413" s="3">
        <f>StockData[[#This Row],[CLOSE]]-StockData[[#This Row],[PREV. CLOSE]]</f>
        <v>-8.3999999999998636</v>
      </c>
      <c r="X1413" s="2">
        <f>IFERROR((StockData[[#This Row],[CLOSE]]-StockData[[#This Row],[PREV. CLOSE]])/StockData[[#This Row],[PREV. CLOSE]],0)</f>
        <v>-5.7080728458819407E-3</v>
      </c>
      <c r="Y1413" t="str">
        <f>IF(StockData[[#This Row],[Daily Return %]]&gt;0,"Gain",IF(StockData[[#This Row],[Daily Return %]]&lt;0,"Loss","No Change"))</f>
        <v>Loss</v>
      </c>
    </row>
    <row r="1414" spans="1:25" x14ac:dyDescent="0.3">
      <c r="A1414" s="1">
        <v>45874</v>
      </c>
      <c r="B1414" s="1" t="s">
        <v>1458</v>
      </c>
      <c r="C1414" s="1" t="s">
        <v>186</v>
      </c>
      <c r="D1414">
        <f>MONTH(StockData[[#This Row],[DATE]])</f>
        <v>8</v>
      </c>
      <c r="E1414">
        <v>2025</v>
      </c>
      <c r="F1414" t="s">
        <v>163</v>
      </c>
      <c r="G1414" t="str">
        <f>"Q"&amp;ROUNDUP(StockData[[#This Row],[Month Number]]/3,0)</f>
        <v>Q3</v>
      </c>
      <c r="H1414" s="1" t="s">
        <v>1059</v>
      </c>
      <c r="I1414" s="1" t="s">
        <v>29</v>
      </c>
      <c r="J1414" t="s">
        <v>30</v>
      </c>
      <c r="K1414">
        <v>1453</v>
      </c>
      <c r="L1414">
        <v>1461.5</v>
      </c>
      <c r="M1414">
        <v>1441</v>
      </c>
      <c r="N1414">
        <v>1463.2</v>
      </c>
      <c r="O1414">
        <v>1445</v>
      </c>
      <c r="P1414">
        <v>1444.4</v>
      </c>
      <c r="Q1414">
        <v>1445.77</v>
      </c>
      <c r="R1414">
        <v>14799343</v>
      </c>
      <c r="S1414">
        <v>21396397537.400002</v>
      </c>
      <c r="T1414">
        <v>156234</v>
      </c>
      <c r="U1414">
        <v>11697809</v>
      </c>
      <c r="V1414">
        <v>79.040000000000006</v>
      </c>
      <c r="W1414" s="3">
        <f>StockData[[#This Row],[CLOSE]]-StockData[[#This Row],[PREV. CLOSE]]</f>
        <v>-18.799999999999955</v>
      </c>
      <c r="X1414" s="2">
        <f>IFERROR((StockData[[#This Row],[CLOSE]]-StockData[[#This Row],[PREV. CLOSE]])/StockData[[#This Row],[PREV. CLOSE]],0)</f>
        <v>-1.2848551120831024E-2</v>
      </c>
      <c r="Y1414" t="str">
        <f>IF(StockData[[#This Row],[Daily Return %]]&gt;0,"Gain",IF(StockData[[#This Row],[Daily Return %]]&lt;0,"Loss","No Change"))</f>
        <v>Loss</v>
      </c>
    </row>
    <row r="1415" spans="1:25" x14ac:dyDescent="0.3">
      <c r="A1415" s="1">
        <v>45875</v>
      </c>
      <c r="B1415" s="1" t="s">
        <v>1459</v>
      </c>
      <c r="C1415" s="1" t="s">
        <v>186</v>
      </c>
      <c r="D1415">
        <f>MONTH(StockData[[#This Row],[DATE]])</f>
        <v>8</v>
      </c>
      <c r="E1415">
        <v>2025</v>
      </c>
      <c r="F1415" t="s">
        <v>163</v>
      </c>
      <c r="G1415" t="str">
        <f>"Q"&amp;ROUNDUP(StockData[[#This Row],[Month Number]]/3,0)</f>
        <v>Q3</v>
      </c>
      <c r="H1415" s="1" t="s">
        <v>1059</v>
      </c>
      <c r="I1415" s="1" t="s">
        <v>29</v>
      </c>
      <c r="J1415" t="s">
        <v>30</v>
      </c>
      <c r="K1415">
        <v>1442.3</v>
      </c>
      <c r="L1415">
        <v>1454</v>
      </c>
      <c r="M1415">
        <v>1441.6</v>
      </c>
      <c r="N1415">
        <v>1444.4</v>
      </c>
      <c r="O1415">
        <v>1443.5</v>
      </c>
      <c r="P1415">
        <v>1443.6</v>
      </c>
      <c r="Q1415">
        <v>1446.52</v>
      </c>
      <c r="R1415">
        <v>7805252</v>
      </c>
      <c r="S1415">
        <v>11290438379.5</v>
      </c>
      <c r="T1415">
        <v>121663</v>
      </c>
      <c r="U1415">
        <v>5971810</v>
      </c>
      <c r="V1415">
        <v>76.510000000000005</v>
      </c>
      <c r="W1415" s="3">
        <f>StockData[[#This Row],[CLOSE]]-StockData[[#This Row],[PREV. CLOSE]]</f>
        <v>-0.8000000000001819</v>
      </c>
      <c r="X1415" s="2">
        <f>IFERROR((StockData[[#This Row],[CLOSE]]-StockData[[#This Row],[PREV. CLOSE]])/StockData[[#This Row],[PREV. CLOSE]],0)</f>
        <v>-5.5386319579076558E-4</v>
      </c>
      <c r="Y1415" t="str">
        <f>IF(StockData[[#This Row],[Daily Return %]]&gt;0,"Gain",IF(StockData[[#This Row],[Daily Return %]]&lt;0,"Loss","No Change"))</f>
        <v>Loss</v>
      </c>
    </row>
    <row r="1416" spans="1:25" x14ac:dyDescent="0.3">
      <c r="A1416" s="1">
        <v>45876</v>
      </c>
      <c r="B1416" s="1" t="s">
        <v>1460</v>
      </c>
      <c r="C1416" s="1" t="s">
        <v>186</v>
      </c>
      <c r="D1416">
        <f>MONTH(StockData[[#This Row],[DATE]])</f>
        <v>8</v>
      </c>
      <c r="E1416">
        <v>2025</v>
      </c>
      <c r="F1416" t="s">
        <v>163</v>
      </c>
      <c r="G1416" t="str">
        <f>"Q"&amp;ROUNDUP(StockData[[#This Row],[Month Number]]/3,0)</f>
        <v>Q3</v>
      </c>
      <c r="H1416" s="1" t="s">
        <v>1059</v>
      </c>
      <c r="I1416" s="1" t="s">
        <v>29</v>
      </c>
      <c r="J1416" t="s">
        <v>30</v>
      </c>
      <c r="K1416">
        <v>1441.1</v>
      </c>
      <c r="L1416">
        <v>1447.9</v>
      </c>
      <c r="M1416">
        <v>1429.1</v>
      </c>
      <c r="N1416">
        <v>1443.6</v>
      </c>
      <c r="O1416">
        <v>1441</v>
      </c>
      <c r="P1416">
        <v>1440.3</v>
      </c>
      <c r="Q1416">
        <v>1435.71</v>
      </c>
      <c r="R1416">
        <v>7432535</v>
      </c>
      <c r="S1416">
        <v>10670930441.9</v>
      </c>
      <c r="T1416">
        <v>151043</v>
      </c>
      <c r="U1416">
        <v>5220885</v>
      </c>
      <c r="V1416">
        <v>70.239999999999995</v>
      </c>
      <c r="W1416" s="3">
        <f>StockData[[#This Row],[CLOSE]]-StockData[[#This Row],[PREV. CLOSE]]</f>
        <v>-3.2999999999999545</v>
      </c>
      <c r="X1416" s="2">
        <f>IFERROR((StockData[[#This Row],[CLOSE]]-StockData[[#This Row],[PREV. CLOSE]])/StockData[[#This Row],[PREV. CLOSE]],0)</f>
        <v>-2.2859517871986388E-3</v>
      </c>
      <c r="Y1416" t="str">
        <f>IF(StockData[[#This Row],[Daily Return %]]&gt;0,"Gain",IF(StockData[[#This Row],[Daily Return %]]&lt;0,"Loss","No Change"))</f>
        <v>Loss</v>
      </c>
    </row>
    <row r="1417" spans="1:25" x14ac:dyDescent="0.3">
      <c r="A1417" s="1">
        <v>45877</v>
      </c>
      <c r="B1417" s="1" t="s">
        <v>1461</v>
      </c>
      <c r="C1417" s="1" t="s">
        <v>186</v>
      </c>
      <c r="D1417">
        <f>MONTH(StockData[[#This Row],[DATE]])</f>
        <v>8</v>
      </c>
      <c r="E1417">
        <v>2025</v>
      </c>
      <c r="F1417" t="s">
        <v>163</v>
      </c>
      <c r="G1417" t="str">
        <f>"Q"&amp;ROUNDUP(StockData[[#This Row],[Month Number]]/3,0)</f>
        <v>Q3</v>
      </c>
      <c r="H1417" s="1" t="s">
        <v>1059</v>
      </c>
      <c r="I1417" s="1" t="s">
        <v>29</v>
      </c>
      <c r="J1417" t="s">
        <v>30</v>
      </c>
      <c r="K1417">
        <v>1445.9</v>
      </c>
      <c r="L1417">
        <v>1447.6</v>
      </c>
      <c r="M1417">
        <v>1432</v>
      </c>
      <c r="N1417">
        <v>1440.3</v>
      </c>
      <c r="O1417">
        <v>1432</v>
      </c>
      <c r="P1417">
        <v>1435.9</v>
      </c>
      <c r="Q1417">
        <v>1436.99</v>
      </c>
      <c r="R1417">
        <v>5415511</v>
      </c>
      <c r="S1417">
        <v>7782061616.8999996</v>
      </c>
      <c r="T1417">
        <v>102913</v>
      </c>
      <c r="U1417">
        <v>4355697</v>
      </c>
      <c r="V1417">
        <v>80.430000000000007</v>
      </c>
      <c r="W1417" s="3">
        <f>StockData[[#This Row],[CLOSE]]-StockData[[#This Row],[PREV. CLOSE]]</f>
        <v>-4.3999999999998636</v>
      </c>
      <c r="X1417" s="2">
        <f>IFERROR((StockData[[#This Row],[CLOSE]]-StockData[[#This Row],[PREV. CLOSE]])/StockData[[#This Row],[PREV. CLOSE]],0)</f>
        <v>-3.0549191140733624E-3</v>
      </c>
      <c r="Y1417" t="str">
        <f>IF(StockData[[#This Row],[Daily Return %]]&gt;0,"Gain",IF(StockData[[#This Row],[Daily Return %]]&lt;0,"Loss","No Change"))</f>
        <v>Loss</v>
      </c>
    </row>
    <row r="1418" spans="1:25" x14ac:dyDescent="0.3">
      <c r="A1418" s="1">
        <v>45880</v>
      </c>
      <c r="B1418" s="1" t="s">
        <v>1462</v>
      </c>
      <c r="C1418" s="1" t="s">
        <v>186</v>
      </c>
      <c r="D1418">
        <f>MONTH(StockData[[#This Row],[DATE]])</f>
        <v>8</v>
      </c>
      <c r="E1418">
        <v>2025</v>
      </c>
      <c r="F1418" t="s">
        <v>163</v>
      </c>
      <c r="G1418" t="str">
        <f>"Q"&amp;ROUNDUP(StockData[[#This Row],[Month Number]]/3,0)</f>
        <v>Q3</v>
      </c>
      <c r="H1418" s="1" t="s">
        <v>1059</v>
      </c>
      <c r="I1418" s="1" t="s">
        <v>29</v>
      </c>
      <c r="J1418" t="s">
        <v>30</v>
      </c>
      <c r="K1418">
        <v>1427.9</v>
      </c>
      <c r="L1418">
        <v>1438.4</v>
      </c>
      <c r="M1418">
        <v>1420.4</v>
      </c>
      <c r="N1418">
        <v>1435.9</v>
      </c>
      <c r="O1418">
        <v>1437.3</v>
      </c>
      <c r="P1418">
        <v>1436.6</v>
      </c>
      <c r="Q1418">
        <v>1428.92</v>
      </c>
      <c r="R1418">
        <v>8492484</v>
      </c>
      <c r="S1418">
        <v>12135055891.299999</v>
      </c>
      <c r="T1418">
        <v>182653</v>
      </c>
      <c r="U1418">
        <v>5821304</v>
      </c>
      <c r="V1418">
        <v>68.55</v>
      </c>
      <c r="W1418" s="3">
        <f>StockData[[#This Row],[CLOSE]]-StockData[[#This Row],[PREV. CLOSE]]</f>
        <v>0.6999999999998181</v>
      </c>
      <c r="X1418" s="2">
        <f>IFERROR((StockData[[#This Row],[CLOSE]]-StockData[[#This Row],[PREV. CLOSE]])/StockData[[#This Row],[PREV. CLOSE]],0)</f>
        <v>4.874991294657135E-4</v>
      </c>
      <c r="Y1418" t="str">
        <f>IF(StockData[[#This Row],[Daily Return %]]&gt;0,"Gain",IF(StockData[[#This Row],[Daily Return %]]&lt;0,"Loss","No Change"))</f>
        <v>Gain</v>
      </c>
    </row>
    <row r="1419" spans="1:25" x14ac:dyDescent="0.3">
      <c r="A1419" s="1">
        <v>45881</v>
      </c>
      <c r="B1419" s="1" t="s">
        <v>1463</v>
      </c>
      <c r="C1419" s="1" t="s">
        <v>186</v>
      </c>
      <c r="D1419">
        <f>MONTH(StockData[[#This Row],[DATE]])</f>
        <v>8</v>
      </c>
      <c r="E1419">
        <v>2025</v>
      </c>
      <c r="F1419" t="s">
        <v>163</v>
      </c>
      <c r="G1419" t="str">
        <f>"Q"&amp;ROUNDUP(StockData[[#This Row],[Month Number]]/3,0)</f>
        <v>Q3</v>
      </c>
      <c r="H1419" s="1" t="s">
        <v>1059</v>
      </c>
      <c r="I1419" s="1" t="s">
        <v>29</v>
      </c>
      <c r="J1419" t="s">
        <v>30</v>
      </c>
      <c r="K1419">
        <v>1431</v>
      </c>
      <c r="L1419">
        <v>1433.8</v>
      </c>
      <c r="M1419">
        <v>1420.1</v>
      </c>
      <c r="N1419">
        <v>1436.6</v>
      </c>
      <c r="O1419">
        <v>1421.4</v>
      </c>
      <c r="P1419">
        <v>1422</v>
      </c>
      <c r="Q1419">
        <v>1425.1</v>
      </c>
      <c r="R1419">
        <v>5913947</v>
      </c>
      <c r="S1419">
        <v>8427986637</v>
      </c>
      <c r="T1419">
        <v>199744</v>
      </c>
      <c r="U1419">
        <v>2757317</v>
      </c>
      <c r="V1419">
        <v>46.62</v>
      </c>
      <c r="W1419" s="3">
        <f>StockData[[#This Row],[CLOSE]]-StockData[[#This Row],[PREV. CLOSE]]</f>
        <v>-14.599999999999909</v>
      </c>
      <c r="X1419" s="2">
        <f>IFERROR((StockData[[#This Row],[CLOSE]]-StockData[[#This Row],[PREV. CLOSE]])/StockData[[#This Row],[PREV. CLOSE]],0)</f>
        <v>-1.0162884588611937E-2</v>
      </c>
      <c r="Y1419" t="str">
        <f>IF(StockData[[#This Row],[Daily Return %]]&gt;0,"Gain",IF(StockData[[#This Row],[Daily Return %]]&lt;0,"Loss","No Change"))</f>
        <v>Loss</v>
      </c>
    </row>
    <row r="1420" spans="1:25" x14ac:dyDescent="0.3">
      <c r="A1420" s="1">
        <v>45882</v>
      </c>
      <c r="B1420" s="1" t="s">
        <v>1464</v>
      </c>
      <c r="C1420" s="1" t="s">
        <v>186</v>
      </c>
      <c r="D1420">
        <f>MONTH(StockData[[#This Row],[DATE]])</f>
        <v>8</v>
      </c>
      <c r="E1420">
        <v>2025</v>
      </c>
      <c r="F1420" t="s">
        <v>163</v>
      </c>
      <c r="G1420" t="str">
        <f>"Q"&amp;ROUNDUP(StockData[[#This Row],[Month Number]]/3,0)</f>
        <v>Q3</v>
      </c>
      <c r="H1420" s="1" t="s">
        <v>1059</v>
      </c>
      <c r="I1420" s="1" t="s">
        <v>29</v>
      </c>
      <c r="J1420" t="s">
        <v>30</v>
      </c>
      <c r="K1420">
        <v>1424.6</v>
      </c>
      <c r="L1420">
        <v>1427.7</v>
      </c>
      <c r="M1420">
        <v>1415.2</v>
      </c>
      <c r="N1420">
        <v>1422</v>
      </c>
      <c r="O1420">
        <v>1421.8</v>
      </c>
      <c r="P1420">
        <v>1420.8</v>
      </c>
      <c r="Q1420">
        <v>1421.23</v>
      </c>
      <c r="R1420">
        <v>9009465</v>
      </c>
      <c r="S1420">
        <v>12804539647.1</v>
      </c>
      <c r="T1420">
        <v>158523</v>
      </c>
      <c r="U1420">
        <v>6650525</v>
      </c>
      <c r="V1420">
        <v>73.819999999999993</v>
      </c>
      <c r="W1420" s="3">
        <f>StockData[[#This Row],[CLOSE]]-StockData[[#This Row],[PREV. CLOSE]]</f>
        <v>-1.2000000000000455</v>
      </c>
      <c r="X1420" s="2">
        <f>IFERROR((StockData[[#This Row],[CLOSE]]-StockData[[#This Row],[PREV. CLOSE]])/StockData[[#This Row],[PREV. CLOSE]],0)</f>
        <v>-8.4388185654011639E-4</v>
      </c>
      <c r="Y1420" t="str">
        <f>IF(StockData[[#This Row],[Daily Return %]]&gt;0,"Gain",IF(StockData[[#This Row],[Daily Return %]]&lt;0,"Loss","No Change"))</f>
        <v>Loss</v>
      </c>
    </row>
    <row r="1421" spans="1:25" x14ac:dyDescent="0.3">
      <c r="A1421" s="1">
        <v>45883</v>
      </c>
      <c r="B1421" s="1" t="s">
        <v>1465</v>
      </c>
      <c r="C1421" s="1" t="s">
        <v>186</v>
      </c>
      <c r="D1421">
        <f>MONTH(StockData[[#This Row],[DATE]])</f>
        <v>8</v>
      </c>
      <c r="E1421">
        <v>2025</v>
      </c>
      <c r="F1421" t="s">
        <v>163</v>
      </c>
      <c r="G1421" t="str">
        <f>"Q"&amp;ROUNDUP(StockData[[#This Row],[Month Number]]/3,0)</f>
        <v>Q3</v>
      </c>
      <c r="H1421" s="1" t="s">
        <v>1059</v>
      </c>
      <c r="I1421" s="1" t="s">
        <v>29</v>
      </c>
      <c r="J1421" t="s">
        <v>30</v>
      </c>
      <c r="K1421">
        <v>1412</v>
      </c>
      <c r="L1421">
        <v>1431.1</v>
      </c>
      <c r="M1421">
        <v>1412</v>
      </c>
      <c r="N1421">
        <v>1420.8</v>
      </c>
      <c r="O1421">
        <v>1427.6</v>
      </c>
      <c r="P1421">
        <v>1427.3</v>
      </c>
      <c r="Q1421">
        <v>1426.41</v>
      </c>
      <c r="R1421">
        <v>7577793</v>
      </c>
      <c r="S1421">
        <v>10809059788.700001</v>
      </c>
      <c r="T1421">
        <v>146431</v>
      </c>
      <c r="U1421">
        <v>4736884</v>
      </c>
      <c r="V1421">
        <v>62.51</v>
      </c>
      <c r="W1421" s="3">
        <f>StockData[[#This Row],[CLOSE]]-StockData[[#This Row],[PREV. CLOSE]]</f>
        <v>6.5</v>
      </c>
      <c r="X1421" s="2">
        <f>IFERROR((StockData[[#This Row],[CLOSE]]-StockData[[#This Row],[PREV. CLOSE]])/StockData[[#This Row],[PREV. CLOSE]],0)</f>
        <v>4.5748873873873875E-3</v>
      </c>
      <c r="Y1421" t="str">
        <f>IF(StockData[[#This Row],[Daily Return %]]&gt;0,"Gain",IF(StockData[[#This Row],[Daily Return %]]&lt;0,"Loss","No Change"))</f>
        <v>Gain</v>
      </c>
    </row>
    <row r="1422" spans="1:25" x14ac:dyDescent="0.3">
      <c r="A1422" s="1">
        <v>45887</v>
      </c>
      <c r="B1422" s="1" t="s">
        <v>1466</v>
      </c>
      <c r="C1422" s="1" t="s">
        <v>186</v>
      </c>
      <c r="D1422">
        <f>MONTH(StockData[[#This Row],[DATE]])</f>
        <v>8</v>
      </c>
      <c r="E1422">
        <v>2025</v>
      </c>
      <c r="F1422" t="s">
        <v>163</v>
      </c>
      <c r="G1422" t="str">
        <f>"Q"&amp;ROUNDUP(StockData[[#This Row],[Month Number]]/3,0)</f>
        <v>Q3</v>
      </c>
      <c r="H1422" s="1" t="s">
        <v>1059</v>
      </c>
      <c r="I1422" s="1" t="s">
        <v>29</v>
      </c>
      <c r="J1422" t="s">
        <v>30</v>
      </c>
      <c r="K1422">
        <v>1450</v>
      </c>
      <c r="L1422">
        <v>1452.4</v>
      </c>
      <c r="M1422">
        <v>1431</v>
      </c>
      <c r="N1422">
        <v>1427.3</v>
      </c>
      <c r="O1422">
        <v>1436.3</v>
      </c>
      <c r="P1422">
        <v>1434.6</v>
      </c>
      <c r="Q1422">
        <v>1440.6</v>
      </c>
      <c r="R1422">
        <v>6908844</v>
      </c>
      <c r="S1422">
        <v>9952855665.5</v>
      </c>
      <c r="T1422">
        <v>150892</v>
      </c>
      <c r="U1422">
        <v>3820563</v>
      </c>
      <c r="V1422">
        <v>55.3</v>
      </c>
      <c r="W1422" s="3">
        <f>StockData[[#This Row],[CLOSE]]-StockData[[#This Row],[PREV. CLOSE]]</f>
        <v>7.2999999999999545</v>
      </c>
      <c r="X1422" s="2">
        <f>IFERROR((StockData[[#This Row],[CLOSE]]-StockData[[#This Row],[PREV. CLOSE]])/StockData[[#This Row],[PREV. CLOSE]],0)</f>
        <v>5.1145519512365688E-3</v>
      </c>
      <c r="Y1422" t="str">
        <f>IF(StockData[[#This Row],[Daily Return %]]&gt;0,"Gain",IF(StockData[[#This Row],[Daily Return %]]&lt;0,"Loss","No Change"))</f>
        <v>Gain</v>
      </c>
    </row>
    <row r="1423" spans="1:25" x14ac:dyDescent="0.3">
      <c r="A1423" s="1">
        <v>45888</v>
      </c>
      <c r="B1423" s="1" t="s">
        <v>1467</v>
      </c>
      <c r="C1423" s="1" t="s">
        <v>186</v>
      </c>
      <c r="D1423">
        <f>MONTH(StockData[[#This Row],[DATE]])</f>
        <v>8</v>
      </c>
      <c r="E1423">
        <v>2025</v>
      </c>
      <c r="F1423" t="s">
        <v>163</v>
      </c>
      <c r="G1423" t="str">
        <f>"Q"&amp;ROUNDUP(StockData[[#This Row],[Month Number]]/3,0)</f>
        <v>Q3</v>
      </c>
      <c r="H1423" s="1" t="s">
        <v>1059</v>
      </c>
      <c r="I1423" s="1" t="s">
        <v>29</v>
      </c>
      <c r="J1423" t="s">
        <v>30</v>
      </c>
      <c r="K1423">
        <v>1431.1</v>
      </c>
      <c r="L1423">
        <v>1438.5</v>
      </c>
      <c r="M1423">
        <v>1426.3</v>
      </c>
      <c r="N1423">
        <v>1434.6</v>
      </c>
      <c r="O1423">
        <v>1436.9</v>
      </c>
      <c r="P1423">
        <v>1436.3</v>
      </c>
      <c r="Q1423">
        <v>1434.78</v>
      </c>
      <c r="R1423">
        <v>6709554</v>
      </c>
      <c r="S1423">
        <v>9626706605.8999996</v>
      </c>
      <c r="T1423">
        <v>161273</v>
      </c>
      <c r="U1423">
        <v>4433271</v>
      </c>
      <c r="V1423">
        <v>66.069999999999993</v>
      </c>
      <c r="W1423" s="3">
        <f>StockData[[#This Row],[CLOSE]]-StockData[[#This Row],[PREV. CLOSE]]</f>
        <v>1.7000000000000455</v>
      </c>
      <c r="X1423" s="2">
        <f>IFERROR((StockData[[#This Row],[CLOSE]]-StockData[[#This Row],[PREV. CLOSE]])/StockData[[#This Row],[PREV. CLOSE]],0)</f>
        <v>1.1849993029416184E-3</v>
      </c>
      <c r="Y1423" t="str">
        <f>IF(StockData[[#This Row],[Daily Return %]]&gt;0,"Gain",IF(StockData[[#This Row],[Daily Return %]]&lt;0,"Loss","No Change"))</f>
        <v>Gain</v>
      </c>
    </row>
    <row r="1424" spans="1:25" x14ac:dyDescent="0.3">
      <c r="A1424" s="1">
        <v>45889</v>
      </c>
      <c r="B1424" s="1" t="s">
        <v>1468</v>
      </c>
      <c r="C1424" s="1" t="s">
        <v>186</v>
      </c>
      <c r="D1424">
        <f>MONTH(StockData[[#This Row],[DATE]])</f>
        <v>8</v>
      </c>
      <c r="E1424">
        <v>2025</v>
      </c>
      <c r="F1424" t="s">
        <v>163</v>
      </c>
      <c r="G1424" t="str">
        <f>"Q"&amp;ROUNDUP(StockData[[#This Row],[Month Number]]/3,0)</f>
        <v>Q3</v>
      </c>
      <c r="H1424" s="1" t="s">
        <v>1059</v>
      </c>
      <c r="I1424" s="1" t="s">
        <v>29</v>
      </c>
      <c r="J1424" t="s">
        <v>30</v>
      </c>
      <c r="K1424">
        <v>1432.6</v>
      </c>
      <c r="L1424">
        <v>1435.9</v>
      </c>
      <c r="M1424">
        <v>1423</v>
      </c>
      <c r="N1424">
        <v>1436.3</v>
      </c>
      <c r="O1424">
        <v>1430</v>
      </c>
      <c r="P1424">
        <v>1430.6</v>
      </c>
      <c r="Q1424">
        <v>1429.9</v>
      </c>
      <c r="R1424">
        <v>5817858</v>
      </c>
      <c r="S1424">
        <v>8318955912.5</v>
      </c>
      <c r="T1424">
        <v>153109</v>
      </c>
      <c r="U1424">
        <v>4029390</v>
      </c>
      <c r="V1424">
        <v>69.260000000000005</v>
      </c>
      <c r="W1424" s="3">
        <f>StockData[[#This Row],[CLOSE]]-StockData[[#This Row],[PREV. CLOSE]]</f>
        <v>-5.7000000000000455</v>
      </c>
      <c r="X1424" s="2">
        <f>IFERROR((StockData[[#This Row],[CLOSE]]-StockData[[#This Row],[PREV. CLOSE]])/StockData[[#This Row],[PREV. CLOSE]],0)</f>
        <v>-3.9685302513402807E-3</v>
      </c>
      <c r="Y1424" t="str">
        <f>IF(StockData[[#This Row],[Daily Return %]]&gt;0,"Gain",IF(StockData[[#This Row],[Daily Return %]]&lt;0,"Loss","No Change"))</f>
        <v>Loss</v>
      </c>
    </row>
    <row r="1425" spans="1:25" x14ac:dyDescent="0.3">
      <c r="A1425" s="1">
        <v>45890</v>
      </c>
      <c r="B1425" s="1" t="s">
        <v>1469</v>
      </c>
      <c r="C1425" s="1" t="s">
        <v>186</v>
      </c>
      <c r="D1425">
        <f>MONTH(StockData[[#This Row],[DATE]])</f>
        <v>8</v>
      </c>
      <c r="E1425">
        <v>2025</v>
      </c>
      <c r="F1425" t="s">
        <v>163</v>
      </c>
      <c r="G1425" t="str">
        <f>"Q"&amp;ROUNDUP(StockData[[#This Row],[Month Number]]/3,0)</f>
        <v>Q3</v>
      </c>
      <c r="H1425" s="1" t="s">
        <v>1059</v>
      </c>
      <c r="I1425" s="1" t="s">
        <v>29</v>
      </c>
      <c r="J1425" t="s">
        <v>30</v>
      </c>
      <c r="K1425">
        <v>1440.1</v>
      </c>
      <c r="L1425">
        <v>1447.8</v>
      </c>
      <c r="M1425">
        <v>1436.4</v>
      </c>
      <c r="N1425">
        <v>1430.6</v>
      </c>
      <c r="O1425">
        <v>1444.7</v>
      </c>
      <c r="P1425">
        <v>1446</v>
      </c>
      <c r="Q1425">
        <v>1442.76</v>
      </c>
      <c r="R1425">
        <v>6238645</v>
      </c>
      <c r="S1425">
        <v>9000876523.3999996</v>
      </c>
      <c r="T1425">
        <v>161682</v>
      </c>
      <c r="U1425">
        <v>3899947</v>
      </c>
      <c r="V1425">
        <v>62.51</v>
      </c>
      <c r="W1425" s="3">
        <f>StockData[[#This Row],[CLOSE]]-StockData[[#This Row],[PREV. CLOSE]]</f>
        <v>15.400000000000091</v>
      </c>
      <c r="X1425" s="2">
        <f>IFERROR((StockData[[#This Row],[CLOSE]]-StockData[[#This Row],[PREV. CLOSE]])/StockData[[#This Row],[PREV. CLOSE]],0)</f>
        <v>1.0764714105969587E-2</v>
      </c>
      <c r="Y1425" t="str">
        <f>IF(StockData[[#This Row],[Daily Return %]]&gt;0,"Gain",IF(StockData[[#This Row],[Daily Return %]]&lt;0,"Loss","No Change"))</f>
        <v>Gain</v>
      </c>
    </row>
    <row r="1426" spans="1:25" x14ac:dyDescent="0.3">
      <c r="A1426" s="1">
        <v>45891</v>
      </c>
      <c r="B1426" s="1" t="s">
        <v>1470</v>
      </c>
      <c r="C1426" s="1" t="s">
        <v>186</v>
      </c>
      <c r="D1426">
        <f>MONTH(StockData[[#This Row],[DATE]])</f>
        <v>8</v>
      </c>
      <c r="E1426">
        <v>2025</v>
      </c>
      <c r="F1426" t="s">
        <v>163</v>
      </c>
      <c r="G1426" t="str">
        <f>"Q"&amp;ROUNDUP(StockData[[#This Row],[Month Number]]/3,0)</f>
        <v>Q3</v>
      </c>
      <c r="H1426" s="1" t="s">
        <v>1059</v>
      </c>
      <c r="I1426" s="1" t="s">
        <v>29</v>
      </c>
      <c r="J1426" t="s">
        <v>30</v>
      </c>
      <c r="K1426">
        <v>1444.3</v>
      </c>
      <c r="L1426">
        <v>1446</v>
      </c>
      <c r="M1426">
        <v>1429.4</v>
      </c>
      <c r="N1426">
        <v>1446</v>
      </c>
      <c r="O1426">
        <v>1435.9</v>
      </c>
      <c r="P1426">
        <v>1436.4</v>
      </c>
      <c r="Q1426">
        <v>1436.69</v>
      </c>
      <c r="R1426">
        <v>6657207</v>
      </c>
      <c r="S1426">
        <v>9564347160.1000004</v>
      </c>
      <c r="T1426">
        <v>161483</v>
      </c>
      <c r="U1426">
        <v>4761843</v>
      </c>
      <c r="V1426">
        <v>71.53</v>
      </c>
      <c r="W1426" s="3">
        <f>StockData[[#This Row],[CLOSE]]-StockData[[#This Row],[PREV. CLOSE]]</f>
        <v>-9.5999999999999091</v>
      </c>
      <c r="X1426" s="2">
        <f>IFERROR((StockData[[#This Row],[CLOSE]]-StockData[[#This Row],[PREV. CLOSE]])/StockData[[#This Row],[PREV. CLOSE]],0)</f>
        <v>-6.6390041493775307E-3</v>
      </c>
      <c r="Y1426" t="str">
        <f>IF(StockData[[#This Row],[Daily Return %]]&gt;0,"Gain",IF(StockData[[#This Row],[Daily Return %]]&lt;0,"Loss","No Change"))</f>
        <v>Loss</v>
      </c>
    </row>
    <row r="1427" spans="1:25" x14ac:dyDescent="0.3">
      <c r="A1427" s="1">
        <v>45894</v>
      </c>
      <c r="B1427" s="1" t="s">
        <v>1471</v>
      </c>
      <c r="C1427" s="1" t="s">
        <v>186</v>
      </c>
      <c r="D1427">
        <f>MONTH(StockData[[#This Row],[DATE]])</f>
        <v>8</v>
      </c>
      <c r="E1427">
        <v>2025</v>
      </c>
      <c r="F1427" t="s">
        <v>163</v>
      </c>
      <c r="G1427" t="str">
        <f>"Q"&amp;ROUNDUP(StockData[[#This Row],[Month Number]]/3,0)</f>
        <v>Q3</v>
      </c>
      <c r="H1427" s="1" t="s">
        <v>1059</v>
      </c>
      <c r="I1427" s="1" t="s">
        <v>29</v>
      </c>
      <c r="J1427" t="s">
        <v>30</v>
      </c>
      <c r="K1427">
        <v>1435.9</v>
      </c>
      <c r="L1427">
        <v>1435.9</v>
      </c>
      <c r="M1427">
        <v>1424</v>
      </c>
      <c r="N1427">
        <v>1436.4</v>
      </c>
      <c r="O1427">
        <v>1430.9</v>
      </c>
      <c r="P1427">
        <v>1433.2</v>
      </c>
      <c r="Q1427">
        <v>1430.14</v>
      </c>
      <c r="R1427">
        <v>6738427</v>
      </c>
      <c r="S1427">
        <v>9636918576</v>
      </c>
      <c r="T1427">
        <v>142654</v>
      </c>
      <c r="U1427">
        <v>4833119</v>
      </c>
      <c r="V1427">
        <v>71.72</v>
      </c>
      <c r="W1427" s="3">
        <f>StockData[[#This Row],[CLOSE]]-StockData[[#This Row],[PREV. CLOSE]]</f>
        <v>-3.2000000000000455</v>
      </c>
      <c r="X1427" s="2">
        <f>IFERROR((StockData[[#This Row],[CLOSE]]-StockData[[#This Row],[PREV. CLOSE]])/StockData[[#This Row],[PREV. CLOSE]],0)</f>
        <v>-2.2277917014759435E-3</v>
      </c>
      <c r="Y1427" t="str">
        <f>IF(StockData[[#This Row],[Daily Return %]]&gt;0,"Gain",IF(StockData[[#This Row],[Daily Return %]]&lt;0,"Loss","No Change"))</f>
        <v>Loss</v>
      </c>
    </row>
    <row r="1428" spans="1:25" x14ac:dyDescent="0.3">
      <c r="A1428" s="1">
        <v>45895</v>
      </c>
      <c r="B1428" s="1" t="s">
        <v>1472</v>
      </c>
      <c r="C1428" s="1" t="s">
        <v>186</v>
      </c>
      <c r="D1428">
        <f>MONTH(StockData[[#This Row],[DATE]])</f>
        <v>8</v>
      </c>
      <c r="E1428">
        <v>2025</v>
      </c>
      <c r="F1428" t="s">
        <v>163</v>
      </c>
      <c r="G1428" t="str">
        <f>"Q"&amp;ROUNDUP(StockData[[#This Row],[Month Number]]/3,0)</f>
        <v>Q3</v>
      </c>
      <c r="H1428" s="1" t="s">
        <v>1059</v>
      </c>
      <c r="I1428" s="1" t="s">
        <v>29</v>
      </c>
      <c r="J1428" t="s">
        <v>30</v>
      </c>
      <c r="K1428">
        <v>1427.9</v>
      </c>
      <c r="L1428">
        <v>1427.9</v>
      </c>
      <c r="M1428">
        <v>1413.1</v>
      </c>
      <c r="N1428">
        <v>1433.2</v>
      </c>
      <c r="O1428">
        <v>1415</v>
      </c>
      <c r="P1428">
        <v>1416.6</v>
      </c>
      <c r="Q1428">
        <v>1417.47</v>
      </c>
      <c r="R1428">
        <v>8720155</v>
      </c>
      <c r="S1428">
        <v>12360595794</v>
      </c>
      <c r="T1428">
        <v>201100</v>
      </c>
      <c r="U1428">
        <v>5082079</v>
      </c>
      <c r="V1428">
        <v>58.28</v>
      </c>
      <c r="W1428" s="3">
        <f>StockData[[#This Row],[CLOSE]]-StockData[[#This Row],[PREV. CLOSE]]</f>
        <v>-16.600000000000136</v>
      </c>
      <c r="X1428" s="2">
        <f>IFERROR((StockData[[#This Row],[CLOSE]]-StockData[[#This Row],[PREV. CLOSE]])/StockData[[#This Row],[PREV. CLOSE]],0)</f>
        <v>-1.1582472788166437E-2</v>
      </c>
      <c r="Y1428" t="str">
        <f>IF(StockData[[#This Row],[Daily Return %]]&gt;0,"Gain",IF(StockData[[#This Row],[Daily Return %]]&lt;0,"Loss","No Change"))</f>
        <v>Loss</v>
      </c>
    </row>
    <row r="1429" spans="1:25" x14ac:dyDescent="0.3">
      <c r="A1429" s="1">
        <v>45897</v>
      </c>
      <c r="B1429" s="1" t="s">
        <v>1473</v>
      </c>
      <c r="C1429" s="1" t="s">
        <v>186</v>
      </c>
      <c r="D1429">
        <f>MONTH(StockData[[#This Row],[DATE]])</f>
        <v>8</v>
      </c>
      <c r="E1429">
        <v>2025</v>
      </c>
      <c r="F1429" t="s">
        <v>163</v>
      </c>
      <c r="G1429" t="str">
        <f>"Q"&amp;ROUNDUP(StockData[[#This Row],[Month Number]]/3,0)</f>
        <v>Q3</v>
      </c>
      <c r="H1429" s="1" t="s">
        <v>1059</v>
      </c>
      <c r="I1429" s="1" t="s">
        <v>29</v>
      </c>
      <c r="J1429" t="s">
        <v>30</v>
      </c>
      <c r="K1429">
        <v>1408</v>
      </c>
      <c r="L1429">
        <v>1411.8</v>
      </c>
      <c r="M1429">
        <v>1396.3</v>
      </c>
      <c r="N1429">
        <v>1416.6</v>
      </c>
      <c r="O1429">
        <v>1397.6</v>
      </c>
      <c r="P1429">
        <v>1399.1</v>
      </c>
      <c r="Q1429">
        <v>1403.02</v>
      </c>
      <c r="R1429">
        <v>12990789</v>
      </c>
      <c r="S1429">
        <v>18226341926.400002</v>
      </c>
      <c r="T1429">
        <v>241173</v>
      </c>
      <c r="U1429">
        <v>7211605</v>
      </c>
      <c r="V1429">
        <v>55.51</v>
      </c>
      <c r="W1429" s="3">
        <f>StockData[[#This Row],[CLOSE]]-StockData[[#This Row],[PREV. CLOSE]]</f>
        <v>-17.5</v>
      </c>
      <c r="X1429" s="2">
        <f>IFERROR((StockData[[#This Row],[CLOSE]]-StockData[[#This Row],[PREV. CLOSE]])/StockData[[#This Row],[PREV. CLOSE]],0)</f>
        <v>-1.2353522518706764E-2</v>
      </c>
      <c r="Y1429" t="str">
        <f>IF(StockData[[#This Row],[Daily Return %]]&gt;0,"Gain",IF(StockData[[#This Row],[Daily Return %]]&lt;0,"Loss","No Change"))</f>
        <v>Loss</v>
      </c>
    </row>
    <row r="1430" spans="1:25" x14ac:dyDescent="0.3">
      <c r="A1430" s="1">
        <v>45898</v>
      </c>
      <c r="B1430" s="1" t="s">
        <v>1474</v>
      </c>
      <c r="C1430" s="1" t="s">
        <v>186</v>
      </c>
      <c r="D1430">
        <f>MONTH(StockData[[#This Row],[DATE]])</f>
        <v>8</v>
      </c>
      <c r="E1430">
        <v>2025</v>
      </c>
      <c r="F1430" t="s">
        <v>163</v>
      </c>
      <c r="G1430" t="str">
        <f>"Q"&amp;ROUNDUP(StockData[[#This Row],[Month Number]]/3,0)</f>
        <v>Q3</v>
      </c>
      <c r="H1430" s="1" t="s">
        <v>1059</v>
      </c>
      <c r="I1430" s="1" t="s">
        <v>29</v>
      </c>
      <c r="J1430" t="s">
        <v>30</v>
      </c>
      <c r="K1430">
        <v>1392.1</v>
      </c>
      <c r="L1430">
        <v>1405</v>
      </c>
      <c r="M1430">
        <v>1392.1</v>
      </c>
      <c r="N1430">
        <v>1399.1</v>
      </c>
      <c r="O1430">
        <v>1396.2</v>
      </c>
      <c r="P1430">
        <v>1397.8</v>
      </c>
      <c r="Q1430">
        <v>1399.82</v>
      </c>
      <c r="R1430">
        <v>8519507</v>
      </c>
      <c r="S1430">
        <v>11925741661</v>
      </c>
      <c r="T1430">
        <v>183125</v>
      </c>
      <c r="U1430">
        <v>6309784</v>
      </c>
      <c r="V1430">
        <v>74.06</v>
      </c>
      <c r="W1430" s="3">
        <f>StockData[[#This Row],[CLOSE]]-StockData[[#This Row],[PREV. CLOSE]]</f>
        <v>-1.2999999999999545</v>
      </c>
      <c r="X1430" s="2">
        <f>IFERROR((StockData[[#This Row],[CLOSE]]-StockData[[#This Row],[PREV. CLOSE]])/StockData[[#This Row],[PREV. CLOSE]],0)</f>
        <v>-9.2916875134011476E-4</v>
      </c>
      <c r="Y1430" t="str">
        <f>IF(StockData[[#This Row],[Daily Return %]]&gt;0,"Gain",IF(StockData[[#This Row],[Daily Return %]]&lt;0,"Loss","No Change"))</f>
        <v>Loss</v>
      </c>
    </row>
    <row r="1431" spans="1:25" x14ac:dyDescent="0.3">
      <c r="A1431" s="1">
        <v>45901</v>
      </c>
      <c r="B1431" s="1" t="s">
        <v>1475</v>
      </c>
      <c r="C1431" s="1" t="s">
        <v>208</v>
      </c>
      <c r="D1431">
        <f>MONTH(StockData[[#This Row],[DATE]])</f>
        <v>9</v>
      </c>
      <c r="E1431">
        <v>2025</v>
      </c>
      <c r="F1431" t="s">
        <v>163</v>
      </c>
      <c r="G1431" t="str">
        <f>"Q"&amp;ROUNDUP(StockData[[#This Row],[Month Number]]/3,0)</f>
        <v>Q3</v>
      </c>
      <c r="H1431" s="1" t="s">
        <v>1059</v>
      </c>
      <c r="I1431" s="1" t="s">
        <v>29</v>
      </c>
      <c r="J1431" t="s">
        <v>30</v>
      </c>
      <c r="K1431">
        <v>1398.1</v>
      </c>
      <c r="L1431">
        <v>1412.4</v>
      </c>
      <c r="M1431">
        <v>1398.1</v>
      </c>
      <c r="N1431">
        <v>1397.8</v>
      </c>
      <c r="O1431">
        <v>1411</v>
      </c>
      <c r="P1431">
        <v>1411</v>
      </c>
      <c r="Q1431">
        <v>1406.76</v>
      </c>
      <c r="R1431">
        <v>4927348</v>
      </c>
      <c r="S1431">
        <v>6931617328.6999998</v>
      </c>
      <c r="T1431">
        <v>137472</v>
      </c>
      <c r="U1431">
        <v>2926501</v>
      </c>
      <c r="V1431">
        <v>59.39</v>
      </c>
      <c r="W1431" s="3">
        <f>StockData[[#This Row],[CLOSE]]-StockData[[#This Row],[PREV. CLOSE]]</f>
        <v>13.200000000000045</v>
      </c>
      <c r="X1431" s="2">
        <f>IFERROR((StockData[[#This Row],[CLOSE]]-StockData[[#This Row],[PREV. CLOSE]])/StockData[[#This Row],[PREV. CLOSE]],0)</f>
        <v>9.4434110745457468E-3</v>
      </c>
      <c r="Y1431" t="str">
        <f>IF(StockData[[#This Row],[Daily Return %]]&gt;0,"Gain",IF(StockData[[#This Row],[Daily Return %]]&lt;0,"Loss","No Change"))</f>
        <v>Gain</v>
      </c>
    </row>
    <row r="1432" spans="1:25" x14ac:dyDescent="0.3">
      <c r="A1432" s="1">
        <v>45902</v>
      </c>
      <c r="B1432" s="1" t="s">
        <v>1476</v>
      </c>
      <c r="C1432" s="1" t="s">
        <v>208</v>
      </c>
      <c r="D1432">
        <f>MONTH(StockData[[#This Row],[DATE]])</f>
        <v>9</v>
      </c>
      <c r="E1432">
        <v>2025</v>
      </c>
      <c r="F1432" t="s">
        <v>163</v>
      </c>
      <c r="G1432" t="str">
        <f>"Q"&amp;ROUNDUP(StockData[[#This Row],[Month Number]]/3,0)</f>
        <v>Q3</v>
      </c>
      <c r="H1432" s="1" t="s">
        <v>1059</v>
      </c>
      <c r="I1432" s="1" t="s">
        <v>29</v>
      </c>
      <c r="J1432" t="s">
        <v>30</v>
      </c>
      <c r="K1432">
        <v>1413.9</v>
      </c>
      <c r="L1432">
        <v>1413.9</v>
      </c>
      <c r="M1432">
        <v>1390</v>
      </c>
      <c r="N1432">
        <v>1411</v>
      </c>
      <c r="O1432">
        <v>1391</v>
      </c>
      <c r="P1432">
        <v>1394.2</v>
      </c>
      <c r="Q1432">
        <v>1401.96</v>
      </c>
      <c r="R1432">
        <v>7163073</v>
      </c>
      <c r="S1432">
        <v>10042341320.299999</v>
      </c>
      <c r="T1432">
        <v>207579</v>
      </c>
      <c r="U1432">
        <v>3376919</v>
      </c>
      <c r="V1432">
        <v>47.14</v>
      </c>
      <c r="W1432" s="3">
        <f>StockData[[#This Row],[CLOSE]]-StockData[[#This Row],[PREV. CLOSE]]</f>
        <v>-16.799999999999955</v>
      </c>
      <c r="X1432" s="2">
        <f>IFERROR((StockData[[#This Row],[CLOSE]]-StockData[[#This Row],[PREV. CLOSE]])/StockData[[#This Row],[PREV. CLOSE]],0)</f>
        <v>-1.1906449326718607E-2</v>
      </c>
      <c r="Y1432" t="str">
        <f>IF(StockData[[#This Row],[Daily Return %]]&gt;0,"Gain",IF(StockData[[#This Row],[Daily Return %]]&lt;0,"Loss","No Change"))</f>
        <v>Loss</v>
      </c>
    </row>
    <row r="1433" spans="1:25" x14ac:dyDescent="0.3">
      <c r="A1433" s="1">
        <v>45903</v>
      </c>
      <c r="B1433" s="1" t="s">
        <v>1477</v>
      </c>
      <c r="C1433" s="1" t="s">
        <v>208</v>
      </c>
      <c r="D1433">
        <f>MONTH(StockData[[#This Row],[DATE]])</f>
        <v>9</v>
      </c>
      <c r="E1433">
        <v>2025</v>
      </c>
      <c r="F1433" t="s">
        <v>163</v>
      </c>
      <c r="G1433" t="str">
        <f>"Q"&amp;ROUNDUP(StockData[[#This Row],[Month Number]]/3,0)</f>
        <v>Q3</v>
      </c>
      <c r="H1433" s="1" t="s">
        <v>1059</v>
      </c>
      <c r="I1433" s="1" t="s">
        <v>29</v>
      </c>
      <c r="J1433" t="s">
        <v>30</v>
      </c>
      <c r="K1433">
        <v>1389</v>
      </c>
      <c r="L1433">
        <v>1400</v>
      </c>
      <c r="M1433">
        <v>1384.2</v>
      </c>
      <c r="N1433">
        <v>1394.2</v>
      </c>
      <c r="O1433">
        <v>1396.6</v>
      </c>
      <c r="P1433">
        <v>1397</v>
      </c>
      <c r="Q1433">
        <v>1392.24</v>
      </c>
      <c r="R1433">
        <v>9813382</v>
      </c>
      <c r="S1433">
        <v>13662618272.4</v>
      </c>
      <c r="T1433">
        <v>215122</v>
      </c>
      <c r="U1433">
        <v>6783241</v>
      </c>
      <c r="V1433">
        <v>69.12</v>
      </c>
      <c r="W1433" s="3">
        <f>StockData[[#This Row],[CLOSE]]-StockData[[#This Row],[PREV. CLOSE]]</f>
        <v>2.7999999999999545</v>
      </c>
      <c r="X1433" s="2">
        <f>IFERROR((StockData[[#This Row],[CLOSE]]-StockData[[#This Row],[PREV. CLOSE]])/StockData[[#This Row],[PREV. CLOSE]],0)</f>
        <v>2.0083201836178129E-3</v>
      </c>
      <c r="Y1433" t="str">
        <f>IF(StockData[[#This Row],[Daily Return %]]&gt;0,"Gain",IF(StockData[[#This Row],[Daily Return %]]&lt;0,"Loss","No Change"))</f>
        <v>Gain</v>
      </c>
    </row>
    <row r="1434" spans="1:25" x14ac:dyDescent="0.3">
      <c r="A1434" s="1">
        <v>45904</v>
      </c>
      <c r="B1434" s="1" t="s">
        <v>1478</v>
      </c>
      <c r="C1434" s="1" t="s">
        <v>208</v>
      </c>
      <c r="D1434">
        <f>MONTH(StockData[[#This Row],[DATE]])</f>
        <v>9</v>
      </c>
      <c r="E1434">
        <v>2025</v>
      </c>
      <c r="F1434" t="s">
        <v>163</v>
      </c>
      <c r="G1434" t="str">
        <f>"Q"&amp;ROUNDUP(StockData[[#This Row],[Month Number]]/3,0)</f>
        <v>Q3</v>
      </c>
      <c r="H1434" s="1" t="s">
        <v>1059</v>
      </c>
      <c r="I1434" s="1" t="s">
        <v>29</v>
      </c>
      <c r="J1434" t="s">
        <v>30</v>
      </c>
      <c r="K1434">
        <v>1409.9</v>
      </c>
      <c r="L1434">
        <v>1415.1</v>
      </c>
      <c r="M1434">
        <v>1401.9</v>
      </c>
      <c r="N1434">
        <v>1397</v>
      </c>
      <c r="O1434">
        <v>1408</v>
      </c>
      <c r="P1434">
        <v>1405.5</v>
      </c>
      <c r="Q1434">
        <v>1408.38</v>
      </c>
      <c r="R1434">
        <v>10564859</v>
      </c>
      <c r="S1434">
        <v>14879368496.700001</v>
      </c>
      <c r="T1434">
        <v>178722</v>
      </c>
      <c r="U1434">
        <v>4439781</v>
      </c>
      <c r="V1434">
        <v>42.02</v>
      </c>
      <c r="W1434" s="3">
        <f>StockData[[#This Row],[CLOSE]]-StockData[[#This Row],[PREV. CLOSE]]</f>
        <v>8.5</v>
      </c>
      <c r="X1434" s="2">
        <f>IFERROR((StockData[[#This Row],[CLOSE]]-StockData[[#This Row],[PREV. CLOSE]])/StockData[[#This Row],[PREV. CLOSE]],0)</f>
        <v>6.0844667143879743E-3</v>
      </c>
      <c r="Y1434" t="str">
        <f>IF(StockData[[#This Row],[Daily Return %]]&gt;0,"Gain",IF(StockData[[#This Row],[Daily Return %]]&lt;0,"Loss","No Change"))</f>
        <v>Gain</v>
      </c>
    </row>
    <row r="1435" spans="1:25" x14ac:dyDescent="0.3">
      <c r="A1435" s="1">
        <v>45905</v>
      </c>
      <c r="B1435" s="1" t="s">
        <v>1479</v>
      </c>
      <c r="C1435" s="1" t="s">
        <v>208</v>
      </c>
      <c r="D1435">
        <f>MONTH(StockData[[#This Row],[DATE]])</f>
        <v>9</v>
      </c>
      <c r="E1435">
        <v>2025</v>
      </c>
      <c r="F1435" t="s">
        <v>163</v>
      </c>
      <c r="G1435" t="str">
        <f>"Q"&amp;ROUNDUP(StockData[[#This Row],[Month Number]]/3,0)</f>
        <v>Q3</v>
      </c>
      <c r="H1435" s="1" t="s">
        <v>1059</v>
      </c>
      <c r="I1435" s="1" t="s">
        <v>29</v>
      </c>
      <c r="J1435" t="s">
        <v>30</v>
      </c>
      <c r="K1435">
        <v>1411</v>
      </c>
      <c r="L1435">
        <v>1411.5</v>
      </c>
      <c r="M1435">
        <v>1387.7</v>
      </c>
      <c r="N1435">
        <v>1405.5</v>
      </c>
      <c r="O1435">
        <v>1402.3</v>
      </c>
      <c r="P1435">
        <v>1402.8</v>
      </c>
      <c r="Q1435">
        <v>1397.54</v>
      </c>
      <c r="R1435">
        <v>6621077</v>
      </c>
      <c r="S1435">
        <v>9253243890.2999992</v>
      </c>
      <c r="T1435">
        <v>129950</v>
      </c>
      <c r="U1435">
        <v>4086124</v>
      </c>
      <c r="V1435">
        <v>61.71</v>
      </c>
      <c r="W1435" s="3">
        <f>StockData[[#This Row],[CLOSE]]-StockData[[#This Row],[PREV. CLOSE]]</f>
        <v>-2.7000000000000455</v>
      </c>
      <c r="X1435" s="2">
        <f>IFERROR((StockData[[#This Row],[CLOSE]]-StockData[[#This Row],[PREV. CLOSE]])/StockData[[#This Row],[PREV. CLOSE]],0)</f>
        <v>-1.9210245464247923E-3</v>
      </c>
      <c r="Y1435" t="str">
        <f>IF(StockData[[#This Row],[Daily Return %]]&gt;0,"Gain",IF(StockData[[#This Row],[Daily Return %]]&lt;0,"Loss","No Change"))</f>
        <v>Loss</v>
      </c>
    </row>
    <row r="1436" spans="1:25" x14ac:dyDescent="0.3">
      <c r="A1436" s="1">
        <v>45908</v>
      </c>
      <c r="B1436" s="1" t="s">
        <v>1480</v>
      </c>
      <c r="C1436" s="1" t="s">
        <v>208</v>
      </c>
      <c r="D1436">
        <f>MONTH(StockData[[#This Row],[DATE]])</f>
        <v>9</v>
      </c>
      <c r="E1436">
        <v>2025</v>
      </c>
      <c r="F1436" t="s">
        <v>163</v>
      </c>
      <c r="G1436" t="str">
        <f>"Q"&amp;ROUNDUP(StockData[[#This Row],[Month Number]]/3,0)</f>
        <v>Q3</v>
      </c>
      <c r="H1436" s="1" t="s">
        <v>1059</v>
      </c>
      <c r="I1436" s="1" t="s">
        <v>29</v>
      </c>
      <c r="J1436" t="s">
        <v>30</v>
      </c>
      <c r="K1436">
        <v>1402.2</v>
      </c>
      <c r="L1436">
        <v>1410.6</v>
      </c>
      <c r="M1436">
        <v>1397.6</v>
      </c>
      <c r="N1436">
        <v>1402.8</v>
      </c>
      <c r="O1436">
        <v>1403</v>
      </c>
      <c r="P1436">
        <v>1402.7</v>
      </c>
      <c r="Q1436">
        <v>1404.56</v>
      </c>
      <c r="R1436">
        <v>5880943</v>
      </c>
      <c r="S1436">
        <v>8260153082.3000002</v>
      </c>
      <c r="T1436">
        <v>133142</v>
      </c>
      <c r="U1436">
        <v>3652150</v>
      </c>
      <c r="V1436">
        <v>62.1</v>
      </c>
      <c r="W1436" s="3">
        <f>StockData[[#This Row],[CLOSE]]-StockData[[#This Row],[PREV. CLOSE]]</f>
        <v>-9.9999999999909051E-2</v>
      </c>
      <c r="X1436" s="2">
        <f>IFERROR((StockData[[#This Row],[CLOSE]]-StockData[[#This Row],[PREV. CLOSE]])/StockData[[#This Row],[PREV. CLOSE]],0)</f>
        <v>-7.1285999429647175E-5</v>
      </c>
      <c r="Y1436" t="str">
        <f>IF(StockData[[#This Row],[Daily Return %]]&gt;0,"Gain",IF(StockData[[#This Row],[Daily Return %]]&lt;0,"Loss","No Change"))</f>
        <v>Loss</v>
      </c>
    </row>
    <row r="1437" spans="1:25" x14ac:dyDescent="0.3">
      <c r="A1437" s="1">
        <v>45908</v>
      </c>
      <c r="B1437" s="1" t="s">
        <v>1481</v>
      </c>
      <c r="C1437" s="1" t="s">
        <v>208</v>
      </c>
      <c r="D1437">
        <f>MONTH(StockData[[#This Row],[DATE]])</f>
        <v>9</v>
      </c>
      <c r="E1437">
        <v>2025</v>
      </c>
      <c r="F1437" t="s">
        <v>163</v>
      </c>
      <c r="G1437" t="str">
        <f>"Q"&amp;ROUNDUP(StockData[[#This Row],[Month Number]]/3,0)</f>
        <v>Q3</v>
      </c>
      <c r="H1437" s="1" t="s">
        <v>1059</v>
      </c>
      <c r="I1437" s="1" t="s">
        <v>29</v>
      </c>
      <c r="J1437" t="s">
        <v>30</v>
      </c>
      <c r="K1437">
        <v>1402.2</v>
      </c>
      <c r="L1437">
        <v>1410.6</v>
      </c>
      <c r="M1437">
        <v>1397.6</v>
      </c>
      <c r="N1437">
        <v>1402.8</v>
      </c>
      <c r="O1437">
        <v>1403</v>
      </c>
      <c r="P1437">
        <v>1402.7</v>
      </c>
      <c r="Q1437">
        <v>1404.56</v>
      </c>
      <c r="R1437">
        <v>5880943</v>
      </c>
      <c r="S1437">
        <v>8260153082.3000002</v>
      </c>
      <c r="T1437">
        <v>133142</v>
      </c>
      <c r="U1437">
        <v>3652150</v>
      </c>
      <c r="V1437">
        <v>62.1</v>
      </c>
      <c r="W1437" s="3">
        <f>StockData[[#This Row],[CLOSE]]-StockData[[#This Row],[PREV. CLOSE]]</f>
        <v>-9.9999999999909051E-2</v>
      </c>
      <c r="X1437" s="2">
        <f>IFERROR((StockData[[#This Row],[CLOSE]]-StockData[[#This Row],[PREV. CLOSE]])/StockData[[#This Row],[PREV. CLOSE]],0)</f>
        <v>-7.1285999429647175E-5</v>
      </c>
      <c r="Y1437" t="str">
        <f>IF(StockData[[#This Row],[Daily Return %]]&gt;0,"Gain",IF(StockData[[#This Row],[Daily Return %]]&lt;0,"Loss","No Change"))</f>
        <v>Loss</v>
      </c>
    </row>
    <row r="1438" spans="1:25" x14ac:dyDescent="0.3">
      <c r="A1438" s="1">
        <v>45909</v>
      </c>
      <c r="B1438" s="1" t="s">
        <v>1482</v>
      </c>
      <c r="C1438" s="1" t="s">
        <v>208</v>
      </c>
      <c r="D1438">
        <f>MONTH(StockData[[#This Row],[DATE]])</f>
        <v>9</v>
      </c>
      <c r="E1438">
        <v>2025</v>
      </c>
      <c r="F1438" t="s">
        <v>163</v>
      </c>
      <c r="G1438" t="str">
        <f>"Q"&amp;ROUNDUP(StockData[[#This Row],[Month Number]]/3,0)</f>
        <v>Q3</v>
      </c>
      <c r="H1438" s="1" t="s">
        <v>1059</v>
      </c>
      <c r="I1438" s="1" t="s">
        <v>29</v>
      </c>
      <c r="J1438" t="s">
        <v>30</v>
      </c>
      <c r="K1438">
        <v>1399</v>
      </c>
      <c r="L1438">
        <v>1407.5</v>
      </c>
      <c r="M1438">
        <v>1395.2</v>
      </c>
      <c r="N1438">
        <v>1402.7</v>
      </c>
      <c r="O1438">
        <v>1402.4</v>
      </c>
      <c r="P1438">
        <v>1403.7</v>
      </c>
      <c r="Q1438">
        <v>1401.81</v>
      </c>
      <c r="R1438">
        <v>6470679</v>
      </c>
      <c r="S1438">
        <v>9070676168.8999996</v>
      </c>
      <c r="T1438">
        <v>129854</v>
      </c>
      <c r="U1438">
        <v>2829800</v>
      </c>
      <c r="V1438">
        <v>43.73</v>
      </c>
      <c r="W1438" s="3">
        <f>StockData[[#This Row],[CLOSE]]-StockData[[#This Row],[PREV. CLOSE]]</f>
        <v>1</v>
      </c>
      <c r="X1438" s="2">
        <f>IFERROR((StockData[[#This Row],[CLOSE]]-StockData[[#This Row],[PREV. CLOSE]])/StockData[[#This Row],[PREV. CLOSE]],0)</f>
        <v>7.1291081485706136E-4</v>
      </c>
      <c r="Y1438" t="str">
        <f>IF(StockData[[#This Row],[Daily Return %]]&gt;0,"Gain",IF(StockData[[#This Row],[Daily Return %]]&lt;0,"Loss","No Change"))</f>
        <v>Gain</v>
      </c>
    </row>
    <row r="1439" spans="1:25" x14ac:dyDescent="0.3">
      <c r="A1439" s="1">
        <v>45910</v>
      </c>
      <c r="B1439" s="1" t="s">
        <v>1483</v>
      </c>
      <c r="C1439" s="1" t="s">
        <v>208</v>
      </c>
      <c r="D1439">
        <f>MONTH(StockData[[#This Row],[DATE]])</f>
        <v>9</v>
      </c>
      <c r="E1439">
        <v>2025</v>
      </c>
      <c r="F1439" t="s">
        <v>163</v>
      </c>
      <c r="G1439" t="str">
        <f>"Q"&amp;ROUNDUP(StockData[[#This Row],[Month Number]]/3,0)</f>
        <v>Q3</v>
      </c>
      <c r="H1439" s="1" t="s">
        <v>1059</v>
      </c>
      <c r="I1439" s="1" t="s">
        <v>29</v>
      </c>
      <c r="J1439" t="s">
        <v>30</v>
      </c>
      <c r="K1439">
        <v>1410</v>
      </c>
      <c r="L1439">
        <v>1413.7</v>
      </c>
      <c r="M1439">
        <v>1402.1</v>
      </c>
      <c r="N1439">
        <v>1403.7</v>
      </c>
      <c r="O1439">
        <v>1403.3</v>
      </c>
      <c r="P1439">
        <v>1403.9</v>
      </c>
      <c r="Q1439">
        <v>1407.17</v>
      </c>
      <c r="R1439">
        <v>7452347</v>
      </c>
      <c r="S1439">
        <v>10486722637.700001</v>
      </c>
      <c r="T1439">
        <v>216180</v>
      </c>
      <c r="U1439">
        <v>5146529</v>
      </c>
      <c r="V1439">
        <v>69.06</v>
      </c>
      <c r="W1439" s="3">
        <f>StockData[[#This Row],[CLOSE]]-StockData[[#This Row],[PREV. CLOSE]]</f>
        <v>0.20000000000004547</v>
      </c>
      <c r="X1439" s="2">
        <f>IFERROR((StockData[[#This Row],[CLOSE]]-StockData[[#This Row],[PREV. CLOSE]])/StockData[[#This Row],[PREV. CLOSE]],0)</f>
        <v>1.4248058702005093E-4</v>
      </c>
      <c r="Y1439" t="str">
        <f>IF(StockData[[#This Row],[Daily Return %]]&gt;0,"Gain",IF(StockData[[#This Row],[Daily Return %]]&lt;0,"Loss","No Change"))</f>
        <v>Gain</v>
      </c>
    </row>
    <row r="1440" spans="1:25" x14ac:dyDescent="0.3">
      <c r="A1440" s="1">
        <v>45911</v>
      </c>
      <c r="B1440" s="1" t="s">
        <v>1484</v>
      </c>
      <c r="C1440" s="1" t="s">
        <v>208</v>
      </c>
      <c r="D1440">
        <f>MONTH(StockData[[#This Row],[DATE]])</f>
        <v>9</v>
      </c>
      <c r="E1440">
        <v>2025</v>
      </c>
      <c r="F1440" t="s">
        <v>163</v>
      </c>
      <c r="G1440" t="str">
        <f>"Q"&amp;ROUNDUP(StockData[[#This Row],[Month Number]]/3,0)</f>
        <v>Q3</v>
      </c>
      <c r="H1440" s="1" t="s">
        <v>1059</v>
      </c>
      <c r="I1440" s="1" t="s">
        <v>29</v>
      </c>
      <c r="J1440" t="s">
        <v>30</v>
      </c>
      <c r="K1440">
        <v>1398</v>
      </c>
      <c r="L1440">
        <v>1408</v>
      </c>
      <c r="M1440">
        <v>1396</v>
      </c>
      <c r="N1440">
        <v>1403.9</v>
      </c>
      <c r="O1440">
        <v>1401.6</v>
      </c>
      <c r="P1440">
        <v>1401.6</v>
      </c>
      <c r="Q1440">
        <v>1403.25</v>
      </c>
      <c r="R1440">
        <v>10192026</v>
      </c>
      <c r="S1440">
        <v>14301923215.799999</v>
      </c>
      <c r="T1440">
        <v>181447</v>
      </c>
      <c r="U1440">
        <v>4247846</v>
      </c>
      <c r="V1440">
        <v>41.68</v>
      </c>
      <c r="W1440" s="3">
        <f>StockData[[#This Row],[CLOSE]]-StockData[[#This Row],[PREV. CLOSE]]</f>
        <v>-2.3000000000001819</v>
      </c>
      <c r="X1440" s="2">
        <f>IFERROR((StockData[[#This Row],[CLOSE]]-StockData[[#This Row],[PREV. CLOSE]])/StockData[[#This Row],[PREV. CLOSE]],0)</f>
        <v>-1.6382933257355807E-3</v>
      </c>
      <c r="Y1440" t="str">
        <f>IF(StockData[[#This Row],[Daily Return %]]&gt;0,"Gain",IF(StockData[[#This Row],[Daily Return %]]&lt;0,"Loss","No Change"))</f>
        <v>Loss</v>
      </c>
    </row>
    <row r="1441" spans="1:25" x14ac:dyDescent="0.3">
      <c r="A1441" s="1">
        <v>45912</v>
      </c>
      <c r="B1441" s="1" t="s">
        <v>1485</v>
      </c>
      <c r="C1441" s="1" t="s">
        <v>208</v>
      </c>
      <c r="D1441">
        <f>MONTH(StockData[[#This Row],[DATE]])</f>
        <v>9</v>
      </c>
      <c r="E1441">
        <v>2025</v>
      </c>
      <c r="F1441" t="s">
        <v>163</v>
      </c>
      <c r="G1441" t="str">
        <f>"Q"&amp;ROUNDUP(StockData[[#This Row],[Month Number]]/3,0)</f>
        <v>Q3</v>
      </c>
      <c r="H1441" s="1" t="s">
        <v>1059</v>
      </c>
      <c r="I1441" s="1" t="s">
        <v>29</v>
      </c>
      <c r="J1441" t="s">
        <v>30</v>
      </c>
      <c r="K1441">
        <v>1405.1</v>
      </c>
      <c r="L1441">
        <v>1419.7</v>
      </c>
      <c r="M1441">
        <v>1400.1</v>
      </c>
      <c r="N1441">
        <v>1401.6</v>
      </c>
      <c r="O1441">
        <v>1417.5</v>
      </c>
      <c r="P1441">
        <v>1417.7</v>
      </c>
      <c r="Q1441">
        <v>1412.86</v>
      </c>
      <c r="R1441">
        <v>7770038</v>
      </c>
      <c r="S1441">
        <v>10977991343.799999</v>
      </c>
      <c r="T1441">
        <v>165154</v>
      </c>
      <c r="U1441">
        <v>5730841</v>
      </c>
      <c r="V1441">
        <v>73.760000000000005</v>
      </c>
      <c r="W1441" s="3">
        <f>StockData[[#This Row],[CLOSE]]-StockData[[#This Row],[PREV. CLOSE]]</f>
        <v>16.100000000000136</v>
      </c>
      <c r="X1441" s="2">
        <f>IFERROR((StockData[[#This Row],[CLOSE]]-StockData[[#This Row],[PREV. CLOSE]])/StockData[[#This Row],[PREV. CLOSE]],0)</f>
        <v>1.1486872146118819E-2</v>
      </c>
      <c r="Y1441" t="str">
        <f>IF(StockData[[#This Row],[Daily Return %]]&gt;0,"Gain",IF(StockData[[#This Row],[Daily Return %]]&lt;0,"Loss","No Change"))</f>
        <v>Gain</v>
      </c>
    </row>
    <row r="1442" spans="1:25" x14ac:dyDescent="0.3">
      <c r="A1442" s="1">
        <v>45915</v>
      </c>
      <c r="B1442" s="1" t="s">
        <v>1486</v>
      </c>
      <c r="C1442" s="1" t="s">
        <v>208</v>
      </c>
      <c r="D1442">
        <f>MONTH(StockData[[#This Row],[DATE]])</f>
        <v>9</v>
      </c>
      <c r="E1442">
        <v>2025</v>
      </c>
      <c r="F1442" t="s">
        <v>163</v>
      </c>
      <c r="G1442" t="str">
        <f>"Q"&amp;ROUNDUP(StockData[[#This Row],[Month Number]]/3,0)</f>
        <v>Q3</v>
      </c>
      <c r="H1442" s="1" t="s">
        <v>1059</v>
      </c>
      <c r="I1442" s="1" t="s">
        <v>29</v>
      </c>
      <c r="J1442" t="s">
        <v>30</v>
      </c>
      <c r="K1442">
        <v>1422</v>
      </c>
      <c r="L1442">
        <v>1426.8</v>
      </c>
      <c r="M1442">
        <v>1416.3</v>
      </c>
      <c r="N1442">
        <v>1417.7</v>
      </c>
      <c r="O1442">
        <v>1418</v>
      </c>
      <c r="P1442">
        <v>1419.4</v>
      </c>
      <c r="Q1442">
        <v>1421.99</v>
      </c>
      <c r="R1442">
        <v>5845637</v>
      </c>
      <c r="S1442">
        <v>8312411904.6000004</v>
      </c>
      <c r="T1442">
        <v>130816</v>
      </c>
      <c r="U1442">
        <v>3403396</v>
      </c>
      <c r="V1442">
        <v>58.22</v>
      </c>
      <c r="W1442" s="3">
        <f>StockData[[#This Row],[CLOSE]]-StockData[[#This Row],[PREV. CLOSE]]</f>
        <v>1.7000000000000455</v>
      </c>
      <c r="X1442" s="2">
        <f>IFERROR((StockData[[#This Row],[CLOSE]]-StockData[[#This Row],[PREV. CLOSE]])/StockData[[#This Row],[PREV. CLOSE]],0)</f>
        <v>1.1991253438668585E-3</v>
      </c>
      <c r="Y1442" t="str">
        <f>IF(StockData[[#This Row],[Daily Return %]]&gt;0,"Gain",IF(StockData[[#This Row],[Daily Return %]]&lt;0,"Loss","No Change"))</f>
        <v>Gain</v>
      </c>
    </row>
    <row r="1443" spans="1:25" x14ac:dyDescent="0.3">
      <c r="A1443" s="1">
        <v>45916</v>
      </c>
      <c r="B1443" s="1" t="s">
        <v>1487</v>
      </c>
      <c r="C1443" s="1" t="s">
        <v>208</v>
      </c>
      <c r="D1443">
        <f>MONTH(StockData[[#This Row],[DATE]])</f>
        <v>9</v>
      </c>
      <c r="E1443">
        <v>2025</v>
      </c>
      <c r="F1443" t="s">
        <v>163</v>
      </c>
      <c r="G1443" t="str">
        <f>"Q"&amp;ROUNDUP(StockData[[#This Row],[Month Number]]/3,0)</f>
        <v>Q3</v>
      </c>
      <c r="H1443" s="1" t="s">
        <v>1059</v>
      </c>
      <c r="I1443" s="1" t="s">
        <v>29</v>
      </c>
      <c r="J1443" t="s">
        <v>30</v>
      </c>
      <c r="K1443">
        <v>1414</v>
      </c>
      <c r="L1443">
        <v>1424.9</v>
      </c>
      <c r="M1443">
        <v>1413.7</v>
      </c>
      <c r="N1443">
        <v>1419.4</v>
      </c>
      <c r="O1443">
        <v>1422.4</v>
      </c>
      <c r="P1443">
        <v>1421.6</v>
      </c>
      <c r="Q1443">
        <v>1420.63</v>
      </c>
      <c r="R1443">
        <v>8213151</v>
      </c>
      <c r="S1443">
        <v>11667859743.799999</v>
      </c>
      <c r="T1443">
        <v>139536</v>
      </c>
      <c r="U1443">
        <v>4747325</v>
      </c>
      <c r="V1443">
        <v>57.8</v>
      </c>
      <c r="W1443" s="3">
        <f>StockData[[#This Row],[CLOSE]]-StockData[[#This Row],[PREV. CLOSE]]</f>
        <v>2.1999999999998181</v>
      </c>
      <c r="X1443" s="2">
        <f>IFERROR((StockData[[#This Row],[CLOSE]]-StockData[[#This Row],[PREV. CLOSE]])/StockData[[#This Row],[PREV. CLOSE]],0)</f>
        <v>1.5499506833872186E-3</v>
      </c>
      <c r="Y1443" t="str">
        <f>IF(StockData[[#This Row],[Daily Return %]]&gt;0,"Gain",IF(StockData[[#This Row],[Daily Return %]]&lt;0,"Loss","No Change"))</f>
        <v>Gain</v>
      </c>
    </row>
    <row r="1444" spans="1:25" x14ac:dyDescent="0.3">
      <c r="A1444" s="1">
        <v>45917</v>
      </c>
      <c r="B1444" s="1" t="s">
        <v>1488</v>
      </c>
      <c r="C1444" s="1" t="s">
        <v>208</v>
      </c>
      <c r="D1444">
        <f>MONTH(StockData[[#This Row],[DATE]])</f>
        <v>9</v>
      </c>
      <c r="E1444">
        <v>2025</v>
      </c>
      <c r="F1444" t="s">
        <v>163</v>
      </c>
      <c r="G1444" t="str">
        <f>"Q"&amp;ROUNDUP(StockData[[#This Row],[Month Number]]/3,0)</f>
        <v>Q3</v>
      </c>
      <c r="H1444" s="1" t="s">
        <v>1059</v>
      </c>
      <c r="I1444" s="1" t="s">
        <v>29</v>
      </c>
      <c r="J1444" t="s">
        <v>30</v>
      </c>
      <c r="K1444">
        <v>1420.1</v>
      </c>
      <c r="L1444">
        <v>1426.1</v>
      </c>
      <c r="M1444">
        <v>1416.4</v>
      </c>
      <c r="N1444">
        <v>1421.6</v>
      </c>
      <c r="O1444">
        <v>1417.2</v>
      </c>
      <c r="P1444">
        <v>1419.2</v>
      </c>
      <c r="Q1444">
        <v>1420.85</v>
      </c>
      <c r="R1444">
        <v>7484283</v>
      </c>
      <c r="S1444">
        <v>10634007393.700001</v>
      </c>
      <c r="T1444">
        <v>131200</v>
      </c>
      <c r="U1444">
        <v>4734134</v>
      </c>
      <c r="V1444">
        <v>63.25</v>
      </c>
      <c r="W1444" s="3">
        <f>StockData[[#This Row],[CLOSE]]-StockData[[#This Row],[PREV. CLOSE]]</f>
        <v>-2.3999999999998636</v>
      </c>
      <c r="X1444" s="2">
        <f>IFERROR((StockData[[#This Row],[CLOSE]]-StockData[[#This Row],[PREV. CLOSE]])/StockData[[#This Row],[PREV. CLOSE]],0)</f>
        <v>-1.6882386043893245E-3</v>
      </c>
      <c r="Y1444" t="str">
        <f>IF(StockData[[#This Row],[Daily Return %]]&gt;0,"Gain",IF(StockData[[#This Row],[Daily Return %]]&lt;0,"Loss","No Change"))</f>
        <v>Loss</v>
      </c>
    </row>
    <row r="1445" spans="1:25" x14ac:dyDescent="0.3">
      <c r="A1445" s="1">
        <v>45918</v>
      </c>
      <c r="B1445" s="1" t="s">
        <v>1489</v>
      </c>
      <c r="C1445" s="1" t="s">
        <v>208</v>
      </c>
      <c r="D1445">
        <f>MONTH(StockData[[#This Row],[DATE]])</f>
        <v>9</v>
      </c>
      <c r="E1445">
        <v>2025</v>
      </c>
      <c r="F1445" t="s">
        <v>163</v>
      </c>
      <c r="G1445" t="str">
        <f>"Q"&amp;ROUNDUP(StockData[[#This Row],[Month Number]]/3,0)</f>
        <v>Q3</v>
      </c>
      <c r="H1445" s="1" t="s">
        <v>1059</v>
      </c>
      <c r="I1445" s="1" t="s">
        <v>29</v>
      </c>
      <c r="J1445" t="s">
        <v>30</v>
      </c>
      <c r="K1445">
        <v>1431.1</v>
      </c>
      <c r="L1445">
        <v>1432.8</v>
      </c>
      <c r="M1445">
        <v>1415.3</v>
      </c>
      <c r="N1445">
        <v>1419.2</v>
      </c>
      <c r="O1445">
        <v>1423</v>
      </c>
      <c r="P1445">
        <v>1421.7</v>
      </c>
      <c r="Q1445">
        <v>1422.48</v>
      </c>
      <c r="R1445">
        <v>8130537</v>
      </c>
      <c r="S1445">
        <v>11565563636.6</v>
      </c>
      <c r="T1445">
        <v>165955</v>
      </c>
      <c r="U1445">
        <v>3794140</v>
      </c>
      <c r="V1445">
        <v>46.67</v>
      </c>
      <c r="W1445" s="3">
        <f>StockData[[#This Row],[CLOSE]]-StockData[[#This Row],[PREV. CLOSE]]</f>
        <v>2.5</v>
      </c>
      <c r="X1445" s="2">
        <f>IFERROR((StockData[[#This Row],[CLOSE]]-StockData[[#This Row],[PREV. CLOSE]])/StockData[[#This Row],[PREV. CLOSE]],0)</f>
        <v>1.7615558060879368E-3</v>
      </c>
      <c r="Y1445" t="str">
        <f>IF(StockData[[#This Row],[Daily Return %]]&gt;0,"Gain",IF(StockData[[#This Row],[Daily Return %]]&lt;0,"Loss","No Change"))</f>
        <v>Gain</v>
      </c>
    </row>
    <row r="1446" spans="1:25" x14ac:dyDescent="0.3">
      <c r="A1446" s="1">
        <v>45919</v>
      </c>
      <c r="B1446" s="1" t="s">
        <v>1490</v>
      </c>
      <c r="C1446" s="1" t="s">
        <v>208</v>
      </c>
      <c r="D1446">
        <f>MONTH(StockData[[#This Row],[DATE]])</f>
        <v>9</v>
      </c>
      <c r="E1446">
        <v>2025</v>
      </c>
      <c r="F1446" t="s">
        <v>163</v>
      </c>
      <c r="G1446" t="str">
        <f>"Q"&amp;ROUNDUP(StockData[[#This Row],[Month Number]]/3,0)</f>
        <v>Q3</v>
      </c>
      <c r="H1446" s="1" t="s">
        <v>1059</v>
      </c>
      <c r="I1446" s="1" t="s">
        <v>29</v>
      </c>
      <c r="J1446" t="s">
        <v>30</v>
      </c>
      <c r="K1446">
        <v>1416.1</v>
      </c>
      <c r="L1446">
        <v>1418</v>
      </c>
      <c r="M1446">
        <v>1400.2</v>
      </c>
      <c r="N1446">
        <v>1421.7</v>
      </c>
      <c r="O1446">
        <v>1402.5</v>
      </c>
      <c r="P1446">
        <v>1402.2</v>
      </c>
      <c r="Q1446">
        <v>1404.18</v>
      </c>
      <c r="R1446">
        <v>13457344</v>
      </c>
      <c r="S1446">
        <v>18896559650.799999</v>
      </c>
      <c r="T1446">
        <v>172737</v>
      </c>
      <c r="U1446">
        <v>9780490</v>
      </c>
      <c r="V1446">
        <v>72.680000000000007</v>
      </c>
      <c r="W1446" s="3">
        <f>StockData[[#This Row],[CLOSE]]-StockData[[#This Row],[PREV. CLOSE]]</f>
        <v>-19.5</v>
      </c>
      <c r="X1446" s="2">
        <f>IFERROR((StockData[[#This Row],[CLOSE]]-StockData[[#This Row],[PREV. CLOSE]])/StockData[[#This Row],[PREV. CLOSE]],0)</f>
        <v>-1.3715973834142223E-2</v>
      </c>
      <c r="Y1446" t="str">
        <f>IF(StockData[[#This Row],[Daily Return %]]&gt;0,"Gain",IF(StockData[[#This Row],[Daily Return %]]&lt;0,"Loss","No Change"))</f>
        <v>Loss</v>
      </c>
    </row>
    <row r="1447" spans="1:25" x14ac:dyDescent="0.3">
      <c r="A1447" s="1">
        <v>45922</v>
      </c>
      <c r="B1447" s="1" t="s">
        <v>1491</v>
      </c>
      <c r="C1447" s="1" t="s">
        <v>208</v>
      </c>
      <c r="D1447">
        <f>MONTH(StockData[[#This Row],[DATE]])</f>
        <v>9</v>
      </c>
      <c r="E1447">
        <v>2025</v>
      </c>
      <c r="F1447" t="s">
        <v>163</v>
      </c>
      <c r="G1447" t="str">
        <f>"Q"&amp;ROUNDUP(StockData[[#This Row],[Month Number]]/3,0)</f>
        <v>Q3</v>
      </c>
      <c r="H1447" s="1" t="s">
        <v>1059</v>
      </c>
      <c r="I1447" s="1" t="s">
        <v>29</v>
      </c>
      <c r="J1447" t="s">
        <v>30</v>
      </c>
      <c r="K1447">
        <v>1403.9</v>
      </c>
      <c r="L1447">
        <v>1409.9</v>
      </c>
      <c r="M1447">
        <v>1397.2</v>
      </c>
      <c r="N1447">
        <v>1402.2</v>
      </c>
      <c r="O1447">
        <v>1402.2</v>
      </c>
      <c r="P1447">
        <v>1401.5</v>
      </c>
      <c r="Q1447">
        <v>1403.29</v>
      </c>
      <c r="R1447">
        <v>8847948</v>
      </c>
      <c r="S1447">
        <v>12416209740.200001</v>
      </c>
      <c r="T1447">
        <v>113260</v>
      </c>
      <c r="U1447">
        <v>5527113</v>
      </c>
      <c r="V1447">
        <v>62.47</v>
      </c>
      <c r="W1447" s="3">
        <f>StockData[[#This Row],[CLOSE]]-StockData[[#This Row],[PREV. CLOSE]]</f>
        <v>-0.70000000000004547</v>
      </c>
      <c r="X1447" s="2">
        <f>IFERROR((StockData[[#This Row],[CLOSE]]-StockData[[#This Row],[PREV. CLOSE]])/StockData[[#This Row],[PREV. CLOSE]],0)</f>
        <v>-4.9921551847100659E-4</v>
      </c>
      <c r="Y1447" t="str">
        <f>IF(StockData[[#This Row],[Daily Return %]]&gt;0,"Gain",IF(StockData[[#This Row],[Daily Return %]]&lt;0,"Loss","No Change"))</f>
        <v>Loss</v>
      </c>
    </row>
    <row r="1448" spans="1:25" x14ac:dyDescent="0.3">
      <c r="A1448" s="1">
        <v>45923</v>
      </c>
      <c r="B1448" s="1" t="s">
        <v>1492</v>
      </c>
      <c r="C1448" s="1" t="s">
        <v>208</v>
      </c>
      <c r="D1448">
        <f>MONTH(StockData[[#This Row],[DATE]])</f>
        <v>9</v>
      </c>
      <c r="E1448">
        <v>2025</v>
      </c>
      <c r="F1448" t="s">
        <v>163</v>
      </c>
      <c r="G1448" t="str">
        <f>"Q"&amp;ROUNDUP(StockData[[#This Row],[Month Number]]/3,0)</f>
        <v>Q3</v>
      </c>
      <c r="H1448" s="1" t="s">
        <v>1059</v>
      </c>
      <c r="I1448" s="1" t="s">
        <v>29</v>
      </c>
      <c r="J1448" t="s">
        <v>30</v>
      </c>
      <c r="K1448">
        <v>1391</v>
      </c>
      <c r="L1448">
        <v>1403.3</v>
      </c>
      <c r="M1448">
        <v>1391</v>
      </c>
      <c r="N1448">
        <v>1401.5</v>
      </c>
      <c r="O1448">
        <v>1396.1</v>
      </c>
      <c r="P1448">
        <v>1394.3</v>
      </c>
      <c r="Q1448">
        <v>1396.75</v>
      </c>
      <c r="R1448">
        <v>12827524</v>
      </c>
      <c r="S1448">
        <v>17916801862.900002</v>
      </c>
      <c r="T1448">
        <v>197247</v>
      </c>
      <c r="U1448">
        <v>6510966</v>
      </c>
      <c r="V1448">
        <v>50.76</v>
      </c>
      <c r="W1448" s="3">
        <f>StockData[[#This Row],[CLOSE]]-StockData[[#This Row],[PREV. CLOSE]]</f>
        <v>-7.2000000000000455</v>
      </c>
      <c r="X1448" s="2">
        <f>IFERROR((StockData[[#This Row],[CLOSE]]-StockData[[#This Row],[PREV. CLOSE]])/StockData[[#This Row],[PREV. CLOSE]],0)</f>
        <v>-5.1373528362469107E-3</v>
      </c>
      <c r="Y1448" t="str">
        <f>IF(StockData[[#This Row],[Daily Return %]]&gt;0,"Gain",IF(StockData[[#This Row],[Daily Return %]]&lt;0,"Loss","No Change"))</f>
        <v>Loss</v>
      </c>
    </row>
    <row r="1449" spans="1:25" x14ac:dyDescent="0.3">
      <c r="A1449" s="1">
        <v>45924</v>
      </c>
      <c r="B1449" s="1" t="s">
        <v>1493</v>
      </c>
      <c r="C1449" s="1" t="s">
        <v>208</v>
      </c>
      <c r="D1449">
        <f>MONTH(StockData[[#This Row],[DATE]])</f>
        <v>9</v>
      </c>
      <c r="E1449">
        <v>2025</v>
      </c>
      <c r="F1449" t="s">
        <v>163</v>
      </c>
      <c r="G1449" t="str">
        <f>"Q"&amp;ROUNDUP(StockData[[#This Row],[Month Number]]/3,0)</f>
        <v>Q3</v>
      </c>
      <c r="H1449" s="1" t="s">
        <v>1059</v>
      </c>
      <c r="I1449" s="1" t="s">
        <v>29</v>
      </c>
      <c r="J1449" t="s">
        <v>30</v>
      </c>
      <c r="K1449">
        <v>1386.4</v>
      </c>
      <c r="L1449">
        <v>1390.9</v>
      </c>
      <c r="M1449">
        <v>1376.5</v>
      </c>
      <c r="N1449">
        <v>1394.3</v>
      </c>
      <c r="O1449">
        <v>1383</v>
      </c>
      <c r="P1449">
        <v>1382.7</v>
      </c>
      <c r="Q1449">
        <v>1382.2</v>
      </c>
      <c r="R1449">
        <v>9735678</v>
      </c>
      <c r="S1449">
        <v>13456684266.1</v>
      </c>
      <c r="T1449">
        <v>210851</v>
      </c>
      <c r="U1449">
        <v>6368751</v>
      </c>
      <c r="V1449">
        <v>65.42</v>
      </c>
      <c r="W1449" s="3">
        <f>StockData[[#This Row],[CLOSE]]-StockData[[#This Row],[PREV. CLOSE]]</f>
        <v>-11.599999999999909</v>
      </c>
      <c r="X1449" s="2">
        <f>IFERROR((StockData[[#This Row],[CLOSE]]-StockData[[#This Row],[PREV. CLOSE]])/StockData[[#This Row],[PREV. CLOSE]],0)</f>
        <v>-8.3195868894785259E-3</v>
      </c>
      <c r="Y1449" t="str">
        <f>IF(StockData[[#This Row],[Daily Return %]]&gt;0,"Gain",IF(StockData[[#This Row],[Daily Return %]]&lt;0,"Loss","No Change"))</f>
        <v>Loss</v>
      </c>
    </row>
    <row r="1450" spans="1:25" x14ac:dyDescent="0.3">
      <c r="A1450" s="1">
        <v>45925</v>
      </c>
      <c r="B1450" s="1" t="s">
        <v>1494</v>
      </c>
      <c r="C1450" s="1" t="s">
        <v>208</v>
      </c>
      <c r="D1450">
        <f>MONTH(StockData[[#This Row],[DATE]])</f>
        <v>9</v>
      </c>
      <c r="E1450">
        <v>2025</v>
      </c>
      <c r="F1450" t="s">
        <v>163</v>
      </c>
      <c r="G1450" t="str">
        <f>"Q"&amp;ROUNDUP(StockData[[#This Row],[Month Number]]/3,0)</f>
        <v>Q3</v>
      </c>
      <c r="H1450" s="1" t="s">
        <v>1059</v>
      </c>
      <c r="I1450" s="1" t="s">
        <v>29</v>
      </c>
      <c r="J1450" t="s">
        <v>30</v>
      </c>
      <c r="K1450">
        <v>1377</v>
      </c>
      <c r="L1450">
        <v>1391.5</v>
      </c>
      <c r="M1450">
        <v>1371.8</v>
      </c>
      <c r="N1450">
        <v>1382.7</v>
      </c>
      <c r="O1450">
        <v>1373.7</v>
      </c>
      <c r="P1450">
        <v>1375.8</v>
      </c>
      <c r="Q1450">
        <v>1378.32</v>
      </c>
      <c r="R1450">
        <v>21613389</v>
      </c>
      <c r="S1450">
        <v>29790090966.099998</v>
      </c>
      <c r="T1450">
        <v>196991</v>
      </c>
      <c r="U1450">
        <v>13957730</v>
      </c>
      <c r="V1450">
        <v>64.58</v>
      </c>
      <c r="W1450" s="3">
        <f>StockData[[#This Row],[CLOSE]]-StockData[[#This Row],[PREV. CLOSE]]</f>
        <v>-6.9000000000000909</v>
      </c>
      <c r="X1450" s="2">
        <f>IFERROR((StockData[[#This Row],[CLOSE]]-StockData[[#This Row],[PREV. CLOSE]])/StockData[[#This Row],[PREV. CLOSE]],0)</f>
        <v>-4.9902364938165114E-3</v>
      </c>
      <c r="Y1450" t="str">
        <f>IF(StockData[[#This Row],[Daily Return %]]&gt;0,"Gain",IF(StockData[[#This Row],[Daily Return %]]&lt;0,"Loss","No Change"))</f>
        <v>Loss</v>
      </c>
    </row>
    <row r="1451" spans="1:25" x14ac:dyDescent="0.3">
      <c r="A1451" s="1">
        <v>45926</v>
      </c>
      <c r="B1451" s="1" t="s">
        <v>1495</v>
      </c>
      <c r="C1451" s="1" t="s">
        <v>208</v>
      </c>
      <c r="D1451">
        <f>MONTH(StockData[[#This Row],[DATE]])</f>
        <v>9</v>
      </c>
      <c r="E1451">
        <v>2025</v>
      </c>
      <c r="F1451" t="s">
        <v>163</v>
      </c>
      <c r="G1451" t="str">
        <f>"Q"&amp;ROUNDUP(StockData[[#This Row],[Month Number]]/3,0)</f>
        <v>Q3</v>
      </c>
      <c r="H1451" s="1" t="s">
        <v>1059</v>
      </c>
      <c r="I1451" s="1" t="s">
        <v>29</v>
      </c>
      <c r="J1451" t="s">
        <v>30</v>
      </c>
      <c r="K1451">
        <v>1368</v>
      </c>
      <c r="L1451">
        <v>1372.7</v>
      </c>
      <c r="M1451">
        <v>1357</v>
      </c>
      <c r="N1451">
        <v>1375.8</v>
      </c>
      <c r="O1451">
        <v>1362.5</v>
      </c>
      <c r="P1451">
        <v>1359.6</v>
      </c>
      <c r="Q1451">
        <v>1363.33</v>
      </c>
      <c r="R1451">
        <v>18342280</v>
      </c>
      <c r="S1451">
        <v>25006644406.5</v>
      </c>
      <c r="T1451">
        <v>183369</v>
      </c>
      <c r="U1451">
        <v>13653656</v>
      </c>
      <c r="V1451">
        <v>74.44</v>
      </c>
      <c r="W1451" s="3">
        <f>StockData[[#This Row],[CLOSE]]-StockData[[#This Row],[PREV. CLOSE]]</f>
        <v>-16.200000000000045</v>
      </c>
      <c r="X1451" s="2">
        <f>IFERROR((StockData[[#This Row],[CLOSE]]-StockData[[#This Row],[PREV. CLOSE]])/StockData[[#This Row],[PREV. CLOSE]],0)</f>
        <v>-1.1774967291757556E-2</v>
      </c>
      <c r="Y1451" t="str">
        <f>IF(StockData[[#This Row],[Daily Return %]]&gt;0,"Gain",IF(StockData[[#This Row],[Daily Return %]]&lt;0,"Loss","No Change"))</f>
        <v>Loss</v>
      </c>
    </row>
    <row r="1452" spans="1:25" x14ac:dyDescent="0.3">
      <c r="A1452" s="1">
        <v>45929</v>
      </c>
      <c r="B1452" s="1" t="s">
        <v>1496</v>
      </c>
      <c r="C1452" s="1" t="s">
        <v>208</v>
      </c>
      <c r="D1452">
        <f>MONTH(StockData[[#This Row],[DATE]])</f>
        <v>9</v>
      </c>
      <c r="E1452">
        <v>2025</v>
      </c>
      <c r="F1452" t="s">
        <v>163</v>
      </c>
      <c r="G1452" t="str">
        <f>"Q"&amp;ROUNDUP(StockData[[#This Row],[Month Number]]/3,0)</f>
        <v>Q3</v>
      </c>
      <c r="H1452" s="1" t="s">
        <v>1059</v>
      </c>
      <c r="I1452" s="1" t="s">
        <v>29</v>
      </c>
      <c r="J1452" t="s">
        <v>30</v>
      </c>
      <c r="K1452">
        <v>1359.6</v>
      </c>
      <c r="L1452">
        <v>1366.5</v>
      </c>
      <c r="M1452">
        <v>1346.2</v>
      </c>
      <c r="N1452">
        <v>1359.6</v>
      </c>
      <c r="O1452">
        <v>1350</v>
      </c>
      <c r="P1452">
        <v>1348.1</v>
      </c>
      <c r="Q1452">
        <v>1352.69</v>
      </c>
      <c r="R1452">
        <v>20563163</v>
      </c>
      <c r="S1452">
        <v>27815685218.200001</v>
      </c>
      <c r="T1452">
        <v>277001</v>
      </c>
      <c r="U1452">
        <v>14672392</v>
      </c>
      <c r="V1452">
        <v>71.349999999999994</v>
      </c>
      <c r="W1452" s="3">
        <f>StockData[[#This Row],[CLOSE]]-StockData[[#This Row],[PREV. CLOSE]]</f>
        <v>-11.5</v>
      </c>
      <c r="X1452" s="2">
        <f>IFERROR((StockData[[#This Row],[CLOSE]]-StockData[[#This Row],[PREV. CLOSE]])/StockData[[#This Row],[PREV. CLOSE]],0)</f>
        <v>-8.4583701088555459E-3</v>
      </c>
      <c r="Y1452" t="str">
        <f>IF(StockData[[#This Row],[Daily Return %]]&gt;0,"Gain",IF(StockData[[#This Row],[Daily Return %]]&lt;0,"Loss","No Change"))</f>
        <v>Loss</v>
      </c>
    </row>
    <row r="1453" spans="1:25" x14ac:dyDescent="0.3">
      <c r="A1453" s="1">
        <v>45930</v>
      </c>
      <c r="B1453" s="1" t="s">
        <v>1497</v>
      </c>
      <c r="C1453" s="1" t="s">
        <v>208</v>
      </c>
      <c r="D1453">
        <f>MONTH(StockData[[#This Row],[DATE]])</f>
        <v>9</v>
      </c>
      <c r="E1453">
        <v>2025</v>
      </c>
      <c r="F1453" t="s">
        <v>163</v>
      </c>
      <c r="G1453" t="str">
        <f>"Q"&amp;ROUNDUP(StockData[[#This Row],[Month Number]]/3,0)</f>
        <v>Q3</v>
      </c>
      <c r="H1453" s="1" t="s">
        <v>1059</v>
      </c>
      <c r="I1453" s="1" t="s">
        <v>29</v>
      </c>
      <c r="J1453" t="s">
        <v>30</v>
      </c>
      <c r="K1453">
        <v>1353.7</v>
      </c>
      <c r="L1453">
        <v>1356.6</v>
      </c>
      <c r="M1453">
        <v>1342.6</v>
      </c>
      <c r="N1453">
        <v>1348.1</v>
      </c>
      <c r="O1453">
        <v>1348.9</v>
      </c>
      <c r="P1453">
        <v>1348</v>
      </c>
      <c r="Q1453">
        <v>1349.21</v>
      </c>
      <c r="R1453">
        <v>20166871</v>
      </c>
      <c r="S1453">
        <v>27209326360.400002</v>
      </c>
      <c r="T1453">
        <v>214277</v>
      </c>
      <c r="U1453">
        <v>11428934</v>
      </c>
      <c r="V1453">
        <v>56.67</v>
      </c>
      <c r="W1453" s="3">
        <f>StockData[[#This Row],[CLOSE]]-StockData[[#This Row],[PREV. CLOSE]]</f>
        <v>-9.9999999999909051E-2</v>
      </c>
      <c r="X1453" s="2">
        <f>IFERROR((StockData[[#This Row],[CLOSE]]-StockData[[#This Row],[PREV. CLOSE]])/StockData[[#This Row],[PREV. CLOSE]],0)</f>
        <v>-7.4178473406949825E-5</v>
      </c>
      <c r="Y1453" t="str">
        <f>IF(StockData[[#This Row],[Daily Return %]]&gt;0,"Gain",IF(StockData[[#This Row],[Daily Return %]]&lt;0,"Loss","No Change"))</f>
        <v>Loss</v>
      </c>
    </row>
    <row r="1454" spans="1:25" x14ac:dyDescent="0.3">
      <c r="A1454" s="1">
        <v>45931</v>
      </c>
      <c r="B1454" s="1" t="s">
        <v>1498</v>
      </c>
      <c r="C1454" s="1" t="s">
        <v>230</v>
      </c>
      <c r="D1454">
        <f>MONTH(StockData[[#This Row],[DATE]])</f>
        <v>10</v>
      </c>
      <c r="E1454">
        <v>2025</v>
      </c>
      <c r="F1454" t="s">
        <v>231</v>
      </c>
      <c r="G1454" t="str">
        <f>"Q"&amp;ROUNDUP(StockData[[#This Row],[Month Number]]/3,0)</f>
        <v>Q4</v>
      </c>
      <c r="H1454" s="1" t="s">
        <v>1059</v>
      </c>
      <c r="I1454" s="1" t="s">
        <v>29</v>
      </c>
      <c r="J1454" t="s">
        <v>30</v>
      </c>
      <c r="K1454">
        <v>1348</v>
      </c>
      <c r="L1454">
        <v>1379.4</v>
      </c>
      <c r="M1454">
        <v>1347.1</v>
      </c>
      <c r="N1454">
        <v>1348</v>
      </c>
      <c r="O1454">
        <v>1372</v>
      </c>
      <c r="P1454">
        <v>1372</v>
      </c>
      <c r="Q1454">
        <v>1368.92</v>
      </c>
      <c r="R1454">
        <v>20952632</v>
      </c>
      <c r="S1454">
        <v>28682559363.900002</v>
      </c>
      <c r="T1454">
        <v>490279</v>
      </c>
      <c r="U1454">
        <v>14434125</v>
      </c>
      <c r="V1454">
        <v>68.89</v>
      </c>
      <c r="W1454" s="3">
        <f>StockData[[#This Row],[CLOSE]]-StockData[[#This Row],[PREV. CLOSE]]</f>
        <v>24</v>
      </c>
      <c r="X1454" s="2">
        <f>IFERROR((StockData[[#This Row],[CLOSE]]-StockData[[#This Row],[PREV. CLOSE]])/StockData[[#This Row],[PREV. CLOSE]],0)</f>
        <v>1.7804154302670624E-2</v>
      </c>
      <c r="Y1454" t="str">
        <f>IF(StockData[[#This Row],[Daily Return %]]&gt;0,"Gain",IF(StockData[[#This Row],[Daily Return %]]&lt;0,"Loss","No Change"))</f>
        <v>Gain</v>
      </c>
    </row>
    <row r="1455" spans="1:25" x14ac:dyDescent="0.3">
      <c r="A1455" s="1">
        <v>45933</v>
      </c>
      <c r="B1455" s="1" t="s">
        <v>1499</v>
      </c>
      <c r="C1455" s="1" t="s">
        <v>230</v>
      </c>
      <c r="D1455">
        <f>MONTH(StockData[[#This Row],[DATE]])</f>
        <v>10</v>
      </c>
      <c r="E1455">
        <v>2025</v>
      </c>
      <c r="F1455" t="s">
        <v>231</v>
      </c>
      <c r="G1455" t="str">
        <f>"Q"&amp;ROUNDUP(StockData[[#This Row],[Month Number]]/3,0)</f>
        <v>Q4</v>
      </c>
      <c r="H1455" s="1" t="s">
        <v>1059</v>
      </c>
      <c r="I1455" s="1" t="s">
        <v>29</v>
      </c>
      <c r="J1455" t="s">
        <v>30</v>
      </c>
      <c r="K1455">
        <v>1371.9</v>
      </c>
      <c r="L1455">
        <v>1371.9</v>
      </c>
      <c r="M1455">
        <v>1361.3</v>
      </c>
      <c r="N1455">
        <v>1372</v>
      </c>
      <c r="O1455">
        <v>1365</v>
      </c>
      <c r="P1455">
        <v>1365.2</v>
      </c>
      <c r="Q1455">
        <v>1366.86</v>
      </c>
      <c r="R1455">
        <v>12163695</v>
      </c>
      <c r="S1455">
        <v>16626122666.1</v>
      </c>
      <c r="T1455">
        <v>192526</v>
      </c>
      <c r="U1455">
        <v>7843803</v>
      </c>
      <c r="V1455">
        <v>64.489999999999995</v>
      </c>
      <c r="W1455" s="3">
        <f>StockData[[#This Row],[CLOSE]]-StockData[[#This Row],[PREV. CLOSE]]</f>
        <v>-6.7999999999999545</v>
      </c>
      <c r="X1455" s="2">
        <f>IFERROR((StockData[[#This Row],[CLOSE]]-StockData[[#This Row],[PREV. CLOSE]])/StockData[[#This Row],[PREV. CLOSE]],0)</f>
        <v>-4.9562682215743108E-3</v>
      </c>
      <c r="Y1455" t="str">
        <f>IF(StockData[[#This Row],[Daily Return %]]&gt;0,"Gain",IF(StockData[[#This Row],[Daily Return %]]&lt;0,"Loss","No Change"))</f>
        <v>Loss</v>
      </c>
    </row>
    <row r="1456" spans="1:25" x14ac:dyDescent="0.3">
      <c r="A1456" s="1">
        <v>45936</v>
      </c>
      <c r="B1456" s="1" t="s">
        <v>1500</v>
      </c>
      <c r="C1456" s="1" t="s">
        <v>230</v>
      </c>
      <c r="D1456">
        <f>MONTH(StockData[[#This Row],[DATE]])</f>
        <v>10</v>
      </c>
      <c r="E1456">
        <v>2025</v>
      </c>
      <c r="F1456" t="s">
        <v>231</v>
      </c>
      <c r="G1456" t="str">
        <f>"Q"&amp;ROUNDUP(StockData[[#This Row],[Month Number]]/3,0)</f>
        <v>Q4</v>
      </c>
      <c r="H1456" s="1" t="s">
        <v>1059</v>
      </c>
      <c r="I1456" s="1" t="s">
        <v>29</v>
      </c>
      <c r="J1456" t="s">
        <v>30</v>
      </c>
      <c r="K1456">
        <v>1371</v>
      </c>
      <c r="L1456">
        <v>1372.6</v>
      </c>
      <c r="M1456">
        <v>1359.1</v>
      </c>
      <c r="N1456">
        <v>1365.2</v>
      </c>
      <c r="O1456">
        <v>1363.9</v>
      </c>
      <c r="P1456">
        <v>1363.4</v>
      </c>
      <c r="Q1456">
        <v>1364.15</v>
      </c>
      <c r="R1456">
        <v>14314283</v>
      </c>
      <c r="S1456">
        <v>19526828804.400002</v>
      </c>
      <c r="T1456">
        <v>200684</v>
      </c>
      <c r="U1456">
        <v>9035178</v>
      </c>
      <c r="V1456">
        <v>63.12</v>
      </c>
      <c r="W1456" s="3">
        <f>StockData[[#This Row],[CLOSE]]-StockData[[#This Row],[PREV. CLOSE]]</f>
        <v>-1.7999999999999545</v>
      </c>
      <c r="X1456" s="2">
        <f>IFERROR((StockData[[#This Row],[CLOSE]]-StockData[[#This Row],[PREV. CLOSE]])/StockData[[#This Row],[PREV. CLOSE]],0)</f>
        <v>-1.3184881336067641E-3</v>
      </c>
      <c r="Y1456" t="str">
        <f>IF(StockData[[#This Row],[Daily Return %]]&gt;0,"Gain",IF(StockData[[#This Row],[Daily Return %]]&lt;0,"Loss","No Change"))</f>
        <v>Loss</v>
      </c>
    </row>
    <row r="1457" spans="1:25" x14ac:dyDescent="0.3">
      <c r="A1457" s="1">
        <v>45937</v>
      </c>
      <c r="B1457" s="1" t="s">
        <v>1501</v>
      </c>
      <c r="C1457" s="1" t="s">
        <v>230</v>
      </c>
      <c r="D1457">
        <f>MONTH(StockData[[#This Row],[DATE]])</f>
        <v>10</v>
      </c>
      <c r="E1457">
        <v>2025</v>
      </c>
      <c r="F1457" t="s">
        <v>231</v>
      </c>
      <c r="G1457" t="str">
        <f>"Q"&amp;ROUNDUP(StockData[[#This Row],[Month Number]]/3,0)</f>
        <v>Q4</v>
      </c>
      <c r="H1457" s="1" t="s">
        <v>1059</v>
      </c>
      <c r="I1457" s="1" t="s">
        <v>29</v>
      </c>
      <c r="J1457" t="s">
        <v>30</v>
      </c>
      <c r="K1457">
        <v>1363.6</v>
      </c>
      <c r="L1457">
        <v>1383.1</v>
      </c>
      <c r="M1457">
        <v>1363.6</v>
      </c>
      <c r="N1457">
        <v>1363.4</v>
      </c>
      <c r="O1457">
        <v>1375</v>
      </c>
      <c r="P1457">
        <v>1375.9</v>
      </c>
      <c r="Q1457">
        <v>1377.91</v>
      </c>
      <c r="R1457">
        <v>16126464</v>
      </c>
      <c r="S1457">
        <v>22220830751.099998</v>
      </c>
      <c r="T1457">
        <v>217688</v>
      </c>
      <c r="U1457">
        <v>10640042</v>
      </c>
      <c r="V1457">
        <v>65.98</v>
      </c>
      <c r="W1457" s="3">
        <f>StockData[[#This Row],[CLOSE]]-StockData[[#This Row],[PREV. CLOSE]]</f>
        <v>12.5</v>
      </c>
      <c r="X1457" s="2">
        <f>IFERROR((StockData[[#This Row],[CLOSE]]-StockData[[#This Row],[PREV. CLOSE]])/StockData[[#This Row],[PREV. CLOSE]],0)</f>
        <v>9.1682558310107083E-3</v>
      </c>
      <c r="Y1457" t="str">
        <f>IF(StockData[[#This Row],[Daily Return %]]&gt;0,"Gain",IF(StockData[[#This Row],[Daily Return %]]&lt;0,"Loss","No Change"))</f>
        <v>Gain</v>
      </c>
    </row>
    <row r="1458" spans="1:25" x14ac:dyDescent="0.3">
      <c r="A1458" s="1">
        <v>45938</v>
      </c>
      <c r="B1458" s="1" t="s">
        <v>1502</v>
      </c>
      <c r="C1458" s="1" t="s">
        <v>230</v>
      </c>
      <c r="D1458">
        <f>MONTH(StockData[[#This Row],[DATE]])</f>
        <v>10</v>
      </c>
      <c r="E1458">
        <v>2025</v>
      </c>
      <c r="F1458" t="s">
        <v>231</v>
      </c>
      <c r="G1458" t="str">
        <f>"Q"&amp;ROUNDUP(StockData[[#This Row],[Month Number]]/3,0)</f>
        <v>Q4</v>
      </c>
      <c r="H1458" s="1" t="s">
        <v>1059</v>
      </c>
      <c r="I1458" s="1" t="s">
        <v>29</v>
      </c>
      <c r="J1458" t="s">
        <v>30</v>
      </c>
      <c r="K1458">
        <v>1372.3</v>
      </c>
      <c r="L1458">
        <v>1381.6</v>
      </c>
      <c r="M1458">
        <v>1364.3</v>
      </c>
      <c r="N1458">
        <v>1375.9</v>
      </c>
      <c r="O1458">
        <v>1367.8</v>
      </c>
      <c r="P1458">
        <v>1370.3</v>
      </c>
      <c r="Q1458">
        <v>1372.13</v>
      </c>
      <c r="R1458">
        <v>8100832</v>
      </c>
      <c r="S1458">
        <v>11115359090.299999</v>
      </c>
      <c r="T1458">
        <v>176755</v>
      </c>
      <c r="U1458">
        <v>5031422</v>
      </c>
      <c r="V1458">
        <v>62.11</v>
      </c>
      <c r="W1458" s="3">
        <f>StockData[[#This Row],[CLOSE]]-StockData[[#This Row],[PREV. CLOSE]]</f>
        <v>-5.6000000000001364</v>
      </c>
      <c r="X1458" s="2">
        <f>IFERROR((StockData[[#This Row],[CLOSE]]-StockData[[#This Row],[PREV. CLOSE]])/StockData[[#This Row],[PREV. CLOSE]],0)</f>
        <v>-4.070063231339586E-3</v>
      </c>
      <c r="Y1458" t="str">
        <f>IF(StockData[[#This Row],[Daily Return %]]&gt;0,"Gain",IF(StockData[[#This Row],[Daily Return %]]&lt;0,"Loss","No Change"))</f>
        <v>Loss</v>
      </c>
    </row>
    <row r="1459" spans="1:25" x14ac:dyDescent="0.3">
      <c r="A1459" s="1">
        <v>45939</v>
      </c>
      <c r="B1459" s="1" t="s">
        <v>1503</v>
      </c>
      <c r="C1459" s="1" t="s">
        <v>230</v>
      </c>
      <c r="D1459">
        <f>MONTH(StockData[[#This Row],[DATE]])</f>
        <v>10</v>
      </c>
      <c r="E1459">
        <v>2025</v>
      </c>
      <c r="F1459" t="s">
        <v>231</v>
      </c>
      <c r="G1459" t="str">
        <f>"Q"&amp;ROUNDUP(StockData[[#This Row],[Month Number]]/3,0)</f>
        <v>Q4</v>
      </c>
      <c r="H1459" s="1" t="s">
        <v>1059</v>
      </c>
      <c r="I1459" s="1" t="s">
        <v>29</v>
      </c>
      <c r="J1459" t="s">
        <v>30</v>
      </c>
      <c r="K1459">
        <v>1369.8</v>
      </c>
      <c r="L1459">
        <v>1378.7</v>
      </c>
      <c r="M1459">
        <v>1365.1</v>
      </c>
      <c r="N1459">
        <v>1370.3</v>
      </c>
      <c r="O1459">
        <v>1374</v>
      </c>
      <c r="P1459">
        <v>1376.2</v>
      </c>
      <c r="Q1459">
        <v>1374.5</v>
      </c>
      <c r="R1459">
        <v>7909575</v>
      </c>
      <c r="S1459">
        <v>10871677779.1</v>
      </c>
      <c r="T1459">
        <v>175558</v>
      </c>
      <c r="U1459">
        <v>4032443</v>
      </c>
      <c r="V1459">
        <v>50.98</v>
      </c>
      <c r="W1459" s="3">
        <f>StockData[[#This Row],[CLOSE]]-StockData[[#This Row],[PREV. CLOSE]]</f>
        <v>5.9000000000000909</v>
      </c>
      <c r="X1459" s="2">
        <f>IFERROR((StockData[[#This Row],[CLOSE]]-StockData[[#This Row],[PREV. CLOSE]])/StockData[[#This Row],[PREV. CLOSE]],0)</f>
        <v>4.3056265051449249E-3</v>
      </c>
      <c r="Y1459" t="str">
        <f>IF(StockData[[#This Row],[Daily Return %]]&gt;0,"Gain",IF(StockData[[#This Row],[Daily Return %]]&lt;0,"Loss","No Change"))</f>
        <v>Gain</v>
      </c>
    </row>
    <row r="1460" spans="1:25" x14ac:dyDescent="0.3">
      <c r="A1460" s="1">
        <v>45940</v>
      </c>
      <c r="B1460" s="1" t="s">
        <v>1504</v>
      </c>
      <c r="C1460" s="1" t="s">
        <v>230</v>
      </c>
      <c r="D1460">
        <f>MONTH(StockData[[#This Row],[DATE]])</f>
        <v>10</v>
      </c>
      <c r="E1460">
        <v>2025</v>
      </c>
      <c r="F1460" t="s">
        <v>231</v>
      </c>
      <c r="G1460" t="str">
        <f>"Q"&amp;ROUNDUP(StockData[[#This Row],[Month Number]]/3,0)</f>
        <v>Q4</v>
      </c>
      <c r="H1460" s="1" t="s">
        <v>1059</v>
      </c>
      <c r="I1460" s="1" t="s">
        <v>29</v>
      </c>
      <c r="J1460" t="s">
        <v>30</v>
      </c>
      <c r="K1460">
        <v>1370.3</v>
      </c>
      <c r="L1460">
        <v>1385</v>
      </c>
      <c r="M1460">
        <v>1370.3</v>
      </c>
      <c r="N1460">
        <v>1376.2</v>
      </c>
      <c r="O1460">
        <v>1380.4</v>
      </c>
      <c r="P1460">
        <v>1380.3</v>
      </c>
      <c r="Q1460">
        <v>1380.18</v>
      </c>
      <c r="R1460">
        <v>7673816</v>
      </c>
      <c r="S1460">
        <v>10591267726.700001</v>
      </c>
      <c r="T1460">
        <v>136734</v>
      </c>
      <c r="U1460">
        <v>4462862</v>
      </c>
      <c r="V1460">
        <v>58.16</v>
      </c>
      <c r="W1460" s="3">
        <f>StockData[[#This Row],[CLOSE]]-StockData[[#This Row],[PREV. CLOSE]]</f>
        <v>4.0999999999999091</v>
      </c>
      <c r="X1460" s="2">
        <f>IFERROR((StockData[[#This Row],[CLOSE]]-StockData[[#This Row],[PREV. CLOSE]])/StockData[[#This Row],[PREV. CLOSE]],0)</f>
        <v>2.9792181368986405E-3</v>
      </c>
      <c r="Y1460" t="str">
        <f>IF(StockData[[#This Row],[Daily Return %]]&gt;0,"Gain",IF(StockData[[#This Row],[Daily Return %]]&lt;0,"Loss","No Change"))</f>
        <v>Gain</v>
      </c>
    </row>
    <row r="1461" spans="1:25" x14ac:dyDescent="0.3">
      <c r="A1461" s="1">
        <v>45943</v>
      </c>
      <c r="B1461" s="1" t="s">
        <v>1505</v>
      </c>
      <c r="C1461" s="1" t="s">
        <v>230</v>
      </c>
      <c r="D1461">
        <f>MONTH(StockData[[#This Row],[DATE]])</f>
        <v>10</v>
      </c>
      <c r="E1461">
        <v>2025</v>
      </c>
      <c r="F1461" t="s">
        <v>231</v>
      </c>
      <c r="G1461" t="str">
        <f>"Q"&amp;ROUNDUP(StockData[[#This Row],[Month Number]]/3,0)</f>
        <v>Q4</v>
      </c>
      <c r="H1461" s="1" t="s">
        <v>1059</v>
      </c>
      <c r="I1461" s="1" t="s">
        <v>29</v>
      </c>
      <c r="J1461" t="s">
        <v>30</v>
      </c>
      <c r="K1461">
        <v>1373.1</v>
      </c>
      <c r="L1461">
        <v>1386.4</v>
      </c>
      <c r="M1461">
        <v>1373.1</v>
      </c>
      <c r="N1461">
        <v>1380.3</v>
      </c>
      <c r="O1461">
        <v>1381</v>
      </c>
      <c r="P1461">
        <v>1379.4</v>
      </c>
      <c r="Q1461">
        <v>1379.11</v>
      </c>
      <c r="R1461">
        <v>8923018</v>
      </c>
      <c r="S1461">
        <v>12305847453.299999</v>
      </c>
      <c r="T1461">
        <v>295408</v>
      </c>
      <c r="U1461">
        <v>4835907</v>
      </c>
      <c r="V1461">
        <v>54.2</v>
      </c>
      <c r="W1461" s="3">
        <f>StockData[[#This Row],[CLOSE]]-StockData[[#This Row],[PREV. CLOSE]]</f>
        <v>-0.89999999999986358</v>
      </c>
      <c r="X1461" s="2">
        <f>IFERROR((StockData[[#This Row],[CLOSE]]-StockData[[#This Row],[PREV. CLOSE]])/StockData[[#This Row],[PREV. CLOSE]],0)</f>
        <v>-6.520321669201359E-4</v>
      </c>
      <c r="Y1461" t="str">
        <f>IF(StockData[[#This Row],[Daily Return %]]&gt;0,"Gain",IF(StockData[[#This Row],[Daily Return %]]&lt;0,"Loss","No Change"))</f>
        <v>Loss</v>
      </c>
    </row>
    <row r="1462" spans="1:25" x14ac:dyDescent="0.3">
      <c r="A1462" s="1">
        <v>45943</v>
      </c>
      <c r="B1462" s="1" t="s">
        <v>1506</v>
      </c>
      <c r="C1462" s="1" t="s">
        <v>230</v>
      </c>
      <c r="D1462">
        <f>MONTH(StockData[[#This Row],[DATE]])</f>
        <v>10</v>
      </c>
      <c r="E1462">
        <v>2025</v>
      </c>
      <c r="F1462" t="s">
        <v>231</v>
      </c>
      <c r="G1462" t="str">
        <f>"Q"&amp;ROUNDUP(StockData[[#This Row],[Month Number]]/3,0)</f>
        <v>Q4</v>
      </c>
      <c r="H1462" s="1" t="s">
        <v>1059</v>
      </c>
      <c r="I1462" s="1" t="s">
        <v>29</v>
      </c>
      <c r="J1462" t="s">
        <v>30</v>
      </c>
      <c r="K1462">
        <v>1373.1</v>
      </c>
      <c r="L1462">
        <v>1386.4</v>
      </c>
      <c r="M1462">
        <v>1373.1</v>
      </c>
      <c r="N1462">
        <v>1380.3</v>
      </c>
      <c r="O1462">
        <v>1381</v>
      </c>
      <c r="P1462">
        <v>1379.4</v>
      </c>
      <c r="Q1462">
        <v>1379.11</v>
      </c>
      <c r="R1462">
        <v>8923018</v>
      </c>
      <c r="S1462">
        <v>12305847453.299999</v>
      </c>
      <c r="T1462">
        <v>295408</v>
      </c>
      <c r="U1462">
        <v>4835907</v>
      </c>
      <c r="V1462">
        <v>54.2</v>
      </c>
      <c r="W1462" s="3">
        <f>StockData[[#This Row],[CLOSE]]-StockData[[#This Row],[PREV. CLOSE]]</f>
        <v>-0.89999999999986358</v>
      </c>
      <c r="X1462" s="2">
        <f>IFERROR((StockData[[#This Row],[CLOSE]]-StockData[[#This Row],[PREV. CLOSE]])/StockData[[#This Row],[PREV. CLOSE]],0)</f>
        <v>-6.520321669201359E-4</v>
      </c>
      <c r="Y1462" t="str">
        <f>IF(StockData[[#This Row],[Daily Return %]]&gt;0,"Gain",IF(StockData[[#This Row],[Daily Return %]]&lt;0,"Loss","No Change"))</f>
        <v>Loss</v>
      </c>
    </row>
    <row r="1463" spans="1:25" x14ac:dyDescent="0.3">
      <c r="A1463" s="1">
        <v>45944</v>
      </c>
      <c r="B1463" s="1" t="s">
        <v>1507</v>
      </c>
      <c r="C1463" s="1" t="s">
        <v>230</v>
      </c>
      <c r="D1463">
        <f>MONTH(StockData[[#This Row],[DATE]])</f>
        <v>10</v>
      </c>
      <c r="E1463">
        <v>2025</v>
      </c>
      <c r="F1463" t="s">
        <v>231</v>
      </c>
      <c r="G1463" t="str">
        <f>"Q"&amp;ROUNDUP(StockData[[#This Row],[Month Number]]/3,0)</f>
        <v>Q4</v>
      </c>
      <c r="H1463" s="1" t="s">
        <v>1059</v>
      </c>
      <c r="I1463" s="1" t="s">
        <v>29</v>
      </c>
      <c r="J1463" t="s">
        <v>30</v>
      </c>
      <c r="K1463">
        <v>1389</v>
      </c>
      <c r="L1463">
        <v>1389</v>
      </c>
      <c r="M1463">
        <v>1375.1</v>
      </c>
      <c r="N1463">
        <v>1379.4</v>
      </c>
      <c r="O1463">
        <v>1384.8</v>
      </c>
      <c r="P1463">
        <v>1384.1</v>
      </c>
      <c r="Q1463">
        <v>1381.47</v>
      </c>
      <c r="R1463">
        <v>10610855</v>
      </c>
      <c r="S1463">
        <v>14658607710.700001</v>
      </c>
      <c r="T1463">
        <v>126104</v>
      </c>
      <c r="U1463">
        <v>4424316</v>
      </c>
      <c r="V1463">
        <v>41.7</v>
      </c>
      <c r="W1463" s="3">
        <f>StockData[[#This Row],[CLOSE]]-StockData[[#This Row],[PREV. CLOSE]]</f>
        <v>4.6999999999998181</v>
      </c>
      <c r="X1463" s="2">
        <f>IFERROR((StockData[[#This Row],[CLOSE]]-StockData[[#This Row],[PREV. CLOSE]])/StockData[[#This Row],[PREV. CLOSE]],0)</f>
        <v>3.4072785268956197E-3</v>
      </c>
      <c r="Y1463" t="str">
        <f>IF(StockData[[#This Row],[Daily Return %]]&gt;0,"Gain",IF(StockData[[#This Row],[Daily Return %]]&lt;0,"Loss","No Change"))</f>
        <v>Gain</v>
      </c>
    </row>
    <row r="1464" spans="1:25" x14ac:dyDescent="0.3">
      <c r="A1464" s="1">
        <v>45945</v>
      </c>
      <c r="B1464" s="1" t="s">
        <v>1508</v>
      </c>
      <c r="C1464" s="1" t="s">
        <v>230</v>
      </c>
      <c r="D1464">
        <f>MONTH(StockData[[#This Row],[DATE]])</f>
        <v>10</v>
      </c>
      <c r="E1464">
        <v>2025</v>
      </c>
      <c r="F1464" t="s">
        <v>231</v>
      </c>
      <c r="G1464" t="str">
        <f>"Q"&amp;ROUNDUP(StockData[[#This Row],[Month Number]]/3,0)</f>
        <v>Q4</v>
      </c>
      <c r="H1464" s="1" t="s">
        <v>1059</v>
      </c>
      <c r="I1464" s="1" t="s">
        <v>29</v>
      </c>
      <c r="J1464" t="s">
        <v>30</v>
      </c>
      <c r="K1464">
        <v>1386.5</v>
      </c>
      <c r="L1464">
        <v>1400.4</v>
      </c>
      <c r="M1464">
        <v>1385.5</v>
      </c>
      <c r="N1464">
        <v>1384.1</v>
      </c>
      <c r="O1464">
        <v>1399</v>
      </c>
      <c r="P1464">
        <v>1398.4</v>
      </c>
      <c r="Q1464">
        <v>1394.81</v>
      </c>
      <c r="R1464">
        <v>8988550</v>
      </c>
      <c r="S1464">
        <v>12537342798.299999</v>
      </c>
      <c r="T1464">
        <v>244373</v>
      </c>
      <c r="U1464">
        <v>5428366</v>
      </c>
      <c r="V1464">
        <v>60.39</v>
      </c>
      <c r="W1464" s="3">
        <f>StockData[[#This Row],[CLOSE]]-StockData[[#This Row],[PREV. CLOSE]]</f>
        <v>14.300000000000182</v>
      </c>
      <c r="X1464" s="2">
        <f>IFERROR((StockData[[#This Row],[CLOSE]]-StockData[[#This Row],[PREV. CLOSE]])/StockData[[#This Row],[PREV. CLOSE]],0)</f>
        <v>1.0331623437613022E-2</v>
      </c>
      <c r="Y1464" t="str">
        <f>IF(StockData[[#This Row],[Daily Return %]]&gt;0,"Gain",IF(StockData[[#This Row],[Daily Return %]]&lt;0,"Loss","No Change"))</f>
        <v>Gain</v>
      </c>
    </row>
    <row r="1465" spans="1:25" x14ac:dyDescent="0.3">
      <c r="A1465" s="1">
        <v>45946</v>
      </c>
      <c r="B1465" s="1" t="s">
        <v>1509</v>
      </c>
      <c r="C1465" s="1" t="s">
        <v>230</v>
      </c>
      <c r="D1465">
        <f>MONTH(StockData[[#This Row],[DATE]])</f>
        <v>10</v>
      </c>
      <c r="E1465">
        <v>2025</v>
      </c>
      <c r="F1465" t="s">
        <v>231</v>
      </c>
      <c r="G1465" t="str">
        <f>"Q"&amp;ROUNDUP(StockData[[#This Row],[Month Number]]/3,0)</f>
        <v>Q4</v>
      </c>
      <c r="H1465" s="1" t="s">
        <v>1059</v>
      </c>
      <c r="I1465" s="1" t="s">
        <v>29</v>
      </c>
      <c r="J1465" t="s">
        <v>30</v>
      </c>
      <c r="K1465">
        <v>1401</v>
      </c>
      <c r="L1465">
        <v>1418.9</v>
      </c>
      <c r="M1465">
        <v>1399.4</v>
      </c>
      <c r="N1465">
        <v>1398.4</v>
      </c>
      <c r="O1465">
        <v>1417.4</v>
      </c>
      <c r="P1465">
        <v>1417.3</v>
      </c>
      <c r="Q1465">
        <v>1412.88</v>
      </c>
      <c r="R1465">
        <v>12185032</v>
      </c>
      <c r="S1465">
        <v>17215999886.5</v>
      </c>
      <c r="T1465">
        <v>233599</v>
      </c>
      <c r="U1465">
        <v>8088526</v>
      </c>
      <c r="V1465">
        <v>66.38</v>
      </c>
      <c r="W1465" s="3">
        <f>StockData[[#This Row],[CLOSE]]-StockData[[#This Row],[PREV. CLOSE]]</f>
        <v>18.899999999999864</v>
      </c>
      <c r="X1465" s="2">
        <f>IFERROR((StockData[[#This Row],[CLOSE]]-StockData[[#This Row],[PREV. CLOSE]])/StockData[[#This Row],[PREV. CLOSE]],0)</f>
        <v>1.3515446224256194E-2</v>
      </c>
      <c r="Y1465" t="str">
        <f>IF(StockData[[#This Row],[Daily Return %]]&gt;0,"Gain",IF(StockData[[#This Row],[Daily Return %]]&lt;0,"Loss","No Change"))</f>
        <v>Gain</v>
      </c>
    </row>
    <row r="1466" spans="1:25" x14ac:dyDescent="0.3">
      <c r="A1466" s="1">
        <v>45947</v>
      </c>
      <c r="B1466" s="1" t="s">
        <v>1510</v>
      </c>
      <c r="C1466" s="1" t="s">
        <v>230</v>
      </c>
      <c r="D1466">
        <f>MONTH(StockData[[#This Row],[DATE]])</f>
        <v>10</v>
      </c>
      <c r="E1466">
        <v>2025</v>
      </c>
      <c r="F1466" t="s">
        <v>231</v>
      </c>
      <c r="G1466" t="str">
        <f>"Q"&amp;ROUNDUP(StockData[[#This Row],[Month Number]]/3,0)</f>
        <v>Q4</v>
      </c>
      <c r="H1466" s="1" t="s">
        <v>1059</v>
      </c>
      <c r="I1466" s="1" t="s">
        <v>29</v>
      </c>
      <c r="J1466" t="s">
        <v>30</v>
      </c>
      <c r="K1466">
        <v>1412</v>
      </c>
      <c r="L1466">
        <v>1439.6</v>
      </c>
      <c r="M1466">
        <v>1410.9</v>
      </c>
      <c r="N1466">
        <v>1417.3</v>
      </c>
      <c r="O1466">
        <v>1436.6</v>
      </c>
      <c r="P1466">
        <v>1436.6</v>
      </c>
      <c r="Q1466">
        <v>1427.77</v>
      </c>
      <c r="R1466">
        <v>17037215</v>
      </c>
      <c r="S1466">
        <v>24325273729.900002</v>
      </c>
      <c r="T1466">
        <v>326926</v>
      </c>
      <c r="U1466">
        <v>11074634</v>
      </c>
      <c r="V1466">
        <v>65</v>
      </c>
      <c r="W1466" s="3">
        <f>StockData[[#This Row],[CLOSE]]-StockData[[#This Row],[PREV. CLOSE]]</f>
        <v>19.299999999999955</v>
      </c>
      <c r="X1466" s="2">
        <f>IFERROR((StockData[[#This Row],[CLOSE]]-StockData[[#This Row],[PREV. CLOSE]])/StockData[[#This Row],[PREV. CLOSE]],0)</f>
        <v>1.3617441614337087E-2</v>
      </c>
      <c r="Y1466" t="str">
        <f>IF(StockData[[#This Row],[Daily Return %]]&gt;0,"Gain",IF(StockData[[#This Row],[Daily Return %]]&lt;0,"Loss","No Change"))</f>
        <v>Gain</v>
      </c>
    </row>
    <row r="1467" spans="1:25" x14ac:dyDescent="0.3">
      <c r="A1467" s="1">
        <v>45950</v>
      </c>
      <c r="B1467" s="1" t="s">
        <v>1511</v>
      </c>
      <c r="C1467" s="1" t="s">
        <v>230</v>
      </c>
      <c r="D1467">
        <f>MONTH(StockData[[#This Row],[DATE]])</f>
        <v>10</v>
      </c>
      <c r="E1467">
        <v>2025</v>
      </c>
      <c r="F1467" t="s">
        <v>231</v>
      </c>
      <c r="G1467" t="str">
        <f>"Q"&amp;ROUNDUP(StockData[[#This Row],[Month Number]]/3,0)</f>
        <v>Q4</v>
      </c>
      <c r="H1467" s="1" t="s">
        <v>1059</v>
      </c>
      <c r="I1467" s="1" t="s">
        <v>29</v>
      </c>
      <c r="J1467" t="s">
        <v>30</v>
      </c>
      <c r="K1467">
        <v>1442</v>
      </c>
      <c r="L1467">
        <v>1445</v>
      </c>
      <c r="M1467">
        <v>1389.2</v>
      </c>
      <c r="N1467">
        <v>1436.6</v>
      </c>
      <c r="O1467">
        <v>1393</v>
      </c>
      <c r="P1467">
        <v>1390.3</v>
      </c>
      <c r="Q1467">
        <v>1401.64</v>
      </c>
      <c r="R1467">
        <v>23330227</v>
      </c>
      <c r="S1467">
        <v>32700479176.400002</v>
      </c>
      <c r="T1467">
        <v>670783</v>
      </c>
      <c r="U1467">
        <v>14944729</v>
      </c>
      <c r="V1467">
        <v>64.06</v>
      </c>
      <c r="W1467" s="3">
        <f>StockData[[#This Row],[CLOSE]]-StockData[[#This Row],[PREV. CLOSE]]</f>
        <v>-46.299999999999955</v>
      </c>
      <c r="X1467" s="2">
        <f>IFERROR((StockData[[#This Row],[CLOSE]]-StockData[[#This Row],[PREV. CLOSE]])/StockData[[#This Row],[PREV. CLOSE]],0)</f>
        <v>-3.2228873729639396E-2</v>
      </c>
      <c r="Y1467" t="str">
        <f>IF(StockData[[#This Row],[Daily Return %]]&gt;0,"Gain",IF(StockData[[#This Row],[Daily Return %]]&lt;0,"Loss","No Change"))</f>
        <v>Loss</v>
      </c>
    </row>
    <row r="1468" spans="1:25" x14ac:dyDescent="0.3">
      <c r="A1468" s="1">
        <v>45951</v>
      </c>
      <c r="B1468" s="1" t="s">
        <v>1512</v>
      </c>
      <c r="C1468" s="1" t="s">
        <v>230</v>
      </c>
      <c r="D1468">
        <f>MONTH(StockData[[#This Row],[DATE]])</f>
        <v>10</v>
      </c>
      <c r="E1468">
        <v>2025</v>
      </c>
      <c r="F1468" t="s">
        <v>231</v>
      </c>
      <c r="G1468" t="str">
        <f>"Q"&amp;ROUNDUP(StockData[[#This Row],[Month Number]]/3,0)</f>
        <v>Q4</v>
      </c>
      <c r="H1468" s="1" t="s">
        <v>1059</v>
      </c>
      <c r="I1468" s="1" t="s">
        <v>29</v>
      </c>
      <c r="J1468" t="s">
        <v>30</v>
      </c>
      <c r="K1468">
        <v>1384.5</v>
      </c>
      <c r="L1468">
        <v>1387.6</v>
      </c>
      <c r="M1468">
        <v>1375.9</v>
      </c>
      <c r="N1468">
        <v>1390.3</v>
      </c>
      <c r="O1468">
        <v>1381.3</v>
      </c>
      <c r="P1468">
        <v>1382</v>
      </c>
      <c r="Q1468">
        <v>1383.19</v>
      </c>
      <c r="R1468">
        <v>3415560</v>
      </c>
      <c r="S1468">
        <v>4724355077.3999996</v>
      </c>
      <c r="T1468">
        <v>93955</v>
      </c>
      <c r="U1468">
        <v>1802781</v>
      </c>
      <c r="V1468">
        <v>52.79</v>
      </c>
      <c r="W1468" s="3">
        <f>StockData[[#This Row],[CLOSE]]-StockData[[#This Row],[PREV. CLOSE]]</f>
        <v>-8.2999999999999545</v>
      </c>
      <c r="X1468" s="2">
        <f>IFERROR((StockData[[#This Row],[CLOSE]]-StockData[[#This Row],[PREV. CLOSE]])/StockData[[#This Row],[PREV. CLOSE]],0)</f>
        <v>-5.9699345465007228E-3</v>
      </c>
      <c r="Y1468" t="str">
        <f>IF(StockData[[#This Row],[Daily Return %]]&gt;0,"Gain",IF(StockData[[#This Row],[Daily Return %]]&lt;0,"Loss","No Change"))</f>
        <v>Loss</v>
      </c>
    </row>
    <row r="1469" spans="1:25" x14ac:dyDescent="0.3">
      <c r="A1469" s="1">
        <v>45953</v>
      </c>
      <c r="B1469" s="1" t="s">
        <v>1513</v>
      </c>
      <c r="C1469" s="1" t="s">
        <v>230</v>
      </c>
      <c r="D1469">
        <f>MONTH(StockData[[#This Row],[DATE]])</f>
        <v>10</v>
      </c>
      <c r="E1469">
        <v>2025</v>
      </c>
      <c r="F1469" t="s">
        <v>231</v>
      </c>
      <c r="G1469" t="str">
        <f>"Q"&amp;ROUNDUP(StockData[[#This Row],[Month Number]]/3,0)</f>
        <v>Q4</v>
      </c>
      <c r="H1469" s="1" t="s">
        <v>1059</v>
      </c>
      <c r="I1469" s="1" t="s">
        <v>29</v>
      </c>
      <c r="J1469" t="s">
        <v>30</v>
      </c>
      <c r="K1469">
        <v>1385</v>
      </c>
      <c r="L1469">
        <v>1389.8</v>
      </c>
      <c r="M1469">
        <v>1360.1</v>
      </c>
      <c r="N1469">
        <v>1382</v>
      </c>
      <c r="O1469">
        <v>1364.3</v>
      </c>
      <c r="P1469">
        <v>1363.7</v>
      </c>
      <c r="Q1469">
        <v>1375.57</v>
      </c>
      <c r="R1469">
        <v>21124942</v>
      </c>
      <c r="S1469">
        <v>29058772536.5</v>
      </c>
      <c r="T1469">
        <v>401439</v>
      </c>
      <c r="U1469">
        <v>13499084</v>
      </c>
      <c r="V1469">
        <v>63.9</v>
      </c>
      <c r="W1469" s="3">
        <f>StockData[[#This Row],[CLOSE]]-StockData[[#This Row],[PREV. CLOSE]]</f>
        <v>-18.299999999999955</v>
      </c>
      <c r="X1469" s="2">
        <f>IFERROR((StockData[[#This Row],[CLOSE]]-StockData[[#This Row],[PREV. CLOSE]])/StockData[[#This Row],[PREV. CLOSE]],0)</f>
        <v>-1.3241678726483325E-2</v>
      </c>
      <c r="Y1469" t="str">
        <f>IF(StockData[[#This Row],[Daily Return %]]&gt;0,"Gain",IF(StockData[[#This Row],[Daily Return %]]&lt;0,"Loss","No Change"))</f>
        <v>Loss</v>
      </c>
    </row>
    <row r="1470" spans="1:25" x14ac:dyDescent="0.3">
      <c r="A1470" s="1">
        <v>45954</v>
      </c>
      <c r="B1470" s="1" t="s">
        <v>1514</v>
      </c>
      <c r="C1470" s="1" t="s">
        <v>230</v>
      </c>
      <c r="D1470">
        <f>MONTH(StockData[[#This Row],[DATE]])</f>
        <v>10</v>
      </c>
      <c r="E1470">
        <v>2025</v>
      </c>
      <c r="F1470" t="s">
        <v>231</v>
      </c>
      <c r="G1470" t="str">
        <f>"Q"&amp;ROUNDUP(StockData[[#This Row],[Month Number]]/3,0)</f>
        <v>Q4</v>
      </c>
      <c r="H1470" s="1" t="s">
        <v>1059</v>
      </c>
      <c r="I1470" s="1" t="s">
        <v>29</v>
      </c>
      <c r="J1470" t="s">
        <v>30</v>
      </c>
      <c r="K1470">
        <v>1368.1</v>
      </c>
      <c r="L1470">
        <v>1381.6</v>
      </c>
      <c r="M1470">
        <v>1368.1</v>
      </c>
      <c r="N1470">
        <v>1363.7</v>
      </c>
      <c r="O1470">
        <v>1378</v>
      </c>
      <c r="P1470">
        <v>1377.7</v>
      </c>
      <c r="Q1470">
        <v>1376.15</v>
      </c>
      <c r="R1470">
        <v>10570263</v>
      </c>
      <c r="S1470">
        <v>14546256446.299999</v>
      </c>
      <c r="T1470">
        <v>254633</v>
      </c>
      <c r="U1470">
        <v>5912429</v>
      </c>
      <c r="V1470">
        <v>55.93</v>
      </c>
      <c r="W1470" s="3">
        <f>StockData[[#This Row],[CLOSE]]-StockData[[#This Row],[PREV. CLOSE]]</f>
        <v>14</v>
      </c>
      <c r="X1470" s="2">
        <f>IFERROR((StockData[[#This Row],[CLOSE]]-StockData[[#This Row],[PREV. CLOSE]])/StockData[[#This Row],[PREV. CLOSE]],0)</f>
        <v>1.0266187577913031E-2</v>
      </c>
      <c r="Y1470" t="str">
        <f>IF(StockData[[#This Row],[Daily Return %]]&gt;0,"Gain",IF(StockData[[#This Row],[Daily Return %]]&lt;0,"Loss","No Change"))</f>
        <v>Gain</v>
      </c>
    </row>
    <row r="1471" spans="1:25" x14ac:dyDescent="0.3">
      <c r="A1471" s="1">
        <v>45957</v>
      </c>
      <c r="B1471" s="1" t="s">
        <v>1515</v>
      </c>
      <c r="C1471" s="1" t="s">
        <v>230</v>
      </c>
      <c r="D1471">
        <f>MONTH(StockData[[#This Row],[DATE]])</f>
        <v>10</v>
      </c>
      <c r="E1471">
        <v>2025</v>
      </c>
      <c r="F1471" t="s">
        <v>231</v>
      </c>
      <c r="G1471" t="str">
        <f>"Q"&amp;ROUNDUP(StockData[[#This Row],[Month Number]]/3,0)</f>
        <v>Q4</v>
      </c>
      <c r="H1471" s="1" t="s">
        <v>1059</v>
      </c>
      <c r="I1471" s="1" t="s">
        <v>29</v>
      </c>
      <c r="J1471" t="s">
        <v>30</v>
      </c>
      <c r="K1471">
        <v>1382.1</v>
      </c>
      <c r="L1471">
        <v>1386.8</v>
      </c>
      <c r="M1471">
        <v>1374</v>
      </c>
      <c r="N1471">
        <v>1377.7</v>
      </c>
      <c r="O1471">
        <v>1379.6</v>
      </c>
      <c r="P1471">
        <v>1377.6</v>
      </c>
      <c r="Q1471">
        <v>1379.13</v>
      </c>
      <c r="R1471">
        <v>11499836</v>
      </c>
      <c r="S1471">
        <v>15859716513.700001</v>
      </c>
      <c r="T1471">
        <v>296317</v>
      </c>
      <c r="U1471">
        <v>8934314</v>
      </c>
      <c r="V1471">
        <v>77.69</v>
      </c>
      <c r="W1471" s="3">
        <f>StockData[[#This Row],[CLOSE]]-StockData[[#This Row],[PREV. CLOSE]]</f>
        <v>-0.10000000000013642</v>
      </c>
      <c r="X1471" s="2">
        <f>IFERROR((StockData[[#This Row],[CLOSE]]-StockData[[#This Row],[PREV. CLOSE]])/StockData[[#This Row],[PREV. CLOSE]],0)</f>
        <v>-7.25847426871862E-5</v>
      </c>
      <c r="Y1471" t="str">
        <f>IF(StockData[[#This Row],[Daily Return %]]&gt;0,"Gain",IF(StockData[[#This Row],[Daily Return %]]&lt;0,"Loss","No Change"))</f>
        <v>Loss</v>
      </c>
    </row>
    <row r="1472" spans="1:25" x14ac:dyDescent="0.3">
      <c r="A1472" s="1">
        <v>45958</v>
      </c>
      <c r="B1472" s="1" t="s">
        <v>1516</v>
      </c>
      <c r="C1472" s="1" t="s">
        <v>230</v>
      </c>
      <c r="D1472">
        <f>MONTH(StockData[[#This Row],[DATE]])</f>
        <v>10</v>
      </c>
      <c r="E1472">
        <v>2025</v>
      </c>
      <c r="F1472" t="s">
        <v>231</v>
      </c>
      <c r="G1472" t="str">
        <f>"Q"&amp;ROUNDUP(StockData[[#This Row],[Month Number]]/3,0)</f>
        <v>Q4</v>
      </c>
      <c r="H1472" s="1" t="s">
        <v>1059</v>
      </c>
      <c r="I1472" s="1" t="s">
        <v>29</v>
      </c>
      <c r="J1472" t="s">
        <v>30</v>
      </c>
      <c r="K1472">
        <v>1373</v>
      </c>
      <c r="L1472">
        <v>1375.8</v>
      </c>
      <c r="M1472">
        <v>1356.2</v>
      </c>
      <c r="N1472">
        <v>1377.6</v>
      </c>
      <c r="O1472">
        <v>1366.2</v>
      </c>
      <c r="P1472">
        <v>1363.1</v>
      </c>
      <c r="Q1472">
        <v>1361.81</v>
      </c>
      <c r="R1472">
        <v>26477914</v>
      </c>
      <c r="S1472">
        <v>36057949499.5</v>
      </c>
      <c r="T1472">
        <v>480704</v>
      </c>
      <c r="U1472">
        <v>15059288</v>
      </c>
      <c r="V1472">
        <v>56.87</v>
      </c>
      <c r="W1472" s="3">
        <f>StockData[[#This Row],[CLOSE]]-StockData[[#This Row],[PREV. CLOSE]]</f>
        <v>-14.5</v>
      </c>
      <c r="X1472" s="2">
        <f>IFERROR((StockData[[#This Row],[CLOSE]]-StockData[[#This Row],[PREV. CLOSE]])/StockData[[#This Row],[PREV. CLOSE]],0)</f>
        <v>-1.052555168408827E-2</v>
      </c>
      <c r="Y1472" t="str">
        <f>IF(StockData[[#This Row],[Daily Return %]]&gt;0,"Gain",IF(StockData[[#This Row],[Daily Return %]]&lt;0,"Loss","No Change"))</f>
        <v>Loss</v>
      </c>
    </row>
    <row r="1473" spans="1:25" x14ac:dyDescent="0.3">
      <c r="A1473" s="1">
        <v>45959</v>
      </c>
      <c r="B1473" s="1" t="s">
        <v>1517</v>
      </c>
      <c r="C1473" s="1" t="s">
        <v>230</v>
      </c>
      <c r="D1473">
        <f>MONTH(StockData[[#This Row],[DATE]])</f>
        <v>10</v>
      </c>
      <c r="E1473">
        <v>2025</v>
      </c>
      <c r="F1473" t="s">
        <v>231</v>
      </c>
      <c r="G1473" t="str">
        <f>"Q"&amp;ROUNDUP(StockData[[#This Row],[Month Number]]/3,0)</f>
        <v>Q4</v>
      </c>
      <c r="H1473" s="1" t="s">
        <v>1059</v>
      </c>
      <c r="I1473" s="1" t="s">
        <v>29</v>
      </c>
      <c r="J1473" t="s">
        <v>30</v>
      </c>
      <c r="K1473">
        <v>1364.6</v>
      </c>
      <c r="L1473">
        <v>1371.7</v>
      </c>
      <c r="M1473">
        <v>1358.4</v>
      </c>
      <c r="N1473">
        <v>1363.1</v>
      </c>
      <c r="O1473">
        <v>1371.6</v>
      </c>
      <c r="P1473">
        <v>1370.4</v>
      </c>
      <c r="Q1473">
        <v>1365.15</v>
      </c>
      <c r="R1473">
        <v>16129382</v>
      </c>
      <c r="S1473">
        <v>22019031340.900002</v>
      </c>
      <c r="T1473">
        <v>353776</v>
      </c>
      <c r="U1473">
        <v>11270741</v>
      </c>
      <c r="V1473">
        <v>69.88</v>
      </c>
      <c r="W1473" s="3">
        <f>StockData[[#This Row],[CLOSE]]-StockData[[#This Row],[PREV. CLOSE]]</f>
        <v>7.3000000000001819</v>
      </c>
      <c r="X1473" s="2">
        <f>IFERROR((StockData[[#This Row],[CLOSE]]-StockData[[#This Row],[PREV. CLOSE]])/StockData[[#This Row],[PREV. CLOSE]],0)</f>
        <v>5.3554398063239547E-3</v>
      </c>
      <c r="Y1473" t="str">
        <f>IF(StockData[[#This Row],[Daily Return %]]&gt;0,"Gain",IF(StockData[[#This Row],[Daily Return %]]&lt;0,"Loss","No Change"))</f>
        <v>Gain</v>
      </c>
    </row>
    <row r="1474" spans="1:25" x14ac:dyDescent="0.3">
      <c r="A1474" s="1">
        <v>45960</v>
      </c>
      <c r="B1474" s="1" t="s">
        <v>1518</v>
      </c>
      <c r="C1474" s="1" t="s">
        <v>230</v>
      </c>
      <c r="D1474">
        <f>MONTH(StockData[[#This Row],[DATE]])</f>
        <v>10</v>
      </c>
      <c r="E1474">
        <v>2025</v>
      </c>
      <c r="F1474" t="s">
        <v>231</v>
      </c>
      <c r="G1474" t="str">
        <f>"Q"&amp;ROUNDUP(StockData[[#This Row],[Month Number]]/3,0)</f>
        <v>Q4</v>
      </c>
      <c r="H1474" s="1" t="s">
        <v>1059</v>
      </c>
      <c r="I1474" s="1" t="s">
        <v>29</v>
      </c>
      <c r="J1474" t="s">
        <v>30</v>
      </c>
      <c r="K1474">
        <v>1362.4</v>
      </c>
      <c r="L1474">
        <v>1370.2</v>
      </c>
      <c r="M1474">
        <v>1361.3</v>
      </c>
      <c r="N1474">
        <v>1370.4</v>
      </c>
      <c r="O1474">
        <v>1362.4</v>
      </c>
      <c r="P1474">
        <v>1362.4</v>
      </c>
      <c r="Q1474">
        <v>1364.23</v>
      </c>
      <c r="R1474">
        <v>9324401</v>
      </c>
      <c r="S1474">
        <v>12720637741.299999</v>
      </c>
      <c r="T1474">
        <v>301933</v>
      </c>
      <c r="U1474">
        <v>5047355</v>
      </c>
      <c r="V1474">
        <v>54.13</v>
      </c>
      <c r="W1474" s="3">
        <f>StockData[[#This Row],[CLOSE]]-StockData[[#This Row],[PREV. CLOSE]]</f>
        <v>-8</v>
      </c>
      <c r="X1474" s="2">
        <f>IFERROR((StockData[[#This Row],[CLOSE]]-StockData[[#This Row],[PREV. CLOSE]])/StockData[[#This Row],[PREV. CLOSE]],0)</f>
        <v>-5.837711617046118E-3</v>
      </c>
      <c r="Y1474" t="str">
        <f>IF(StockData[[#This Row],[Daily Return %]]&gt;0,"Gain",IF(StockData[[#This Row],[Daily Return %]]&lt;0,"Loss","No Change"))</f>
        <v>Loss</v>
      </c>
    </row>
    <row r="1475" spans="1:25" x14ac:dyDescent="0.3">
      <c r="A1475" s="1">
        <v>45961</v>
      </c>
      <c r="B1475" s="1" t="s">
        <v>1519</v>
      </c>
      <c r="C1475" s="1" t="s">
        <v>230</v>
      </c>
      <c r="D1475">
        <f>MONTH(StockData[[#This Row],[DATE]])</f>
        <v>10</v>
      </c>
      <c r="E1475">
        <v>2025</v>
      </c>
      <c r="F1475" t="s">
        <v>231</v>
      </c>
      <c r="G1475" t="str">
        <f>"Q"&amp;ROUNDUP(StockData[[#This Row],[Month Number]]/3,0)</f>
        <v>Q4</v>
      </c>
      <c r="H1475" s="1" t="s">
        <v>1059</v>
      </c>
      <c r="I1475" s="1" t="s">
        <v>29</v>
      </c>
      <c r="J1475" t="s">
        <v>30</v>
      </c>
      <c r="K1475">
        <v>1357</v>
      </c>
      <c r="L1475">
        <v>1362</v>
      </c>
      <c r="M1475">
        <v>1343.3</v>
      </c>
      <c r="N1475">
        <v>1362.4</v>
      </c>
      <c r="O1475">
        <v>1345.5</v>
      </c>
      <c r="P1475">
        <v>1345.3</v>
      </c>
      <c r="Q1475">
        <v>1349.3</v>
      </c>
      <c r="R1475">
        <v>15926798</v>
      </c>
      <c r="S1475">
        <v>21489988727.799999</v>
      </c>
      <c r="T1475">
        <v>309384</v>
      </c>
      <c r="U1475">
        <v>11877794</v>
      </c>
      <c r="V1475">
        <v>74.58</v>
      </c>
      <c r="W1475" s="3">
        <f>StockData[[#This Row],[CLOSE]]-StockData[[#This Row],[PREV. CLOSE]]</f>
        <v>-17.100000000000136</v>
      </c>
      <c r="X1475" s="2">
        <f>IFERROR((StockData[[#This Row],[CLOSE]]-StockData[[#This Row],[PREV. CLOSE]])/StockData[[#This Row],[PREV. CLOSE]],0)</f>
        <v>-1.2551379917792231E-2</v>
      </c>
      <c r="Y1475" t="str">
        <f>IF(StockData[[#This Row],[Daily Return %]]&gt;0,"Gain",IF(StockData[[#This Row],[Daily Return %]]&lt;0,"Loss","No Change"))</f>
        <v>Loss</v>
      </c>
    </row>
    <row r="1476" spans="1:25" x14ac:dyDescent="0.3">
      <c r="A1476" s="1">
        <v>45964</v>
      </c>
      <c r="B1476" s="1" t="s">
        <v>1520</v>
      </c>
      <c r="C1476" s="1" t="s">
        <v>254</v>
      </c>
      <c r="D1476">
        <f>MONTH(StockData[[#This Row],[DATE]])</f>
        <v>11</v>
      </c>
      <c r="E1476">
        <v>2025</v>
      </c>
      <c r="F1476" t="s">
        <v>231</v>
      </c>
      <c r="G1476" t="str">
        <f>"Q"&amp;ROUNDUP(StockData[[#This Row],[Month Number]]/3,0)</f>
        <v>Q4</v>
      </c>
      <c r="H1476" s="1" t="s">
        <v>1059</v>
      </c>
      <c r="I1476" s="1" t="s">
        <v>29</v>
      </c>
      <c r="J1476" t="s">
        <v>30</v>
      </c>
      <c r="K1476">
        <v>1340.5</v>
      </c>
      <c r="L1476">
        <v>1351.6</v>
      </c>
      <c r="M1476">
        <v>1337.9</v>
      </c>
      <c r="N1476">
        <v>1345.3</v>
      </c>
      <c r="O1476">
        <v>1349</v>
      </c>
      <c r="P1476">
        <v>1346.4</v>
      </c>
      <c r="Q1476">
        <v>1344.89</v>
      </c>
      <c r="R1476">
        <v>11071450</v>
      </c>
      <c r="S1476">
        <v>14889921391</v>
      </c>
      <c r="T1476">
        <v>301531</v>
      </c>
      <c r="U1476">
        <v>6986020</v>
      </c>
      <c r="V1476">
        <v>63.1</v>
      </c>
      <c r="W1476" s="3">
        <f>StockData[[#This Row],[CLOSE]]-StockData[[#This Row],[PREV. CLOSE]]</f>
        <v>1.1000000000001364</v>
      </c>
      <c r="X1476" s="2">
        <f>IFERROR((StockData[[#This Row],[CLOSE]]-StockData[[#This Row],[PREV. CLOSE]])/StockData[[#This Row],[PREV. CLOSE]],0)</f>
        <v>8.1766148814400982E-4</v>
      </c>
      <c r="Y1476" t="str">
        <f>IF(StockData[[#This Row],[Daily Return %]]&gt;0,"Gain",IF(StockData[[#This Row],[Daily Return %]]&lt;0,"Loss","No Change"))</f>
        <v>Gain</v>
      </c>
    </row>
    <row r="1477" spans="1:25" x14ac:dyDescent="0.3">
      <c r="A1477" s="1">
        <v>45965</v>
      </c>
      <c r="B1477" s="1" t="s">
        <v>1521</v>
      </c>
      <c r="C1477" s="1" t="s">
        <v>254</v>
      </c>
      <c r="D1477">
        <f>MONTH(StockData[[#This Row],[DATE]])</f>
        <v>11</v>
      </c>
      <c r="E1477">
        <v>2025</v>
      </c>
      <c r="F1477" t="s">
        <v>231</v>
      </c>
      <c r="G1477" t="str">
        <f>"Q"&amp;ROUNDUP(StockData[[#This Row],[Month Number]]/3,0)</f>
        <v>Q4</v>
      </c>
      <c r="H1477" s="1" t="s">
        <v>1059</v>
      </c>
      <c r="I1477" s="1" t="s">
        <v>29</v>
      </c>
      <c r="J1477" t="s">
        <v>30</v>
      </c>
      <c r="K1477">
        <v>1342.6</v>
      </c>
      <c r="L1477">
        <v>1349.8</v>
      </c>
      <c r="M1477">
        <v>1333.2</v>
      </c>
      <c r="N1477">
        <v>1346.4</v>
      </c>
      <c r="O1477">
        <v>1336.9</v>
      </c>
      <c r="P1477">
        <v>1336.9</v>
      </c>
      <c r="Q1477">
        <v>1337.49</v>
      </c>
      <c r="R1477">
        <v>15211183</v>
      </c>
      <c r="S1477">
        <v>20344838007</v>
      </c>
      <c r="T1477">
        <v>276007</v>
      </c>
      <c r="U1477">
        <v>9647498</v>
      </c>
      <c r="V1477">
        <v>63.42</v>
      </c>
      <c r="W1477" s="3">
        <f>StockData[[#This Row],[CLOSE]]-StockData[[#This Row],[PREV. CLOSE]]</f>
        <v>-9.5</v>
      </c>
      <c r="X1477" s="2">
        <f>IFERROR((StockData[[#This Row],[CLOSE]]-StockData[[#This Row],[PREV. CLOSE]])/StockData[[#This Row],[PREV. CLOSE]],0)</f>
        <v>-7.055852644087938E-3</v>
      </c>
      <c r="Y1477" t="str">
        <f>IF(StockData[[#This Row],[Daily Return %]]&gt;0,"Gain",IF(StockData[[#This Row],[Daily Return %]]&lt;0,"Loss","No Change"))</f>
        <v>Loss</v>
      </c>
    </row>
    <row r="1478" spans="1:25" x14ac:dyDescent="0.3">
      <c r="A1478" s="1">
        <v>45967</v>
      </c>
      <c r="B1478" s="1" t="s">
        <v>1522</v>
      </c>
      <c r="C1478" s="1" t="s">
        <v>254</v>
      </c>
      <c r="D1478">
        <f>MONTH(StockData[[#This Row],[DATE]])</f>
        <v>11</v>
      </c>
      <c r="E1478">
        <v>2025</v>
      </c>
      <c r="F1478" t="s">
        <v>231</v>
      </c>
      <c r="G1478" t="str">
        <f>"Q"&amp;ROUNDUP(StockData[[#This Row],[Month Number]]/3,0)</f>
        <v>Q4</v>
      </c>
      <c r="H1478" s="1" t="s">
        <v>1059</v>
      </c>
      <c r="I1478" s="1" t="s">
        <v>29</v>
      </c>
      <c r="J1478" t="s">
        <v>30</v>
      </c>
      <c r="K1478">
        <v>1330</v>
      </c>
      <c r="L1478">
        <v>1342.2</v>
      </c>
      <c r="M1478">
        <v>1317.4</v>
      </c>
      <c r="N1478">
        <v>1336.9</v>
      </c>
      <c r="O1478">
        <v>1320.3</v>
      </c>
      <c r="P1478">
        <v>1320.4</v>
      </c>
      <c r="Q1478">
        <v>1324.61</v>
      </c>
      <c r="R1478">
        <v>24221853</v>
      </c>
      <c r="S1478">
        <v>32084516054.799999</v>
      </c>
      <c r="T1478">
        <v>368806</v>
      </c>
      <c r="U1478">
        <v>17512617</v>
      </c>
      <c r="V1478">
        <v>72.3</v>
      </c>
      <c r="W1478" s="3">
        <f>StockData[[#This Row],[CLOSE]]-StockData[[#This Row],[PREV. CLOSE]]</f>
        <v>-16.5</v>
      </c>
      <c r="X1478" s="2">
        <f>IFERROR((StockData[[#This Row],[CLOSE]]-StockData[[#This Row],[PREV. CLOSE]])/StockData[[#This Row],[PREV. CLOSE]],0)</f>
        <v>-1.2341985189617771E-2</v>
      </c>
      <c r="Y1478" t="str">
        <f>IF(StockData[[#This Row],[Daily Return %]]&gt;0,"Gain",IF(StockData[[#This Row],[Daily Return %]]&lt;0,"Loss","No Change"))</f>
        <v>Loss</v>
      </c>
    </row>
    <row r="1479" spans="1:25" x14ac:dyDescent="0.3">
      <c r="A1479" s="1">
        <v>45968</v>
      </c>
      <c r="B1479" s="1" t="s">
        <v>1523</v>
      </c>
      <c r="C1479" s="1" t="s">
        <v>254</v>
      </c>
      <c r="D1479">
        <f>MONTH(StockData[[#This Row],[DATE]])</f>
        <v>11</v>
      </c>
      <c r="E1479">
        <v>2025</v>
      </c>
      <c r="F1479" t="s">
        <v>231</v>
      </c>
      <c r="G1479" t="str">
        <f>"Q"&amp;ROUNDUP(StockData[[#This Row],[Month Number]]/3,0)</f>
        <v>Q4</v>
      </c>
      <c r="H1479" s="1" t="s">
        <v>1059</v>
      </c>
      <c r="I1479" s="1" t="s">
        <v>29</v>
      </c>
      <c r="J1479" t="s">
        <v>30</v>
      </c>
      <c r="K1479">
        <v>1320.4</v>
      </c>
      <c r="L1479">
        <v>1344.3</v>
      </c>
      <c r="M1479">
        <v>1318.6</v>
      </c>
      <c r="N1479">
        <v>1320.4</v>
      </c>
      <c r="O1479">
        <v>1342.6</v>
      </c>
      <c r="P1479">
        <v>1343</v>
      </c>
      <c r="Q1479">
        <v>1337.7</v>
      </c>
      <c r="R1479">
        <v>7719245</v>
      </c>
      <c r="S1479">
        <v>10326029497</v>
      </c>
      <c r="T1479">
        <v>149776</v>
      </c>
      <c r="U1479">
        <v>5017225</v>
      </c>
      <c r="V1479">
        <v>65</v>
      </c>
      <c r="W1479" s="3">
        <f>StockData[[#This Row],[CLOSE]]-StockData[[#This Row],[PREV. CLOSE]]</f>
        <v>22.599999999999909</v>
      </c>
      <c r="X1479" s="2">
        <f>IFERROR((StockData[[#This Row],[CLOSE]]-StockData[[#This Row],[PREV. CLOSE]])/StockData[[#This Row],[PREV. CLOSE]],0)</f>
        <v>1.7116025446834222E-2</v>
      </c>
      <c r="Y1479" t="str">
        <f>IF(StockData[[#This Row],[Daily Return %]]&gt;0,"Gain",IF(StockData[[#This Row],[Daily Return %]]&lt;0,"Loss","No Change"))</f>
        <v>Gain</v>
      </c>
    </row>
    <row r="1480" spans="1:25" x14ac:dyDescent="0.3">
      <c r="A1480" s="1">
        <v>45968</v>
      </c>
      <c r="B1480" s="1" t="s">
        <v>1524</v>
      </c>
      <c r="C1480" s="1" t="s">
        <v>254</v>
      </c>
      <c r="D1480">
        <f>MONTH(StockData[[#This Row],[DATE]])</f>
        <v>11</v>
      </c>
      <c r="E1480">
        <v>2025</v>
      </c>
      <c r="F1480" t="s">
        <v>231</v>
      </c>
      <c r="G1480" t="str">
        <f>"Q"&amp;ROUNDUP(StockData[[#This Row],[Month Number]]/3,0)</f>
        <v>Q4</v>
      </c>
      <c r="H1480" s="1" t="s">
        <v>1059</v>
      </c>
      <c r="I1480" s="1" t="s">
        <v>29</v>
      </c>
      <c r="J1480" t="s">
        <v>30</v>
      </c>
      <c r="K1480">
        <v>1320.4</v>
      </c>
      <c r="L1480">
        <v>1344.3</v>
      </c>
      <c r="M1480">
        <v>1318.6</v>
      </c>
      <c r="N1480">
        <v>1320.4</v>
      </c>
      <c r="O1480">
        <v>1342.6</v>
      </c>
      <c r="P1480">
        <v>1343</v>
      </c>
      <c r="Q1480">
        <v>1337.7</v>
      </c>
      <c r="R1480">
        <v>7719245</v>
      </c>
      <c r="S1480">
        <v>10326029497</v>
      </c>
      <c r="T1480">
        <v>149776</v>
      </c>
      <c r="U1480">
        <v>5017225</v>
      </c>
      <c r="V1480">
        <v>65</v>
      </c>
      <c r="W1480" s="3">
        <f>StockData[[#This Row],[CLOSE]]-StockData[[#This Row],[PREV. CLOSE]]</f>
        <v>22.599999999999909</v>
      </c>
      <c r="X1480" s="2">
        <f>IFERROR((StockData[[#This Row],[CLOSE]]-StockData[[#This Row],[PREV. CLOSE]])/StockData[[#This Row],[PREV. CLOSE]],0)</f>
        <v>1.7116025446834222E-2</v>
      </c>
      <c r="Y1480" t="str">
        <f>IF(StockData[[#This Row],[Daily Return %]]&gt;0,"Gain",IF(StockData[[#This Row],[Daily Return %]]&lt;0,"Loss","No Change"))</f>
        <v>Gain</v>
      </c>
    </row>
    <row r="1481" spans="1:25" x14ac:dyDescent="0.3">
      <c r="A1481" s="1">
        <v>45971</v>
      </c>
      <c r="B1481" s="1" t="s">
        <v>1525</v>
      </c>
      <c r="C1481" s="1" t="s">
        <v>254</v>
      </c>
      <c r="D1481">
        <f>MONTH(StockData[[#This Row],[DATE]])</f>
        <v>11</v>
      </c>
      <c r="E1481">
        <v>2025</v>
      </c>
      <c r="F1481" t="s">
        <v>231</v>
      </c>
      <c r="G1481" t="str">
        <f>"Q"&amp;ROUNDUP(StockData[[#This Row],[Month Number]]/3,0)</f>
        <v>Q4</v>
      </c>
      <c r="H1481" s="1" t="s">
        <v>1059</v>
      </c>
      <c r="I1481" s="1" t="s">
        <v>29</v>
      </c>
      <c r="J1481" t="s">
        <v>30</v>
      </c>
      <c r="K1481">
        <v>1342.9</v>
      </c>
      <c r="L1481">
        <v>1349.6</v>
      </c>
      <c r="M1481">
        <v>1341</v>
      </c>
      <c r="N1481">
        <v>1343</v>
      </c>
      <c r="O1481">
        <v>1346.8</v>
      </c>
      <c r="P1481">
        <v>1348</v>
      </c>
      <c r="Q1481">
        <v>1345.91</v>
      </c>
      <c r="R1481">
        <v>8542340</v>
      </c>
      <c r="S1481">
        <v>11497241405.299999</v>
      </c>
      <c r="T1481">
        <v>155442</v>
      </c>
      <c r="U1481">
        <v>6119354</v>
      </c>
      <c r="V1481">
        <v>71.64</v>
      </c>
      <c r="W1481" s="3">
        <f>StockData[[#This Row],[CLOSE]]-StockData[[#This Row],[PREV. CLOSE]]</f>
        <v>5</v>
      </c>
      <c r="X1481" s="2">
        <f>IFERROR((StockData[[#This Row],[CLOSE]]-StockData[[#This Row],[PREV. CLOSE]])/StockData[[#This Row],[PREV. CLOSE]],0)</f>
        <v>3.7230081906180195E-3</v>
      </c>
      <c r="Y1481" t="str">
        <f>IF(StockData[[#This Row],[Daily Return %]]&gt;0,"Gain",IF(StockData[[#This Row],[Daily Return %]]&lt;0,"Loss","No Change"))</f>
        <v>Gain</v>
      </c>
    </row>
    <row r="1482" spans="1:25" x14ac:dyDescent="0.3">
      <c r="A1482" s="1">
        <v>45972</v>
      </c>
      <c r="B1482" s="1" t="s">
        <v>1526</v>
      </c>
      <c r="C1482" s="1" t="s">
        <v>254</v>
      </c>
      <c r="D1482">
        <f>MONTH(StockData[[#This Row],[DATE]])</f>
        <v>11</v>
      </c>
      <c r="E1482">
        <v>2025</v>
      </c>
      <c r="F1482" t="s">
        <v>231</v>
      </c>
      <c r="G1482" t="str">
        <f>"Q"&amp;ROUNDUP(StockData[[#This Row],[Month Number]]/3,0)</f>
        <v>Q4</v>
      </c>
      <c r="H1482" s="1" t="s">
        <v>1059</v>
      </c>
      <c r="I1482" s="1" t="s">
        <v>29</v>
      </c>
      <c r="J1482" t="s">
        <v>30</v>
      </c>
      <c r="K1482">
        <v>1349</v>
      </c>
      <c r="L1482">
        <v>1360.4</v>
      </c>
      <c r="M1482">
        <v>1346.2</v>
      </c>
      <c r="N1482">
        <v>1348</v>
      </c>
      <c r="O1482">
        <v>1359</v>
      </c>
      <c r="P1482">
        <v>1358.3</v>
      </c>
      <c r="Q1482">
        <v>1354.89</v>
      </c>
      <c r="R1482">
        <v>8305184</v>
      </c>
      <c r="S1482">
        <v>11252612832.299999</v>
      </c>
      <c r="T1482">
        <v>208140</v>
      </c>
      <c r="U1482">
        <v>5315504</v>
      </c>
      <c r="V1482">
        <v>64</v>
      </c>
      <c r="W1482" s="3">
        <f>StockData[[#This Row],[CLOSE]]-StockData[[#This Row],[PREV. CLOSE]]</f>
        <v>10.299999999999955</v>
      </c>
      <c r="X1482" s="2">
        <f>IFERROR((StockData[[#This Row],[CLOSE]]-StockData[[#This Row],[PREV. CLOSE]])/StockData[[#This Row],[PREV. CLOSE]],0)</f>
        <v>7.6409495548961084E-3</v>
      </c>
      <c r="Y1482" t="str">
        <f>IF(StockData[[#This Row],[Daily Return %]]&gt;0,"Gain",IF(StockData[[#This Row],[Daily Return %]]&lt;0,"Loss","No Change"))</f>
        <v>Gain</v>
      </c>
    </row>
    <row r="1483" spans="1:25" x14ac:dyDescent="0.3">
      <c r="A1483" s="1">
        <v>45973</v>
      </c>
      <c r="B1483" s="1" t="s">
        <v>1527</v>
      </c>
      <c r="C1483" s="1" t="s">
        <v>254</v>
      </c>
      <c r="D1483">
        <f>MONTH(StockData[[#This Row],[DATE]])</f>
        <v>11</v>
      </c>
      <c r="E1483">
        <v>2025</v>
      </c>
      <c r="F1483" t="s">
        <v>231</v>
      </c>
      <c r="G1483" t="str">
        <f>"Q"&amp;ROUNDUP(StockData[[#This Row],[Month Number]]/3,0)</f>
        <v>Q4</v>
      </c>
      <c r="H1483" s="1" t="s">
        <v>1059</v>
      </c>
      <c r="I1483" s="1" t="s">
        <v>29</v>
      </c>
      <c r="J1483" t="s">
        <v>30</v>
      </c>
      <c r="K1483">
        <v>1370</v>
      </c>
      <c r="L1483">
        <v>1370</v>
      </c>
      <c r="M1483">
        <v>1355.4</v>
      </c>
      <c r="N1483">
        <v>1358.3</v>
      </c>
      <c r="O1483">
        <v>1358.5</v>
      </c>
      <c r="P1483">
        <v>1358.9</v>
      </c>
      <c r="Q1483">
        <v>1361.79</v>
      </c>
      <c r="R1483">
        <v>9736761</v>
      </c>
      <c r="S1483">
        <v>13259441993.5</v>
      </c>
      <c r="T1483">
        <v>168204</v>
      </c>
      <c r="U1483">
        <v>6821183</v>
      </c>
      <c r="V1483">
        <v>70.06</v>
      </c>
      <c r="W1483" s="3">
        <f>StockData[[#This Row],[CLOSE]]-StockData[[#This Row],[PREV. CLOSE]]</f>
        <v>0.60000000000013642</v>
      </c>
      <c r="X1483" s="2">
        <f>IFERROR((StockData[[#This Row],[CLOSE]]-StockData[[#This Row],[PREV. CLOSE]])/StockData[[#This Row],[PREV. CLOSE]],0)</f>
        <v>4.4172863137755756E-4</v>
      </c>
      <c r="Y1483" t="str">
        <f>IF(StockData[[#This Row],[Daily Return %]]&gt;0,"Gain",IF(StockData[[#This Row],[Daily Return %]]&lt;0,"Loss","No Change"))</f>
        <v>Gain</v>
      </c>
    </row>
    <row r="1484" spans="1:25" x14ac:dyDescent="0.3">
      <c r="A1484" s="1">
        <v>45974</v>
      </c>
      <c r="B1484" s="1" t="s">
        <v>1528</v>
      </c>
      <c r="C1484" s="1" t="s">
        <v>254</v>
      </c>
      <c r="D1484">
        <f>MONTH(StockData[[#This Row],[DATE]])</f>
        <v>11</v>
      </c>
      <c r="E1484">
        <v>2025</v>
      </c>
      <c r="F1484" t="s">
        <v>231</v>
      </c>
      <c r="G1484" t="str">
        <f>"Q"&amp;ROUNDUP(StockData[[#This Row],[Month Number]]/3,0)</f>
        <v>Q4</v>
      </c>
      <c r="H1484" s="1" t="s">
        <v>1059</v>
      </c>
      <c r="I1484" s="1" t="s">
        <v>29</v>
      </c>
      <c r="J1484" t="s">
        <v>30</v>
      </c>
      <c r="K1484">
        <v>1358.9</v>
      </c>
      <c r="L1484">
        <v>1390.4</v>
      </c>
      <c r="M1484">
        <v>1358.5</v>
      </c>
      <c r="N1484">
        <v>1358.9</v>
      </c>
      <c r="O1484">
        <v>1385.4</v>
      </c>
      <c r="P1484">
        <v>1385.9</v>
      </c>
      <c r="Q1484">
        <v>1383.47</v>
      </c>
      <c r="R1484">
        <v>18296626</v>
      </c>
      <c r="S1484">
        <v>25312823046.700001</v>
      </c>
      <c r="T1484">
        <v>239327</v>
      </c>
      <c r="U1484">
        <v>13863137</v>
      </c>
      <c r="V1484">
        <v>75.77</v>
      </c>
      <c r="W1484" s="3">
        <f>StockData[[#This Row],[CLOSE]]-StockData[[#This Row],[PREV. CLOSE]]</f>
        <v>27</v>
      </c>
      <c r="X1484" s="2">
        <f>IFERROR((StockData[[#This Row],[CLOSE]]-StockData[[#This Row],[PREV. CLOSE]])/StockData[[#This Row],[PREV. CLOSE]],0)</f>
        <v>1.9869011700640222E-2</v>
      </c>
      <c r="Y1484" t="str">
        <f>IF(StockData[[#This Row],[Daily Return %]]&gt;0,"Gain",IF(StockData[[#This Row],[Daily Return %]]&lt;0,"Loss","No Change"))</f>
        <v>Gain</v>
      </c>
    </row>
    <row r="1485" spans="1:25" x14ac:dyDescent="0.3">
      <c r="A1485" s="1">
        <v>45975</v>
      </c>
      <c r="B1485" s="1" t="s">
        <v>1529</v>
      </c>
      <c r="C1485" s="1" t="s">
        <v>254</v>
      </c>
      <c r="D1485">
        <f>MONTH(StockData[[#This Row],[DATE]])</f>
        <v>11</v>
      </c>
      <c r="E1485">
        <v>2025</v>
      </c>
      <c r="F1485" t="s">
        <v>231</v>
      </c>
      <c r="G1485" t="str">
        <f>"Q"&amp;ROUNDUP(StockData[[#This Row],[Month Number]]/3,0)</f>
        <v>Q4</v>
      </c>
      <c r="H1485" s="1" t="s">
        <v>1059</v>
      </c>
      <c r="I1485" s="1" t="s">
        <v>29</v>
      </c>
      <c r="J1485" t="s">
        <v>30</v>
      </c>
      <c r="K1485">
        <v>1374</v>
      </c>
      <c r="L1485">
        <v>1381.2</v>
      </c>
      <c r="M1485">
        <v>1363.2</v>
      </c>
      <c r="N1485">
        <v>1385.9</v>
      </c>
      <c r="O1485">
        <v>1373.2</v>
      </c>
      <c r="P1485">
        <v>1373</v>
      </c>
      <c r="Q1485">
        <v>1370.92</v>
      </c>
      <c r="R1485">
        <v>9694498</v>
      </c>
      <c r="S1485">
        <v>13290412846.700001</v>
      </c>
      <c r="T1485">
        <v>190956</v>
      </c>
      <c r="U1485">
        <v>6715125</v>
      </c>
      <c r="V1485">
        <v>69.27</v>
      </c>
      <c r="W1485" s="3">
        <f>StockData[[#This Row],[CLOSE]]-StockData[[#This Row],[PREV. CLOSE]]</f>
        <v>-12.900000000000091</v>
      </c>
      <c r="X1485" s="2">
        <f>IFERROR((StockData[[#This Row],[CLOSE]]-StockData[[#This Row],[PREV. CLOSE]])/StockData[[#This Row],[PREV. CLOSE]],0)</f>
        <v>-9.3080308824591163E-3</v>
      </c>
      <c r="Y1485" t="str">
        <f>IF(StockData[[#This Row],[Daily Return %]]&gt;0,"Gain",IF(StockData[[#This Row],[Daily Return %]]&lt;0,"Loss","No Change"))</f>
        <v>Loss</v>
      </c>
    </row>
    <row r="1486" spans="1:25" x14ac:dyDescent="0.3">
      <c r="A1486" s="1">
        <v>45978</v>
      </c>
      <c r="B1486" s="1" t="s">
        <v>1530</v>
      </c>
      <c r="C1486" s="1" t="s">
        <v>254</v>
      </c>
      <c r="D1486">
        <f>MONTH(StockData[[#This Row],[DATE]])</f>
        <v>11</v>
      </c>
      <c r="E1486">
        <v>2025</v>
      </c>
      <c r="F1486" t="s">
        <v>231</v>
      </c>
      <c r="G1486" t="str">
        <f>"Q"&amp;ROUNDUP(StockData[[#This Row],[Month Number]]/3,0)</f>
        <v>Q4</v>
      </c>
      <c r="H1486" s="1" t="s">
        <v>1059</v>
      </c>
      <c r="I1486" s="1" t="s">
        <v>29</v>
      </c>
      <c r="J1486" t="s">
        <v>30</v>
      </c>
      <c r="K1486">
        <v>1375.1</v>
      </c>
      <c r="L1486">
        <v>1382.5</v>
      </c>
      <c r="M1486">
        <v>1373.6</v>
      </c>
      <c r="N1486">
        <v>1373</v>
      </c>
      <c r="O1486">
        <v>1379.1</v>
      </c>
      <c r="P1486">
        <v>1379</v>
      </c>
      <c r="Q1486">
        <v>1378.91</v>
      </c>
      <c r="R1486">
        <v>7660717</v>
      </c>
      <c r="S1486">
        <v>10563473675.799999</v>
      </c>
      <c r="T1486">
        <v>109085</v>
      </c>
      <c r="U1486">
        <v>5884501</v>
      </c>
      <c r="V1486">
        <v>76.81</v>
      </c>
      <c r="W1486" s="3">
        <f>StockData[[#This Row],[CLOSE]]-StockData[[#This Row],[PREV. CLOSE]]</f>
        <v>6</v>
      </c>
      <c r="X1486" s="2">
        <f>IFERROR((StockData[[#This Row],[CLOSE]]-StockData[[#This Row],[PREV. CLOSE]])/StockData[[#This Row],[PREV. CLOSE]],0)</f>
        <v>4.3699927166788053E-3</v>
      </c>
      <c r="Y1486" t="str">
        <f>IF(StockData[[#This Row],[Daily Return %]]&gt;0,"Gain",IF(StockData[[#This Row],[Daily Return %]]&lt;0,"Loss","No Change"))</f>
        <v>Gain</v>
      </c>
    </row>
    <row r="1487" spans="1:25" x14ac:dyDescent="0.3">
      <c r="A1487" s="1">
        <v>45978</v>
      </c>
      <c r="B1487" s="1" t="s">
        <v>1531</v>
      </c>
      <c r="C1487" s="1" t="s">
        <v>254</v>
      </c>
      <c r="D1487">
        <f>MONTH(StockData[[#This Row],[DATE]])</f>
        <v>11</v>
      </c>
      <c r="E1487">
        <v>2025</v>
      </c>
      <c r="F1487" t="s">
        <v>231</v>
      </c>
      <c r="G1487" t="str">
        <f>"Q"&amp;ROUNDUP(StockData[[#This Row],[Month Number]]/3,0)</f>
        <v>Q4</v>
      </c>
      <c r="H1487" s="1" t="s">
        <v>1059</v>
      </c>
      <c r="I1487" s="1" t="s">
        <v>29</v>
      </c>
      <c r="J1487" t="s">
        <v>30</v>
      </c>
      <c r="K1487">
        <v>1375.1</v>
      </c>
      <c r="L1487">
        <v>1382.5</v>
      </c>
      <c r="M1487">
        <v>1373.6</v>
      </c>
      <c r="N1487">
        <v>1373</v>
      </c>
      <c r="O1487">
        <v>1379.1</v>
      </c>
      <c r="P1487">
        <v>1379</v>
      </c>
      <c r="Q1487">
        <v>1378.91</v>
      </c>
      <c r="R1487">
        <v>7660717</v>
      </c>
      <c r="S1487">
        <v>10563473675.799999</v>
      </c>
      <c r="T1487">
        <v>109085</v>
      </c>
      <c r="U1487">
        <v>5884501</v>
      </c>
      <c r="V1487">
        <v>76.81</v>
      </c>
      <c r="W1487" s="3">
        <f>StockData[[#This Row],[CLOSE]]-StockData[[#This Row],[PREV. CLOSE]]</f>
        <v>6</v>
      </c>
      <c r="X1487" s="2">
        <f>IFERROR((StockData[[#This Row],[CLOSE]]-StockData[[#This Row],[PREV. CLOSE]])/StockData[[#This Row],[PREV. CLOSE]],0)</f>
        <v>4.3699927166788053E-3</v>
      </c>
      <c r="Y1487" t="str">
        <f>IF(StockData[[#This Row],[Daily Return %]]&gt;0,"Gain",IF(StockData[[#This Row],[Daily Return %]]&lt;0,"Loss","No Change"))</f>
        <v>Gain</v>
      </c>
    </row>
    <row r="1488" spans="1:25" x14ac:dyDescent="0.3">
      <c r="A1488" s="1">
        <v>45979</v>
      </c>
      <c r="B1488" s="1" t="s">
        <v>1532</v>
      </c>
      <c r="C1488" s="1" t="s">
        <v>254</v>
      </c>
      <c r="D1488">
        <f>MONTH(StockData[[#This Row],[DATE]])</f>
        <v>11</v>
      </c>
      <c r="E1488">
        <v>2025</v>
      </c>
      <c r="F1488" t="s">
        <v>231</v>
      </c>
      <c r="G1488" t="str">
        <f>"Q"&amp;ROUNDUP(StockData[[#This Row],[Month Number]]/3,0)</f>
        <v>Q4</v>
      </c>
      <c r="H1488" s="1" t="s">
        <v>1059</v>
      </c>
      <c r="I1488" s="1" t="s">
        <v>29</v>
      </c>
      <c r="J1488" t="s">
        <v>30</v>
      </c>
      <c r="K1488">
        <v>1380.2</v>
      </c>
      <c r="L1488">
        <v>1382.8</v>
      </c>
      <c r="M1488">
        <v>1369.1</v>
      </c>
      <c r="N1488">
        <v>1379</v>
      </c>
      <c r="O1488">
        <v>1370</v>
      </c>
      <c r="P1488">
        <v>1373.4</v>
      </c>
      <c r="Q1488">
        <v>1374.73</v>
      </c>
      <c r="R1488">
        <v>9529560</v>
      </c>
      <c r="S1488">
        <v>13100617263.5</v>
      </c>
      <c r="T1488">
        <v>143242</v>
      </c>
      <c r="U1488">
        <v>5696159</v>
      </c>
      <c r="V1488">
        <v>59.77</v>
      </c>
      <c r="W1488" s="3">
        <f>StockData[[#This Row],[CLOSE]]-StockData[[#This Row],[PREV. CLOSE]]</f>
        <v>-5.5999999999999091</v>
      </c>
      <c r="X1488" s="2">
        <f>IFERROR((StockData[[#This Row],[CLOSE]]-StockData[[#This Row],[PREV. CLOSE]])/StockData[[#This Row],[PREV. CLOSE]],0)</f>
        <v>-4.0609137055836906E-3</v>
      </c>
      <c r="Y1488" t="str">
        <f>IF(StockData[[#This Row],[Daily Return %]]&gt;0,"Gain",IF(StockData[[#This Row],[Daily Return %]]&lt;0,"Loss","No Change"))</f>
        <v>Loss</v>
      </c>
    </row>
    <row r="1489" spans="1:25" x14ac:dyDescent="0.3">
      <c r="A1489" s="1">
        <v>45980</v>
      </c>
      <c r="B1489" s="1" t="s">
        <v>1533</v>
      </c>
      <c r="C1489" s="1" t="s">
        <v>254</v>
      </c>
      <c r="D1489">
        <f>MONTH(StockData[[#This Row],[DATE]])</f>
        <v>11</v>
      </c>
      <c r="E1489">
        <v>2025</v>
      </c>
      <c r="F1489" t="s">
        <v>231</v>
      </c>
      <c r="G1489" t="str">
        <f>"Q"&amp;ROUNDUP(StockData[[#This Row],[Month Number]]/3,0)</f>
        <v>Q4</v>
      </c>
      <c r="H1489" s="1" t="s">
        <v>1059</v>
      </c>
      <c r="I1489" s="1" t="s">
        <v>29</v>
      </c>
      <c r="J1489" t="s">
        <v>30</v>
      </c>
      <c r="K1489">
        <v>1373.5</v>
      </c>
      <c r="L1489">
        <v>1384</v>
      </c>
      <c r="M1489">
        <v>1371.6</v>
      </c>
      <c r="N1489">
        <v>1373.4</v>
      </c>
      <c r="O1489">
        <v>1383.1</v>
      </c>
      <c r="P1489">
        <v>1383.1</v>
      </c>
      <c r="Q1489">
        <v>1379.61</v>
      </c>
      <c r="R1489">
        <v>10393918</v>
      </c>
      <c r="S1489">
        <v>14339582068.9</v>
      </c>
      <c r="T1489">
        <v>152320</v>
      </c>
      <c r="U1489">
        <v>8255745</v>
      </c>
      <c r="V1489">
        <v>79.430000000000007</v>
      </c>
      <c r="W1489" s="3">
        <f>StockData[[#This Row],[CLOSE]]-StockData[[#This Row],[PREV. CLOSE]]</f>
        <v>9.6999999999998181</v>
      </c>
      <c r="X1489" s="2">
        <f>IFERROR((StockData[[#This Row],[CLOSE]]-StockData[[#This Row],[PREV. CLOSE]])/StockData[[#This Row],[PREV. CLOSE]],0)</f>
        <v>7.0627639434977553E-3</v>
      </c>
      <c r="Y1489" t="str">
        <f>IF(StockData[[#This Row],[Daily Return %]]&gt;0,"Gain",IF(StockData[[#This Row],[Daily Return %]]&lt;0,"Loss","No Change"))</f>
        <v>Gain</v>
      </c>
    </row>
    <row r="1490" spans="1:25" x14ac:dyDescent="0.3">
      <c r="A1490" s="1">
        <v>45981</v>
      </c>
      <c r="B1490" s="1" t="s">
        <v>1534</v>
      </c>
      <c r="C1490" s="1" t="s">
        <v>254</v>
      </c>
      <c r="D1490">
        <f>MONTH(StockData[[#This Row],[DATE]])</f>
        <v>11</v>
      </c>
      <c r="E1490">
        <v>2025</v>
      </c>
      <c r="F1490" t="s">
        <v>231</v>
      </c>
      <c r="G1490" t="str">
        <f>"Q"&amp;ROUNDUP(StockData[[#This Row],[Month Number]]/3,0)</f>
        <v>Q4</v>
      </c>
      <c r="H1490" s="1" t="s">
        <v>1059</v>
      </c>
      <c r="I1490" s="1" t="s">
        <v>29</v>
      </c>
      <c r="J1490" t="s">
        <v>30</v>
      </c>
      <c r="K1490">
        <v>1380.1</v>
      </c>
      <c r="L1490">
        <v>1388.3</v>
      </c>
      <c r="M1490">
        <v>1375.4</v>
      </c>
      <c r="N1490">
        <v>1383.1</v>
      </c>
      <c r="O1490">
        <v>1382</v>
      </c>
      <c r="P1490">
        <v>1383</v>
      </c>
      <c r="Q1490">
        <v>1381.32</v>
      </c>
      <c r="R1490">
        <v>10131863</v>
      </c>
      <c r="S1490">
        <v>13995331858.299999</v>
      </c>
      <c r="T1490">
        <v>199484</v>
      </c>
      <c r="U1490">
        <v>6088338</v>
      </c>
      <c r="V1490">
        <v>60.09</v>
      </c>
      <c r="W1490" s="3">
        <f>StockData[[#This Row],[CLOSE]]-StockData[[#This Row],[PREV. CLOSE]]</f>
        <v>-9.9999999999909051E-2</v>
      </c>
      <c r="X1490" s="2">
        <f>IFERROR((StockData[[#This Row],[CLOSE]]-StockData[[#This Row],[PREV. CLOSE]])/StockData[[#This Row],[PREV. CLOSE]],0)</f>
        <v>-7.2301352035217313E-5</v>
      </c>
      <c r="Y1490" t="str">
        <f>IF(StockData[[#This Row],[Daily Return %]]&gt;0,"Gain",IF(StockData[[#This Row],[Daily Return %]]&lt;0,"Loss","No Change"))</f>
        <v>Loss</v>
      </c>
    </row>
    <row r="1491" spans="1:25" x14ac:dyDescent="0.3">
      <c r="A1491" s="1">
        <v>45982</v>
      </c>
      <c r="B1491" s="1" t="s">
        <v>1535</v>
      </c>
      <c r="C1491" s="1" t="s">
        <v>254</v>
      </c>
      <c r="D1491">
        <f>MONTH(StockData[[#This Row],[DATE]])</f>
        <v>11</v>
      </c>
      <c r="E1491">
        <v>2025</v>
      </c>
      <c r="F1491" t="s">
        <v>231</v>
      </c>
      <c r="G1491" t="str">
        <f>"Q"&amp;ROUNDUP(StockData[[#This Row],[Month Number]]/3,0)</f>
        <v>Q4</v>
      </c>
      <c r="H1491" s="1" t="s">
        <v>1059</v>
      </c>
      <c r="I1491" s="1" t="s">
        <v>29</v>
      </c>
      <c r="J1491" t="s">
        <v>30</v>
      </c>
      <c r="K1491">
        <v>1373</v>
      </c>
      <c r="L1491">
        <v>1376</v>
      </c>
      <c r="M1491">
        <v>1364.6</v>
      </c>
      <c r="N1491">
        <v>1383</v>
      </c>
      <c r="O1491">
        <v>1369</v>
      </c>
      <c r="P1491">
        <v>1369.5</v>
      </c>
      <c r="Q1491">
        <v>1369.27</v>
      </c>
      <c r="R1491">
        <v>11483595</v>
      </c>
      <c r="S1491">
        <v>15724108014.6</v>
      </c>
      <c r="T1491">
        <v>171633</v>
      </c>
      <c r="U1491">
        <v>8258055</v>
      </c>
      <c r="V1491">
        <v>71.91</v>
      </c>
      <c r="W1491" s="3">
        <f>StockData[[#This Row],[CLOSE]]-StockData[[#This Row],[PREV. CLOSE]]</f>
        <v>-13.5</v>
      </c>
      <c r="X1491" s="2">
        <f>IFERROR((StockData[[#This Row],[CLOSE]]-StockData[[#This Row],[PREV. CLOSE]])/StockData[[#This Row],[PREV. CLOSE]],0)</f>
        <v>-9.7613882863340565E-3</v>
      </c>
      <c r="Y1491" t="str">
        <f>IF(StockData[[#This Row],[Daily Return %]]&gt;0,"Gain",IF(StockData[[#This Row],[Daily Return %]]&lt;0,"Loss","No Change"))</f>
        <v>Loss</v>
      </c>
    </row>
    <row r="1492" spans="1:25" x14ac:dyDescent="0.3">
      <c r="A1492" s="1">
        <v>45985</v>
      </c>
      <c r="B1492" s="1" t="s">
        <v>1536</v>
      </c>
      <c r="C1492" s="1" t="s">
        <v>254</v>
      </c>
      <c r="D1492">
        <f>MONTH(StockData[[#This Row],[DATE]])</f>
        <v>11</v>
      </c>
      <c r="E1492">
        <v>2025</v>
      </c>
      <c r="F1492" t="s">
        <v>231</v>
      </c>
      <c r="G1492" t="str">
        <f>"Q"&amp;ROUNDUP(StockData[[#This Row],[Month Number]]/3,0)</f>
        <v>Q4</v>
      </c>
      <c r="H1492" s="1" t="s">
        <v>1059</v>
      </c>
      <c r="I1492" s="1" t="s">
        <v>29</v>
      </c>
      <c r="J1492" t="s">
        <v>30</v>
      </c>
      <c r="K1492">
        <v>1373.3</v>
      </c>
      <c r="L1492">
        <v>1377</v>
      </c>
      <c r="M1492">
        <v>1361.5</v>
      </c>
      <c r="N1492">
        <v>1369.5</v>
      </c>
      <c r="O1492">
        <v>1366</v>
      </c>
      <c r="P1492">
        <v>1368.4</v>
      </c>
      <c r="Q1492">
        <v>1369.72</v>
      </c>
      <c r="R1492">
        <v>15896003</v>
      </c>
      <c r="S1492">
        <v>21773146809.900002</v>
      </c>
      <c r="T1492">
        <v>192513</v>
      </c>
      <c r="U1492">
        <v>10497061</v>
      </c>
      <c r="V1492">
        <v>66.040000000000006</v>
      </c>
      <c r="W1492" s="3">
        <f>StockData[[#This Row],[CLOSE]]-StockData[[#This Row],[PREV. CLOSE]]</f>
        <v>-1.0999999999999091</v>
      </c>
      <c r="X1492" s="2">
        <f>IFERROR((StockData[[#This Row],[CLOSE]]-StockData[[#This Row],[PREV. CLOSE]])/StockData[[#This Row],[PREV. CLOSE]],0)</f>
        <v>-8.0321285140555606E-4</v>
      </c>
      <c r="Y1492" t="str">
        <f>IF(StockData[[#This Row],[Daily Return %]]&gt;0,"Gain",IF(StockData[[#This Row],[Daily Return %]]&lt;0,"Loss","No Change"))</f>
        <v>Loss</v>
      </c>
    </row>
    <row r="1493" spans="1:25" x14ac:dyDescent="0.3">
      <c r="A1493" s="1">
        <v>45986</v>
      </c>
      <c r="B1493" s="1" t="s">
        <v>1537</v>
      </c>
      <c r="C1493" s="1" t="s">
        <v>254</v>
      </c>
      <c r="D1493">
        <f>MONTH(StockData[[#This Row],[DATE]])</f>
        <v>11</v>
      </c>
      <c r="E1493">
        <v>2025</v>
      </c>
      <c r="F1493" t="s">
        <v>231</v>
      </c>
      <c r="G1493" t="str">
        <f>"Q"&amp;ROUNDUP(StockData[[#This Row],[Month Number]]/3,0)</f>
        <v>Q4</v>
      </c>
      <c r="H1493" s="1" t="s">
        <v>1059</v>
      </c>
      <c r="I1493" s="1" t="s">
        <v>29</v>
      </c>
      <c r="J1493" t="s">
        <v>30</v>
      </c>
      <c r="K1493">
        <v>1365</v>
      </c>
      <c r="L1493">
        <v>1376.9</v>
      </c>
      <c r="M1493">
        <v>1354.3</v>
      </c>
      <c r="N1493">
        <v>1368.4</v>
      </c>
      <c r="O1493">
        <v>1356.9</v>
      </c>
      <c r="P1493">
        <v>1357.8</v>
      </c>
      <c r="Q1493">
        <v>1362.23</v>
      </c>
      <c r="R1493">
        <v>12235000</v>
      </c>
      <c r="S1493">
        <v>16666909341.5</v>
      </c>
      <c r="T1493">
        <v>217159</v>
      </c>
      <c r="U1493">
        <v>6815799</v>
      </c>
      <c r="V1493">
        <v>55.71</v>
      </c>
      <c r="W1493" s="3">
        <f>StockData[[#This Row],[CLOSE]]-StockData[[#This Row],[PREV. CLOSE]]</f>
        <v>-10.600000000000136</v>
      </c>
      <c r="X1493" s="2">
        <f>IFERROR((StockData[[#This Row],[CLOSE]]-StockData[[#This Row],[PREV. CLOSE]])/StockData[[#This Row],[PREV. CLOSE]],0)</f>
        <v>-7.7462730195850156E-3</v>
      </c>
      <c r="Y1493" t="str">
        <f>IF(StockData[[#This Row],[Daily Return %]]&gt;0,"Gain",IF(StockData[[#This Row],[Daily Return %]]&lt;0,"Loss","No Change"))</f>
        <v>Loss</v>
      </c>
    </row>
    <row r="1494" spans="1:25" x14ac:dyDescent="0.3">
      <c r="A1494" s="1">
        <v>45987</v>
      </c>
      <c r="B1494" s="1" t="s">
        <v>1538</v>
      </c>
      <c r="C1494" s="1" t="s">
        <v>254</v>
      </c>
      <c r="D1494">
        <f>MONTH(StockData[[#This Row],[DATE]])</f>
        <v>11</v>
      </c>
      <c r="E1494">
        <v>2025</v>
      </c>
      <c r="F1494" t="s">
        <v>231</v>
      </c>
      <c r="G1494" t="str">
        <f>"Q"&amp;ROUNDUP(StockData[[#This Row],[Month Number]]/3,0)</f>
        <v>Q4</v>
      </c>
      <c r="H1494" s="1" t="s">
        <v>1059</v>
      </c>
      <c r="I1494" s="1" t="s">
        <v>29</v>
      </c>
      <c r="J1494" t="s">
        <v>30</v>
      </c>
      <c r="K1494">
        <v>1360</v>
      </c>
      <c r="L1494">
        <v>1377</v>
      </c>
      <c r="M1494">
        <v>1359.9</v>
      </c>
      <c r="N1494">
        <v>1357.8</v>
      </c>
      <c r="O1494">
        <v>1375</v>
      </c>
      <c r="P1494">
        <v>1375</v>
      </c>
      <c r="Q1494">
        <v>1369.92</v>
      </c>
      <c r="R1494">
        <v>9659004</v>
      </c>
      <c r="S1494">
        <v>13232068784.9</v>
      </c>
      <c r="T1494">
        <v>140169</v>
      </c>
      <c r="U1494">
        <v>6155439</v>
      </c>
      <c r="V1494">
        <v>63.73</v>
      </c>
      <c r="W1494" s="3">
        <f>StockData[[#This Row],[CLOSE]]-StockData[[#This Row],[PREV. CLOSE]]</f>
        <v>17.200000000000045</v>
      </c>
      <c r="X1494" s="2">
        <f>IFERROR((StockData[[#This Row],[CLOSE]]-StockData[[#This Row],[PREV. CLOSE]])/StockData[[#This Row],[PREV. CLOSE]],0)</f>
        <v>1.2667550449256184E-2</v>
      </c>
      <c r="Y1494" t="str">
        <f>IF(StockData[[#This Row],[Daily Return %]]&gt;0,"Gain",IF(StockData[[#This Row],[Daily Return %]]&lt;0,"Loss","No Change"))</f>
        <v>Gain</v>
      </c>
    </row>
    <row r="1495" spans="1:25" x14ac:dyDescent="0.3">
      <c r="A1495" s="1">
        <v>45988</v>
      </c>
      <c r="B1495" s="1" t="s">
        <v>1539</v>
      </c>
      <c r="C1495" s="1" t="s">
        <v>254</v>
      </c>
      <c r="D1495">
        <f>MONTH(StockData[[#This Row],[DATE]])</f>
        <v>11</v>
      </c>
      <c r="E1495">
        <v>2025</v>
      </c>
      <c r="F1495" t="s">
        <v>231</v>
      </c>
      <c r="G1495" t="str">
        <f>"Q"&amp;ROUNDUP(StockData[[#This Row],[Month Number]]/3,0)</f>
        <v>Q4</v>
      </c>
      <c r="H1495" s="1" t="s">
        <v>1059</v>
      </c>
      <c r="I1495" s="1" t="s">
        <v>29</v>
      </c>
      <c r="J1495" t="s">
        <v>30</v>
      </c>
      <c r="K1495">
        <v>1379</v>
      </c>
      <c r="L1495">
        <v>1394</v>
      </c>
      <c r="M1495">
        <v>1375.7</v>
      </c>
      <c r="N1495">
        <v>1375</v>
      </c>
      <c r="O1495">
        <v>1393.9</v>
      </c>
      <c r="P1495">
        <v>1392.2</v>
      </c>
      <c r="Q1495">
        <v>1388.89</v>
      </c>
      <c r="R1495">
        <v>15158741</v>
      </c>
      <c r="S1495">
        <v>21053799768.400002</v>
      </c>
      <c r="T1495">
        <v>232290</v>
      </c>
      <c r="U1495">
        <v>10606393</v>
      </c>
      <c r="V1495">
        <v>69.97</v>
      </c>
      <c r="W1495" s="3">
        <f>StockData[[#This Row],[CLOSE]]-StockData[[#This Row],[PREV. CLOSE]]</f>
        <v>17.200000000000045</v>
      </c>
      <c r="X1495" s="2">
        <f>IFERROR((StockData[[#This Row],[CLOSE]]-StockData[[#This Row],[PREV. CLOSE]])/StockData[[#This Row],[PREV. CLOSE]],0)</f>
        <v>1.2509090909090942E-2</v>
      </c>
      <c r="Y1495" t="str">
        <f>IF(StockData[[#This Row],[Daily Return %]]&gt;0,"Gain",IF(StockData[[#This Row],[Daily Return %]]&lt;0,"Loss","No Change"))</f>
        <v>Gain</v>
      </c>
    </row>
    <row r="1496" spans="1:25" x14ac:dyDescent="0.3">
      <c r="A1496" s="1">
        <v>45989</v>
      </c>
      <c r="B1496" s="1" t="s">
        <v>1540</v>
      </c>
      <c r="C1496" s="1" t="s">
        <v>254</v>
      </c>
      <c r="D1496">
        <f>MONTH(StockData[[#This Row],[DATE]])</f>
        <v>11</v>
      </c>
      <c r="E1496">
        <v>2025</v>
      </c>
      <c r="F1496" t="s">
        <v>231</v>
      </c>
      <c r="G1496" t="str">
        <f>"Q"&amp;ROUNDUP(StockData[[#This Row],[Month Number]]/3,0)</f>
        <v>Q4</v>
      </c>
      <c r="H1496" s="1" t="s">
        <v>1059</v>
      </c>
      <c r="I1496" s="1" t="s">
        <v>29</v>
      </c>
      <c r="J1496" t="s">
        <v>30</v>
      </c>
      <c r="K1496">
        <v>1392</v>
      </c>
      <c r="L1496">
        <v>1398.5</v>
      </c>
      <c r="M1496">
        <v>1385.6</v>
      </c>
      <c r="N1496">
        <v>1392.2</v>
      </c>
      <c r="O1496">
        <v>1388.4</v>
      </c>
      <c r="P1496">
        <v>1388.8</v>
      </c>
      <c r="Q1496">
        <v>1390.33</v>
      </c>
      <c r="R1496">
        <v>7683986</v>
      </c>
      <c r="S1496">
        <v>10683252227</v>
      </c>
      <c r="T1496">
        <v>198302</v>
      </c>
      <c r="U1496">
        <v>5935156</v>
      </c>
      <c r="V1496">
        <v>77.239999999999995</v>
      </c>
      <c r="W1496" s="3">
        <f>StockData[[#This Row],[CLOSE]]-StockData[[#This Row],[PREV. CLOSE]]</f>
        <v>-3.4000000000000909</v>
      </c>
      <c r="X1496" s="2">
        <f>IFERROR((StockData[[#This Row],[CLOSE]]-StockData[[#This Row],[PREV. CLOSE]])/StockData[[#This Row],[PREV. CLOSE]],0)</f>
        <v>-2.4421778480104087E-3</v>
      </c>
      <c r="Y1496" t="str">
        <f>IF(StockData[[#This Row],[Daily Return %]]&gt;0,"Gain",IF(StockData[[#This Row],[Daily Return %]]&lt;0,"Loss","No Change"))</f>
        <v>Loss</v>
      </c>
    </row>
    <row r="1497" spans="1:25" x14ac:dyDescent="0.3">
      <c r="A1497" s="1">
        <v>45992</v>
      </c>
      <c r="B1497" s="1" t="s">
        <v>1541</v>
      </c>
      <c r="C1497" s="1" t="s">
        <v>274</v>
      </c>
      <c r="D1497">
        <f>MONTH(StockData[[#This Row],[DATE]])</f>
        <v>12</v>
      </c>
      <c r="E1497">
        <v>2025</v>
      </c>
      <c r="F1497" t="s">
        <v>231</v>
      </c>
      <c r="G1497" t="str">
        <f>"Q"&amp;ROUNDUP(StockData[[#This Row],[Month Number]]/3,0)</f>
        <v>Q4</v>
      </c>
      <c r="H1497" s="1" t="s">
        <v>1059</v>
      </c>
      <c r="I1497" s="1" t="s">
        <v>29</v>
      </c>
      <c r="J1497" t="s">
        <v>30</v>
      </c>
      <c r="K1497">
        <v>1394</v>
      </c>
      <c r="L1497">
        <v>1400</v>
      </c>
      <c r="M1497">
        <v>1385.4</v>
      </c>
      <c r="N1497">
        <v>1388.8</v>
      </c>
      <c r="O1497">
        <v>1390.2</v>
      </c>
      <c r="P1497">
        <v>1390.1</v>
      </c>
      <c r="Q1497">
        <v>1393.22</v>
      </c>
      <c r="R1497">
        <v>8867593</v>
      </c>
      <c r="S1497">
        <v>12354467146.1</v>
      </c>
      <c r="T1497">
        <v>225630</v>
      </c>
      <c r="U1497">
        <v>6105611</v>
      </c>
      <c r="V1497">
        <v>68.849999999999994</v>
      </c>
      <c r="W1497" s="3">
        <f>StockData[[#This Row],[CLOSE]]-StockData[[#This Row],[PREV. CLOSE]]</f>
        <v>1.2999999999999545</v>
      </c>
      <c r="X1497" s="2">
        <f>IFERROR((StockData[[#This Row],[CLOSE]]-StockData[[#This Row],[PREV. CLOSE]])/StockData[[#This Row],[PREV. CLOSE]],0)</f>
        <v>9.3605990783406871E-4</v>
      </c>
      <c r="Y1497" t="str">
        <f>IF(StockData[[#This Row],[Daily Return %]]&gt;0,"Gain",IF(StockData[[#This Row],[Daily Return %]]&lt;0,"Loss","No Change"))</f>
        <v>Gain</v>
      </c>
    </row>
    <row r="1498" spans="1:25" x14ac:dyDescent="0.3">
      <c r="A1498" s="1">
        <v>45993</v>
      </c>
      <c r="B1498" s="1" t="s">
        <v>1542</v>
      </c>
      <c r="C1498" s="1" t="s">
        <v>274</v>
      </c>
      <c r="D1498">
        <f>MONTH(StockData[[#This Row],[DATE]])</f>
        <v>12</v>
      </c>
      <c r="E1498">
        <v>2025</v>
      </c>
      <c r="F1498" t="s">
        <v>231</v>
      </c>
      <c r="G1498" t="str">
        <f>"Q"&amp;ROUNDUP(StockData[[#This Row],[Month Number]]/3,0)</f>
        <v>Q4</v>
      </c>
      <c r="H1498" s="1" t="s">
        <v>1059</v>
      </c>
      <c r="I1498" s="1" t="s">
        <v>29</v>
      </c>
      <c r="J1498" t="s">
        <v>30</v>
      </c>
      <c r="K1498">
        <v>1381.8</v>
      </c>
      <c r="L1498">
        <v>1381.8</v>
      </c>
      <c r="M1498">
        <v>1370.6</v>
      </c>
      <c r="N1498">
        <v>1390.1</v>
      </c>
      <c r="O1498">
        <v>1373.8</v>
      </c>
      <c r="P1498">
        <v>1373</v>
      </c>
      <c r="Q1498">
        <v>1374.68</v>
      </c>
      <c r="R1498">
        <v>12126396</v>
      </c>
      <c r="S1498">
        <v>16669881069.6</v>
      </c>
      <c r="T1498">
        <v>335552</v>
      </c>
      <c r="U1498">
        <v>7884547</v>
      </c>
      <c r="V1498">
        <v>65.02</v>
      </c>
      <c r="W1498" s="3">
        <f>StockData[[#This Row],[CLOSE]]-StockData[[#This Row],[PREV. CLOSE]]</f>
        <v>-17.099999999999909</v>
      </c>
      <c r="X1498" s="2">
        <f>IFERROR((StockData[[#This Row],[CLOSE]]-StockData[[#This Row],[PREV. CLOSE]])/StockData[[#This Row],[PREV. CLOSE]],0)</f>
        <v>-1.2301273289691324E-2</v>
      </c>
      <c r="Y1498" t="str">
        <f>IF(StockData[[#This Row],[Daily Return %]]&gt;0,"Gain",IF(StockData[[#This Row],[Daily Return %]]&lt;0,"Loss","No Change"))</f>
        <v>Loss</v>
      </c>
    </row>
    <row r="1499" spans="1:25" x14ac:dyDescent="0.3">
      <c r="A1499" s="1">
        <v>45994</v>
      </c>
      <c r="B1499" s="1" t="s">
        <v>1543</v>
      </c>
      <c r="C1499" s="1" t="s">
        <v>274</v>
      </c>
      <c r="D1499">
        <f>MONTH(StockData[[#This Row],[DATE]])</f>
        <v>12</v>
      </c>
      <c r="E1499">
        <v>2025</v>
      </c>
      <c r="F1499" t="s">
        <v>231</v>
      </c>
      <c r="G1499" t="str">
        <f>"Q"&amp;ROUNDUP(StockData[[#This Row],[Month Number]]/3,0)</f>
        <v>Q4</v>
      </c>
      <c r="H1499" s="1" t="s">
        <v>1059</v>
      </c>
      <c r="I1499" s="1" t="s">
        <v>29</v>
      </c>
      <c r="J1499" t="s">
        <v>30</v>
      </c>
      <c r="K1499">
        <v>1367</v>
      </c>
      <c r="L1499">
        <v>1394.2</v>
      </c>
      <c r="M1499">
        <v>1367</v>
      </c>
      <c r="N1499">
        <v>1373</v>
      </c>
      <c r="O1499">
        <v>1392</v>
      </c>
      <c r="P1499">
        <v>1391.5</v>
      </c>
      <c r="Q1499">
        <v>1383</v>
      </c>
      <c r="R1499">
        <v>7955933</v>
      </c>
      <c r="S1499">
        <v>11003040759.700001</v>
      </c>
      <c r="T1499">
        <v>182044</v>
      </c>
      <c r="U1499">
        <v>5349782</v>
      </c>
      <c r="V1499">
        <v>67.239999999999995</v>
      </c>
      <c r="W1499" s="3">
        <f>StockData[[#This Row],[CLOSE]]-StockData[[#This Row],[PREV. CLOSE]]</f>
        <v>18.5</v>
      </c>
      <c r="X1499" s="2">
        <f>IFERROR((StockData[[#This Row],[CLOSE]]-StockData[[#This Row],[PREV. CLOSE]])/StockData[[#This Row],[PREV. CLOSE]],0)</f>
        <v>1.3474144209759651E-2</v>
      </c>
      <c r="Y1499" t="str">
        <f>IF(StockData[[#This Row],[Daily Return %]]&gt;0,"Gain",IF(StockData[[#This Row],[Daily Return %]]&lt;0,"Loss","No Change"))</f>
        <v>Gain</v>
      </c>
    </row>
    <row r="1500" spans="1:25" x14ac:dyDescent="0.3">
      <c r="A1500" s="1">
        <v>45995</v>
      </c>
      <c r="B1500" s="1" t="s">
        <v>1544</v>
      </c>
      <c r="C1500" s="1" t="s">
        <v>274</v>
      </c>
      <c r="D1500">
        <f>MONTH(StockData[[#This Row],[DATE]])</f>
        <v>12</v>
      </c>
      <c r="E1500">
        <v>2025</v>
      </c>
      <c r="F1500" t="s">
        <v>231</v>
      </c>
      <c r="G1500" t="str">
        <f>"Q"&amp;ROUNDUP(StockData[[#This Row],[Month Number]]/3,0)</f>
        <v>Q4</v>
      </c>
      <c r="H1500" s="1" t="s">
        <v>1059</v>
      </c>
      <c r="I1500" s="1" t="s">
        <v>29</v>
      </c>
      <c r="J1500" t="s">
        <v>30</v>
      </c>
      <c r="K1500">
        <v>1387</v>
      </c>
      <c r="L1500">
        <v>1391.6</v>
      </c>
      <c r="M1500">
        <v>1379.9</v>
      </c>
      <c r="N1500">
        <v>1391.5</v>
      </c>
      <c r="O1500">
        <v>1386</v>
      </c>
      <c r="P1500">
        <v>1386.7</v>
      </c>
      <c r="Q1500">
        <v>1385.21</v>
      </c>
      <c r="R1500">
        <v>7373909</v>
      </c>
      <c r="S1500">
        <v>10214431633.6</v>
      </c>
      <c r="T1500">
        <v>189163</v>
      </c>
      <c r="U1500">
        <v>5194119</v>
      </c>
      <c r="V1500">
        <v>70.44</v>
      </c>
      <c r="W1500" s="3">
        <f>StockData[[#This Row],[CLOSE]]-StockData[[#This Row],[PREV. CLOSE]]</f>
        <v>-4.7999999999999545</v>
      </c>
      <c r="X1500" s="2">
        <f>IFERROR((StockData[[#This Row],[CLOSE]]-StockData[[#This Row],[PREV. CLOSE]])/StockData[[#This Row],[PREV. CLOSE]],0)</f>
        <v>-3.4495149119654722E-3</v>
      </c>
      <c r="Y1500" t="str">
        <f>IF(StockData[[#This Row],[Daily Return %]]&gt;0,"Gain",IF(StockData[[#This Row],[Daily Return %]]&lt;0,"Loss","No Change"))</f>
        <v>Loss</v>
      </c>
    </row>
    <row r="1501" spans="1:25" x14ac:dyDescent="0.3">
      <c r="A1501" s="1">
        <v>45996</v>
      </c>
      <c r="B1501" s="1" t="s">
        <v>1545</v>
      </c>
      <c r="C1501" s="1" t="s">
        <v>274</v>
      </c>
      <c r="D1501">
        <f>MONTH(StockData[[#This Row],[DATE]])</f>
        <v>12</v>
      </c>
      <c r="E1501">
        <v>2025</v>
      </c>
      <c r="F1501" t="s">
        <v>231</v>
      </c>
      <c r="G1501" t="str">
        <f>"Q"&amp;ROUNDUP(StockData[[#This Row],[Month Number]]/3,0)</f>
        <v>Q4</v>
      </c>
      <c r="H1501" s="1" t="s">
        <v>1059</v>
      </c>
      <c r="I1501" s="1" t="s">
        <v>29</v>
      </c>
      <c r="J1501" t="s">
        <v>30</v>
      </c>
      <c r="K1501">
        <v>1381</v>
      </c>
      <c r="L1501">
        <v>1395.3</v>
      </c>
      <c r="M1501">
        <v>1381</v>
      </c>
      <c r="N1501">
        <v>1386.7</v>
      </c>
      <c r="O1501">
        <v>1392.5</v>
      </c>
      <c r="P1501">
        <v>1392.5</v>
      </c>
      <c r="Q1501">
        <v>1390.49</v>
      </c>
      <c r="R1501">
        <v>4942638</v>
      </c>
      <c r="S1501">
        <v>6872704506.8999996</v>
      </c>
      <c r="T1501">
        <v>130513</v>
      </c>
      <c r="U1501">
        <v>3022563</v>
      </c>
      <c r="V1501">
        <v>61.15</v>
      </c>
      <c r="W1501" s="3">
        <f>StockData[[#This Row],[CLOSE]]-StockData[[#This Row],[PREV. CLOSE]]</f>
        <v>5.7999999999999545</v>
      </c>
      <c r="X1501" s="2">
        <f>IFERROR((StockData[[#This Row],[CLOSE]]-StockData[[#This Row],[PREV. CLOSE]])/StockData[[#This Row],[PREV. CLOSE]],0)</f>
        <v>4.18259176462101E-3</v>
      </c>
      <c r="Y1501" t="str">
        <f>IF(StockData[[#This Row],[Daily Return %]]&gt;0,"Gain",IF(StockData[[#This Row],[Daily Return %]]&lt;0,"Loss","No Change"))</f>
        <v>Gain</v>
      </c>
    </row>
    <row r="1502" spans="1:25" x14ac:dyDescent="0.3">
      <c r="A1502" s="1">
        <v>45999</v>
      </c>
      <c r="B1502" s="1" t="s">
        <v>1546</v>
      </c>
      <c r="C1502" s="1" t="s">
        <v>274</v>
      </c>
      <c r="D1502">
        <f>MONTH(StockData[[#This Row],[DATE]])</f>
        <v>12</v>
      </c>
      <c r="E1502">
        <v>2025</v>
      </c>
      <c r="F1502" t="s">
        <v>231</v>
      </c>
      <c r="G1502" t="str">
        <f>"Q"&amp;ROUNDUP(StockData[[#This Row],[Month Number]]/3,0)</f>
        <v>Q4</v>
      </c>
      <c r="H1502" s="1" t="s">
        <v>1059</v>
      </c>
      <c r="I1502" s="1" t="s">
        <v>29</v>
      </c>
      <c r="J1502" t="s">
        <v>30</v>
      </c>
      <c r="K1502">
        <v>1387</v>
      </c>
      <c r="L1502">
        <v>1394.9</v>
      </c>
      <c r="M1502">
        <v>1383.3</v>
      </c>
      <c r="N1502">
        <v>1392.5</v>
      </c>
      <c r="O1502">
        <v>1387.5</v>
      </c>
      <c r="P1502">
        <v>1389.6</v>
      </c>
      <c r="Q1502">
        <v>1388.87</v>
      </c>
      <c r="R1502">
        <v>7826227</v>
      </c>
      <c r="S1502">
        <v>10869628559.200001</v>
      </c>
      <c r="T1502">
        <v>177670</v>
      </c>
      <c r="U1502">
        <v>5253093</v>
      </c>
      <c r="V1502">
        <v>67.12</v>
      </c>
      <c r="W1502" s="3">
        <f>StockData[[#This Row],[CLOSE]]-StockData[[#This Row],[PREV. CLOSE]]</f>
        <v>-2.9000000000000909</v>
      </c>
      <c r="X1502" s="2">
        <f>IFERROR((StockData[[#This Row],[CLOSE]]-StockData[[#This Row],[PREV. CLOSE]])/StockData[[#This Row],[PREV. CLOSE]],0)</f>
        <v>-2.0825852782765464E-3</v>
      </c>
      <c r="Y1502" t="str">
        <f>IF(StockData[[#This Row],[Daily Return %]]&gt;0,"Gain",IF(StockData[[#This Row],[Daily Return %]]&lt;0,"Loss","No Change"))</f>
        <v>Loss</v>
      </c>
    </row>
    <row r="1503" spans="1:25" x14ac:dyDescent="0.3">
      <c r="A1503" s="1">
        <v>46000</v>
      </c>
      <c r="B1503" s="1" t="s">
        <v>1547</v>
      </c>
      <c r="C1503" s="1" t="s">
        <v>274</v>
      </c>
      <c r="D1503">
        <f>MONTH(StockData[[#This Row],[DATE]])</f>
        <v>12</v>
      </c>
      <c r="E1503">
        <v>2025</v>
      </c>
      <c r="F1503" t="s">
        <v>231</v>
      </c>
      <c r="G1503" t="str">
        <f>"Q"&amp;ROUNDUP(StockData[[#This Row],[Month Number]]/3,0)</f>
        <v>Q4</v>
      </c>
      <c r="H1503" s="1" t="s">
        <v>1059</v>
      </c>
      <c r="I1503" s="1" t="s">
        <v>29</v>
      </c>
      <c r="J1503" t="s">
        <v>30</v>
      </c>
      <c r="K1503">
        <v>1379.9</v>
      </c>
      <c r="L1503">
        <v>1384.3</v>
      </c>
      <c r="M1503">
        <v>1373.4</v>
      </c>
      <c r="N1503">
        <v>1389.6</v>
      </c>
      <c r="O1503">
        <v>1375</v>
      </c>
      <c r="P1503">
        <v>1375.2</v>
      </c>
      <c r="Q1503">
        <v>1377.4</v>
      </c>
      <c r="R1503">
        <v>10492030</v>
      </c>
      <c r="S1503">
        <v>14451676568.299999</v>
      </c>
      <c r="T1503">
        <v>175866</v>
      </c>
      <c r="U1503">
        <v>6508576</v>
      </c>
      <c r="V1503">
        <v>62.03</v>
      </c>
      <c r="W1503" s="3">
        <f>StockData[[#This Row],[CLOSE]]-StockData[[#This Row],[PREV. CLOSE]]</f>
        <v>-14.399999999999864</v>
      </c>
      <c r="X1503" s="2">
        <f>IFERROR((StockData[[#This Row],[CLOSE]]-StockData[[#This Row],[PREV. CLOSE]])/StockData[[#This Row],[PREV. CLOSE]],0)</f>
        <v>-1.0362694300518038E-2</v>
      </c>
      <c r="Y1503" t="str">
        <f>IF(StockData[[#This Row],[Daily Return %]]&gt;0,"Gain",IF(StockData[[#This Row],[Daily Return %]]&lt;0,"Loss","No Change"))</f>
        <v>Loss</v>
      </c>
    </row>
    <row r="1504" spans="1:25" x14ac:dyDescent="0.3">
      <c r="A1504" s="1">
        <v>46000</v>
      </c>
      <c r="B1504" s="1" t="s">
        <v>1548</v>
      </c>
      <c r="C1504" s="1" t="s">
        <v>274</v>
      </c>
      <c r="D1504">
        <f>MONTH(StockData[[#This Row],[DATE]])</f>
        <v>12</v>
      </c>
      <c r="E1504">
        <v>2025</v>
      </c>
      <c r="F1504" t="s">
        <v>231</v>
      </c>
      <c r="G1504" t="str">
        <f>"Q"&amp;ROUNDUP(StockData[[#This Row],[Month Number]]/3,0)</f>
        <v>Q4</v>
      </c>
      <c r="H1504" s="1" t="s">
        <v>1059</v>
      </c>
      <c r="I1504" s="1" t="s">
        <v>29</v>
      </c>
      <c r="J1504" t="s">
        <v>30</v>
      </c>
      <c r="K1504">
        <v>1379.9</v>
      </c>
      <c r="L1504">
        <v>1384.3</v>
      </c>
      <c r="M1504">
        <v>1373.4</v>
      </c>
      <c r="N1504">
        <v>1389.6</v>
      </c>
      <c r="O1504">
        <v>1375</v>
      </c>
      <c r="P1504">
        <v>1375.2</v>
      </c>
      <c r="Q1504">
        <v>1377.4</v>
      </c>
      <c r="R1504">
        <v>10492030</v>
      </c>
      <c r="S1504">
        <v>14451676568.299999</v>
      </c>
      <c r="T1504">
        <v>175866</v>
      </c>
      <c r="U1504">
        <v>6508576</v>
      </c>
      <c r="V1504">
        <v>62.03</v>
      </c>
      <c r="W1504" s="3">
        <f>StockData[[#This Row],[CLOSE]]-StockData[[#This Row],[PREV. CLOSE]]</f>
        <v>-14.399999999999864</v>
      </c>
      <c r="X1504" s="2">
        <f>IFERROR((StockData[[#This Row],[CLOSE]]-StockData[[#This Row],[PREV. CLOSE]])/StockData[[#This Row],[PREV. CLOSE]],0)</f>
        <v>-1.0362694300518038E-2</v>
      </c>
      <c r="Y1504" t="str">
        <f>IF(StockData[[#This Row],[Daily Return %]]&gt;0,"Gain",IF(StockData[[#This Row],[Daily Return %]]&lt;0,"Loss","No Change"))</f>
        <v>Loss</v>
      </c>
    </row>
    <row r="1505" spans="1:25" x14ac:dyDescent="0.3">
      <c r="A1505" s="1">
        <v>46001</v>
      </c>
      <c r="B1505" s="1" t="s">
        <v>1549</v>
      </c>
      <c r="C1505" s="1" t="s">
        <v>274</v>
      </c>
      <c r="D1505">
        <f>MONTH(StockData[[#This Row],[DATE]])</f>
        <v>12</v>
      </c>
      <c r="E1505">
        <v>2025</v>
      </c>
      <c r="F1505" t="s">
        <v>231</v>
      </c>
      <c r="G1505" t="str">
        <f>"Q"&amp;ROUNDUP(StockData[[#This Row],[Month Number]]/3,0)</f>
        <v>Q4</v>
      </c>
      <c r="H1505" s="1" t="s">
        <v>1059</v>
      </c>
      <c r="I1505" s="1" t="s">
        <v>29</v>
      </c>
      <c r="J1505" t="s">
        <v>30</v>
      </c>
      <c r="K1505">
        <v>1377.9</v>
      </c>
      <c r="L1505">
        <v>1379.4</v>
      </c>
      <c r="M1505">
        <v>1357.9</v>
      </c>
      <c r="N1505">
        <v>1375.2</v>
      </c>
      <c r="O1505">
        <v>1364.5</v>
      </c>
      <c r="P1505">
        <v>1363.6</v>
      </c>
      <c r="Q1505">
        <v>1366.49</v>
      </c>
      <c r="R1505">
        <v>8725381</v>
      </c>
      <c r="S1505">
        <v>11923188503.5</v>
      </c>
      <c r="T1505">
        <v>164913</v>
      </c>
      <c r="U1505">
        <v>6617328</v>
      </c>
      <c r="V1505">
        <v>75.84</v>
      </c>
      <c r="W1505" s="3">
        <f>StockData[[#This Row],[CLOSE]]-StockData[[#This Row],[PREV. CLOSE]]</f>
        <v>-11.600000000000136</v>
      </c>
      <c r="X1505" s="2">
        <f>IFERROR((StockData[[#This Row],[CLOSE]]-StockData[[#This Row],[PREV. CLOSE]])/StockData[[#This Row],[PREV. CLOSE]],0)</f>
        <v>-8.4351367073881144E-3</v>
      </c>
      <c r="Y1505" t="str">
        <f>IF(StockData[[#This Row],[Daily Return %]]&gt;0,"Gain",IF(StockData[[#This Row],[Daily Return %]]&lt;0,"Loss","No Change"))</f>
        <v>Loss</v>
      </c>
    </row>
    <row r="1506" spans="1:25" x14ac:dyDescent="0.3">
      <c r="A1506" s="1">
        <v>46002</v>
      </c>
      <c r="B1506" s="1" t="s">
        <v>1550</v>
      </c>
      <c r="C1506" s="1" t="s">
        <v>274</v>
      </c>
      <c r="D1506">
        <f>MONTH(StockData[[#This Row],[DATE]])</f>
        <v>12</v>
      </c>
      <c r="E1506">
        <v>2025</v>
      </c>
      <c r="F1506" t="s">
        <v>231</v>
      </c>
      <c r="G1506" t="str">
        <f>"Q"&amp;ROUNDUP(StockData[[#This Row],[Month Number]]/3,0)</f>
        <v>Q4</v>
      </c>
      <c r="H1506" s="1" t="s">
        <v>1059</v>
      </c>
      <c r="I1506" s="1" t="s">
        <v>29</v>
      </c>
      <c r="J1506" t="s">
        <v>30</v>
      </c>
      <c r="K1506">
        <v>1363.7</v>
      </c>
      <c r="L1506">
        <v>1366.6</v>
      </c>
      <c r="M1506">
        <v>1352.8</v>
      </c>
      <c r="N1506">
        <v>1363.6</v>
      </c>
      <c r="O1506">
        <v>1361</v>
      </c>
      <c r="P1506">
        <v>1360</v>
      </c>
      <c r="Q1506">
        <v>1360.4</v>
      </c>
      <c r="R1506">
        <v>6734750</v>
      </c>
      <c r="S1506">
        <v>9161934313.7000008</v>
      </c>
      <c r="T1506">
        <v>166103</v>
      </c>
      <c r="U1506">
        <v>4575945</v>
      </c>
      <c r="V1506">
        <v>67.95</v>
      </c>
      <c r="W1506" s="3">
        <f>StockData[[#This Row],[CLOSE]]-StockData[[#This Row],[PREV. CLOSE]]</f>
        <v>-3.5999999999999091</v>
      </c>
      <c r="X1506" s="2">
        <f>IFERROR((StockData[[#This Row],[CLOSE]]-StockData[[#This Row],[PREV. CLOSE]])/StockData[[#This Row],[PREV. CLOSE]],0)</f>
        <v>-2.640070401877317E-3</v>
      </c>
      <c r="Y1506" t="str">
        <f>IF(StockData[[#This Row],[Daily Return %]]&gt;0,"Gain",IF(StockData[[#This Row],[Daily Return %]]&lt;0,"Loss","No Change"))</f>
        <v>Loss</v>
      </c>
    </row>
    <row r="1507" spans="1:25" x14ac:dyDescent="0.3">
      <c r="A1507" s="1">
        <v>46003</v>
      </c>
      <c r="B1507" s="1" t="s">
        <v>1551</v>
      </c>
      <c r="C1507" s="1" t="s">
        <v>274</v>
      </c>
      <c r="D1507">
        <f>MONTH(StockData[[#This Row],[DATE]])</f>
        <v>12</v>
      </c>
      <c r="E1507">
        <v>2025</v>
      </c>
      <c r="F1507" t="s">
        <v>231</v>
      </c>
      <c r="G1507" t="str">
        <f>"Q"&amp;ROUNDUP(StockData[[#This Row],[Month Number]]/3,0)</f>
        <v>Q4</v>
      </c>
      <c r="H1507" s="1" t="s">
        <v>1059</v>
      </c>
      <c r="I1507" s="1" t="s">
        <v>29</v>
      </c>
      <c r="J1507" t="s">
        <v>30</v>
      </c>
      <c r="K1507">
        <v>1368</v>
      </c>
      <c r="L1507">
        <v>1370.7</v>
      </c>
      <c r="M1507">
        <v>1363.3</v>
      </c>
      <c r="N1507">
        <v>1360</v>
      </c>
      <c r="O1507">
        <v>1366</v>
      </c>
      <c r="P1507">
        <v>1366</v>
      </c>
      <c r="Q1507">
        <v>1366.43</v>
      </c>
      <c r="R1507">
        <v>3890885</v>
      </c>
      <c r="S1507">
        <v>5316635958.1999998</v>
      </c>
      <c r="T1507">
        <v>113064</v>
      </c>
      <c r="U1507">
        <v>2917482</v>
      </c>
      <c r="V1507">
        <v>74.98</v>
      </c>
      <c r="W1507" s="3">
        <f>StockData[[#This Row],[CLOSE]]-StockData[[#This Row],[PREV. CLOSE]]</f>
        <v>6</v>
      </c>
      <c r="X1507" s="2">
        <f>IFERROR((StockData[[#This Row],[CLOSE]]-StockData[[#This Row],[PREV. CLOSE]])/StockData[[#This Row],[PREV. CLOSE]],0)</f>
        <v>4.4117647058823529E-3</v>
      </c>
      <c r="Y1507" t="str">
        <f>IF(StockData[[#This Row],[Daily Return %]]&gt;0,"Gain",IF(StockData[[#This Row],[Daily Return %]]&lt;0,"Loss","No Change"))</f>
        <v>Gain</v>
      </c>
    </row>
    <row r="1508" spans="1:25" x14ac:dyDescent="0.3">
      <c r="A1508" s="1">
        <v>46006</v>
      </c>
      <c r="B1508" s="1" t="s">
        <v>1552</v>
      </c>
      <c r="C1508" s="1" t="s">
        <v>274</v>
      </c>
      <c r="D1508">
        <f>MONTH(StockData[[#This Row],[DATE]])</f>
        <v>12</v>
      </c>
      <c r="E1508">
        <v>2025</v>
      </c>
      <c r="F1508" t="s">
        <v>231</v>
      </c>
      <c r="G1508" t="str">
        <f>"Q"&amp;ROUNDUP(StockData[[#This Row],[Month Number]]/3,0)</f>
        <v>Q4</v>
      </c>
      <c r="H1508" s="1" t="s">
        <v>1059</v>
      </c>
      <c r="I1508" s="1" t="s">
        <v>29</v>
      </c>
      <c r="J1508" t="s">
        <v>30</v>
      </c>
      <c r="K1508">
        <v>1356.1</v>
      </c>
      <c r="L1508">
        <v>1370</v>
      </c>
      <c r="M1508">
        <v>1356.1</v>
      </c>
      <c r="N1508">
        <v>1366</v>
      </c>
      <c r="O1508">
        <v>1365</v>
      </c>
      <c r="P1508">
        <v>1365.2</v>
      </c>
      <c r="Q1508">
        <v>1364.54</v>
      </c>
      <c r="R1508">
        <v>5342530</v>
      </c>
      <c r="S1508">
        <v>7290105034.8999996</v>
      </c>
      <c r="T1508">
        <v>267792</v>
      </c>
      <c r="U1508">
        <v>3570527</v>
      </c>
      <c r="V1508">
        <v>66.83</v>
      </c>
      <c r="W1508" s="3">
        <f>StockData[[#This Row],[CLOSE]]-StockData[[#This Row],[PREV. CLOSE]]</f>
        <v>-0.79999999999995453</v>
      </c>
      <c r="X1508" s="2">
        <f>IFERROR((StockData[[#This Row],[CLOSE]]-StockData[[#This Row],[PREV. CLOSE]])/StockData[[#This Row],[PREV. CLOSE]],0)</f>
        <v>-5.8565153733525221E-4</v>
      </c>
      <c r="Y1508" t="str">
        <f>IF(StockData[[#This Row],[Daily Return %]]&gt;0,"Gain",IF(StockData[[#This Row],[Daily Return %]]&lt;0,"Loss","No Change"))</f>
        <v>Loss</v>
      </c>
    </row>
    <row r="1509" spans="1:25" x14ac:dyDescent="0.3">
      <c r="A1509" s="1">
        <v>46007</v>
      </c>
      <c r="B1509" s="1" t="s">
        <v>1553</v>
      </c>
      <c r="C1509" s="1" t="s">
        <v>274</v>
      </c>
      <c r="D1509">
        <f>MONTH(StockData[[#This Row],[DATE]])</f>
        <v>12</v>
      </c>
      <c r="E1509">
        <v>2025</v>
      </c>
      <c r="F1509" t="s">
        <v>231</v>
      </c>
      <c r="G1509" t="str">
        <f>"Q"&amp;ROUNDUP(StockData[[#This Row],[Month Number]]/3,0)</f>
        <v>Q4</v>
      </c>
      <c r="H1509" s="1" t="s">
        <v>1059</v>
      </c>
      <c r="I1509" s="1" t="s">
        <v>29</v>
      </c>
      <c r="J1509" t="s">
        <v>30</v>
      </c>
      <c r="K1509">
        <v>1364</v>
      </c>
      <c r="L1509">
        <v>1368.7</v>
      </c>
      <c r="M1509">
        <v>1355.5</v>
      </c>
      <c r="N1509">
        <v>1365.2</v>
      </c>
      <c r="O1509">
        <v>1366.6</v>
      </c>
      <c r="P1509">
        <v>1366</v>
      </c>
      <c r="Q1509">
        <v>1363.69</v>
      </c>
      <c r="R1509">
        <v>12359741</v>
      </c>
      <c r="S1509">
        <v>16854916855</v>
      </c>
      <c r="T1509">
        <v>345540</v>
      </c>
      <c r="U1509">
        <v>5395046</v>
      </c>
      <c r="V1509">
        <v>43.65</v>
      </c>
      <c r="W1509" s="3">
        <f>StockData[[#This Row],[CLOSE]]-StockData[[#This Row],[PREV. CLOSE]]</f>
        <v>0.79999999999995453</v>
      </c>
      <c r="X1509" s="2">
        <f>IFERROR((StockData[[#This Row],[CLOSE]]-StockData[[#This Row],[PREV. CLOSE]])/StockData[[#This Row],[PREV. CLOSE]],0)</f>
        <v>5.8599472604743219E-4</v>
      </c>
      <c r="Y1509" t="str">
        <f>IF(StockData[[#This Row],[Daily Return %]]&gt;0,"Gain",IF(StockData[[#This Row],[Daily Return %]]&lt;0,"Loss","No Change"))</f>
        <v>Gain</v>
      </c>
    </row>
    <row r="1510" spans="1:25" x14ac:dyDescent="0.3">
      <c r="A1510" s="1">
        <v>46008</v>
      </c>
      <c r="B1510" s="1" t="s">
        <v>1554</v>
      </c>
      <c r="C1510" s="1" t="s">
        <v>274</v>
      </c>
      <c r="D1510">
        <f>MONTH(StockData[[#This Row],[DATE]])</f>
        <v>12</v>
      </c>
      <c r="E1510">
        <v>2025</v>
      </c>
      <c r="F1510" t="s">
        <v>231</v>
      </c>
      <c r="G1510" t="str">
        <f>"Q"&amp;ROUNDUP(StockData[[#This Row],[Month Number]]/3,0)</f>
        <v>Q4</v>
      </c>
      <c r="H1510" s="1" t="s">
        <v>1059</v>
      </c>
      <c r="I1510" s="1" t="s">
        <v>29</v>
      </c>
      <c r="J1510" t="s">
        <v>30</v>
      </c>
      <c r="K1510">
        <v>1365</v>
      </c>
      <c r="L1510">
        <v>1365</v>
      </c>
      <c r="M1510">
        <v>1343.1</v>
      </c>
      <c r="N1510">
        <v>1366</v>
      </c>
      <c r="O1510">
        <v>1353.5</v>
      </c>
      <c r="P1510">
        <v>1352.4</v>
      </c>
      <c r="Q1510">
        <v>1350.59</v>
      </c>
      <c r="R1510">
        <v>9440391</v>
      </c>
      <c r="S1510">
        <v>12750064577.5</v>
      </c>
      <c r="T1510">
        <v>199498</v>
      </c>
      <c r="U1510">
        <v>5714275</v>
      </c>
      <c r="V1510">
        <v>60.53</v>
      </c>
      <c r="W1510" s="3">
        <f>StockData[[#This Row],[CLOSE]]-StockData[[#This Row],[PREV. CLOSE]]</f>
        <v>-13.599999999999909</v>
      </c>
      <c r="X1510" s="2">
        <f>IFERROR((StockData[[#This Row],[CLOSE]]-StockData[[#This Row],[PREV. CLOSE]])/StockData[[#This Row],[PREV. CLOSE]],0)</f>
        <v>-9.9560761346997873E-3</v>
      </c>
      <c r="Y1510" t="str">
        <f>IF(StockData[[#This Row],[Daily Return %]]&gt;0,"Gain",IF(StockData[[#This Row],[Daily Return %]]&lt;0,"Loss","No Change"))</f>
        <v>Loss</v>
      </c>
    </row>
    <row r="1511" spans="1:25" x14ac:dyDescent="0.3">
      <c r="A1511" s="1">
        <v>46009</v>
      </c>
      <c r="B1511" s="1" t="s">
        <v>1555</v>
      </c>
      <c r="C1511" s="1" t="s">
        <v>274</v>
      </c>
      <c r="D1511">
        <f>MONTH(StockData[[#This Row],[DATE]])</f>
        <v>12</v>
      </c>
      <c r="E1511">
        <v>2025</v>
      </c>
      <c r="F1511" t="s">
        <v>231</v>
      </c>
      <c r="G1511" t="str">
        <f>"Q"&amp;ROUNDUP(StockData[[#This Row],[Month Number]]/3,0)</f>
        <v>Q4</v>
      </c>
      <c r="H1511" s="1" t="s">
        <v>1059</v>
      </c>
      <c r="I1511" s="1" t="s">
        <v>29</v>
      </c>
      <c r="J1511" t="s">
        <v>30</v>
      </c>
      <c r="K1511">
        <v>1346.3</v>
      </c>
      <c r="L1511">
        <v>1369.5</v>
      </c>
      <c r="M1511">
        <v>1345.5</v>
      </c>
      <c r="N1511">
        <v>1352.4</v>
      </c>
      <c r="O1511">
        <v>1357</v>
      </c>
      <c r="P1511">
        <v>1356.8</v>
      </c>
      <c r="Q1511">
        <v>1360.11</v>
      </c>
      <c r="R1511">
        <v>7314573</v>
      </c>
      <c r="S1511">
        <v>9948607088.3999996</v>
      </c>
      <c r="T1511">
        <v>207464</v>
      </c>
      <c r="U1511">
        <v>3541972</v>
      </c>
      <c r="V1511">
        <v>48.42</v>
      </c>
      <c r="W1511" s="3">
        <f>StockData[[#This Row],[CLOSE]]-StockData[[#This Row],[PREV. CLOSE]]</f>
        <v>4.3999999999998636</v>
      </c>
      <c r="X1511" s="2">
        <f>IFERROR((StockData[[#This Row],[CLOSE]]-StockData[[#This Row],[PREV. CLOSE]])/StockData[[#This Row],[PREV. CLOSE]],0)</f>
        <v>3.2534753031646432E-3</v>
      </c>
      <c r="Y1511" t="str">
        <f>IF(StockData[[#This Row],[Daily Return %]]&gt;0,"Gain",IF(StockData[[#This Row],[Daily Return %]]&lt;0,"Loss","No Change"))</f>
        <v>Gain</v>
      </c>
    </row>
    <row r="1512" spans="1:25" x14ac:dyDescent="0.3">
      <c r="A1512" s="1">
        <v>46010</v>
      </c>
      <c r="B1512" s="1" t="s">
        <v>1556</v>
      </c>
      <c r="C1512" s="1" t="s">
        <v>274</v>
      </c>
      <c r="D1512">
        <f>MONTH(StockData[[#This Row],[DATE]])</f>
        <v>12</v>
      </c>
      <c r="E1512">
        <v>2025</v>
      </c>
      <c r="F1512" t="s">
        <v>231</v>
      </c>
      <c r="G1512" t="str">
        <f>"Q"&amp;ROUNDUP(StockData[[#This Row],[Month Number]]/3,0)</f>
        <v>Q4</v>
      </c>
      <c r="H1512" s="1" t="s">
        <v>1059</v>
      </c>
      <c r="I1512" s="1" t="s">
        <v>29</v>
      </c>
      <c r="J1512" t="s">
        <v>30</v>
      </c>
      <c r="K1512">
        <v>1354</v>
      </c>
      <c r="L1512">
        <v>1360.4</v>
      </c>
      <c r="M1512">
        <v>1350.8</v>
      </c>
      <c r="N1512">
        <v>1356.8</v>
      </c>
      <c r="O1512">
        <v>1354.3</v>
      </c>
      <c r="P1512">
        <v>1354.1</v>
      </c>
      <c r="Q1512">
        <v>1354.21</v>
      </c>
      <c r="R1512">
        <v>14318512</v>
      </c>
      <c r="S1512">
        <v>19390242360.799999</v>
      </c>
      <c r="T1512">
        <v>224715</v>
      </c>
      <c r="U1512">
        <v>11321180</v>
      </c>
      <c r="V1512">
        <v>79.069999999999993</v>
      </c>
      <c r="W1512" s="3">
        <f>StockData[[#This Row],[CLOSE]]-StockData[[#This Row],[PREV. CLOSE]]</f>
        <v>-2.7000000000000455</v>
      </c>
      <c r="X1512" s="2">
        <f>IFERROR((StockData[[#This Row],[CLOSE]]-StockData[[#This Row],[PREV. CLOSE]])/StockData[[#This Row],[PREV. CLOSE]],0)</f>
        <v>-1.989976415094373E-3</v>
      </c>
      <c r="Y1512" t="str">
        <f>IF(StockData[[#This Row],[Daily Return %]]&gt;0,"Gain",IF(StockData[[#This Row],[Daily Return %]]&lt;0,"Loss","No Change"))</f>
        <v>Loss</v>
      </c>
    </row>
    <row r="1513" spans="1:25" x14ac:dyDescent="0.3">
      <c r="A1513" s="1">
        <v>46013</v>
      </c>
      <c r="B1513" s="1" t="s">
        <v>1557</v>
      </c>
      <c r="C1513" s="1" t="s">
        <v>274</v>
      </c>
      <c r="D1513">
        <f>MONTH(StockData[[#This Row],[DATE]])</f>
        <v>12</v>
      </c>
      <c r="E1513">
        <v>2025</v>
      </c>
      <c r="F1513" t="s">
        <v>231</v>
      </c>
      <c r="G1513" t="str">
        <f>"Q"&amp;ROUNDUP(StockData[[#This Row],[Month Number]]/3,0)</f>
        <v>Q4</v>
      </c>
      <c r="H1513" s="1" t="s">
        <v>1059</v>
      </c>
      <c r="I1513" s="1" t="s">
        <v>29</v>
      </c>
      <c r="J1513" t="s">
        <v>30</v>
      </c>
      <c r="K1513">
        <v>1358</v>
      </c>
      <c r="L1513">
        <v>1371.3</v>
      </c>
      <c r="M1513">
        <v>1354.8</v>
      </c>
      <c r="N1513">
        <v>1354.1</v>
      </c>
      <c r="O1513">
        <v>1367.5</v>
      </c>
      <c r="P1513">
        <v>1368.5</v>
      </c>
      <c r="Q1513">
        <v>1365.67</v>
      </c>
      <c r="R1513">
        <v>9375294</v>
      </c>
      <c r="S1513">
        <v>12803546328.799999</v>
      </c>
      <c r="T1513">
        <v>204189</v>
      </c>
      <c r="U1513">
        <v>5879943</v>
      </c>
      <c r="V1513">
        <v>62.72</v>
      </c>
      <c r="W1513" s="3">
        <f>StockData[[#This Row],[CLOSE]]-StockData[[#This Row],[PREV. CLOSE]]</f>
        <v>14.400000000000091</v>
      </c>
      <c r="X1513" s="2">
        <f>IFERROR((StockData[[#This Row],[CLOSE]]-StockData[[#This Row],[PREV. CLOSE]])/StockData[[#This Row],[PREV. CLOSE]],0)</f>
        <v>1.0634369692046446E-2</v>
      </c>
      <c r="Y1513" t="str">
        <f>IF(StockData[[#This Row],[Daily Return %]]&gt;0,"Gain",IF(StockData[[#This Row],[Daily Return %]]&lt;0,"Loss","No Change"))</f>
        <v>Gain</v>
      </c>
    </row>
    <row r="1514" spans="1:25" x14ac:dyDescent="0.3">
      <c r="A1514" s="1">
        <v>46014</v>
      </c>
      <c r="B1514" s="1" t="s">
        <v>1558</v>
      </c>
      <c r="C1514" s="1" t="s">
        <v>274</v>
      </c>
      <c r="D1514">
        <f>MONTH(StockData[[#This Row],[DATE]])</f>
        <v>12</v>
      </c>
      <c r="E1514">
        <v>2025</v>
      </c>
      <c r="F1514" t="s">
        <v>231</v>
      </c>
      <c r="G1514" t="str">
        <f>"Q"&amp;ROUNDUP(StockData[[#This Row],[Month Number]]/3,0)</f>
        <v>Q4</v>
      </c>
      <c r="H1514" s="1" t="s">
        <v>1059</v>
      </c>
      <c r="I1514" s="1" t="s">
        <v>29</v>
      </c>
      <c r="J1514" t="s">
        <v>30</v>
      </c>
      <c r="K1514">
        <v>1361.1</v>
      </c>
      <c r="L1514">
        <v>1365</v>
      </c>
      <c r="M1514">
        <v>1357</v>
      </c>
      <c r="N1514">
        <v>1368.5</v>
      </c>
      <c r="O1514">
        <v>1362.4</v>
      </c>
      <c r="P1514">
        <v>1363</v>
      </c>
      <c r="Q1514">
        <v>1361.81</v>
      </c>
      <c r="R1514">
        <v>9105467</v>
      </c>
      <c r="S1514">
        <v>12399897178.6</v>
      </c>
      <c r="T1514">
        <v>231134</v>
      </c>
      <c r="U1514">
        <v>4435940</v>
      </c>
      <c r="V1514">
        <v>48.72</v>
      </c>
      <c r="W1514" s="3">
        <f>StockData[[#This Row],[CLOSE]]-StockData[[#This Row],[PREV. CLOSE]]</f>
        <v>-5.5</v>
      </c>
      <c r="X1514" s="2">
        <f>IFERROR((StockData[[#This Row],[CLOSE]]-StockData[[#This Row],[PREV. CLOSE]])/StockData[[#This Row],[PREV. CLOSE]],0)</f>
        <v>-4.0189989039093902E-3</v>
      </c>
      <c r="Y1514" t="str">
        <f>IF(StockData[[#This Row],[Daily Return %]]&gt;0,"Gain",IF(StockData[[#This Row],[Daily Return %]]&lt;0,"Loss","No Change"))</f>
        <v>Loss</v>
      </c>
    </row>
    <row r="1515" spans="1:25" x14ac:dyDescent="0.3">
      <c r="A1515" s="1">
        <v>46015</v>
      </c>
      <c r="B1515" s="1" t="s">
        <v>1559</v>
      </c>
      <c r="C1515" s="1" t="s">
        <v>274</v>
      </c>
      <c r="D1515">
        <f>MONTH(StockData[[#This Row],[DATE]])</f>
        <v>12</v>
      </c>
      <c r="E1515">
        <v>2025</v>
      </c>
      <c r="F1515" t="s">
        <v>231</v>
      </c>
      <c r="G1515" t="str">
        <f>"Q"&amp;ROUNDUP(StockData[[#This Row],[Month Number]]/3,0)</f>
        <v>Q4</v>
      </c>
      <c r="H1515" s="1" t="s">
        <v>1059</v>
      </c>
      <c r="I1515" s="1" t="s">
        <v>29</v>
      </c>
      <c r="J1515" t="s">
        <v>30</v>
      </c>
      <c r="K1515">
        <v>1363.8</v>
      </c>
      <c r="L1515">
        <v>1368.2</v>
      </c>
      <c r="M1515">
        <v>1357.6</v>
      </c>
      <c r="N1515">
        <v>1363</v>
      </c>
      <c r="O1515">
        <v>1359</v>
      </c>
      <c r="P1515">
        <v>1359.8</v>
      </c>
      <c r="Q1515">
        <v>1362.26</v>
      </c>
      <c r="R1515">
        <v>8955140</v>
      </c>
      <c r="S1515">
        <v>12199271454</v>
      </c>
      <c r="T1515">
        <v>163168</v>
      </c>
      <c r="U1515">
        <v>4398930</v>
      </c>
      <c r="V1515">
        <v>49.12</v>
      </c>
      <c r="W1515" s="3">
        <f>StockData[[#This Row],[CLOSE]]-StockData[[#This Row],[PREV. CLOSE]]</f>
        <v>-3.2000000000000455</v>
      </c>
      <c r="X1515" s="2">
        <f>IFERROR((StockData[[#This Row],[CLOSE]]-StockData[[#This Row],[PREV. CLOSE]])/StockData[[#This Row],[PREV. CLOSE]],0)</f>
        <v>-2.3477622890682652E-3</v>
      </c>
      <c r="Y1515" t="str">
        <f>IF(StockData[[#This Row],[Daily Return %]]&gt;0,"Gain",IF(StockData[[#This Row],[Daily Return %]]&lt;0,"Loss","No Change"))</f>
        <v>Loss</v>
      </c>
    </row>
    <row r="1516" spans="1:25" x14ac:dyDescent="0.3">
      <c r="A1516" s="1">
        <v>46017</v>
      </c>
      <c r="B1516" s="1" t="s">
        <v>1560</v>
      </c>
      <c r="C1516" s="1" t="s">
        <v>274</v>
      </c>
      <c r="D1516">
        <f>MONTH(StockData[[#This Row],[DATE]])</f>
        <v>12</v>
      </c>
      <c r="E1516">
        <v>2025</v>
      </c>
      <c r="F1516" t="s">
        <v>231</v>
      </c>
      <c r="G1516" t="str">
        <f>"Q"&amp;ROUNDUP(StockData[[#This Row],[Month Number]]/3,0)</f>
        <v>Q4</v>
      </c>
      <c r="H1516" s="1" t="s">
        <v>1059</v>
      </c>
      <c r="I1516" s="1" t="s">
        <v>29</v>
      </c>
      <c r="J1516" t="s">
        <v>30</v>
      </c>
      <c r="K1516">
        <v>1356.5</v>
      </c>
      <c r="L1516">
        <v>1362</v>
      </c>
      <c r="M1516">
        <v>1348.5</v>
      </c>
      <c r="N1516">
        <v>1359.8</v>
      </c>
      <c r="O1516">
        <v>1351</v>
      </c>
      <c r="P1516">
        <v>1350.4</v>
      </c>
      <c r="Q1516">
        <v>1353.25</v>
      </c>
      <c r="R1516">
        <v>2812144</v>
      </c>
      <c r="S1516">
        <v>3805533190</v>
      </c>
      <c r="T1516">
        <v>92194</v>
      </c>
      <c r="U1516">
        <v>1854240</v>
      </c>
      <c r="V1516">
        <v>65.94</v>
      </c>
      <c r="W1516" s="3">
        <f>StockData[[#This Row],[CLOSE]]-StockData[[#This Row],[PREV. CLOSE]]</f>
        <v>-9.3999999999998636</v>
      </c>
      <c r="X1516" s="2">
        <f>IFERROR((StockData[[#This Row],[CLOSE]]-StockData[[#This Row],[PREV. CLOSE]])/StockData[[#This Row],[PREV. CLOSE]],0)</f>
        <v>-6.9127812913662772E-3</v>
      </c>
      <c r="Y1516" t="str">
        <f>IF(StockData[[#This Row],[Daily Return %]]&gt;0,"Gain",IF(StockData[[#This Row],[Daily Return %]]&lt;0,"Loss","No Change"))</f>
        <v>Loss</v>
      </c>
    </row>
    <row r="1517" spans="1:25" x14ac:dyDescent="0.3">
      <c r="A1517" s="1">
        <v>46020</v>
      </c>
      <c r="B1517" s="1" t="s">
        <v>1561</v>
      </c>
      <c r="C1517" s="1" t="s">
        <v>274</v>
      </c>
      <c r="D1517">
        <f>MONTH(StockData[[#This Row],[DATE]])</f>
        <v>12</v>
      </c>
      <c r="E1517">
        <v>2025</v>
      </c>
      <c r="F1517" t="s">
        <v>231</v>
      </c>
      <c r="G1517" t="str">
        <f>"Q"&amp;ROUNDUP(StockData[[#This Row],[Month Number]]/3,0)</f>
        <v>Q4</v>
      </c>
      <c r="H1517" s="1" t="s">
        <v>1059</v>
      </c>
      <c r="I1517" s="1" t="s">
        <v>29</v>
      </c>
      <c r="J1517" t="s">
        <v>30</v>
      </c>
      <c r="K1517">
        <v>1352.1</v>
      </c>
      <c r="L1517">
        <v>1355.7</v>
      </c>
      <c r="M1517">
        <v>1341.5</v>
      </c>
      <c r="N1517">
        <v>1350.4</v>
      </c>
      <c r="O1517">
        <v>1343.6</v>
      </c>
      <c r="P1517">
        <v>1343.3</v>
      </c>
      <c r="Q1517">
        <v>1346.07</v>
      </c>
      <c r="R1517">
        <v>6057201</v>
      </c>
      <c r="S1517">
        <v>8153410855.3999996</v>
      </c>
      <c r="T1517">
        <v>145962</v>
      </c>
      <c r="U1517">
        <v>3788268</v>
      </c>
      <c r="V1517">
        <v>62.54</v>
      </c>
      <c r="W1517" s="3">
        <f>StockData[[#This Row],[CLOSE]]-StockData[[#This Row],[PREV. CLOSE]]</f>
        <v>-7.1000000000001364</v>
      </c>
      <c r="X1517" s="2">
        <f>IFERROR((StockData[[#This Row],[CLOSE]]-StockData[[#This Row],[PREV. CLOSE]])/StockData[[#This Row],[PREV. CLOSE]],0)</f>
        <v>-5.2577014218010481E-3</v>
      </c>
      <c r="Y1517" t="str">
        <f>IF(StockData[[#This Row],[Daily Return %]]&gt;0,"Gain",IF(StockData[[#This Row],[Daily Return %]]&lt;0,"Loss","No Change"))</f>
        <v>Loss</v>
      </c>
    </row>
    <row r="1518" spans="1:25" x14ac:dyDescent="0.3">
      <c r="A1518" s="1">
        <v>46021</v>
      </c>
      <c r="B1518" s="1" t="s">
        <v>1562</v>
      </c>
      <c r="C1518" s="1" t="s">
        <v>274</v>
      </c>
      <c r="D1518">
        <f>MONTH(StockData[[#This Row],[DATE]])</f>
        <v>12</v>
      </c>
      <c r="E1518">
        <v>2025</v>
      </c>
      <c r="F1518" t="s">
        <v>231</v>
      </c>
      <c r="G1518" t="str">
        <f>"Q"&amp;ROUNDUP(StockData[[#This Row],[Month Number]]/3,0)</f>
        <v>Q4</v>
      </c>
      <c r="H1518" s="1" t="s">
        <v>1059</v>
      </c>
      <c r="I1518" s="1" t="s">
        <v>29</v>
      </c>
      <c r="J1518" t="s">
        <v>30</v>
      </c>
      <c r="K1518">
        <v>1343.3</v>
      </c>
      <c r="L1518">
        <v>1347.1</v>
      </c>
      <c r="M1518">
        <v>1338.1</v>
      </c>
      <c r="N1518">
        <v>1343.3</v>
      </c>
      <c r="O1518">
        <v>1347</v>
      </c>
      <c r="P1518">
        <v>1342.5</v>
      </c>
      <c r="Q1518">
        <v>1341.94</v>
      </c>
      <c r="R1518">
        <v>18621277</v>
      </c>
      <c r="S1518">
        <v>24988603546.5</v>
      </c>
      <c r="T1518">
        <v>261375</v>
      </c>
      <c r="U1518">
        <v>12833261</v>
      </c>
      <c r="V1518">
        <v>68.92</v>
      </c>
      <c r="W1518" s="3">
        <f>StockData[[#This Row],[CLOSE]]-StockData[[#This Row],[PREV. CLOSE]]</f>
        <v>-0.79999999999995453</v>
      </c>
      <c r="X1518" s="2">
        <f>IFERROR((StockData[[#This Row],[CLOSE]]-StockData[[#This Row],[PREV. CLOSE]])/StockData[[#This Row],[PREV. CLOSE]],0)</f>
        <v>-5.9554827663214069E-4</v>
      </c>
      <c r="Y1518" t="str">
        <f>IF(StockData[[#This Row],[Daily Return %]]&gt;0,"Gain",IF(StockData[[#This Row],[Daily Return %]]&lt;0,"Loss","No Change"))</f>
        <v>Loss</v>
      </c>
    </row>
    <row r="1519" spans="1:25" x14ac:dyDescent="0.3">
      <c r="A1519" s="1">
        <v>46022</v>
      </c>
      <c r="B1519" s="1" t="s">
        <v>1563</v>
      </c>
      <c r="C1519" s="1" t="s">
        <v>274</v>
      </c>
      <c r="D1519">
        <f>MONTH(StockData[[#This Row],[DATE]])</f>
        <v>12</v>
      </c>
      <c r="E1519">
        <v>2025</v>
      </c>
      <c r="F1519" t="s">
        <v>231</v>
      </c>
      <c r="G1519" t="str">
        <f>"Q"&amp;ROUNDUP(StockData[[#This Row],[Month Number]]/3,0)</f>
        <v>Q4</v>
      </c>
      <c r="H1519" s="1" t="s">
        <v>1059</v>
      </c>
      <c r="I1519" s="1" t="s">
        <v>29</v>
      </c>
      <c r="J1519" t="s">
        <v>30</v>
      </c>
      <c r="K1519">
        <v>1342.8</v>
      </c>
      <c r="L1519">
        <v>1350</v>
      </c>
      <c r="M1519">
        <v>1339.5</v>
      </c>
      <c r="N1519">
        <v>1342.5</v>
      </c>
      <c r="O1519">
        <v>1343</v>
      </c>
      <c r="P1519">
        <v>1342.9</v>
      </c>
      <c r="Q1519">
        <v>1344.37</v>
      </c>
      <c r="R1519">
        <v>6150634</v>
      </c>
      <c r="S1519">
        <v>8268715778.6000004</v>
      </c>
      <c r="T1519">
        <v>133779</v>
      </c>
      <c r="U1519">
        <v>3809816</v>
      </c>
      <c r="V1519">
        <v>61.94</v>
      </c>
      <c r="W1519" s="3">
        <f>StockData[[#This Row],[CLOSE]]-StockData[[#This Row],[PREV. CLOSE]]</f>
        <v>0.40000000000009095</v>
      </c>
      <c r="X1519" s="2">
        <f>IFERROR((StockData[[#This Row],[CLOSE]]-StockData[[#This Row],[PREV. CLOSE]])/StockData[[#This Row],[PREV. CLOSE]],0)</f>
        <v>2.9795158286785172E-4</v>
      </c>
      <c r="Y1519" t="str">
        <f>IF(StockData[[#This Row],[Daily Return %]]&gt;0,"Gain",IF(StockData[[#This Row],[Daily Return %]]&lt;0,"Loss","No Change"))</f>
        <v>Gain</v>
      </c>
    </row>
    <row r="1520" spans="1:25" x14ac:dyDescent="0.3">
      <c r="A1520" s="1">
        <v>45292</v>
      </c>
      <c r="B1520" s="1" t="s">
        <v>1564</v>
      </c>
      <c r="C1520" s="1" t="s">
        <v>26</v>
      </c>
      <c r="D1520">
        <f>MONTH(StockData[[#This Row],[DATE]])</f>
        <v>1</v>
      </c>
      <c r="E1520">
        <v>2024</v>
      </c>
      <c r="F1520" t="s">
        <v>27</v>
      </c>
      <c r="G1520" t="str">
        <f>"Q"&amp;ROUNDUP(StockData[[#This Row],[Month Number]]/3,0)</f>
        <v>Q1</v>
      </c>
      <c r="H1520" s="1" t="s">
        <v>1565</v>
      </c>
      <c r="I1520" s="1" t="s">
        <v>1566</v>
      </c>
      <c r="J1520" t="s">
        <v>30</v>
      </c>
      <c r="K1520">
        <v>3790</v>
      </c>
      <c r="L1520">
        <v>3832</v>
      </c>
      <c r="M1520">
        <v>3773</v>
      </c>
      <c r="N1520">
        <v>3793.4</v>
      </c>
      <c r="O1520">
        <v>3803</v>
      </c>
      <c r="P1520">
        <v>3811.1</v>
      </c>
      <c r="Q1520">
        <v>3804.27</v>
      </c>
      <c r="R1520">
        <v>825907</v>
      </c>
      <c r="S1520">
        <v>3141974600.8499999</v>
      </c>
      <c r="T1520">
        <v>94008</v>
      </c>
      <c r="U1520">
        <v>421397</v>
      </c>
      <c r="V1520">
        <v>51.02</v>
      </c>
      <c r="W1520" s="3">
        <f>StockData[[#This Row],[CLOSE]]-StockData[[#This Row],[PREV. CLOSE]]</f>
        <v>17.699999999999818</v>
      </c>
      <c r="X1520" s="2">
        <f>IFERROR((StockData[[#This Row],[CLOSE]]-StockData[[#This Row],[PREV. CLOSE]])/StockData[[#This Row],[PREV. CLOSE]],0)</f>
        <v>4.6659988400906361E-3</v>
      </c>
      <c r="Y1520" t="str">
        <f>IF(StockData[[#This Row],[Daily Return %]]&gt;0,"Gain",IF(StockData[[#This Row],[Daily Return %]]&lt;0,"Loss","No Change"))</f>
        <v>Gain</v>
      </c>
    </row>
    <row r="1521" spans="1:25" x14ac:dyDescent="0.3">
      <c r="A1521" s="1">
        <v>45293</v>
      </c>
      <c r="B1521" s="1" t="s">
        <v>1567</v>
      </c>
      <c r="C1521" s="1" t="s">
        <v>26</v>
      </c>
      <c r="D1521">
        <f>MONTH(StockData[[#This Row],[DATE]])</f>
        <v>1</v>
      </c>
      <c r="E1521">
        <v>2024</v>
      </c>
      <c r="F1521" t="s">
        <v>27</v>
      </c>
      <c r="G1521" t="str">
        <f>"Q"&amp;ROUNDUP(StockData[[#This Row],[Month Number]]/3,0)</f>
        <v>Q1</v>
      </c>
      <c r="H1521" s="1" t="s">
        <v>1565</v>
      </c>
      <c r="I1521" s="1" t="s">
        <v>1566</v>
      </c>
      <c r="J1521" t="s">
        <v>30</v>
      </c>
      <c r="K1521">
        <v>3811.1</v>
      </c>
      <c r="L1521">
        <v>3811.1</v>
      </c>
      <c r="M1521">
        <v>3767.25</v>
      </c>
      <c r="N1521">
        <v>3811.1</v>
      </c>
      <c r="O1521">
        <v>3781.15</v>
      </c>
      <c r="P1521">
        <v>3783.2</v>
      </c>
      <c r="Q1521">
        <v>3787.05</v>
      </c>
      <c r="R1521">
        <v>1344068</v>
      </c>
      <c r="S1521">
        <v>5090055959.1499996</v>
      </c>
      <c r="T1521">
        <v>133902</v>
      </c>
      <c r="U1521">
        <v>928322</v>
      </c>
      <c r="V1521">
        <v>69.069999999999993</v>
      </c>
      <c r="W1521" s="3">
        <f>StockData[[#This Row],[CLOSE]]-StockData[[#This Row],[PREV. CLOSE]]</f>
        <v>-27.900000000000091</v>
      </c>
      <c r="X1521" s="2">
        <f>IFERROR((StockData[[#This Row],[CLOSE]]-StockData[[#This Row],[PREV. CLOSE]])/StockData[[#This Row],[PREV. CLOSE]],0)</f>
        <v>-7.3207210516648977E-3</v>
      </c>
      <c r="Y1521" t="str">
        <f>IF(StockData[[#This Row],[Daily Return %]]&gt;0,"Gain",IF(StockData[[#This Row],[Daily Return %]]&lt;0,"Loss","No Change"))</f>
        <v>Loss</v>
      </c>
    </row>
    <row r="1522" spans="1:25" x14ac:dyDescent="0.3">
      <c r="A1522" s="1">
        <v>45294</v>
      </c>
      <c r="B1522" s="1" t="s">
        <v>1568</v>
      </c>
      <c r="C1522" s="1" t="s">
        <v>26</v>
      </c>
      <c r="D1522">
        <f>MONTH(StockData[[#This Row],[DATE]])</f>
        <v>1</v>
      </c>
      <c r="E1522">
        <v>2024</v>
      </c>
      <c r="F1522" t="s">
        <v>27</v>
      </c>
      <c r="G1522" t="str">
        <f>"Q"&amp;ROUNDUP(StockData[[#This Row],[Month Number]]/3,0)</f>
        <v>Q1</v>
      </c>
      <c r="H1522" s="1" t="s">
        <v>1565</v>
      </c>
      <c r="I1522" s="1" t="s">
        <v>1566</v>
      </c>
      <c r="J1522" t="s">
        <v>30</v>
      </c>
      <c r="K1522">
        <v>3767</v>
      </c>
      <c r="L1522">
        <v>3771.85</v>
      </c>
      <c r="M1522">
        <v>3687.05</v>
      </c>
      <c r="N1522">
        <v>3783.2</v>
      </c>
      <c r="O1522">
        <v>3692.6</v>
      </c>
      <c r="P1522">
        <v>3691.75</v>
      </c>
      <c r="Q1522">
        <v>3711.76</v>
      </c>
      <c r="R1522">
        <v>1803075</v>
      </c>
      <c r="S1522">
        <v>6692584987.5</v>
      </c>
      <c r="T1522">
        <v>208012</v>
      </c>
      <c r="U1522">
        <v>1188251</v>
      </c>
      <c r="V1522">
        <v>65.900000000000006</v>
      </c>
      <c r="W1522" s="3">
        <f>StockData[[#This Row],[CLOSE]]-StockData[[#This Row],[PREV. CLOSE]]</f>
        <v>-91.449999999999818</v>
      </c>
      <c r="X1522" s="2">
        <f>IFERROR((StockData[[#This Row],[CLOSE]]-StockData[[#This Row],[PREV. CLOSE]])/StockData[[#This Row],[PREV. CLOSE]],0)</f>
        <v>-2.4172658067244612E-2</v>
      </c>
      <c r="Y1522" t="str">
        <f>IF(StockData[[#This Row],[Daily Return %]]&gt;0,"Gain",IF(StockData[[#This Row],[Daily Return %]]&lt;0,"Loss","No Change"))</f>
        <v>Loss</v>
      </c>
    </row>
    <row r="1523" spans="1:25" x14ac:dyDescent="0.3">
      <c r="A1523" s="1">
        <v>45295</v>
      </c>
      <c r="B1523" s="1" t="s">
        <v>1569</v>
      </c>
      <c r="C1523" s="1" t="s">
        <v>26</v>
      </c>
      <c r="D1523">
        <f>MONTH(StockData[[#This Row],[DATE]])</f>
        <v>1</v>
      </c>
      <c r="E1523">
        <v>2024</v>
      </c>
      <c r="F1523" t="s">
        <v>27</v>
      </c>
      <c r="G1523" t="str">
        <f>"Q"&amp;ROUNDUP(StockData[[#This Row],[Month Number]]/3,0)</f>
        <v>Q1</v>
      </c>
      <c r="H1523" s="1" t="s">
        <v>1565</v>
      </c>
      <c r="I1523" s="1" t="s">
        <v>1566</v>
      </c>
      <c r="J1523" t="s">
        <v>30</v>
      </c>
      <c r="K1523">
        <v>3701.75</v>
      </c>
      <c r="L1523">
        <v>3719</v>
      </c>
      <c r="M1523">
        <v>3651</v>
      </c>
      <c r="N1523">
        <v>3691.75</v>
      </c>
      <c r="O1523">
        <v>3668.6</v>
      </c>
      <c r="P1523">
        <v>3666.8</v>
      </c>
      <c r="Q1523">
        <v>3668.32</v>
      </c>
      <c r="R1523">
        <v>3598144</v>
      </c>
      <c r="S1523">
        <v>13199152251.35</v>
      </c>
      <c r="T1523">
        <v>220494</v>
      </c>
      <c r="U1523">
        <v>2670094</v>
      </c>
      <c r="V1523">
        <v>74.209999999999994</v>
      </c>
      <c r="W1523" s="3">
        <f>StockData[[#This Row],[CLOSE]]-StockData[[#This Row],[PREV. CLOSE]]</f>
        <v>-24.949999999999818</v>
      </c>
      <c r="X1523" s="2">
        <f>IFERROR((StockData[[#This Row],[CLOSE]]-StockData[[#This Row],[PREV. CLOSE]])/StockData[[#This Row],[PREV. CLOSE]],0)</f>
        <v>-6.7583124534434397E-3</v>
      </c>
      <c r="Y1523" t="str">
        <f>IF(StockData[[#This Row],[Daily Return %]]&gt;0,"Gain",IF(StockData[[#This Row],[Daily Return %]]&lt;0,"Loss","No Change"))</f>
        <v>Loss</v>
      </c>
    </row>
    <row r="1524" spans="1:25" x14ac:dyDescent="0.3">
      <c r="A1524" s="1">
        <v>45296</v>
      </c>
      <c r="B1524" s="1" t="s">
        <v>1570</v>
      </c>
      <c r="C1524" s="1" t="s">
        <v>26</v>
      </c>
      <c r="D1524">
        <f>MONTH(StockData[[#This Row],[DATE]])</f>
        <v>1</v>
      </c>
      <c r="E1524">
        <v>2024</v>
      </c>
      <c r="F1524" t="s">
        <v>27</v>
      </c>
      <c r="G1524" t="str">
        <f>"Q"&amp;ROUNDUP(StockData[[#This Row],[Month Number]]/3,0)</f>
        <v>Q1</v>
      </c>
      <c r="H1524" s="1" t="s">
        <v>1565</v>
      </c>
      <c r="I1524" s="1" t="s">
        <v>1566</v>
      </c>
      <c r="J1524" t="s">
        <v>30</v>
      </c>
      <c r="K1524">
        <v>3675</v>
      </c>
      <c r="L1524">
        <v>3747.75</v>
      </c>
      <c r="M1524">
        <v>3674.85</v>
      </c>
      <c r="N1524">
        <v>3666.8</v>
      </c>
      <c r="O1524">
        <v>3738.6</v>
      </c>
      <c r="P1524">
        <v>3737.9</v>
      </c>
      <c r="Q1524">
        <v>3721.7</v>
      </c>
      <c r="R1524">
        <v>1963127</v>
      </c>
      <c r="S1524">
        <v>7306170829.6499996</v>
      </c>
      <c r="T1524">
        <v>155406</v>
      </c>
      <c r="U1524">
        <v>1033124</v>
      </c>
      <c r="V1524">
        <v>52.63</v>
      </c>
      <c r="W1524" s="3">
        <f>StockData[[#This Row],[CLOSE]]-StockData[[#This Row],[PREV. CLOSE]]</f>
        <v>71.099999999999909</v>
      </c>
      <c r="X1524" s="2">
        <f>IFERROR((StockData[[#This Row],[CLOSE]]-StockData[[#This Row],[PREV. CLOSE]])/StockData[[#This Row],[PREV. CLOSE]],0)</f>
        <v>1.9390203992582063E-2</v>
      </c>
      <c r="Y1524" t="str">
        <f>IF(StockData[[#This Row],[Daily Return %]]&gt;0,"Gain",IF(StockData[[#This Row],[Daily Return %]]&lt;0,"Loss","No Change"))</f>
        <v>Gain</v>
      </c>
    </row>
    <row r="1525" spans="1:25" x14ac:dyDescent="0.3">
      <c r="A1525" s="1">
        <v>45299</v>
      </c>
      <c r="B1525" s="1" t="s">
        <v>1571</v>
      </c>
      <c r="C1525" s="1" t="s">
        <v>26</v>
      </c>
      <c r="D1525">
        <f>MONTH(StockData[[#This Row],[DATE]])</f>
        <v>1</v>
      </c>
      <c r="E1525">
        <v>2024</v>
      </c>
      <c r="F1525" t="s">
        <v>27</v>
      </c>
      <c r="G1525" t="str">
        <f>"Q"&amp;ROUNDUP(StockData[[#This Row],[Month Number]]/3,0)</f>
        <v>Q1</v>
      </c>
      <c r="H1525" s="1" t="s">
        <v>1565</v>
      </c>
      <c r="I1525" s="1" t="s">
        <v>1566</v>
      </c>
      <c r="J1525" t="s">
        <v>30</v>
      </c>
      <c r="K1525">
        <v>3737.9</v>
      </c>
      <c r="L1525">
        <v>3739.75</v>
      </c>
      <c r="M1525">
        <v>3672.4</v>
      </c>
      <c r="N1525">
        <v>3737.9</v>
      </c>
      <c r="O1525">
        <v>3680.85</v>
      </c>
      <c r="P1525">
        <v>3678.3</v>
      </c>
      <c r="Q1525">
        <v>3696.43</v>
      </c>
      <c r="R1525">
        <v>1067805</v>
      </c>
      <c r="S1525">
        <v>3947062246.4000001</v>
      </c>
      <c r="T1525">
        <v>137547</v>
      </c>
      <c r="U1525">
        <v>629551</v>
      </c>
      <c r="V1525">
        <v>58.96</v>
      </c>
      <c r="W1525" s="3">
        <f>StockData[[#This Row],[CLOSE]]-StockData[[#This Row],[PREV. CLOSE]]</f>
        <v>-59.599999999999909</v>
      </c>
      <c r="X1525" s="2">
        <f>IFERROR((StockData[[#This Row],[CLOSE]]-StockData[[#This Row],[PREV. CLOSE]])/StockData[[#This Row],[PREV. CLOSE]],0)</f>
        <v>-1.5944781829369408E-2</v>
      </c>
      <c r="Y1525" t="str">
        <f>IF(StockData[[#This Row],[Daily Return %]]&gt;0,"Gain",IF(StockData[[#This Row],[Daily Return %]]&lt;0,"Loss","No Change"))</f>
        <v>Loss</v>
      </c>
    </row>
    <row r="1526" spans="1:25" x14ac:dyDescent="0.3">
      <c r="A1526" s="1">
        <v>45300</v>
      </c>
      <c r="B1526" s="1" t="s">
        <v>1572</v>
      </c>
      <c r="C1526" s="1" t="s">
        <v>26</v>
      </c>
      <c r="D1526">
        <f>MONTH(StockData[[#This Row],[DATE]])</f>
        <v>1</v>
      </c>
      <c r="E1526">
        <v>2024</v>
      </c>
      <c r="F1526" t="s">
        <v>27</v>
      </c>
      <c r="G1526" t="str">
        <f>"Q"&amp;ROUNDUP(StockData[[#This Row],[Month Number]]/3,0)</f>
        <v>Q1</v>
      </c>
      <c r="H1526" s="1" t="s">
        <v>1565</v>
      </c>
      <c r="I1526" s="1" t="s">
        <v>1566</v>
      </c>
      <c r="J1526" t="s">
        <v>30</v>
      </c>
      <c r="K1526">
        <v>3709.95</v>
      </c>
      <c r="L1526">
        <v>3752.35</v>
      </c>
      <c r="M1526">
        <v>3682.75</v>
      </c>
      <c r="N1526">
        <v>3678.3</v>
      </c>
      <c r="O1526">
        <v>3696</v>
      </c>
      <c r="P1526">
        <v>3689.9</v>
      </c>
      <c r="Q1526">
        <v>3716.16</v>
      </c>
      <c r="R1526">
        <v>1370944</v>
      </c>
      <c r="S1526">
        <v>5094642955.8500004</v>
      </c>
      <c r="T1526">
        <v>112174</v>
      </c>
      <c r="U1526">
        <v>756812</v>
      </c>
      <c r="V1526">
        <v>55.2</v>
      </c>
      <c r="W1526" s="3">
        <f>StockData[[#This Row],[CLOSE]]-StockData[[#This Row],[PREV. CLOSE]]</f>
        <v>11.599999999999909</v>
      </c>
      <c r="X1526" s="2">
        <f>IFERROR((StockData[[#This Row],[CLOSE]]-StockData[[#This Row],[PREV. CLOSE]])/StockData[[#This Row],[PREV. CLOSE]],0)</f>
        <v>3.1536307533371146E-3</v>
      </c>
      <c r="Y1526" t="str">
        <f>IF(StockData[[#This Row],[Daily Return %]]&gt;0,"Gain",IF(StockData[[#This Row],[Daily Return %]]&lt;0,"Loss","No Change"))</f>
        <v>Gain</v>
      </c>
    </row>
    <row r="1527" spans="1:25" x14ac:dyDescent="0.3">
      <c r="A1527" s="1">
        <v>45301</v>
      </c>
      <c r="B1527" s="1" t="s">
        <v>1573</v>
      </c>
      <c r="C1527" s="1" t="s">
        <v>26</v>
      </c>
      <c r="D1527">
        <f>MONTH(StockData[[#This Row],[DATE]])</f>
        <v>1</v>
      </c>
      <c r="E1527">
        <v>2024</v>
      </c>
      <c r="F1527" t="s">
        <v>27</v>
      </c>
      <c r="G1527" t="str">
        <f>"Q"&amp;ROUNDUP(StockData[[#This Row],[Month Number]]/3,0)</f>
        <v>Q1</v>
      </c>
      <c r="H1527" s="1" t="s">
        <v>1565</v>
      </c>
      <c r="I1527" s="1" t="s">
        <v>1566</v>
      </c>
      <c r="J1527" t="s">
        <v>30</v>
      </c>
      <c r="K1527">
        <v>3690</v>
      </c>
      <c r="L1527">
        <v>3729.25</v>
      </c>
      <c r="M1527">
        <v>3688</v>
      </c>
      <c r="N1527">
        <v>3689.9</v>
      </c>
      <c r="O1527">
        <v>3707.05</v>
      </c>
      <c r="P1527">
        <v>3713.05</v>
      </c>
      <c r="Q1527">
        <v>3706.94</v>
      </c>
      <c r="R1527">
        <v>1292227</v>
      </c>
      <c r="S1527">
        <v>4790202220.3999996</v>
      </c>
      <c r="T1527">
        <v>111912</v>
      </c>
      <c r="U1527">
        <v>755246</v>
      </c>
      <c r="V1527">
        <v>58.45</v>
      </c>
      <c r="W1527" s="3">
        <f>StockData[[#This Row],[CLOSE]]-StockData[[#This Row],[PREV. CLOSE]]</f>
        <v>23.150000000000091</v>
      </c>
      <c r="X1527" s="2">
        <f>IFERROR((StockData[[#This Row],[CLOSE]]-StockData[[#This Row],[PREV. CLOSE]])/StockData[[#This Row],[PREV. CLOSE]],0)</f>
        <v>6.2738827610504594E-3</v>
      </c>
      <c r="Y1527" t="str">
        <f>IF(StockData[[#This Row],[Daily Return %]]&gt;0,"Gain",IF(StockData[[#This Row],[Daily Return %]]&lt;0,"Loss","No Change"))</f>
        <v>Gain</v>
      </c>
    </row>
    <row r="1528" spans="1:25" x14ac:dyDescent="0.3">
      <c r="A1528" s="1">
        <v>45302</v>
      </c>
      <c r="B1528" s="1" t="s">
        <v>1574</v>
      </c>
      <c r="C1528" s="1" t="s">
        <v>26</v>
      </c>
      <c r="D1528">
        <f>MONTH(StockData[[#This Row],[DATE]])</f>
        <v>1</v>
      </c>
      <c r="E1528">
        <v>2024</v>
      </c>
      <c r="F1528" t="s">
        <v>27</v>
      </c>
      <c r="G1528" t="str">
        <f>"Q"&amp;ROUNDUP(StockData[[#This Row],[Month Number]]/3,0)</f>
        <v>Q1</v>
      </c>
      <c r="H1528" s="1" t="s">
        <v>1565</v>
      </c>
      <c r="I1528" s="1" t="s">
        <v>1566</v>
      </c>
      <c r="J1528" t="s">
        <v>30</v>
      </c>
      <c r="K1528">
        <v>3724</v>
      </c>
      <c r="L1528">
        <v>3773</v>
      </c>
      <c r="M1528">
        <v>3707</v>
      </c>
      <c r="N1528">
        <v>3713.05</v>
      </c>
      <c r="O1528">
        <v>3726.7</v>
      </c>
      <c r="P1528">
        <v>3735.55</v>
      </c>
      <c r="Q1528">
        <v>3738.42</v>
      </c>
      <c r="R1528">
        <v>1777909</v>
      </c>
      <c r="S1528">
        <v>6646566140.8999996</v>
      </c>
      <c r="T1528">
        <v>135916</v>
      </c>
      <c r="U1528">
        <v>899818</v>
      </c>
      <c r="V1528">
        <v>50.61</v>
      </c>
      <c r="W1528" s="3">
        <f>StockData[[#This Row],[CLOSE]]-StockData[[#This Row],[PREV. CLOSE]]</f>
        <v>22.5</v>
      </c>
      <c r="X1528" s="2">
        <f>IFERROR((StockData[[#This Row],[CLOSE]]-StockData[[#This Row],[PREV. CLOSE]])/StockData[[#This Row],[PREV. CLOSE]],0)</f>
        <v>6.0597083260392395E-3</v>
      </c>
      <c r="Y1528" t="str">
        <f>IF(StockData[[#This Row],[Daily Return %]]&gt;0,"Gain",IF(StockData[[#This Row],[Daily Return %]]&lt;0,"Loss","No Change"))</f>
        <v>Gain</v>
      </c>
    </row>
    <row r="1529" spans="1:25" x14ac:dyDescent="0.3">
      <c r="A1529" s="1">
        <v>45303</v>
      </c>
      <c r="B1529" s="1" t="s">
        <v>1575</v>
      </c>
      <c r="C1529" s="1" t="s">
        <v>26</v>
      </c>
      <c r="D1529">
        <f>MONTH(StockData[[#This Row],[DATE]])</f>
        <v>1</v>
      </c>
      <c r="E1529">
        <v>2024</v>
      </c>
      <c r="F1529" t="s">
        <v>27</v>
      </c>
      <c r="G1529" t="str">
        <f>"Q"&amp;ROUNDUP(StockData[[#This Row],[Month Number]]/3,0)</f>
        <v>Q1</v>
      </c>
      <c r="H1529" s="1" t="s">
        <v>1565</v>
      </c>
      <c r="I1529" s="1" t="s">
        <v>1566</v>
      </c>
      <c r="J1529" t="s">
        <v>30</v>
      </c>
      <c r="K1529">
        <v>3848</v>
      </c>
      <c r="L1529">
        <v>3905.25</v>
      </c>
      <c r="M1529">
        <v>3821.6</v>
      </c>
      <c r="N1529">
        <v>3735.55</v>
      </c>
      <c r="O1529">
        <v>3881.9</v>
      </c>
      <c r="P1529">
        <v>3882.8</v>
      </c>
      <c r="Q1529">
        <v>3873.63</v>
      </c>
      <c r="R1529">
        <v>6813450</v>
      </c>
      <c r="S1529">
        <v>26392805818.299999</v>
      </c>
      <c r="T1529">
        <v>337824</v>
      </c>
      <c r="U1529">
        <v>3768543</v>
      </c>
      <c r="V1529">
        <v>55.31</v>
      </c>
      <c r="W1529" s="3">
        <f>StockData[[#This Row],[CLOSE]]-StockData[[#This Row],[PREV. CLOSE]]</f>
        <v>147.25</v>
      </c>
      <c r="X1529" s="2">
        <f>IFERROR((StockData[[#This Row],[CLOSE]]-StockData[[#This Row],[PREV. CLOSE]])/StockData[[#This Row],[PREV. CLOSE]],0)</f>
        <v>3.9418559516001657E-2</v>
      </c>
      <c r="Y1529" t="str">
        <f>IF(StockData[[#This Row],[Daily Return %]]&gt;0,"Gain",IF(StockData[[#This Row],[Daily Return %]]&lt;0,"Loss","No Change"))</f>
        <v>Gain</v>
      </c>
    </row>
    <row r="1530" spans="1:25" x14ac:dyDescent="0.3">
      <c r="A1530" s="1">
        <v>45306</v>
      </c>
      <c r="B1530" s="1" t="s">
        <v>1576</v>
      </c>
      <c r="C1530" s="1" t="s">
        <v>26</v>
      </c>
      <c r="D1530">
        <f>MONTH(StockData[[#This Row],[DATE]])</f>
        <v>1</v>
      </c>
      <c r="E1530">
        <v>2024</v>
      </c>
      <c r="F1530" t="s">
        <v>27</v>
      </c>
      <c r="G1530" t="str">
        <f>"Q"&amp;ROUNDUP(StockData[[#This Row],[Month Number]]/3,0)</f>
        <v>Q1</v>
      </c>
      <c r="H1530" s="1" t="s">
        <v>1565</v>
      </c>
      <c r="I1530" s="1" t="s">
        <v>1566</v>
      </c>
      <c r="J1530" t="s">
        <v>30</v>
      </c>
      <c r="K1530">
        <v>3960</v>
      </c>
      <c r="L1530">
        <v>3965</v>
      </c>
      <c r="M1530">
        <v>3885</v>
      </c>
      <c r="N1530">
        <v>3882.8</v>
      </c>
      <c r="O1530">
        <v>3902</v>
      </c>
      <c r="P1530">
        <v>3903.8</v>
      </c>
      <c r="Q1530">
        <v>3922.67</v>
      </c>
      <c r="R1530">
        <v>2801505</v>
      </c>
      <c r="S1530">
        <v>10989386687.15</v>
      </c>
      <c r="T1530">
        <v>265310</v>
      </c>
      <c r="U1530">
        <v>1562049</v>
      </c>
      <c r="V1530">
        <v>55.76</v>
      </c>
      <c r="W1530" s="3">
        <f>StockData[[#This Row],[CLOSE]]-StockData[[#This Row],[PREV. CLOSE]]</f>
        <v>21</v>
      </c>
      <c r="X1530" s="2">
        <f>IFERROR((StockData[[#This Row],[CLOSE]]-StockData[[#This Row],[PREV. CLOSE]])/StockData[[#This Row],[PREV. CLOSE]],0)</f>
        <v>5.4084681157927266E-3</v>
      </c>
      <c r="Y1530" t="str">
        <f>IF(StockData[[#This Row],[Daily Return %]]&gt;0,"Gain",IF(StockData[[#This Row],[Daily Return %]]&lt;0,"Loss","No Change"))</f>
        <v>Gain</v>
      </c>
    </row>
    <row r="1531" spans="1:25" x14ac:dyDescent="0.3">
      <c r="A1531" s="1">
        <v>45307</v>
      </c>
      <c r="B1531" s="1" t="s">
        <v>1577</v>
      </c>
      <c r="C1531" s="1" t="s">
        <v>26</v>
      </c>
      <c r="D1531">
        <f>MONTH(StockData[[#This Row],[DATE]])</f>
        <v>1</v>
      </c>
      <c r="E1531">
        <v>2024</v>
      </c>
      <c r="F1531" t="s">
        <v>27</v>
      </c>
      <c r="G1531" t="str">
        <f>"Q"&amp;ROUNDUP(StockData[[#This Row],[Month Number]]/3,0)</f>
        <v>Q1</v>
      </c>
      <c r="H1531" s="1" t="s">
        <v>1565</v>
      </c>
      <c r="I1531" s="1" t="s">
        <v>1566</v>
      </c>
      <c r="J1531" t="s">
        <v>30</v>
      </c>
      <c r="K1531">
        <v>3899</v>
      </c>
      <c r="L1531">
        <v>3899</v>
      </c>
      <c r="M1531">
        <v>3855.55</v>
      </c>
      <c r="N1531">
        <v>3903.8</v>
      </c>
      <c r="O1531">
        <v>3861.05</v>
      </c>
      <c r="P1531">
        <v>3861.3</v>
      </c>
      <c r="Q1531">
        <v>3873.57</v>
      </c>
      <c r="R1531">
        <v>1432672</v>
      </c>
      <c r="S1531">
        <v>5549555027.6499996</v>
      </c>
      <c r="T1531">
        <v>157027</v>
      </c>
      <c r="U1531">
        <v>900573</v>
      </c>
      <c r="V1531">
        <v>62.86</v>
      </c>
      <c r="W1531" s="3">
        <f>StockData[[#This Row],[CLOSE]]-StockData[[#This Row],[PREV. CLOSE]]</f>
        <v>-42.5</v>
      </c>
      <c r="X1531" s="2">
        <f>IFERROR((StockData[[#This Row],[CLOSE]]-StockData[[#This Row],[PREV. CLOSE]])/StockData[[#This Row],[PREV. CLOSE]],0)</f>
        <v>-1.0886828218658742E-2</v>
      </c>
      <c r="Y1531" t="str">
        <f>IF(StockData[[#This Row],[Daily Return %]]&gt;0,"Gain",IF(StockData[[#This Row],[Daily Return %]]&lt;0,"Loss","No Change"))</f>
        <v>Loss</v>
      </c>
    </row>
    <row r="1532" spans="1:25" x14ac:dyDescent="0.3">
      <c r="A1532" s="1">
        <v>45308</v>
      </c>
      <c r="B1532" s="1" t="s">
        <v>1578</v>
      </c>
      <c r="C1532" s="1" t="s">
        <v>26</v>
      </c>
      <c r="D1532">
        <f>MONTH(StockData[[#This Row],[DATE]])</f>
        <v>1</v>
      </c>
      <c r="E1532">
        <v>2024</v>
      </c>
      <c r="F1532" t="s">
        <v>27</v>
      </c>
      <c r="G1532" t="str">
        <f>"Q"&amp;ROUNDUP(StockData[[#This Row],[Month Number]]/3,0)</f>
        <v>Q1</v>
      </c>
      <c r="H1532" s="1" t="s">
        <v>1565</v>
      </c>
      <c r="I1532" s="1" t="s">
        <v>1566</v>
      </c>
      <c r="J1532" t="s">
        <v>30</v>
      </c>
      <c r="K1532">
        <v>3819</v>
      </c>
      <c r="L1532">
        <v>3909.95</v>
      </c>
      <c r="M1532">
        <v>3812.55</v>
      </c>
      <c r="N1532">
        <v>3861.3</v>
      </c>
      <c r="O1532">
        <v>3880</v>
      </c>
      <c r="P1532">
        <v>3884.6</v>
      </c>
      <c r="Q1532">
        <v>3882.57</v>
      </c>
      <c r="R1532">
        <v>3458696</v>
      </c>
      <c r="S1532">
        <v>13428630127.85</v>
      </c>
      <c r="T1532">
        <v>161556</v>
      </c>
      <c r="U1532">
        <v>2230573</v>
      </c>
      <c r="V1532">
        <v>64.489999999999995</v>
      </c>
      <c r="W1532" s="3">
        <f>StockData[[#This Row],[CLOSE]]-StockData[[#This Row],[PREV. CLOSE]]</f>
        <v>23.299999999999727</v>
      </c>
      <c r="X1532" s="2">
        <f>IFERROR((StockData[[#This Row],[CLOSE]]-StockData[[#This Row],[PREV. CLOSE]])/StockData[[#This Row],[PREV. CLOSE]],0)</f>
        <v>6.0342371740086829E-3</v>
      </c>
      <c r="Y1532" t="str">
        <f>IF(StockData[[#This Row],[Daily Return %]]&gt;0,"Gain",IF(StockData[[#This Row],[Daily Return %]]&lt;0,"Loss","No Change"))</f>
        <v>Gain</v>
      </c>
    </row>
    <row r="1533" spans="1:25" x14ac:dyDescent="0.3">
      <c r="A1533" s="1">
        <v>45309</v>
      </c>
      <c r="B1533" s="1" t="s">
        <v>1579</v>
      </c>
      <c r="C1533" s="1" t="s">
        <v>26</v>
      </c>
      <c r="D1533">
        <f>MONTH(StockData[[#This Row],[DATE]])</f>
        <v>1</v>
      </c>
      <c r="E1533">
        <v>2024</v>
      </c>
      <c r="F1533" t="s">
        <v>27</v>
      </c>
      <c r="G1533" t="str">
        <f>"Q"&amp;ROUNDUP(StockData[[#This Row],[Month Number]]/3,0)</f>
        <v>Q1</v>
      </c>
      <c r="H1533" s="1" t="s">
        <v>1565</v>
      </c>
      <c r="I1533" s="1" t="s">
        <v>1566</v>
      </c>
      <c r="J1533" t="s">
        <v>30</v>
      </c>
      <c r="K1533">
        <v>3898</v>
      </c>
      <c r="L1533">
        <v>3908.8</v>
      </c>
      <c r="M1533">
        <v>3862</v>
      </c>
      <c r="N1533">
        <v>3884.6</v>
      </c>
      <c r="O1533">
        <v>3902</v>
      </c>
      <c r="P1533">
        <v>3902.6</v>
      </c>
      <c r="Q1533">
        <v>3887.98</v>
      </c>
      <c r="R1533">
        <v>2239110</v>
      </c>
      <c r="S1533">
        <v>8705605580.1499996</v>
      </c>
      <c r="T1533">
        <v>200495</v>
      </c>
      <c r="U1533">
        <v>1362977</v>
      </c>
      <c r="V1533">
        <v>60.87</v>
      </c>
      <c r="W1533" s="3">
        <f>StockData[[#This Row],[CLOSE]]-StockData[[#This Row],[PREV. CLOSE]]</f>
        <v>18</v>
      </c>
      <c r="X1533" s="2">
        <f>IFERROR((StockData[[#This Row],[CLOSE]]-StockData[[#This Row],[PREV. CLOSE]])/StockData[[#This Row],[PREV. CLOSE]],0)</f>
        <v>4.6336817175513566E-3</v>
      </c>
      <c r="Y1533" t="str">
        <f>IF(StockData[[#This Row],[Daily Return %]]&gt;0,"Gain",IF(StockData[[#This Row],[Daily Return %]]&lt;0,"Loss","No Change"))</f>
        <v>Gain</v>
      </c>
    </row>
    <row r="1534" spans="1:25" x14ac:dyDescent="0.3">
      <c r="A1534" s="1">
        <v>45310</v>
      </c>
      <c r="B1534" s="1" t="s">
        <v>1580</v>
      </c>
      <c r="C1534" s="1" t="s">
        <v>26</v>
      </c>
      <c r="D1534">
        <f>MONTH(StockData[[#This Row],[DATE]])</f>
        <v>1</v>
      </c>
      <c r="E1534">
        <v>2024</v>
      </c>
      <c r="F1534" t="s">
        <v>27</v>
      </c>
      <c r="G1534" t="str">
        <f>"Q"&amp;ROUNDUP(StockData[[#This Row],[Month Number]]/3,0)</f>
        <v>Q1</v>
      </c>
      <c r="H1534" s="1" t="s">
        <v>1565</v>
      </c>
      <c r="I1534" s="1" t="s">
        <v>1566</v>
      </c>
      <c r="J1534" t="s">
        <v>30</v>
      </c>
      <c r="K1534">
        <v>3945</v>
      </c>
      <c r="L1534">
        <v>3963.55</v>
      </c>
      <c r="M1534">
        <v>3915.05</v>
      </c>
      <c r="N1534">
        <v>3902.6</v>
      </c>
      <c r="O1534">
        <v>3947</v>
      </c>
      <c r="P1534">
        <v>3943.05</v>
      </c>
      <c r="Q1534">
        <v>3942.73</v>
      </c>
      <c r="R1534">
        <v>2941975</v>
      </c>
      <c r="S1534">
        <v>11599414329.35</v>
      </c>
      <c r="T1534">
        <v>272591</v>
      </c>
      <c r="U1534">
        <v>1933463</v>
      </c>
      <c r="V1534">
        <v>65.72</v>
      </c>
      <c r="W1534" s="3">
        <f>StockData[[#This Row],[CLOSE]]-StockData[[#This Row],[PREV. CLOSE]]</f>
        <v>40.450000000000273</v>
      </c>
      <c r="X1534" s="2">
        <f>IFERROR((StockData[[#This Row],[CLOSE]]-StockData[[#This Row],[PREV. CLOSE]])/StockData[[#This Row],[PREV. CLOSE]],0)</f>
        <v>1.0364884948495945E-2</v>
      </c>
      <c r="Y1534" t="str">
        <f>IF(StockData[[#This Row],[Daily Return %]]&gt;0,"Gain",IF(StockData[[#This Row],[Daily Return %]]&lt;0,"Loss","No Change"))</f>
        <v>Gain</v>
      </c>
    </row>
    <row r="1535" spans="1:25" x14ac:dyDescent="0.3">
      <c r="A1535" s="1">
        <v>45311</v>
      </c>
      <c r="B1535" s="1" t="s">
        <v>1581</v>
      </c>
      <c r="C1535" s="1" t="s">
        <v>26</v>
      </c>
      <c r="D1535">
        <f>MONTH(StockData[[#This Row],[DATE]])</f>
        <v>1</v>
      </c>
      <c r="E1535">
        <v>2024</v>
      </c>
      <c r="F1535" t="s">
        <v>27</v>
      </c>
      <c r="G1535" t="str">
        <f>"Q"&amp;ROUNDUP(StockData[[#This Row],[Month Number]]/3,0)</f>
        <v>Q1</v>
      </c>
      <c r="H1535" s="1" t="s">
        <v>1565</v>
      </c>
      <c r="I1535" s="1" t="s">
        <v>1566</v>
      </c>
      <c r="J1535" t="s">
        <v>30</v>
      </c>
      <c r="K1535">
        <v>3948</v>
      </c>
      <c r="L1535">
        <v>3955.65</v>
      </c>
      <c r="M1535">
        <v>3855.55</v>
      </c>
      <c r="N1535">
        <v>3943.05</v>
      </c>
      <c r="O1535">
        <v>3859.3</v>
      </c>
      <c r="P1535">
        <v>3860.65</v>
      </c>
      <c r="Q1535">
        <v>3896.81</v>
      </c>
      <c r="R1535">
        <v>516477</v>
      </c>
      <c r="S1535">
        <v>2012614827.2</v>
      </c>
      <c r="T1535">
        <v>47373</v>
      </c>
      <c r="U1535">
        <v>222448</v>
      </c>
      <c r="V1535">
        <v>43.07</v>
      </c>
      <c r="W1535" s="3">
        <f>StockData[[#This Row],[CLOSE]]-StockData[[#This Row],[PREV. CLOSE]]</f>
        <v>-82.400000000000091</v>
      </c>
      <c r="X1535" s="2">
        <f>IFERROR((StockData[[#This Row],[CLOSE]]-StockData[[#This Row],[PREV. CLOSE]])/StockData[[#This Row],[PREV. CLOSE]],0)</f>
        <v>-2.0897528562914516E-2</v>
      </c>
      <c r="Y1535" t="str">
        <f>IF(StockData[[#This Row],[Daily Return %]]&gt;0,"Gain",IF(StockData[[#This Row],[Daily Return %]]&lt;0,"Loss","No Change"))</f>
        <v>Loss</v>
      </c>
    </row>
    <row r="1536" spans="1:25" x14ac:dyDescent="0.3">
      <c r="A1536" s="1">
        <v>45314</v>
      </c>
      <c r="B1536" s="1" t="s">
        <v>1582</v>
      </c>
      <c r="C1536" s="1" t="s">
        <v>26</v>
      </c>
      <c r="D1536">
        <f>MONTH(StockData[[#This Row],[DATE]])</f>
        <v>1</v>
      </c>
      <c r="E1536">
        <v>2024</v>
      </c>
      <c r="F1536" t="s">
        <v>27</v>
      </c>
      <c r="G1536" t="str">
        <f>"Q"&amp;ROUNDUP(StockData[[#This Row],[Month Number]]/3,0)</f>
        <v>Q1</v>
      </c>
      <c r="H1536" s="1" t="s">
        <v>1565</v>
      </c>
      <c r="I1536" s="1" t="s">
        <v>1566</v>
      </c>
      <c r="J1536" t="s">
        <v>30</v>
      </c>
      <c r="K1536">
        <v>3900</v>
      </c>
      <c r="L1536">
        <v>3933.9</v>
      </c>
      <c r="M1536">
        <v>3842.75</v>
      </c>
      <c r="N1536">
        <v>3860.65</v>
      </c>
      <c r="O1536">
        <v>3860.05</v>
      </c>
      <c r="P1536">
        <v>3858.25</v>
      </c>
      <c r="Q1536">
        <v>3881.8</v>
      </c>
      <c r="R1536">
        <v>2618854</v>
      </c>
      <c r="S1536">
        <v>10165879227.299999</v>
      </c>
      <c r="T1536">
        <v>214176</v>
      </c>
      <c r="U1536">
        <v>1756285</v>
      </c>
      <c r="V1536">
        <v>67.06</v>
      </c>
      <c r="W1536" s="3">
        <f>StockData[[#This Row],[CLOSE]]-StockData[[#This Row],[PREV. CLOSE]]</f>
        <v>-2.4000000000000909</v>
      </c>
      <c r="X1536" s="2">
        <f>IFERROR((StockData[[#This Row],[CLOSE]]-StockData[[#This Row],[PREV. CLOSE]])/StockData[[#This Row],[PREV. CLOSE]],0)</f>
        <v>-6.216569748617696E-4</v>
      </c>
      <c r="Y1536" t="str">
        <f>IF(StockData[[#This Row],[Daily Return %]]&gt;0,"Gain",IF(StockData[[#This Row],[Daily Return %]]&lt;0,"Loss","No Change"))</f>
        <v>Loss</v>
      </c>
    </row>
    <row r="1537" spans="1:25" x14ac:dyDescent="0.3">
      <c r="A1537" s="1">
        <v>45315</v>
      </c>
      <c r="B1537" s="1" t="s">
        <v>1583</v>
      </c>
      <c r="C1537" s="1" t="s">
        <v>26</v>
      </c>
      <c r="D1537">
        <f>MONTH(StockData[[#This Row],[DATE]])</f>
        <v>1</v>
      </c>
      <c r="E1537">
        <v>2024</v>
      </c>
      <c r="F1537" t="s">
        <v>27</v>
      </c>
      <c r="G1537" t="str">
        <f>"Q"&amp;ROUNDUP(StockData[[#This Row],[Month Number]]/3,0)</f>
        <v>Q1</v>
      </c>
      <c r="H1537" s="1" t="s">
        <v>1565</v>
      </c>
      <c r="I1537" s="1" t="s">
        <v>1566</v>
      </c>
      <c r="J1537" t="s">
        <v>30</v>
      </c>
      <c r="K1537">
        <v>3880</v>
      </c>
      <c r="L1537">
        <v>3883.65</v>
      </c>
      <c r="M1537">
        <v>3805.6</v>
      </c>
      <c r="N1537">
        <v>3858.25</v>
      </c>
      <c r="O1537">
        <v>3859.4</v>
      </c>
      <c r="P1537">
        <v>3841.8</v>
      </c>
      <c r="Q1537">
        <v>3842.01</v>
      </c>
      <c r="R1537">
        <v>2657709</v>
      </c>
      <c r="S1537">
        <v>10210948798.049999</v>
      </c>
      <c r="T1537">
        <v>119466</v>
      </c>
      <c r="U1537">
        <v>1984308</v>
      </c>
      <c r="V1537">
        <v>74.66</v>
      </c>
      <c r="W1537" s="3">
        <f>StockData[[#This Row],[CLOSE]]-StockData[[#This Row],[PREV. CLOSE]]</f>
        <v>-16.449999999999818</v>
      </c>
      <c r="X1537" s="2">
        <f>IFERROR((StockData[[#This Row],[CLOSE]]-StockData[[#This Row],[PREV. CLOSE]])/StockData[[#This Row],[PREV. CLOSE]],0)</f>
        <v>-4.2635910062851856E-3</v>
      </c>
      <c r="Y1537" t="str">
        <f>IF(StockData[[#This Row],[Daily Return %]]&gt;0,"Gain",IF(StockData[[#This Row],[Daily Return %]]&lt;0,"Loss","No Change"))</f>
        <v>Loss</v>
      </c>
    </row>
    <row r="1538" spans="1:25" x14ac:dyDescent="0.3">
      <c r="A1538" s="1">
        <v>45315</v>
      </c>
      <c r="B1538" s="1" t="s">
        <v>1584</v>
      </c>
      <c r="C1538" s="1" t="s">
        <v>26</v>
      </c>
      <c r="D1538">
        <f>MONTH(StockData[[#This Row],[DATE]])</f>
        <v>1</v>
      </c>
      <c r="E1538">
        <v>2024</v>
      </c>
      <c r="F1538" t="s">
        <v>27</v>
      </c>
      <c r="G1538" t="str">
        <f>"Q"&amp;ROUNDUP(StockData[[#This Row],[Month Number]]/3,0)</f>
        <v>Q1</v>
      </c>
      <c r="H1538" s="1" t="s">
        <v>1565</v>
      </c>
      <c r="I1538" s="1" t="s">
        <v>1566</v>
      </c>
      <c r="J1538" t="s">
        <v>30</v>
      </c>
      <c r="K1538">
        <v>3880</v>
      </c>
      <c r="L1538">
        <v>3883.65</v>
      </c>
      <c r="M1538">
        <v>3805.6</v>
      </c>
      <c r="N1538">
        <v>3858.25</v>
      </c>
      <c r="O1538">
        <v>3859.4</v>
      </c>
      <c r="P1538">
        <v>3841.8</v>
      </c>
      <c r="Q1538">
        <v>3842.01</v>
      </c>
      <c r="R1538">
        <v>2657709</v>
      </c>
      <c r="S1538">
        <v>10210948798.049999</v>
      </c>
      <c r="T1538">
        <v>119466</v>
      </c>
      <c r="U1538">
        <v>1984308</v>
      </c>
      <c r="V1538">
        <v>74.66</v>
      </c>
      <c r="W1538" s="3">
        <f>StockData[[#This Row],[CLOSE]]-StockData[[#This Row],[PREV. CLOSE]]</f>
        <v>-16.449999999999818</v>
      </c>
      <c r="X1538" s="2">
        <f>IFERROR((StockData[[#This Row],[CLOSE]]-StockData[[#This Row],[PREV. CLOSE]])/StockData[[#This Row],[PREV. CLOSE]],0)</f>
        <v>-4.2635910062851856E-3</v>
      </c>
      <c r="Y1538" t="str">
        <f>IF(StockData[[#This Row],[Daily Return %]]&gt;0,"Gain",IF(StockData[[#This Row],[Daily Return %]]&lt;0,"Loss","No Change"))</f>
        <v>Loss</v>
      </c>
    </row>
    <row r="1539" spans="1:25" x14ac:dyDescent="0.3">
      <c r="A1539" s="1">
        <v>45316</v>
      </c>
      <c r="B1539" s="1" t="s">
        <v>1585</v>
      </c>
      <c r="C1539" s="1" t="s">
        <v>26</v>
      </c>
      <c r="D1539">
        <f>MONTH(StockData[[#This Row],[DATE]])</f>
        <v>1</v>
      </c>
      <c r="E1539">
        <v>2024</v>
      </c>
      <c r="F1539" t="s">
        <v>27</v>
      </c>
      <c r="G1539" t="str">
        <f>"Q"&amp;ROUNDUP(StockData[[#This Row],[Month Number]]/3,0)</f>
        <v>Q1</v>
      </c>
      <c r="H1539" s="1" t="s">
        <v>1565</v>
      </c>
      <c r="I1539" s="1" t="s">
        <v>1566</v>
      </c>
      <c r="J1539" t="s">
        <v>30</v>
      </c>
      <c r="K1539">
        <v>3839.9</v>
      </c>
      <c r="L1539">
        <v>3861</v>
      </c>
      <c r="M1539">
        <v>3778.7</v>
      </c>
      <c r="N1539">
        <v>3841.8</v>
      </c>
      <c r="O1539">
        <v>3807</v>
      </c>
      <c r="P1539">
        <v>3810.3</v>
      </c>
      <c r="Q1539">
        <v>3803.09</v>
      </c>
      <c r="R1539">
        <v>2205154</v>
      </c>
      <c r="S1539">
        <v>8386394648.75</v>
      </c>
      <c r="T1539">
        <v>186169</v>
      </c>
      <c r="U1539">
        <v>1332663</v>
      </c>
      <c r="V1539">
        <v>60.43</v>
      </c>
      <c r="W1539" s="3">
        <f>StockData[[#This Row],[CLOSE]]-StockData[[#This Row],[PREV. CLOSE]]</f>
        <v>-31.5</v>
      </c>
      <c r="X1539" s="2">
        <f>IFERROR((StockData[[#This Row],[CLOSE]]-StockData[[#This Row],[PREV. CLOSE]])/StockData[[#This Row],[PREV. CLOSE]],0)</f>
        <v>-8.1992815867562071E-3</v>
      </c>
      <c r="Y1539" t="str">
        <f>IF(StockData[[#This Row],[Daily Return %]]&gt;0,"Gain",IF(StockData[[#This Row],[Daily Return %]]&lt;0,"Loss","No Change"))</f>
        <v>Loss</v>
      </c>
    </row>
    <row r="1540" spans="1:25" x14ac:dyDescent="0.3">
      <c r="A1540" s="1">
        <v>45320</v>
      </c>
      <c r="B1540" s="1" t="s">
        <v>1586</v>
      </c>
      <c r="C1540" s="1" t="s">
        <v>26</v>
      </c>
      <c r="D1540">
        <f>MONTH(StockData[[#This Row],[DATE]])</f>
        <v>1</v>
      </c>
      <c r="E1540">
        <v>2024</v>
      </c>
      <c r="F1540" t="s">
        <v>27</v>
      </c>
      <c r="G1540" t="str">
        <f>"Q"&amp;ROUNDUP(StockData[[#This Row],[Month Number]]/3,0)</f>
        <v>Q1</v>
      </c>
      <c r="H1540" s="1" t="s">
        <v>1565</v>
      </c>
      <c r="I1540" s="1" t="s">
        <v>1566</v>
      </c>
      <c r="J1540" t="s">
        <v>30</v>
      </c>
      <c r="K1540">
        <v>3800.8</v>
      </c>
      <c r="L1540">
        <v>3820</v>
      </c>
      <c r="M1540">
        <v>3780.85</v>
      </c>
      <c r="N1540">
        <v>3810.3</v>
      </c>
      <c r="O1540">
        <v>3807</v>
      </c>
      <c r="P1540">
        <v>3801</v>
      </c>
      <c r="Q1540">
        <v>3798.49</v>
      </c>
      <c r="R1540">
        <v>1646747</v>
      </c>
      <c r="S1540">
        <v>6255155335.6000004</v>
      </c>
      <c r="T1540">
        <v>114028</v>
      </c>
      <c r="U1540">
        <v>1142824</v>
      </c>
      <c r="V1540">
        <v>69.400000000000006</v>
      </c>
      <c r="W1540" s="3">
        <f>StockData[[#This Row],[CLOSE]]-StockData[[#This Row],[PREV. CLOSE]]</f>
        <v>-9.3000000000001819</v>
      </c>
      <c r="X1540" s="2">
        <f>IFERROR((StockData[[#This Row],[CLOSE]]-StockData[[#This Row],[PREV. CLOSE]])/StockData[[#This Row],[PREV. CLOSE]],0)</f>
        <v>-2.4407526966381075E-3</v>
      </c>
      <c r="Y1540" t="str">
        <f>IF(StockData[[#This Row],[Daily Return %]]&gt;0,"Gain",IF(StockData[[#This Row],[Daily Return %]]&lt;0,"Loss","No Change"))</f>
        <v>Loss</v>
      </c>
    </row>
    <row r="1541" spans="1:25" x14ac:dyDescent="0.3">
      <c r="A1541" s="1">
        <v>45321</v>
      </c>
      <c r="B1541" s="1" t="s">
        <v>1587</v>
      </c>
      <c r="C1541" s="1" t="s">
        <v>26</v>
      </c>
      <c r="D1541">
        <f>MONTH(StockData[[#This Row],[DATE]])</f>
        <v>1</v>
      </c>
      <c r="E1541">
        <v>2024</v>
      </c>
      <c r="F1541" t="s">
        <v>27</v>
      </c>
      <c r="G1541" t="str">
        <f>"Q"&amp;ROUNDUP(StockData[[#This Row],[Month Number]]/3,0)</f>
        <v>Q1</v>
      </c>
      <c r="H1541" s="1" t="s">
        <v>1565</v>
      </c>
      <c r="I1541" s="1" t="s">
        <v>1566</v>
      </c>
      <c r="J1541" t="s">
        <v>30</v>
      </c>
      <c r="K1541">
        <v>3807.45</v>
      </c>
      <c r="L1541">
        <v>3847.8</v>
      </c>
      <c r="M1541">
        <v>3787</v>
      </c>
      <c r="N1541">
        <v>3801</v>
      </c>
      <c r="O1541">
        <v>3801.4</v>
      </c>
      <c r="P1541">
        <v>3800.55</v>
      </c>
      <c r="Q1541">
        <v>3816.76</v>
      </c>
      <c r="R1541">
        <v>1411621</v>
      </c>
      <c r="S1541">
        <v>5387816849.1499996</v>
      </c>
      <c r="T1541">
        <v>96931</v>
      </c>
      <c r="U1541">
        <v>914543</v>
      </c>
      <c r="V1541">
        <v>64.790000000000006</v>
      </c>
      <c r="W1541" s="3">
        <f>StockData[[#This Row],[CLOSE]]-StockData[[#This Row],[PREV. CLOSE]]</f>
        <v>-0.4499999999998181</v>
      </c>
      <c r="X1541" s="2">
        <f>IFERROR((StockData[[#This Row],[CLOSE]]-StockData[[#This Row],[PREV. CLOSE]])/StockData[[#This Row],[PREV. CLOSE]],0)</f>
        <v>-1.1838989739537441E-4</v>
      </c>
      <c r="Y1541" t="str">
        <f>IF(StockData[[#This Row],[Daily Return %]]&gt;0,"Gain",IF(StockData[[#This Row],[Daily Return %]]&lt;0,"Loss","No Change"))</f>
        <v>Loss</v>
      </c>
    </row>
    <row r="1542" spans="1:25" x14ac:dyDescent="0.3">
      <c r="A1542" s="1">
        <v>45322</v>
      </c>
      <c r="B1542" s="1" t="s">
        <v>1588</v>
      </c>
      <c r="C1542" s="1" t="s">
        <v>26</v>
      </c>
      <c r="D1542">
        <f>MONTH(StockData[[#This Row],[DATE]])</f>
        <v>1</v>
      </c>
      <c r="E1542">
        <v>2024</v>
      </c>
      <c r="F1542" t="s">
        <v>27</v>
      </c>
      <c r="G1542" t="str">
        <f>"Q"&amp;ROUNDUP(StockData[[#This Row],[Month Number]]/3,0)</f>
        <v>Q1</v>
      </c>
      <c r="H1542" s="1" t="s">
        <v>1565</v>
      </c>
      <c r="I1542" s="1" t="s">
        <v>1566</v>
      </c>
      <c r="J1542" t="s">
        <v>30</v>
      </c>
      <c r="K1542">
        <v>3811.2</v>
      </c>
      <c r="L1542">
        <v>3834</v>
      </c>
      <c r="M1542">
        <v>3796.45</v>
      </c>
      <c r="N1542">
        <v>3800.55</v>
      </c>
      <c r="O1542">
        <v>3804</v>
      </c>
      <c r="P1542">
        <v>3815.95</v>
      </c>
      <c r="Q1542">
        <v>3814.91</v>
      </c>
      <c r="R1542">
        <v>2459358</v>
      </c>
      <c r="S1542">
        <v>9382220705.4500008</v>
      </c>
      <c r="T1542">
        <v>166663</v>
      </c>
      <c r="U1542">
        <v>1824652</v>
      </c>
      <c r="V1542">
        <v>74.19</v>
      </c>
      <c r="W1542" s="3">
        <f>StockData[[#This Row],[CLOSE]]-StockData[[#This Row],[PREV. CLOSE]]</f>
        <v>15.399999999999636</v>
      </c>
      <c r="X1542" s="2">
        <f>IFERROR((StockData[[#This Row],[CLOSE]]-StockData[[#This Row],[PREV. CLOSE]])/StockData[[#This Row],[PREV. CLOSE]],0)</f>
        <v>4.0520450987356132E-3</v>
      </c>
      <c r="Y1542" t="str">
        <f>IF(StockData[[#This Row],[Daily Return %]]&gt;0,"Gain",IF(StockData[[#This Row],[Daily Return %]]&lt;0,"Loss","No Change"))</f>
        <v>Gain</v>
      </c>
    </row>
    <row r="1543" spans="1:25" x14ac:dyDescent="0.3">
      <c r="A1543" s="1">
        <v>45323</v>
      </c>
      <c r="B1543" s="1" t="s">
        <v>1589</v>
      </c>
      <c r="C1543" s="1" t="s">
        <v>54</v>
      </c>
      <c r="D1543">
        <f>MONTH(StockData[[#This Row],[DATE]])</f>
        <v>2</v>
      </c>
      <c r="E1543">
        <v>2024</v>
      </c>
      <c r="F1543" t="s">
        <v>27</v>
      </c>
      <c r="G1543" t="str">
        <f>"Q"&amp;ROUNDUP(StockData[[#This Row],[Month Number]]/3,0)</f>
        <v>Q1</v>
      </c>
      <c r="H1543" s="1" t="s">
        <v>1565</v>
      </c>
      <c r="I1543" s="1" t="s">
        <v>1566</v>
      </c>
      <c r="J1543" t="s">
        <v>30</v>
      </c>
      <c r="K1543">
        <v>3820</v>
      </c>
      <c r="L1543">
        <v>3904.9</v>
      </c>
      <c r="M1543">
        <v>3805.05</v>
      </c>
      <c r="N1543">
        <v>3815.95</v>
      </c>
      <c r="O1543">
        <v>3842.65</v>
      </c>
      <c r="P1543">
        <v>3854.15</v>
      </c>
      <c r="Q1543">
        <v>3863.88</v>
      </c>
      <c r="R1543">
        <v>2363107</v>
      </c>
      <c r="S1543">
        <v>9130767055.8999996</v>
      </c>
      <c r="T1543">
        <v>200156</v>
      </c>
      <c r="U1543">
        <v>1267308</v>
      </c>
      <c r="V1543">
        <v>53.63</v>
      </c>
      <c r="W1543" s="3">
        <f>StockData[[#This Row],[CLOSE]]-StockData[[#This Row],[PREV. CLOSE]]</f>
        <v>38.200000000000273</v>
      </c>
      <c r="X1543" s="2">
        <f>IFERROR((StockData[[#This Row],[CLOSE]]-StockData[[#This Row],[PREV. CLOSE]])/StockData[[#This Row],[PREV. CLOSE]],0)</f>
        <v>1.0010613346611007E-2</v>
      </c>
      <c r="Y1543" t="str">
        <f>IF(StockData[[#This Row],[Daily Return %]]&gt;0,"Gain",IF(StockData[[#This Row],[Daily Return %]]&lt;0,"Loss","No Change"))</f>
        <v>Gain</v>
      </c>
    </row>
    <row r="1544" spans="1:25" x14ac:dyDescent="0.3">
      <c r="A1544" s="1">
        <v>45324</v>
      </c>
      <c r="B1544" s="1" t="s">
        <v>1590</v>
      </c>
      <c r="C1544" s="1" t="s">
        <v>54</v>
      </c>
      <c r="D1544">
        <f>MONTH(StockData[[#This Row],[DATE]])</f>
        <v>2</v>
      </c>
      <c r="E1544">
        <v>2024</v>
      </c>
      <c r="F1544" t="s">
        <v>27</v>
      </c>
      <c r="G1544" t="str">
        <f>"Q"&amp;ROUNDUP(StockData[[#This Row],[Month Number]]/3,0)</f>
        <v>Q1</v>
      </c>
      <c r="H1544" s="1" t="s">
        <v>1565</v>
      </c>
      <c r="I1544" s="1" t="s">
        <v>1566</v>
      </c>
      <c r="J1544" t="s">
        <v>30</v>
      </c>
      <c r="K1544">
        <v>3875.05</v>
      </c>
      <c r="L1544">
        <v>3984.4</v>
      </c>
      <c r="M1544">
        <v>3872</v>
      </c>
      <c r="N1544">
        <v>3854.15</v>
      </c>
      <c r="O1544">
        <v>3959.2</v>
      </c>
      <c r="P1544">
        <v>3966.3</v>
      </c>
      <c r="Q1544">
        <v>3944.48</v>
      </c>
      <c r="R1544">
        <v>2826510</v>
      </c>
      <c r="S1544">
        <v>11149116302.85</v>
      </c>
      <c r="T1544">
        <v>271200</v>
      </c>
      <c r="U1544">
        <v>1435372</v>
      </c>
      <c r="V1544">
        <v>50.78</v>
      </c>
      <c r="W1544" s="3">
        <f>StockData[[#This Row],[CLOSE]]-StockData[[#This Row],[PREV. CLOSE]]</f>
        <v>112.15000000000009</v>
      </c>
      <c r="X1544" s="2">
        <f>IFERROR((StockData[[#This Row],[CLOSE]]-StockData[[#This Row],[PREV. CLOSE]])/StockData[[#This Row],[PREV. CLOSE]],0)</f>
        <v>2.9098504209747956E-2</v>
      </c>
      <c r="Y1544" t="str">
        <f>IF(StockData[[#This Row],[Daily Return %]]&gt;0,"Gain",IF(StockData[[#This Row],[Daily Return %]]&lt;0,"Loss","No Change"))</f>
        <v>Gain</v>
      </c>
    </row>
    <row r="1545" spans="1:25" x14ac:dyDescent="0.3">
      <c r="A1545" s="1">
        <v>45327</v>
      </c>
      <c r="B1545" s="1" t="s">
        <v>1591</v>
      </c>
      <c r="C1545" s="1" t="s">
        <v>54</v>
      </c>
      <c r="D1545">
        <f>MONTH(StockData[[#This Row],[DATE]])</f>
        <v>2</v>
      </c>
      <c r="E1545">
        <v>2024</v>
      </c>
      <c r="F1545" t="s">
        <v>27</v>
      </c>
      <c r="G1545" t="str">
        <f>"Q"&amp;ROUNDUP(StockData[[#This Row],[Month Number]]/3,0)</f>
        <v>Q1</v>
      </c>
      <c r="H1545" s="1" t="s">
        <v>1565</v>
      </c>
      <c r="I1545" s="1" t="s">
        <v>1566</v>
      </c>
      <c r="J1545" t="s">
        <v>30</v>
      </c>
      <c r="K1545">
        <v>3983</v>
      </c>
      <c r="L1545">
        <v>4022</v>
      </c>
      <c r="M1545">
        <v>3962.1</v>
      </c>
      <c r="N1545">
        <v>3966.3</v>
      </c>
      <c r="O1545">
        <v>3966.95</v>
      </c>
      <c r="P1545">
        <v>3973.3</v>
      </c>
      <c r="Q1545">
        <v>3996.07</v>
      </c>
      <c r="R1545">
        <v>1691523</v>
      </c>
      <c r="S1545">
        <v>6759438477.25</v>
      </c>
      <c r="T1545">
        <v>156341</v>
      </c>
      <c r="U1545">
        <v>1015070</v>
      </c>
      <c r="V1545">
        <v>60.01</v>
      </c>
      <c r="W1545" s="3">
        <f>StockData[[#This Row],[CLOSE]]-StockData[[#This Row],[PREV. CLOSE]]</f>
        <v>7</v>
      </c>
      <c r="X1545" s="2">
        <f>IFERROR((StockData[[#This Row],[CLOSE]]-StockData[[#This Row],[PREV. CLOSE]])/StockData[[#This Row],[PREV. CLOSE]],0)</f>
        <v>1.7648690215061895E-3</v>
      </c>
      <c r="Y1545" t="str">
        <f>IF(StockData[[#This Row],[Daily Return %]]&gt;0,"Gain",IF(StockData[[#This Row],[Daily Return %]]&lt;0,"Loss","No Change"))</f>
        <v>Gain</v>
      </c>
    </row>
    <row r="1546" spans="1:25" x14ac:dyDescent="0.3">
      <c r="A1546" s="1">
        <v>45328</v>
      </c>
      <c r="B1546" s="1" t="s">
        <v>1592</v>
      </c>
      <c r="C1546" s="1" t="s">
        <v>54</v>
      </c>
      <c r="D1546">
        <f>MONTH(StockData[[#This Row],[DATE]])</f>
        <v>2</v>
      </c>
      <c r="E1546">
        <v>2024</v>
      </c>
      <c r="F1546" t="s">
        <v>27</v>
      </c>
      <c r="G1546" t="str">
        <f>"Q"&amp;ROUNDUP(StockData[[#This Row],[Month Number]]/3,0)</f>
        <v>Q1</v>
      </c>
      <c r="H1546" s="1" t="s">
        <v>1565</v>
      </c>
      <c r="I1546" s="1" t="s">
        <v>1566</v>
      </c>
      <c r="J1546" t="s">
        <v>30</v>
      </c>
      <c r="K1546">
        <v>3997</v>
      </c>
      <c r="L1546">
        <v>4149.8999999999996</v>
      </c>
      <c r="M1546">
        <v>3990</v>
      </c>
      <c r="N1546">
        <v>3973.3</v>
      </c>
      <c r="O1546">
        <v>4129.3500000000004</v>
      </c>
      <c r="P1546">
        <v>4136</v>
      </c>
      <c r="Q1546">
        <v>4106.33</v>
      </c>
      <c r="R1546">
        <v>4474396</v>
      </c>
      <c r="S1546">
        <v>18373368282.150002</v>
      </c>
      <c r="T1546">
        <v>325723</v>
      </c>
      <c r="U1546">
        <v>2479611</v>
      </c>
      <c r="V1546">
        <v>55.42</v>
      </c>
      <c r="W1546" s="3">
        <f>StockData[[#This Row],[CLOSE]]-StockData[[#This Row],[PREV. CLOSE]]</f>
        <v>162.69999999999982</v>
      </c>
      <c r="X1546" s="2">
        <f>IFERROR((StockData[[#This Row],[CLOSE]]-StockData[[#This Row],[PREV. CLOSE]])/StockData[[#This Row],[PREV. CLOSE]],0)</f>
        <v>4.0948330103440414E-2</v>
      </c>
      <c r="Y1546" t="str">
        <f>IF(StockData[[#This Row],[Daily Return %]]&gt;0,"Gain",IF(StockData[[#This Row],[Daily Return %]]&lt;0,"Loss","No Change"))</f>
        <v>Gain</v>
      </c>
    </row>
    <row r="1547" spans="1:25" x14ac:dyDescent="0.3">
      <c r="A1547" s="1">
        <v>45329</v>
      </c>
      <c r="B1547" s="1" t="s">
        <v>1593</v>
      </c>
      <c r="C1547" s="1" t="s">
        <v>54</v>
      </c>
      <c r="D1547">
        <f>MONTH(StockData[[#This Row],[DATE]])</f>
        <v>2</v>
      </c>
      <c r="E1547">
        <v>2024</v>
      </c>
      <c r="F1547" t="s">
        <v>27</v>
      </c>
      <c r="G1547" t="str">
        <f>"Q"&amp;ROUNDUP(StockData[[#This Row],[Month Number]]/3,0)</f>
        <v>Q1</v>
      </c>
      <c r="H1547" s="1" t="s">
        <v>1565</v>
      </c>
      <c r="I1547" s="1" t="s">
        <v>1566</v>
      </c>
      <c r="J1547" t="s">
        <v>30</v>
      </c>
      <c r="K1547">
        <v>4153</v>
      </c>
      <c r="L1547">
        <v>4155</v>
      </c>
      <c r="M1547">
        <v>4073.95</v>
      </c>
      <c r="N1547">
        <v>4136</v>
      </c>
      <c r="O1547">
        <v>4085</v>
      </c>
      <c r="P1547">
        <v>4083.4</v>
      </c>
      <c r="Q1547">
        <v>4115.33</v>
      </c>
      <c r="R1547">
        <v>2124267</v>
      </c>
      <c r="S1547">
        <v>8742061109.5499992</v>
      </c>
      <c r="T1547">
        <v>177689</v>
      </c>
      <c r="U1547">
        <v>1433758</v>
      </c>
      <c r="V1547">
        <v>67.489999999999995</v>
      </c>
      <c r="W1547" s="3">
        <f>StockData[[#This Row],[CLOSE]]-StockData[[#This Row],[PREV. CLOSE]]</f>
        <v>-52.599999999999909</v>
      </c>
      <c r="X1547" s="2">
        <f>IFERROR((StockData[[#This Row],[CLOSE]]-StockData[[#This Row],[PREV. CLOSE]])/StockData[[#This Row],[PREV. CLOSE]],0)</f>
        <v>-1.271760154738876E-2</v>
      </c>
      <c r="Y1547" t="str">
        <f>IF(StockData[[#This Row],[Daily Return %]]&gt;0,"Gain",IF(StockData[[#This Row],[Daily Return %]]&lt;0,"Loss","No Change"))</f>
        <v>Loss</v>
      </c>
    </row>
    <row r="1548" spans="1:25" x14ac:dyDescent="0.3">
      <c r="A1548" s="1">
        <v>45330</v>
      </c>
      <c r="B1548" s="1" t="s">
        <v>1594</v>
      </c>
      <c r="C1548" s="1" t="s">
        <v>54</v>
      </c>
      <c r="D1548">
        <f>MONTH(StockData[[#This Row],[DATE]])</f>
        <v>2</v>
      </c>
      <c r="E1548">
        <v>2024</v>
      </c>
      <c r="F1548" t="s">
        <v>27</v>
      </c>
      <c r="G1548" t="str">
        <f>"Q"&amp;ROUNDUP(StockData[[#This Row],[Month Number]]/3,0)</f>
        <v>Q1</v>
      </c>
      <c r="H1548" s="1" t="s">
        <v>1565</v>
      </c>
      <c r="I1548" s="1" t="s">
        <v>1566</v>
      </c>
      <c r="J1548" t="s">
        <v>30</v>
      </c>
      <c r="K1548">
        <v>4090</v>
      </c>
      <c r="L1548">
        <v>4158</v>
      </c>
      <c r="M1548">
        <v>4086.05</v>
      </c>
      <c r="N1548">
        <v>4083.4</v>
      </c>
      <c r="O1548">
        <v>4137.8500000000004</v>
      </c>
      <c r="P1548">
        <v>4134.1000000000004</v>
      </c>
      <c r="Q1548">
        <v>4122.74</v>
      </c>
      <c r="R1548">
        <v>2345173</v>
      </c>
      <c r="S1548">
        <v>9668540283.3500004</v>
      </c>
      <c r="T1548">
        <v>212471</v>
      </c>
      <c r="U1548">
        <v>946960</v>
      </c>
      <c r="V1548">
        <v>40.380000000000003</v>
      </c>
      <c r="W1548" s="3">
        <f>StockData[[#This Row],[CLOSE]]-StockData[[#This Row],[PREV. CLOSE]]</f>
        <v>50.700000000000273</v>
      </c>
      <c r="X1548" s="2">
        <f>IFERROR((StockData[[#This Row],[CLOSE]]-StockData[[#This Row],[PREV. CLOSE]])/StockData[[#This Row],[PREV. CLOSE]],0)</f>
        <v>1.2416123818386705E-2</v>
      </c>
      <c r="Y1548" t="str">
        <f>IF(StockData[[#This Row],[Daily Return %]]&gt;0,"Gain",IF(StockData[[#This Row],[Daily Return %]]&lt;0,"Loss","No Change"))</f>
        <v>Gain</v>
      </c>
    </row>
    <row r="1549" spans="1:25" x14ac:dyDescent="0.3">
      <c r="A1549" s="1">
        <v>45331</v>
      </c>
      <c r="B1549" s="1" t="s">
        <v>1595</v>
      </c>
      <c r="C1549" s="1" t="s">
        <v>54</v>
      </c>
      <c r="D1549">
        <f>MONTH(StockData[[#This Row],[DATE]])</f>
        <v>2</v>
      </c>
      <c r="E1549">
        <v>2024</v>
      </c>
      <c r="F1549" t="s">
        <v>27</v>
      </c>
      <c r="G1549" t="str">
        <f>"Q"&amp;ROUNDUP(StockData[[#This Row],[Month Number]]/3,0)</f>
        <v>Q1</v>
      </c>
      <c r="H1549" s="1" t="s">
        <v>1565</v>
      </c>
      <c r="I1549" s="1" t="s">
        <v>1566</v>
      </c>
      <c r="J1549" t="s">
        <v>30</v>
      </c>
      <c r="K1549">
        <v>4136.55</v>
      </c>
      <c r="L1549">
        <v>4184.75</v>
      </c>
      <c r="M1549">
        <v>4100</v>
      </c>
      <c r="N1549">
        <v>4134.1000000000004</v>
      </c>
      <c r="O1549">
        <v>4132</v>
      </c>
      <c r="P1549">
        <v>4133.7</v>
      </c>
      <c r="Q1549">
        <v>4135.5</v>
      </c>
      <c r="R1549">
        <v>2100596</v>
      </c>
      <c r="S1549">
        <v>8687013883.2999992</v>
      </c>
      <c r="T1549">
        <v>204415</v>
      </c>
      <c r="U1549">
        <v>836221</v>
      </c>
      <c r="V1549">
        <v>39.81</v>
      </c>
      <c r="W1549" s="3">
        <f>StockData[[#This Row],[CLOSE]]-StockData[[#This Row],[PREV. CLOSE]]</f>
        <v>-0.4000000000005457</v>
      </c>
      <c r="X1549" s="2">
        <f>IFERROR((StockData[[#This Row],[CLOSE]]-StockData[[#This Row],[PREV. CLOSE]])/StockData[[#This Row],[PREV. CLOSE]],0)</f>
        <v>-9.6756246825317638E-5</v>
      </c>
      <c r="Y1549" t="str">
        <f>IF(StockData[[#This Row],[Daily Return %]]&gt;0,"Gain",IF(StockData[[#This Row],[Daily Return %]]&lt;0,"Loss","No Change"))</f>
        <v>Loss</v>
      </c>
    </row>
    <row r="1550" spans="1:25" x14ac:dyDescent="0.3">
      <c r="A1550" s="1">
        <v>45334</v>
      </c>
      <c r="B1550" s="1" t="s">
        <v>1596</v>
      </c>
      <c r="C1550" s="1" t="s">
        <v>54</v>
      </c>
      <c r="D1550">
        <f>MONTH(StockData[[#This Row],[DATE]])</f>
        <v>2</v>
      </c>
      <c r="E1550">
        <v>2024</v>
      </c>
      <c r="F1550" t="s">
        <v>27</v>
      </c>
      <c r="G1550" t="str">
        <f>"Q"&amp;ROUNDUP(StockData[[#This Row],[Month Number]]/3,0)</f>
        <v>Q1</v>
      </c>
      <c r="H1550" s="1" t="s">
        <v>1565</v>
      </c>
      <c r="I1550" s="1" t="s">
        <v>1566</v>
      </c>
      <c r="J1550" t="s">
        <v>30</v>
      </c>
      <c r="K1550">
        <v>4130</v>
      </c>
      <c r="L1550">
        <v>4159.6000000000004</v>
      </c>
      <c r="M1550">
        <v>4105.55</v>
      </c>
      <c r="N1550">
        <v>4133.7</v>
      </c>
      <c r="O1550">
        <v>4119</v>
      </c>
      <c r="P1550">
        <v>4120.7</v>
      </c>
      <c r="Q1550">
        <v>4128.1000000000004</v>
      </c>
      <c r="R1550">
        <v>1013716</v>
      </c>
      <c r="S1550">
        <v>4184716444.4499998</v>
      </c>
      <c r="T1550">
        <v>110339</v>
      </c>
      <c r="U1550">
        <v>545028</v>
      </c>
      <c r="V1550">
        <v>53.77</v>
      </c>
      <c r="W1550" s="3">
        <f>StockData[[#This Row],[CLOSE]]-StockData[[#This Row],[PREV. CLOSE]]</f>
        <v>-13</v>
      </c>
      <c r="X1550" s="2">
        <f>IFERROR((StockData[[#This Row],[CLOSE]]-StockData[[#This Row],[PREV. CLOSE]])/StockData[[#This Row],[PREV. CLOSE]],0)</f>
        <v>-3.1448823088274427E-3</v>
      </c>
      <c r="Y1550" t="str">
        <f>IF(StockData[[#This Row],[Daily Return %]]&gt;0,"Gain",IF(StockData[[#This Row],[Daily Return %]]&lt;0,"Loss","No Change"))</f>
        <v>Loss</v>
      </c>
    </row>
    <row r="1551" spans="1:25" x14ac:dyDescent="0.3">
      <c r="A1551" s="1">
        <v>45335</v>
      </c>
      <c r="B1551" s="1" t="s">
        <v>1597</v>
      </c>
      <c r="C1551" s="1" t="s">
        <v>54</v>
      </c>
      <c r="D1551">
        <f>MONTH(StockData[[#This Row],[DATE]])</f>
        <v>2</v>
      </c>
      <c r="E1551">
        <v>2024</v>
      </c>
      <c r="F1551" t="s">
        <v>27</v>
      </c>
      <c r="G1551" t="str">
        <f>"Q"&amp;ROUNDUP(StockData[[#This Row],[Month Number]]/3,0)</f>
        <v>Q1</v>
      </c>
      <c r="H1551" s="1" t="s">
        <v>1565</v>
      </c>
      <c r="I1551" s="1" t="s">
        <v>1566</v>
      </c>
      <c r="J1551" t="s">
        <v>30</v>
      </c>
      <c r="K1551">
        <v>4125.45</v>
      </c>
      <c r="L1551">
        <v>4170</v>
      </c>
      <c r="M1551">
        <v>4081.5</v>
      </c>
      <c r="N1551">
        <v>4120.7</v>
      </c>
      <c r="O1551">
        <v>4145</v>
      </c>
      <c r="P1551">
        <v>4149.5</v>
      </c>
      <c r="Q1551">
        <v>4130.03</v>
      </c>
      <c r="R1551">
        <v>1257415</v>
      </c>
      <c r="S1551">
        <v>5193163729.6000004</v>
      </c>
      <c r="T1551">
        <v>140800</v>
      </c>
      <c r="U1551">
        <v>757833</v>
      </c>
      <c r="V1551">
        <v>60.27</v>
      </c>
      <c r="W1551" s="3">
        <f>StockData[[#This Row],[CLOSE]]-StockData[[#This Row],[PREV. CLOSE]]</f>
        <v>28.800000000000182</v>
      </c>
      <c r="X1551" s="2">
        <f>IFERROR((StockData[[#This Row],[CLOSE]]-StockData[[#This Row],[PREV. CLOSE]])/StockData[[#This Row],[PREV. CLOSE]],0)</f>
        <v>6.9891037930449153E-3</v>
      </c>
      <c r="Y1551" t="str">
        <f>IF(StockData[[#This Row],[Daily Return %]]&gt;0,"Gain",IF(StockData[[#This Row],[Daily Return %]]&lt;0,"Loss","No Change"))</f>
        <v>Gain</v>
      </c>
    </row>
    <row r="1552" spans="1:25" x14ac:dyDescent="0.3">
      <c r="A1552" s="1">
        <v>45336</v>
      </c>
      <c r="B1552" s="1" t="s">
        <v>1598</v>
      </c>
      <c r="C1552" s="1" t="s">
        <v>54</v>
      </c>
      <c r="D1552">
        <f>MONTH(StockData[[#This Row],[DATE]])</f>
        <v>2</v>
      </c>
      <c r="E1552">
        <v>2024</v>
      </c>
      <c r="F1552" t="s">
        <v>27</v>
      </c>
      <c r="G1552" t="str">
        <f>"Q"&amp;ROUNDUP(StockData[[#This Row],[Month Number]]/3,0)</f>
        <v>Q1</v>
      </c>
      <c r="H1552" s="1" t="s">
        <v>1565</v>
      </c>
      <c r="I1552" s="1" t="s">
        <v>1566</v>
      </c>
      <c r="J1552" t="s">
        <v>30</v>
      </c>
      <c r="K1552">
        <v>4107</v>
      </c>
      <c r="L1552">
        <v>4114.8999999999996</v>
      </c>
      <c r="M1552">
        <v>4049.5</v>
      </c>
      <c r="N1552">
        <v>4149.5</v>
      </c>
      <c r="O1552">
        <v>4106</v>
      </c>
      <c r="P1552">
        <v>4100.1000000000004</v>
      </c>
      <c r="Q1552">
        <v>4092.1</v>
      </c>
      <c r="R1552">
        <v>1391283</v>
      </c>
      <c r="S1552">
        <v>5693275185.9499998</v>
      </c>
      <c r="T1552">
        <v>126863</v>
      </c>
      <c r="U1552">
        <v>844545</v>
      </c>
      <c r="V1552">
        <v>60.7</v>
      </c>
      <c r="W1552" s="3">
        <f>StockData[[#This Row],[CLOSE]]-StockData[[#This Row],[PREV. CLOSE]]</f>
        <v>-49.399999999999636</v>
      </c>
      <c r="X1552" s="2">
        <f>IFERROR((StockData[[#This Row],[CLOSE]]-StockData[[#This Row],[PREV. CLOSE]])/StockData[[#This Row],[PREV. CLOSE]],0)</f>
        <v>-1.190504880106028E-2</v>
      </c>
      <c r="Y1552" t="str">
        <f>IF(StockData[[#This Row],[Daily Return %]]&gt;0,"Gain",IF(StockData[[#This Row],[Daily Return %]]&lt;0,"Loss","No Change"))</f>
        <v>Loss</v>
      </c>
    </row>
    <row r="1553" spans="1:25" x14ac:dyDescent="0.3">
      <c r="A1553" s="1">
        <v>45337</v>
      </c>
      <c r="B1553" s="1" t="s">
        <v>1599</v>
      </c>
      <c r="C1553" s="1" t="s">
        <v>54</v>
      </c>
      <c r="D1553">
        <f>MONTH(StockData[[#This Row],[DATE]])</f>
        <v>2</v>
      </c>
      <c r="E1553">
        <v>2024</v>
      </c>
      <c r="F1553" t="s">
        <v>27</v>
      </c>
      <c r="G1553" t="str">
        <f>"Q"&amp;ROUNDUP(StockData[[#This Row],[Month Number]]/3,0)</f>
        <v>Q1</v>
      </c>
      <c r="H1553" s="1" t="s">
        <v>1565</v>
      </c>
      <c r="I1553" s="1" t="s">
        <v>1566</v>
      </c>
      <c r="J1553" t="s">
        <v>30</v>
      </c>
      <c r="K1553">
        <v>4128</v>
      </c>
      <c r="L1553">
        <v>4146.3</v>
      </c>
      <c r="M1553">
        <v>4083</v>
      </c>
      <c r="N1553">
        <v>4100.1000000000004</v>
      </c>
      <c r="O1553">
        <v>4106</v>
      </c>
      <c r="P1553">
        <v>4103.2</v>
      </c>
      <c r="Q1553">
        <v>4107.34</v>
      </c>
      <c r="R1553">
        <v>1091582</v>
      </c>
      <c r="S1553">
        <v>4483499686.3500004</v>
      </c>
      <c r="T1553">
        <v>117286</v>
      </c>
      <c r="U1553">
        <v>479725</v>
      </c>
      <c r="V1553">
        <v>43.95</v>
      </c>
      <c r="W1553" s="3">
        <f>StockData[[#This Row],[CLOSE]]-StockData[[#This Row],[PREV. CLOSE]]</f>
        <v>3.0999999999994543</v>
      </c>
      <c r="X1553" s="2">
        <f>IFERROR((StockData[[#This Row],[CLOSE]]-StockData[[#This Row],[PREV. CLOSE]])/StockData[[#This Row],[PREV. CLOSE]],0)</f>
        <v>7.5607912002132978E-4</v>
      </c>
      <c r="Y1553" t="str">
        <f>IF(StockData[[#This Row],[Daily Return %]]&gt;0,"Gain",IF(StockData[[#This Row],[Daily Return %]]&lt;0,"Loss","No Change"))</f>
        <v>Gain</v>
      </c>
    </row>
    <row r="1554" spans="1:25" x14ac:dyDescent="0.3">
      <c r="A1554" s="1">
        <v>45338</v>
      </c>
      <c r="B1554" s="1" t="s">
        <v>1600</v>
      </c>
      <c r="C1554" s="1" t="s">
        <v>54</v>
      </c>
      <c r="D1554">
        <f>MONTH(StockData[[#This Row],[DATE]])</f>
        <v>2</v>
      </c>
      <c r="E1554">
        <v>2024</v>
      </c>
      <c r="F1554" t="s">
        <v>27</v>
      </c>
      <c r="G1554" t="str">
        <f>"Q"&amp;ROUNDUP(StockData[[#This Row],[Month Number]]/3,0)</f>
        <v>Q1</v>
      </c>
      <c r="H1554" s="1" t="s">
        <v>1565</v>
      </c>
      <c r="I1554" s="1" t="s">
        <v>1566</v>
      </c>
      <c r="J1554" t="s">
        <v>30</v>
      </c>
      <c r="K1554">
        <v>4113.25</v>
      </c>
      <c r="L1554">
        <v>4147.95</v>
      </c>
      <c r="M1554">
        <v>4100.1000000000004</v>
      </c>
      <c r="N1554">
        <v>4103.2</v>
      </c>
      <c r="O1554">
        <v>4122.3</v>
      </c>
      <c r="P1554">
        <v>4128.3</v>
      </c>
      <c r="Q1554">
        <v>4124.07</v>
      </c>
      <c r="R1554">
        <v>1307556</v>
      </c>
      <c r="S1554">
        <v>5392447497.5500002</v>
      </c>
      <c r="T1554">
        <v>125414</v>
      </c>
      <c r="U1554">
        <v>660555</v>
      </c>
      <c r="V1554">
        <v>50.52</v>
      </c>
      <c r="W1554" s="3">
        <f>StockData[[#This Row],[CLOSE]]-StockData[[#This Row],[PREV. CLOSE]]</f>
        <v>25.100000000000364</v>
      </c>
      <c r="X1554" s="2">
        <f>IFERROR((StockData[[#This Row],[CLOSE]]-StockData[[#This Row],[PREV. CLOSE]])/StockData[[#This Row],[PREV. CLOSE]],0)</f>
        <v>6.1171768375902621E-3</v>
      </c>
      <c r="Y1554" t="str">
        <f>IF(StockData[[#This Row],[Daily Return %]]&gt;0,"Gain",IF(StockData[[#This Row],[Daily Return %]]&lt;0,"Loss","No Change"))</f>
        <v>Gain</v>
      </c>
    </row>
    <row r="1555" spans="1:25" x14ac:dyDescent="0.3">
      <c r="A1555" s="1">
        <v>45341</v>
      </c>
      <c r="B1555" s="1" t="s">
        <v>1601</v>
      </c>
      <c r="C1555" s="1" t="s">
        <v>54</v>
      </c>
      <c r="D1555">
        <f>MONTH(StockData[[#This Row],[DATE]])</f>
        <v>2</v>
      </c>
      <c r="E1555">
        <v>2024</v>
      </c>
      <c r="F1555" t="s">
        <v>27</v>
      </c>
      <c r="G1555" t="str">
        <f>"Q"&amp;ROUNDUP(StockData[[#This Row],[Month Number]]/3,0)</f>
        <v>Q1</v>
      </c>
      <c r="H1555" s="1" t="s">
        <v>1565</v>
      </c>
      <c r="I1555" s="1" t="s">
        <v>1566</v>
      </c>
      <c r="J1555" t="s">
        <v>30</v>
      </c>
      <c r="K1555">
        <v>4123.05</v>
      </c>
      <c r="L1555">
        <v>4128.3</v>
      </c>
      <c r="M1555">
        <v>4055</v>
      </c>
      <c r="N1555">
        <v>4128.3</v>
      </c>
      <c r="O1555">
        <v>4099.8500000000004</v>
      </c>
      <c r="P1555">
        <v>4103.8</v>
      </c>
      <c r="Q1555">
        <v>4092.76</v>
      </c>
      <c r="R1555">
        <v>772291</v>
      </c>
      <c r="S1555">
        <v>3160800378.5500002</v>
      </c>
      <c r="T1555">
        <v>70873</v>
      </c>
      <c r="U1555">
        <v>343479</v>
      </c>
      <c r="V1555">
        <v>44.48</v>
      </c>
      <c r="W1555" s="3">
        <f>StockData[[#This Row],[CLOSE]]-StockData[[#This Row],[PREV. CLOSE]]</f>
        <v>-24.5</v>
      </c>
      <c r="X1555" s="2">
        <f>IFERROR((StockData[[#This Row],[CLOSE]]-StockData[[#This Row],[PREV. CLOSE]])/StockData[[#This Row],[PREV. CLOSE]],0)</f>
        <v>-5.9346462224160066E-3</v>
      </c>
      <c r="Y1555" t="str">
        <f>IF(StockData[[#This Row],[Daily Return %]]&gt;0,"Gain",IF(StockData[[#This Row],[Daily Return %]]&lt;0,"Loss","No Change"))</f>
        <v>Loss</v>
      </c>
    </row>
    <row r="1556" spans="1:25" x14ac:dyDescent="0.3">
      <c r="A1556" s="1">
        <v>45342</v>
      </c>
      <c r="B1556" s="1" t="s">
        <v>1602</v>
      </c>
      <c r="C1556" s="1" t="s">
        <v>54</v>
      </c>
      <c r="D1556">
        <f>MONTH(StockData[[#This Row],[DATE]])</f>
        <v>2</v>
      </c>
      <c r="E1556">
        <v>2024</v>
      </c>
      <c r="F1556" t="s">
        <v>27</v>
      </c>
      <c r="G1556" t="str">
        <f>"Q"&amp;ROUNDUP(StockData[[#This Row],[Month Number]]/3,0)</f>
        <v>Q1</v>
      </c>
      <c r="H1556" s="1" t="s">
        <v>1565</v>
      </c>
      <c r="I1556" s="1" t="s">
        <v>1566</v>
      </c>
      <c r="J1556" t="s">
        <v>30</v>
      </c>
      <c r="K1556">
        <v>4082.1</v>
      </c>
      <c r="L1556">
        <v>4098</v>
      </c>
      <c r="M1556">
        <v>4010</v>
      </c>
      <c r="N1556">
        <v>4103.8</v>
      </c>
      <c r="O1556">
        <v>4035</v>
      </c>
      <c r="P1556">
        <v>4030.65</v>
      </c>
      <c r="Q1556">
        <v>4047.78</v>
      </c>
      <c r="R1556">
        <v>1193648</v>
      </c>
      <c r="S1556">
        <v>4831625596.8000002</v>
      </c>
      <c r="T1556">
        <v>108310</v>
      </c>
      <c r="U1556">
        <v>628009</v>
      </c>
      <c r="V1556">
        <v>52.61</v>
      </c>
      <c r="W1556" s="3">
        <f>StockData[[#This Row],[CLOSE]]-StockData[[#This Row],[PREV. CLOSE]]</f>
        <v>-73.150000000000091</v>
      </c>
      <c r="X1556" s="2">
        <f>IFERROR((StockData[[#This Row],[CLOSE]]-StockData[[#This Row],[PREV. CLOSE]])/StockData[[#This Row],[PREV. CLOSE]],0)</f>
        <v>-1.7824942736000802E-2</v>
      </c>
      <c r="Y1556" t="str">
        <f>IF(StockData[[#This Row],[Daily Return %]]&gt;0,"Gain",IF(StockData[[#This Row],[Daily Return %]]&lt;0,"Loss","No Change"))</f>
        <v>Loss</v>
      </c>
    </row>
    <row r="1557" spans="1:25" x14ac:dyDescent="0.3">
      <c r="A1557" s="1">
        <v>45343</v>
      </c>
      <c r="B1557" s="1" t="s">
        <v>1603</v>
      </c>
      <c r="C1557" s="1" t="s">
        <v>54</v>
      </c>
      <c r="D1557">
        <f>MONTH(StockData[[#This Row],[DATE]])</f>
        <v>2</v>
      </c>
      <c r="E1557">
        <v>2024</v>
      </c>
      <c r="F1557" t="s">
        <v>27</v>
      </c>
      <c r="G1557" t="str">
        <f>"Q"&amp;ROUNDUP(StockData[[#This Row],[Month Number]]/3,0)</f>
        <v>Q1</v>
      </c>
      <c r="H1557" s="1" t="s">
        <v>1565</v>
      </c>
      <c r="I1557" s="1" t="s">
        <v>1566</v>
      </c>
      <c r="J1557" t="s">
        <v>30</v>
      </c>
      <c r="K1557">
        <v>4013</v>
      </c>
      <c r="L1557">
        <v>4063.35</v>
      </c>
      <c r="M1557">
        <v>3980.6</v>
      </c>
      <c r="N1557">
        <v>4030.65</v>
      </c>
      <c r="O1557">
        <v>3987</v>
      </c>
      <c r="P1557">
        <v>3991.5</v>
      </c>
      <c r="Q1557">
        <v>4025.98</v>
      </c>
      <c r="R1557">
        <v>1885939</v>
      </c>
      <c r="S1557">
        <v>7592748600.0500002</v>
      </c>
      <c r="T1557">
        <v>135075</v>
      </c>
      <c r="U1557">
        <v>1093371</v>
      </c>
      <c r="V1557">
        <v>57.97</v>
      </c>
      <c r="W1557" s="3">
        <f>StockData[[#This Row],[CLOSE]]-StockData[[#This Row],[PREV. CLOSE]]</f>
        <v>-39.150000000000091</v>
      </c>
      <c r="X1557" s="2">
        <f>IFERROR((StockData[[#This Row],[CLOSE]]-StockData[[#This Row],[PREV. CLOSE]])/StockData[[#This Row],[PREV. CLOSE]],0)</f>
        <v>-9.7130735737412308E-3</v>
      </c>
      <c r="Y1557" t="str">
        <f>IF(StockData[[#This Row],[Daily Return %]]&gt;0,"Gain",IF(StockData[[#This Row],[Daily Return %]]&lt;0,"Loss","No Change"))</f>
        <v>Loss</v>
      </c>
    </row>
    <row r="1558" spans="1:25" x14ac:dyDescent="0.3">
      <c r="A1558" s="1">
        <v>45344</v>
      </c>
      <c r="B1558" s="1" t="s">
        <v>1604</v>
      </c>
      <c r="C1558" s="1" t="s">
        <v>54</v>
      </c>
      <c r="D1558">
        <f>MONTH(StockData[[#This Row],[DATE]])</f>
        <v>2</v>
      </c>
      <c r="E1558">
        <v>2024</v>
      </c>
      <c r="F1558" t="s">
        <v>27</v>
      </c>
      <c r="G1558" t="str">
        <f>"Q"&amp;ROUNDUP(StockData[[#This Row],[Month Number]]/3,0)</f>
        <v>Q1</v>
      </c>
      <c r="H1558" s="1" t="s">
        <v>1565</v>
      </c>
      <c r="I1558" s="1" t="s">
        <v>1566</v>
      </c>
      <c r="J1558" t="s">
        <v>30</v>
      </c>
      <c r="K1558">
        <v>3971</v>
      </c>
      <c r="L1558">
        <v>4094.95</v>
      </c>
      <c r="M1558">
        <v>3971</v>
      </c>
      <c r="N1558">
        <v>3991.5</v>
      </c>
      <c r="O1558">
        <v>4082.55</v>
      </c>
      <c r="P1558">
        <v>4087.1</v>
      </c>
      <c r="Q1558">
        <v>4036.74</v>
      </c>
      <c r="R1558">
        <v>2982052</v>
      </c>
      <c r="S1558">
        <v>12037760611.299999</v>
      </c>
      <c r="T1558">
        <v>233453</v>
      </c>
      <c r="U1558">
        <v>1465287</v>
      </c>
      <c r="V1558">
        <v>49.14</v>
      </c>
      <c r="W1558" s="3">
        <f>StockData[[#This Row],[CLOSE]]-StockData[[#This Row],[PREV. CLOSE]]</f>
        <v>95.599999999999909</v>
      </c>
      <c r="X1558" s="2">
        <f>IFERROR((StockData[[#This Row],[CLOSE]]-StockData[[#This Row],[PREV. CLOSE]])/StockData[[#This Row],[PREV. CLOSE]],0)</f>
        <v>2.3950895653263162E-2</v>
      </c>
      <c r="Y1558" t="str">
        <f>IF(StockData[[#This Row],[Daily Return %]]&gt;0,"Gain",IF(StockData[[#This Row],[Daily Return %]]&lt;0,"Loss","No Change"))</f>
        <v>Gain</v>
      </c>
    </row>
    <row r="1559" spans="1:25" x14ac:dyDescent="0.3">
      <c r="A1559" s="1">
        <v>45345</v>
      </c>
      <c r="B1559" s="1" t="s">
        <v>1605</v>
      </c>
      <c r="C1559" s="1" t="s">
        <v>54</v>
      </c>
      <c r="D1559">
        <f>MONTH(StockData[[#This Row],[DATE]])</f>
        <v>2</v>
      </c>
      <c r="E1559">
        <v>2024</v>
      </c>
      <c r="F1559" t="s">
        <v>27</v>
      </c>
      <c r="G1559" t="str">
        <f>"Q"&amp;ROUNDUP(StockData[[#This Row],[Month Number]]/3,0)</f>
        <v>Q1</v>
      </c>
      <c r="H1559" s="1" t="s">
        <v>1565</v>
      </c>
      <c r="I1559" s="1" t="s">
        <v>1566</v>
      </c>
      <c r="J1559" t="s">
        <v>30</v>
      </c>
      <c r="K1559">
        <v>4130</v>
      </c>
      <c r="L1559">
        <v>4130</v>
      </c>
      <c r="M1559">
        <v>4046.4</v>
      </c>
      <c r="N1559">
        <v>4087.1</v>
      </c>
      <c r="O1559">
        <v>4046.4</v>
      </c>
      <c r="P1559">
        <v>4052.1</v>
      </c>
      <c r="Q1559">
        <v>4086.76</v>
      </c>
      <c r="R1559">
        <v>2538072</v>
      </c>
      <c r="S1559">
        <v>10372488169.049999</v>
      </c>
      <c r="T1559">
        <v>207942</v>
      </c>
      <c r="U1559">
        <v>1764308</v>
      </c>
      <c r="V1559">
        <v>69.510000000000005</v>
      </c>
      <c r="W1559" s="3">
        <f>StockData[[#This Row],[CLOSE]]-StockData[[#This Row],[PREV. CLOSE]]</f>
        <v>-35</v>
      </c>
      <c r="X1559" s="2">
        <f>IFERROR((StockData[[#This Row],[CLOSE]]-StockData[[#This Row],[PREV. CLOSE]])/StockData[[#This Row],[PREV. CLOSE]],0)</f>
        <v>-8.5635291526999589E-3</v>
      </c>
      <c r="Y1559" t="str">
        <f>IF(StockData[[#This Row],[Daily Return %]]&gt;0,"Gain",IF(StockData[[#This Row],[Daily Return %]]&lt;0,"Loss","No Change"))</f>
        <v>Loss</v>
      </c>
    </row>
    <row r="1560" spans="1:25" x14ac:dyDescent="0.3">
      <c r="A1560" s="1">
        <v>45348</v>
      </c>
      <c r="B1560" s="1" t="s">
        <v>1606</v>
      </c>
      <c r="C1560" s="1" t="s">
        <v>54</v>
      </c>
      <c r="D1560">
        <f>MONTH(StockData[[#This Row],[DATE]])</f>
        <v>2</v>
      </c>
      <c r="E1560">
        <v>2024</v>
      </c>
      <c r="F1560" t="s">
        <v>27</v>
      </c>
      <c r="G1560" t="str">
        <f>"Q"&amp;ROUNDUP(StockData[[#This Row],[Month Number]]/3,0)</f>
        <v>Q1</v>
      </c>
      <c r="H1560" s="1" t="s">
        <v>1565</v>
      </c>
      <c r="I1560" s="1" t="s">
        <v>1566</v>
      </c>
      <c r="J1560" t="s">
        <v>30</v>
      </c>
      <c r="K1560">
        <v>4036</v>
      </c>
      <c r="L1560">
        <v>4050</v>
      </c>
      <c r="M1560">
        <v>3982.75</v>
      </c>
      <c r="N1560">
        <v>4052.1</v>
      </c>
      <c r="O1560">
        <v>4001.9</v>
      </c>
      <c r="P1560">
        <v>4001.05</v>
      </c>
      <c r="Q1560">
        <v>4001.89</v>
      </c>
      <c r="R1560">
        <v>1379284</v>
      </c>
      <c r="S1560">
        <v>5519738697.3999996</v>
      </c>
      <c r="T1560">
        <v>168908</v>
      </c>
      <c r="U1560">
        <v>943439</v>
      </c>
      <c r="V1560">
        <v>68.400000000000006</v>
      </c>
      <c r="W1560" s="3">
        <f>StockData[[#This Row],[CLOSE]]-StockData[[#This Row],[PREV. CLOSE]]</f>
        <v>-51.049999999999727</v>
      </c>
      <c r="X1560" s="2">
        <f>IFERROR((StockData[[#This Row],[CLOSE]]-StockData[[#This Row],[PREV. CLOSE]])/StockData[[#This Row],[PREV. CLOSE]],0)</f>
        <v>-1.2598405764911953E-2</v>
      </c>
      <c r="Y1560" t="str">
        <f>IF(StockData[[#This Row],[Daily Return %]]&gt;0,"Gain",IF(StockData[[#This Row],[Daily Return %]]&lt;0,"Loss","No Change"))</f>
        <v>Loss</v>
      </c>
    </row>
    <row r="1561" spans="1:25" x14ac:dyDescent="0.3">
      <c r="A1561" s="1">
        <v>45349</v>
      </c>
      <c r="B1561" s="1" t="s">
        <v>1607</v>
      </c>
      <c r="C1561" s="1" t="s">
        <v>54</v>
      </c>
      <c r="D1561">
        <f>MONTH(StockData[[#This Row],[DATE]])</f>
        <v>2</v>
      </c>
      <c r="E1561">
        <v>2024</v>
      </c>
      <c r="F1561" t="s">
        <v>27</v>
      </c>
      <c r="G1561" t="str">
        <f>"Q"&amp;ROUNDUP(StockData[[#This Row],[Month Number]]/3,0)</f>
        <v>Q1</v>
      </c>
      <c r="H1561" s="1" t="s">
        <v>1565</v>
      </c>
      <c r="I1561" s="1" t="s">
        <v>1566</v>
      </c>
      <c r="J1561" t="s">
        <v>30</v>
      </c>
      <c r="K1561">
        <v>3999</v>
      </c>
      <c r="L1561">
        <v>4124</v>
      </c>
      <c r="M1561">
        <v>3999</v>
      </c>
      <c r="N1561">
        <v>4001.05</v>
      </c>
      <c r="O1561">
        <v>4100.5</v>
      </c>
      <c r="P1561">
        <v>4104.3999999999996</v>
      </c>
      <c r="Q1561">
        <v>4083.47</v>
      </c>
      <c r="R1561">
        <v>2960475</v>
      </c>
      <c r="S1561">
        <v>12089017645.25</v>
      </c>
      <c r="T1561">
        <v>235296</v>
      </c>
      <c r="U1561">
        <v>1732919</v>
      </c>
      <c r="V1561">
        <v>58.54</v>
      </c>
      <c r="W1561" s="3">
        <f>StockData[[#This Row],[CLOSE]]-StockData[[#This Row],[PREV. CLOSE]]</f>
        <v>103.34999999999945</v>
      </c>
      <c r="X1561" s="2">
        <f>IFERROR((StockData[[#This Row],[CLOSE]]-StockData[[#This Row],[PREV. CLOSE]])/StockData[[#This Row],[PREV. CLOSE]],0)</f>
        <v>2.5830719436147873E-2</v>
      </c>
      <c r="Y1561" t="str">
        <f>IF(StockData[[#This Row],[Daily Return %]]&gt;0,"Gain",IF(StockData[[#This Row],[Daily Return %]]&lt;0,"Loss","No Change"))</f>
        <v>Gain</v>
      </c>
    </row>
    <row r="1562" spans="1:25" x14ac:dyDescent="0.3">
      <c r="A1562" s="1">
        <v>45350</v>
      </c>
      <c r="B1562" s="1" t="s">
        <v>1608</v>
      </c>
      <c r="C1562" s="1" t="s">
        <v>54</v>
      </c>
      <c r="D1562">
        <f>MONTH(StockData[[#This Row],[DATE]])</f>
        <v>2</v>
      </c>
      <c r="E1562">
        <v>2024</v>
      </c>
      <c r="F1562" t="s">
        <v>27</v>
      </c>
      <c r="G1562" t="str">
        <f>"Q"&amp;ROUNDUP(StockData[[#This Row],[Month Number]]/3,0)</f>
        <v>Q1</v>
      </c>
      <c r="H1562" s="1" t="s">
        <v>1565</v>
      </c>
      <c r="I1562" s="1" t="s">
        <v>1566</v>
      </c>
      <c r="J1562" t="s">
        <v>30</v>
      </c>
      <c r="K1562">
        <v>4095.6</v>
      </c>
      <c r="L1562">
        <v>4154.8999999999996</v>
      </c>
      <c r="M1562">
        <v>4089</v>
      </c>
      <c r="N1562">
        <v>4104.3999999999996</v>
      </c>
      <c r="O1562">
        <v>4109.8999999999996</v>
      </c>
      <c r="P1562">
        <v>4118.95</v>
      </c>
      <c r="Q1562">
        <v>4126.3500000000004</v>
      </c>
      <c r="R1562">
        <v>1939225</v>
      </c>
      <c r="S1562">
        <v>8001915262.3000002</v>
      </c>
      <c r="T1562">
        <v>139242</v>
      </c>
      <c r="U1562">
        <v>1044776</v>
      </c>
      <c r="V1562">
        <v>53.88</v>
      </c>
      <c r="W1562" s="3">
        <f>StockData[[#This Row],[CLOSE]]-StockData[[#This Row],[PREV. CLOSE]]</f>
        <v>14.550000000000182</v>
      </c>
      <c r="X1562" s="2">
        <f>IFERROR((StockData[[#This Row],[CLOSE]]-StockData[[#This Row],[PREV. CLOSE]])/StockData[[#This Row],[PREV. CLOSE]],0)</f>
        <v>3.5449761231849193E-3</v>
      </c>
      <c r="Y1562" t="str">
        <f>IF(StockData[[#This Row],[Daily Return %]]&gt;0,"Gain",IF(StockData[[#This Row],[Daily Return %]]&lt;0,"Loss","No Change"))</f>
        <v>Gain</v>
      </c>
    </row>
    <row r="1563" spans="1:25" x14ac:dyDescent="0.3">
      <c r="A1563" s="1">
        <v>45351</v>
      </c>
      <c r="B1563" s="1" t="s">
        <v>1609</v>
      </c>
      <c r="C1563" s="1" t="s">
        <v>54</v>
      </c>
      <c r="D1563">
        <f>MONTH(StockData[[#This Row],[DATE]])</f>
        <v>2</v>
      </c>
      <c r="E1563">
        <v>2024</v>
      </c>
      <c r="F1563" t="s">
        <v>27</v>
      </c>
      <c r="G1563" t="str">
        <f>"Q"&amp;ROUNDUP(StockData[[#This Row],[Month Number]]/3,0)</f>
        <v>Q1</v>
      </c>
      <c r="H1563" s="1" t="s">
        <v>1565</v>
      </c>
      <c r="I1563" s="1" t="s">
        <v>1566</v>
      </c>
      <c r="J1563" t="s">
        <v>30</v>
      </c>
      <c r="K1563">
        <v>4099</v>
      </c>
      <c r="L1563">
        <v>4138.1000000000004</v>
      </c>
      <c r="M1563">
        <v>4064.55</v>
      </c>
      <c r="N1563">
        <v>4118.95</v>
      </c>
      <c r="O1563">
        <v>4113</v>
      </c>
      <c r="P1563">
        <v>4095.1</v>
      </c>
      <c r="Q1563">
        <v>4098.6000000000004</v>
      </c>
      <c r="R1563">
        <v>3772719</v>
      </c>
      <c r="S1563">
        <v>15462863779.5</v>
      </c>
      <c r="T1563">
        <v>165001</v>
      </c>
      <c r="U1563">
        <v>2223680</v>
      </c>
      <c r="V1563">
        <v>58.94</v>
      </c>
      <c r="W1563" s="3">
        <f>StockData[[#This Row],[CLOSE]]-StockData[[#This Row],[PREV. CLOSE]]</f>
        <v>-23.849999999999909</v>
      </c>
      <c r="X1563" s="2">
        <f>IFERROR((StockData[[#This Row],[CLOSE]]-StockData[[#This Row],[PREV. CLOSE]])/StockData[[#This Row],[PREV. CLOSE]],0)</f>
        <v>-5.7903106374197089E-3</v>
      </c>
      <c r="Y1563" t="str">
        <f>IF(StockData[[#This Row],[Daily Return %]]&gt;0,"Gain",IF(StockData[[#This Row],[Daily Return %]]&lt;0,"Loss","No Change"))</f>
        <v>Loss</v>
      </c>
    </row>
    <row r="1564" spans="1:25" x14ac:dyDescent="0.3">
      <c r="A1564" s="1">
        <v>45352</v>
      </c>
      <c r="B1564" s="1" t="s">
        <v>1610</v>
      </c>
      <c r="C1564" s="1" t="s">
        <v>76</v>
      </c>
      <c r="D1564">
        <f>MONTH(StockData[[#This Row],[DATE]])</f>
        <v>3</v>
      </c>
      <c r="E1564">
        <v>2024</v>
      </c>
      <c r="F1564" t="s">
        <v>27</v>
      </c>
      <c r="G1564" t="str">
        <f>"Q"&amp;ROUNDUP(StockData[[#This Row],[Month Number]]/3,0)</f>
        <v>Q1</v>
      </c>
      <c r="H1564" s="1" t="s">
        <v>1565</v>
      </c>
      <c r="I1564" s="1" t="s">
        <v>1566</v>
      </c>
      <c r="J1564" t="s">
        <v>30</v>
      </c>
      <c r="K1564">
        <v>4107.2</v>
      </c>
      <c r="L1564">
        <v>4140</v>
      </c>
      <c r="M1564">
        <v>4086.8</v>
      </c>
      <c r="N1564">
        <v>4095.1</v>
      </c>
      <c r="O1564">
        <v>4093</v>
      </c>
      <c r="P1564">
        <v>4094.35</v>
      </c>
      <c r="Q1564">
        <v>4110.8500000000004</v>
      </c>
      <c r="R1564">
        <v>2043265</v>
      </c>
      <c r="S1564">
        <v>8399555212.1499996</v>
      </c>
      <c r="T1564">
        <v>157981</v>
      </c>
      <c r="U1564">
        <v>1202586</v>
      </c>
      <c r="V1564">
        <v>58.86</v>
      </c>
      <c r="W1564" s="3">
        <f>StockData[[#This Row],[CLOSE]]-StockData[[#This Row],[PREV. CLOSE]]</f>
        <v>-0.75</v>
      </c>
      <c r="X1564" s="2">
        <f>IFERROR((StockData[[#This Row],[CLOSE]]-StockData[[#This Row],[PREV. CLOSE]])/StockData[[#This Row],[PREV. CLOSE]],0)</f>
        <v>-1.8314571072745476E-4</v>
      </c>
      <c r="Y1564" t="str">
        <f>IF(StockData[[#This Row],[Daily Return %]]&gt;0,"Gain",IF(StockData[[#This Row],[Daily Return %]]&lt;0,"Loss","No Change"))</f>
        <v>Loss</v>
      </c>
    </row>
    <row r="1565" spans="1:25" x14ac:dyDescent="0.3">
      <c r="A1565" s="1">
        <v>45353</v>
      </c>
      <c r="B1565" s="1" t="s">
        <v>1611</v>
      </c>
      <c r="C1565" s="1" t="s">
        <v>76</v>
      </c>
      <c r="D1565">
        <f>MONTH(StockData[[#This Row],[DATE]])</f>
        <v>3</v>
      </c>
      <c r="E1565">
        <v>2024</v>
      </c>
      <c r="F1565" t="s">
        <v>27</v>
      </c>
      <c r="G1565" t="str">
        <f>"Q"&amp;ROUNDUP(StockData[[#This Row],[Month Number]]/3,0)</f>
        <v>Q1</v>
      </c>
      <c r="H1565" s="1" t="s">
        <v>1565</v>
      </c>
      <c r="I1565" s="1" t="s">
        <v>1566</v>
      </c>
      <c r="J1565" t="s">
        <v>30</v>
      </c>
      <c r="K1565">
        <v>4112.7</v>
      </c>
      <c r="L1565">
        <v>4129.5</v>
      </c>
      <c r="M1565">
        <v>4090.15</v>
      </c>
      <c r="N1565">
        <v>4094.35</v>
      </c>
      <c r="O1565">
        <v>4110</v>
      </c>
      <c r="P1565">
        <v>4107.1000000000004</v>
      </c>
      <c r="Q1565">
        <v>4110.6499999999996</v>
      </c>
      <c r="R1565">
        <v>65057</v>
      </c>
      <c r="S1565">
        <v>267426764.05000001</v>
      </c>
      <c r="T1565">
        <v>8974</v>
      </c>
      <c r="U1565">
        <v>34991</v>
      </c>
      <c r="V1565">
        <v>53.79</v>
      </c>
      <c r="W1565" s="3">
        <f>StockData[[#This Row],[CLOSE]]-StockData[[#This Row],[PREV. CLOSE]]</f>
        <v>12.750000000000455</v>
      </c>
      <c r="X1565" s="2">
        <f>IFERROR((StockData[[#This Row],[CLOSE]]-StockData[[#This Row],[PREV. CLOSE]])/StockData[[#This Row],[PREV. CLOSE]],0)</f>
        <v>3.1140474067923979E-3</v>
      </c>
      <c r="Y1565" t="str">
        <f>IF(StockData[[#This Row],[Daily Return %]]&gt;0,"Gain",IF(StockData[[#This Row],[Daily Return %]]&lt;0,"Loss","No Change"))</f>
        <v>Gain</v>
      </c>
    </row>
    <row r="1566" spans="1:25" x14ac:dyDescent="0.3">
      <c r="A1566" s="1">
        <v>45355</v>
      </c>
      <c r="B1566" s="1" t="s">
        <v>1612</v>
      </c>
      <c r="C1566" s="1" t="s">
        <v>76</v>
      </c>
      <c r="D1566">
        <f>MONTH(StockData[[#This Row],[DATE]])</f>
        <v>3</v>
      </c>
      <c r="E1566">
        <v>2024</v>
      </c>
      <c r="F1566" t="s">
        <v>27</v>
      </c>
      <c r="G1566" t="str">
        <f>"Q"&amp;ROUNDUP(StockData[[#This Row],[Month Number]]/3,0)</f>
        <v>Q1</v>
      </c>
      <c r="H1566" s="1" t="s">
        <v>1565</v>
      </c>
      <c r="I1566" s="1" t="s">
        <v>1566</v>
      </c>
      <c r="J1566" t="s">
        <v>30</v>
      </c>
      <c r="K1566">
        <v>4105</v>
      </c>
      <c r="L1566">
        <v>4117.8999999999996</v>
      </c>
      <c r="M1566">
        <v>4075.9</v>
      </c>
      <c r="N1566">
        <v>4107.1000000000004</v>
      </c>
      <c r="O1566">
        <v>4082</v>
      </c>
      <c r="P1566">
        <v>4080.7</v>
      </c>
      <c r="Q1566">
        <v>4090.25</v>
      </c>
      <c r="R1566">
        <v>1749271</v>
      </c>
      <c r="S1566">
        <v>7154955206.3000002</v>
      </c>
      <c r="T1566">
        <v>114412</v>
      </c>
      <c r="U1566">
        <v>1295900</v>
      </c>
      <c r="V1566">
        <v>74.08</v>
      </c>
      <c r="W1566" s="3">
        <f>StockData[[#This Row],[CLOSE]]-StockData[[#This Row],[PREV. CLOSE]]</f>
        <v>-26.400000000000546</v>
      </c>
      <c r="X1566" s="2">
        <f>IFERROR((StockData[[#This Row],[CLOSE]]-StockData[[#This Row],[PREV. CLOSE]])/StockData[[#This Row],[PREV. CLOSE]],0)</f>
        <v>-6.427893160624417E-3</v>
      </c>
      <c r="Y1566" t="str">
        <f>IF(StockData[[#This Row],[Daily Return %]]&gt;0,"Gain",IF(StockData[[#This Row],[Daily Return %]]&lt;0,"Loss","No Change"))</f>
        <v>Loss</v>
      </c>
    </row>
    <row r="1567" spans="1:25" x14ac:dyDescent="0.3">
      <c r="A1567" s="1">
        <v>45356</v>
      </c>
      <c r="B1567" s="1" t="s">
        <v>1613</v>
      </c>
      <c r="C1567" s="1" t="s">
        <v>76</v>
      </c>
      <c r="D1567">
        <f>MONTH(StockData[[#This Row],[DATE]])</f>
        <v>3</v>
      </c>
      <c r="E1567">
        <v>2024</v>
      </c>
      <c r="F1567" t="s">
        <v>27</v>
      </c>
      <c r="G1567" t="str">
        <f>"Q"&amp;ROUNDUP(StockData[[#This Row],[Month Number]]/3,0)</f>
        <v>Q1</v>
      </c>
      <c r="H1567" s="1" t="s">
        <v>1565</v>
      </c>
      <c r="I1567" s="1" t="s">
        <v>1566</v>
      </c>
      <c r="J1567" t="s">
        <v>30</v>
      </c>
      <c r="K1567">
        <v>4062</v>
      </c>
      <c r="L1567">
        <v>4064</v>
      </c>
      <c r="M1567">
        <v>3980</v>
      </c>
      <c r="N1567">
        <v>4080.7</v>
      </c>
      <c r="O1567">
        <v>4010.9</v>
      </c>
      <c r="P1567">
        <v>4012.1</v>
      </c>
      <c r="Q1567">
        <v>4017.34</v>
      </c>
      <c r="R1567">
        <v>2070859</v>
      </c>
      <c r="S1567">
        <v>8319342582.8000002</v>
      </c>
      <c r="T1567">
        <v>152615</v>
      </c>
      <c r="U1567">
        <v>1347590</v>
      </c>
      <c r="V1567">
        <v>65.069999999999993</v>
      </c>
      <c r="W1567" s="3">
        <f>StockData[[#This Row],[CLOSE]]-StockData[[#This Row],[PREV. CLOSE]]</f>
        <v>-68.599999999999909</v>
      </c>
      <c r="X1567" s="2">
        <f>IFERROR((StockData[[#This Row],[CLOSE]]-StockData[[#This Row],[PREV. CLOSE]])/StockData[[#This Row],[PREV. CLOSE]],0)</f>
        <v>-1.6810841277231824E-2</v>
      </c>
      <c r="Y1567" t="str">
        <f>IF(StockData[[#This Row],[Daily Return %]]&gt;0,"Gain",IF(StockData[[#This Row],[Daily Return %]]&lt;0,"Loss","No Change"))</f>
        <v>Loss</v>
      </c>
    </row>
    <row r="1568" spans="1:25" x14ac:dyDescent="0.3">
      <c r="A1568" s="1">
        <v>45357</v>
      </c>
      <c r="B1568" s="1" t="s">
        <v>1614</v>
      </c>
      <c r="C1568" s="1" t="s">
        <v>76</v>
      </c>
      <c r="D1568">
        <f>MONTH(StockData[[#This Row],[DATE]])</f>
        <v>3</v>
      </c>
      <c r="E1568">
        <v>2024</v>
      </c>
      <c r="F1568" t="s">
        <v>27</v>
      </c>
      <c r="G1568" t="str">
        <f>"Q"&amp;ROUNDUP(StockData[[#This Row],[Month Number]]/3,0)</f>
        <v>Q1</v>
      </c>
      <c r="H1568" s="1" t="s">
        <v>1565</v>
      </c>
      <c r="I1568" s="1" t="s">
        <v>1566</v>
      </c>
      <c r="J1568" t="s">
        <v>30</v>
      </c>
      <c r="K1568">
        <v>3994.05</v>
      </c>
      <c r="L1568">
        <v>4072</v>
      </c>
      <c r="M1568">
        <v>3958.45</v>
      </c>
      <c r="N1568">
        <v>4012.1</v>
      </c>
      <c r="O1568">
        <v>4058</v>
      </c>
      <c r="P1568">
        <v>4064.3</v>
      </c>
      <c r="Q1568">
        <v>4012.65</v>
      </c>
      <c r="R1568">
        <v>1744204</v>
      </c>
      <c r="S1568">
        <v>6998878535.5500002</v>
      </c>
      <c r="T1568">
        <v>140908</v>
      </c>
      <c r="U1568">
        <v>894364</v>
      </c>
      <c r="V1568">
        <v>51.28</v>
      </c>
      <c r="W1568" s="3">
        <f>StockData[[#This Row],[CLOSE]]-StockData[[#This Row],[PREV. CLOSE]]</f>
        <v>52.200000000000273</v>
      </c>
      <c r="X1568" s="2">
        <f>IFERROR((StockData[[#This Row],[CLOSE]]-StockData[[#This Row],[PREV. CLOSE]])/StockData[[#This Row],[PREV. CLOSE]],0)</f>
        <v>1.301064280551339E-2</v>
      </c>
      <c r="Y1568" t="str">
        <f>IF(StockData[[#This Row],[Daily Return %]]&gt;0,"Gain",IF(StockData[[#This Row],[Daily Return %]]&lt;0,"Loss","No Change"))</f>
        <v>Gain</v>
      </c>
    </row>
    <row r="1569" spans="1:25" x14ac:dyDescent="0.3">
      <c r="A1569" s="1">
        <v>45358</v>
      </c>
      <c r="B1569" s="1" t="s">
        <v>1615</v>
      </c>
      <c r="C1569" s="1" t="s">
        <v>76</v>
      </c>
      <c r="D1569">
        <f>MONTH(StockData[[#This Row],[DATE]])</f>
        <v>3</v>
      </c>
      <c r="E1569">
        <v>2024</v>
      </c>
      <c r="F1569" t="s">
        <v>27</v>
      </c>
      <c r="G1569" t="str">
        <f>"Q"&amp;ROUNDUP(StockData[[#This Row],[Month Number]]/3,0)</f>
        <v>Q1</v>
      </c>
      <c r="H1569" s="1" t="s">
        <v>1565</v>
      </c>
      <c r="I1569" s="1" t="s">
        <v>1566</v>
      </c>
      <c r="J1569" t="s">
        <v>30</v>
      </c>
      <c r="K1569">
        <v>4065</v>
      </c>
      <c r="L1569">
        <v>4124</v>
      </c>
      <c r="M1569">
        <v>4037.7</v>
      </c>
      <c r="N1569">
        <v>4064.3</v>
      </c>
      <c r="O1569">
        <v>4105</v>
      </c>
      <c r="P1569">
        <v>4108.6000000000004</v>
      </c>
      <c r="Q1569">
        <v>4099</v>
      </c>
      <c r="R1569">
        <v>2688905</v>
      </c>
      <c r="S1569">
        <v>11021820076.200001</v>
      </c>
      <c r="T1569">
        <v>154179</v>
      </c>
      <c r="U1569">
        <v>1636303</v>
      </c>
      <c r="V1569">
        <v>60.85</v>
      </c>
      <c r="W1569" s="3">
        <f>StockData[[#This Row],[CLOSE]]-StockData[[#This Row],[PREV. CLOSE]]</f>
        <v>44.300000000000182</v>
      </c>
      <c r="X1569" s="2">
        <f>IFERROR((StockData[[#This Row],[CLOSE]]-StockData[[#This Row],[PREV. CLOSE]])/StockData[[#This Row],[PREV. CLOSE]],0)</f>
        <v>1.0899785940998495E-2</v>
      </c>
      <c r="Y1569" t="str">
        <f>IF(StockData[[#This Row],[Daily Return %]]&gt;0,"Gain",IF(StockData[[#This Row],[Daily Return %]]&lt;0,"Loss","No Change"))</f>
        <v>Gain</v>
      </c>
    </row>
    <row r="1570" spans="1:25" x14ac:dyDescent="0.3">
      <c r="A1570" s="1">
        <v>45362</v>
      </c>
      <c r="B1570" s="1" t="s">
        <v>1616</v>
      </c>
      <c r="C1570" s="1" t="s">
        <v>76</v>
      </c>
      <c r="D1570">
        <f>MONTH(StockData[[#This Row],[DATE]])</f>
        <v>3</v>
      </c>
      <c r="E1570">
        <v>2024</v>
      </c>
      <c r="F1570" t="s">
        <v>27</v>
      </c>
      <c r="G1570" t="str">
        <f>"Q"&amp;ROUNDUP(StockData[[#This Row],[Month Number]]/3,0)</f>
        <v>Q1</v>
      </c>
      <c r="H1570" s="1" t="s">
        <v>1565</v>
      </c>
      <c r="I1570" s="1" t="s">
        <v>1566</v>
      </c>
      <c r="J1570" t="s">
        <v>30</v>
      </c>
      <c r="K1570">
        <v>4089</v>
      </c>
      <c r="L1570">
        <v>4153</v>
      </c>
      <c r="M1570">
        <v>4089</v>
      </c>
      <c r="N1570">
        <v>4108.6000000000004</v>
      </c>
      <c r="O1570">
        <v>4120</v>
      </c>
      <c r="P1570">
        <v>4122.3500000000004</v>
      </c>
      <c r="Q1570">
        <v>4124.96</v>
      </c>
      <c r="R1570">
        <v>2304068</v>
      </c>
      <c r="S1570">
        <v>9504184843.4500008</v>
      </c>
      <c r="T1570">
        <v>188233</v>
      </c>
      <c r="U1570">
        <v>1510509</v>
      </c>
      <c r="V1570">
        <v>65.56</v>
      </c>
      <c r="W1570" s="3">
        <f>StockData[[#This Row],[CLOSE]]-StockData[[#This Row],[PREV. CLOSE]]</f>
        <v>13.75</v>
      </c>
      <c r="X1570" s="2">
        <f>IFERROR((StockData[[#This Row],[CLOSE]]-StockData[[#This Row],[PREV. CLOSE]])/StockData[[#This Row],[PREV. CLOSE]],0)</f>
        <v>3.346638757727693E-3</v>
      </c>
      <c r="Y1570" t="str">
        <f>IF(StockData[[#This Row],[Daily Return %]]&gt;0,"Gain",IF(StockData[[#This Row],[Daily Return %]]&lt;0,"Loss","No Change"))</f>
        <v>Gain</v>
      </c>
    </row>
    <row r="1571" spans="1:25" x14ac:dyDescent="0.3">
      <c r="A1571" s="1">
        <v>45363</v>
      </c>
      <c r="B1571" s="1" t="s">
        <v>1617</v>
      </c>
      <c r="C1571" s="1" t="s">
        <v>76</v>
      </c>
      <c r="D1571">
        <f>MONTH(StockData[[#This Row],[DATE]])</f>
        <v>3</v>
      </c>
      <c r="E1571">
        <v>2024</v>
      </c>
      <c r="F1571" t="s">
        <v>27</v>
      </c>
      <c r="G1571" t="str">
        <f>"Q"&amp;ROUNDUP(StockData[[#This Row],[Month Number]]/3,0)</f>
        <v>Q1</v>
      </c>
      <c r="H1571" s="1" t="s">
        <v>1565</v>
      </c>
      <c r="I1571" s="1" t="s">
        <v>1566</v>
      </c>
      <c r="J1571" t="s">
        <v>30</v>
      </c>
      <c r="K1571">
        <v>4122.3500000000004</v>
      </c>
      <c r="L1571">
        <v>4229.95</v>
      </c>
      <c r="M1571">
        <v>4121.05</v>
      </c>
      <c r="N1571">
        <v>4122.3500000000004</v>
      </c>
      <c r="O1571">
        <v>4194.55</v>
      </c>
      <c r="P1571">
        <v>4192.25</v>
      </c>
      <c r="Q1571">
        <v>4198.28</v>
      </c>
      <c r="R1571">
        <v>4039801</v>
      </c>
      <c r="S1571">
        <v>16960233961.299999</v>
      </c>
      <c r="T1571">
        <v>216551</v>
      </c>
      <c r="U1571">
        <v>1814985</v>
      </c>
      <c r="V1571">
        <v>44.93</v>
      </c>
      <c r="W1571" s="3">
        <f>StockData[[#This Row],[CLOSE]]-StockData[[#This Row],[PREV. CLOSE]]</f>
        <v>69.899999999999636</v>
      </c>
      <c r="X1571" s="2">
        <f>IFERROR((StockData[[#This Row],[CLOSE]]-StockData[[#This Row],[PREV. CLOSE]])/StockData[[#This Row],[PREV. CLOSE]],0)</f>
        <v>1.695634771428909E-2</v>
      </c>
      <c r="Y1571" t="str">
        <f>IF(StockData[[#This Row],[Daily Return %]]&gt;0,"Gain",IF(StockData[[#This Row],[Daily Return %]]&lt;0,"Loss","No Change"))</f>
        <v>Gain</v>
      </c>
    </row>
    <row r="1572" spans="1:25" x14ac:dyDescent="0.3">
      <c r="A1572" s="1">
        <v>45364</v>
      </c>
      <c r="B1572" s="1" t="s">
        <v>1618</v>
      </c>
      <c r="C1572" s="1" t="s">
        <v>76</v>
      </c>
      <c r="D1572">
        <f>MONTH(StockData[[#This Row],[DATE]])</f>
        <v>3</v>
      </c>
      <c r="E1572">
        <v>2024</v>
      </c>
      <c r="F1572" t="s">
        <v>27</v>
      </c>
      <c r="G1572" t="str">
        <f>"Q"&amp;ROUNDUP(StockData[[#This Row],[Month Number]]/3,0)</f>
        <v>Q1</v>
      </c>
      <c r="H1572" s="1" t="s">
        <v>1565</v>
      </c>
      <c r="I1572" s="1" t="s">
        <v>1566</v>
      </c>
      <c r="J1572" t="s">
        <v>30</v>
      </c>
      <c r="K1572">
        <v>4205</v>
      </c>
      <c r="L1572">
        <v>4241</v>
      </c>
      <c r="M1572">
        <v>4131.8999999999996</v>
      </c>
      <c r="N1572">
        <v>4192.25</v>
      </c>
      <c r="O1572">
        <v>4139</v>
      </c>
      <c r="P1572">
        <v>4149</v>
      </c>
      <c r="Q1572">
        <v>4177.33</v>
      </c>
      <c r="R1572">
        <v>2837260</v>
      </c>
      <c r="S1572">
        <v>11852184104.799999</v>
      </c>
      <c r="T1572">
        <v>208881</v>
      </c>
      <c r="U1572">
        <v>1655638</v>
      </c>
      <c r="V1572">
        <v>58.35</v>
      </c>
      <c r="W1572" s="3">
        <f>StockData[[#This Row],[CLOSE]]-StockData[[#This Row],[PREV. CLOSE]]</f>
        <v>-43.25</v>
      </c>
      <c r="X1572" s="2">
        <f>IFERROR((StockData[[#This Row],[CLOSE]]-StockData[[#This Row],[PREV. CLOSE]])/StockData[[#This Row],[PREV. CLOSE]],0)</f>
        <v>-1.0316655733794502E-2</v>
      </c>
      <c r="Y1572" t="str">
        <f>IF(StockData[[#This Row],[Daily Return %]]&gt;0,"Gain",IF(StockData[[#This Row],[Daily Return %]]&lt;0,"Loss","No Change"))</f>
        <v>Loss</v>
      </c>
    </row>
    <row r="1573" spans="1:25" x14ac:dyDescent="0.3">
      <c r="A1573" s="1">
        <v>45365</v>
      </c>
      <c r="B1573" s="1" t="s">
        <v>1619</v>
      </c>
      <c r="C1573" s="1" t="s">
        <v>76</v>
      </c>
      <c r="D1573">
        <f>MONTH(StockData[[#This Row],[DATE]])</f>
        <v>3</v>
      </c>
      <c r="E1573">
        <v>2024</v>
      </c>
      <c r="F1573" t="s">
        <v>27</v>
      </c>
      <c r="G1573" t="str">
        <f>"Q"&amp;ROUNDUP(StockData[[#This Row],[Month Number]]/3,0)</f>
        <v>Q1</v>
      </c>
      <c r="H1573" s="1" t="s">
        <v>1565</v>
      </c>
      <c r="I1573" s="1" t="s">
        <v>1566</v>
      </c>
      <c r="J1573" t="s">
        <v>30</v>
      </c>
      <c r="K1573">
        <v>4153.45</v>
      </c>
      <c r="L1573">
        <v>4225</v>
      </c>
      <c r="M1573">
        <v>4086</v>
      </c>
      <c r="N1573">
        <v>4149</v>
      </c>
      <c r="O1573">
        <v>4207.75</v>
      </c>
      <c r="P1573">
        <v>4207.6000000000004</v>
      </c>
      <c r="Q1573">
        <v>4166.3</v>
      </c>
      <c r="R1573">
        <v>2919608</v>
      </c>
      <c r="S1573">
        <v>12163965941.700001</v>
      </c>
      <c r="T1573">
        <v>262125</v>
      </c>
      <c r="U1573">
        <v>1459709</v>
      </c>
      <c r="V1573">
        <v>50</v>
      </c>
      <c r="W1573" s="3">
        <f>StockData[[#This Row],[CLOSE]]-StockData[[#This Row],[PREV. CLOSE]]</f>
        <v>58.600000000000364</v>
      </c>
      <c r="X1573" s="2">
        <f>IFERROR((StockData[[#This Row],[CLOSE]]-StockData[[#This Row],[PREV. CLOSE]])/StockData[[#This Row],[PREV. CLOSE]],0)</f>
        <v>1.4123885273559981E-2</v>
      </c>
      <c r="Y1573" t="str">
        <f>IF(StockData[[#This Row],[Daily Return %]]&gt;0,"Gain",IF(StockData[[#This Row],[Daily Return %]]&lt;0,"Loss","No Change"))</f>
        <v>Gain</v>
      </c>
    </row>
    <row r="1574" spans="1:25" x14ac:dyDescent="0.3">
      <c r="A1574" s="1">
        <v>45366</v>
      </c>
      <c r="B1574" s="1" t="s">
        <v>1620</v>
      </c>
      <c r="C1574" s="1" t="s">
        <v>76</v>
      </c>
      <c r="D1574">
        <f>MONTH(StockData[[#This Row],[DATE]])</f>
        <v>3</v>
      </c>
      <c r="E1574">
        <v>2024</v>
      </c>
      <c r="F1574" t="s">
        <v>27</v>
      </c>
      <c r="G1574" t="str">
        <f>"Q"&amp;ROUNDUP(StockData[[#This Row],[Month Number]]/3,0)</f>
        <v>Q1</v>
      </c>
      <c r="H1574" s="1" t="s">
        <v>1565</v>
      </c>
      <c r="I1574" s="1" t="s">
        <v>1566</v>
      </c>
      <c r="J1574" t="s">
        <v>30</v>
      </c>
      <c r="K1574">
        <v>4192.6000000000004</v>
      </c>
      <c r="L1574">
        <v>4239</v>
      </c>
      <c r="M1574">
        <v>4177</v>
      </c>
      <c r="N1574">
        <v>4207.6000000000004</v>
      </c>
      <c r="O1574">
        <v>4220</v>
      </c>
      <c r="P1574">
        <v>4219.25</v>
      </c>
      <c r="Q1574">
        <v>4213.3100000000004</v>
      </c>
      <c r="R1574">
        <v>3373143</v>
      </c>
      <c r="S1574">
        <v>14212088365.25</v>
      </c>
      <c r="T1574">
        <v>176623</v>
      </c>
      <c r="U1574">
        <v>2128963</v>
      </c>
      <c r="V1574">
        <v>63.12</v>
      </c>
      <c r="W1574" s="3">
        <f>StockData[[#This Row],[CLOSE]]-StockData[[#This Row],[PREV. CLOSE]]</f>
        <v>11.649999999999636</v>
      </c>
      <c r="X1574" s="2">
        <f>IFERROR((StockData[[#This Row],[CLOSE]]-StockData[[#This Row],[PREV. CLOSE]])/StockData[[#This Row],[PREV. CLOSE]],0)</f>
        <v>2.7687993155242029E-3</v>
      </c>
      <c r="Y1574" t="str">
        <f>IF(StockData[[#This Row],[Daily Return %]]&gt;0,"Gain",IF(StockData[[#This Row],[Daily Return %]]&lt;0,"Loss","No Change"))</f>
        <v>Gain</v>
      </c>
    </row>
    <row r="1575" spans="1:25" x14ac:dyDescent="0.3">
      <c r="A1575" s="1">
        <v>45369</v>
      </c>
      <c r="B1575" s="1" t="s">
        <v>1621</v>
      </c>
      <c r="C1575" s="1" t="s">
        <v>76</v>
      </c>
      <c r="D1575">
        <f>MONTH(StockData[[#This Row],[DATE]])</f>
        <v>3</v>
      </c>
      <c r="E1575">
        <v>2024</v>
      </c>
      <c r="F1575" t="s">
        <v>27</v>
      </c>
      <c r="G1575" t="str">
        <f>"Q"&amp;ROUNDUP(StockData[[#This Row],[Month Number]]/3,0)</f>
        <v>Q1</v>
      </c>
      <c r="H1575" s="1" t="s">
        <v>1565</v>
      </c>
      <c r="I1575" s="1" t="s">
        <v>1566</v>
      </c>
      <c r="J1575" t="s">
        <v>30</v>
      </c>
      <c r="K1575">
        <v>4215.25</v>
      </c>
      <c r="L1575">
        <v>4254.75</v>
      </c>
      <c r="M1575">
        <v>4117.8500000000004</v>
      </c>
      <c r="N1575">
        <v>4219.25</v>
      </c>
      <c r="O1575">
        <v>4144.25</v>
      </c>
      <c r="P1575">
        <v>4152.5</v>
      </c>
      <c r="Q1575">
        <v>4196.78</v>
      </c>
      <c r="R1575">
        <v>1526904</v>
      </c>
      <c r="S1575">
        <v>6408084083.0500002</v>
      </c>
      <c r="T1575">
        <v>129335</v>
      </c>
      <c r="U1575">
        <v>808311</v>
      </c>
      <c r="V1575">
        <v>52.94</v>
      </c>
      <c r="W1575" s="3">
        <f>StockData[[#This Row],[CLOSE]]-StockData[[#This Row],[PREV. CLOSE]]</f>
        <v>-66.75</v>
      </c>
      <c r="X1575" s="2">
        <f>IFERROR((StockData[[#This Row],[CLOSE]]-StockData[[#This Row],[PREV. CLOSE]])/StockData[[#This Row],[PREV. CLOSE]],0)</f>
        <v>-1.5820347218107482E-2</v>
      </c>
      <c r="Y1575" t="str">
        <f>IF(StockData[[#This Row],[Daily Return %]]&gt;0,"Gain",IF(StockData[[#This Row],[Daily Return %]]&lt;0,"Loss","No Change"))</f>
        <v>Loss</v>
      </c>
    </row>
    <row r="1576" spans="1:25" x14ac:dyDescent="0.3">
      <c r="A1576" s="1">
        <v>45370</v>
      </c>
      <c r="B1576" s="1" t="s">
        <v>1622</v>
      </c>
      <c r="C1576" s="1" t="s">
        <v>76</v>
      </c>
      <c r="D1576">
        <f>MONTH(StockData[[#This Row],[DATE]])</f>
        <v>3</v>
      </c>
      <c r="E1576">
        <v>2024</v>
      </c>
      <c r="F1576" t="s">
        <v>27</v>
      </c>
      <c r="G1576" t="str">
        <f>"Q"&amp;ROUNDUP(StockData[[#This Row],[Month Number]]/3,0)</f>
        <v>Q1</v>
      </c>
      <c r="H1576" s="1" t="s">
        <v>1565</v>
      </c>
      <c r="I1576" s="1" t="s">
        <v>1566</v>
      </c>
      <c r="J1576" t="s">
        <v>30</v>
      </c>
      <c r="K1576">
        <v>4051.25</v>
      </c>
      <c r="L1576">
        <v>4058</v>
      </c>
      <c r="M1576">
        <v>3966.6</v>
      </c>
      <c r="N1576">
        <v>4152.5</v>
      </c>
      <c r="O1576">
        <v>3971</v>
      </c>
      <c r="P1576">
        <v>3977.3</v>
      </c>
      <c r="Q1576">
        <v>4022.55</v>
      </c>
      <c r="R1576">
        <v>8931209</v>
      </c>
      <c r="S1576">
        <v>35926206807.150002</v>
      </c>
      <c r="T1576">
        <v>293529</v>
      </c>
      <c r="U1576">
        <v>3595481</v>
      </c>
      <c r="V1576">
        <v>40.26</v>
      </c>
      <c r="W1576" s="3">
        <f>StockData[[#This Row],[CLOSE]]-StockData[[#This Row],[PREV. CLOSE]]</f>
        <v>-175.19999999999982</v>
      </c>
      <c r="X1576" s="2">
        <f>IFERROR((StockData[[#This Row],[CLOSE]]-StockData[[#This Row],[PREV. CLOSE]])/StockData[[#This Row],[PREV. CLOSE]],0)</f>
        <v>-4.2191450933172746E-2</v>
      </c>
      <c r="Y1576" t="str">
        <f>IF(StockData[[#This Row],[Daily Return %]]&gt;0,"Gain",IF(StockData[[#This Row],[Daily Return %]]&lt;0,"Loss","No Change"))</f>
        <v>Loss</v>
      </c>
    </row>
    <row r="1577" spans="1:25" x14ac:dyDescent="0.3">
      <c r="A1577" s="1">
        <v>45371</v>
      </c>
      <c r="B1577" s="1" t="s">
        <v>1623</v>
      </c>
      <c r="C1577" s="1" t="s">
        <v>76</v>
      </c>
      <c r="D1577">
        <f>MONTH(StockData[[#This Row],[DATE]])</f>
        <v>3</v>
      </c>
      <c r="E1577">
        <v>2024</v>
      </c>
      <c r="F1577" t="s">
        <v>27</v>
      </c>
      <c r="G1577" t="str">
        <f>"Q"&amp;ROUNDUP(StockData[[#This Row],[Month Number]]/3,0)</f>
        <v>Q1</v>
      </c>
      <c r="H1577" s="1" t="s">
        <v>1565</v>
      </c>
      <c r="I1577" s="1" t="s">
        <v>1566</v>
      </c>
      <c r="J1577" t="s">
        <v>30</v>
      </c>
      <c r="K1577">
        <v>3986</v>
      </c>
      <c r="L1577">
        <v>4018</v>
      </c>
      <c r="M1577">
        <v>3960.2</v>
      </c>
      <c r="N1577">
        <v>3977.3</v>
      </c>
      <c r="O1577">
        <v>3974.95</v>
      </c>
      <c r="P1577">
        <v>3970.9</v>
      </c>
      <c r="Q1577">
        <v>3995.1</v>
      </c>
      <c r="R1577">
        <v>1817913</v>
      </c>
      <c r="S1577">
        <v>7262745848.3500004</v>
      </c>
      <c r="T1577">
        <v>134030</v>
      </c>
      <c r="U1577">
        <v>883011</v>
      </c>
      <c r="V1577">
        <v>48.57</v>
      </c>
      <c r="W1577" s="3">
        <f>StockData[[#This Row],[CLOSE]]-StockData[[#This Row],[PREV. CLOSE]]</f>
        <v>-6.4000000000000909</v>
      </c>
      <c r="X1577" s="2">
        <f>IFERROR((StockData[[#This Row],[CLOSE]]-StockData[[#This Row],[PREV. CLOSE]])/StockData[[#This Row],[PREV. CLOSE]],0)</f>
        <v>-1.609131823096093E-3</v>
      </c>
      <c r="Y1577" t="str">
        <f>IF(StockData[[#This Row],[Daily Return %]]&gt;0,"Gain",IF(StockData[[#This Row],[Daily Return %]]&lt;0,"Loss","No Change"))</f>
        <v>Loss</v>
      </c>
    </row>
    <row r="1578" spans="1:25" x14ac:dyDescent="0.3">
      <c r="A1578" s="1">
        <v>45372</v>
      </c>
      <c r="B1578" s="1" t="s">
        <v>1624</v>
      </c>
      <c r="C1578" s="1" t="s">
        <v>76</v>
      </c>
      <c r="D1578">
        <f>MONTH(StockData[[#This Row],[DATE]])</f>
        <v>3</v>
      </c>
      <c r="E1578">
        <v>2024</v>
      </c>
      <c r="F1578" t="s">
        <v>27</v>
      </c>
      <c r="G1578" t="str">
        <f>"Q"&amp;ROUNDUP(StockData[[#This Row],[Month Number]]/3,0)</f>
        <v>Q1</v>
      </c>
      <c r="H1578" s="1" t="s">
        <v>1565</v>
      </c>
      <c r="I1578" s="1" t="s">
        <v>1566</v>
      </c>
      <c r="J1578" t="s">
        <v>30</v>
      </c>
      <c r="K1578">
        <v>3990.05</v>
      </c>
      <c r="L1578">
        <v>4008.4</v>
      </c>
      <c r="M1578">
        <v>3948</v>
      </c>
      <c r="N1578">
        <v>3970.9</v>
      </c>
      <c r="O1578">
        <v>3979.45</v>
      </c>
      <c r="P1578">
        <v>3972.95</v>
      </c>
      <c r="Q1578">
        <v>3972.92</v>
      </c>
      <c r="R1578">
        <v>3829582</v>
      </c>
      <c r="S1578">
        <v>15214604392.049999</v>
      </c>
      <c r="T1578">
        <v>227156</v>
      </c>
      <c r="U1578">
        <v>2407623</v>
      </c>
      <c r="V1578">
        <v>62.87</v>
      </c>
      <c r="W1578" s="3">
        <f>StockData[[#This Row],[CLOSE]]-StockData[[#This Row],[PREV. CLOSE]]</f>
        <v>2.0499999999997272</v>
      </c>
      <c r="X1578" s="2">
        <f>IFERROR((StockData[[#This Row],[CLOSE]]-StockData[[#This Row],[PREV. CLOSE]])/StockData[[#This Row],[PREV. CLOSE]],0)</f>
        <v>5.1625576065872402E-4</v>
      </c>
      <c r="Y1578" t="str">
        <f>IF(StockData[[#This Row],[Daily Return %]]&gt;0,"Gain",IF(StockData[[#This Row],[Daily Return %]]&lt;0,"Loss","No Change"))</f>
        <v>Gain</v>
      </c>
    </row>
    <row r="1579" spans="1:25" x14ac:dyDescent="0.3">
      <c r="A1579" s="1">
        <v>45373</v>
      </c>
      <c r="B1579" s="1" t="s">
        <v>1625</v>
      </c>
      <c r="C1579" s="1" t="s">
        <v>76</v>
      </c>
      <c r="D1579">
        <f>MONTH(StockData[[#This Row],[DATE]])</f>
        <v>3</v>
      </c>
      <c r="E1579">
        <v>2024</v>
      </c>
      <c r="F1579" t="s">
        <v>27</v>
      </c>
      <c r="G1579" t="str">
        <f>"Q"&amp;ROUNDUP(StockData[[#This Row],[Month Number]]/3,0)</f>
        <v>Q1</v>
      </c>
      <c r="H1579" s="1" t="s">
        <v>1565</v>
      </c>
      <c r="I1579" s="1" t="s">
        <v>1566</v>
      </c>
      <c r="J1579" t="s">
        <v>30</v>
      </c>
      <c r="K1579">
        <v>3897</v>
      </c>
      <c r="L1579">
        <v>3938</v>
      </c>
      <c r="M1579">
        <v>3855</v>
      </c>
      <c r="N1579">
        <v>3972.95</v>
      </c>
      <c r="O1579">
        <v>3909</v>
      </c>
      <c r="P1579">
        <v>3910.9</v>
      </c>
      <c r="Q1579">
        <v>3903.24</v>
      </c>
      <c r="R1579">
        <v>5852485</v>
      </c>
      <c r="S1579">
        <v>22843670096.349998</v>
      </c>
      <c r="T1579">
        <v>431155</v>
      </c>
      <c r="U1579">
        <v>3246731</v>
      </c>
      <c r="V1579">
        <v>55.48</v>
      </c>
      <c r="W1579" s="3">
        <f>StockData[[#This Row],[CLOSE]]-StockData[[#This Row],[PREV. CLOSE]]</f>
        <v>-62.049999999999727</v>
      </c>
      <c r="X1579" s="2">
        <f>IFERROR((StockData[[#This Row],[CLOSE]]-StockData[[#This Row],[PREV. CLOSE]])/StockData[[#This Row],[PREV. CLOSE]],0)</f>
        <v>-1.5618117519727087E-2</v>
      </c>
      <c r="Y1579" t="str">
        <f>IF(StockData[[#This Row],[Daily Return %]]&gt;0,"Gain",IF(StockData[[#This Row],[Daily Return %]]&lt;0,"Loss","No Change"))</f>
        <v>Loss</v>
      </c>
    </row>
    <row r="1580" spans="1:25" x14ac:dyDescent="0.3">
      <c r="A1580" s="1">
        <v>45377</v>
      </c>
      <c r="B1580" s="1" t="s">
        <v>1626</v>
      </c>
      <c r="C1580" s="1" t="s">
        <v>76</v>
      </c>
      <c r="D1580">
        <f>MONTH(StockData[[#This Row],[DATE]])</f>
        <v>3</v>
      </c>
      <c r="E1580">
        <v>2024</v>
      </c>
      <c r="F1580" t="s">
        <v>27</v>
      </c>
      <c r="G1580" t="str">
        <f>"Q"&amp;ROUNDUP(StockData[[#This Row],[Month Number]]/3,0)</f>
        <v>Q1</v>
      </c>
      <c r="H1580" s="1" t="s">
        <v>1565</v>
      </c>
      <c r="I1580" s="1" t="s">
        <v>1566</v>
      </c>
      <c r="J1580" t="s">
        <v>30</v>
      </c>
      <c r="K1580">
        <v>3875</v>
      </c>
      <c r="L1580">
        <v>3946.7</v>
      </c>
      <c r="M1580">
        <v>3871.45</v>
      </c>
      <c r="N1580">
        <v>3910.9</v>
      </c>
      <c r="O1580">
        <v>3883</v>
      </c>
      <c r="P1580">
        <v>3877.5</v>
      </c>
      <c r="Q1580">
        <v>3894.29</v>
      </c>
      <c r="R1580">
        <v>3440925</v>
      </c>
      <c r="S1580">
        <v>13399953628.950001</v>
      </c>
      <c r="T1580">
        <v>176329</v>
      </c>
      <c r="U1580">
        <v>2522467</v>
      </c>
      <c r="V1580">
        <v>73.31</v>
      </c>
      <c r="W1580" s="3">
        <f>StockData[[#This Row],[CLOSE]]-StockData[[#This Row],[PREV. CLOSE]]</f>
        <v>-33.400000000000091</v>
      </c>
      <c r="X1580" s="2">
        <f>IFERROR((StockData[[#This Row],[CLOSE]]-StockData[[#This Row],[PREV. CLOSE]])/StockData[[#This Row],[PREV. CLOSE]],0)</f>
        <v>-8.5402337057966429E-3</v>
      </c>
      <c r="Y1580" t="str">
        <f>IF(StockData[[#This Row],[Daily Return %]]&gt;0,"Gain",IF(StockData[[#This Row],[Daily Return %]]&lt;0,"Loss","No Change"))</f>
        <v>Loss</v>
      </c>
    </row>
    <row r="1581" spans="1:25" x14ac:dyDescent="0.3">
      <c r="A1581" s="1">
        <v>45378</v>
      </c>
      <c r="B1581" s="1" t="s">
        <v>1627</v>
      </c>
      <c r="C1581" s="1" t="s">
        <v>76</v>
      </c>
      <c r="D1581">
        <f>MONTH(StockData[[#This Row],[DATE]])</f>
        <v>3</v>
      </c>
      <c r="E1581">
        <v>2024</v>
      </c>
      <c r="F1581" t="s">
        <v>27</v>
      </c>
      <c r="G1581" t="str">
        <f>"Q"&amp;ROUNDUP(StockData[[#This Row],[Month Number]]/3,0)</f>
        <v>Q1</v>
      </c>
      <c r="H1581" s="1" t="s">
        <v>1565</v>
      </c>
      <c r="I1581" s="1" t="s">
        <v>1566</v>
      </c>
      <c r="J1581" t="s">
        <v>30</v>
      </c>
      <c r="K1581">
        <v>3888.5</v>
      </c>
      <c r="L1581">
        <v>3895</v>
      </c>
      <c r="M1581">
        <v>3829.4</v>
      </c>
      <c r="N1581">
        <v>3877.5</v>
      </c>
      <c r="O1581">
        <v>3854.15</v>
      </c>
      <c r="P1581">
        <v>3840.9</v>
      </c>
      <c r="Q1581">
        <v>3861.6</v>
      </c>
      <c r="R1581">
        <v>1968575</v>
      </c>
      <c r="S1581">
        <v>7601845471</v>
      </c>
      <c r="T1581">
        <v>152258</v>
      </c>
      <c r="U1581">
        <v>1385664</v>
      </c>
      <c r="V1581">
        <v>70.39</v>
      </c>
      <c r="W1581" s="3">
        <f>StockData[[#This Row],[CLOSE]]-StockData[[#This Row],[PREV. CLOSE]]</f>
        <v>-36.599999999999909</v>
      </c>
      <c r="X1581" s="2">
        <f>IFERROR((StockData[[#This Row],[CLOSE]]-StockData[[#This Row],[PREV. CLOSE]])/StockData[[#This Row],[PREV. CLOSE]],0)</f>
        <v>-9.4390715667311172E-3</v>
      </c>
      <c r="Y1581" t="str">
        <f>IF(StockData[[#This Row],[Daily Return %]]&gt;0,"Gain",IF(StockData[[#This Row],[Daily Return %]]&lt;0,"Loss","No Change"))</f>
        <v>Loss</v>
      </c>
    </row>
    <row r="1582" spans="1:25" x14ac:dyDescent="0.3">
      <c r="A1582" s="1">
        <v>45379</v>
      </c>
      <c r="B1582" s="1" t="s">
        <v>1628</v>
      </c>
      <c r="C1582" s="1" t="s">
        <v>76</v>
      </c>
      <c r="D1582">
        <f>MONTH(StockData[[#This Row],[DATE]])</f>
        <v>3</v>
      </c>
      <c r="E1582">
        <v>2024</v>
      </c>
      <c r="F1582" t="s">
        <v>27</v>
      </c>
      <c r="G1582" t="str">
        <f>"Q"&amp;ROUNDUP(StockData[[#This Row],[Month Number]]/3,0)</f>
        <v>Q1</v>
      </c>
      <c r="H1582" s="1" t="s">
        <v>1565</v>
      </c>
      <c r="I1582" s="1" t="s">
        <v>1566</v>
      </c>
      <c r="J1582" t="s">
        <v>30</v>
      </c>
      <c r="K1582">
        <v>3850.1</v>
      </c>
      <c r="L1582">
        <v>3915</v>
      </c>
      <c r="M1582">
        <v>3840.5</v>
      </c>
      <c r="N1582">
        <v>3840.9</v>
      </c>
      <c r="O1582">
        <v>3882.1</v>
      </c>
      <c r="P1582">
        <v>3876.3</v>
      </c>
      <c r="Q1582">
        <v>3880.57</v>
      </c>
      <c r="R1582">
        <v>4311783</v>
      </c>
      <c r="S1582">
        <v>16732186615.049999</v>
      </c>
      <c r="T1582">
        <v>242073</v>
      </c>
      <c r="U1582">
        <v>2346012</v>
      </c>
      <c r="V1582">
        <v>54.41</v>
      </c>
      <c r="W1582" s="3">
        <f>StockData[[#This Row],[CLOSE]]-StockData[[#This Row],[PREV. CLOSE]]</f>
        <v>35.400000000000091</v>
      </c>
      <c r="X1582" s="2">
        <f>IFERROR((StockData[[#This Row],[CLOSE]]-StockData[[#This Row],[PREV. CLOSE]])/StockData[[#This Row],[PREV. CLOSE]],0)</f>
        <v>9.2165898617511764E-3</v>
      </c>
      <c r="Y1582" t="str">
        <f>IF(StockData[[#This Row],[Daily Return %]]&gt;0,"Gain",IF(StockData[[#This Row],[Daily Return %]]&lt;0,"Loss","No Change"))</f>
        <v>Gain</v>
      </c>
    </row>
    <row r="1583" spans="1:25" x14ac:dyDescent="0.3">
      <c r="A1583" s="1">
        <v>45383</v>
      </c>
      <c r="B1583" s="1" t="s">
        <v>1629</v>
      </c>
      <c r="C1583" s="1" t="s">
        <v>96</v>
      </c>
      <c r="D1583">
        <f>MONTH(StockData[[#This Row],[DATE]])</f>
        <v>4</v>
      </c>
      <c r="E1583">
        <v>2024</v>
      </c>
      <c r="F1583" t="s">
        <v>97</v>
      </c>
      <c r="G1583" t="str">
        <f>"Q"&amp;ROUNDUP(StockData[[#This Row],[Month Number]]/3,0)</f>
        <v>Q2</v>
      </c>
      <c r="H1583" s="1" t="s">
        <v>1565</v>
      </c>
      <c r="I1583" s="1" t="s">
        <v>1566</v>
      </c>
      <c r="J1583" t="s">
        <v>30</v>
      </c>
      <c r="K1583">
        <v>3897.7</v>
      </c>
      <c r="L1583">
        <v>3933.3</v>
      </c>
      <c r="M1583">
        <v>3888.05</v>
      </c>
      <c r="N1583">
        <v>3876.3</v>
      </c>
      <c r="O1583">
        <v>3924</v>
      </c>
      <c r="P1583">
        <v>3916.75</v>
      </c>
      <c r="Q1583">
        <v>3905.77</v>
      </c>
      <c r="R1583">
        <v>1569676</v>
      </c>
      <c r="S1583">
        <v>6130799234.6000004</v>
      </c>
      <c r="T1583">
        <v>142337</v>
      </c>
      <c r="U1583">
        <v>1035605</v>
      </c>
      <c r="V1583">
        <v>65.98</v>
      </c>
      <c r="W1583" s="3">
        <f>StockData[[#This Row],[CLOSE]]-StockData[[#This Row],[PREV. CLOSE]]</f>
        <v>40.449999999999818</v>
      </c>
      <c r="X1583" s="2">
        <f>IFERROR((StockData[[#This Row],[CLOSE]]-StockData[[#This Row],[PREV. CLOSE]])/StockData[[#This Row],[PREV. CLOSE]],0)</f>
        <v>1.04352088331656E-2</v>
      </c>
      <c r="Y1583" t="str">
        <f>IF(StockData[[#This Row],[Daily Return %]]&gt;0,"Gain",IF(StockData[[#This Row],[Daily Return %]]&lt;0,"Loss","No Change"))</f>
        <v>Gain</v>
      </c>
    </row>
    <row r="1584" spans="1:25" x14ac:dyDescent="0.3">
      <c r="A1584" s="1">
        <v>45384</v>
      </c>
      <c r="B1584" s="1" t="s">
        <v>1630</v>
      </c>
      <c r="C1584" s="1" t="s">
        <v>96</v>
      </c>
      <c r="D1584">
        <f>MONTH(StockData[[#This Row],[DATE]])</f>
        <v>4</v>
      </c>
      <c r="E1584">
        <v>2024</v>
      </c>
      <c r="F1584" t="s">
        <v>97</v>
      </c>
      <c r="G1584" t="str">
        <f>"Q"&amp;ROUNDUP(StockData[[#This Row],[Month Number]]/3,0)</f>
        <v>Q2</v>
      </c>
      <c r="H1584" s="1" t="s">
        <v>1565</v>
      </c>
      <c r="I1584" s="1" t="s">
        <v>1566</v>
      </c>
      <c r="J1584" t="s">
        <v>30</v>
      </c>
      <c r="K1584">
        <v>3890</v>
      </c>
      <c r="L1584">
        <v>3909.85</v>
      </c>
      <c r="M1584">
        <v>3873</v>
      </c>
      <c r="N1584">
        <v>3916.75</v>
      </c>
      <c r="O1584">
        <v>3890.2</v>
      </c>
      <c r="P1584">
        <v>3883.8</v>
      </c>
      <c r="Q1584">
        <v>3886.53</v>
      </c>
      <c r="R1584">
        <v>2142666</v>
      </c>
      <c r="S1584">
        <v>8327525479.3500004</v>
      </c>
      <c r="T1584">
        <v>152218</v>
      </c>
      <c r="U1584">
        <v>1649088</v>
      </c>
      <c r="V1584">
        <v>76.959999999999994</v>
      </c>
      <c r="W1584" s="3">
        <f>StockData[[#This Row],[CLOSE]]-StockData[[#This Row],[PREV. CLOSE]]</f>
        <v>-32.949999999999818</v>
      </c>
      <c r="X1584" s="2">
        <f>IFERROR((StockData[[#This Row],[CLOSE]]-StockData[[#This Row],[PREV. CLOSE]])/StockData[[#This Row],[PREV. CLOSE]],0)</f>
        <v>-8.4125869662347152E-3</v>
      </c>
      <c r="Y1584" t="str">
        <f>IF(StockData[[#This Row],[Daily Return %]]&gt;0,"Gain",IF(StockData[[#This Row],[Daily Return %]]&lt;0,"Loss","No Change"))</f>
        <v>Loss</v>
      </c>
    </row>
    <row r="1585" spans="1:25" x14ac:dyDescent="0.3">
      <c r="A1585" s="1">
        <v>45385</v>
      </c>
      <c r="B1585" s="1" t="s">
        <v>1631</v>
      </c>
      <c r="C1585" s="1" t="s">
        <v>96</v>
      </c>
      <c r="D1585">
        <f>MONTH(StockData[[#This Row],[DATE]])</f>
        <v>4</v>
      </c>
      <c r="E1585">
        <v>2024</v>
      </c>
      <c r="F1585" t="s">
        <v>97</v>
      </c>
      <c r="G1585" t="str">
        <f>"Q"&amp;ROUNDUP(StockData[[#This Row],[Month Number]]/3,0)</f>
        <v>Q2</v>
      </c>
      <c r="H1585" s="1" t="s">
        <v>1565</v>
      </c>
      <c r="I1585" s="1" t="s">
        <v>1566</v>
      </c>
      <c r="J1585" t="s">
        <v>30</v>
      </c>
      <c r="K1585">
        <v>3851</v>
      </c>
      <c r="L1585">
        <v>3981</v>
      </c>
      <c r="M1585">
        <v>3851</v>
      </c>
      <c r="N1585">
        <v>3883.8</v>
      </c>
      <c r="O1585">
        <v>3950.05</v>
      </c>
      <c r="P1585">
        <v>3947.3</v>
      </c>
      <c r="Q1585">
        <v>3940.47</v>
      </c>
      <c r="R1585">
        <v>3973090</v>
      </c>
      <c r="S1585">
        <v>15655836798.6</v>
      </c>
      <c r="T1585">
        <v>232561</v>
      </c>
      <c r="U1585">
        <v>2447069</v>
      </c>
      <c r="V1585">
        <v>61.59</v>
      </c>
      <c r="W1585" s="3">
        <f>StockData[[#This Row],[CLOSE]]-StockData[[#This Row],[PREV. CLOSE]]</f>
        <v>63.5</v>
      </c>
      <c r="X1585" s="2">
        <f>IFERROR((StockData[[#This Row],[CLOSE]]-StockData[[#This Row],[PREV. CLOSE]])/StockData[[#This Row],[PREV. CLOSE]],0)</f>
        <v>1.6349966527627581E-2</v>
      </c>
      <c r="Y1585" t="str">
        <f>IF(StockData[[#This Row],[Daily Return %]]&gt;0,"Gain",IF(StockData[[#This Row],[Daily Return %]]&lt;0,"Loss","No Change"))</f>
        <v>Gain</v>
      </c>
    </row>
    <row r="1586" spans="1:25" x14ac:dyDescent="0.3">
      <c r="A1586" s="1">
        <v>45386</v>
      </c>
      <c r="B1586" s="1" t="s">
        <v>1632</v>
      </c>
      <c r="C1586" s="1" t="s">
        <v>96</v>
      </c>
      <c r="D1586">
        <f>MONTH(StockData[[#This Row],[DATE]])</f>
        <v>4</v>
      </c>
      <c r="E1586">
        <v>2024</v>
      </c>
      <c r="F1586" t="s">
        <v>97</v>
      </c>
      <c r="G1586" t="str">
        <f>"Q"&amp;ROUNDUP(StockData[[#This Row],[Month Number]]/3,0)</f>
        <v>Q2</v>
      </c>
      <c r="H1586" s="1" t="s">
        <v>1565</v>
      </c>
      <c r="I1586" s="1" t="s">
        <v>1566</v>
      </c>
      <c r="J1586" t="s">
        <v>30</v>
      </c>
      <c r="K1586">
        <v>3975.9</v>
      </c>
      <c r="L1586">
        <v>4028.65</v>
      </c>
      <c r="M1586">
        <v>3935.25</v>
      </c>
      <c r="N1586">
        <v>3947.3</v>
      </c>
      <c r="O1586">
        <v>4000</v>
      </c>
      <c r="P1586">
        <v>4003.3</v>
      </c>
      <c r="Q1586">
        <v>3983.1</v>
      </c>
      <c r="R1586">
        <v>3394637</v>
      </c>
      <c r="S1586">
        <v>13521178797.200001</v>
      </c>
      <c r="T1586">
        <v>196204</v>
      </c>
      <c r="U1586">
        <v>1581295</v>
      </c>
      <c r="V1586">
        <v>46.58</v>
      </c>
      <c r="W1586" s="3">
        <f>StockData[[#This Row],[CLOSE]]-StockData[[#This Row],[PREV. CLOSE]]</f>
        <v>56</v>
      </c>
      <c r="X1586" s="2">
        <f>IFERROR((StockData[[#This Row],[CLOSE]]-StockData[[#This Row],[PREV. CLOSE]])/StockData[[#This Row],[PREV. CLOSE]],0)</f>
        <v>1.4186912573151267E-2</v>
      </c>
      <c r="Y1586" t="str">
        <f>IF(StockData[[#This Row],[Daily Return %]]&gt;0,"Gain",IF(StockData[[#This Row],[Daily Return %]]&lt;0,"Loss","No Change"))</f>
        <v>Gain</v>
      </c>
    </row>
    <row r="1587" spans="1:25" x14ac:dyDescent="0.3">
      <c r="A1587" s="1">
        <v>45387</v>
      </c>
      <c r="B1587" s="1" t="s">
        <v>1633</v>
      </c>
      <c r="C1587" s="1" t="s">
        <v>96</v>
      </c>
      <c r="D1587">
        <f>MONTH(StockData[[#This Row],[DATE]])</f>
        <v>4</v>
      </c>
      <c r="E1587">
        <v>2024</v>
      </c>
      <c r="F1587" t="s">
        <v>97</v>
      </c>
      <c r="G1587" t="str">
        <f>"Q"&amp;ROUNDUP(StockData[[#This Row],[Month Number]]/3,0)</f>
        <v>Q2</v>
      </c>
      <c r="H1587" s="1" t="s">
        <v>1565</v>
      </c>
      <c r="I1587" s="1" t="s">
        <v>1566</v>
      </c>
      <c r="J1587" t="s">
        <v>30</v>
      </c>
      <c r="K1587">
        <v>3978</v>
      </c>
      <c r="L1587">
        <v>4002</v>
      </c>
      <c r="M1587">
        <v>3960.5</v>
      </c>
      <c r="N1587">
        <v>4003.3</v>
      </c>
      <c r="O1587">
        <v>3983</v>
      </c>
      <c r="P1587">
        <v>3979.25</v>
      </c>
      <c r="Q1587">
        <v>3983.17</v>
      </c>
      <c r="R1587">
        <v>1636819</v>
      </c>
      <c r="S1587">
        <v>6519723297.5500002</v>
      </c>
      <c r="T1587">
        <v>95801</v>
      </c>
      <c r="U1587">
        <v>1036981</v>
      </c>
      <c r="V1587">
        <v>63.35</v>
      </c>
      <c r="W1587" s="3">
        <f>StockData[[#This Row],[CLOSE]]-StockData[[#This Row],[PREV. CLOSE]]</f>
        <v>-24.050000000000182</v>
      </c>
      <c r="X1587" s="2">
        <f>IFERROR((StockData[[#This Row],[CLOSE]]-StockData[[#This Row],[PREV. CLOSE]])/StockData[[#This Row],[PREV. CLOSE]],0)</f>
        <v>-6.0075437763845276E-3</v>
      </c>
      <c r="Y1587" t="str">
        <f>IF(StockData[[#This Row],[Daily Return %]]&gt;0,"Gain",IF(StockData[[#This Row],[Daily Return %]]&lt;0,"Loss","No Change"))</f>
        <v>Loss</v>
      </c>
    </row>
    <row r="1588" spans="1:25" x14ac:dyDescent="0.3">
      <c r="A1588" s="1">
        <v>45390</v>
      </c>
      <c r="B1588" s="1" t="s">
        <v>1634</v>
      </c>
      <c r="C1588" s="1" t="s">
        <v>96</v>
      </c>
      <c r="D1588">
        <f>MONTH(StockData[[#This Row],[DATE]])</f>
        <v>4</v>
      </c>
      <c r="E1588">
        <v>2024</v>
      </c>
      <c r="F1588" t="s">
        <v>97</v>
      </c>
      <c r="G1588" t="str">
        <f>"Q"&amp;ROUNDUP(StockData[[#This Row],[Month Number]]/3,0)</f>
        <v>Q2</v>
      </c>
      <c r="H1588" s="1" t="s">
        <v>1565</v>
      </c>
      <c r="I1588" s="1" t="s">
        <v>1566</v>
      </c>
      <c r="J1588" t="s">
        <v>30</v>
      </c>
      <c r="K1588">
        <v>3983</v>
      </c>
      <c r="L1588">
        <v>4032.65</v>
      </c>
      <c r="M1588">
        <v>3960</v>
      </c>
      <c r="N1588">
        <v>3979.25</v>
      </c>
      <c r="O1588">
        <v>3964.9</v>
      </c>
      <c r="P1588">
        <v>3972.55</v>
      </c>
      <c r="Q1588">
        <v>4000.29</v>
      </c>
      <c r="R1588">
        <v>2302538</v>
      </c>
      <c r="S1588">
        <v>9210823451.5</v>
      </c>
      <c r="T1588">
        <v>145126</v>
      </c>
      <c r="U1588">
        <v>1649249</v>
      </c>
      <c r="V1588">
        <v>71.63</v>
      </c>
      <c r="W1588" s="3">
        <f>StockData[[#This Row],[CLOSE]]-StockData[[#This Row],[PREV. CLOSE]]</f>
        <v>-6.6999999999998181</v>
      </c>
      <c r="X1588" s="2">
        <f>IFERROR((StockData[[#This Row],[CLOSE]]-StockData[[#This Row],[PREV. CLOSE]])/StockData[[#This Row],[PREV. CLOSE]],0)</f>
        <v>-1.6837343720549898E-3</v>
      </c>
      <c r="Y1588" t="str">
        <f>IF(StockData[[#This Row],[Daily Return %]]&gt;0,"Gain",IF(StockData[[#This Row],[Daily Return %]]&lt;0,"Loss","No Change"))</f>
        <v>Loss</v>
      </c>
    </row>
    <row r="1589" spans="1:25" x14ac:dyDescent="0.3">
      <c r="A1589" s="1">
        <v>45391</v>
      </c>
      <c r="B1589" s="1" t="s">
        <v>1635</v>
      </c>
      <c r="C1589" s="1" t="s">
        <v>96</v>
      </c>
      <c r="D1589">
        <f>MONTH(StockData[[#This Row],[DATE]])</f>
        <v>4</v>
      </c>
      <c r="E1589">
        <v>2024</v>
      </c>
      <c r="F1589" t="s">
        <v>97</v>
      </c>
      <c r="G1589" t="str">
        <f>"Q"&amp;ROUNDUP(StockData[[#This Row],[Month Number]]/3,0)</f>
        <v>Q2</v>
      </c>
      <c r="H1589" s="1" t="s">
        <v>1565</v>
      </c>
      <c r="I1589" s="1" t="s">
        <v>1566</v>
      </c>
      <c r="J1589" t="s">
        <v>30</v>
      </c>
      <c r="K1589">
        <v>3984</v>
      </c>
      <c r="L1589">
        <v>4015.85</v>
      </c>
      <c r="M1589">
        <v>3925.05</v>
      </c>
      <c r="N1589">
        <v>3972.55</v>
      </c>
      <c r="O1589">
        <v>3948.75</v>
      </c>
      <c r="P1589">
        <v>3946.55</v>
      </c>
      <c r="Q1589">
        <v>3967.73</v>
      </c>
      <c r="R1589">
        <v>1876992</v>
      </c>
      <c r="S1589">
        <v>7447401521.3999996</v>
      </c>
      <c r="T1589">
        <v>102114</v>
      </c>
      <c r="U1589">
        <v>1176639</v>
      </c>
      <c r="V1589">
        <v>62.69</v>
      </c>
      <c r="W1589" s="3">
        <f>StockData[[#This Row],[CLOSE]]-StockData[[#This Row],[PREV. CLOSE]]</f>
        <v>-26</v>
      </c>
      <c r="X1589" s="2">
        <f>IFERROR((StockData[[#This Row],[CLOSE]]-StockData[[#This Row],[PREV. CLOSE]])/StockData[[#This Row],[PREV. CLOSE]],0)</f>
        <v>-6.544914475588727E-3</v>
      </c>
      <c r="Y1589" t="str">
        <f>IF(StockData[[#This Row],[Daily Return %]]&gt;0,"Gain",IF(StockData[[#This Row],[Daily Return %]]&lt;0,"Loss","No Change"))</f>
        <v>Loss</v>
      </c>
    </row>
    <row r="1590" spans="1:25" x14ac:dyDescent="0.3">
      <c r="A1590" s="1">
        <v>45392</v>
      </c>
      <c r="B1590" s="1" t="s">
        <v>1636</v>
      </c>
      <c r="C1590" s="1" t="s">
        <v>96</v>
      </c>
      <c r="D1590">
        <f>MONTH(StockData[[#This Row],[DATE]])</f>
        <v>4</v>
      </c>
      <c r="E1590">
        <v>2024</v>
      </c>
      <c r="F1590" t="s">
        <v>97</v>
      </c>
      <c r="G1590" t="str">
        <f>"Q"&amp;ROUNDUP(StockData[[#This Row],[Month Number]]/3,0)</f>
        <v>Q2</v>
      </c>
      <c r="H1590" s="1" t="s">
        <v>1565</v>
      </c>
      <c r="I1590" s="1" t="s">
        <v>1566</v>
      </c>
      <c r="J1590" t="s">
        <v>30</v>
      </c>
      <c r="K1590">
        <v>3956.4</v>
      </c>
      <c r="L1590">
        <v>3990.2</v>
      </c>
      <c r="M1590">
        <v>3918</v>
      </c>
      <c r="N1590">
        <v>3946.55</v>
      </c>
      <c r="O1590">
        <v>3980.75</v>
      </c>
      <c r="P1590">
        <v>3984.65</v>
      </c>
      <c r="Q1590">
        <v>3956.43</v>
      </c>
      <c r="R1590">
        <v>2101965</v>
      </c>
      <c r="S1590">
        <v>8316267625.3000002</v>
      </c>
      <c r="T1590">
        <v>108594</v>
      </c>
      <c r="U1590">
        <v>1344752</v>
      </c>
      <c r="V1590">
        <v>63.98</v>
      </c>
      <c r="W1590" s="3">
        <f>StockData[[#This Row],[CLOSE]]-StockData[[#This Row],[PREV. CLOSE]]</f>
        <v>38.099999999999909</v>
      </c>
      <c r="X1590" s="2">
        <f>IFERROR((StockData[[#This Row],[CLOSE]]-StockData[[#This Row],[PREV. CLOSE]])/StockData[[#This Row],[PREV. CLOSE]],0)</f>
        <v>9.6540015963309488E-3</v>
      </c>
      <c r="Y1590" t="str">
        <f>IF(StockData[[#This Row],[Daily Return %]]&gt;0,"Gain",IF(StockData[[#This Row],[Daily Return %]]&lt;0,"Loss","No Change"))</f>
        <v>Gain</v>
      </c>
    </row>
    <row r="1591" spans="1:25" x14ac:dyDescent="0.3">
      <c r="A1591" s="1">
        <v>45394</v>
      </c>
      <c r="B1591" s="1" t="s">
        <v>1637</v>
      </c>
      <c r="C1591" s="1" t="s">
        <v>96</v>
      </c>
      <c r="D1591">
        <f>MONTH(StockData[[#This Row],[DATE]])</f>
        <v>4</v>
      </c>
      <c r="E1591">
        <v>2024</v>
      </c>
      <c r="F1591" t="s">
        <v>97</v>
      </c>
      <c r="G1591" t="str">
        <f>"Q"&amp;ROUNDUP(StockData[[#This Row],[Month Number]]/3,0)</f>
        <v>Q2</v>
      </c>
      <c r="H1591" s="1" t="s">
        <v>1565</v>
      </c>
      <c r="I1591" s="1" t="s">
        <v>1566</v>
      </c>
      <c r="J1591" t="s">
        <v>30</v>
      </c>
      <c r="K1591">
        <v>3971</v>
      </c>
      <c r="L1591">
        <v>4013.35</v>
      </c>
      <c r="M1591">
        <v>3945.5</v>
      </c>
      <c r="N1591">
        <v>3984.65</v>
      </c>
      <c r="O1591">
        <v>4003.8</v>
      </c>
      <c r="P1591">
        <v>4001.4</v>
      </c>
      <c r="Q1591">
        <v>3990.61</v>
      </c>
      <c r="R1591">
        <v>4354821</v>
      </c>
      <c r="S1591">
        <v>17378376127.549999</v>
      </c>
      <c r="T1591">
        <v>200517</v>
      </c>
      <c r="U1591">
        <v>2312553</v>
      </c>
      <c r="V1591">
        <v>53.1</v>
      </c>
      <c r="W1591" s="3">
        <f>StockData[[#This Row],[CLOSE]]-StockData[[#This Row],[PREV. CLOSE]]</f>
        <v>16.75</v>
      </c>
      <c r="X1591" s="2">
        <f>IFERROR((StockData[[#This Row],[CLOSE]]-StockData[[#This Row],[PREV. CLOSE]])/StockData[[#This Row],[PREV. CLOSE]],0)</f>
        <v>4.2036314356342459E-3</v>
      </c>
      <c r="Y1591" t="str">
        <f>IF(StockData[[#This Row],[Daily Return %]]&gt;0,"Gain",IF(StockData[[#This Row],[Daily Return %]]&lt;0,"Loss","No Change"))</f>
        <v>Gain</v>
      </c>
    </row>
    <row r="1592" spans="1:25" x14ac:dyDescent="0.3">
      <c r="A1592" s="1">
        <v>45397</v>
      </c>
      <c r="B1592" s="1" t="s">
        <v>1638</v>
      </c>
      <c r="C1592" s="1" t="s">
        <v>96</v>
      </c>
      <c r="D1592">
        <f>MONTH(StockData[[#This Row],[DATE]])</f>
        <v>4</v>
      </c>
      <c r="E1592">
        <v>2024</v>
      </c>
      <c r="F1592" t="s">
        <v>97</v>
      </c>
      <c r="G1592" t="str">
        <f>"Q"&amp;ROUNDUP(StockData[[#This Row],[Month Number]]/3,0)</f>
        <v>Q2</v>
      </c>
      <c r="H1592" s="1" t="s">
        <v>1565</v>
      </c>
      <c r="I1592" s="1" t="s">
        <v>1566</v>
      </c>
      <c r="J1592" t="s">
        <v>30</v>
      </c>
      <c r="K1592">
        <v>4001.4</v>
      </c>
      <c r="L1592">
        <v>4064.2</v>
      </c>
      <c r="M1592">
        <v>3919.05</v>
      </c>
      <c r="N1592">
        <v>4001.4</v>
      </c>
      <c r="O1592">
        <v>3940.8</v>
      </c>
      <c r="P1592">
        <v>3941.2</v>
      </c>
      <c r="Q1592">
        <v>3990.5</v>
      </c>
      <c r="R1592">
        <v>4200329</v>
      </c>
      <c r="S1592">
        <v>16761416762.1</v>
      </c>
      <c r="T1592">
        <v>245404</v>
      </c>
      <c r="U1592">
        <v>1465213</v>
      </c>
      <c r="V1592">
        <v>34.880000000000003</v>
      </c>
      <c r="W1592" s="3">
        <f>StockData[[#This Row],[CLOSE]]-StockData[[#This Row],[PREV. CLOSE]]</f>
        <v>-60.200000000000273</v>
      </c>
      <c r="X1592" s="2">
        <f>IFERROR((StockData[[#This Row],[CLOSE]]-StockData[[#This Row],[PREV. CLOSE]])/StockData[[#This Row],[PREV. CLOSE]],0)</f>
        <v>-1.5044734342980025E-2</v>
      </c>
      <c r="Y1592" t="str">
        <f>IF(StockData[[#This Row],[Daily Return %]]&gt;0,"Gain",IF(StockData[[#This Row],[Daily Return %]]&lt;0,"Loss","No Change"))</f>
        <v>Loss</v>
      </c>
    </row>
    <row r="1593" spans="1:25" x14ac:dyDescent="0.3">
      <c r="A1593" s="1">
        <v>45398</v>
      </c>
      <c r="B1593" s="1" t="s">
        <v>1639</v>
      </c>
      <c r="C1593" s="1" t="s">
        <v>96</v>
      </c>
      <c r="D1593">
        <f>MONTH(StockData[[#This Row],[DATE]])</f>
        <v>4</v>
      </c>
      <c r="E1593">
        <v>2024</v>
      </c>
      <c r="F1593" t="s">
        <v>97</v>
      </c>
      <c r="G1593" t="str">
        <f>"Q"&amp;ROUNDUP(StockData[[#This Row],[Month Number]]/3,0)</f>
        <v>Q2</v>
      </c>
      <c r="H1593" s="1" t="s">
        <v>1565</v>
      </c>
      <c r="I1593" s="1" t="s">
        <v>1566</v>
      </c>
      <c r="J1593" t="s">
        <v>30</v>
      </c>
      <c r="K1593">
        <v>3902</v>
      </c>
      <c r="L1593">
        <v>3928.7</v>
      </c>
      <c r="M1593">
        <v>3862.85</v>
      </c>
      <c r="N1593">
        <v>3941.2</v>
      </c>
      <c r="O1593">
        <v>3875.95</v>
      </c>
      <c r="P1593">
        <v>3872.8</v>
      </c>
      <c r="Q1593">
        <v>3888.73</v>
      </c>
      <c r="R1593">
        <v>3051420</v>
      </c>
      <c r="S1593">
        <v>11866147836.299999</v>
      </c>
      <c r="T1593">
        <v>147341</v>
      </c>
      <c r="U1593">
        <v>2040122</v>
      </c>
      <c r="V1593">
        <v>66.86</v>
      </c>
      <c r="W1593" s="3">
        <f>StockData[[#This Row],[CLOSE]]-StockData[[#This Row],[PREV. CLOSE]]</f>
        <v>-68.399999999999636</v>
      </c>
      <c r="X1593" s="2">
        <f>IFERROR((StockData[[#This Row],[CLOSE]]-StockData[[#This Row],[PREV. CLOSE]])/StockData[[#This Row],[PREV. CLOSE]],0)</f>
        <v>-1.7355120267938607E-2</v>
      </c>
      <c r="Y1593" t="str">
        <f>IF(StockData[[#This Row],[Daily Return %]]&gt;0,"Gain",IF(StockData[[#This Row],[Daily Return %]]&lt;0,"Loss","No Change"))</f>
        <v>Loss</v>
      </c>
    </row>
    <row r="1594" spans="1:25" x14ac:dyDescent="0.3">
      <c r="A1594" s="1">
        <v>45400</v>
      </c>
      <c r="B1594" s="1" t="s">
        <v>1640</v>
      </c>
      <c r="C1594" s="1" t="s">
        <v>96</v>
      </c>
      <c r="D1594">
        <f>MONTH(StockData[[#This Row],[DATE]])</f>
        <v>4</v>
      </c>
      <c r="E1594">
        <v>2024</v>
      </c>
      <c r="F1594" t="s">
        <v>97</v>
      </c>
      <c r="G1594" t="str">
        <f>"Q"&amp;ROUNDUP(StockData[[#This Row],[Month Number]]/3,0)</f>
        <v>Q2</v>
      </c>
      <c r="H1594" s="1" t="s">
        <v>1565</v>
      </c>
      <c r="I1594" s="1" t="s">
        <v>1566</v>
      </c>
      <c r="J1594" t="s">
        <v>30</v>
      </c>
      <c r="K1594">
        <v>3876.8</v>
      </c>
      <c r="L1594">
        <v>3936</v>
      </c>
      <c r="M1594">
        <v>3850</v>
      </c>
      <c r="N1594">
        <v>3872.8</v>
      </c>
      <c r="O1594">
        <v>3871</v>
      </c>
      <c r="P1594">
        <v>3862</v>
      </c>
      <c r="Q1594">
        <v>3891.42</v>
      </c>
      <c r="R1594">
        <v>3476284</v>
      </c>
      <c r="S1594">
        <v>13527691591.6</v>
      </c>
      <c r="T1594">
        <v>191254</v>
      </c>
      <c r="U1594">
        <v>1760108</v>
      </c>
      <c r="V1594">
        <v>50.63</v>
      </c>
      <c r="W1594" s="3">
        <f>StockData[[#This Row],[CLOSE]]-StockData[[#This Row],[PREV. CLOSE]]</f>
        <v>-10.800000000000182</v>
      </c>
      <c r="X1594" s="2">
        <f>IFERROR((StockData[[#This Row],[CLOSE]]-StockData[[#This Row],[PREV. CLOSE]])/StockData[[#This Row],[PREV. CLOSE]],0)</f>
        <v>-2.7886800247883137E-3</v>
      </c>
      <c r="Y1594" t="str">
        <f>IF(StockData[[#This Row],[Daily Return %]]&gt;0,"Gain",IF(StockData[[#This Row],[Daily Return %]]&lt;0,"Loss","No Change"))</f>
        <v>Loss</v>
      </c>
    </row>
    <row r="1595" spans="1:25" x14ac:dyDescent="0.3">
      <c r="A1595" s="1">
        <v>45401</v>
      </c>
      <c r="B1595" s="1" t="s">
        <v>1641</v>
      </c>
      <c r="C1595" s="1" t="s">
        <v>96</v>
      </c>
      <c r="D1595">
        <f>MONTH(StockData[[#This Row],[DATE]])</f>
        <v>4</v>
      </c>
      <c r="E1595">
        <v>2024</v>
      </c>
      <c r="F1595" t="s">
        <v>97</v>
      </c>
      <c r="G1595" t="str">
        <f>"Q"&amp;ROUNDUP(StockData[[#This Row],[Month Number]]/3,0)</f>
        <v>Q2</v>
      </c>
      <c r="H1595" s="1" t="s">
        <v>1565</v>
      </c>
      <c r="I1595" s="1" t="s">
        <v>1566</v>
      </c>
      <c r="J1595" t="s">
        <v>30</v>
      </c>
      <c r="K1595">
        <v>3838</v>
      </c>
      <c r="L1595">
        <v>3852.55</v>
      </c>
      <c r="M1595">
        <v>3800.9</v>
      </c>
      <c r="N1595">
        <v>3862</v>
      </c>
      <c r="O1595">
        <v>3822.15</v>
      </c>
      <c r="P1595">
        <v>3826.2</v>
      </c>
      <c r="Q1595">
        <v>3827.74</v>
      </c>
      <c r="R1595">
        <v>2957749</v>
      </c>
      <c r="S1595">
        <v>11321504897.25</v>
      </c>
      <c r="T1595">
        <v>252913</v>
      </c>
      <c r="U1595">
        <v>1731769</v>
      </c>
      <c r="V1595">
        <v>58.55</v>
      </c>
      <c r="W1595" s="3">
        <f>StockData[[#This Row],[CLOSE]]-StockData[[#This Row],[PREV. CLOSE]]</f>
        <v>-35.800000000000182</v>
      </c>
      <c r="X1595" s="2">
        <f>IFERROR((StockData[[#This Row],[CLOSE]]-StockData[[#This Row],[PREV. CLOSE]])/StockData[[#This Row],[PREV. CLOSE]],0)</f>
        <v>-9.2698083894355732E-3</v>
      </c>
      <c r="Y1595" t="str">
        <f>IF(StockData[[#This Row],[Daily Return %]]&gt;0,"Gain",IF(StockData[[#This Row],[Daily Return %]]&lt;0,"Loss","No Change"))</f>
        <v>Loss</v>
      </c>
    </row>
    <row r="1596" spans="1:25" x14ac:dyDescent="0.3">
      <c r="A1596" s="1">
        <v>45404</v>
      </c>
      <c r="B1596" s="1" t="s">
        <v>1642</v>
      </c>
      <c r="C1596" s="1" t="s">
        <v>96</v>
      </c>
      <c r="D1596">
        <f>MONTH(StockData[[#This Row],[DATE]])</f>
        <v>4</v>
      </c>
      <c r="E1596">
        <v>2024</v>
      </c>
      <c r="F1596" t="s">
        <v>97</v>
      </c>
      <c r="G1596" t="str">
        <f>"Q"&amp;ROUNDUP(StockData[[#This Row],[Month Number]]/3,0)</f>
        <v>Q2</v>
      </c>
      <c r="H1596" s="1" t="s">
        <v>1565</v>
      </c>
      <c r="I1596" s="1" t="s">
        <v>1566</v>
      </c>
      <c r="J1596" t="s">
        <v>30</v>
      </c>
      <c r="K1596">
        <v>3837</v>
      </c>
      <c r="L1596">
        <v>3878</v>
      </c>
      <c r="M1596">
        <v>3812</v>
      </c>
      <c r="N1596">
        <v>3826.2</v>
      </c>
      <c r="O1596">
        <v>3875.9</v>
      </c>
      <c r="P1596">
        <v>3864.6</v>
      </c>
      <c r="Q1596">
        <v>3841.58</v>
      </c>
      <c r="R1596">
        <v>1728883</v>
      </c>
      <c r="S1596">
        <v>6641643736.0500002</v>
      </c>
      <c r="T1596">
        <v>99078</v>
      </c>
      <c r="U1596">
        <v>1148694</v>
      </c>
      <c r="V1596">
        <v>66.44</v>
      </c>
      <c r="W1596" s="3">
        <f>StockData[[#This Row],[CLOSE]]-StockData[[#This Row],[PREV. CLOSE]]</f>
        <v>38.400000000000091</v>
      </c>
      <c r="X1596" s="2">
        <f>IFERROR((StockData[[#This Row],[CLOSE]]-StockData[[#This Row],[PREV. CLOSE]])/StockData[[#This Row],[PREV. CLOSE]],0)</f>
        <v>1.0036067116198864E-2</v>
      </c>
      <c r="Y1596" t="str">
        <f>IF(StockData[[#This Row],[Daily Return %]]&gt;0,"Gain",IF(StockData[[#This Row],[Daily Return %]]&lt;0,"Loss","No Change"))</f>
        <v>Gain</v>
      </c>
    </row>
    <row r="1597" spans="1:25" x14ac:dyDescent="0.3">
      <c r="A1597" s="1">
        <v>45405</v>
      </c>
      <c r="B1597" s="1" t="s">
        <v>1643</v>
      </c>
      <c r="C1597" s="1" t="s">
        <v>96</v>
      </c>
      <c r="D1597">
        <f>MONTH(StockData[[#This Row],[DATE]])</f>
        <v>4</v>
      </c>
      <c r="E1597">
        <v>2024</v>
      </c>
      <c r="F1597" t="s">
        <v>97</v>
      </c>
      <c r="G1597" t="str">
        <f>"Q"&amp;ROUNDUP(StockData[[#This Row],[Month Number]]/3,0)</f>
        <v>Q2</v>
      </c>
      <c r="H1597" s="1" t="s">
        <v>1565</v>
      </c>
      <c r="I1597" s="1" t="s">
        <v>1566</v>
      </c>
      <c r="J1597" t="s">
        <v>30</v>
      </c>
      <c r="K1597">
        <v>3877.05</v>
      </c>
      <c r="L1597">
        <v>3895</v>
      </c>
      <c r="M1597">
        <v>3860.6</v>
      </c>
      <c r="N1597">
        <v>3864.6</v>
      </c>
      <c r="O1597">
        <v>3875</v>
      </c>
      <c r="P1597">
        <v>3874.7</v>
      </c>
      <c r="Q1597">
        <v>3877.69</v>
      </c>
      <c r="R1597">
        <v>1807586</v>
      </c>
      <c r="S1597">
        <v>7009250573.8000002</v>
      </c>
      <c r="T1597">
        <v>132941</v>
      </c>
      <c r="U1597">
        <v>1225651</v>
      </c>
      <c r="V1597">
        <v>67.81</v>
      </c>
      <c r="W1597" s="3">
        <f>StockData[[#This Row],[CLOSE]]-StockData[[#This Row],[PREV. CLOSE]]</f>
        <v>10.099999999999909</v>
      </c>
      <c r="X1597" s="2">
        <f>IFERROR((StockData[[#This Row],[CLOSE]]-StockData[[#This Row],[PREV. CLOSE]])/StockData[[#This Row],[PREV. CLOSE]],0)</f>
        <v>2.61346581793715E-3</v>
      </c>
      <c r="Y1597" t="str">
        <f>IF(StockData[[#This Row],[Daily Return %]]&gt;0,"Gain",IF(StockData[[#This Row],[Daily Return %]]&lt;0,"Loss","No Change"))</f>
        <v>Gain</v>
      </c>
    </row>
    <row r="1598" spans="1:25" x14ac:dyDescent="0.3">
      <c r="A1598" s="1">
        <v>45406</v>
      </c>
      <c r="B1598" s="1" t="s">
        <v>1644</v>
      </c>
      <c r="C1598" s="1" t="s">
        <v>96</v>
      </c>
      <c r="D1598">
        <f>MONTH(StockData[[#This Row],[DATE]])</f>
        <v>4</v>
      </c>
      <c r="E1598">
        <v>2024</v>
      </c>
      <c r="F1598" t="s">
        <v>97</v>
      </c>
      <c r="G1598" t="str">
        <f>"Q"&amp;ROUNDUP(StockData[[#This Row],[Month Number]]/3,0)</f>
        <v>Q2</v>
      </c>
      <c r="H1598" s="1" t="s">
        <v>1565</v>
      </c>
      <c r="I1598" s="1" t="s">
        <v>1566</v>
      </c>
      <c r="J1598" t="s">
        <v>30</v>
      </c>
      <c r="K1598">
        <v>3890</v>
      </c>
      <c r="L1598">
        <v>3898</v>
      </c>
      <c r="M1598">
        <v>3824.45</v>
      </c>
      <c r="N1598">
        <v>3874.7</v>
      </c>
      <c r="O1598">
        <v>3835</v>
      </c>
      <c r="P1598">
        <v>3831.05</v>
      </c>
      <c r="Q1598">
        <v>3853.73</v>
      </c>
      <c r="R1598">
        <v>1317312</v>
      </c>
      <c r="S1598">
        <v>5076558245</v>
      </c>
      <c r="T1598">
        <v>113695</v>
      </c>
      <c r="U1598">
        <v>834223</v>
      </c>
      <c r="V1598">
        <v>63.33</v>
      </c>
      <c r="W1598" s="3">
        <f>StockData[[#This Row],[CLOSE]]-StockData[[#This Row],[PREV. CLOSE]]</f>
        <v>-43.649999999999636</v>
      </c>
      <c r="X1598" s="2">
        <f>IFERROR((StockData[[#This Row],[CLOSE]]-StockData[[#This Row],[PREV. CLOSE]])/StockData[[#This Row],[PREV. CLOSE]],0)</f>
        <v>-1.126538828812544E-2</v>
      </c>
      <c r="Y1598" t="str">
        <f>IF(StockData[[#This Row],[Daily Return %]]&gt;0,"Gain",IF(StockData[[#This Row],[Daily Return %]]&lt;0,"Loss","No Change"))</f>
        <v>Loss</v>
      </c>
    </row>
    <row r="1599" spans="1:25" x14ac:dyDescent="0.3">
      <c r="A1599" s="1">
        <v>45407</v>
      </c>
      <c r="B1599" s="1" t="s">
        <v>1645</v>
      </c>
      <c r="C1599" s="1" t="s">
        <v>96</v>
      </c>
      <c r="D1599">
        <f>MONTH(StockData[[#This Row],[DATE]])</f>
        <v>4</v>
      </c>
      <c r="E1599">
        <v>2024</v>
      </c>
      <c r="F1599" t="s">
        <v>97</v>
      </c>
      <c r="G1599" t="str">
        <f>"Q"&amp;ROUNDUP(StockData[[#This Row],[Month Number]]/3,0)</f>
        <v>Q2</v>
      </c>
      <c r="H1599" s="1" t="s">
        <v>1565</v>
      </c>
      <c r="I1599" s="1" t="s">
        <v>1566</v>
      </c>
      <c r="J1599" t="s">
        <v>30</v>
      </c>
      <c r="K1599">
        <v>3811.2</v>
      </c>
      <c r="L1599">
        <v>3873.65</v>
      </c>
      <c r="M1599">
        <v>3811</v>
      </c>
      <c r="N1599">
        <v>3831.05</v>
      </c>
      <c r="O1599">
        <v>3851</v>
      </c>
      <c r="P1599">
        <v>3852.2</v>
      </c>
      <c r="Q1599">
        <v>3850.53</v>
      </c>
      <c r="R1599">
        <v>2856271</v>
      </c>
      <c r="S1599">
        <v>10998153736.799999</v>
      </c>
      <c r="T1599">
        <v>211754</v>
      </c>
      <c r="U1599">
        <v>1534697</v>
      </c>
      <c r="V1599">
        <v>53.73</v>
      </c>
      <c r="W1599" s="3">
        <f>StockData[[#This Row],[CLOSE]]-StockData[[#This Row],[PREV. CLOSE]]</f>
        <v>21.149999999999636</v>
      </c>
      <c r="X1599" s="2">
        <f>IFERROR((StockData[[#This Row],[CLOSE]]-StockData[[#This Row],[PREV. CLOSE]])/StockData[[#This Row],[PREV. CLOSE]],0)</f>
        <v>5.5206797092180043E-3</v>
      </c>
      <c r="Y1599" t="str">
        <f>IF(StockData[[#This Row],[Daily Return %]]&gt;0,"Gain",IF(StockData[[#This Row],[Daily Return %]]&lt;0,"Loss","No Change"))</f>
        <v>Gain</v>
      </c>
    </row>
    <row r="1600" spans="1:25" x14ac:dyDescent="0.3">
      <c r="A1600" s="1">
        <v>45408</v>
      </c>
      <c r="B1600" s="1" t="s">
        <v>1646</v>
      </c>
      <c r="C1600" s="1" t="s">
        <v>96</v>
      </c>
      <c r="D1600">
        <f>MONTH(StockData[[#This Row],[DATE]])</f>
        <v>4</v>
      </c>
      <c r="E1600">
        <v>2024</v>
      </c>
      <c r="F1600" t="s">
        <v>97</v>
      </c>
      <c r="G1600" t="str">
        <f>"Q"&amp;ROUNDUP(StockData[[#This Row],[Month Number]]/3,0)</f>
        <v>Q2</v>
      </c>
      <c r="H1600" s="1" t="s">
        <v>1565</v>
      </c>
      <c r="I1600" s="1" t="s">
        <v>1566</v>
      </c>
      <c r="J1600" t="s">
        <v>30</v>
      </c>
      <c r="K1600">
        <v>3855.15</v>
      </c>
      <c r="L1600">
        <v>3876.8</v>
      </c>
      <c r="M1600">
        <v>3802.55</v>
      </c>
      <c r="N1600">
        <v>3852.2</v>
      </c>
      <c r="O1600">
        <v>3823.45</v>
      </c>
      <c r="P1600">
        <v>3821.35</v>
      </c>
      <c r="Q1600">
        <v>3838.36</v>
      </c>
      <c r="R1600">
        <v>2039178</v>
      </c>
      <c r="S1600">
        <v>7827090898.3999996</v>
      </c>
      <c r="T1600">
        <v>165343</v>
      </c>
      <c r="U1600">
        <v>1199318</v>
      </c>
      <c r="V1600">
        <v>58.81</v>
      </c>
      <c r="W1600" s="3">
        <f>StockData[[#This Row],[CLOSE]]-StockData[[#This Row],[PREV. CLOSE]]</f>
        <v>-30.849999999999909</v>
      </c>
      <c r="X1600" s="2">
        <f>IFERROR((StockData[[#This Row],[CLOSE]]-StockData[[#This Row],[PREV. CLOSE]])/StockData[[#This Row],[PREV. CLOSE]],0)</f>
        <v>-8.0084107782565569E-3</v>
      </c>
      <c r="Y1600" t="str">
        <f>IF(StockData[[#This Row],[Daily Return %]]&gt;0,"Gain",IF(StockData[[#This Row],[Daily Return %]]&lt;0,"Loss","No Change"))</f>
        <v>Loss</v>
      </c>
    </row>
    <row r="1601" spans="1:25" x14ac:dyDescent="0.3">
      <c r="A1601" s="1">
        <v>45411</v>
      </c>
      <c r="B1601" s="1" t="s">
        <v>1647</v>
      </c>
      <c r="C1601" s="1" t="s">
        <v>96</v>
      </c>
      <c r="D1601">
        <f>MONTH(StockData[[#This Row],[DATE]])</f>
        <v>4</v>
      </c>
      <c r="E1601">
        <v>2024</v>
      </c>
      <c r="F1601" t="s">
        <v>97</v>
      </c>
      <c r="G1601" t="str">
        <f>"Q"&amp;ROUNDUP(StockData[[#This Row],[Month Number]]/3,0)</f>
        <v>Q2</v>
      </c>
      <c r="H1601" s="1" t="s">
        <v>1565</v>
      </c>
      <c r="I1601" s="1" t="s">
        <v>1566</v>
      </c>
      <c r="J1601" t="s">
        <v>30</v>
      </c>
      <c r="K1601">
        <v>3838</v>
      </c>
      <c r="L1601">
        <v>3877.8</v>
      </c>
      <c r="M1601">
        <v>3819.2</v>
      </c>
      <c r="N1601">
        <v>3821.35</v>
      </c>
      <c r="O1601">
        <v>3865</v>
      </c>
      <c r="P1601">
        <v>3870.2</v>
      </c>
      <c r="Q1601">
        <v>3860.41</v>
      </c>
      <c r="R1601">
        <v>1110693</v>
      </c>
      <c r="S1601">
        <v>4287735190.8499999</v>
      </c>
      <c r="T1601">
        <v>109485</v>
      </c>
      <c r="U1601">
        <v>666831</v>
      </c>
      <c r="V1601">
        <v>60.04</v>
      </c>
      <c r="W1601" s="3">
        <f>StockData[[#This Row],[CLOSE]]-StockData[[#This Row],[PREV. CLOSE]]</f>
        <v>48.849999999999909</v>
      </c>
      <c r="X1601" s="2">
        <f>IFERROR((StockData[[#This Row],[CLOSE]]-StockData[[#This Row],[PREV. CLOSE]])/StockData[[#This Row],[PREV. CLOSE]],0)</f>
        <v>1.2783440407185919E-2</v>
      </c>
      <c r="Y1601" t="str">
        <f>IF(StockData[[#This Row],[Daily Return %]]&gt;0,"Gain",IF(StockData[[#This Row],[Daily Return %]]&lt;0,"Loss","No Change"))</f>
        <v>Gain</v>
      </c>
    </row>
    <row r="1602" spans="1:25" x14ac:dyDescent="0.3">
      <c r="A1602" s="1">
        <v>45412</v>
      </c>
      <c r="B1602" s="1" t="s">
        <v>1648</v>
      </c>
      <c r="C1602" s="1" t="s">
        <v>96</v>
      </c>
      <c r="D1602">
        <f>MONTH(StockData[[#This Row],[DATE]])</f>
        <v>4</v>
      </c>
      <c r="E1602">
        <v>2024</v>
      </c>
      <c r="F1602" t="s">
        <v>97</v>
      </c>
      <c r="G1602" t="str">
        <f>"Q"&amp;ROUNDUP(StockData[[#This Row],[Month Number]]/3,0)</f>
        <v>Q2</v>
      </c>
      <c r="H1602" s="1" t="s">
        <v>1565</v>
      </c>
      <c r="I1602" s="1" t="s">
        <v>1566</v>
      </c>
      <c r="J1602" t="s">
        <v>30</v>
      </c>
      <c r="K1602">
        <v>3872</v>
      </c>
      <c r="L1602">
        <v>3881.75</v>
      </c>
      <c r="M1602">
        <v>3810</v>
      </c>
      <c r="N1602">
        <v>3870.2</v>
      </c>
      <c r="O1602">
        <v>3823.95</v>
      </c>
      <c r="P1602">
        <v>3820.65</v>
      </c>
      <c r="Q1602">
        <v>3841.42</v>
      </c>
      <c r="R1602">
        <v>2203078</v>
      </c>
      <c r="S1602">
        <v>8462954749.4499998</v>
      </c>
      <c r="T1602">
        <v>144940</v>
      </c>
      <c r="U1602">
        <v>1628645</v>
      </c>
      <c r="V1602">
        <v>73.930000000000007</v>
      </c>
      <c r="W1602" s="3">
        <f>StockData[[#This Row],[CLOSE]]-StockData[[#This Row],[PREV. CLOSE]]</f>
        <v>-49.549999999999727</v>
      </c>
      <c r="X1602" s="2">
        <f>IFERROR((StockData[[#This Row],[CLOSE]]-StockData[[#This Row],[PREV. CLOSE]])/StockData[[#This Row],[PREV. CLOSE]],0)</f>
        <v>-1.280295591959065E-2</v>
      </c>
      <c r="Y1602" t="str">
        <f>IF(StockData[[#This Row],[Daily Return %]]&gt;0,"Gain",IF(StockData[[#This Row],[Daily Return %]]&lt;0,"Loss","No Change"))</f>
        <v>Loss</v>
      </c>
    </row>
    <row r="1603" spans="1:25" x14ac:dyDescent="0.3">
      <c r="A1603" s="1">
        <v>45414</v>
      </c>
      <c r="B1603" s="1" t="s">
        <v>1649</v>
      </c>
      <c r="C1603" s="1" t="s">
        <v>119</v>
      </c>
      <c r="D1603">
        <f>MONTH(StockData[[#This Row],[DATE]])</f>
        <v>5</v>
      </c>
      <c r="E1603">
        <v>2024</v>
      </c>
      <c r="F1603" t="s">
        <v>97</v>
      </c>
      <c r="G1603" t="str">
        <f>"Q"&amp;ROUNDUP(StockData[[#This Row],[Month Number]]/3,0)</f>
        <v>Q2</v>
      </c>
      <c r="H1603" s="1" t="s">
        <v>1565</v>
      </c>
      <c r="I1603" s="1" t="s">
        <v>1566</v>
      </c>
      <c r="J1603" t="s">
        <v>30</v>
      </c>
      <c r="K1603">
        <v>3778.05</v>
      </c>
      <c r="L1603">
        <v>3871.1</v>
      </c>
      <c r="M1603">
        <v>3778.05</v>
      </c>
      <c r="N1603">
        <v>3820.65</v>
      </c>
      <c r="O1603">
        <v>3865</v>
      </c>
      <c r="P1603">
        <v>3863.3</v>
      </c>
      <c r="Q1603">
        <v>3846.89</v>
      </c>
      <c r="R1603">
        <v>2491044</v>
      </c>
      <c r="S1603">
        <v>9582766032.8500004</v>
      </c>
      <c r="T1603">
        <v>220245</v>
      </c>
      <c r="U1603">
        <v>1031270</v>
      </c>
      <c r="V1603">
        <v>41.4</v>
      </c>
      <c r="W1603" s="3">
        <f>StockData[[#This Row],[CLOSE]]-StockData[[#This Row],[PREV. CLOSE]]</f>
        <v>42.650000000000091</v>
      </c>
      <c r="X1603" s="2">
        <f>IFERROR((StockData[[#This Row],[CLOSE]]-StockData[[#This Row],[PREV. CLOSE]])/StockData[[#This Row],[PREV. CLOSE]],0)</f>
        <v>1.116302199887456E-2</v>
      </c>
      <c r="Y1603" t="str">
        <f>IF(StockData[[#This Row],[Daily Return %]]&gt;0,"Gain",IF(StockData[[#This Row],[Daily Return %]]&lt;0,"Loss","No Change"))</f>
        <v>Gain</v>
      </c>
    </row>
    <row r="1604" spans="1:25" x14ac:dyDescent="0.3">
      <c r="A1604" s="1">
        <v>45415</v>
      </c>
      <c r="B1604" s="1" t="s">
        <v>1650</v>
      </c>
      <c r="C1604" s="1" t="s">
        <v>119</v>
      </c>
      <c r="D1604">
        <f>MONTH(StockData[[#This Row],[DATE]])</f>
        <v>5</v>
      </c>
      <c r="E1604">
        <v>2024</v>
      </c>
      <c r="F1604" t="s">
        <v>97</v>
      </c>
      <c r="G1604" t="str">
        <f>"Q"&amp;ROUNDUP(StockData[[#This Row],[Month Number]]/3,0)</f>
        <v>Q2</v>
      </c>
      <c r="H1604" s="1" t="s">
        <v>1565</v>
      </c>
      <c r="I1604" s="1" t="s">
        <v>1566</v>
      </c>
      <c r="J1604" t="s">
        <v>30</v>
      </c>
      <c r="K1604">
        <v>3890.15</v>
      </c>
      <c r="L1604">
        <v>3893.6</v>
      </c>
      <c r="M1604">
        <v>3797.6</v>
      </c>
      <c r="N1604">
        <v>3863.3</v>
      </c>
      <c r="O1604">
        <v>3838</v>
      </c>
      <c r="P1604">
        <v>3843.4</v>
      </c>
      <c r="Q1604">
        <v>3839.84</v>
      </c>
      <c r="R1604">
        <v>2962234</v>
      </c>
      <c r="S1604">
        <v>11374519156.950001</v>
      </c>
      <c r="T1604">
        <v>193038</v>
      </c>
      <c r="U1604">
        <v>1531052</v>
      </c>
      <c r="V1604">
        <v>51.69</v>
      </c>
      <c r="W1604" s="3">
        <f>StockData[[#This Row],[CLOSE]]-StockData[[#This Row],[PREV. CLOSE]]</f>
        <v>-19.900000000000091</v>
      </c>
      <c r="X1604" s="2">
        <f>IFERROR((StockData[[#This Row],[CLOSE]]-StockData[[#This Row],[PREV. CLOSE]])/StockData[[#This Row],[PREV. CLOSE]],0)</f>
        <v>-5.1510366784873265E-3</v>
      </c>
      <c r="Y1604" t="str">
        <f>IF(StockData[[#This Row],[Daily Return %]]&gt;0,"Gain",IF(StockData[[#This Row],[Daily Return %]]&lt;0,"Loss","No Change"))</f>
        <v>Loss</v>
      </c>
    </row>
    <row r="1605" spans="1:25" x14ac:dyDescent="0.3">
      <c r="A1605" s="1">
        <v>45418</v>
      </c>
      <c r="B1605" s="1" t="s">
        <v>1651</v>
      </c>
      <c r="C1605" s="1" t="s">
        <v>119</v>
      </c>
      <c r="D1605">
        <f>MONTH(StockData[[#This Row],[DATE]])</f>
        <v>5</v>
      </c>
      <c r="E1605">
        <v>2024</v>
      </c>
      <c r="F1605" t="s">
        <v>97</v>
      </c>
      <c r="G1605" t="str">
        <f>"Q"&amp;ROUNDUP(StockData[[#This Row],[Month Number]]/3,0)</f>
        <v>Q2</v>
      </c>
      <c r="H1605" s="1" t="s">
        <v>1565</v>
      </c>
      <c r="I1605" s="1" t="s">
        <v>1566</v>
      </c>
      <c r="J1605" t="s">
        <v>30</v>
      </c>
      <c r="K1605">
        <v>3853</v>
      </c>
      <c r="L1605">
        <v>3939.95</v>
      </c>
      <c r="M1605">
        <v>3853</v>
      </c>
      <c r="N1605">
        <v>3843.4</v>
      </c>
      <c r="O1605">
        <v>3922.2</v>
      </c>
      <c r="P1605">
        <v>3921.05</v>
      </c>
      <c r="Q1605">
        <v>3917.99</v>
      </c>
      <c r="R1605">
        <v>2053831</v>
      </c>
      <c r="S1605">
        <v>8046888044</v>
      </c>
      <c r="T1605">
        <v>162185</v>
      </c>
      <c r="U1605">
        <v>1092024</v>
      </c>
      <c r="V1605">
        <v>53.17</v>
      </c>
      <c r="W1605" s="3">
        <f>StockData[[#This Row],[CLOSE]]-StockData[[#This Row],[PREV. CLOSE]]</f>
        <v>77.650000000000091</v>
      </c>
      <c r="X1605" s="2">
        <f>IFERROR((StockData[[#This Row],[CLOSE]]-StockData[[#This Row],[PREV. CLOSE]])/StockData[[#This Row],[PREV. CLOSE]],0)</f>
        <v>2.0203465681427925E-2</v>
      </c>
      <c r="Y1605" t="str">
        <f>IF(StockData[[#This Row],[Daily Return %]]&gt;0,"Gain",IF(StockData[[#This Row],[Daily Return %]]&lt;0,"Loss","No Change"))</f>
        <v>Gain</v>
      </c>
    </row>
    <row r="1606" spans="1:25" x14ac:dyDescent="0.3">
      <c r="A1606" s="1">
        <v>45419</v>
      </c>
      <c r="B1606" s="1" t="s">
        <v>1652</v>
      </c>
      <c r="C1606" s="1" t="s">
        <v>119</v>
      </c>
      <c r="D1606">
        <f>MONTH(StockData[[#This Row],[DATE]])</f>
        <v>5</v>
      </c>
      <c r="E1606">
        <v>2024</v>
      </c>
      <c r="F1606" t="s">
        <v>97</v>
      </c>
      <c r="G1606" t="str">
        <f>"Q"&amp;ROUNDUP(StockData[[#This Row],[Month Number]]/3,0)</f>
        <v>Q2</v>
      </c>
      <c r="H1606" s="1" t="s">
        <v>1565</v>
      </c>
      <c r="I1606" s="1" t="s">
        <v>1566</v>
      </c>
      <c r="J1606" t="s">
        <v>30</v>
      </c>
      <c r="K1606">
        <v>3930.8</v>
      </c>
      <c r="L1606">
        <v>3988</v>
      </c>
      <c r="M1606">
        <v>3913.5</v>
      </c>
      <c r="N1606">
        <v>3921.05</v>
      </c>
      <c r="O1606">
        <v>3975.2</v>
      </c>
      <c r="P1606">
        <v>3978.95</v>
      </c>
      <c r="Q1606">
        <v>3951.55</v>
      </c>
      <c r="R1606">
        <v>2062112</v>
      </c>
      <c r="S1606">
        <v>8148536133.1499996</v>
      </c>
      <c r="T1606">
        <v>128480</v>
      </c>
      <c r="U1606">
        <v>1274679</v>
      </c>
      <c r="V1606">
        <v>61.81</v>
      </c>
      <c r="W1606" s="3">
        <f>StockData[[#This Row],[CLOSE]]-StockData[[#This Row],[PREV. CLOSE]]</f>
        <v>57.899999999999636</v>
      </c>
      <c r="X1606" s="2">
        <f>IFERROR((StockData[[#This Row],[CLOSE]]-StockData[[#This Row],[PREV. CLOSE]])/StockData[[#This Row],[PREV. CLOSE]],0)</f>
        <v>1.4766452863391091E-2</v>
      </c>
      <c r="Y1606" t="str">
        <f>IF(StockData[[#This Row],[Daily Return %]]&gt;0,"Gain",IF(StockData[[#This Row],[Daily Return %]]&lt;0,"Loss","No Change"))</f>
        <v>Gain</v>
      </c>
    </row>
    <row r="1607" spans="1:25" x14ac:dyDescent="0.3">
      <c r="A1607" s="1">
        <v>45420</v>
      </c>
      <c r="B1607" s="1" t="s">
        <v>1653</v>
      </c>
      <c r="C1607" s="1" t="s">
        <v>119</v>
      </c>
      <c r="D1607">
        <f>MONTH(StockData[[#This Row],[DATE]])</f>
        <v>5</v>
      </c>
      <c r="E1607">
        <v>2024</v>
      </c>
      <c r="F1607" t="s">
        <v>97</v>
      </c>
      <c r="G1607" t="str">
        <f>"Q"&amp;ROUNDUP(StockData[[#This Row],[Month Number]]/3,0)</f>
        <v>Q2</v>
      </c>
      <c r="H1607" s="1" t="s">
        <v>1565</v>
      </c>
      <c r="I1607" s="1" t="s">
        <v>1566</v>
      </c>
      <c r="J1607" t="s">
        <v>30</v>
      </c>
      <c r="K1607">
        <v>3961</v>
      </c>
      <c r="L1607">
        <v>3984.3</v>
      </c>
      <c r="M1607">
        <v>3938.6</v>
      </c>
      <c r="N1607">
        <v>3978.95</v>
      </c>
      <c r="O1607">
        <v>3968.1</v>
      </c>
      <c r="P1607">
        <v>3976.95</v>
      </c>
      <c r="Q1607">
        <v>3968.11</v>
      </c>
      <c r="R1607">
        <v>1247685</v>
      </c>
      <c r="S1607">
        <v>4950948533.1999998</v>
      </c>
      <c r="T1607">
        <v>110637</v>
      </c>
      <c r="U1607">
        <v>780055</v>
      </c>
      <c r="V1607">
        <v>62.52</v>
      </c>
      <c r="W1607" s="3">
        <f>StockData[[#This Row],[CLOSE]]-StockData[[#This Row],[PREV. CLOSE]]</f>
        <v>-2</v>
      </c>
      <c r="X1607" s="2">
        <f>IFERROR((StockData[[#This Row],[CLOSE]]-StockData[[#This Row],[PREV. CLOSE]])/StockData[[#This Row],[PREV. CLOSE]],0)</f>
        <v>-5.026451702082208E-4</v>
      </c>
      <c r="Y1607" t="str">
        <f>IF(StockData[[#This Row],[Daily Return %]]&gt;0,"Gain",IF(StockData[[#This Row],[Daily Return %]]&lt;0,"Loss","No Change"))</f>
        <v>Loss</v>
      </c>
    </row>
    <row r="1608" spans="1:25" x14ac:dyDescent="0.3">
      <c r="A1608" s="1">
        <v>45421</v>
      </c>
      <c r="B1608" s="1" t="s">
        <v>1654</v>
      </c>
      <c r="C1608" s="1" t="s">
        <v>119</v>
      </c>
      <c r="D1608">
        <f>MONTH(StockData[[#This Row],[DATE]])</f>
        <v>5</v>
      </c>
      <c r="E1608">
        <v>2024</v>
      </c>
      <c r="F1608" t="s">
        <v>97</v>
      </c>
      <c r="G1608" t="str">
        <f>"Q"&amp;ROUNDUP(StockData[[#This Row],[Month Number]]/3,0)</f>
        <v>Q2</v>
      </c>
      <c r="H1608" s="1" t="s">
        <v>1565</v>
      </c>
      <c r="I1608" s="1" t="s">
        <v>1566</v>
      </c>
      <c r="J1608" t="s">
        <v>30</v>
      </c>
      <c r="K1608">
        <v>3962</v>
      </c>
      <c r="L1608">
        <v>3971</v>
      </c>
      <c r="M1608">
        <v>3910.05</v>
      </c>
      <c r="N1608">
        <v>3976.95</v>
      </c>
      <c r="O1608">
        <v>3956</v>
      </c>
      <c r="P1608">
        <v>3960.2</v>
      </c>
      <c r="Q1608">
        <v>3948.51</v>
      </c>
      <c r="R1608">
        <v>1726486</v>
      </c>
      <c r="S1608">
        <v>6817049440.3999996</v>
      </c>
      <c r="T1608">
        <v>156265</v>
      </c>
      <c r="U1608">
        <v>786275</v>
      </c>
      <c r="V1608">
        <v>45.54</v>
      </c>
      <c r="W1608" s="3">
        <f>StockData[[#This Row],[CLOSE]]-StockData[[#This Row],[PREV. CLOSE]]</f>
        <v>-16.75</v>
      </c>
      <c r="X1608" s="2">
        <f>IFERROR((StockData[[#This Row],[CLOSE]]-StockData[[#This Row],[PREV. CLOSE]])/StockData[[#This Row],[PREV. CLOSE]],0)</f>
        <v>-4.2117703265064938E-3</v>
      </c>
      <c r="Y1608" t="str">
        <f>IF(StockData[[#This Row],[Daily Return %]]&gt;0,"Gain",IF(StockData[[#This Row],[Daily Return %]]&lt;0,"Loss","No Change"))</f>
        <v>Loss</v>
      </c>
    </row>
    <row r="1609" spans="1:25" x14ac:dyDescent="0.3">
      <c r="A1609" s="1">
        <v>45422</v>
      </c>
      <c r="B1609" s="1" t="s">
        <v>1655</v>
      </c>
      <c r="C1609" s="1" t="s">
        <v>119</v>
      </c>
      <c r="D1609">
        <f>MONTH(StockData[[#This Row],[DATE]])</f>
        <v>5</v>
      </c>
      <c r="E1609">
        <v>2024</v>
      </c>
      <c r="F1609" t="s">
        <v>97</v>
      </c>
      <c r="G1609" t="str">
        <f>"Q"&amp;ROUNDUP(StockData[[#This Row],[Month Number]]/3,0)</f>
        <v>Q2</v>
      </c>
      <c r="H1609" s="1" t="s">
        <v>1565</v>
      </c>
      <c r="I1609" s="1" t="s">
        <v>1566</v>
      </c>
      <c r="J1609" t="s">
        <v>30</v>
      </c>
      <c r="K1609">
        <v>3962.6</v>
      </c>
      <c r="L1609">
        <v>3973.6</v>
      </c>
      <c r="M1609">
        <v>3885.05</v>
      </c>
      <c r="N1609">
        <v>3960.2</v>
      </c>
      <c r="O1609">
        <v>3895</v>
      </c>
      <c r="P1609">
        <v>3893.9</v>
      </c>
      <c r="Q1609">
        <v>3914.05</v>
      </c>
      <c r="R1609">
        <v>1672489</v>
      </c>
      <c r="S1609">
        <v>6546206693.5</v>
      </c>
      <c r="T1609">
        <v>142144</v>
      </c>
      <c r="U1609">
        <v>833333</v>
      </c>
      <c r="V1609">
        <v>49.83</v>
      </c>
      <c r="W1609" s="3">
        <f>StockData[[#This Row],[CLOSE]]-StockData[[#This Row],[PREV. CLOSE]]</f>
        <v>-66.299999999999727</v>
      </c>
      <c r="X1609" s="2">
        <f>IFERROR((StockData[[#This Row],[CLOSE]]-StockData[[#This Row],[PREV. CLOSE]])/StockData[[#This Row],[PREV. CLOSE]],0)</f>
        <v>-1.6741578708145986E-2</v>
      </c>
      <c r="Y1609" t="str">
        <f>IF(StockData[[#This Row],[Daily Return %]]&gt;0,"Gain",IF(StockData[[#This Row],[Daily Return %]]&lt;0,"Loss","No Change"))</f>
        <v>Loss</v>
      </c>
    </row>
    <row r="1610" spans="1:25" x14ac:dyDescent="0.3">
      <c r="A1610" s="1">
        <v>45425</v>
      </c>
      <c r="B1610" s="1" t="s">
        <v>1656</v>
      </c>
      <c r="C1610" s="1" t="s">
        <v>119</v>
      </c>
      <c r="D1610">
        <f>MONTH(StockData[[#This Row],[DATE]])</f>
        <v>5</v>
      </c>
      <c r="E1610">
        <v>2024</v>
      </c>
      <c r="F1610" t="s">
        <v>97</v>
      </c>
      <c r="G1610" t="str">
        <f>"Q"&amp;ROUNDUP(StockData[[#This Row],[Month Number]]/3,0)</f>
        <v>Q2</v>
      </c>
      <c r="H1610" s="1" t="s">
        <v>1565</v>
      </c>
      <c r="I1610" s="1" t="s">
        <v>1566</v>
      </c>
      <c r="J1610" t="s">
        <v>30</v>
      </c>
      <c r="K1610">
        <v>3884.5</v>
      </c>
      <c r="L1610">
        <v>3955</v>
      </c>
      <c r="M1610">
        <v>3870</v>
      </c>
      <c r="N1610">
        <v>3893.9</v>
      </c>
      <c r="O1610">
        <v>3947</v>
      </c>
      <c r="P1610">
        <v>3947.8</v>
      </c>
      <c r="Q1610">
        <v>3923.12</v>
      </c>
      <c r="R1610">
        <v>931326</v>
      </c>
      <c r="S1610">
        <v>3653700402.9499998</v>
      </c>
      <c r="T1610">
        <v>96702</v>
      </c>
      <c r="U1610">
        <v>476483</v>
      </c>
      <c r="V1610">
        <v>51.16</v>
      </c>
      <c r="W1610" s="3">
        <f>StockData[[#This Row],[CLOSE]]-StockData[[#This Row],[PREV. CLOSE]]</f>
        <v>53.900000000000091</v>
      </c>
      <c r="X1610" s="2">
        <f>IFERROR((StockData[[#This Row],[CLOSE]]-StockData[[#This Row],[PREV. CLOSE]])/StockData[[#This Row],[PREV. CLOSE]],0)</f>
        <v>1.3842163383754101E-2</v>
      </c>
      <c r="Y1610" t="str">
        <f>IF(StockData[[#This Row],[Daily Return %]]&gt;0,"Gain",IF(StockData[[#This Row],[Daily Return %]]&lt;0,"Loss","No Change"))</f>
        <v>Gain</v>
      </c>
    </row>
    <row r="1611" spans="1:25" x14ac:dyDescent="0.3">
      <c r="A1611" s="1">
        <v>45426</v>
      </c>
      <c r="B1611" s="1" t="s">
        <v>1657</v>
      </c>
      <c r="C1611" s="1" t="s">
        <v>119</v>
      </c>
      <c r="D1611">
        <f>MONTH(StockData[[#This Row],[DATE]])</f>
        <v>5</v>
      </c>
      <c r="E1611">
        <v>2024</v>
      </c>
      <c r="F1611" t="s">
        <v>97</v>
      </c>
      <c r="G1611" t="str">
        <f>"Q"&amp;ROUNDUP(StockData[[#This Row],[Month Number]]/3,0)</f>
        <v>Q2</v>
      </c>
      <c r="H1611" s="1" t="s">
        <v>1565</v>
      </c>
      <c r="I1611" s="1" t="s">
        <v>1566</v>
      </c>
      <c r="J1611" t="s">
        <v>30</v>
      </c>
      <c r="K1611">
        <v>3936</v>
      </c>
      <c r="L1611">
        <v>3945.8</v>
      </c>
      <c r="M1611">
        <v>3892.9</v>
      </c>
      <c r="N1611">
        <v>3947.8</v>
      </c>
      <c r="O1611">
        <v>3902</v>
      </c>
      <c r="P1611">
        <v>3901.2</v>
      </c>
      <c r="Q1611">
        <v>3916.22</v>
      </c>
      <c r="R1611">
        <v>1058317</v>
      </c>
      <c r="S1611">
        <v>4144602576.75</v>
      </c>
      <c r="T1611">
        <v>96233</v>
      </c>
      <c r="U1611">
        <v>601739</v>
      </c>
      <c r="V1611">
        <v>56.86</v>
      </c>
      <c r="W1611" s="3">
        <f>StockData[[#This Row],[CLOSE]]-StockData[[#This Row],[PREV. CLOSE]]</f>
        <v>-46.600000000000364</v>
      </c>
      <c r="X1611" s="2">
        <f>IFERROR((StockData[[#This Row],[CLOSE]]-StockData[[#This Row],[PREV. CLOSE]])/StockData[[#This Row],[PREV. CLOSE]],0)</f>
        <v>-1.1804042757991885E-2</v>
      </c>
      <c r="Y1611" t="str">
        <f>IF(StockData[[#This Row],[Daily Return %]]&gt;0,"Gain",IF(StockData[[#This Row],[Daily Return %]]&lt;0,"Loss","No Change"))</f>
        <v>Loss</v>
      </c>
    </row>
    <row r="1612" spans="1:25" x14ac:dyDescent="0.3">
      <c r="A1612" s="1">
        <v>45427</v>
      </c>
      <c r="B1612" s="1" t="s">
        <v>1658</v>
      </c>
      <c r="C1612" s="1" t="s">
        <v>119</v>
      </c>
      <c r="D1612">
        <f>MONTH(StockData[[#This Row],[DATE]])</f>
        <v>5</v>
      </c>
      <c r="E1612">
        <v>2024</v>
      </c>
      <c r="F1612" t="s">
        <v>97</v>
      </c>
      <c r="G1612" t="str">
        <f>"Q"&amp;ROUNDUP(StockData[[#This Row],[Month Number]]/3,0)</f>
        <v>Q2</v>
      </c>
      <c r="H1612" s="1" t="s">
        <v>1565</v>
      </c>
      <c r="I1612" s="1" t="s">
        <v>1566</v>
      </c>
      <c r="J1612" t="s">
        <v>30</v>
      </c>
      <c r="K1612">
        <v>3904.5</v>
      </c>
      <c r="L1612">
        <v>3926.95</v>
      </c>
      <c r="M1612">
        <v>3875.5</v>
      </c>
      <c r="N1612">
        <v>3901.2</v>
      </c>
      <c r="O1612">
        <v>3882.7</v>
      </c>
      <c r="P1612">
        <v>3880.4</v>
      </c>
      <c r="Q1612">
        <v>3891.38</v>
      </c>
      <c r="R1612">
        <v>1115021</v>
      </c>
      <c r="S1612">
        <v>4338965538.5</v>
      </c>
      <c r="T1612">
        <v>88516</v>
      </c>
      <c r="U1612">
        <v>692445</v>
      </c>
      <c r="V1612">
        <v>62.1</v>
      </c>
      <c r="W1612" s="3">
        <f>StockData[[#This Row],[CLOSE]]-StockData[[#This Row],[PREV. CLOSE]]</f>
        <v>-20.799999999999727</v>
      </c>
      <c r="X1612" s="2">
        <f>IFERROR((StockData[[#This Row],[CLOSE]]-StockData[[#This Row],[PREV. CLOSE]])/StockData[[#This Row],[PREV. CLOSE]],0)</f>
        <v>-5.3316928124678888E-3</v>
      </c>
      <c r="Y1612" t="str">
        <f>IF(StockData[[#This Row],[Daily Return %]]&gt;0,"Gain",IF(StockData[[#This Row],[Daily Return %]]&lt;0,"Loss","No Change"))</f>
        <v>Loss</v>
      </c>
    </row>
    <row r="1613" spans="1:25" x14ac:dyDescent="0.3">
      <c r="A1613" s="1">
        <v>45428</v>
      </c>
      <c r="B1613" s="1" t="s">
        <v>1659</v>
      </c>
      <c r="C1613" s="1" t="s">
        <v>119</v>
      </c>
      <c r="D1613">
        <f>MONTH(StockData[[#This Row],[DATE]])</f>
        <v>5</v>
      </c>
      <c r="E1613">
        <v>2024</v>
      </c>
      <c r="F1613" t="s">
        <v>97</v>
      </c>
      <c r="G1613" t="str">
        <f>"Q"&amp;ROUNDUP(StockData[[#This Row],[Month Number]]/3,0)</f>
        <v>Q2</v>
      </c>
      <c r="H1613" s="1" t="s">
        <v>1565</v>
      </c>
      <c r="I1613" s="1" t="s">
        <v>1566</v>
      </c>
      <c r="J1613" t="s">
        <v>30</v>
      </c>
      <c r="K1613">
        <v>3891.1</v>
      </c>
      <c r="L1613">
        <v>3909.5</v>
      </c>
      <c r="M1613">
        <v>3843.5</v>
      </c>
      <c r="N1613">
        <v>3880.4</v>
      </c>
      <c r="O1613">
        <v>3892</v>
      </c>
      <c r="P1613">
        <v>3900.95</v>
      </c>
      <c r="Q1613">
        <v>3882.17</v>
      </c>
      <c r="R1613">
        <v>2599399</v>
      </c>
      <c r="S1613">
        <v>10091300479.85</v>
      </c>
      <c r="T1613">
        <v>187465</v>
      </c>
      <c r="U1613">
        <v>1051041</v>
      </c>
      <c r="V1613">
        <v>40.43</v>
      </c>
      <c r="W1613" s="3">
        <f>StockData[[#This Row],[CLOSE]]-StockData[[#This Row],[PREV. CLOSE]]</f>
        <v>20.549999999999727</v>
      </c>
      <c r="X1613" s="2">
        <f>IFERROR((StockData[[#This Row],[CLOSE]]-StockData[[#This Row],[PREV. CLOSE]])/StockData[[#This Row],[PREV. CLOSE]],0)</f>
        <v>5.2958457890938376E-3</v>
      </c>
      <c r="Y1613" t="str">
        <f>IF(StockData[[#This Row],[Daily Return %]]&gt;0,"Gain",IF(StockData[[#This Row],[Daily Return %]]&lt;0,"Loss","No Change"))</f>
        <v>Gain</v>
      </c>
    </row>
    <row r="1614" spans="1:25" x14ac:dyDescent="0.3">
      <c r="A1614" s="1">
        <v>45429</v>
      </c>
      <c r="B1614" s="1" t="s">
        <v>1660</v>
      </c>
      <c r="C1614" s="1" t="s">
        <v>119</v>
      </c>
      <c r="D1614">
        <f>MONTH(StockData[[#This Row],[DATE]])</f>
        <v>5</v>
      </c>
      <c r="E1614">
        <v>2024</v>
      </c>
      <c r="F1614" t="s">
        <v>97</v>
      </c>
      <c r="G1614" t="str">
        <f>"Q"&amp;ROUNDUP(StockData[[#This Row],[Month Number]]/3,0)</f>
        <v>Q2</v>
      </c>
      <c r="H1614" s="1" t="s">
        <v>1565</v>
      </c>
      <c r="I1614" s="1" t="s">
        <v>1566</v>
      </c>
      <c r="J1614" t="s">
        <v>30</v>
      </c>
      <c r="K1614">
        <v>3919</v>
      </c>
      <c r="L1614">
        <v>3920</v>
      </c>
      <c r="M1614">
        <v>3830</v>
      </c>
      <c r="N1614">
        <v>3900.95</v>
      </c>
      <c r="O1614">
        <v>3839</v>
      </c>
      <c r="P1614">
        <v>3834.1</v>
      </c>
      <c r="Q1614">
        <v>3866.19</v>
      </c>
      <c r="R1614">
        <v>2765804</v>
      </c>
      <c r="S1614">
        <v>10693118517.049999</v>
      </c>
      <c r="T1614">
        <v>197919</v>
      </c>
      <c r="U1614">
        <v>1821715</v>
      </c>
      <c r="V1614">
        <v>65.87</v>
      </c>
      <c r="W1614" s="3">
        <f>StockData[[#This Row],[CLOSE]]-StockData[[#This Row],[PREV. CLOSE]]</f>
        <v>-66.849999999999909</v>
      </c>
      <c r="X1614" s="2">
        <f>IFERROR((StockData[[#This Row],[CLOSE]]-StockData[[#This Row],[PREV. CLOSE]])/StockData[[#This Row],[PREV. CLOSE]],0)</f>
        <v>-1.7136851279816432E-2</v>
      </c>
      <c r="Y1614" t="str">
        <f>IF(StockData[[#This Row],[Daily Return %]]&gt;0,"Gain",IF(StockData[[#This Row],[Daily Return %]]&lt;0,"Loss","No Change"))</f>
        <v>Loss</v>
      </c>
    </row>
    <row r="1615" spans="1:25" x14ac:dyDescent="0.3">
      <c r="A1615" s="1">
        <v>45430</v>
      </c>
      <c r="B1615" s="1" t="s">
        <v>1661</v>
      </c>
      <c r="C1615" s="1" t="s">
        <v>119</v>
      </c>
      <c r="D1615">
        <f>MONTH(StockData[[#This Row],[DATE]])</f>
        <v>5</v>
      </c>
      <c r="E1615">
        <v>2024</v>
      </c>
      <c r="F1615" t="s">
        <v>97</v>
      </c>
      <c r="G1615" t="str">
        <f>"Q"&amp;ROUNDUP(StockData[[#This Row],[Month Number]]/3,0)</f>
        <v>Q2</v>
      </c>
      <c r="H1615" s="1" t="s">
        <v>1565</v>
      </c>
      <c r="I1615" s="1" t="s">
        <v>1566</v>
      </c>
      <c r="J1615" t="s">
        <v>30</v>
      </c>
      <c r="K1615">
        <v>3847</v>
      </c>
      <c r="L1615">
        <v>3861.9</v>
      </c>
      <c r="M1615">
        <v>3840</v>
      </c>
      <c r="N1615">
        <v>3834.1</v>
      </c>
      <c r="O1615">
        <v>3853.35</v>
      </c>
      <c r="P1615">
        <v>3851.45</v>
      </c>
      <c r="Q1615">
        <v>3849.42</v>
      </c>
      <c r="R1615">
        <v>91066</v>
      </c>
      <c r="S1615">
        <v>350551405.69999999</v>
      </c>
      <c r="T1615">
        <v>7224</v>
      </c>
      <c r="U1615">
        <v>44715</v>
      </c>
      <c r="V1615">
        <v>49.1</v>
      </c>
      <c r="W1615" s="3">
        <f>StockData[[#This Row],[CLOSE]]-StockData[[#This Row],[PREV. CLOSE]]</f>
        <v>17.349999999999909</v>
      </c>
      <c r="X1615" s="2">
        <f>IFERROR((StockData[[#This Row],[CLOSE]]-StockData[[#This Row],[PREV. CLOSE]])/StockData[[#This Row],[PREV. CLOSE]],0)</f>
        <v>4.5251819201376879E-3</v>
      </c>
      <c r="Y1615" t="str">
        <f>IF(StockData[[#This Row],[Daily Return %]]&gt;0,"Gain",IF(StockData[[#This Row],[Daily Return %]]&lt;0,"Loss","No Change"))</f>
        <v>Gain</v>
      </c>
    </row>
    <row r="1616" spans="1:25" x14ac:dyDescent="0.3">
      <c r="A1616" s="1">
        <v>45433</v>
      </c>
      <c r="B1616" s="1" t="s">
        <v>1662</v>
      </c>
      <c r="C1616" s="1" t="s">
        <v>119</v>
      </c>
      <c r="D1616">
        <f>MONTH(StockData[[#This Row],[DATE]])</f>
        <v>5</v>
      </c>
      <c r="E1616">
        <v>2024</v>
      </c>
      <c r="F1616" t="s">
        <v>97</v>
      </c>
      <c r="G1616" t="str">
        <f>"Q"&amp;ROUNDUP(StockData[[#This Row],[Month Number]]/3,0)</f>
        <v>Q2</v>
      </c>
      <c r="H1616" s="1" t="s">
        <v>1565</v>
      </c>
      <c r="I1616" s="1" t="s">
        <v>1566</v>
      </c>
      <c r="J1616" t="s">
        <v>30</v>
      </c>
      <c r="K1616">
        <v>3830.6</v>
      </c>
      <c r="L1616">
        <v>3844.75</v>
      </c>
      <c r="M1616">
        <v>3810.05</v>
      </c>
      <c r="N1616">
        <v>3851.45</v>
      </c>
      <c r="O1616">
        <v>3825</v>
      </c>
      <c r="P1616">
        <v>3820.2</v>
      </c>
      <c r="Q1616">
        <v>3820.18</v>
      </c>
      <c r="R1616">
        <v>1908117</v>
      </c>
      <c r="S1616">
        <v>7289343660.8999996</v>
      </c>
      <c r="T1616">
        <v>200205</v>
      </c>
      <c r="U1616">
        <v>1288624</v>
      </c>
      <c r="V1616">
        <v>67.53</v>
      </c>
      <c r="W1616" s="3">
        <f>StockData[[#This Row],[CLOSE]]-StockData[[#This Row],[PREV. CLOSE]]</f>
        <v>-31.25</v>
      </c>
      <c r="X1616" s="2">
        <f>IFERROR((StockData[[#This Row],[CLOSE]]-StockData[[#This Row],[PREV. CLOSE]])/StockData[[#This Row],[PREV. CLOSE]],0)</f>
        <v>-8.113827259863168E-3</v>
      </c>
      <c r="Y1616" t="str">
        <f>IF(StockData[[#This Row],[Daily Return %]]&gt;0,"Gain",IF(StockData[[#This Row],[Daily Return %]]&lt;0,"Loss","No Change"))</f>
        <v>Loss</v>
      </c>
    </row>
    <row r="1617" spans="1:25" x14ac:dyDescent="0.3">
      <c r="A1617" s="1">
        <v>45434</v>
      </c>
      <c r="B1617" s="1" t="s">
        <v>1663</v>
      </c>
      <c r="C1617" s="1" t="s">
        <v>119</v>
      </c>
      <c r="D1617">
        <f>MONTH(StockData[[#This Row],[DATE]])</f>
        <v>5</v>
      </c>
      <c r="E1617">
        <v>2024</v>
      </c>
      <c r="F1617" t="s">
        <v>97</v>
      </c>
      <c r="G1617" t="str">
        <f>"Q"&amp;ROUNDUP(StockData[[#This Row],[Month Number]]/3,0)</f>
        <v>Q2</v>
      </c>
      <c r="H1617" s="1" t="s">
        <v>1565</v>
      </c>
      <c r="I1617" s="1" t="s">
        <v>1566</v>
      </c>
      <c r="J1617" t="s">
        <v>30</v>
      </c>
      <c r="K1617">
        <v>3835</v>
      </c>
      <c r="L1617">
        <v>3841.25</v>
      </c>
      <c r="M1617">
        <v>3817.55</v>
      </c>
      <c r="N1617">
        <v>3820.2</v>
      </c>
      <c r="O1617">
        <v>3831.5</v>
      </c>
      <c r="P1617">
        <v>3832</v>
      </c>
      <c r="Q1617">
        <v>3830.73</v>
      </c>
      <c r="R1617">
        <v>1311168</v>
      </c>
      <c r="S1617">
        <v>5022730247.75</v>
      </c>
      <c r="T1617">
        <v>101531</v>
      </c>
      <c r="U1617">
        <v>805048</v>
      </c>
      <c r="V1617">
        <v>61.4</v>
      </c>
      <c r="W1617" s="3">
        <f>StockData[[#This Row],[CLOSE]]-StockData[[#This Row],[PREV. CLOSE]]</f>
        <v>11.800000000000182</v>
      </c>
      <c r="X1617" s="2">
        <f>IFERROR((StockData[[#This Row],[CLOSE]]-StockData[[#This Row],[PREV. CLOSE]])/StockData[[#This Row],[PREV. CLOSE]],0)</f>
        <v>3.088843516046328E-3</v>
      </c>
      <c r="Y1617" t="str">
        <f>IF(StockData[[#This Row],[Daily Return %]]&gt;0,"Gain",IF(StockData[[#This Row],[Daily Return %]]&lt;0,"Loss","No Change"))</f>
        <v>Gain</v>
      </c>
    </row>
    <row r="1618" spans="1:25" x14ac:dyDescent="0.3">
      <c r="A1618" s="1">
        <v>45435</v>
      </c>
      <c r="B1618" s="1" t="s">
        <v>1664</v>
      </c>
      <c r="C1618" s="1" t="s">
        <v>119</v>
      </c>
      <c r="D1618">
        <f>MONTH(StockData[[#This Row],[DATE]])</f>
        <v>5</v>
      </c>
      <c r="E1618">
        <v>2024</v>
      </c>
      <c r="F1618" t="s">
        <v>97</v>
      </c>
      <c r="G1618" t="str">
        <f>"Q"&amp;ROUNDUP(StockData[[#This Row],[Month Number]]/3,0)</f>
        <v>Q2</v>
      </c>
      <c r="H1618" s="1" t="s">
        <v>1565</v>
      </c>
      <c r="I1618" s="1" t="s">
        <v>1566</v>
      </c>
      <c r="J1618" t="s">
        <v>30</v>
      </c>
      <c r="K1618">
        <v>3840.95</v>
      </c>
      <c r="L1618">
        <v>3905</v>
      </c>
      <c r="M1618">
        <v>3825.5</v>
      </c>
      <c r="N1618">
        <v>3832</v>
      </c>
      <c r="O1618">
        <v>3899</v>
      </c>
      <c r="P1618">
        <v>3893.45</v>
      </c>
      <c r="Q1618">
        <v>3871.28</v>
      </c>
      <c r="R1618">
        <v>2095742</v>
      </c>
      <c r="S1618">
        <v>8113203579</v>
      </c>
      <c r="T1618">
        <v>131534</v>
      </c>
      <c r="U1618">
        <v>938015</v>
      </c>
      <c r="V1618">
        <v>44.76</v>
      </c>
      <c r="W1618" s="3">
        <f>StockData[[#This Row],[CLOSE]]-StockData[[#This Row],[PREV. CLOSE]]</f>
        <v>61.449999999999818</v>
      </c>
      <c r="X1618" s="2">
        <f>IFERROR((StockData[[#This Row],[CLOSE]]-StockData[[#This Row],[PREV. CLOSE]])/StockData[[#This Row],[PREV. CLOSE]],0)</f>
        <v>1.6036012526095985E-2</v>
      </c>
      <c r="Y1618" t="str">
        <f>IF(StockData[[#This Row],[Daily Return %]]&gt;0,"Gain",IF(StockData[[#This Row],[Daily Return %]]&lt;0,"Loss","No Change"))</f>
        <v>Gain</v>
      </c>
    </row>
    <row r="1619" spans="1:25" x14ac:dyDescent="0.3">
      <c r="A1619" s="1">
        <v>45436</v>
      </c>
      <c r="B1619" s="1" t="s">
        <v>1665</v>
      </c>
      <c r="C1619" s="1" t="s">
        <v>119</v>
      </c>
      <c r="D1619">
        <f>MONTH(StockData[[#This Row],[DATE]])</f>
        <v>5</v>
      </c>
      <c r="E1619">
        <v>2024</v>
      </c>
      <c r="F1619" t="s">
        <v>97</v>
      </c>
      <c r="G1619" t="str">
        <f>"Q"&amp;ROUNDUP(StockData[[#This Row],[Month Number]]/3,0)</f>
        <v>Q2</v>
      </c>
      <c r="H1619" s="1" t="s">
        <v>1565</v>
      </c>
      <c r="I1619" s="1" t="s">
        <v>1566</v>
      </c>
      <c r="J1619" t="s">
        <v>30</v>
      </c>
      <c r="K1619">
        <v>3878.25</v>
      </c>
      <c r="L1619">
        <v>3883.8</v>
      </c>
      <c r="M1619">
        <v>3844.3</v>
      </c>
      <c r="N1619">
        <v>3893.45</v>
      </c>
      <c r="O1619">
        <v>3850.95</v>
      </c>
      <c r="P1619">
        <v>3849.5</v>
      </c>
      <c r="Q1619">
        <v>3857.62</v>
      </c>
      <c r="R1619">
        <v>1309452</v>
      </c>
      <c r="S1619">
        <v>5051369874.4499998</v>
      </c>
      <c r="T1619">
        <v>88592</v>
      </c>
      <c r="U1619">
        <v>762209</v>
      </c>
      <c r="V1619">
        <v>58.21</v>
      </c>
      <c r="W1619" s="3">
        <f>StockData[[#This Row],[CLOSE]]-StockData[[#This Row],[PREV. CLOSE]]</f>
        <v>-43.949999999999818</v>
      </c>
      <c r="X1619" s="2">
        <f>IFERROR((StockData[[#This Row],[CLOSE]]-StockData[[#This Row],[PREV. CLOSE]])/StockData[[#This Row],[PREV. CLOSE]],0)</f>
        <v>-1.1288189138167903E-2</v>
      </c>
      <c r="Y1619" t="str">
        <f>IF(StockData[[#This Row],[Daily Return %]]&gt;0,"Gain",IF(StockData[[#This Row],[Daily Return %]]&lt;0,"Loss","No Change"))</f>
        <v>Loss</v>
      </c>
    </row>
    <row r="1620" spans="1:25" x14ac:dyDescent="0.3">
      <c r="A1620" s="1">
        <v>45439</v>
      </c>
      <c r="B1620" s="1" t="s">
        <v>1666</v>
      </c>
      <c r="C1620" s="1" t="s">
        <v>119</v>
      </c>
      <c r="D1620">
        <f>MONTH(StockData[[#This Row],[DATE]])</f>
        <v>5</v>
      </c>
      <c r="E1620">
        <v>2024</v>
      </c>
      <c r="F1620" t="s">
        <v>97</v>
      </c>
      <c r="G1620" t="str">
        <f>"Q"&amp;ROUNDUP(StockData[[#This Row],[Month Number]]/3,0)</f>
        <v>Q2</v>
      </c>
      <c r="H1620" s="1" t="s">
        <v>1565</v>
      </c>
      <c r="I1620" s="1" t="s">
        <v>1566</v>
      </c>
      <c r="J1620" t="s">
        <v>30</v>
      </c>
      <c r="K1620">
        <v>3855</v>
      </c>
      <c r="L1620">
        <v>3908.35</v>
      </c>
      <c r="M1620">
        <v>3841.35</v>
      </c>
      <c r="N1620">
        <v>3849.5</v>
      </c>
      <c r="O1620">
        <v>3847.65</v>
      </c>
      <c r="P1620">
        <v>3847.05</v>
      </c>
      <c r="Q1620">
        <v>3879.6</v>
      </c>
      <c r="R1620">
        <v>1841538</v>
      </c>
      <c r="S1620">
        <v>7144426662.9499998</v>
      </c>
      <c r="T1620">
        <v>160642</v>
      </c>
      <c r="U1620">
        <v>1143209</v>
      </c>
      <c r="V1620">
        <v>62.08</v>
      </c>
      <c r="W1620" s="3">
        <f>StockData[[#This Row],[CLOSE]]-StockData[[#This Row],[PREV. CLOSE]]</f>
        <v>-2.4499999999998181</v>
      </c>
      <c r="X1620" s="2">
        <f>IFERROR((StockData[[#This Row],[CLOSE]]-StockData[[#This Row],[PREV. CLOSE]])/StockData[[#This Row],[PREV. CLOSE]],0)</f>
        <v>-6.3644629172615098E-4</v>
      </c>
      <c r="Y1620" t="str">
        <f>IF(StockData[[#This Row],[Daily Return %]]&gt;0,"Gain",IF(StockData[[#This Row],[Daily Return %]]&lt;0,"Loss","No Change"))</f>
        <v>Loss</v>
      </c>
    </row>
    <row r="1621" spans="1:25" x14ac:dyDescent="0.3">
      <c r="A1621" s="1">
        <v>45440</v>
      </c>
      <c r="B1621" s="1" t="s">
        <v>1667</v>
      </c>
      <c r="C1621" s="1" t="s">
        <v>119</v>
      </c>
      <c r="D1621">
        <f>MONTH(StockData[[#This Row],[DATE]])</f>
        <v>5</v>
      </c>
      <c r="E1621">
        <v>2024</v>
      </c>
      <c r="F1621" t="s">
        <v>97</v>
      </c>
      <c r="G1621" t="str">
        <f>"Q"&amp;ROUNDUP(StockData[[#This Row],[Month Number]]/3,0)</f>
        <v>Q2</v>
      </c>
      <c r="H1621" s="1" t="s">
        <v>1565</v>
      </c>
      <c r="I1621" s="1" t="s">
        <v>1566</v>
      </c>
      <c r="J1621" t="s">
        <v>30</v>
      </c>
      <c r="K1621">
        <v>3858</v>
      </c>
      <c r="L1621">
        <v>3870</v>
      </c>
      <c r="M1621">
        <v>3830</v>
      </c>
      <c r="N1621">
        <v>3847.05</v>
      </c>
      <c r="O1621">
        <v>3836.9</v>
      </c>
      <c r="P1621">
        <v>3839.9</v>
      </c>
      <c r="Q1621">
        <v>3853.34</v>
      </c>
      <c r="R1621">
        <v>1801993</v>
      </c>
      <c r="S1621">
        <v>6943692168.5</v>
      </c>
      <c r="T1621">
        <v>123639</v>
      </c>
      <c r="U1621">
        <v>1251465</v>
      </c>
      <c r="V1621">
        <v>69.45</v>
      </c>
      <c r="W1621" s="3">
        <f>StockData[[#This Row],[CLOSE]]-StockData[[#This Row],[PREV. CLOSE]]</f>
        <v>-7.1500000000000909</v>
      </c>
      <c r="X1621" s="2">
        <f>IFERROR((StockData[[#This Row],[CLOSE]]-StockData[[#This Row],[PREV. CLOSE]])/StockData[[#This Row],[PREV. CLOSE]],0)</f>
        <v>-1.8585669538997648E-3</v>
      </c>
      <c r="Y1621" t="str">
        <f>IF(StockData[[#This Row],[Daily Return %]]&gt;0,"Gain",IF(StockData[[#This Row],[Daily Return %]]&lt;0,"Loss","No Change"))</f>
        <v>Loss</v>
      </c>
    </row>
    <row r="1622" spans="1:25" x14ac:dyDescent="0.3">
      <c r="A1622" s="1">
        <v>45441</v>
      </c>
      <c r="B1622" s="1" t="s">
        <v>1668</v>
      </c>
      <c r="C1622" s="1" t="s">
        <v>119</v>
      </c>
      <c r="D1622">
        <f>MONTH(StockData[[#This Row],[DATE]])</f>
        <v>5</v>
      </c>
      <c r="E1622">
        <v>2024</v>
      </c>
      <c r="F1622" t="s">
        <v>97</v>
      </c>
      <c r="G1622" t="str">
        <f>"Q"&amp;ROUNDUP(StockData[[#This Row],[Month Number]]/3,0)</f>
        <v>Q2</v>
      </c>
      <c r="H1622" s="1" t="s">
        <v>1565</v>
      </c>
      <c r="I1622" s="1" t="s">
        <v>1566</v>
      </c>
      <c r="J1622" t="s">
        <v>30</v>
      </c>
      <c r="K1622">
        <v>3848.9</v>
      </c>
      <c r="L1622">
        <v>3848.9</v>
      </c>
      <c r="M1622">
        <v>3800</v>
      </c>
      <c r="N1622">
        <v>3839.9</v>
      </c>
      <c r="O1622">
        <v>3803</v>
      </c>
      <c r="P1622">
        <v>3803.65</v>
      </c>
      <c r="Q1622">
        <v>3817.18</v>
      </c>
      <c r="R1622">
        <v>1568095</v>
      </c>
      <c r="S1622">
        <v>5985700080.3999996</v>
      </c>
      <c r="T1622">
        <v>118150</v>
      </c>
      <c r="U1622">
        <v>1116629</v>
      </c>
      <c r="V1622">
        <v>71.209999999999994</v>
      </c>
      <c r="W1622" s="3">
        <f>StockData[[#This Row],[CLOSE]]-StockData[[#This Row],[PREV. CLOSE]]</f>
        <v>-36.25</v>
      </c>
      <c r="X1622" s="2">
        <f>IFERROR((StockData[[#This Row],[CLOSE]]-StockData[[#This Row],[PREV. CLOSE]])/StockData[[#This Row],[PREV. CLOSE]],0)</f>
        <v>-9.4403500091148201E-3</v>
      </c>
      <c r="Y1622" t="str">
        <f>IF(StockData[[#This Row],[Daily Return %]]&gt;0,"Gain",IF(StockData[[#This Row],[Daily Return %]]&lt;0,"Loss","No Change"))</f>
        <v>Loss</v>
      </c>
    </row>
    <row r="1623" spans="1:25" x14ac:dyDescent="0.3">
      <c r="A1623" s="1">
        <v>45442</v>
      </c>
      <c r="B1623" s="1" t="s">
        <v>1669</v>
      </c>
      <c r="C1623" s="1" t="s">
        <v>119</v>
      </c>
      <c r="D1623">
        <f>MONTH(StockData[[#This Row],[DATE]])</f>
        <v>5</v>
      </c>
      <c r="E1623">
        <v>2024</v>
      </c>
      <c r="F1623" t="s">
        <v>97</v>
      </c>
      <c r="G1623" t="str">
        <f>"Q"&amp;ROUNDUP(StockData[[#This Row],[Month Number]]/3,0)</f>
        <v>Q2</v>
      </c>
      <c r="H1623" s="1" t="s">
        <v>1565</v>
      </c>
      <c r="I1623" s="1" t="s">
        <v>1566</v>
      </c>
      <c r="J1623" t="s">
        <v>30</v>
      </c>
      <c r="K1623">
        <v>3777</v>
      </c>
      <c r="L1623">
        <v>3794.4</v>
      </c>
      <c r="M1623">
        <v>3715.45</v>
      </c>
      <c r="N1623">
        <v>3803.65</v>
      </c>
      <c r="O1623">
        <v>3739</v>
      </c>
      <c r="P1623">
        <v>3736.1</v>
      </c>
      <c r="Q1623">
        <v>3747.95</v>
      </c>
      <c r="R1623">
        <v>2919230</v>
      </c>
      <c r="S1623">
        <v>10941116841.4</v>
      </c>
      <c r="T1623">
        <v>186630</v>
      </c>
      <c r="U1623">
        <v>1998660</v>
      </c>
      <c r="V1623">
        <v>68.47</v>
      </c>
      <c r="W1623" s="3">
        <f>StockData[[#This Row],[CLOSE]]-StockData[[#This Row],[PREV. CLOSE]]</f>
        <v>-67.550000000000182</v>
      </c>
      <c r="X1623" s="2">
        <f>IFERROR((StockData[[#This Row],[CLOSE]]-StockData[[#This Row],[PREV. CLOSE]])/StockData[[#This Row],[PREV. CLOSE]],0)</f>
        <v>-1.7759257555243036E-2</v>
      </c>
      <c r="Y1623" t="str">
        <f>IF(StockData[[#This Row],[Daily Return %]]&gt;0,"Gain",IF(StockData[[#This Row],[Daily Return %]]&lt;0,"Loss","No Change"))</f>
        <v>Loss</v>
      </c>
    </row>
    <row r="1624" spans="1:25" x14ac:dyDescent="0.3">
      <c r="A1624" s="1">
        <v>45443</v>
      </c>
      <c r="B1624" s="1" t="s">
        <v>1670</v>
      </c>
      <c r="C1624" s="1" t="s">
        <v>119</v>
      </c>
      <c r="D1624">
        <f>MONTH(StockData[[#This Row],[DATE]])</f>
        <v>5</v>
      </c>
      <c r="E1624">
        <v>2024</v>
      </c>
      <c r="F1624" t="s">
        <v>97</v>
      </c>
      <c r="G1624" t="str">
        <f>"Q"&amp;ROUNDUP(StockData[[#This Row],[Month Number]]/3,0)</f>
        <v>Q2</v>
      </c>
      <c r="H1624" s="1" t="s">
        <v>1565</v>
      </c>
      <c r="I1624" s="1" t="s">
        <v>1566</v>
      </c>
      <c r="J1624" t="s">
        <v>30</v>
      </c>
      <c r="K1624">
        <v>3740</v>
      </c>
      <c r="L1624">
        <v>3749.8</v>
      </c>
      <c r="M1624">
        <v>3653.75</v>
      </c>
      <c r="N1624">
        <v>3736.1</v>
      </c>
      <c r="O1624">
        <v>3698</v>
      </c>
      <c r="P1624">
        <v>3670.95</v>
      </c>
      <c r="Q1624">
        <v>3684.36</v>
      </c>
      <c r="R1624">
        <v>10956800</v>
      </c>
      <c r="S1624">
        <v>40368844653.199997</v>
      </c>
      <c r="T1624">
        <v>323000</v>
      </c>
      <c r="U1624">
        <v>8218394</v>
      </c>
      <c r="V1624">
        <v>75.010000000000005</v>
      </c>
      <c r="W1624" s="3">
        <f>StockData[[#This Row],[CLOSE]]-StockData[[#This Row],[PREV. CLOSE]]</f>
        <v>-65.150000000000091</v>
      </c>
      <c r="X1624" s="2">
        <f>IFERROR((StockData[[#This Row],[CLOSE]]-StockData[[#This Row],[PREV. CLOSE]])/StockData[[#This Row],[PREV. CLOSE]],0)</f>
        <v>-1.7437970075747461E-2</v>
      </c>
      <c r="Y1624" t="str">
        <f>IF(StockData[[#This Row],[Daily Return %]]&gt;0,"Gain",IF(StockData[[#This Row],[Daily Return %]]&lt;0,"Loss","No Change"))</f>
        <v>Loss</v>
      </c>
    </row>
    <row r="1625" spans="1:25" x14ac:dyDescent="0.3">
      <c r="A1625" s="1">
        <v>45446</v>
      </c>
      <c r="B1625" s="1" t="s">
        <v>1671</v>
      </c>
      <c r="C1625" s="1" t="s">
        <v>142</v>
      </c>
      <c r="D1625">
        <f>MONTH(StockData[[#This Row],[DATE]])</f>
        <v>6</v>
      </c>
      <c r="E1625">
        <v>2024</v>
      </c>
      <c r="F1625" t="s">
        <v>97</v>
      </c>
      <c r="G1625" t="str">
        <f>"Q"&amp;ROUNDUP(StockData[[#This Row],[Month Number]]/3,0)</f>
        <v>Q2</v>
      </c>
      <c r="H1625" s="1" t="s">
        <v>1565</v>
      </c>
      <c r="I1625" s="1" t="s">
        <v>1566</v>
      </c>
      <c r="J1625" t="s">
        <v>30</v>
      </c>
      <c r="K1625">
        <v>3732.8</v>
      </c>
      <c r="L1625">
        <v>3751.55</v>
      </c>
      <c r="M1625">
        <v>3696</v>
      </c>
      <c r="N1625">
        <v>3670.95</v>
      </c>
      <c r="O1625">
        <v>3706</v>
      </c>
      <c r="P1625">
        <v>3702.85</v>
      </c>
      <c r="Q1625">
        <v>3713.72</v>
      </c>
      <c r="R1625">
        <v>2156773</v>
      </c>
      <c r="S1625">
        <v>8009653406.4499998</v>
      </c>
      <c r="T1625">
        <v>203491</v>
      </c>
      <c r="U1625">
        <v>1485357</v>
      </c>
      <c r="V1625">
        <v>68.87</v>
      </c>
      <c r="W1625" s="3">
        <f>StockData[[#This Row],[CLOSE]]-StockData[[#This Row],[PREV. CLOSE]]</f>
        <v>31.900000000000091</v>
      </c>
      <c r="X1625" s="2">
        <f>IFERROR((StockData[[#This Row],[CLOSE]]-StockData[[#This Row],[PREV. CLOSE]])/StockData[[#This Row],[PREV. CLOSE]],0)</f>
        <v>8.6898486767730682E-3</v>
      </c>
      <c r="Y1625" t="str">
        <f>IF(StockData[[#This Row],[Daily Return %]]&gt;0,"Gain",IF(StockData[[#This Row],[Daily Return %]]&lt;0,"Loss","No Change"))</f>
        <v>Gain</v>
      </c>
    </row>
    <row r="1626" spans="1:25" x14ac:dyDescent="0.3">
      <c r="A1626" s="1">
        <v>45447</v>
      </c>
      <c r="B1626" s="1" t="s">
        <v>1672</v>
      </c>
      <c r="C1626" s="1" t="s">
        <v>142</v>
      </c>
      <c r="D1626">
        <f>MONTH(StockData[[#This Row],[DATE]])</f>
        <v>6</v>
      </c>
      <c r="E1626">
        <v>2024</v>
      </c>
      <c r="F1626" t="s">
        <v>97</v>
      </c>
      <c r="G1626" t="str">
        <f>"Q"&amp;ROUNDUP(StockData[[#This Row],[Month Number]]/3,0)</f>
        <v>Q2</v>
      </c>
      <c r="H1626" s="1" t="s">
        <v>1565</v>
      </c>
      <c r="I1626" s="1" t="s">
        <v>1566</v>
      </c>
      <c r="J1626" t="s">
        <v>30</v>
      </c>
      <c r="K1626">
        <v>3700</v>
      </c>
      <c r="L1626">
        <v>3745</v>
      </c>
      <c r="M1626">
        <v>3591.5</v>
      </c>
      <c r="N1626">
        <v>3702.85</v>
      </c>
      <c r="O1626">
        <v>3732.55</v>
      </c>
      <c r="P1626">
        <v>3715</v>
      </c>
      <c r="Q1626">
        <v>3694.29</v>
      </c>
      <c r="R1626">
        <v>3395997</v>
      </c>
      <c r="S1626">
        <v>12545796705.450001</v>
      </c>
      <c r="T1626">
        <v>274839</v>
      </c>
      <c r="U1626">
        <v>1875330</v>
      </c>
      <c r="V1626">
        <v>55.22</v>
      </c>
      <c r="W1626" s="3">
        <f>StockData[[#This Row],[CLOSE]]-StockData[[#This Row],[PREV. CLOSE]]</f>
        <v>12.150000000000091</v>
      </c>
      <c r="X1626" s="2">
        <f>IFERROR((StockData[[#This Row],[CLOSE]]-StockData[[#This Row],[PREV. CLOSE]])/StockData[[#This Row],[PREV. CLOSE]],0)</f>
        <v>3.2812563295839935E-3</v>
      </c>
      <c r="Y1626" t="str">
        <f>IF(StockData[[#This Row],[Daily Return %]]&gt;0,"Gain",IF(StockData[[#This Row],[Daily Return %]]&lt;0,"Loss","No Change"))</f>
        <v>Gain</v>
      </c>
    </row>
    <row r="1627" spans="1:25" x14ac:dyDescent="0.3">
      <c r="A1627" s="1">
        <v>45448</v>
      </c>
      <c r="B1627" s="1" t="s">
        <v>1673</v>
      </c>
      <c r="C1627" s="1" t="s">
        <v>142</v>
      </c>
      <c r="D1627">
        <f>MONTH(StockData[[#This Row],[DATE]])</f>
        <v>6</v>
      </c>
      <c r="E1627">
        <v>2024</v>
      </c>
      <c r="F1627" t="s">
        <v>97</v>
      </c>
      <c r="G1627" t="str">
        <f>"Q"&amp;ROUNDUP(StockData[[#This Row],[Month Number]]/3,0)</f>
        <v>Q2</v>
      </c>
      <c r="H1627" s="1" t="s">
        <v>1565</v>
      </c>
      <c r="I1627" s="1" t="s">
        <v>1566</v>
      </c>
      <c r="J1627" t="s">
        <v>30</v>
      </c>
      <c r="K1627">
        <v>3716</v>
      </c>
      <c r="L1627">
        <v>3783.8</v>
      </c>
      <c r="M1627">
        <v>3700</v>
      </c>
      <c r="N1627">
        <v>3715</v>
      </c>
      <c r="O1627">
        <v>3755.1</v>
      </c>
      <c r="P1627">
        <v>3746.45</v>
      </c>
      <c r="Q1627">
        <v>3747.69</v>
      </c>
      <c r="R1627">
        <v>2799670</v>
      </c>
      <c r="S1627">
        <v>10492304940.65</v>
      </c>
      <c r="T1627">
        <v>205741</v>
      </c>
      <c r="U1627">
        <v>1753337</v>
      </c>
      <c r="V1627">
        <v>62.63</v>
      </c>
      <c r="W1627" s="3">
        <f>StockData[[#This Row],[CLOSE]]-StockData[[#This Row],[PREV. CLOSE]]</f>
        <v>31.449999999999818</v>
      </c>
      <c r="X1627" s="2">
        <f>IFERROR((StockData[[#This Row],[CLOSE]]-StockData[[#This Row],[PREV. CLOSE]])/StockData[[#This Row],[PREV. CLOSE]],0)</f>
        <v>8.465679676985147E-3</v>
      </c>
      <c r="Y1627" t="str">
        <f>IF(StockData[[#This Row],[Daily Return %]]&gt;0,"Gain",IF(StockData[[#This Row],[Daily Return %]]&lt;0,"Loss","No Change"))</f>
        <v>Gain</v>
      </c>
    </row>
    <row r="1628" spans="1:25" x14ac:dyDescent="0.3">
      <c r="A1628" s="1">
        <v>45449</v>
      </c>
      <c r="B1628" s="1" t="s">
        <v>1674</v>
      </c>
      <c r="C1628" s="1" t="s">
        <v>142</v>
      </c>
      <c r="D1628">
        <f>MONTH(StockData[[#This Row],[DATE]])</f>
        <v>6</v>
      </c>
      <c r="E1628">
        <v>2024</v>
      </c>
      <c r="F1628" t="s">
        <v>97</v>
      </c>
      <c r="G1628" t="str">
        <f>"Q"&amp;ROUNDUP(StockData[[#This Row],[Month Number]]/3,0)</f>
        <v>Q2</v>
      </c>
      <c r="H1628" s="1" t="s">
        <v>1565</v>
      </c>
      <c r="I1628" s="1" t="s">
        <v>1566</v>
      </c>
      <c r="J1628" t="s">
        <v>30</v>
      </c>
      <c r="K1628">
        <v>3781</v>
      </c>
      <c r="L1628">
        <v>3839.9</v>
      </c>
      <c r="M1628">
        <v>3741.5</v>
      </c>
      <c r="N1628">
        <v>3746.45</v>
      </c>
      <c r="O1628">
        <v>3836</v>
      </c>
      <c r="P1628">
        <v>3830.4</v>
      </c>
      <c r="Q1628">
        <v>3796.58</v>
      </c>
      <c r="R1628">
        <v>4328036</v>
      </c>
      <c r="S1628">
        <v>16431736429.5</v>
      </c>
      <c r="T1628">
        <v>281068</v>
      </c>
      <c r="U1628">
        <v>2354986</v>
      </c>
      <c r="V1628">
        <v>54.41</v>
      </c>
      <c r="W1628" s="3">
        <f>StockData[[#This Row],[CLOSE]]-StockData[[#This Row],[PREV. CLOSE]]</f>
        <v>83.950000000000273</v>
      </c>
      <c r="X1628" s="2">
        <f>IFERROR((StockData[[#This Row],[CLOSE]]-StockData[[#This Row],[PREV. CLOSE]])/StockData[[#This Row],[PREV. CLOSE]],0)</f>
        <v>2.2407879459221468E-2</v>
      </c>
      <c r="Y1628" t="str">
        <f>IF(StockData[[#This Row],[Daily Return %]]&gt;0,"Gain",IF(StockData[[#This Row],[Daily Return %]]&lt;0,"Loss","No Change"))</f>
        <v>Gain</v>
      </c>
    </row>
    <row r="1629" spans="1:25" x14ac:dyDescent="0.3">
      <c r="A1629" s="1">
        <v>45450</v>
      </c>
      <c r="B1629" s="1" t="s">
        <v>1675</v>
      </c>
      <c r="C1629" s="1" t="s">
        <v>142</v>
      </c>
      <c r="D1629">
        <f>MONTH(StockData[[#This Row],[DATE]])</f>
        <v>6</v>
      </c>
      <c r="E1629">
        <v>2024</v>
      </c>
      <c r="F1629" t="s">
        <v>97</v>
      </c>
      <c r="G1629" t="str">
        <f>"Q"&amp;ROUNDUP(StockData[[#This Row],[Month Number]]/3,0)</f>
        <v>Q2</v>
      </c>
      <c r="H1629" s="1" t="s">
        <v>1565</v>
      </c>
      <c r="I1629" s="1" t="s">
        <v>1566</v>
      </c>
      <c r="J1629" t="s">
        <v>30</v>
      </c>
      <c r="K1629">
        <v>3837.3</v>
      </c>
      <c r="L1629">
        <v>3915</v>
      </c>
      <c r="M1629">
        <v>3837.3</v>
      </c>
      <c r="N1629">
        <v>3830.4</v>
      </c>
      <c r="O1629">
        <v>3888.55</v>
      </c>
      <c r="P1629">
        <v>3893.95</v>
      </c>
      <c r="Q1629">
        <v>3891.54</v>
      </c>
      <c r="R1629">
        <v>4552445</v>
      </c>
      <c r="S1629">
        <v>17716023957.400002</v>
      </c>
      <c r="T1629">
        <v>277984</v>
      </c>
      <c r="U1629">
        <v>2356808</v>
      </c>
      <c r="V1629">
        <v>51.77</v>
      </c>
      <c r="W1629" s="3">
        <f>StockData[[#This Row],[CLOSE]]-StockData[[#This Row],[PREV. CLOSE]]</f>
        <v>63.549999999999727</v>
      </c>
      <c r="X1629" s="2">
        <f>IFERROR((StockData[[#This Row],[CLOSE]]-StockData[[#This Row],[PREV. CLOSE]])/StockData[[#This Row],[PREV. CLOSE]],0)</f>
        <v>1.659095655806175E-2</v>
      </c>
      <c r="Y1629" t="str">
        <f>IF(StockData[[#This Row],[Daily Return %]]&gt;0,"Gain",IF(StockData[[#This Row],[Daily Return %]]&lt;0,"Loss","No Change"))</f>
        <v>Gain</v>
      </c>
    </row>
    <row r="1630" spans="1:25" x14ac:dyDescent="0.3">
      <c r="A1630" s="1">
        <v>45453</v>
      </c>
      <c r="B1630" s="1" t="s">
        <v>1676</v>
      </c>
      <c r="C1630" s="1" t="s">
        <v>142</v>
      </c>
      <c r="D1630">
        <f>MONTH(StockData[[#This Row],[DATE]])</f>
        <v>6</v>
      </c>
      <c r="E1630">
        <v>2024</v>
      </c>
      <c r="F1630" t="s">
        <v>97</v>
      </c>
      <c r="G1630" t="str">
        <f>"Q"&amp;ROUNDUP(StockData[[#This Row],[Month Number]]/3,0)</f>
        <v>Q2</v>
      </c>
      <c r="H1630" s="1" t="s">
        <v>1565</v>
      </c>
      <c r="I1630" s="1" t="s">
        <v>1566</v>
      </c>
      <c r="J1630" t="s">
        <v>30</v>
      </c>
      <c r="K1630">
        <v>3895</v>
      </c>
      <c r="L1630">
        <v>3905.9</v>
      </c>
      <c r="M1630">
        <v>3841.9</v>
      </c>
      <c r="N1630">
        <v>3893.95</v>
      </c>
      <c r="O1630">
        <v>3859</v>
      </c>
      <c r="P1630">
        <v>3858.7</v>
      </c>
      <c r="Q1630">
        <v>3864.83</v>
      </c>
      <c r="R1630">
        <v>1734661</v>
      </c>
      <c r="S1630">
        <v>6704174826.4499998</v>
      </c>
      <c r="T1630">
        <v>117061</v>
      </c>
      <c r="U1630">
        <v>1087215</v>
      </c>
      <c r="V1630">
        <v>62.68</v>
      </c>
      <c r="W1630" s="3">
        <f>StockData[[#This Row],[CLOSE]]-StockData[[#This Row],[PREV. CLOSE]]</f>
        <v>-35.25</v>
      </c>
      <c r="X1630" s="2">
        <f>IFERROR((StockData[[#This Row],[CLOSE]]-StockData[[#This Row],[PREV. CLOSE]])/StockData[[#This Row],[PREV. CLOSE]],0)</f>
        <v>-9.0525045262522634E-3</v>
      </c>
      <c r="Y1630" t="str">
        <f>IF(StockData[[#This Row],[Daily Return %]]&gt;0,"Gain",IF(StockData[[#This Row],[Daily Return %]]&lt;0,"Loss","No Change"))</f>
        <v>Loss</v>
      </c>
    </row>
    <row r="1631" spans="1:25" x14ac:dyDescent="0.3">
      <c r="A1631" s="1">
        <v>45454</v>
      </c>
      <c r="B1631" s="1" t="s">
        <v>1677</v>
      </c>
      <c r="C1631" s="1" t="s">
        <v>142</v>
      </c>
      <c r="D1631">
        <f>MONTH(StockData[[#This Row],[DATE]])</f>
        <v>6</v>
      </c>
      <c r="E1631">
        <v>2024</v>
      </c>
      <c r="F1631" t="s">
        <v>97</v>
      </c>
      <c r="G1631" t="str">
        <f>"Q"&amp;ROUNDUP(StockData[[#This Row],[Month Number]]/3,0)</f>
        <v>Q2</v>
      </c>
      <c r="H1631" s="1" t="s">
        <v>1565</v>
      </c>
      <c r="I1631" s="1" t="s">
        <v>1566</v>
      </c>
      <c r="J1631" t="s">
        <v>30</v>
      </c>
      <c r="K1631">
        <v>3845</v>
      </c>
      <c r="L1631">
        <v>3879.95</v>
      </c>
      <c r="M1631">
        <v>3841</v>
      </c>
      <c r="N1631">
        <v>3858.7</v>
      </c>
      <c r="O1631">
        <v>3855.65</v>
      </c>
      <c r="P1631">
        <v>3852.1</v>
      </c>
      <c r="Q1631">
        <v>3860.66</v>
      </c>
      <c r="R1631">
        <v>1419898</v>
      </c>
      <c r="S1631">
        <v>5481742091.6000004</v>
      </c>
      <c r="T1631">
        <v>94929</v>
      </c>
      <c r="U1631">
        <v>968128</v>
      </c>
      <c r="V1631">
        <v>68.180000000000007</v>
      </c>
      <c r="W1631" s="3">
        <f>StockData[[#This Row],[CLOSE]]-StockData[[#This Row],[PREV. CLOSE]]</f>
        <v>-6.5999999999999091</v>
      </c>
      <c r="X1631" s="2">
        <f>IFERROR((StockData[[#This Row],[CLOSE]]-StockData[[#This Row],[PREV. CLOSE]])/StockData[[#This Row],[PREV. CLOSE]],0)</f>
        <v>-1.7104206079767562E-3</v>
      </c>
      <c r="Y1631" t="str">
        <f>IF(StockData[[#This Row],[Daily Return %]]&gt;0,"Gain",IF(StockData[[#This Row],[Daily Return %]]&lt;0,"Loss","No Change"))</f>
        <v>Loss</v>
      </c>
    </row>
    <row r="1632" spans="1:25" x14ac:dyDescent="0.3">
      <c r="A1632" s="1">
        <v>45455</v>
      </c>
      <c r="B1632" s="1" t="s">
        <v>1678</v>
      </c>
      <c r="C1632" s="1" t="s">
        <v>142</v>
      </c>
      <c r="D1632">
        <f>MONTH(StockData[[#This Row],[DATE]])</f>
        <v>6</v>
      </c>
      <c r="E1632">
        <v>2024</v>
      </c>
      <c r="F1632" t="s">
        <v>97</v>
      </c>
      <c r="G1632" t="str">
        <f>"Q"&amp;ROUNDUP(StockData[[#This Row],[Month Number]]/3,0)</f>
        <v>Q2</v>
      </c>
      <c r="H1632" s="1" t="s">
        <v>1565</v>
      </c>
      <c r="I1632" s="1" t="s">
        <v>1566</v>
      </c>
      <c r="J1632" t="s">
        <v>30</v>
      </c>
      <c r="K1632">
        <v>3874.4</v>
      </c>
      <c r="L1632">
        <v>3893.5</v>
      </c>
      <c r="M1632">
        <v>3827.45</v>
      </c>
      <c r="N1632">
        <v>3852.1</v>
      </c>
      <c r="O1632">
        <v>3837</v>
      </c>
      <c r="P1632">
        <v>3831.65</v>
      </c>
      <c r="Q1632">
        <v>3853.4</v>
      </c>
      <c r="R1632">
        <v>2177001</v>
      </c>
      <c r="S1632">
        <v>8388848726.5500002</v>
      </c>
      <c r="T1632">
        <v>142302</v>
      </c>
      <c r="U1632">
        <v>1598098</v>
      </c>
      <c r="V1632">
        <v>73.41</v>
      </c>
      <c r="W1632" s="3">
        <f>StockData[[#This Row],[CLOSE]]-StockData[[#This Row],[PREV. CLOSE]]</f>
        <v>-20.449999999999818</v>
      </c>
      <c r="X1632" s="2">
        <f>IFERROR((StockData[[#This Row],[CLOSE]]-StockData[[#This Row],[PREV. CLOSE]])/StockData[[#This Row],[PREV. CLOSE]],0)</f>
        <v>-5.3087926066301026E-3</v>
      </c>
      <c r="Y1632" t="str">
        <f>IF(StockData[[#This Row],[Daily Return %]]&gt;0,"Gain",IF(StockData[[#This Row],[Daily Return %]]&lt;0,"Loss","No Change"))</f>
        <v>Loss</v>
      </c>
    </row>
    <row r="1633" spans="1:25" x14ac:dyDescent="0.3">
      <c r="A1633" s="1">
        <v>45456</v>
      </c>
      <c r="B1633" s="1" t="s">
        <v>1679</v>
      </c>
      <c r="C1633" s="1" t="s">
        <v>142</v>
      </c>
      <c r="D1633">
        <f>MONTH(StockData[[#This Row],[DATE]])</f>
        <v>6</v>
      </c>
      <c r="E1633">
        <v>2024</v>
      </c>
      <c r="F1633" t="s">
        <v>97</v>
      </c>
      <c r="G1633" t="str">
        <f>"Q"&amp;ROUNDUP(StockData[[#This Row],[Month Number]]/3,0)</f>
        <v>Q2</v>
      </c>
      <c r="H1633" s="1" t="s">
        <v>1565</v>
      </c>
      <c r="I1633" s="1" t="s">
        <v>1566</v>
      </c>
      <c r="J1633" t="s">
        <v>30</v>
      </c>
      <c r="K1633">
        <v>3856.8</v>
      </c>
      <c r="L1633">
        <v>3890</v>
      </c>
      <c r="M1633">
        <v>3852</v>
      </c>
      <c r="N1633">
        <v>3831.65</v>
      </c>
      <c r="O1633">
        <v>3873</v>
      </c>
      <c r="P1633">
        <v>3878.15</v>
      </c>
      <c r="Q1633">
        <v>3872.82</v>
      </c>
      <c r="R1633">
        <v>1932323</v>
      </c>
      <c r="S1633">
        <v>7483532564.5500002</v>
      </c>
      <c r="T1633">
        <v>128094</v>
      </c>
      <c r="U1633">
        <v>1160787</v>
      </c>
      <c r="V1633">
        <v>60.07</v>
      </c>
      <c r="W1633" s="3">
        <f>StockData[[#This Row],[CLOSE]]-StockData[[#This Row],[PREV. CLOSE]]</f>
        <v>46.5</v>
      </c>
      <c r="X1633" s="2">
        <f>IFERROR((StockData[[#This Row],[CLOSE]]-StockData[[#This Row],[PREV. CLOSE]])/StockData[[#This Row],[PREV. CLOSE]],0)</f>
        <v>1.2135763965915466E-2</v>
      </c>
      <c r="Y1633" t="str">
        <f>IF(StockData[[#This Row],[Daily Return %]]&gt;0,"Gain",IF(StockData[[#This Row],[Daily Return %]]&lt;0,"Loss","No Change"))</f>
        <v>Gain</v>
      </c>
    </row>
    <row r="1634" spans="1:25" x14ac:dyDescent="0.3">
      <c r="A1634" s="1">
        <v>45457</v>
      </c>
      <c r="B1634" s="1" t="s">
        <v>1680</v>
      </c>
      <c r="C1634" s="1" t="s">
        <v>142</v>
      </c>
      <c r="D1634">
        <f>MONTH(StockData[[#This Row],[DATE]])</f>
        <v>6</v>
      </c>
      <c r="E1634">
        <v>2024</v>
      </c>
      <c r="F1634" t="s">
        <v>97</v>
      </c>
      <c r="G1634" t="str">
        <f>"Q"&amp;ROUNDUP(StockData[[#This Row],[Month Number]]/3,0)</f>
        <v>Q2</v>
      </c>
      <c r="H1634" s="1" t="s">
        <v>1565</v>
      </c>
      <c r="I1634" s="1" t="s">
        <v>1566</v>
      </c>
      <c r="J1634" t="s">
        <v>30</v>
      </c>
      <c r="K1634">
        <v>3889</v>
      </c>
      <c r="L1634">
        <v>3889</v>
      </c>
      <c r="M1634">
        <v>3828</v>
      </c>
      <c r="N1634">
        <v>3878.15</v>
      </c>
      <c r="O1634">
        <v>3833</v>
      </c>
      <c r="P1634">
        <v>3832.05</v>
      </c>
      <c r="Q1634">
        <v>3842</v>
      </c>
      <c r="R1634">
        <v>1860730</v>
      </c>
      <c r="S1634">
        <v>7148928964.9499998</v>
      </c>
      <c r="T1634">
        <v>133590</v>
      </c>
      <c r="U1634">
        <v>1101634</v>
      </c>
      <c r="V1634">
        <v>59.2</v>
      </c>
      <c r="W1634" s="3">
        <f>StockData[[#This Row],[CLOSE]]-StockData[[#This Row],[PREV. CLOSE]]</f>
        <v>-46.099999999999909</v>
      </c>
      <c r="X1634" s="2">
        <f>IFERROR((StockData[[#This Row],[CLOSE]]-StockData[[#This Row],[PREV. CLOSE]])/StockData[[#This Row],[PREV. CLOSE]],0)</f>
        <v>-1.1887111122571306E-2</v>
      </c>
      <c r="Y1634" t="str">
        <f>IF(StockData[[#This Row],[Daily Return %]]&gt;0,"Gain",IF(StockData[[#This Row],[Daily Return %]]&lt;0,"Loss","No Change"))</f>
        <v>Loss</v>
      </c>
    </row>
    <row r="1635" spans="1:25" x14ac:dyDescent="0.3">
      <c r="A1635" s="1">
        <v>45461</v>
      </c>
      <c r="B1635" s="1" t="s">
        <v>1681</v>
      </c>
      <c r="C1635" s="1" t="s">
        <v>142</v>
      </c>
      <c r="D1635">
        <f>MONTH(StockData[[#This Row],[DATE]])</f>
        <v>6</v>
      </c>
      <c r="E1635">
        <v>2024</v>
      </c>
      <c r="F1635" t="s">
        <v>97</v>
      </c>
      <c r="G1635" t="str">
        <f>"Q"&amp;ROUNDUP(StockData[[#This Row],[Month Number]]/3,0)</f>
        <v>Q2</v>
      </c>
      <c r="H1635" s="1" t="s">
        <v>1565</v>
      </c>
      <c r="I1635" s="1" t="s">
        <v>1566</v>
      </c>
      <c r="J1635" t="s">
        <v>30</v>
      </c>
      <c r="K1635">
        <v>3826.05</v>
      </c>
      <c r="L1635">
        <v>3842</v>
      </c>
      <c r="M1635">
        <v>3795.05</v>
      </c>
      <c r="N1635">
        <v>3832.05</v>
      </c>
      <c r="O1635">
        <v>3819</v>
      </c>
      <c r="P1635">
        <v>3815.1</v>
      </c>
      <c r="Q1635">
        <v>3819.14</v>
      </c>
      <c r="R1635">
        <v>1774045</v>
      </c>
      <c r="S1635">
        <v>6775333799.5</v>
      </c>
      <c r="T1635">
        <v>126236</v>
      </c>
      <c r="U1635">
        <v>1106791</v>
      </c>
      <c r="V1635">
        <v>62.39</v>
      </c>
      <c r="W1635" s="3">
        <f>StockData[[#This Row],[CLOSE]]-StockData[[#This Row],[PREV. CLOSE]]</f>
        <v>-16.950000000000273</v>
      </c>
      <c r="X1635" s="2">
        <f>IFERROR((StockData[[#This Row],[CLOSE]]-StockData[[#This Row],[PREV. CLOSE]])/StockData[[#This Row],[PREV. CLOSE]],0)</f>
        <v>-4.4232199475477286E-3</v>
      </c>
      <c r="Y1635" t="str">
        <f>IF(StockData[[#This Row],[Daily Return %]]&gt;0,"Gain",IF(StockData[[#This Row],[Daily Return %]]&lt;0,"Loss","No Change"))</f>
        <v>Loss</v>
      </c>
    </row>
    <row r="1636" spans="1:25" x14ac:dyDescent="0.3">
      <c r="A1636" s="1">
        <v>45462</v>
      </c>
      <c r="B1636" s="1" t="s">
        <v>1682</v>
      </c>
      <c r="C1636" s="1" t="s">
        <v>142</v>
      </c>
      <c r="D1636">
        <f>MONTH(StockData[[#This Row],[DATE]])</f>
        <v>6</v>
      </c>
      <c r="E1636">
        <v>2024</v>
      </c>
      <c r="F1636" t="s">
        <v>97</v>
      </c>
      <c r="G1636" t="str">
        <f>"Q"&amp;ROUNDUP(StockData[[#This Row],[Month Number]]/3,0)</f>
        <v>Q2</v>
      </c>
      <c r="H1636" s="1" t="s">
        <v>1565</v>
      </c>
      <c r="I1636" s="1" t="s">
        <v>1566</v>
      </c>
      <c r="J1636" t="s">
        <v>30</v>
      </c>
      <c r="K1636">
        <v>3827.65</v>
      </c>
      <c r="L1636">
        <v>3833.85</v>
      </c>
      <c r="M1636">
        <v>3792.95</v>
      </c>
      <c r="N1636">
        <v>3815.1</v>
      </c>
      <c r="O1636">
        <v>3801</v>
      </c>
      <c r="P1636">
        <v>3801.7</v>
      </c>
      <c r="Q1636">
        <v>3806.93</v>
      </c>
      <c r="R1636">
        <v>1509050</v>
      </c>
      <c r="S1636">
        <v>5744844872.3000002</v>
      </c>
      <c r="T1636">
        <v>111353</v>
      </c>
      <c r="U1636">
        <v>981626</v>
      </c>
      <c r="V1636">
        <v>65.05</v>
      </c>
      <c r="W1636" s="3">
        <f>StockData[[#This Row],[CLOSE]]-StockData[[#This Row],[PREV. CLOSE]]</f>
        <v>-13.400000000000091</v>
      </c>
      <c r="X1636" s="2">
        <f>IFERROR((StockData[[#This Row],[CLOSE]]-StockData[[#This Row],[PREV. CLOSE]])/StockData[[#This Row],[PREV. CLOSE]],0)</f>
        <v>-3.5123587848287308E-3</v>
      </c>
      <c r="Y1636" t="str">
        <f>IF(StockData[[#This Row],[Daily Return %]]&gt;0,"Gain",IF(StockData[[#This Row],[Daily Return %]]&lt;0,"Loss","No Change"))</f>
        <v>Loss</v>
      </c>
    </row>
    <row r="1637" spans="1:25" x14ac:dyDescent="0.3">
      <c r="A1637" s="1">
        <v>45463</v>
      </c>
      <c r="B1637" s="1" t="s">
        <v>1683</v>
      </c>
      <c r="C1637" s="1" t="s">
        <v>142</v>
      </c>
      <c r="D1637">
        <f>MONTH(StockData[[#This Row],[DATE]])</f>
        <v>6</v>
      </c>
      <c r="E1637">
        <v>2024</v>
      </c>
      <c r="F1637" t="s">
        <v>97</v>
      </c>
      <c r="G1637" t="str">
        <f>"Q"&amp;ROUNDUP(StockData[[#This Row],[Month Number]]/3,0)</f>
        <v>Q2</v>
      </c>
      <c r="H1637" s="1" t="s">
        <v>1565</v>
      </c>
      <c r="I1637" s="1" t="s">
        <v>1566</v>
      </c>
      <c r="J1637" t="s">
        <v>30</v>
      </c>
      <c r="K1637">
        <v>3796</v>
      </c>
      <c r="L1637">
        <v>3809.95</v>
      </c>
      <c r="M1637">
        <v>3780.05</v>
      </c>
      <c r="N1637">
        <v>3801.7</v>
      </c>
      <c r="O1637">
        <v>3789.85</v>
      </c>
      <c r="P1637">
        <v>3787.25</v>
      </c>
      <c r="Q1637">
        <v>3791.92</v>
      </c>
      <c r="R1637">
        <v>2846526</v>
      </c>
      <c r="S1637">
        <v>10793810411.950001</v>
      </c>
      <c r="T1637">
        <v>226469</v>
      </c>
      <c r="U1637">
        <v>1713903</v>
      </c>
      <c r="V1637">
        <v>60.21</v>
      </c>
      <c r="W1637" s="3">
        <f>StockData[[#This Row],[CLOSE]]-StockData[[#This Row],[PREV. CLOSE]]</f>
        <v>-14.449999999999818</v>
      </c>
      <c r="X1637" s="2">
        <f>IFERROR((StockData[[#This Row],[CLOSE]]-StockData[[#This Row],[PREV. CLOSE]])/StockData[[#This Row],[PREV. CLOSE]],0)</f>
        <v>-3.8009311623746793E-3</v>
      </c>
      <c r="Y1637" t="str">
        <f>IF(StockData[[#This Row],[Daily Return %]]&gt;0,"Gain",IF(StockData[[#This Row],[Daily Return %]]&lt;0,"Loss","No Change"))</f>
        <v>Loss</v>
      </c>
    </row>
    <row r="1638" spans="1:25" x14ac:dyDescent="0.3">
      <c r="A1638" s="1">
        <v>45464</v>
      </c>
      <c r="B1638" s="1" t="s">
        <v>1684</v>
      </c>
      <c r="C1638" s="1" t="s">
        <v>142</v>
      </c>
      <c r="D1638">
        <f>MONTH(StockData[[#This Row],[DATE]])</f>
        <v>6</v>
      </c>
      <c r="E1638">
        <v>2024</v>
      </c>
      <c r="F1638" t="s">
        <v>97</v>
      </c>
      <c r="G1638" t="str">
        <f>"Q"&amp;ROUNDUP(StockData[[#This Row],[Month Number]]/3,0)</f>
        <v>Q2</v>
      </c>
      <c r="H1638" s="1" t="s">
        <v>1565</v>
      </c>
      <c r="I1638" s="1" t="s">
        <v>1566</v>
      </c>
      <c r="J1638" t="s">
        <v>30</v>
      </c>
      <c r="K1638">
        <v>3827</v>
      </c>
      <c r="L1638">
        <v>3877.8</v>
      </c>
      <c r="M1638">
        <v>3798.05</v>
      </c>
      <c r="N1638">
        <v>3787.25</v>
      </c>
      <c r="O1638">
        <v>3802</v>
      </c>
      <c r="P1638">
        <v>3810.75</v>
      </c>
      <c r="Q1638">
        <v>3827.86</v>
      </c>
      <c r="R1638">
        <v>4642195</v>
      </c>
      <c r="S1638">
        <v>17769672677.299999</v>
      </c>
      <c r="T1638">
        <v>206639</v>
      </c>
      <c r="U1638">
        <v>2264402</v>
      </c>
      <c r="V1638">
        <v>48.78</v>
      </c>
      <c r="W1638" s="3">
        <f>StockData[[#This Row],[CLOSE]]-StockData[[#This Row],[PREV. CLOSE]]</f>
        <v>23.5</v>
      </c>
      <c r="X1638" s="2">
        <f>IFERROR((StockData[[#This Row],[CLOSE]]-StockData[[#This Row],[PREV. CLOSE]])/StockData[[#This Row],[PREV. CLOSE]],0)</f>
        <v>6.2050300349858079E-3</v>
      </c>
      <c r="Y1638" t="str">
        <f>IF(StockData[[#This Row],[Daily Return %]]&gt;0,"Gain",IF(StockData[[#This Row],[Daily Return %]]&lt;0,"Loss","No Change"))</f>
        <v>Gain</v>
      </c>
    </row>
    <row r="1639" spans="1:25" x14ac:dyDescent="0.3">
      <c r="A1639" s="1">
        <v>45467</v>
      </c>
      <c r="B1639" s="1" t="s">
        <v>1685</v>
      </c>
      <c r="C1639" s="1" t="s">
        <v>142</v>
      </c>
      <c r="D1639">
        <f>MONTH(StockData[[#This Row],[DATE]])</f>
        <v>6</v>
      </c>
      <c r="E1639">
        <v>2024</v>
      </c>
      <c r="F1639" t="s">
        <v>97</v>
      </c>
      <c r="G1639" t="str">
        <f>"Q"&amp;ROUNDUP(StockData[[#This Row],[Month Number]]/3,0)</f>
        <v>Q2</v>
      </c>
      <c r="H1639" s="1" t="s">
        <v>1565</v>
      </c>
      <c r="I1639" s="1" t="s">
        <v>1566</v>
      </c>
      <c r="J1639" t="s">
        <v>30</v>
      </c>
      <c r="K1639">
        <v>3808.75</v>
      </c>
      <c r="L1639">
        <v>3857</v>
      </c>
      <c r="M1639">
        <v>3791.3</v>
      </c>
      <c r="N1639">
        <v>3810.75</v>
      </c>
      <c r="O1639">
        <v>3815</v>
      </c>
      <c r="P1639">
        <v>3816.8</v>
      </c>
      <c r="Q1639">
        <v>3834.36</v>
      </c>
      <c r="R1639">
        <v>1702154</v>
      </c>
      <c r="S1639">
        <v>6526663734.1999998</v>
      </c>
      <c r="T1639">
        <v>115165</v>
      </c>
      <c r="U1639">
        <v>1073981</v>
      </c>
      <c r="V1639">
        <v>63.1</v>
      </c>
      <c r="W1639" s="3">
        <f>StockData[[#This Row],[CLOSE]]-StockData[[#This Row],[PREV. CLOSE]]</f>
        <v>6.0500000000001819</v>
      </c>
      <c r="X1639" s="2">
        <f>IFERROR((StockData[[#This Row],[CLOSE]]-StockData[[#This Row],[PREV. CLOSE]])/StockData[[#This Row],[PREV. CLOSE]],0)</f>
        <v>1.5876139867480631E-3</v>
      </c>
      <c r="Y1639" t="str">
        <f>IF(StockData[[#This Row],[Daily Return %]]&gt;0,"Gain",IF(StockData[[#This Row],[Daily Return %]]&lt;0,"Loss","No Change"))</f>
        <v>Gain</v>
      </c>
    </row>
    <row r="1640" spans="1:25" x14ac:dyDescent="0.3">
      <c r="A1640" s="1">
        <v>45468</v>
      </c>
      <c r="B1640" s="1" t="s">
        <v>1686</v>
      </c>
      <c r="C1640" s="1" t="s">
        <v>142</v>
      </c>
      <c r="D1640">
        <f>MONTH(StockData[[#This Row],[DATE]])</f>
        <v>6</v>
      </c>
      <c r="E1640">
        <v>2024</v>
      </c>
      <c r="F1640" t="s">
        <v>97</v>
      </c>
      <c r="G1640" t="str">
        <f>"Q"&amp;ROUNDUP(StockData[[#This Row],[Month Number]]/3,0)</f>
        <v>Q2</v>
      </c>
      <c r="H1640" s="1" t="s">
        <v>1565</v>
      </c>
      <c r="I1640" s="1" t="s">
        <v>1566</v>
      </c>
      <c r="J1640" t="s">
        <v>30</v>
      </c>
      <c r="K1640">
        <v>3817</v>
      </c>
      <c r="L1640">
        <v>3847.65</v>
      </c>
      <c r="M1640">
        <v>3792.9</v>
      </c>
      <c r="N1640">
        <v>3816.8</v>
      </c>
      <c r="O1640">
        <v>3840</v>
      </c>
      <c r="P1640">
        <v>3838.45</v>
      </c>
      <c r="Q1640">
        <v>3822.4</v>
      </c>
      <c r="R1640">
        <v>1338808</v>
      </c>
      <c r="S1640">
        <v>5117458194.3999996</v>
      </c>
      <c r="T1640">
        <v>140971</v>
      </c>
      <c r="U1640">
        <v>926061</v>
      </c>
      <c r="V1640">
        <v>69.17</v>
      </c>
      <c r="W1640" s="3">
        <f>StockData[[#This Row],[CLOSE]]-StockData[[#This Row],[PREV. CLOSE]]</f>
        <v>21.649999999999636</v>
      </c>
      <c r="X1640" s="2">
        <f>IFERROR((StockData[[#This Row],[CLOSE]]-StockData[[#This Row],[PREV. CLOSE]])/StockData[[#This Row],[PREV. CLOSE]],0)</f>
        <v>5.6722909243344258E-3</v>
      </c>
      <c r="Y1640" t="str">
        <f>IF(StockData[[#This Row],[Daily Return %]]&gt;0,"Gain",IF(StockData[[#This Row],[Daily Return %]]&lt;0,"Loss","No Change"))</f>
        <v>Gain</v>
      </c>
    </row>
    <row r="1641" spans="1:25" x14ac:dyDescent="0.3">
      <c r="A1641" s="1">
        <v>45469</v>
      </c>
      <c r="B1641" s="1" t="s">
        <v>1687</v>
      </c>
      <c r="C1641" s="1" t="s">
        <v>142</v>
      </c>
      <c r="D1641">
        <f>MONTH(StockData[[#This Row],[DATE]])</f>
        <v>6</v>
      </c>
      <c r="E1641">
        <v>2024</v>
      </c>
      <c r="F1641" t="s">
        <v>97</v>
      </c>
      <c r="G1641" t="str">
        <f>"Q"&amp;ROUNDUP(StockData[[#This Row],[Month Number]]/3,0)</f>
        <v>Q2</v>
      </c>
      <c r="H1641" s="1" t="s">
        <v>1565</v>
      </c>
      <c r="I1641" s="1" t="s">
        <v>1566</v>
      </c>
      <c r="J1641" t="s">
        <v>30</v>
      </c>
      <c r="K1641">
        <v>3844.5</v>
      </c>
      <c r="L1641">
        <v>3866.95</v>
      </c>
      <c r="M1641">
        <v>3841</v>
      </c>
      <c r="N1641">
        <v>3838.45</v>
      </c>
      <c r="O1641">
        <v>3853.3</v>
      </c>
      <c r="P1641">
        <v>3855.85</v>
      </c>
      <c r="Q1641">
        <v>3856.13</v>
      </c>
      <c r="R1641">
        <v>1639845</v>
      </c>
      <c r="S1641">
        <v>6323455478.6499996</v>
      </c>
      <c r="T1641">
        <v>159513</v>
      </c>
      <c r="U1641">
        <v>1131357</v>
      </c>
      <c r="V1641">
        <v>68.989999999999995</v>
      </c>
      <c r="W1641" s="3">
        <f>StockData[[#This Row],[CLOSE]]-StockData[[#This Row],[PREV. CLOSE]]</f>
        <v>17.400000000000091</v>
      </c>
      <c r="X1641" s="2">
        <f>IFERROR((StockData[[#This Row],[CLOSE]]-StockData[[#This Row],[PREV. CLOSE]])/StockData[[#This Row],[PREV. CLOSE]],0)</f>
        <v>4.5330797587568141E-3</v>
      </c>
      <c r="Y1641" t="str">
        <f>IF(StockData[[#This Row],[Daily Return %]]&gt;0,"Gain",IF(StockData[[#This Row],[Daily Return %]]&lt;0,"Loss","No Change"))</f>
        <v>Gain</v>
      </c>
    </row>
    <row r="1642" spans="1:25" x14ac:dyDescent="0.3">
      <c r="A1642" s="1">
        <v>45470</v>
      </c>
      <c r="B1642" s="1" t="s">
        <v>1688</v>
      </c>
      <c r="C1642" s="1" t="s">
        <v>142</v>
      </c>
      <c r="D1642">
        <f>MONTH(StockData[[#This Row],[DATE]])</f>
        <v>6</v>
      </c>
      <c r="E1642">
        <v>2024</v>
      </c>
      <c r="F1642" t="s">
        <v>97</v>
      </c>
      <c r="G1642" t="str">
        <f>"Q"&amp;ROUNDUP(StockData[[#This Row],[Month Number]]/3,0)</f>
        <v>Q2</v>
      </c>
      <c r="H1642" s="1" t="s">
        <v>1565</v>
      </c>
      <c r="I1642" s="1" t="s">
        <v>1566</v>
      </c>
      <c r="J1642" t="s">
        <v>30</v>
      </c>
      <c r="K1642">
        <v>3831</v>
      </c>
      <c r="L1642">
        <v>3942</v>
      </c>
      <c r="M1642">
        <v>3818.1</v>
      </c>
      <c r="N1642">
        <v>3855.85</v>
      </c>
      <c r="O1642">
        <v>3928</v>
      </c>
      <c r="P1642">
        <v>3934.15</v>
      </c>
      <c r="Q1642">
        <v>3897.23</v>
      </c>
      <c r="R1642">
        <v>4526556</v>
      </c>
      <c r="S1642">
        <v>17641007616.5</v>
      </c>
      <c r="T1642">
        <v>308765</v>
      </c>
      <c r="U1642">
        <v>2362282</v>
      </c>
      <c r="V1642">
        <v>52.19</v>
      </c>
      <c r="W1642" s="3">
        <f>StockData[[#This Row],[CLOSE]]-StockData[[#This Row],[PREV. CLOSE]]</f>
        <v>78.300000000000182</v>
      </c>
      <c r="X1642" s="2">
        <f>IFERROR((StockData[[#This Row],[CLOSE]]-StockData[[#This Row],[PREV. CLOSE]])/StockData[[#This Row],[PREV. CLOSE]],0)</f>
        <v>2.0306806540710917E-2</v>
      </c>
      <c r="Y1642" t="str">
        <f>IF(StockData[[#This Row],[Daily Return %]]&gt;0,"Gain",IF(StockData[[#This Row],[Daily Return %]]&lt;0,"Loss","No Change"))</f>
        <v>Gain</v>
      </c>
    </row>
    <row r="1643" spans="1:25" x14ac:dyDescent="0.3">
      <c r="A1643" s="1">
        <v>45471</v>
      </c>
      <c r="B1643" s="1" t="s">
        <v>1689</v>
      </c>
      <c r="C1643" s="1" t="s">
        <v>142</v>
      </c>
      <c r="D1643">
        <f>MONTH(StockData[[#This Row],[DATE]])</f>
        <v>6</v>
      </c>
      <c r="E1643">
        <v>2024</v>
      </c>
      <c r="F1643" t="s">
        <v>97</v>
      </c>
      <c r="G1643" t="str">
        <f>"Q"&amp;ROUNDUP(StockData[[#This Row],[Month Number]]/3,0)</f>
        <v>Q2</v>
      </c>
      <c r="H1643" s="1" t="s">
        <v>1565</v>
      </c>
      <c r="I1643" s="1" t="s">
        <v>1566</v>
      </c>
      <c r="J1643" t="s">
        <v>30</v>
      </c>
      <c r="K1643">
        <v>3917.8</v>
      </c>
      <c r="L1643">
        <v>3960</v>
      </c>
      <c r="M1643">
        <v>3897.85</v>
      </c>
      <c r="N1643">
        <v>3934.15</v>
      </c>
      <c r="O1643">
        <v>3906.75</v>
      </c>
      <c r="P1643">
        <v>3904.15</v>
      </c>
      <c r="Q1643">
        <v>3924.69</v>
      </c>
      <c r="R1643">
        <v>2731571</v>
      </c>
      <c r="S1643">
        <v>10720556955.700001</v>
      </c>
      <c r="T1643">
        <v>178435</v>
      </c>
      <c r="U1643">
        <v>1553691</v>
      </c>
      <c r="V1643">
        <v>56.88</v>
      </c>
      <c r="W1643" s="3">
        <f>StockData[[#This Row],[CLOSE]]-StockData[[#This Row],[PREV. CLOSE]]</f>
        <v>-30</v>
      </c>
      <c r="X1643" s="2">
        <f>IFERROR((StockData[[#This Row],[CLOSE]]-StockData[[#This Row],[PREV. CLOSE]])/StockData[[#This Row],[PREV. CLOSE]],0)</f>
        <v>-7.6255353761295322E-3</v>
      </c>
      <c r="Y1643" t="str">
        <f>IF(StockData[[#This Row],[Daily Return %]]&gt;0,"Gain",IF(StockData[[#This Row],[Daily Return %]]&lt;0,"Loss","No Change"))</f>
        <v>Loss</v>
      </c>
    </row>
    <row r="1644" spans="1:25" x14ac:dyDescent="0.3">
      <c r="A1644" s="1">
        <v>45474</v>
      </c>
      <c r="B1644" s="1" t="s">
        <v>1690</v>
      </c>
      <c r="C1644" s="1" t="s">
        <v>162</v>
      </c>
      <c r="D1644">
        <f>MONTH(StockData[[#This Row],[DATE]])</f>
        <v>7</v>
      </c>
      <c r="E1644">
        <v>2024</v>
      </c>
      <c r="F1644" t="s">
        <v>163</v>
      </c>
      <c r="G1644" t="str">
        <f>"Q"&amp;ROUNDUP(StockData[[#This Row],[Month Number]]/3,0)</f>
        <v>Q3</v>
      </c>
      <c r="H1644" s="1" t="s">
        <v>1565</v>
      </c>
      <c r="I1644" s="1" t="s">
        <v>1566</v>
      </c>
      <c r="J1644" t="s">
        <v>30</v>
      </c>
      <c r="K1644">
        <v>3884</v>
      </c>
      <c r="L1644">
        <v>4001.7</v>
      </c>
      <c r="M1644">
        <v>3884</v>
      </c>
      <c r="N1644">
        <v>3904.15</v>
      </c>
      <c r="O1644">
        <v>3963.45</v>
      </c>
      <c r="P1644">
        <v>3978.2</v>
      </c>
      <c r="Q1644">
        <v>3968.4</v>
      </c>
      <c r="R1644">
        <v>2658723</v>
      </c>
      <c r="S1644">
        <v>10550877400.5</v>
      </c>
      <c r="T1644">
        <v>152648</v>
      </c>
      <c r="U1644">
        <v>1549138</v>
      </c>
      <c r="V1644">
        <v>58.27</v>
      </c>
      <c r="W1644" s="3">
        <f>StockData[[#This Row],[CLOSE]]-StockData[[#This Row],[PREV. CLOSE]]</f>
        <v>74.049999999999727</v>
      </c>
      <c r="X1644" s="2">
        <f>IFERROR((StockData[[#This Row],[CLOSE]]-StockData[[#This Row],[PREV. CLOSE]])/StockData[[#This Row],[PREV. CLOSE]],0)</f>
        <v>1.8966996657402948E-2</v>
      </c>
      <c r="Y1644" t="str">
        <f>IF(StockData[[#This Row],[Daily Return %]]&gt;0,"Gain",IF(StockData[[#This Row],[Daily Return %]]&lt;0,"Loss","No Change"))</f>
        <v>Gain</v>
      </c>
    </row>
    <row r="1645" spans="1:25" x14ac:dyDescent="0.3">
      <c r="A1645" s="1">
        <v>45475</v>
      </c>
      <c r="B1645" s="1" t="s">
        <v>1691</v>
      </c>
      <c r="C1645" s="1" t="s">
        <v>162</v>
      </c>
      <c r="D1645">
        <f>MONTH(StockData[[#This Row],[DATE]])</f>
        <v>7</v>
      </c>
      <c r="E1645">
        <v>2024</v>
      </c>
      <c r="F1645" t="s">
        <v>163</v>
      </c>
      <c r="G1645" t="str">
        <f>"Q"&amp;ROUNDUP(StockData[[#This Row],[Month Number]]/3,0)</f>
        <v>Q3</v>
      </c>
      <c r="H1645" s="1" t="s">
        <v>1565</v>
      </c>
      <c r="I1645" s="1" t="s">
        <v>1566</v>
      </c>
      <c r="J1645" t="s">
        <v>30</v>
      </c>
      <c r="K1645">
        <v>3993.6</v>
      </c>
      <c r="L1645">
        <v>4023.4</v>
      </c>
      <c r="M1645">
        <v>3982.55</v>
      </c>
      <c r="N1645">
        <v>3978.2</v>
      </c>
      <c r="O1645">
        <v>4009.8</v>
      </c>
      <c r="P1645">
        <v>4017.4</v>
      </c>
      <c r="Q1645">
        <v>4005.25</v>
      </c>
      <c r="R1645">
        <v>2307449</v>
      </c>
      <c r="S1645">
        <v>9241906331.8999996</v>
      </c>
      <c r="T1645">
        <v>193878</v>
      </c>
      <c r="U1645">
        <v>1303944</v>
      </c>
      <c r="V1645">
        <v>56.51</v>
      </c>
      <c r="W1645" s="3">
        <f>StockData[[#This Row],[CLOSE]]-StockData[[#This Row],[PREV. CLOSE]]</f>
        <v>39.200000000000273</v>
      </c>
      <c r="X1645" s="2">
        <f>IFERROR((StockData[[#This Row],[CLOSE]]-StockData[[#This Row],[PREV. CLOSE]])/StockData[[#This Row],[PREV. CLOSE]],0)</f>
        <v>9.8537026796039102E-3</v>
      </c>
      <c r="Y1645" t="str">
        <f>IF(StockData[[#This Row],[Daily Return %]]&gt;0,"Gain",IF(StockData[[#This Row],[Daily Return %]]&lt;0,"Loss","No Change"))</f>
        <v>Gain</v>
      </c>
    </row>
    <row r="1646" spans="1:25" x14ac:dyDescent="0.3">
      <c r="A1646" s="1">
        <v>45476</v>
      </c>
      <c r="B1646" s="1" t="s">
        <v>1692</v>
      </c>
      <c r="C1646" s="1" t="s">
        <v>162</v>
      </c>
      <c r="D1646">
        <f>MONTH(StockData[[#This Row],[DATE]])</f>
        <v>7</v>
      </c>
      <c r="E1646">
        <v>2024</v>
      </c>
      <c r="F1646" t="s">
        <v>163</v>
      </c>
      <c r="G1646" t="str">
        <f>"Q"&amp;ROUNDUP(StockData[[#This Row],[Month Number]]/3,0)</f>
        <v>Q3</v>
      </c>
      <c r="H1646" s="1" t="s">
        <v>1565</v>
      </c>
      <c r="I1646" s="1" t="s">
        <v>1566</v>
      </c>
      <c r="J1646" t="s">
        <v>30</v>
      </c>
      <c r="K1646">
        <v>4020</v>
      </c>
      <c r="L1646">
        <v>4026.1</v>
      </c>
      <c r="M1646">
        <v>3955</v>
      </c>
      <c r="N1646">
        <v>4017.4</v>
      </c>
      <c r="O1646">
        <v>3968</v>
      </c>
      <c r="P1646">
        <v>3965.25</v>
      </c>
      <c r="Q1646">
        <v>3969.17</v>
      </c>
      <c r="R1646">
        <v>1821198</v>
      </c>
      <c r="S1646">
        <v>7228650456.3999996</v>
      </c>
      <c r="T1646">
        <v>131803</v>
      </c>
      <c r="U1646">
        <v>1082619</v>
      </c>
      <c r="V1646">
        <v>59.45</v>
      </c>
      <c r="W1646" s="3">
        <f>StockData[[#This Row],[CLOSE]]-StockData[[#This Row],[PREV. CLOSE]]</f>
        <v>-52.150000000000091</v>
      </c>
      <c r="X1646" s="2">
        <f>IFERROR((StockData[[#This Row],[CLOSE]]-StockData[[#This Row],[PREV. CLOSE]])/StockData[[#This Row],[PREV. CLOSE]],0)</f>
        <v>-1.2981032508587667E-2</v>
      </c>
      <c r="Y1646" t="str">
        <f>IF(StockData[[#This Row],[Daily Return %]]&gt;0,"Gain",IF(StockData[[#This Row],[Daily Return %]]&lt;0,"Loss","No Change"))</f>
        <v>Loss</v>
      </c>
    </row>
    <row r="1647" spans="1:25" x14ac:dyDescent="0.3">
      <c r="A1647" s="1">
        <v>45477</v>
      </c>
      <c r="B1647" s="1" t="s">
        <v>1693</v>
      </c>
      <c r="C1647" s="1" t="s">
        <v>162</v>
      </c>
      <c r="D1647">
        <f>MONTH(StockData[[#This Row],[DATE]])</f>
        <v>7</v>
      </c>
      <c r="E1647">
        <v>2024</v>
      </c>
      <c r="F1647" t="s">
        <v>163</v>
      </c>
      <c r="G1647" t="str">
        <f>"Q"&amp;ROUNDUP(StockData[[#This Row],[Month Number]]/3,0)</f>
        <v>Q3</v>
      </c>
      <c r="H1647" s="1" t="s">
        <v>1565</v>
      </c>
      <c r="I1647" s="1" t="s">
        <v>1566</v>
      </c>
      <c r="J1647" t="s">
        <v>30</v>
      </c>
      <c r="K1647">
        <v>3999.85</v>
      </c>
      <c r="L1647">
        <v>4047.35</v>
      </c>
      <c r="M1647">
        <v>3982.1</v>
      </c>
      <c r="N1647">
        <v>3965.25</v>
      </c>
      <c r="O1647">
        <v>4019.95</v>
      </c>
      <c r="P1647">
        <v>4020.95</v>
      </c>
      <c r="Q1647">
        <v>4024.81</v>
      </c>
      <c r="R1647">
        <v>2518001</v>
      </c>
      <c r="S1647">
        <v>10134477139.9</v>
      </c>
      <c r="T1647">
        <v>140694</v>
      </c>
      <c r="U1647">
        <v>1390028</v>
      </c>
      <c r="V1647">
        <v>55.2</v>
      </c>
      <c r="W1647" s="3">
        <f>StockData[[#This Row],[CLOSE]]-StockData[[#This Row],[PREV. CLOSE]]</f>
        <v>55.699999999999818</v>
      </c>
      <c r="X1647" s="2">
        <f>IFERROR((StockData[[#This Row],[CLOSE]]-StockData[[#This Row],[PREV. CLOSE]])/StockData[[#This Row],[PREV. CLOSE]],0)</f>
        <v>1.4047033604438514E-2</v>
      </c>
      <c r="Y1647" t="str">
        <f>IF(StockData[[#This Row],[Daily Return %]]&gt;0,"Gain",IF(StockData[[#This Row],[Daily Return %]]&lt;0,"Loss","No Change"))</f>
        <v>Gain</v>
      </c>
    </row>
    <row r="1648" spans="1:25" x14ac:dyDescent="0.3">
      <c r="A1648" s="1">
        <v>45478</v>
      </c>
      <c r="B1648" s="1" t="s">
        <v>1694</v>
      </c>
      <c r="C1648" s="1" t="s">
        <v>162</v>
      </c>
      <c r="D1648">
        <f>MONTH(StockData[[#This Row],[DATE]])</f>
        <v>7</v>
      </c>
      <c r="E1648">
        <v>2024</v>
      </c>
      <c r="F1648" t="s">
        <v>163</v>
      </c>
      <c r="G1648" t="str">
        <f>"Q"&amp;ROUNDUP(StockData[[#This Row],[Month Number]]/3,0)</f>
        <v>Q3</v>
      </c>
      <c r="H1648" s="1" t="s">
        <v>1565</v>
      </c>
      <c r="I1648" s="1" t="s">
        <v>1566</v>
      </c>
      <c r="J1648" t="s">
        <v>30</v>
      </c>
      <c r="K1648">
        <v>4010</v>
      </c>
      <c r="L1648">
        <v>4026.75</v>
      </c>
      <c r="M1648">
        <v>3988</v>
      </c>
      <c r="N1648">
        <v>4020.95</v>
      </c>
      <c r="O1648">
        <v>4010</v>
      </c>
      <c r="P1648">
        <v>4011.8</v>
      </c>
      <c r="Q1648">
        <v>4007.4</v>
      </c>
      <c r="R1648">
        <v>1668616</v>
      </c>
      <c r="S1648">
        <v>6686808295.3999996</v>
      </c>
      <c r="T1648">
        <v>120737</v>
      </c>
      <c r="U1648">
        <v>903753</v>
      </c>
      <c r="V1648">
        <v>54.16</v>
      </c>
      <c r="W1648" s="3">
        <f>StockData[[#This Row],[CLOSE]]-StockData[[#This Row],[PREV. CLOSE]]</f>
        <v>-9.1499999999996362</v>
      </c>
      <c r="X1648" s="2">
        <f>IFERROR((StockData[[#This Row],[CLOSE]]-StockData[[#This Row],[PREV. CLOSE]])/StockData[[#This Row],[PREV. CLOSE]],0)</f>
        <v>-2.2755816411543632E-3</v>
      </c>
      <c r="Y1648" t="str">
        <f>IF(StockData[[#This Row],[Daily Return %]]&gt;0,"Gain",IF(StockData[[#This Row],[Daily Return %]]&lt;0,"Loss","No Change"))</f>
        <v>Loss</v>
      </c>
    </row>
    <row r="1649" spans="1:25" x14ac:dyDescent="0.3">
      <c r="A1649" s="1">
        <v>45481</v>
      </c>
      <c r="B1649" s="1" t="s">
        <v>1695</v>
      </c>
      <c r="C1649" s="1" t="s">
        <v>162</v>
      </c>
      <c r="D1649">
        <f>MONTH(StockData[[#This Row],[DATE]])</f>
        <v>7</v>
      </c>
      <c r="E1649">
        <v>2024</v>
      </c>
      <c r="F1649" t="s">
        <v>163</v>
      </c>
      <c r="G1649" t="str">
        <f>"Q"&amp;ROUNDUP(StockData[[#This Row],[Month Number]]/3,0)</f>
        <v>Q3</v>
      </c>
      <c r="H1649" s="1" t="s">
        <v>1565</v>
      </c>
      <c r="I1649" s="1" t="s">
        <v>1566</v>
      </c>
      <c r="J1649" t="s">
        <v>30</v>
      </c>
      <c r="K1649">
        <v>4022</v>
      </c>
      <c r="L1649">
        <v>4031.25</v>
      </c>
      <c r="M1649">
        <v>3978.05</v>
      </c>
      <c r="N1649">
        <v>4011.8</v>
      </c>
      <c r="O1649">
        <v>3997</v>
      </c>
      <c r="P1649">
        <v>3993.2</v>
      </c>
      <c r="Q1649">
        <v>3995.83</v>
      </c>
      <c r="R1649">
        <v>1758882</v>
      </c>
      <c r="S1649">
        <v>7028192322.8500004</v>
      </c>
      <c r="T1649">
        <v>109949</v>
      </c>
      <c r="U1649">
        <v>1170916</v>
      </c>
      <c r="V1649">
        <v>66.569999999999993</v>
      </c>
      <c r="W1649" s="3">
        <f>StockData[[#This Row],[CLOSE]]-StockData[[#This Row],[PREV. CLOSE]]</f>
        <v>-18.600000000000364</v>
      </c>
      <c r="X1649" s="2">
        <f>IFERROR((StockData[[#This Row],[CLOSE]]-StockData[[#This Row],[PREV. CLOSE]])/StockData[[#This Row],[PREV. CLOSE]],0)</f>
        <v>-4.6363228475996719E-3</v>
      </c>
      <c r="Y1649" t="str">
        <f>IF(StockData[[#This Row],[Daily Return %]]&gt;0,"Gain",IF(StockData[[#This Row],[Daily Return %]]&lt;0,"Loss","No Change"))</f>
        <v>Loss</v>
      </c>
    </row>
    <row r="1650" spans="1:25" x14ac:dyDescent="0.3">
      <c r="A1650" s="1">
        <v>45482</v>
      </c>
      <c r="B1650" s="1" t="s">
        <v>1696</v>
      </c>
      <c r="C1650" s="1" t="s">
        <v>162</v>
      </c>
      <c r="D1650">
        <f>MONTH(StockData[[#This Row],[DATE]])</f>
        <v>7</v>
      </c>
      <c r="E1650">
        <v>2024</v>
      </c>
      <c r="F1650" t="s">
        <v>163</v>
      </c>
      <c r="G1650" t="str">
        <f>"Q"&amp;ROUNDUP(StockData[[#This Row],[Month Number]]/3,0)</f>
        <v>Q3</v>
      </c>
      <c r="H1650" s="1" t="s">
        <v>1565</v>
      </c>
      <c r="I1650" s="1" t="s">
        <v>1566</v>
      </c>
      <c r="J1650" t="s">
        <v>30</v>
      </c>
      <c r="K1650">
        <v>3985</v>
      </c>
      <c r="L1650">
        <v>4006.95</v>
      </c>
      <c r="M1650">
        <v>3975.1</v>
      </c>
      <c r="N1650">
        <v>3993.2</v>
      </c>
      <c r="O1650">
        <v>3983.7</v>
      </c>
      <c r="P1650">
        <v>3985.5</v>
      </c>
      <c r="Q1650">
        <v>3990.33</v>
      </c>
      <c r="R1650">
        <v>1305801</v>
      </c>
      <c r="S1650">
        <v>5210579214.4499998</v>
      </c>
      <c r="T1650">
        <v>142268</v>
      </c>
      <c r="U1650">
        <v>896047</v>
      </c>
      <c r="V1650">
        <v>68.62</v>
      </c>
      <c r="W1650" s="3">
        <f>StockData[[#This Row],[CLOSE]]-StockData[[#This Row],[PREV. CLOSE]]</f>
        <v>-7.6999999999998181</v>
      </c>
      <c r="X1650" s="2">
        <f>IFERROR((StockData[[#This Row],[CLOSE]]-StockData[[#This Row],[PREV. CLOSE]])/StockData[[#This Row],[PREV. CLOSE]],0)</f>
        <v>-1.9282780727235846E-3</v>
      </c>
      <c r="Y1650" t="str">
        <f>IF(StockData[[#This Row],[Daily Return %]]&gt;0,"Gain",IF(StockData[[#This Row],[Daily Return %]]&lt;0,"Loss","No Change"))</f>
        <v>Loss</v>
      </c>
    </row>
    <row r="1651" spans="1:25" x14ac:dyDescent="0.3">
      <c r="A1651" s="1">
        <v>45483</v>
      </c>
      <c r="B1651" s="1" t="s">
        <v>1697</v>
      </c>
      <c r="C1651" s="1" t="s">
        <v>162</v>
      </c>
      <c r="D1651">
        <f>MONTH(StockData[[#This Row],[DATE]])</f>
        <v>7</v>
      </c>
      <c r="E1651">
        <v>2024</v>
      </c>
      <c r="F1651" t="s">
        <v>163</v>
      </c>
      <c r="G1651" t="str">
        <f>"Q"&amp;ROUNDUP(StockData[[#This Row],[Month Number]]/3,0)</f>
        <v>Q3</v>
      </c>
      <c r="H1651" s="1" t="s">
        <v>1565</v>
      </c>
      <c r="I1651" s="1" t="s">
        <v>1566</v>
      </c>
      <c r="J1651" t="s">
        <v>30</v>
      </c>
      <c r="K1651">
        <v>3983.7</v>
      </c>
      <c r="L1651">
        <v>4003.3</v>
      </c>
      <c r="M1651">
        <v>3902</v>
      </c>
      <c r="N1651">
        <v>3985.5</v>
      </c>
      <c r="O1651">
        <v>3915</v>
      </c>
      <c r="P1651">
        <v>3909.15</v>
      </c>
      <c r="Q1651">
        <v>3925.5</v>
      </c>
      <c r="R1651">
        <v>2669716</v>
      </c>
      <c r="S1651">
        <v>10479963237.85</v>
      </c>
      <c r="T1651">
        <v>137357</v>
      </c>
      <c r="U1651">
        <v>1713731</v>
      </c>
      <c r="V1651">
        <v>64.19</v>
      </c>
      <c r="W1651" s="3">
        <f>StockData[[#This Row],[CLOSE]]-StockData[[#This Row],[PREV. CLOSE]]</f>
        <v>-76.349999999999909</v>
      </c>
      <c r="X1651" s="2">
        <f>IFERROR((StockData[[#This Row],[CLOSE]]-StockData[[#This Row],[PREV. CLOSE]])/StockData[[#This Row],[PREV. CLOSE]],0)</f>
        <v>-1.9156943921716199E-2</v>
      </c>
      <c r="Y1651" t="str">
        <f>IF(StockData[[#This Row],[Daily Return %]]&gt;0,"Gain",IF(StockData[[#This Row],[Daily Return %]]&lt;0,"Loss","No Change"))</f>
        <v>Loss</v>
      </c>
    </row>
    <row r="1652" spans="1:25" x14ac:dyDescent="0.3">
      <c r="A1652" s="1">
        <v>45484</v>
      </c>
      <c r="B1652" s="1" t="s">
        <v>1698</v>
      </c>
      <c r="C1652" s="1" t="s">
        <v>162</v>
      </c>
      <c r="D1652">
        <f>MONTH(StockData[[#This Row],[DATE]])</f>
        <v>7</v>
      </c>
      <c r="E1652">
        <v>2024</v>
      </c>
      <c r="F1652" t="s">
        <v>163</v>
      </c>
      <c r="G1652" t="str">
        <f>"Q"&amp;ROUNDUP(StockData[[#This Row],[Month Number]]/3,0)</f>
        <v>Q3</v>
      </c>
      <c r="H1652" s="1" t="s">
        <v>1565</v>
      </c>
      <c r="I1652" s="1" t="s">
        <v>1566</v>
      </c>
      <c r="J1652" t="s">
        <v>30</v>
      </c>
      <c r="K1652">
        <v>3931</v>
      </c>
      <c r="L1652">
        <v>3980</v>
      </c>
      <c r="M1652">
        <v>3895.6</v>
      </c>
      <c r="N1652">
        <v>3909.15</v>
      </c>
      <c r="O1652">
        <v>3902</v>
      </c>
      <c r="P1652">
        <v>3923.7</v>
      </c>
      <c r="Q1652">
        <v>3928.74</v>
      </c>
      <c r="R1652">
        <v>4872189</v>
      </c>
      <c r="S1652">
        <v>19141549805.049999</v>
      </c>
      <c r="T1652">
        <v>214372</v>
      </c>
      <c r="U1652">
        <v>2951068</v>
      </c>
      <c r="V1652">
        <v>60.57</v>
      </c>
      <c r="W1652" s="3">
        <f>StockData[[#This Row],[CLOSE]]-StockData[[#This Row],[PREV. CLOSE]]</f>
        <v>14.549999999999727</v>
      </c>
      <c r="X1652" s="2">
        <f>IFERROR((StockData[[#This Row],[CLOSE]]-StockData[[#This Row],[PREV. CLOSE]])/StockData[[#This Row],[PREV. CLOSE]],0)</f>
        <v>3.7220367599093735E-3</v>
      </c>
      <c r="Y1652" t="str">
        <f>IF(StockData[[#This Row],[Daily Return %]]&gt;0,"Gain",IF(StockData[[#This Row],[Daily Return %]]&lt;0,"Loss","No Change"))</f>
        <v>Gain</v>
      </c>
    </row>
    <row r="1653" spans="1:25" x14ac:dyDescent="0.3">
      <c r="A1653" s="1">
        <v>45485</v>
      </c>
      <c r="B1653" s="1" t="s">
        <v>1699</v>
      </c>
      <c r="C1653" s="1" t="s">
        <v>162</v>
      </c>
      <c r="D1653">
        <f>MONTH(StockData[[#This Row],[DATE]])</f>
        <v>7</v>
      </c>
      <c r="E1653">
        <v>2024</v>
      </c>
      <c r="F1653" t="s">
        <v>163</v>
      </c>
      <c r="G1653" t="str">
        <f>"Q"&amp;ROUNDUP(StockData[[#This Row],[Month Number]]/3,0)</f>
        <v>Q3</v>
      </c>
      <c r="H1653" s="1" t="s">
        <v>1565</v>
      </c>
      <c r="I1653" s="1" t="s">
        <v>1566</v>
      </c>
      <c r="J1653" t="s">
        <v>30</v>
      </c>
      <c r="K1653">
        <v>3980</v>
      </c>
      <c r="L1653">
        <v>4199.95</v>
      </c>
      <c r="M1653">
        <v>3971.3</v>
      </c>
      <c r="N1653">
        <v>3923.7</v>
      </c>
      <c r="O1653">
        <v>4182.45</v>
      </c>
      <c r="P1653">
        <v>4183.95</v>
      </c>
      <c r="Q1653">
        <v>4117.0200000000004</v>
      </c>
      <c r="R1653">
        <v>13509164</v>
      </c>
      <c r="S1653">
        <v>55617454764.650002</v>
      </c>
      <c r="T1653">
        <v>800145</v>
      </c>
      <c r="U1653">
        <v>5960225</v>
      </c>
      <c r="V1653">
        <v>44.12</v>
      </c>
      <c r="W1653" s="3">
        <f>StockData[[#This Row],[CLOSE]]-StockData[[#This Row],[PREV. CLOSE]]</f>
        <v>260.25</v>
      </c>
      <c r="X1653" s="2">
        <f>IFERROR((StockData[[#This Row],[CLOSE]]-StockData[[#This Row],[PREV. CLOSE]])/StockData[[#This Row],[PREV. CLOSE]],0)</f>
        <v>6.6327700894563801E-2</v>
      </c>
      <c r="Y1653" t="str">
        <f>IF(StockData[[#This Row],[Daily Return %]]&gt;0,"Gain",IF(StockData[[#This Row],[Daily Return %]]&lt;0,"Loss","No Change"))</f>
        <v>Gain</v>
      </c>
    </row>
    <row r="1654" spans="1:25" x14ac:dyDescent="0.3">
      <c r="A1654" s="1">
        <v>45488</v>
      </c>
      <c r="B1654" s="1" t="s">
        <v>1700</v>
      </c>
      <c r="C1654" s="1" t="s">
        <v>162</v>
      </c>
      <c r="D1654">
        <f>MONTH(StockData[[#This Row],[DATE]])</f>
        <v>7</v>
      </c>
      <c r="E1654">
        <v>2024</v>
      </c>
      <c r="F1654" t="s">
        <v>163</v>
      </c>
      <c r="G1654" t="str">
        <f>"Q"&amp;ROUNDUP(StockData[[#This Row],[Month Number]]/3,0)</f>
        <v>Q3</v>
      </c>
      <c r="H1654" s="1" t="s">
        <v>1565</v>
      </c>
      <c r="I1654" s="1" t="s">
        <v>1566</v>
      </c>
      <c r="J1654" t="s">
        <v>30</v>
      </c>
      <c r="K1654">
        <v>4235.7</v>
      </c>
      <c r="L1654">
        <v>4240</v>
      </c>
      <c r="M1654">
        <v>4157.05</v>
      </c>
      <c r="N1654">
        <v>4183.95</v>
      </c>
      <c r="O1654">
        <v>4167.3500000000004</v>
      </c>
      <c r="P1654">
        <v>4169.2</v>
      </c>
      <c r="Q1654">
        <v>4204.1499999999996</v>
      </c>
      <c r="R1654">
        <v>4848030</v>
      </c>
      <c r="S1654">
        <v>20381843135.150002</v>
      </c>
      <c r="T1654">
        <v>238210</v>
      </c>
      <c r="U1654">
        <v>3467248</v>
      </c>
      <c r="V1654">
        <v>71.52</v>
      </c>
      <c r="W1654" s="3">
        <f>StockData[[#This Row],[CLOSE]]-StockData[[#This Row],[PREV. CLOSE]]</f>
        <v>-14.75</v>
      </c>
      <c r="X1654" s="2">
        <f>IFERROR((StockData[[#This Row],[CLOSE]]-StockData[[#This Row],[PREV. CLOSE]])/StockData[[#This Row],[PREV. CLOSE]],0)</f>
        <v>-3.5253767372937059E-3</v>
      </c>
      <c r="Y1654" t="str">
        <f>IF(StockData[[#This Row],[Daily Return %]]&gt;0,"Gain",IF(StockData[[#This Row],[Daily Return %]]&lt;0,"Loss","No Change"))</f>
        <v>Loss</v>
      </c>
    </row>
    <row r="1655" spans="1:25" x14ac:dyDescent="0.3">
      <c r="A1655" s="1">
        <v>45489</v>
      </c>
      <c r="B1655" s="1" t="s">
        <v>1701</v>
      </c>
      <c r="C1655" s="1" t="s">
        <v>162</v>
      </c>
      <c r="D1655">
        <f>MONTH(StockData[[#This Row],[DATE]])</f>
        <v>7</v>
      </c>
      <c r="E1655">
        <v>2024</v>
      </c>
      <c r="F1655" t="s">
        <v>163</v>
      </c>
      <c r="G1655" t="str">
        <f>"Q"&amp;ROUNDUP(StockData[[#This Row],[Month Number]]/3,0)</f>
        <v>Q3</v>
      </c>
      <c r="H1655" s="1" t="s">
        <v>1565</v>
      </c>
      <c r="I1655" s="1" t="s">
        <v>1566</v>
      </c>
      <c r="J1655" t="s">
        <v>30</v>
      </c>
      <c r="K1655">
        <v>4172</v>
      </c>
      <c r="L1655">
        <v>4194.55</v>
      </c>
      <c r="M1655">
        <v>4144.8999999999996</v>
      </c>
      <c r="N1655">
        <v>4169.2</v>
      </c>
      <c r="O1655">
        <v>4171.05</v>
      </c>
      <c r="P1655">
        <v>4178.45</v>
      </c>
      <c r="Q1655">
        <v>4173.42</v>
      </c>
      <c r="R1655">
        <v>2029521</v>
      </c>
      <c r="S1655">
        <v>8470051366.6499996</v>
      </c>
      <c r="T1655">
        <v>123240</v>
      </c>
      <c r="U1655">
        <v>1481176</v>
      </c>
      <c r="V1655">
        <v>72.98</v>
      </c>
      <c r="W1655" s="3">
        <f>StockData[[#This Row],[CLOSE]]-StockData[[#This Row],[PREV. CLOSE]]</f>
        <v>9.25</v>
      </c>
      <c r="X1655" s="2">
        <f>IFERROR((StockData[[#This Row],[CLOSE]]-StockData[[#This Row],[PREV. CLOSE]])/StockData[[#This Row],[PREV. CLOSE]],0)</f>
        <v>2.2186510601554256E-3</v>
      </c>
      <c r="Y1655" t="str">
        <f>IF(StockData[[#This Row],[Daily Return %]]&gt;0,"Gain",IF(StockData[[#This Row],[Daily Return %]]&lt;0,"Loss","No Change"))</f>
        <v>Gain</v>
      </c>
    </row>
    <row r="1656" spans="1:25" x14ac:dyDescent="0.3">
      <c r="A1656" s="1">
        <v>45491</v>
      </c>
      <c r="B1656" s="1" t="s">
        <v>1702</v>
      </c>
      <c r="C1656" s="1" t="s">
        <v>162</v>
      </c>
      <c r="D1656">
        <f>MONTH(StockData[[#This Row],[DATE]])</f>
        <v>7</v>
      </c>
      <c r="E1656">
        <v>2024</v>
      </c>
      <c r="F1656" t="s">
        <v>163</v>
      </c>
      <c r="G1656" t="str">
        <f>"Q"&amp;ROUNDUP(StockData[[#This Row],[Month Number]]/3,0)</f>
        <v>Q3</v>
      </c>
      <c r="H1656" s="1" t="s">
        <v>1565</v>
      </c>
      <c r="I1656" s="1" t="s">
        <v>1566</v>
      </c>
      <c r="J1656" t="s">
        <v>30</v>
      </c>
      <c r="K1656">
        <v>4160</v>
      </c>
      <c r="L1656">
        <v>4325</v>
      </c>
      <c r="M1656">
        <v>4160</v>
      </c>
      <c r="N1656">
        <v>4178.45</v>
      </c>
      <c r="O1656">
        <v>4297.2</v>
      </c>
      <c r="P1656">
        <v>4315.55</v>
      </c>
      <c r="Q1656">
        <v>4271.66</v>
      </c>
      <c r="R1656">
        <v>5613364</v>
      </c>
      <c r="S1656">
        <v>23978361639.450001</v>
      </c>
      <c r="T1656">
        <v>361931</v>
      </c>
      <c r="U1656">
        <v>3043655</v>
      </c>
      <c r="V1656">
        <v>54.22</v>
      </c>
      <c r="W1656" s="3">
        <f>StockData[[#This Row],[CLOSE]]-StockData[[#This Row],[PREV. CLOSE]]</f>
        <v>137.10000000000036</v>
      </c>
      <c r="X1656" s="2">
        <f>IFERROR((StockData[[#This Row],[CLOSE]]-StockData[[#This Row],[PREV. CLOSE]])/StockData[[#This Row],[PREV. CLOSE]],0)</f>
        <v>3.2811209898407391E-2</v>
      </c>
      <c r="Y1656" t="str">
        <f>IF(StockData[[#This Row],[Daily Return %]]&gt;0,"Gain",IF(StockData[[#This Row],[Daily Return %]]&lt;0,"Loss","No Change"))</f>
        <v>Gain</v>
      </c>
    </row>
    <row r="1657" spans="1:25" x14ac:dyDescent="0.3">
      <c r="A1657" s="1">
        <v>45492</v>
      </c>
      <c r="B1657" s="1" t="s">
        <v>1703</v>
      </c>
      <c r="C1657" s="1" t="s">
        <v>162</v>
      </c>
      <c r="D1657">
        <f>MONTH(StockData[[#This Row],[DATE]])</f>
        <v>7</v>
      </c>
      <c r="E1657">
        <v>2024</v>
      </c>
      <c r="F1657" t="s">
        <v>163</v>
      </c>
      <c r="G1657" t="str">
        <f>"Q"&amp;ROUNDUP(StockData[[#This Row],[Month Number]]/3,0)</f>
        <v>Q3</v>
      </c>
      <c r="H1657" s="1" t="s">
        <v>1565</v>
      </c>
      <c r="I1657" s="1" t="s">
        <v>1566</v>
      </c>
      <c r="J1657" t="s">
        <v>30</v>
      </c>
      <c r="K1657">
        <v>4317.3999999999996</v>
      </c>
      <c r="L1657">
        <v>4358.75</v>
      </c>
      <c r="M1657">
        <v>4285.25</v>
      </c>
      <c r="N1657">
        <v>4315.55</v>
      </c>
      <c r="O1657">
        <v>4298</v>
      </c>
      <c r="P1657">
        <v>4302.3999999999996</v>
      </c>
      <c r="Q1657">
        <v>4319.1499999999996</v>
      </c>
      <c r="R1657">
        <v>3903354</v>
      </c>
      <c r="S1657">
        <v>16859178396.200001</v>
      </c>
      <c r="T1657">
        <v>290294</v>
      </c>
      <c r="U1657">
        <v>2160304</v>
      </c>
      <c r="V1657">
        <v>55.34</v>
      </c>
      <c r="W1657" s="3">
        <f>StockData[[#This Row],[CLOSE]]-StockData[[#This Row],[PREV. CLOSE]]</f>
        <v>-13.150000000000546</v>
      </c>
      <c r="X1657" s="2">
        <f>IFERROR((StockData[[#This Row],[CLOSE]]-StockData[[#This Row],[PREV. CLOSE]])/StockData[[#This Row],[PREV. CLOSE]],0)</f>
        <v>-3.0471202975288305E-3</v>
      </c>
      <c r="Y1657" t="str">
        <f>IF(StockData[[#This Row],[Daily Return %]]&gt;0,"Gain",IF(StockData[[#This Row],[Daily Return %]]&lt;0,"Loss","No Change"))</f>
        <v>Loss</v>
      </c>
    </row>
    <row r="1658" spans="1:25" x14ac:dyDescent="0.3">
      <c r="A1658" s="1">
        <v>45495</v>
      </c>
      <c r="B1658" s="1" t="s">
        <v>1704</v>
      </c>
      <c r="C1658" s="1" t="s">
        <v>162</v>
      </c>
      <c r="D1658">
        <f>MONTH(StockData[[#This Row],[DATE]])</f>
        <v>7</v>
      </c>
      <c r="E1658">
        <v>2024</v>
      </c>
      <c r="F1658" t="s">
        <v>163</v>
      </c>
      <c r="G1658" t="str">
        <f>"Q"&amp;ROUNDUP(StockData[[#This Row],[Month Number]]/3,0)</f>
        <v>Q3</v>
      </c>
      <c r="H1658" s="1" t="s">
        <v>1565</v>
      </c>
      <c r="I1658" s="1" t="s">
        <v>1566</v>
      </c>
      <c r="J1658" t="s">
        <v>30</v>
      </c>
      <c r="K1658">
        <v>4299.95</v>
      </c>
      <c r="L1658">
        <v>4319.95</v>
      </c>
      <c r="M1658">
        <v>4265</v>
      </c>
      <c r="N1658">
        <v>4302.3999999999996</v>
      </c>
      <c r="O1658">
        <v>4282.1000000000004</v>
      </c>
      <c r="P1658">
        <v>4287.3500000000004</v>
      </c>
      <c r="Q1658">
        <v>4292.1400000000003</v>
      </c>
      <c r="R1658">
        <v>1896386</v>
      </c>
      <c r="S1658">
        <v>8139560522.25</v>
      </c>
      <c r="T1658">
        <v>132112</v>
      </c>
      <c r="U1658">
        <v>1295930</v>
      </c>
      <c r="V1658">
        <v>68.34</v>
      </c>
      <c r="W1658" s="3">
        <f>StockData[[#This Row],[CLOSE]]-StockData[[#This Row],[PREV. CLOSE]]</f>
        <v>-15.049999999999272</v>
      </c>
      <c r="X1658" s="2">
        <f>IFERROR((StockData[[#This Row],[CLOSE]]-StockData[[#This Row],[PREV. CLOSE]])/StockData[[#This Row],[PREV. CLOSE]],0)</f>
        <v>-3.4980476013386189E-3</v>
      </c>
      <c r="Y1658" t="str">
        <f>IF(StockData[[#This Row],[Daily Return %]]&gt;0,"Gain",IF(StockData[[#This Row],[Daily Return %]]&lt;0,"Loss","No Change"))</f>
        <v>Loss</v>
      </c>
    </row>
    <row r="1659" spans="1:25" x14ac:dyDescent="0.3">
      <c r="A1659" s="1">
        <v>45496</v>
      </c>
      <c r="B1659" s="1" t="s">
        <v>1705</v>
      </c>
      <c r="C1659" s="1" t="s">
        <v>162</v>
      </c>
      <c r="D1659">
        <f>MONTH(StockData[[#This Row],[DATE]])</f>
        <v>7</v>
      </c>
      <c r="E1659">
        <v>2024</v>
      </c>
      <c r="F1659" t="s">
        <v>163</v>
      </c>
      <c r="G1659" t="str">
        <f>"Q"&amp;ROUNDUP(StockData[[#This Row],[Month Number]]/3,0)</f>
        <v>Q3</v>
      </c>
      <c r="H1659" s="1" t="s">
        <v>1565</v>
      </c>
      <c r="I1659" s="1" t="s">
        <v>1566</v>
      </c>
      <c r="J1659" t="s">
        <v>30</v>
      </c>
      <c r="K1659">
        <v>4283</v>
      </c>
      <c r="L1659">
        <v>4361.7</v>
      </c>
      <c r="M1659">
        <v>4266.3</v>
      </c>
      <c r="N1659">
        <v>4287.3500000000004</v>
      </c>
      <c r="O1659">
        <v>4311</v>
      </c>
      <c r="P1659">
        <v>4302.3500000000004</v>
      </c>
      <c r="Q1659">
        <v>4302.1899999999996</v>
      </c>
      <c r="R1659">
        <v>2365208</v>
      </c>
      <c r="S1659">
        <v>10175578824.25</v>
      </c>
      <c r="T1659">
        <v>180645</v>
      </c>
      <c r="U1659">
        <v>1466191</v>
      </c>
      <c r="V1659">
        <v>61.99</v>
      </c>
      <c r="W1659" s="3">
        <f>StockData[[#This Row],[CLOSE]]-StockData[[#This Row],[PREV. CLOSE]]</f>
        <v>15</v>
      </c>
      <c r="X1659" s="2">
        <f>IFERROR((StockData[[#This Row],[CLOSE]]-StockData[[#This Row],[PREV. CLOSE]])/StockData[[#This Row],[PREV. CLOSE]],0)</f>
        <v>3.4986646763152059E-3</v>
      </c>
      <c r="Y1659" t="str">
        <f>IF(StockData[[#This Row],[Daily Return %]]&gt;0,"Gain",IF(StockData[[#This Row],[Daily Return %]]&lt;0,"Loss","No Change"))</f>
        <v>Gain</v>
      </c>
    </row>
    <row r="1660" spans="1:25" x14ac:dyDescent="0.3">
      <c r="A1660" s="1">
        <v>45497</v>
      </c>
      <c r="B1660" s="1" t="s">
        <v>1706</v>
      </c>
      <c r="C1660" s="1" t="s">
        <v>162</v>
      </c>
      <c r="D1660">
        <f>MONTH(StockData[[#This Row],[DATE]])</f>
        <v>7</v>
      </c>
      <c r="E1660">
        <v>2024</v>
      </c>
      <c r="F1660" t="s">
        <v>163</v>
      </c>
      <c r="G1660" t="str">
        <f>"Q"&amp;ROUNDUP(StockData[[#This Row],[Month Number]]/3,0)</f>
        <v>Q3</v>
      </c>
      <c r="H1660" s="1" t="s">
        <v>1565</v>
      </c>
      <c r="I1660" s="1" t="s">
        <v>1566</v>
      </c>
      <c r="J1660" t="s">
        <v>30</v>
      </c>
      <c r="K1660">
        <v>4287.5</v>
      </c>
      <c r="L1660">
        <v>4339.1000000000004</v>
      </c>
      <c r="M1660">
        <v>4268.1000000000004</v>
      </c>
      <c r="N1660">
        <v>4302.3500000000004</v>
      </c>
      <c r="O1660">
        <v>4305</v>
      </c>
      <c r="P1660">
        <v>4306.25</v>
      </c>
      <c r="Q1660">
        <v>4309.5</v>
      </c>
      <c r="R1660">
        <v>1809793</v>
      </c>
      <c r="S1660">
        <v>7799303896.9499998</v>
      </c>
      <c r="T1660">
        <v>118444</v>
      </c>
      <c r="U1660">
        <v>1152683</v>
      </c>
      <c r="V1660">
        <v>63.69</v>
      </c>
      <c r="W1660" s="3">
        <f>StockData[[#This Row],[CLOSE]]-StockData[[#This Row],[PREV. CLOSE]]</f>
        <v>3.8999999999996362</v>
      </c>
      <c r="X1660" s="2">
        <f>IFERROR((StockData[[#This Row],[CLOSE]]-StockData[[#This Row],[PREV. CLOSE]])/StockData[[#This Row],[PREV. CLOSE]],0)</f>
        <v>9.0648134159230088E-4</v>
      </c>
      <c r="Y1660" t="str">
        <f>IF(StockData[[#This Row],[Daily Return %]]&gt;0,"Gain",IF(StockData[[#This Row],[Daily Return %]]&lt;0,"Loss","No Change"))</f>
        <v>Gain</v>
      </c>
    </row>
    <row r="1661" spans="1:25" x14ac:dyDescent="0.3">
      <c r="A1661" s="1">
        <v>45498</v>
      </c>
      <c r="B1661" s="1" t="s">
        <v>1707</v>
      </c>
      <c r="C1661" s="1" t="s">
        <v>162</v>
      </c>
      <c r="D1661">
        <f>MONTH(StockData[[#This Row],[DATE]])</f>
        <v>7</v>
      </c>
      <c r="E1661">
        <v>2024</v>
      </c>
      <c r="F1661" t="s">
        <v>163</v>
      </c>
      <c r="G1661" t="str">
        <f>"Q"&amp;ROUNDUP(StockData[[#This Row],[Month Number]]/3,0)</f>
        <v>Q3</v>
      </c>
      <c r="H1661" s="1" t="s">
        <v>1565</v>
      </c>
      <c r="I1661" s="1" t="s">
        <v>1566</v>
      </c>
      <c r="J1661" t="s">
        <v>30</v>
      </c>
      <c r="K1661">
        <v>4295</v>
      </c>
      <c r="L1661">
        <v>4343</v>
      </c>
      <c r="M1661">
        <v>4274.2</v>
      </c>
      <c r="N1661">
        <v>4306.25</v>
      </c>
      <c r="O1661">
        <v>4332.25</v>
      </c>
      <c r="P1661">
        <v>4322.5</v>
      </c>
      <c r="Q1661">
        <v>4314.53</v>
      </c>
      <c r="R1661">
        <v>2810342</v>
      </c>
      <c r="S1661">
        <v>12125310419.4</v>
      </c>
      <c r="T1661">
        <v>196421</v>
      </c>
      <c r="U1661">
        <v>1830024</v>
      </c>
      <c r="V1661">
        <v>65.12</v>
      </c>
      <c r="W1661" s="3">
        <f>StockData[[#This Row],[CLOSE]]-StockData[[#This Row],[PREV. CLOSE]]</f>
        <v>16.25</v>
      </c>
      <c r="X1661" s="2">
        <f>IFERROR((StockData[[#This Row],[CLOSE]]-StockData[[#This Row],[PREV. CLOSE]])/StockData[[#This Row],[PREV. CLOSE]],0)</f>
        <v>3.7735849056603774E-3</v>
      </c>
      <c r="Y1661" t="str">
        <f>IF(StockData[[#This Row],[Daily Return %]]&gt;0,"Gain",IF(StockData[[#This Row],[Daily Return %]]&lt;0,"Loss","No Change"))</f>
        <v>Gain</v>
      </c>
    </row>
    <row r="1662" spans="1:25" x14ac:dyDescent="0.3">
      <c r="A1662" s="1">
        <v>45499</v>
      </c>
      <c r="B1662" s="1" t="s">
        <v>1708</v>
      </c>
      <c r="C1662" s="1" t="s">
        <v>162</v>
      </c>
      <c r="D1662">
        <f>MONTH(StockData[[#This Row],[DATE]])</f>
        <v>7</v>
      </c>
      <c r="E1662">
        <v>2024</v>
      </c>
      <c r="F1662" t="s">
        <v>163</v>
      </c>
      <c r="G1662" t="str">
        <f>"Q"&amp;ROUNDUP(StockData[[#This Row],[Month Number]]/3,0)</f>
        <v>Q3</v>
      </c>
      <c r="H1662" s="1" t="s">
        <v>1565</v>
      </c>
      <c r="I1662" s="1" t="s">
        <v>1566</v>
      </c>
      <c r="J1662" t="s">
        <v>30</v>
      </c>
      <c r="K1662">
        <v>4350</v>
      </c>
      <c r="L1662">
        <v>4422.45</v>
      </c>
      <c r="M1662">
        <v>4337.05</v>
      </c>
      <c r="N1662">
        <v>4322.5</v>
      </c>
      <c r="O1662">
        <v>4393.6499999999996</v>
      </c>
      <c r="P1662">
        <v>4387.8500000000004</v>
      </c>
      <c r="Q1662">
        <v>4390.46</v>
      </c>
      <c r="R1662">
        <v>3552210</v>
      </c>
      <c r="S1662">
        <v>15595841522.450001</v>
      </c>
      <c r="T1662">
        <v>167036</v>
      </c>
      <c r="U1662">
        <v>2259693</v>
      </c>
      <c r="V1662">
        <v>63.61</v>
      </c>
      <c r="W1662" s="3">
        <f>StockData[[#This Row],[CLOSE]]-StockData[[#This Row],[PREV. CLOSE]]</f>
        <v>65.350000000000364</v>
      </c>
      <c r="X1662" s="2">
        <f>IFERROR((StockData[[#This Row],[CLOSE]]-StockData[[#This Row],[PREV. CLOSE]])/StockData[[#This Row],[PREV. CLOSE]],0)</f>
        <v>1.5118565644881518E-2</v>
      </c>
      <c r="Y1662" t="str">
        <f>IF(StockData[[#This Row],[Daily Return %]]&gt;0,"Gain",IF(StockData[[#This Row],[Daily Return %]]&lt;0,"Loss","No Change"))</f>
        <v>Gain</v>
      </c>
    </row>
    <row r="1663" spans="1:25" x14ac:dyDescent="0.3">
      <c r="A1663" s="1">
        <v>45502</v>
      </c>
      <c r="B1663" s="1" t="s">
        <v>1709</v>
      </c>
      <c r="C1663" s="1" t="s">
        <v>162</v>
      </c>
      <c r="D1663">
        <f>MONTH(StockData[[#This Row],[DATE]])</f>
        <v>7</v>
      </c>
      <c r="E1663">
        <v>2024</v>
      </c>
      <c r="F1663" t="s">
        <v>163</v>
      </c>
      <c r="G1663" t="str">
        <f>"Q"&amp;ROUNDUP(StockData[[#This Row],[Month Number]]/3,0)</f>
        <v>Q3</v>
      </c>
      <c r="H1663" s="1" t="s">
        <v>1565</v>
      </c>
      <c r="I1663" s="1" t="s">
        <v>1566</v>
      </c>
      <c r="J1663" t="s">
        <v>30</v>
      </c>
      <c r="K1663">
        <v>4415</v>
      </c>
      <c r="L1663">
        <v>4431</v>
      </c>
      <c r="M1663">
        <v>4371</v>
      </c>
      <c r="N1663">
        <v>4387.8500000000004</v>
      </c>
      <c r="O1663">
        <v>4380</v>
      </c>
      <c r="P1663">
        <v>4381.1000000000004</v>
      </c>
      <c r="Q1663">
        <v>4390.57</v>
      </c>
      <c r="R1663">
        <v>1746803</v>
      </c>
      <c r="S1663">
        <v>7669454915.1499996</v>
      </c>
      <c r="T1663">
        <v>119852</v>
      </c>
      <c r="U1663">
        <v>1260177</v>
      </c>
      <c r="V1663">
        <v>72.14</v>
      </c>
      <c r="W1663" s="3">
        <f>StockData[[#This Row],[CLOSE]]-StockData[[#This Row],[PREV. CLOSE]]</f>
        <v>-6.75</v>
      </c>
      <c r="X1663" s="2">
        <f>IFERROR((StockData[[#This Row],[CLOSE]]-StockData[[#This Row],[PREV. CLOSE]])/StockData[[#This Row],[PREV. CLOSE]],0)</f>
        <v>-1.5383388219743152E-3</v>
      </c>
      <c r="Y1663" t="str">
        <f>IF(StockData[[#This Row],[Daily Return %]]&gt;0,"Gain",IF(StockData[[#This Row],[Daily Return %]]&lt;0,"Loss","No Change"))</f>
        <v>Loss</v>
      </c>
    </row>
    <row r="1664" spans="1:25" x14ac:dyDescent="0.3">
      <c r="A1664" s="1">
        <v>45503</v>
      </c>
      <c r="B1664" s="1" t="s">
        <v>1710</v>
      </c>
      <c r="C1664" s="1" t="s">
        <v>162</v>
      </c>
      <c r="D1664">
        <f>MONTH(StockData[[#This Row],[DATE]])</f>
        <v>7</v>
      </c>
      <c r="E1664">
        <v>2024</v>
      </c>
      <c r="F1664" t="s">
        <v>163</v>
      </c>
      <c r="G1664" t="str">
        <f>"Q"&amp;ROUNDUP(StockData[[#This Row],[Month Number]]/3,0)</f>
        <v>Q3</v>
      </c>
      <c r="H1664" s="1" t="s">
        <v>1565</v>
      </c>
      <c r="I1664" s="1" t="s">
        <v>1566</v>
      </c>
      <c r="J1664" t="s">
        <v>30</v>
      </c>
      <c r="K1664">
        <v>4391.1000000000004</v>
      </c>
      <c r="L1664">
        <v>4398</v>
      </c>
      <c r="M1664">
        <v>4327.3</v>
      </c>
      <c r="N1664">
        <v>4381.1000000000004</v>
      </c>
      <c r="O1664">
        <v>4353.1499999999996</v>
      </c>
      <c r="P1664">
        <v>4365.3500000000004</v>
      </c>
      <c r="Q1664">
        <v>4358.33</v>
      </c>
      <c r="R1664">
        <v>1797906</v>
      </c>
      <c r="S1664">
        <v>7835871346.1000004</v>
      </c>
      <c r="T1664">
        <v>145705</v>
      </c>
      <c r="U1664">
        <v>1275115</v>
      </c>
      <c r="V1664">
        <v>70.92</v>
      </c>
      <c r="W1664" s="3">
        <f>StockData[[#This Row],[CLOSE]]-StockData[[#This Row],[PREV. CLOSE]]</f>
        <v>-15.75</v>
      </c>
      <c r="X1664" s="2">
        <f>IFERROR((StockData[[#This Row],[CLOSE]]-StockData[[#This Row],[PREV. CLOSE]])/StockData[[#This Row],[PREV. CLOSE]],0)</f>
        <v>-3.5949875602017756E-3</v>
      </c>
      <c r="Y1664" t="str">
        <f>IF(StockData[[#This Row],[Daily Return %]]&gt;0,"Gain",IF(StockData[[#This Row],[Daily Return %]]&lt;0,"Loss","No Change"))</f>
        <v>Loss</v>
      </c>
    </row>
    <row r="1665" spans="1:25" x14ac:dyDescent="0.3">
      <c r="A1665" s="1">
        <v>45504</v>
      </c>
      <c r="B1665" s="1" t="s">
        <v>1711</v>
      </c>
      <c r="C1665" s="1" t="s">
        <v>162</v>
      </c>
      <c r="D1665">
        <f>MONTH(StockData[[#This Row],[DATE]])</f>
        <v>7</v>
      </c>
      <c r="E1665">
        <v>2024</v>
      </c>
      <c r="F1665" t="s">
        <v>163</v>
      </c>
      <c r="G1665" t="str">
        <f>"Q"&amp;ROUNDUP(StockData[[#This Row],[Month Number]]/3,0)</f>
        <v>Q3</v>
      </c>
      <c r="H1665" s="1" t="s">
        <v>1565</v>
      </c>
      <c r="I1665" s="1" t="s">
        <v>1566</v>
      </c>
      <c r="J1665" t="s">
        <v>30</v>
      </c>
      <c r="K1665">
        <v>4350</v>
      </c>
      <c r="L1665">
        <v>4414</v>
      </c>
      <c r="M1665">
        <v>4345</v>
      </c>
      <c r="N1665">
        <v>4365.3500000000004</v>
      </c>
      <c r="O1665">
        <v>4392</v>
      </c>
      <c r="P1665">
        <v>4385.3500000000004</v>
      </c>
      <c r="Q1665">
        <v>4387.3500000000004</v>
      </c>
      <c r="R1665">
        <v>2330091</v>
      </c>
      <c r="S1665">
        <v>10222933214.049999</v>
      </c>
      <c r="T1665">
        <v>166542</v>
      </c>
      <c r="U1665">
        <v>1726235</v>
      </c>
      <c r="V1665">
        <v>74.08</v>
      </c>
      <c r="W1665" s="3">
        <f>StockData[[#This Row],[CLOSE]]-StockData[[#This Row],[PREV. CLOSE]]</f>
        <v>20</v>
      </c>
      <c r="X1665" s="2">
        <f>IFERROR((StockData[[#This Row],[CLOSE]]-StockData[[#This Row],[PREV. CLOSE]])/StockData[[#This Row],[PREV. CLOSE]],0)</f>
        <v>4.5815341267023257E-3</v>
      </c>
      <c r="Y1665" t="str">
        <f>IF(StockData[[#This Row],[Daily Return %]]&gt;0,"Gain",IF(StockData[[#This Row],[Daily Return %]]&lt;0,"Loss","No Change"))</f>
        <v>Gain</v>
      </c>
    </row>
    <row r="1666" spans="1:25" x14ac:dyDescent="0.3">
      <c r="A1666" s="1">
        <v>45505</v>
      </c>
      <c r="B1666" s="1" t="s">
        <v>1712</v>
      </c>
      <c r="C1666" s="1" t="s">
        <v>186</v>
      </c>
      <c r="D1666">
        <f>MONTH(StockData[[#This Row],[DATE]])</f>
        <v>8</v>
      </c>
      <c r="E1666">
        <v>2024</v>
      </c>
      <c r="F1666" t="s">
        <v>163</v>
      </c>
      <c r="G1666" t="str">
        <f>"Q"&amp;ROUNDUP(StockData[[#This Row],[Month Number]]/3,0)</f>
        <v>Q3</v>
      </c>
      <c r="H1666" s="1" t="s">
        <v>1565</v>
      </c>
      <c r="I1666" s="1" t="s">
        <v>1566</v>
      </c>
      <c r="J1666" t="s">
        <v>30</v>
      </c>
      <c r="K1666">
        <v>4399.3999999999996</v>
      </c>
      <c r="L1666">
        <v>4419.3</v>
      </c>
      <c r="M1666">
        <v>4365.05</v>
      </c>
      <c r="N1666">
        <v>4385.3500000000004</v>
      </c>
      <c r="O1666">
        <v>4387</v>
      </c>
      <c r="P1666">
        <v>4397.1000000000004</v>
      </c>
      <c r="Q1666">
        <v>4390.04</v>
      </c>
      <c r="R1666">
        <v>2202244</v>
      </c>
      <c r="S1666">
        <v>9667930574.8500004</v>
      </c>
      <c r="T1666">
        <v>125252</v>
      </c>
      <c r="U1666">
        <v>1406101</v>
      </c>
      <c r="V1666">
        <v>63.85</v>
      </c>
      <c r="W1666" s="3">
        <f>StockData[[#This Row],[CLOSE]]-StockData[[#This Row],[PREV. CLOSE]]</f>
        <v>11.75</v>
      </c>
      <c r="X1666" s="2">
        <f>IFERROR((StockData[[#This Row],[CLOSE]]-StockData[[#This Row],[PREV. CLOSE]])/StockData[[#This Row],[PREV. CLOSE]],0)</f>
        <v>2.6793756484659145E-3</v>
      </c>
      <c r="Y1666" t="str">
        <f>IF(StockData[[#This Row],[Daily Return %]]&gt;0,"Gain",IF(StockData[[#This Row],[Daily Return %]]&lt;0,"Loss","No Change"))</f>
        <v>Gain</v>
      </c>
    </row>
    <row r="1667" spans="1:25" x14ac:dyDescent="0.3">
      <c r="A1667" s="1">
        <v>45506</v>
      </c>
      <c r="B1667" s="1" t="s">
        <v>1713</v>
      </c>
      <c r="C1667" s="1" t="s">
        <v>186</v>
      </c>
      <c r="D1667">
        <f>MONTH(StockData[[#This Row],[DATE]])</f>
        <v>8</v>
      </c>
      <c r="E1667">
        <v>2024</v>
      </c>
      <c r="F1667" t="s">
        <v>163</v>
      </c>
      <c r="G1667" t="str">
        <f>"Q"&amp;ROUNDUP(StockData[[#This Row],[Month Number]]/3,0)</f>
        <v>Q3</v>
      </c>
      <c r="H1667" s="1" t="s">
        <v>1565</v>
      </c>
      <c r="I1667" s="1" t="s">
        <v>1566</v>
      </c>
      <c r="J1667" t="s">
        <v>30</v>
      </c>
      <c r="K1667">
        <v>4365</v>
      </c>
      <c r="L1667">
        <v>4398</v>
      </c>
      <c r="M1667">
        <v>4270</v>
      </c>
      <c r="N1667">
        <v>4397.1000000000004</v>
      </c>
      <c r="O1667">
        <v>4283.8500000000004</v>
      </c>
      <c r="P1667">
        <v>4283.05</v>
      </c>
      <c r="Q1667">
        <v>4309.34</v>
      </c>
      <c r="R1667">
        <v>2811282</v>
      </c>
      <c r="S1667">
        <v>12114777969.549999</v>
      </c>
      <c r="T1667">
        <v>213069</v>
      </c>
      <c r="U1667">
        <v>1705592</v>
      </c>
      <c r="V1667">
        <v>60.67</v>
      </c>
      <c r="W1667" s="3">
        <f>StockData[[#This Row],[CLOSE]]-StockData[[#This Row],[PREV. CLOSE]]</f>
        <v>-114.05000000000018</v>
      </c>
      <c r="X1667" s="2">
        <f>IFERROR((StockData[[#This Row],[CLOSE]]-StockData[[#This Row],[PREV. CLOSE]])/StockData[[#This Row],[PREV. CLOSE]],0)</f>
        <v>-2.5937549748698045E-2</v>
      </c>
      <c r="Y1667" t="str">
        <f>IF(StockData[[#This Row],[Daily Return %]]&gt;0,"Gain",IF(StockData[[#This Row],[Daily Return %]]&lt;0,"Loss","No Change"))</f>
        <v>Loss</v>
      </c>
    </row>
    <row r="1668" spans="1:25" x14ac:dyDescent="0.3">
      <c r="A1668" s="1">
        <v>45509</v>
      </c>
      <c r="B1668" s="1" t="s">
        <v>1714</v>
      </c>
      <c r="C1668" s="1" t="s">
        <v>186</v>
      </c>
      <c r="D1668">
        <f>MONTH(StockData[[#This Row],[DATE]])</f>
        <v>8</v>
      </c>
      <c r="E1668">
        <v>2024</v>
      </c>
      <c r="F1668" t="s">
        <v>163</v>
      </c>
      <c r="G1668" t="str">
        <f>"Q"&amp;ROUNDUP(StockData[[#This Row],[Month Number]]/3,0)</f>
        <v>Q3</v>
      </c>
      <c r="H1668" s="1" t="s">
        <v>1565</v>
      </c>
      <c r="I1668" s="1" t="s">
        <v>1566</v>
      </c>
      <c r="J1668" t="s">
        <v>30</v>
      </c>
      <c r="K1668">
        <v>4239</v>
      </c>
      <c r="L1668">
        <v>4239</v>
      </c>
      <c r="M1668">
        <v>4110.5</v>
      </c>
      <c r="N1668">
        <v>4283.05</v>
      </c>
      <c r="O1668">
        <v>4160</v>
      </c>
      <c r="P1668">
        <v>4155.05</v>
      </c>
      <c r="Q1668">
        <v>4165.25</v>
      </c>
      <c r="R1668">
        <v>2787771</v>
      </c>
      <c r="S1668">
        <v>11611760562.200001</v>
      </c>
      <c r="T1668">
        <v>169844</v>
      </c>
      <c r="U1668">
        <v>1792731</v>
      </c>
      <c r="V1668">
        <v>64.31</v>
      </c>
      <c r="W1668" s="3">
        <f>StockData[[#This Row],[CLOSE]]-StockData[[#This Row],[PREV. CLOSE]]</f>
        <v>-128</v>
      </c>
      <c r="X1668" s="2">
        <f>IFERROR((StockData[[#This Row],[CLOSE]]-StockData[[#This Row],[PREV. CLOSE]])/StockData[[#This Row],[PREV. CLOSE]],0)</f>
        <v>-2.9885245327511935E-2</v>
      </c>
      <c r="Y1668" t="str">
        <f>IF(StockData[[#This Row],[Daily Return %]]&gt;0,"Gain",IF(StockData[[#This Row],[Daily Return %]]&lt;0,"Loss","No Change"))</f>
        <v>Loss</v>
      </c>
    </row>
    <row r="1669" spans="1:25" x14ac:dyDescent="0.3">
      <c r="A1669" s="1">
        <v>45510</v>
      </c>
      <c r="B1669" s="1" t="s">
        <v>1715</v>
      </c>
      <c r="C1669" s="1" t="s">
        <v>186</v>
      </c>
      <c r="D1669">
        <f>MONTH(StockData[[#This Row],[DATE]])</f>
        <v>8</v>
      </c>
      <c r="E1669">
        <v>2024</v>
      </c>
      <c r="F1669" t="s">
        <v>163</v>
      </c>
      <c r="G1669" t="str">
        <f>"Q"&amp;ROUNDUP(StockData[[#This Row],[Month Number]]/3,0)</f>
        <v>Q3</v>
      </c>
      <c r="H1669" s="1" t="s">
        <v>1565</v>
      </c>
      <c r="I1669" s="1" t="s">
        <v>1566</v>
      </c>
      <c r="J1669" t="s">
        <v>30</v>
      </c>
      <c r="K1669">
        <v>4170.95</v>
      </c>
      <c r="L1669">
        <v>4258.25</v>
      </c>
      <c r="M1669">
        <v>4160.8</v>
      </c>
      <c r="N1669">
        <v>4155.05</v>
      </c>
      <c r="O1669">
        <v>4175.1000000000004</v>
      </c>
      <c r="P1669">
        <v>4171.2</v>
      </c>
      <c r="Q1669">
        <v>4193.9799999999996</v>
      </c>
      <c r="R1669">
        <v>2203067</v>
      </c>
      <c r="S1669">
        <v>9239608320.0499992</v>
      </c>
      <c r="T1669">
        <v>134281</v>
      </c>
      <c r="U1669">
        <v>1428036</v>
      </c>
      <c r="V1669">
        <v>64.819999999999993</v>
      </c>
      <c r="W1669" s="3">
        <f>StockData[[#This Row],[CLOSE]]-StockData[[#This Row],[PREV. CLOSE]]</f>
        <v>16.149999999999636</v>
      </c>
      <c r="X1669" s="2">
        <f>IFERROR((StockData[[#This Row],[CLOSE]]-StockData[[#This Row],[PREV. CLOSE]])/StockData[[#This Row],[PREV. CLOSE]],0)</f>
        <v>3.8868365001623654E-3</v>
      </c>
      <c r="Y1669" t="str">
        <f>IF(StockData[[#This Row],[Daily Return %]]&gt;0,"Gain",IF(StockData[[#This Row],[Daily Return %]]&lt;0,"Loss","No Change"))</f>
        <v>Gain</v>
      </c>
    </row>
    <row r="1670" spans="1:25" x14ac:dyDescent="0.3">
      <c r="A1670" s="1">
        <v>45511</v>
      </c>
      <c r="B1670" s="1" t="s">
        <v>1716</v>
      </c>
      <c r="C1670" s="1" t="s">
        <v>186</v>
      </c>
      <c r="D1670">
        <f>MONTH(StockData[[#This Row],[DATE]])</f>
        <v>8</v>
      </c>
      <c r="E1670">
        <v>2024</v>
      </c>
      <c r="F1670" t="s">
        <v>163</v>
      </c>
      <c r="G1670" t="str">
        <f>"Q"&amp;ROUNDUP(StockData[[#This Row],[Month Number]]/3,0)</f>
        <v>Q3</v>
      </c>
      <c r="H1670" s="1" t="s">
        <v>1565</v>
      </c>
      <c r="I1670" s="1" t="s">
        <v>1566</v>
      </c>
      <c r="J1670" t="s">
        <v>30</v>
      </c>
      <c r="K1670">
        <v>4228</v>
      </c>
      <c r="L1670">
        <v>4244.95</v>
      </c>
      <c r="M1670">
        <v>4180.3</v>
      </c>
      <c r="N1670">
        <v>4171.2</v>
      </c>
      <c r="O1670">
        <v>4201</v>
      </c>
      <c r="P1670">
        <v>4200.45</v>
      </c>
      <c r="Q1670">
        <v>4201.58</v>
      </c>
      <c r="R1670">
        <v>1237666</v>
      </c>
      <c r="S1670">
        <v>5200150778.8500004</v>
      </c>
      <c r="T1670">
        <v>102627</v>
      </c>
      <c r="U1670">
        <v>796283</v>
      </c>
      <c r="V1670">
        <v>64.34</v>
      </c>
      <c r="W1670" s="3">
        <f>StockData[[#This Row],[CLOSE]]-StockData[[#This Row],[PREV. CLOSE]]</f>
        <v>29.25</v>
      </c>
      <c r="X1670" s="2">
        <f>IFERROR((StockData[[#This Row],[CLOSE]]-StockData[[#This Row],[PREV. CLOSE]])/StockData[[#This Row],[PREV. CLOSE]],0)</f>
        <v>7.0123705408515541E-3</v>
      </c>
      <c r="Y1670" t="str">
        <f>IF(StockData[[#This Row],[Daily Return %]]&gt;0,"Gain",IF(StockData[[#This Row],[Daily Return %]]&lt;0,"Loss","No Change"))</f>
        <v>Gain</v>
      </c>
    </row>
    <row r="1671" spans="1:25" x14ac:dyDescent="0.3">
      <c r="A1671" s="1">
        <v>45512</v>
      </c>
      <c r="B1671" s="1" t="s">
        <v>1717</v>
      </c>
      <c r="C1671" s="1" t="s">
        <v>186</v>
      </c>
      <c r="D1671">
        <f>MONTH(StockData[[#This Row],[DATE]])</f>
        <v>8</v>
      </c>
      <c r="E1671">
        <v>2024</v>
      </c>
      <c r="F1671" t="s">
        <v>163</v>
      </c>
      <c r="G1671" t="str">
        <f>"Q"&amp;ROUNDUP(StockData[[#This Row],[Month Number]]/3,0)</f>
        <v>Q3</v>
      </c>
      <c r="H1671" s="1" t="s">
        <v>1565</v>
      </c>
      <c r="I1671" s="1" t="s">
        <v>1566</v>
      </c>
      <c r="J1671" t="s">
        <v>30</v>
      </c>
      <c r="K1671">
        <v>4181</v>
      </c>
      <c r="L1671">
        <v>4232</v>
      </c>
      <c r="M1671">
        <v>4160</v>
      </c>
      <c r="N1671">
        <v>4200.45</v>
      </c>
      <c r="O1671">
        <v>4174</v>
      </c>
      <c r="P1671">
        <v>4172.55</v>
      </c>
      <c r="Q1671">
        <v>4190.47</v>
      </c>
      <c r="R1671">
        <v>2441283</v>
      </c>
      <c r="S1671">
        <v>10230119942.799999</v>
      </c>
      <c r="T1671">
        <v>120490</v>
      </c>
      <c r="U1671">
        <v>1684925</v>
      </c>
      <c r="V1671">
        <v>69.02</v>
      </c>
      <c r="W1671" s="3">
        <f>StockData[[#This Row],[CLOSE]]-StockData[[#This Row],[PREV. CLOSE]]</f>
        <v>-27.899999999999636</v>
      </c>
      <c r="X1671" s="2">
        <f>IFERROR((StockData[[#This Row],[CLOSE]]-StockData[[#This Row],[PREV. CLOSE]])/StockData[[#This Row],[PREV. CLOSE]],0)</f>
        <v>-6.6421454844122979E-3</v>
      </c>
      <c r="Y1671" t="str">
        <f>IF(StockData[[#This Row],[Daily Return %]]&gt;0,"Gain",IF(StockData[[#This Row],[Daily Return %]]&lt;0,"Loss","No Change"))</f>
        <v>Loss</v>
      </c>
    </row>
    <row r="1672" spans="1:25" x14ac:dyDescent="0.3">
      <c r="A1672" s="1">
        <v>45513</v>
      </c>
      <c r="B1672" s="1" t="s">
        <v>1718</v>
      </c>
      <c r="C1672" s="1" t="s">
        <v>186</v>
      </c>
      <c r="D1672">
        <f>MONTH(StockData[[#This Row],[DATE]])</f>
        <v>8</v>
      </c>
      <c r="E1672">
        <v>2024</v>
      </c>
      <c r="F1672" t="s">
        <v>163</v>
      </c>
      <c r="G1672" t="str">
        <f>"Q"&amp;ROUNDUP(StockData[[#This Row],[Month Number]]/3,0)</f>
        <v>Q3</v>
      </c>
      <c r="H1672" s="1" t="s">
        <v>1565</v>
      </c>
      <c r="I1672" s="1" t="s">
        <v>1566</v>
      </c>
      <c r="J1672" t="s">
        <v>30</v>
      </c>
      <c r="K1672">
        <v>4217</v>
      </c>
      <c r="L1672">
        <v>4253.6499999999996</v>
      </c>
      <c r="M1672">
        <v>4205.55</v>
      </c>
      <c r="N1672">
        <v>4172.55</v>
      </c>
      <c r="O1672">
        <v>4220</v>
      </c>
      <c r="P1672">
        <v>4228.75</v>
      </c>
      <c r="Q1672">
        <v>4233.82</v>
      </c>
      <c r="R1672">
        <v>1302536</v>
      </c>
      <c r="S1672">
        <v>5514705150.3500004</v>
      </c>
      <c r="T1672">
        <v>79876</v>
      </c>
      <c r="U1672">
        <v>835330</v>
      </c>
      <c r="V1672">
        <v>64.13</v>
      </c>
      <c r="W1672" s="3">
        <f>StockData[[#This Row],[CLOSE]]-StockData[[#This Row],[PREV. CLOSE]]</f>
        <v>56.199999999999818</v>
      </c>
      <c r="X1672" s="2">
        <f>IFERROR((StockData[[#This Row],[CLOSE]]-StockData[[#This Row],[PREV. CLOSE]])/StockData[[#This Row],[PREV. CLOSE]],0)</f>
        <v>1.3468981797701601E-2</v>
      </c>
      <c r="Y1672" t="str">
        <f>IF(StockData[[#This Row],[Daily Return %]]&gt;0,"Gain",IF(StockData[[#This Row],[Daily Return %]]&lt;0,"Loss","No Change"))</f>
        <v>Gain</v>
      </c>
    </row>
    <row r="1673" spans="1:25" x14ac:dyDescent="0.3">
      <c r="A1673" s="1">
        <v>45516</v>
      </c>
      <c r="B1673" s="1" t="s">
        <v>1719</v>
      </c>
      <c r="C1673" s="1" t="s">
        <v>186</v>
      </c>
      <c r="D1673">
        <f>MONTH(StockData[[#This Row],[DATE]])</f>
        <v>8</v>
      </c>
      <c r="E1673">
        <v>2024</v>
      </c>
      <c r="F1673" t="s">
        <v>163</v>
      </c>
      <c r="G1673" t="str">
        <f>"Q"&amp;ROUNDUP(StockData[[#This Row],[Month Number]]/3,0)</f>
        <v>Q3</v>
      </c>
      <c r="H1673" s="1" t="s">
        <v>1565</v>
      </c>
      <c r="I1673" s="1" t="s">
        <v>1566</v>
      </c>
      <c r="J1673" t="s">
        <v>30</v>
      </c>
      <c r="K1673">
        <v>4230</v>
      </c>
      <c r="L1673">
        <v>4239</v>
      </c>
      <c r="M1673">
        <v>4186.3500000000004</v>
      </c>
      <c r="N1673">
        <v>4228.75</v>
      </c>
      <c r="O1673">
        <v>4193.1000000000004</v>
      </c>
      <c r="P1673">
        <v>4195.6499999999996</v>
      </c>
      <c r="Q1673">
        <v>4210.62</v>
      </c>
      <c r="R1673">
        <v>936912</v>
      </c>
      <c r="S1673">
        <v>3944978151.5999999</v>
      </c>
      <c r="T1673">
        <v>86028</v>
      </c>
      <c r="U1673">
        <v>593190</v>
      </c>
      <c r="V1673">
        <v>63.31</v>
      </c>
      <c r="W1673" s="3">
        <f>StockData[[#This Row],[CLOSE]]-StockData[[#This Row],[PREV. CLOSE]]</f>
        <v>-33.100000000000364</v>
      </c>
      <c r="X1673" s="2">
        <f>IFERROR((StockData[[#This Row],[CLOSE]]-StockData[[#This Row],[PREV. CLOSE]])/StockData[[#This Row],[PREV. CLOSE]],0)</f>
        <v>-7.8273721548921937E-3</v>
      </c>
      <c r="Y1673" t="str">
        <f>IF(StockData[[#This Row],[Daily Return %]]&gt;0,"Gain",IF(StockData[[#This Row],[Daily Return %]]&lt;0,"Loss","No Change"))</f>
        <v>Loss</v>
      </c>
    </row>
    <row r="1674" spans="1:25" x14ac:dyDescent="0.3">
      <c r="A1674" s="1">
        <v>45517</v>
      </c>
      <c r="B1674" s="1" t="s">
        <v>1720</v>
      </c>
      <c r="C1674" s="1" t="s">
        <v>186</v>
      </c>
      <c r="D1674">
        <f>MONTH(StockData[[#This Row],[DATE]])</f>
        <v>8</v>
      </c>
      <c r="E1674">
        <v>2024</v>
      </c>
      <c r="F1674" t="s">
        <v>163</v>
      </c>
      <c r="G1674" t="str">
        <f>"Q"&amp;ROUNDUP(StockData[[#This Row],[Month Number]]/3,0)</f>
        <v>Q3</v>
      </c>
      <c r="H1674" s="1" t="s">
        <v>1565</v>
      </c>
      <c r="I1674" s="1" t="s">
        <v>1566</v>
      </c>
      <c r="J1674" t="s">
        <v>30</v>
      </c>
      <c r="K1674">
        <v>4213</v>
      </c>
      <c r="L1674">
        <v>4234</v>
      </c>
      <c r="M1674">
        <v>4183</v>
      </c>
      <c r="N1674">
        <v>4195.6499999999996</v>
      </c>
      <c r="O1674">
        <v>4197</v>
      </c>
      <c r="P1674">
        <v>4196.95</v>
      </c>
      <c r="Q1674">
        <v>4209.09</v>
      </c>
      <c r="R1674">
        <v>1495593</v>
      </c>
      <c r="S1674">
        <v>6295091175.5500002</v>
      </c>
      <c r="T1674">
        <v>99105</v>
      </c>
      <c r="U1674">
        <v>981192</v>
      </c>
      <c r="V1674">
        <v>65.61</v>
      </c>
      <c r="W1674" s="3">
        <f>StockData[[#This Row],[CLOSE]]-StockData[[#This Row],[PREV. CLOSE]]</f>
        <v>1.3000000000001819</v>
      </c>
      <c r="X1674" s="2">
        <f>IFERROR((StockData[[#This Row],[CLOSE]]-StockData[[#This Row],[PREV. CLOSE]])/StockData[[#This Row],[PREV. CLOSE]],0)</f>
        <v>3.0984472012684139E-4</v>
      </c>
      <c r="Y1674" t="str">
        <f>IF(StockData[[#This Row],[Daily Return %]]&gt;0,"Gain",IF(StockData[[#This Row],[Daily Return %]]&lt;0,"Loss","No Change"))</f>
        <v>Gain</v>
      </c>
    </row>
    <row r="1675" spans="1:25" x14ac:dyDescent="0.3">
      <c r="A1675" s="1">
        <v>45518</v>
      </c>
      <c r="B1675" s="1" t="s">
        <v>1721</v>
      </c>
      <c r="C1675" s="1" t="s">
        <v>186</v>
      </c>
      <c r="D1675">
        <f>MONTH(StockData[[#This Row],[DATE]])</f>
        <v>8</v>
      </c>
      <c r="E1675">
        <v>2024</v>
      </c>
      <c r="F1675" t="s">
        <v>163</v>
      </c>
      <c r="G1675" t="str">
        <f>"Q"&amp;ROUNDUP(StockData[[#This Row],[Month Number]]/3,0)</f>
        <v>Q3</v>
      </c>
      <c r="H1675" s="1" t="s">
        <v>1565</v>
      </c>
      <c r="I1675" s="1" t="s">
        <v>1566</v>
      </c>
      <c r="J1675" t="s">
        <v>30</v>
      </c>
      <c r="K1675">
        <v>4209</v>
      </c>
      <c r="L1675">
        <v>4306.2</v>
      </c>
      <c r="M1675">
        <v>4188.1499999999996</v>
      </c>
      <c r="N1675">
        <v>4196.95</v>
      </c>
      <c r="O1675">
        <v>4293</v>
      </c>
      <c r="P1675">
        <v>4295.25</v>
      </c>
      <c r="Q1675">
        <v>4265.75</v>
      </c>
      <c r="R1675">
        <v>3226545</v>
      </c>
      <c r="S1675">
        <v>13763619690.799999</v>
      </c>
      <c r="T1675">
        <v>182461</v>
      </c>
      <c r="U1675">
        <v>2058456</v>
      </c>
      <c r="V1675">
        <v>63.8</v>
      </c>
      <c r="W1675" s="3">
        <f>StockData[[#This Row],[CLOSE]]-StockData[[#This Row],[PREV. CLOSE]]</f>
        <v>98.300000000000182</v>
      </c>
      <c r="X1675" s="2">
        <f>IFERROR((StockData[[#This Row],[CLOSE]]-StockData[[#This Row],[PREV. CLOSE]])/StockData[[#This Row],[PREV. CLOSE]],0)</f>
        <v>2.3421770571486481E-2</v>
      </c>
      <c r="Y1675" t="str">
        <f>IF(StockData[[#This Row],[Daily Return %]]&gt;0,"Gain",IF(StockData[[#This Row],[Daily Return %]]&lt;0,"Loss","No Change"))</f>
        <v>Gain</v>
      </c>
    </row>
    <row r="1676" spans="1:25" x14ac:dyDescent="0.3">
      <c r="A1676" s="1">
        <v>45520</v>
      </c>
      <c r="B1676" s="1" t="s">
        <v>1722</v>
      </c>
      <c r="C1676" s="1" t="s">
        <v>186</v>
      </c>
      <c r="D1676">
        <f>MONTH(StockData[[#This Row],[DATE]])</f>
        <v>8</v>
      </c>
      <c r="E1676">
        <v>2024</v>
      </c>
      <c r="F1676" t="s">
        <v>163</v>
      </c>
      <c r="G1676" t="str">
        <f>"Q"&amp;ROUNDUP(StockData[[#This Row],[Month Number]]/3,0)</f>
        <v>Q3</v>
      </c>
      <c r="H1676" s="1" t="s">
        <v>1565</v>
      </c>
      <c r="I1676" s="1" t="s">
        <v>1566</v>
      </c>
      <c r="J1676" t="s">
        <v>30</v>
      </c>
      <c r="K1676">
        <v>4350</v>
      </c>
      <c r="L1676">
        <v>4427</v>
      </c>
      <c r="M1676">
        <v>4325.1000000000004</v>
      </c>
      <c r="N1676">
        <v>4295.25</v>
      </c>
      <c r="O1676">
        <v>4414.2</v>
      </c>
      <c r="P1676">
        <v>4416.05</v>
      </c>
      <c r="Q1676">
        <v>4395.4799999999996</v>
      </c>
      <c r="R1676">
        <v>3457058</v>
      </c>
      <c r="S1676">
        <v>15195430172.75</v>
      </c>
      <c r="T1676">
        <v>233969</v>
      </c>
      <c r="U1676">
        <v>2117237</v>
      </c>
      <c r="V1676">
        <v>61.24</v>
      </c>
      <c r="W1676" s="3">
        <f>StockData[[#This Row],[CLOSE]]-StockData[[#This Row],[PREV. CLOSE]]</f>
        <v>120.80000000000018</v>
      </c>
      <c r="X1676" s="2">
        <f>IFERROR((StockData[[#This Row],[CLOSE]]-StockData[[#This Row],[PREV. CLOSE]])/StockData[[#This Row],[PREV. CLOSE]],0)</f>
        <v>2.8124090565159229E-2</v>
      </c>
      <c r="Y1676" t="str">
        <f>IF(StockData[[#This Row],[Daily Return %]]&gt;0,"Gain",IF(StockData[[#This Row],[Daily Return %]]&lt;0,"Loss","No Change"))</f>
        <v>Gain</v>
      </c>
    </row>
    <row r="1677" spans="1:25" x14ac:dyDescent="0.3">
      <c r="A1677" s="1">
        <v>45523</v>
      </c>
      <c r="B1677" s="1" t="s">
        <v>1723</v>
      </c>
      <c r="C1677" s="1" t="s">
        <v>186</v>
      </c>
      <c r="D1677">
        <f>MONTH(StockData[[#This Row],[DATE]])</f>
        <v>8</v>
      </c>
      <c r="E1677">
        <v>2024</v>
      </c>
      <c r="F1677" t="s">
        <v>163</v>
      </c>
      <c r="G1677" t="str">
        <f>"Q"&amp;ROUNDUP(StockData[[#This Row],[Month Number]]/3,0)</f>
        <v>Q3</v>
      </c>
      <c r="H1677" s="1" t="s">
        <v>1565</v>
      </c>
      <c r="I1677" s="1" t="s">
        <v>1566</v>
      </c>
      <c r="J1677" t="s">
        <v>30</v>
      </c>
      <c r="K1677">
        <v>4421</v>
      </c>
      <c r="L1677">
        <v>4494.25</v>
      </c>
      <c r="M1677">
        <v>4390.3500000000004</v>
      </c>
      <c r="N1677">
        <v>4416.05</v>
      </c>
      <c r="O1677">
        <v>4490</v>
      </c>
      <c r="P1677">
        <v>4490</v>
      </c>
      <c r="Q1677">
        <v>4459.62</v>
      </c>
      <c r="R1677">
        <v>2055210</v>
      </c>
      <c r="S1677">
        <v>9165457457.5499992</v>
      </c>
      <c r="T1677">
        <v>118736</v>
      </c>
      <c r="U1677">
        <v>1182630</v>
      </c>
      <c r="V1677">
        <v>57.54</v>
      </c>
      <c r="W1677" s="3">
        <f>StockData[[#This Row],[CLOSE]]-StockData[[#This Row],[PREV. CLOSE]]</f>
        <v>73.949999999999818</v>
      </c>
      <c r="X1677" s="2">
        <f>IFERROR((StockData[[#This Row],[CLOSE]]-StockData[[#This Row],[PREV. CLOSE]])/StockData[[#This Row],[PREV. CLOSE]],0)</f>
        <v>1.6745734310073441E-2</v>
      </c>
      <c r="Y1677" t="str">
        <f>IF(StockData[[#This Row],[Daily Return %]]&gt;0,"Gain",IF(StockData[[#This Row],[Daily Return %]]&lt;0,"Loss","No Change"))</f>
        <v>Gain</v>
      </c>
    </row>
    <row r="1678" spans="1:25" x14ac:dyDescent="0.3">
      <c r="A1678" s="1">
        <v>45524</v>
      </c>
      <c r="B1678" s="1" t="s">
        <v>1724</v>
      </c>
      <c r="C1678" s="1" t="s">
        <v>186</v>
      </c>
      <c r="D1678">
        <f>MONTH(StockData[[#This Row],[DATE]])</f>
        <v>8</v>
      </c>
      <c r="E1678">
        <v>2024</v>
      </c>
      <c r="F1678" t="s">
        <v>163</v>
      </c>
      <c r="G1678" t="str">
        <f>"Q"&amp;ROUNDUP(StockData[[#This Row],[Month Number]]/3,0)</f>
        <v>Q3</v>
      </c>
      <c r="H1678" s="1" t="s">
        <v>1565</v>
      </c>
      <c r="I1678" s="1" t="s">
        <v>1566</v>
      </c>
      <c r="J1678" t="s">
        <v>30</v>
      </c>
      <c r="K1678">
        <v>4505</v>
      </c>
      <c r="L1678">
        <v>4565</v>
      </c>
      <c r="M1678">
        <v>4500</v>
      </c>
      <c r="N1678">
        <v>4490</v>
      </c>
      <c r="O1678">
        <v>4505</v>
      </c>
      <c r="P1678">
        <v>4523.3</v>
      </c>
      <c r="Q1678">
        <v>4529.5</v>
      </c>
      <c r="R1678">
        <v>2212298</v>
      </c>
      <c r="S1678">
        <v>10020613301.75</v>
      </c>
      <c r="T1678">
        <v>128019</v>
      </c>
      <c r="U1678">
        <v>1329501</v>
      </c>
      <c r="V1678">
        <v>60.1</v>
      </c>
      <c r="W1678" s="3">
        <f>StockData[[#This Row],[CLOSE]]-StockData[[#This Row],[PREV. CLOSE]]</f>
        <v>33.300000000000182</v>
      </c>
      <c r="X1678" s="2">
        <f>IFERROR((StockData[[#This Row],[CLOSE]]-StockData[[#This Row],[PREV. CLOSE]])/StockData[[#This Row],[PREV. CLOSE]],0)</f>
        <v>7.4164810690423568E-3</v>
      </c>
      <c r="Y1678" t="str">
        <f>IF(StockData[[#This Row],[Daily Return %]]&gt;0,"Gain",IF(StockData[[#This Row],[Daily Return %]]&lt;0,"Loss","No Change"))</f>
        <v>Gain</v>
      </c>
    </row>
    <row r="1679" spans="1:25" x14ac:dyDescent="0.3">
      <c r="A1679" s="1">
        <v>45525</v>
      </c>
      <c r="B1679" s="1" t="s">
        <v>1725</v>
      </c>
      <c r="C1679" s="1" t="s">
        <v>186</v>
      </c>
      <c r="D1679">
        <f>MONTH(StockData[[#This Row],[DATE]])</f>
        <v>8</v>
      </c>
      <c r="E1679">
        <v>2024</v>
      </c>
      <c r="F1679" t="s">
        <v>163</v>
      </c>
      <c r="G1679" t="str">
        <f>"Q"&amp;ROUNDUP(StockData[[#This Row],[Month Number]]/3,0)</f>
        <v>Q3</v>
      </c>
      <c r="H1679" s="1" t="s">
        <v>1565</v>
      </c>
      <c r="I1679" s="1" t="s">
        <v>1566</v>
      </c>
      <c r="J1679" t="s">
        <v>30</v>
      </c>
      <c r="K1679">
        <v>4518</v>
      </c>
      <c r="L1679">
        <v>4560</v>
      </c>
      <c r="M1679">
        <v>4492.55</v>
      </c>
      <c r="N1679">
        <v>4523.3</v>
      </c>
      <c r="O1679">
        <v>4550</v>
      </c>
      <c r="P1679">
        <v>4551.5</v>
      </c>
      <c r="Q1679">
        <v>4529.6099999999997</v>
      </c>
      <c r="R1679">
        <v>1896990</v>
      </c>
      <c r="S1679">
        <v>8592617038.5</v>
      </c>
      <c r="T1679">
        <v>115023</v>
      </c>
      <c r="U1679">
        <v>1447546</v>
      </c>
      <c r="V1679">
        <v>76.31</v>
      </c>
      <c r="W1679" s="3">
        <f>StockData[[#This Row],[CLOSE]]-StockData[[#This Row],[PREV. CLOSE]]</f>
        <v>28.199999999999818</v>
      </c>
      <c r="X1679" s="2">
        <f>IFERROR((StockData[[#This Row],[CLOSE]]-StockData[[#This Row],[PREV. CLOSE]])/StockData[[#This Row],[PREV. CLOSE]],0)</f>
        <v>6.2343863993101975E-3</v>
      </c>
      <c r="Y1679" t="str">
        <f>IF(StockData[[#This Row],[Daily Return %]]&gt;0,"Gain",IF(StockData[[#This Row],[Daily Return %]]&lt;0,"Loss","No Change"))</f>
        <v>Gain</v>
      </c>
    </row>
    <row r="1680" spans="1:25" x14ac:dyDescent="0.3">
      <c r="A1680" s="1">
        <v>45526</v>
      </c>
      <c r="B1680" s="1" t="s">
        <v>1726</v>
      </c>
      <c r="C1680" s="1" t="s">
        <v>186</v>
      </c>
      <c r="D1680">
        <f>MONTH(StockData[[#This Row],[DATE]])</f>
        <v>8</v>
      </c>
      <c r="E1680">
        <v>2024</v>
      </c>
      <c r="F1680" t="s">
        <v>163</v>
      </c>
      <c r="G1680" t="str">
        <f>"Q"&amp;ROUNDUP(StockData[[#This Row],[Month Number]]/3,0)</f>
        <v>Q3</v>
      </c>
      <c r="H1680" s="1" t="s">
        <v>1565</v>
      </c>
      <c r="I1680" s="1" t="s">
        <v>1566</v>
      </c>
      <c r="J1680" t="s">
        <v>30</v>
      </c>
      <c r="K1680">
        <v>4560</v>
      </c>
      <c r="L1680">
        <v>4560.95</v>
      </c>
      <c r="M1680">
        <v>4497.2</v>
      </c>
      <c r="N1680">
        <v>4551.5</v>
      </c>
      <c r="O1680">
        <v>4502</v>
      </c>
      <c r="P1680">
        <v>4502</v>
      </c>
      <c r="Q1680">
        <v>4515.5200000000004</v>
      </c>
      <c r="R1680">
        <v>1829872</v>
      </c>
      <c r="S1680">
        <v>8262819007.8500004</v>
      </c>
      <c r="T1680">
        <v>114303</v>
      </c>
      <c r="U1680">
        <v>1160455</v>
      </c>
      <c r="V1680">
        <v>63.42</v>
      </c>
      <c r="W1680" s="3">
        <f>StockData[[#This Row],[CLOSE]]-StockData[[#This Row],[PREV. CLOSE]]</f>
        <v>-49.5</v>
      </c>
      <c r="X1680" s="2">
        <f>IFERROR((StockData[[#This Row],[CLOSE]]-StockData[[#This Row],[PREV. CLOSE]])/StockData[[#This Row],[PREV. CLOSE]],0)</f>
        <v>-1.0875535537734812E-2</v>
      </c>
      <c r="Y1680" t="str">
        <f>IF(StockData[[#This Row],[Daily Return %]]&gt;0,"Gain",IF(StockData[[#This Row],[Daily Return %]]&lt;0,"Loss","No Change"))</f>
        <v>Loss</v>
      </c>
    </row>
    <row r="1681" spans="1:25" x14ac:dyDescent="0.3">
      <c r="A1681" s="1">
        <v>45527</v>
      </c>
      <c r="B1681" s="1" t="s">
        <v>1727</v>
      </c>
      <c r="C1681" s="1" t="s">
        <v>186</v>
      </c>
      <c r="D1681">
        <f>MONTH(StockData[[#This Row],[DATE]])</f>
        <v>8</v>
      </c>
      <c r="E1681">
        <v>2024</v>
      </c>
      <c r="F1681" t="s">
        <v>163</v>
      </c>
      <c r="G1681" t="str">
        <f>"Q"&amp;ROUNDUP(StockData[[#This Row],[Month Number]]/3,0)</f>
        <v>Q3</v>
      </c>
      <c r="H1681" s="1" t="s">
        <v>1565</v>
      </c>
      <c r="I1681" s="1" t="s">
        <v>1566</v>
      </c>
      <c r="J1681" t="s">
        <v>30</v>
      </c>
      <c r="K1681">
        <v>4500</v>
      </c>
      <c r="L1681">
        <v>4506</v>
      </c>
      <c r="M1681">
        <v>4455</v>
      </c>
      <c r="N1681">
        <v>4502</v>
      </c>
      <c r="O1681">
        <v>4473.05</v>
      </c>
      <c r="P1681">
        <v>4463.8999999999996</v>
      </c>
      <c r="Q1681">
        <v>4469.04</v>
      </c>
      <c r="R1681">
        <v>1809253</v>
      </c>
      <c r="S1681">
        <v>8085619687.3999996</v>
      </c>
      <c r="T1681">
        <v>101893</v>
      </c>
      <c r="U1681">
        <v>1135736</v>
      </c>
      <c r="V1681">
        <v>62.77</v>
      </c>
      <c r="W1681" s="3">
        <f>StockData[[#This Row],[CLOSE]]-StockData[[#This Row],[PREV. CLOSE]]</f>
        <v>-38.100000000000364</v>
      </c>
      <c r="X1681" s="2">
        <f>IFERROR((StockData[[#This Row],[CLOSE]]-StockData[[#This Row],[PREV. CLOSE]])/StockData[[#This Row],[PREV. CLOSE]],0)</f>
        <v>-8.4629053753887962E-3</v>
      </c>
      <c r="Y1681" t="str">
        <f>IF(StockData[[#This Row],[Daily Return %]]&gt;0,"Gain",IF(StockData[[#This Row],[Daily Return %]]&lt;0,"Loss","No Change"))</f>
        <v>Loss</v>
      </c>
    </row>
    <row r="1682" spans="1:25" x14ac:dyDescent="0.3">
      <c r="A1682" s="1">
        <v>45530</v>
      </c>
      <c r="B1682" s="1" t="s">
        <v>1728</v>
      </c>
      <c r="C1682" s="1" t="s">
        <v>186</v>
      </c>
      <c r="D1682">
        <f>MONTH(StockData[[#This Row],[DATE]])</f>
        <v>8</v>
      </c>
      <c r="E1682">
        <v>2024</v>
      </c>
      <c r="F1682" t="s">
        <v>163</v>
      </c>
      <c r="G1682" t="str">
        <f>"Q"&amp;ROUNDUP(StockData[[#This Row],[Month Number]]/3,0)</f>
        <v>Q3</v>
      </c>
      <c r="H1682" s="1" t="s">
        <v>1565</v>
      </c>
      <c r="I1682" s="1" t="s">
        <v>1566</v>
      </c>
      <c r="J1682" t="s">
        <v>30</v>
      </c>
      <c r="K1682">
        <v>4489</v>
      </c>
      <c r="L1682">
        <v>4552.1499999999996</v>
      </c>
      <c r="M1682">
        <v>4485</v>
      </c>
      <c r="N1682">
        <v>4463.8999999999996</v>
      </c>
      <c r="O1682">
        <v>4506.6000000000004</v>
      </c>
      <c r="P1682">
        <v>4502.45</v>
      </c>
      <c r="Q1682">
        <v>4517.26</v>
      </c>
      <c r="R1682">
        <v>1844164</v>
      </c>
      <c r="S1682">
        <v>8330571610.1499996</v>
      </c>
      <c r="T1682">
        <v>118509</v>
      </c>
      <c r="U1682">
        <v>1152094</v>
      </c>
      <c r="V1682">
        <v>62.47</v>
      </c>
      <c r="W1682" s="3">
        <f>StockData[[#This Row],[CLOSE]]-StockData[[#This Row],[PREV. CLOSE]]</f>
        <v>38.550000000000182</v>
      </c>
      <c r="X1682" s="2">
        <f>IFERROR((StockData[[#This Row],[CLOSE]]-StockData[[#This Row],[PREV. CLOSE]])/StockData[[#This Row],[PREV. CLOSE]],0)</f>
        <v>8.6359461457470345E-3</v>
      </c>
      <c r="Y1682" t="str">
        <f>IF(StockData[[#This Row],[Daily Return %]]&gt;0,"Gain",IF(StockData[[#This Row],[Daily Return %]]&lt;0,"Loss","No Change"))</f>
        <v>Gain</v>
      </c>
    </row>
    <row r="1683" spans="1:25" x14ac:dyDescent="0.3">
      <c r="A1683" s="1">
        <v>45531</v>
      </c>
      <c r="B1683" s="1" t="s">
        <v>1729</v>
      </c>
      <c r="C1683" s="1" t="s">
        <v>186</v>
      </c>
      <c r="D1683">
        <f>MONTH(StockData[[#This Row],[DATE]])</f>
        <v>8</v>
      </c>
      <c r="E1683">
        <v>2024</v>
      </c>
      <c r="F1683" t="s">
        <v>163</v>
      </c>
      <c r="G1683" t="str">
        <f>"Q"&amp;ROUNDUP(StockData[[#This Row],[Month Number]]/3,0)</f>
        <v>Q3</v>
      </c>
      <c r="H1683" s="1" t="s">
        <v>1565</v>
      </c>
      <c r="I1683" s="1" t="s">
        <v>1566</v>
      </c>
      <c r="J1683" t="s">
        <v>30</v>
      </c>
      <c r="K1683">
        <v>4505</v>
      </c>
      <c r="L1683">
        <v>4510</v>
      </c>
      <c r="M1683">
        <v>4486.8</v>
      </c>
      <c r="N1683">
        <v>4502.45</v>
      </c>
      <c r="O1683">
        <v>4491</v>
      </c>
      <c r="P1683">
        <v>4497.1499999999996</v>
      </c>
      <c r="Q1683">
        <v>4496.7700000000004</v>
      </c>
      <c r="R1683">
        <v>930697</v>
      </c>
      <c r="S1683">
        <v>4185134647</v>
      </c>
      <c r="T1683">
        <v>65265</v>
      </c>
      <c r="U1683">
        <v>599149</v>
      </c>
      <c r="V1683">
        <v>64.38</v>
      </c>
      <c r="W1683" s="3">
        <f>StockData[[#This Row],[CLOSE]]-StockData[[#This Row],[PREV. CLOSE]]</f>
        <v>-5.3000000000001819</v>
      </c>
      <c r="X1683" s="2">
        <f>IFERROR((StockData[[#This Row],[CLOSE]]-StockData[[#This Row],[PREV. CLOSE]])/StockData[[#This Row],[PREV. CLOSE]],0)</f>
        <v>-1.177136892136544E-3</v>
      </c>
      <c r="Y1683" t="str">
        <f>IF(StockData[[#This Row],[Daily Return %]]&gt;0,"Gain",IF(StockData[[#This Row],[Daily Return %]]&lt;0,"Loss","No Change"))</f>
        <v>Loss</v>
      </c>
    </row>
    <row r="1684" spans="1:25" x14ac:dyDescent="0.3">
      <c r="A1684" s="1">
        <v>45532</v>
      </c>
      <c r="B1684" s="1" t="s">
        <v>1730</v>
      </c>
      <c r="C1684" s="1" t="s">
        <v>186</v>
      </c>
      <c r="D1684">
        <f>MONTH(StockData[[#This Row],[DATE]])</f>
        <v>8</v>
      </c>
      <c r="E1684">
        <v>2024</v>
      </c>
      <c r="F1684" t="s">
        <v>163</v>
      </c>
      <c r="G1684" t="str">
        <f>"Q"&amp;ROUNDUP(StockData[[#This Row],[Month Number]]/3,0)</f>
        <v>Q3</v>
      </c>
      <c r="H1684" s="1" t="s">
        <v>1565</v>
      </c>
      <c r="I1684" s="1" t="s">
        <v>1566</v>
      </c>
      <c r="J1684" t="s">
        <v>30</v>
      </c>
      <c r="K1684">
        <v>4498.75</v>
      </c>
      <c r="L1684">
        <v>4562.5</v>
      </c>
      <c r="M1684">
        <v>4457.3</v>
      </c>
      <c r="N1684">
        <v>4497.1499999999996</v>
      </c>
      <c r="O1684">
        <v>4513</v>
      </c>
      <c r="P1684">
        <v>4506.05</v>
      </c>
      <c r="Q1684">
        <v>4515.24</v>
      </c>
      <c r="R1684">
        <v>1848058</v>
      </c>
      <c r="S1684">
        <v>8344430539.8000002</v>
      </c>
      <c r="T1684">
        <v>127744</v>
      </c>
      <c r="U1684">
        <v>1110045</v>
      </c>
      <c r="V1684">
        <v>60.07</v>
      </c>
      <c r="W1684" s="3">
        <f>StockData[[#This Row],[CLOSE]]-StockData[[#This Row],[PREV. CLOSE]]</f>
        <v>8.9000000000005457</v>
      </c>
      <c r="X1684" s="2">
        <f>IFERROR((StockData[[#This Row],[CLOSE]]-StockData[[#This Row],[PREV. CLOSE]])/StockData[[#This Row],[PREV. CLOSE]],0)</f>
        <v>1.9790311641818812E-3</v>
      </c>
      <c r="Y1684" t="str">
        <f>IF(StockData[[#This Row],[Daily Return %]]&gt;0,"Gain",IF(StockData[[#This Row],[Daily Return %]]&lt;0,"Loss","No Change"))</f>
        <v>Gain</v>
      </c>
    </row>
    <row r="1685" spans="1:25" x14ac:dyDescent="0.3">
      <c r="A1685" s="1">
        <v>45533</v>
      </c>
      <c r="B1685" s="1" t="s">
        <v>1731</v>
      </c>
      <c r="C1685" s="1" t="s">
        <v>186</v>
      </c>
      <c r="D1685">
        <f>MONTH(StockData[[#This Row],[DATE]])</f>
        <v>8</v>
      </c>
      <c r="E1685">
        <v>2024</v>
      </c>
      <c r="F1685" t="s">
        <v>163</v>
      </c>
      <c r="G1685" t="str">
        <f>"Q"&amp;ROUNDUP(StockData[[#This Row],[Month Number]]/3,0)</f>
        <v>Q3</v>
      </c>
      <c r="H1685" s="1" t="s">
        <v>1565</v>
      </c>
      <c r="I1685" s="1" t="s">
        <v>1566</v>
      </c>
      <c r="J1685" t="s">
        <v>30</v>
      </c>
      <c r="K1685">
        <v>4460</v>
      </c>
      <c r="L1685">
        <v>4556</v>
      </c>
      <c r="M1685">
        <v>4460</v>
      </c>
      <c r="N1685">
        <v>4506.05</v>
      </c>
      <c r="O1685">
        <v>4507</v>
      </c>
      <c r="P1685">
        <v>4511.8</v>
      </c>
      <c r="Q1685">
        <v>4515.71</v>
      </c>
      <c r="R1685">
        <v>2133641</v>
      </c>
      <c r="S1685">
        <v>9634899513.2000008</v>
      </c>
      <c r="T1685">
        <v>138513</v>
      </c>
      <c r="U1685">
        <v>1117184</v>
      </c>
      <c r="V1685">
        <v>52.36</v>
      </c>
      <c r="W1685" s="3">
        <f>StockData[[#This Row],[CLOSE]]-StockData[[#This Row],[PREV. CLOSE]]</f>
        <v>5.75</v>
      </c>
      <c r="X1685" s="2">
        <f>IFERROR((StockData[[#This Row],[CLOSE]]-StockData[[#This Row],[PREV. CLOSE]])/StockData[[#This Row],[PREV. CLOSE]],0)</f>
        <v>1.2760621830649904E-3</v>
      </c>
      <c r="Y1685" t="str">
        <f>IF(StockData[[#This Row],[Daily Return %]]&gt;0,"Gain",IF(StockData[[#This Row],[Daily Return %]]&lt;0,"Loss","No Change"))</f>
        <v>Gain</v>
      </c>
    </row>
    <row r="1686" spans="1:25" x14ac:dyDescent="0.3">
      <c r="A1686" s="1">
        <v>45534</v>
      </c>
      <c r="B1686" s="1" t="s">
        <v>1732</v>
      </c>
      <c r="C1686" s="1" t="s">
        <v>186</v>
      </c>
      <c r="D1686">
        <f>MONTH(StockData[[#This Row],[DATE]])</f>
        <v>8</v>
      </c>
      <c r="E1686">
        <v>2024</v>
      </c>
      <c r="F1686" t="s">
        <v>163</v>
      </c>
      <c r="G1686" t="str">
        <f>"Q"&amp;ROUNDUP(StockData[[#This Row],[Month Number]]/3,0)</f>
        <v>Q3</v>
      </c>
      <c r="H1686" s="1" t="s">
        <v>1565</v>
      </c>
      <c r="I1686" s="1" t="s">
        <v>1566</v>
      </c>
      <c r="J1686" t="s">
        <v>30</v>
      </c>
      <c r="K1686">
        <v>4500</v>
      </c>
      <c r="L1686">
        <v>4592.25</v>
      </c>
      <c r="M1686">
        <v>4487.8</v>
      </c>
      <c r="N1686">
        <v>4511.8</v>
      </c>
      <c r="O1686">
        <v>4562.7</v>
      </c>
      <c r="P1686">
        <v>4553.75</v>
      </c>
      <c r="Q1686">
        <v>4545.75</v>
      </c>
      <c r="R1686">
        <v>3637222</v>
      </c>
      <c r="S1686">
        <v>16533915087.450001</v>
      </c>
      <c r="T1686">
        <v>155239</v>
      </c>
      <c r="U1686">
        <v>2308090</v>
      </c>
      <c r="V1686">
        <v>63.46</v>
      </c>
      <c r="W1686" s="3">
        <f>StockData[[#This Row],[CLOSE]]-StockData[[#This Row],[PREV. CLOSE]]</f>
        <v>41.949999999999818</v>
      </c>
      <c r="X1686" s="2">
        <f>IFERROR((StockData[[#This Row],[CLOSE]]-StockData[[#This Row],[PREV. CLOSE]])/StockData[[#This Row],[PREV. CLOSE]],0)</f>
        <v>9.2978412163659332E-3</v>
      </c>
      <c r="Y1686" t="str">
        <f>IF(StockData[[#This Row],[Daily Return %]]&gt;0,"Gain",IF(StockData[[#This Row],[Daily Return %]]&lt;0,"Loss","No Change"))</f>
        <v>Gain</v>
      </c>
    </row>
    <row r="1687" spans="1:25" x14ac:dyDescent="0.3">
      <c r="A1687" s="1">
        <v>45537</v>
      </c>
      <c r="B1687" s="1" t="s">
        <v>1733</v>
      </c>
      <c r="C1687" s="1" t="s">
        <v>208</v>
      </c>
      <c r="D1687">
        <f>MONTH(StockData[[#This Row],[DATE]])</f>
        <v>9</v>
      </c>
      <c r="E1687">
        <v>2024</v>
      </c>
      <c r="F1687" t="s">
        <v>163</v>
      </c>
      <c r="G1687" t="str">
        <f>"Q"&amp;ROUNDUP(StockData[[#This Row],[Month Number]]/3,0)</f>
        <v>Q3</v>
      </c>
      <c r="H1687" s="1" t="s">
        <v>1565</v>
      </c>
      <c r="I1687" s="1" t="s">
        <v>1566</v>
      </c>
      <c r="J1687" t="s">
        <v>30</v>
      </c>
      <c r="K1687">
        <v>4576</v>
      </c>
      <c r="L1687">
        <v>4588</v>
      </c>
      <c r="M1687">
        <v>4512</v>
      </c>
      <c r="N1687">
        <v>4553.75</v>
      </c>
      <c r="O1687">
        <v>4526.3999999999996</v>
      </c>
      <c r="P1687">
        <v>4521.05</v>
      </c>
      <c r="Q1687">
        <v>4545.25</v>
      </c>
      <c r="R1687">
        <v>1216500</v>
      </c>
      <c r="S1687">
        <v>5529299899.1000004</v>
      </c>
      <c r="T1687">
        <v>109365</v>
      </c>
      <c r="U1687">
        <v>707749</v>
      </c>
      <c r="V1687">
        <v>58.18</v>
      </c>
      <c r="W1687" s="3">
        <f>StockData[[#This Row],[CLOSE]]-StockData[[#This Row],[PREV. CLOSE]]</f>
        <v>-32.699999999999818</v>
      </c>
      <c r="X1687" s="2">
        <f>IFERROR((StockData[[#This Row],[CLOSE]]-StockData[[#This Row],[PREV. CLOSE]])/StockData[[#This Row],[PREV. CLOSE]],0)</f>
        <v>-7.1808948668679257E-3</v>
      </c>
      <c r="Y1687" t="str">
        <f>IF(StockData[[#This Row],[Daily Return %]]&gt;0,"Gain",IF(StockData[[#This Row],[Daily Return %]]&lt;0,"Loss","No Change"))</f>
        <v>Loss</v>
      </c>
    </row>
    <row r="1688" spans="1:25" x14ac:dyDescent="0.3">
      <c r="A1688" s="1">
        <v>45538</v>
      </c>
      <c r="B1688" s="1" t="s">
        <v>1734</v>
      </c>
      <c r="C1688" s="1" t="s">
        <v>208</v>
      </c>
      <c r="D1688">
        <f>MONTH(StockData[[#This Row],[DATE]])</f>
        <v>9</v>
      </c>
      <c r="E1688">
        <v>2024</v>
      </c>
      <c r="F1688" t="s">
        <v>163</v>
      </c>
      <c r="G1688" t="str">
        <f>"Q"&amp;ROUNDUP(StockData[[#This Row],[Month Number]]/3,0)</f>
        <v>Q3</v>
      </c>
      <c r="H1688" s="1" t="s">
        <v>1565</v>
      </c>
      <c r="I1688" s="1" t="s">
        <v>1566</v>
      </c>
      <c r="J1688" t="s">
        <v>30</v>
      </c>
      <c r="K1688">
        <v>4521.05</v>
      </c>
      <c r="L1688">
        <v>4555.8999999999996</v>
      </c>
      <c r="M1688">
        <v>4495.8999999999996</v>
      </c>
      <c r="N1688">
        <v>4521.05</v>
      </c>
      <c r="O1688">
        <v>4512.6499999999996</v>
      </c>
      <c r="P1688">
        <v>4512.3500000000004</v>
      </c>
      <c r="Q1688">
        <v>4523.6000000000004</v>
      </c>
      <c r="R1688">
        <v>1717263</v>
      </c>
      <c r="S1688">
        <v>7768215760.6999998</v>
      </c>
      <c r="T1688">
        <v>117744</v>
      </c>
      <c r="U1688">
        <v>1182755</v>
      </c>
      <c r="V1688">
        <v>68.87</v>
      </c>
      <c r="W1688" s="3">
        <f>StockData[[#This Row],[CLOSE]]-StockData[[#This Row],[PREV. CLOSE]]</f>
        <v>-8.6999999999998181</v>
      </c>
      <c r="X1688" s="2">
        <f>IFERROR((StockData[[#This Row],[CLOSE]]-StockData[[#This Row],[PREV. CLOSE]])/StockData[[#This Row],[PREV. CLOSE]],0)</f>
        <v>-1.9243317370964306E-3</v>
      </c>
      <c r="Y1688" t="str">
        <f>IF(StockData[[#This Row],[Daily Return %]]&gt;0,"Gain",IF(StockData[[#This Row],[Daily Return %]]&lt;0,"Loss","No Change"))</f>
        <v>Loss</v>
      </c>
    </row>
    <row r="1689" spans="1:25" x14ac:dyDescent="0.3">
      <c r="A1689" s="1">
        <v>45539</v>
      </c>
      <c r="B1689" s="1" t="s">
        <v>1735</v>
      </c>
      <c r="C1689" s="1" t="s">
        <v>208</v>
      </c>
      <c r="D1689">
        <f>MONTH(StockData[[#This Row],[DATE]])</f>
        <v>9</v>
      </c>
      <c r="E1689">
        <v>2024</v>
      </c>
      <c r="F1689" t="s">
        <v>163</v>
      </c>
      <c r="G1689" t="str">
        <f>"Q"&amp;ROUNDUP(StockData[[#This Row],[Month Number]]/3,0)</f>
        <v>Q3</v>
      </c>
      <c r="H1689" s="1" t="s">
        <v>1565</v>
      </c>
      <c r="I1689" s="1" t="s">
        <v>1566</v>
      </c>
      <c r="J1689" t="s">
        <v>30</v>
      </c>
      <c r="K1689">
        <v>4476.95</v>
      </c>
      <c r="L1689">
        <v>4487</v>
      </c>
      <c r="M1689">
        <v>4436.7</v>
      </c>
      <c r="N1689">
        <v>4512.3500000000004</v>
      </c>
      <c r="O1689">
        <v>4484</v>
      </c>
      <c r="P1689">
        <v>4479.25</v>
      </c>
      <c r="Q1689">
        <v>4468.96</v>
      </c>
      <c r="R1689">
        <v>1265505</v>
      </c>
      <c r="S1689">
        <v>5655496454.3500004</v>
      </c>
      <c r="T1689">
        <v>123447</v>
      </c>
      <c r="U1689">
        <v>824480</v>
      </c>
      <c r="V1689">
        <v>65.150000000000006</v>
      </c>
      <c r="W1689" s="3">
        <f>StockData[[#This Row],[CLOSE]]-StockData[[#This Row],[PREV. CLOSE]]</f>
        <v>-33.100000000000364</v>
      </c>
      <c r="X1689" s="2">
        <f>IFERROR((StockData[[#This Row],[CLOSE]]-StockData[[#This Row],[PREV. CLOSE]])/StockData[[#This Row],[PREV. CLOSE]],0)</f>
        <v>-7.3354238922070233E-3</v>
      </c>
      <c r="Y1689" t="str">
        <f>IF(StockData[[#This Row],[Daily Return %]]&gt;0,"Gain",IF(StockData[[#This Row],[Daily Return %]]&lt;0,"Loss","No Change"))</f>
        <v>Loss</v>
      </c>
    </row>
    <row r="1690" spans="1:25" x14ac:dyDescent="0.3">
      <c r="A1690" s="1">
        <v>45540</v>
      </c>
      <c r="B1690" s="1" t="s">
        <v>1736</v>
      </c>
      <c r="C1690" s="1" t="s">
        <v>208</v>
      </c>
      <c r="D1690">
        <f>MONTH(StockData[[#This Row],[DATE]])</f>
        <v>9</v>
      </c>
      <c r="E1690">
        <v>2024</v>
      </c>
      <c r="F1690" t="s">
        <v>163</v>
      </c>
      <c r="G1690" t="str">
        <f>"Q"&amp;ROUNDUP(StockData[[#This Row],[Month Number]]/3,0)</f>
        <v>Q3</v>
      </c>
      <c r="H1690" s="1" t="s">
        <v>1565</v>
      </c>
      <c r="I1690" s="1" t="s">
        <v>1566</v>
      </c>
      <c r="J1690" t="s">
        <v>30</v>
      </c>
      <c r="K1690">
        <v>4481</v>
      </c>
      <c r="L1690">
        <v>4499</v>
      </c>
      <c r="M1690">
        <v>4454.1499999999996</v>
      </c>
      <c r="N1690">
        <v>4479.25</v>
      </c>
      <c r="O1690">
        <v>4490</v>
      </c>
      <c r="P1690">
        <v>4475.95</v>
      </c>
      <c r="Q1690">
        <v>4469.1499999999996</v>
      </c>
      <c r="R1690">
        <v>1688793</v>
      </c>
      <c r="S1690">
        <v>7547477632.8999996</v>
      </c>
      <c r="T1690">
        <v>105236</v>
      </c>
      <c r="U1690">
        <v>1126276</v>
      </c>
      <c r="V1690">
        <v>66.69</v>
      </c>
      <c r="W1690" s="3">
        <f>StockData[[#This Row],[CLOSE]]-StockData[[#This Row],[PREV. CLOSE]]</f>
        <v>-3.3000000000001819</v>
      </c>
      <c r="X1690" s="2">
        <f>IFERROR((StockData[[#This Row],[CLOSE]]-StockData[[#This Row],[PREV. CLOSE]])/StockData[[#This Row],[PREV. CLOSE]],0)</f>
        <v>-7.3673047943298138E-4</v>
      </c>
      <c r="Y1690" t="str">
        <f>IF(StockData[[#This Row],[Daily Return %]]&gt;0,"Gain",IF(StockData[[#This Row],[Daily Return %]]&lt;0,"Loss","No Change"))</f>
        <v>Loss</v>
      </c>
    </row>
    <row r="1691" spans="1:25" x14ac:dyDescent="0.3">
      <c r="A1691" s="1">
        <v>45541</v>
      </c>
      <c r="B1691" s="1" t="s">
        <v>1737</v>
      </c>
      <c r="C1691" s="1" t="s">
        <v>208</v>
      </c>
      <c r="D1691">
        <f>MONTH(StockData[[#This Row],[DATE]])</f>
        <v>9</v>
      </c>
      <c r="E1691">
        <v>2024</v>
      </c>
      <c r="F1691" t="s">
        <v>163</v>
      </c>
      <c r="G1691" t="str">
        <f>"Q"&amp;ROUNDUP(StockData[[#This Row],[Month Number]]/3,0)</f>
        <v>Q3</v>
      </c>
      <c r="H1691" s="1" t="s">
        <v>1565</v>
      </c>
      <c r="I1691" s="1" t="s">
        <v>1566</v>
      </c>
      <c r="J1691" t="s">
        <v>30</v>
      </c>
      <c r="K1691">
        <v>4473.95</v>
      </c>
      <c r="L1691">
        <v>4518.95</v>
      </c>
      <c r="M1691">
        <v>4440</v>
      </c>
      <c r="N1691">
        <v>4475.95</v>
      </c>
      <c r="O1691">
        <v>4460.5</v>
      </c>
      <c r="P1691">
        <v>4456.75</v>
      </c>
      <c r="Q1691">
        <v>4466.8</v>
      </c>
      <c r="R1691">
        <v>1649179</v>
      </c>
      <c r="S1691">
        <v>7366546120.25</v>
      </c>
      <c r="T1691">
        <v>148566</v>
      </c>
      <c r="U1691">
        <v>754328</v>
      </c>
      <c r="V1691">
        <v>45.74</v>
      </c>
      <c r="W1691" s="3">
        <f>StockData[[#This Row],[CLOSE]]-StockData[[#This Row],[PREV. CLOSE]]</f>
        <v>-19.199999999999818</v>
      </c>
      <c r="X1691" s="2">
        <f>IFERROR((StockData[[#This Row],[CLOSE]]-StockData[[#This Row],[PREV. CLOSE]])/StockData[[#This Row],[PREV. CLOSE]],0)</f>
        <v>-4.2895921536209788E-3</v>
      </c>
      <c r="Y1691" t="str">
        <f>IF(StockData[[#This Row],[Daily Return %]]&gt;0,"Gain",IF(StockData[[#This Row],[Daily Return %]]&lt;0,"Loss","No Change"))</f>
        <v>Loss</v>
      </c>
    </row>
    <row r="1692" spans="1:25" x14ac:dyDescent="0.3">
      <c r="A1692" s="1">
        <v>45544</v>
      </c>
      <c r="B1692" s="1" t="s">
        <v>1738</v>
      </c>
      <c r="C1692" s="1" t="s">
        <v>208</v>
      </c>
      <c r="D1692">
        <f>MONTH(StockData[[#This Row],[DATE]])</f>
        <v>9</v>
      </c>
      <c r="E1692">
        <v>2024</v>
      </c>
      <c r="F1692" t="s">
        <v>163</v>
      </c>
      <c r="G1692" t="str">
        <f>"Q"&amp;ROUNDUP(StockData[[#This Row],[Month Number]]/3,0)</f>
        <v>Q3</v>
      </c>
      <c r="H1692" s="1" t="s">
        <v>1565</v>
      </c>
      <c r="I1692" s="1" t="s">
        <v>1566</v>
      </c>
      <c r="J1692" t="s">
        <v>30</v>
      </c>
      <c r="K1692">
        <v>4455</v>
      </c>
      <c r="L1692">
        <v>4490.25</v>
      </c>
      <c r="M1692">
        <v>4430.5</v>
      </c>
      <c r="N1692">
        <v>4456.75</v>
      </c>
      <c r="O1692">
        <v>4458</v>
      </c>
      <c r="P1692">
        <v>4449.55</v>
      </c>
      <c r="Q1692">
        <v>4459.58</v>
      </c>
      <c r="R1692">
        <v>1184938</v>
      </c>
      <c r="S1692">
        <v>5284328321.1499996</v>
      </c>
      <c r="T1692">
        <v>92569</v>
      </c>
      <c r="U1692">
        <v>803470</v>
      </c>
      <c r="V1692">
        <v>67.81</v>
      </c>
      <c r="W1692" s="3">
        <f>StockData[[#This Row],[CLOSE]]-StockData[[#This Row],[PREV. CLOSE]]</f>
        <v>-7.1999999999998181</v>
      </c>
      <c r="X1692" s="2">
        <f>IFERROR((StockData[[#This Row],[CLOSE]]-StockData[[#This Row],[PREV. CLOSE]])/StockData[[#This Row],[PREV. CLOSE]],0)</f>
        <v>-1.6155270095921507E-3</v>
      </c>
      <c r="Y1692" t="str">
        <f>IF(StockData[[#This Row],[Daily Return %]]&gt;0,"Gain",IF(StockData[[#This Row],[Daily Return %]]&lt;0,"Loss","No Change"))</f>
        <v>Loss</v>
      </c>
    </row>
    <row r="1693" spans="1:25" x14ac:dyDescent="0.3">
      <c r="A1693" s="1">
        <v>45545</v>
      </c>
      <c r="B1693" s="1" t="s">
        <v>1739</v>
      </c>
      <c r="C1693" s="1" t="s">
        <v>208</v>
      </c>
      <c r="D1693">
        <f>MONTH(StockData[[#This Row],[DATE]])</f>
        <v>9</v>
      </c>
      <c r="E1693">
        <v>2024</v>
      </c>
      <c r="F1693" t="s">
        <v>163</v>
      </c>
      <c r="G1693" t="str">
        <f>"Q"&amp;ROUNDUP(StockData[[#This Row],[Month Number]]/3,0)</f>
        <v>Q3</v>
      </c>
      <c r="H1693" s="1" t="s">
        <v>1565</v>
      </c>
      <c r="I1693" s="1" t="s">
        <v>1566</v>
      </c>
      <c r="J1693" t="s">
        <v>30</v>
      </c>
      <c r="K1693">
        <v>4442.45</v>
      </c>
      <c r="L1693">
        <v>4539.95</v>
      </c>
      <c r="M1693">
        <v>4440.45</v>
      </c>
      <c r="N1693">
        <v>4449.55</v>
      </c>
      <c r="O1693">
        <v>4510</v>
      </c>
      <c r="P1693">
        <v>4507.8500000000004</v>
      </c>
      <c r="Q1693">
        <v>4499.4399999999996</v>
      </c>
      <c r="R1693">
        <v>1385591</v>
      </c>
      <c r="S1693">
        <v>6234377452.1999998</v>
      </c>
      <c r="T1693">
        <v>125535</v>
      </c>
      <c r="U1693">
        <v>774002</v>
      </c>
      <c r="V1693">
        <v>55.86</v>
      </c>
      <c r="W1693" s="3">
        <f>StockData[[#This Row],[CLOSE]]-StockData[[#This Row],[PREV. CLOSE]]</f>
        <v>58.300000000000182</v>
      </c>
      <c r="X1693" s="2">
        <f>IFERROR((StockData[[#This Row],[CLOSE]]-StockData[[#This Row],[PREV. CLOSE]])/StockData[[#This Row],[PREV. CLOSE]],0)</f>
        <v>1.3102448562214196E-2</v>
      </c>
      <c r="Y1693" t="str">
        <f>IF(StockData[[#This Row],[Daily Return %]]&gt;0,"Gain",IF(StockData[[#This Row],[Daily Return %]]&lt;0,"Loss","No Change"))</f>
        <v>Gain</v>
      </c>
    </row>
    <row r="1694" spans="1:25" x14ac:dyDescent="0.3">
      <c r="A1694" s="1">
        <v>45546</v>
      </c>
      <c r="B1694" s="1" t="s">
        <v>1740</v>
      </c>
      <c r="C1694" s="1" t="s">
        <v>208</v>
      </c>
      <c r="D1694">
        <f>MONTH(StockData[[#This Row],[DATE]])</f>
        <v>9</v>
      </c>
      <c r="E1694">
        <v>2024</v>
      </c>
      <c r="F1694" t="s">
        <v>163</v>
      </c>
      <c r="G1694" t="str">
        <f>"Q"&amp;ROUNDUP(StockData[[#This Row],[Month Number]]/3,0)</f>
        <v>Q3</v>
      </c>
      <c r="H1694" s="1" t="s">
        <v>1565</v>
      </c>
      <c r="I1694" s="1" t="s">
        <v>1566</v>
      </c>
      <c r="J1694" t="s">
        <v>30</v>
      </c>
      <c r="K1694">
        <v>4521.45</v>
      </c>
      <c r="L1694">
        <v>4549.3500000000004</v>
      </c>
      <c r="M1694">
        <v>4471.25</v>
      </c>
      <c r="N1694">
        <v>4507.8500000000004</v>
      </c>
      <c r="O1694">
        <v>4495.5</v>
      </c>
      <c r="P1694">
        <v>4479.3500000000004</v>
      </c>
      <c r="Q1694">
        <v>4504.96</v>
      </c>
      <c r="R1694">
        <v>1325919</v>
      </c>
      <c r="S1694">
        <v>5973212660.0500002</v>
      </c>
      <c r="T1694">
        <v>127870</v>
      </c>
      <c r="U1694">
        <v>885040</v>
      </c>
      <c r="V1694">
        <v>66.75</v>
      </c>
      <c r="W1694" s="3">
        <f>StockData[[#This Row],[CLOSE]]-StockData[[#This Row],[PREV. CLOSE]]</f>
        <v>-28.5</v>
      </c>
      <c r="X1694" s="2">
        <f>IFERROR((StockData[[#This Row],[CLOSE]]-StockData[[#This Row],[PREV. CLOSE]])/StockData[[#This Row],[PREV. CLOSE]],0)</f>
        <v>-6.3223044245039207E-3</v>
      </c>
      <c r="Y1694" t="str">
        <f>IF(StockData[[#This Row],[Daily Return %]]&gt;0,"Gain",IF(StockData[[#This Row],[Daily Return %]]&lt;0,"Loss","No Change"))</f>
        <v>Loss</v>
      </c>
    </row>
    <row r="1695" spans="1:25" x14ac:dyDescent="0.3">
      <c r="A1695" s="1">
        <v>45547</v>
      </c>
      <c r="B1695" s="1" t="s">
        <v>1741</v>
      </c>
      <c r="C1695" s="1" t="s">
        <v>208</v>
      </c>
      <c r="D1695">
        <f>MONTH(StockData[[#This Row],[DATE]])</f>
        <v>9</v>
      </c>
      <c r="E1695">
        <v>2024</v>
      </c>
      <c r="F1695" t="s">
        <v>163</v>
      </c>
      <c r="G1695" t="str">
        <f>"Q"&amp;ROUNDUP(StockData[[#This Row],[Month Number]]/3,0)</f>
        <v>Q3</v>
      </c>
      <c r="H1695" s="1" t="s">
        <v>1565</v>
      </c>
      <c r="I1695" s="1" t="s">
        <v>1566</v>
      </c>
      <c r="J1695" t="s">
        <v>30</v>
      </c>
      <c r="K1695">
        <v>4510.25</v>
      </c>
      <c r="L1695">
        <v>4532.6000000000004</v>
      </c>
      <c r="M1695">
        <v>4431.3</v>
      </c>
      <c r="N1695">
        <v>4479.3500000000004</v>
      </c>
      <c r="O1695">
        <v>4495.3</v>
      </c>
      <c r="P1695">
        <v>4517.7</v>
      </c>
      <c r="Q1695">
        <v>4485.01</v>
      </c>
      <c r="R1695">
        <v>2742216</v>
      </c>
      <c r="S1695">
        <v>12298852603.6</v>
      </c>
      <c r="T1695">
        <v>179765</v>
      </c>
      <c r="U1695">
        <v>1336809</v>
      </c>
      <c r="V1695">
        <v>48.75</v>
      </c>
      <c r="W1695" s="3">
        <f>StockData[[#This Row],[CLOSE]]-StockData[[#This Row],[PREV. CLOSE]]</f>
        <v>38.349999999999454</v>
      </c>
      <c r="X1695" s="2">
        <f>IFERROR((StockData[[#This Row],[CLOSE]]-StockData[[#This Row],[PREV. CLOSE]])/StockData[[#This Row],[PREV. CLOSE]],0)</f>
        <v>8.5615100405191484E-3</v>
      </c>
      <c r="Y1695" t="str">
        <f>IF(StockData[[#This Row],[Daily Return %]]&gt;0,"Gain",IF(StockData[[#This Row],[Daily Return %]]&lt;0,"Loss","No Change"))</f>
        <v>Gain</v>
      </c>
    </row>
    <row r="1696" spans="1:25" x14ac:dyDescent="0.3">
      <c r="A1696" s="1">
        <v>45548</v>
      </c>
      <c r="B1696" s="1" t="s">
        <v>1742</v>
      </c>
      <c r="C1696" s="1" t="s">
        <v>208</v>
      </c>
      <c r="D1696">
        <f>MONTH(StockData[[#This Row],[DATE]])</f>
        <v>9</v>
      </c>
      <c r="E1696">
        <v>2024</v>
      </c>
      <c r="F1696" t="s">
        <v>163</v>
      </c>
      <c r="G1696" t="str">
        <f>"Q"&amp;ROUNDUP(StockData[[#This Row],[Month Number]]/3,0)</f>
        <v>Q3</v>
      </c>
      <c r="H1696" s="1" t="s">
        <v>1565</v>
      </c>
      <c r="I1696" s="1" t="s">
        <v>1566</v>
      </c>
      <c r="J1696" t="s">
        <v>30</v>
      </c>
      <c r="K1696">
        <v>4530</v>
      </c>
      <c r="L1696">
        <v>4547</v>
      </c>
      <c r="M1696">
        <v>4505</v>
      </c>
      <c r="N1696">
        <v>4517.7</v>
      </c>
      <c r="O1696">
        <v>4521.75</v>
      </c>
      <c r="P1696">
        <v>4522.6000000000004</v>
      </c>
      <c r="Q1696">
        <v>4526.87</v>
      </c>
      <c r="R1696">
        <v>1458786</v>
      </c>
      <c r="S1696">
        <v>6603740972.8999996</v>
      </c>
      <c r="T1696">
        <v>78892</v>
      </c>
      <c r="U1696">
        <v>773596</v>
      </c>
      <c r="V1696">
        <v>53.03</v>
      </c>
      <c r="W1696" s="3">
        <f>StockData[[#This Row],[CLOSE]]-StockData[[#This Row],[PREV. CLOSE]]</f>
        <v>4.9000000000005457</v>
      </c>
      <c r="X1696" s="2">
        <f>IFERROR((StockData[[#This Row],[CLOSE]]-StockData[[#This Row],[PREV. CLOSE]])/StockData[[#This Row],[PREV. CLOSE]],0)</f>
        <v>1.0846227062444487E-3</v>
      </c>
      <c r="Y1696" t="str">
        <f>IF(StockData[[#This Row],[Daily Return %]]&gt;0,"Gain",IF(StockData[[#This Row],[Daily Return %]]&lt;0,"Loss","No Change"))</f>
        <v>Gain</v>
      </c>
    </row>
    <row r="1697" spans="1:25" x14ac:dyDescent="0.3">
      <c r="A1697" s="1">
        <v>45551</v>
      </c>
      <c r="B1697" s="1" t="s">
        <v>1743</v>
      </c>
      <c r="C1697" s="1" t="s">
        <v>208</v>
      </c>
      <c r="D1697">
        <f>MONTH(StockData[[#This Row],[DATE]])</f>
        <v>9</v>
      </c>
      <c r="E1697">
        <v>2024</v>
      </c>
      <c r="F1697" t="s">
        <v>163</v>
      </c>
      <c r="G1697" t="str">
        <f>"Q"&amp;ROUNDUP(StockData[[#This Row],[Month Number]]/3,0)</f>
        <v>Q3</v>
      </c>
      <c r="H1697" s="1" t="s">
        <v>1565</v>
      </c>
      <c r="I1697" s="1" t="s">
        <v>1566</v>
      </c>
      <c r="J1697" t="s">
        <v>30</v>
      </c>
      <c r="K1697">
        <v>4527</v>
      </c>
      <c r="L1697">
        <v>4546.05</v>
      </c>
      <c r="M1697">
        <v>4494.45</v>
      </c>
      <c r="N1697">
        <v>4522.6000000000004</v>
      </c>
      <c r="O1697">
        <v>4509</v>
      </c>
      <c r="P1697">
        <v>4513.25</v>
      </c>
      <c r="Q1697">
        <v>4516.51</v>
      </c>
      <c r="R1697">
        <v>1155120</v>
      </c>
      <c r="S1697">
        <v>5217113716.25</v>
      </c>
      <c r="T1697">
        <v>61456</v>
      </c>
      <c r="U1697">
        <v>819874</v>
      </c>
      <c r="V1697">
        <v>70.98</v>
      </c>
      <c r="W1697" s="3">
        <f>StockData[[#This Row],[CLOSE]]-StockData[[#This Row],[PREV. CLOSE]]</f>
        <v>-9.3500000000003638</v>
      </c>
      <c r="X1697" s="2">
        <f>IFERROR((StockData[[#This Row],[CLOSE]]-StockData[[#This Row],[PREV. CLOSE]])/StockData[[#This Row],[PREV. CLOSE]],0)</f>
        <v>-2.0673948613630132E-3</v>
      </c>
      <c r="Y1697" t="str">
        <f>IF(StockData[[#This Row],[Daily Return %]]&gt;0,"Gain",IF(StockData[[#This Row],[Daily Return %]]&lt;0,"Loss","No Change"))</f>
        <v>Loss</v>
      </c>
    </row>
    <row r="1698" spans="1:25" x14ac:dyDescent="0.3">
      <c r="A1698" s="1">
        <v>45552</v>
      </c>
      <c r="B1698" s="1" t="s">
        <v>1744</v>
      </c>
      <c r="C1698" s="1" t="s">
        <v>208</v>
      </c>
      <c r="D1698">
        <f>MONTH(StockData[[#This Row],[DATE]])</f>
        <v>9</v>
      </c>
      <c r="E1698">
        <v>2024</v>
      </c>
      <c r="F1698" t="s">
        <v>163</v>
      </c>
      <c r="G1698" t="str">
        <f>"Q"&amp;ROUNDUP(StockData[[#This Row],[Month Number]]/3,0)</f>
        <v>Q3</v>
      </c>
      <c r="H1698" s="1" t="s">
        <v>1565</v>
      </c>
      <c r="I1698" s="1" t="s">
        <v>1566</v>
      </c>
      <c r="J1698" t="s">
        <v>30</v>
      </c>
      <c r="K1698">
        <v>4513.25</v>
      </c>
      <c r="L1698">
        <v>4535.8</v>
      </c>
      <c r="M1698">
        <v>4466</v>
      </c>
      <c r="N1698">
        <v>4513.25</v>
      </c>
      <c r="O1698">
        <v>4511</v>
      </c>
      <c r="P1698">
        <v>4505.6499999999996</v>
      </c>
      <c r="Q1698">
        <v>4505.75</v>
      </c>
      <c r="R1698">
        <v>1699364</v>
      </c>
      <c r="S1698">
        <v>7656902882.1999998</v>
      </c>
      <c r="T1698">
        <v>88562</v>
      </c>
      <c r="U1698">
        <v>1205365</v>
      </c>
      <c r="V1698">
        <v>70.930000000000007</v>
      </c>
      <c r="W1698" s="3">
        <f>StockData[[#This Row],[CLOSE]]-StockData[[#This Row],[PREV. CLOSE]]</f>
        <v>-7.6000000000003638</v>
      </c>
      <c r="X1698" s="2">
        <f>IFERROR((StockData[[#This Row],[CLOSE]]-StockData[[#This Row],[PREV. CLOSE]])/StockData[[#This Row],[PREV. CLOSE]],0)</f>
        <v>-1.6839306486457351E-3</v>
      </c>
      <c r="Y1698" t="str">
        <f>IF(StockData[[#This Row],[Daily Return %]]&gt;0,"Gain",IF(StockData[[#This Row],[Daily Return %]]&lt;0,"Loss","No Change"))</f>
        <v>Loss</v>
      </c>
    </row>
    <row r="1699" spans="1:25" x14ac:dyDescent="0.3">
      <c r="A1699" s="1">
        <v>45553</v>
      </c>
      <c r="B1699" s="1" t="s">
        <v>1745</v>
      </c>
      <c r="C1699" s="1" t="s">
        <v>208</v>
      </c>
      <c r="D1699">
        <f>MONTH(StockData[[#This Row],[DATE]])</f>
        <v>9</v>
      </c>
      <c r="E1699">
        <v>2024</v>
      </c>
      <c r="F1699" t="s">
        <v>163</v>
      </c>
      <c r="G1699" t="str">
        <f>"Q"&amp;ROUNDUP(StockData[[#This Row],[Month Number]]/3,0)</f>
        <v>Q3</v>
      </c>
      <c r="H1699" s="1" t="s">
        <v>1565</v>
      </c>
      <c r="I1699" s="1" t="s">
        <v>1566</v>
      </c>
      <c r="J1699" t="s">
        <v>30</v>
      </c>
      <c r="K1699">
        <v>4497.05</v>
      </c>
      <c r="L1699">
        <v>4497.05</v>
      </c>
      <c r="M1699">
        <v>4321</v>
      </c>
      <c r="N1699">
        <v>4505.6499999999996</v>
      </c>
      <c r="O1699">
        <v>4347.8999999999996</v>
      </c>
      <c r="P1699">
        <v>4346.1499999999996</v>
      </c>
      <c r="Q1699">
        <v>4370.07</v>
      </c>
      <c r="R1699">
        <v>2961779</v>
      </c>
      <c r="S1699">
        <v>12943188817.6</v>
      </c>
      <c r="T1699">
        <v>244673</v>
      </c>
      <c r="U1699">
        <v>1563431</v>
      </c>
      <c r="V1699">
        <v>52.79</v>
      </c>
      <c r="W1699" s="3">
        <f>StockData[[#This Row],[CLOSE]]-StockData[[#This Row],[PREV. CLOSE]]</f>
        <v>-159.5</v>
      </c>
      <c r="X1699" s="2">
        <f>IFERROR((StockData[[#This Row],[CLOSE]]-StockData[[#This Row],[PREV. CLOSE]])/StockData[[#This Row],[PREV. CLOSE]],0)</f>
        <v>-3.5399997780564407E-2</v>
      </c>
      <c r="Y1699" t="str">
        <f>IF(StockData[[#This Row],[Daily Return %]]&gt;0,"Gain",IF(StockData[[#This Row],[Daily Return %]]&lt;0,"Loss","No Change"))</f>
        <v>Loss</v>
      </c>
    </row>
    <row r="1700" spans="1:25" x14ac:dyDescent="0.3">
      <c r="A1700" s="1">
        <v>45554</v>
      </c>
      <c r="B1700" s="1" t="s">
        <v>1746</v>
      </c>
      <c r="C1700" s="1" t="s">
        <v>208</v>
      </c>
      <c r="D1700">
        <f>MONTH(StockData[[#This Row],[DATE]])</f>
        <v>9</v>
      </c>
      <c r="E1700">
        <v>2024</v>
      </c>
      <c r="F1700" t="s">
        <v>163</v>
      </c>
      <c r="G1700" t="str">
        <f>"Q"&amp;ROUNDUP(StockData[[#This Row],[Month Number]]/3,0)</f>
        <v>Q3</v>
      </c>
      <c r="H1700" s="1" t="s">
        <v>1565</v>
      </c>
      <c r="I1700" s="1" t="s">
        <v>1566</v>
      </c>
      <c r="J1700" t="s">
        <v>30</v>
      </c>
      <c r="K1700">
        <v>4390.05</v>
      </c>
      <c r="L1700">
        <v>4422.2</v>
      </c>
      <c r="M1700">
        <v>4281.8</v>
      </c>
      <c r="N1700">
        <v>4346.1499999999996</v>
      </c>
      <c r="O1700">
        <v>4307</v>
      </c>
      <c r="P1700">
        <v>4296.1499999999996</v>
      </c>
      <c r="Q1700">
        <v>4321.08</v>
      </c>
      <c r="R1700">
        <v>2927551</v>
      </c>
      <c r="S1700">
        <v>12650187150.25</v>
      </c>
      <c r="T1700">
        <v>232656</v>
      </c>
      <c r="U1700">
        <v>1509863</v>
      </c>
      <c r="V1700">
        <v>51.57</v>
      </c>
      <c r="W1700" s="3">
        <f>StockData[[#This Row],[CLOSE]]-StockData[[#This Row],[PREV. CLOSE]]</f>
        <v>-50</v>
      </c>
      <c r="X1700" s="2">
        <f>IFERROR((StockData[[#This Row],[CLOSE]]-StockData[[#This Row],[PREV. CLOSE]])/StockData[[#This Row],[PREV. CLOSE]],0)</f>
        <v>-1.1504434959676957E-2</v>
      </c>
      <c r="Y1700" t="str">
        <f>IF(StockData[[#This Row],[Daily Return %]]&gt;0,"Gain",IF(StockData[[#This Row],[Daily Return %]]&lt;0,"Loss","No Change"))</f>
        <v>Loss</v>
      </c>
    </row>
    <row r="1701" spans="1:25" x14ac:dyDescent="0.3">
      <c r="A1701" s="1">
        <v>45555</v>
      </c>
      <c r="B1701" s="1" t="s">
        <v>1747</v>
      </c>
      <c r="C1701" s="1" t="s">
        <v>208</v>
      </c>
      <c r="D1701">
        <f>MONTH(StockData[[#This Row],[DATE]])</f>
        <v>9</v>
      </c>
      <c r="E1701">
        <v>2024</v>
      </c>
      <c r="F1701" t="s">
        <v>163</v>
      </c>
      <c r="G1701" t="str">
        <f>"Q"&amp;ROUNDUP(StockData[[#This Row],[Month Number]]/3,0)</f>
        <v>Q3</v>
      </c>
      <c r="H1701" s="1" t="s">
        <v>1565</v>
      </c>
      <c r="I1701" s="1" t="s">
        <v>1566</v>
      </c>
      <c r="J1701" t="s">
        <v>30</v>
      </c>
      <c r="K1701">
        <v>4316.8999999999996</v>
      </c>
      <c r="L1701">
        <v>4330.7</v>
      </c>
      <c r="M1701">
        <v>4227.5</v>
      </c>
      <c r="N1701">
        <v>4296.1499999999996</v>
      </c>
      <c r="O1701">
        <v>4295</v>
      </c>
      <c r="P1701">
        <v>4284.8999999999996</v>
      </c>
      <c r="Q1701">
        <v>4278.76</v>
      </c>
      <c r="R1701">
        <v>5447908</v>
      </c>
      <c r="S1701">
        <v>23310316503.099998</v>
      </c>
      <c r="T1701">
        <v>291115</v>
      </c>
      <c r="U1701">
        <v>2801478</v>
      </c>
      <c r="V1701">
        <v>51.42</v>
      </c>
      <c r="W1701" s="3">
        <f>StockData[[#This Row],[CLOSE]]-StockData[[#This Row],[PREV. CLOSE]]</f>
        <v>-11.25</v>
      </c>
      <c r="X1701" s="2">
        <f>IFERROR((StockData[[#This Row],[CLOSE]]-StockData[[#This Row],[PREV. CLOSE]])/StockData[[#This Row],[PREV. CLOSE]],0)</f>
        <v>-2.6186236514088197E-3</v>
      </c>
      <c r="Y1701" t="str">
        <f>IF(StockData[[#This Row],[Daily Return %]]&gt;0,"Gain",IF(StockData[[#This Row],[Daily Return %]]&lt;0,"Loss","No Change"))</f>
        <v>Loss</v>
      </c>
    </row>
    <row r="1702" spans="1:25" x14ac:dyDescent="0.3">
      <c r="A1702" s="1">
        <v>45558</v>
      </c>
      <c r="B1702" s="1" t="s">
        <v>1748</v>
      </c>
      <c r="C1702" s="1" t="s">
        <v>208</v>
      </c>
      <c r="D1702">
        <f>MONTH(StockData[[#This Row],[DATE]])</f>
        <v>9</v>
      </c>
      <c r="E1702">
        <v>2024</v>
      </c>
      <c r="F1702" t="s">
        <v>163</v>
      </c>
      <c r="G1702" t="str">
        <f>"Q"&amp;ROUNDUP(StockData[[#This Row],[Month Number]]/3,0)</f>
        <v>Q3</v>
      </c>
      <c r="H1702" s="1" t="s">
        <v>1565</v>
      </c>
      <c r="I1702" s="1" t="s">
        <v>1566</v>
      </c>
      <c r="J1702" t="s">
        <v>30</v>
      </c>
      <c r="K1702">
        <v>4300</v>
      </c>
      <c r="L1702">
        <v>4309.3999999999996</v>
      </c>
      <c r="M1702">
        <v>4253</v>
      </c>
      <c r="N1702">
        <v>4284.8999999999996</v>
      </c>
      <c r="O1702">
        <v>4266.05</v>
      </c>
      <c r="P1702">
        <v>4268.5</v>
      </c>
      <c r="Q1702">
        <v>4270.3999999999996</v>
      </c>
      <c r="R1702">
        <v>1702319</v>
      </c>
      <c r="S1702">
        <v>7269588108.9499998</v>
      </c>
      <c r="T1702">
        <v>169788</v>
      </c>
      <c r="U1702">
        <v>1044526</v>
      </c>
      <c r="V1702">
        <v>61.36</v>
      </c>
      <c r="W1702" s="3">
        <f>StockData[[#This Row],[CLOSE]]-StockData[[#This Row],[PREV. CLOSE]]</f>
        <v>-16.399999999999636</v>
      </c>
      <c r="X1702" s="2">
        <f>IFERROR((StockData[[#This Row],[CLOSE]]-StockData[[#This Row],[PREV. CLOSE]])/StockData[[#This Row],[PREV. CLOSE]],0)</f>
        <v>-3.8273938715021674E-3</v>
      </c>
      <c r="Y1702" t="str">
        <f>IF(StockData[[#This Row],[Daily Return %]]&gt;0,"Gain",IF(StockData[[#This Row],[Daily Return %]]&lt;0,"Loss","No Change"))</f>
        <v>Loss</v>
      </c>
    </row>
    <row r="1703" spans="1:25" x14ac:dyDescent="0.3">
      <c r="A1703" s="1">
        <v>45559</v>
      </c>
      <c r="B1703" s="1" t="s">
        <v>1749</v>
      </c>
      <c r="C1703" s="1" t="s">
        <v>208</v>
      </c>
      <c r="D1703">
        <f>MONTH(StockData[[#This Row],[DATE]])</f>
        <v>9</v>
      </c>
      <c r="E1703">
        <v>2024</v>
      </c>
      <c r="F1703" t="s">
        <v>163</v>
      </c>
      <c r="G1703" t="str">
        <f>"Q"&amp;ROUNDUP(StockData[[#This Row],[Month Number]]/3,0)</f>
        <v>Q3</v>
      </c>
      <c r="H1703" s="1" t="s">
        <v>1565</v>
      </c>
      <c r="I1703" s="1" t="s">
        <v>1566</v>
      </c>
      <c r="J1703" t="s">
        <v>30</v>
      </c>
      <c r="K1703">
        <v>4251.6499999999996</v>
      </c>
      <c r="L1703">
        <v>4291</v>
      </c>
      <c r="M1703">
        <v>4240</v>
      </c>
      <c r="N1703">
        <v>4268.5</v>
      </c>
      <c r="O1703">
        <v>4282</v>
      </c>
      <c r="P1703">
        <v>4271.3</v>
      </c>
      <c r="Q1703">
        <v>4265.03</v>
      </c>
      <c r="R1703">
        <v>3012026</v>
      </c>
      <c r="S1703">
        <v>12846372402.700001</v>
      </c>
      <c r="T1703">
        <v>140428</v>
      </c>
      <c r="U1703">
        <v>2425914</v>
      </c>
      <c r="V1703">
        <v>80.540000000000006</v>
      </c>
      <c r="W1703" s="3">
        <f>StockData[[#This Row],[CLOSE]]-StockData[[#This Row],[PREV. CLOSE]]</f>
        <v>2.8000000000001819</v>
      </c>
      <c r="X1703" s="2">
        <f>IFERROR((StockData[[#This Row],[CLOSE]]-StockData[[#This Row],[PREV. CLOSE]])/StockData[[#This Row],[PREV. CLOSE]],0)</f>
        <v>6.5596813869044904E-4</v>
      </c>
      <c r="Y1703" t="str">
        <f>IF(StockData[[#This Row],[Daily Return %]]&gt;0,"Gain",IF(StockData[[#This Row],[Daily Return %]]&lt;0,"Loss","No Change"))</f>
        <v>Gain</v>
      </c>
    </row>
    <row r="1704" spans="1:25" x14ac:dyDescent="0.3">
      <c r="A1704" s="1">
        <v>45560</v>
      </c>
      <c r="B1704" s="1" t="s">
        <v>1750</v>
      </c>
      <c r="C1704" s="1" t="s">
        <v>208</v>
      </c>
      <c r="D1704">
        <f>MONTH(StockData[[#This Row],[DATE]])</f>
        <v>9</v>
      </c>
      <c r="E1704">
        <v>2024</v>
      </c>
      <c r="F1704" t="s">
        <v>163</v>
      </c>
      <c r="G1704" t="str">
        <f>"Q"&amp;ROUNDUP(StockData[[#This Row],[Month Number]]/3,0)</f>
        <v>Q3</v>
      </c>
      <c r="H1704" s="1" t="s">
        <v>1565</v>
      </c>
      <c r="I1704" s="1" t="s">
        <v>1566</v>
      </c>
      <c r="J1704" t="s">
        <v>30</v>
      </c>
      <c r="K1704">
        <v>4252.3500000000004</v>
      </c>
      <c r="L1704">
        <v>4289.6000000000004</v>
      </c>
      <c r="M1704">
        <v>4240</v>
      </c>
      <c r="N1704">
        <v>4271.3</v>
      </c>
      <c r="O1704">
        <v>4275.3500000000004</v>
      </c>
      <c r="P1704">
        <v>4274.75</v>
      </c>
      <c r="Q1704">
        <v>4263.6099999999997</v>
      </c>
      <c r="R1704">
        <v>2713073</v>
      </c>
      <c r="S1704">
        <v>11567483701.950001</v>
      </c>
      <c r="T1704">
        <v>153942</v>
      </c>
      <c r="U1704">
        <v>2071060</v>
      </c>
      <c r="V1704">
        <v>76.34</v>
      </c>
      <c r="W1704" s="3">
        <f>StockData[[#This Row],[CLOSE]]-StockData[[#This Row],[PREV. CLOSE]]</f>
        <v>3.4499999999998181</v>
      </c>
      <c r="X1704" s="2">
        <f>IFERROR((StockData[[#This Row],[CLOSE]]-StockData[[#This Row],[PREV. CLOSE]])/StockData[[#This Row],[PREV. CLOSE]],0)</f>
        <v>8.0771662023267337E-4</v>
      </c>
      <c r="Y1704" t="str">
        <f>IF(StockData[[#This Row],[Daily Return %]]&gt;0,"Gain",IF(StockData[[#This Row],[Daily Return %]]&lt;0,"Loss","No Change"))</f>
        <v>Gain</v>
      </c>
    </row>
    <row r="1705" spans="1:25" x14ac:dyDescent="0.3">
      <c r="A1705" s="1">
        <v>45561</v>
      </c>
      <c r="B1705" s="1" t="s">
        <v>1751</v>
      </c>
      <c r="C1705" s="1" t="s">
        <v>208</v>
      </c>
      <c r="D1705">
        <f>MONTH(StockData[[#This Row],[DATE]])</f>
        <v>9</v>
      </c>
      <c r="E1705">
        <v>2024</v>
      </c>
      <c r="F1705" t="s">
        <v>163</v>
      </c>
      <c r="G1705" t="str">
        <f>"Q"&amp;ROUNDUP(StockData[[#This Row],[Month Number]]/3,0)</f>
        <v>Q3</v>
      </c>
      <c r="H1705" s="1" t="s">
        <v>1565</v>
      </c>
      <c r="I1705" s="1" t="s">
        <v>1566</v>
      </c>
      <c r="J1705" t="s">
        <v>30</v>
      </c>
      <c r="K1705">
        <v>4260</v>
      </c>
      <c r="L1705">
        <v>4316.8</v>
      </c>
      <c r="M1705">
        <v>4260</v>
      </c>
      <c r="N1705">
        <v>4274.75</v>
      </c>
      <c r="O1705">
        <v>4295</v>
      </c>
      <c r="P1705">
        <v>4292.5</v>
      </c>
      <c r="Q1705">
        <v>4288.28</v>
      </c>
      <c r="R1705">
        <v>3964251</v>
      </c>
      <c r="S1705">
        <v>16999820745.85</v>
      </c>
      <c r="T1705">
        <v>185888</v>
      </c>
      <c r="U1705">
        <v>2744141</v>
      </c>
      <c r="V1705">
        <v>69.22</v>
      </c>
      <c r="W1705" s="3">
        <f>StockData[[#This Row],[CLOSE]]-StockData[[#This Row],[PREV. CLOSE]]</f>
        <v>17.75</v>
      </c>
      <c r="X1705" s="2">
        <f>IFERROR((StockData[[#This Row],[CLOSE]]-StockData[[#This Row],[PREV. CLOSE]])/StockData[[#This Row],[PREV. CLOSE]],0)</f>
        <v>4.1522896075793904E-3</v>
      </c>
      <c r="Y1705" t="str">
        <f>IF(StockData[[#This Row],[Daily Return %]]&gt;0,"Gain",IF(StockData[[#This Row],[Daily Return %]]&lt;0,"Loss","No Change"))</f>
        <v>Gain</v>
      </c>
    </row>
    <row r="1706" spans="1:25" x14ac:dyDescent="0.3">
      <c r="A1706" s="1">
        <v>45562</v>
      </c>
      <c r="B1706" s="1" t="s">
        <v>1752</v>
      </c>
      <c r="C1706" s="1" t="s">
        <v>208</v>
      </c>
      <c r="D1706">
        <f>MONTH(StockData[[#This Row],[DATE]])</f>
        <v>9</v>
      </c>
      <c r="E1706">
        <v>2024</v>
      </c>
      <c r="F1706" t="s">
        <v>163</v>
      </c>
      <c r="G1706" t="str">
        <f>"Q"&amp;ROUNDUP(StockData[[#This Row],[Month Number]]/3,0)</f>
        <v>Q3</v>
      </c>
      <c r="H1706" s="1" t="s">
        <v>1565</v>
      </c>
      <c r="I1706" s="1" t="s">
        <v>1566</v>
      </c>
      <c r="J1706" t="s">
        <v>30</v>
      </c>
      <c r="K1706">
        <v>4335</v>
      </c>
      <c r="L1706">
        <v>4378</v>
      </c>
      <c r="M1706">
        <v>4300.05</v>
      </c>
      <c r="N1706">
        <v>4292.5</v>
      </c>
      <c r="O1706">
        <v>4305</v>
      </c>
      <c r="P1706">
        <v>4308.7</v>
      </c>
      <c r="Q1706">
        <v>4327.38</v>
      </c>
      <c r="R1706">
        <v>3012477</v>
      </c>
      <c r="S1706">
        <v>13036144375.450001</v>
      </c>
      <c r="T1706">
        <v>231071</v>
      </c>
      <c r="U1706">
        <v>1629655</v>
      </c>
      <c r="V1706">
        <v>54.1</v>
      </c>
      <c r="W1706" s="3">
        <f>StockData[[#This Row],[CLOSE]]-StockData[[#This Row],[PREV. CLOSE]]</f>
        <v>16.199999999999818</v>
      </c>
      <c r="X1706" s="2">
        <f>IFERROR((StockData[[#This Row],[CLOSE]]-StockData[[#This Row],[PREV. CLOSE]])/StockData[[#This Row],[PREV. CLOSE]],0)</f>
        <v>3.774024461269614E-3</v>
      </c>
      <c r="Y1706" t="str">
        <f>IF(StockData[[#This Row],[Daily Return %]]&gt;0,"Gain",IF(StockData[[#This Row],[Daily Return %]]&lt;0,"Loss","No Change"))</f>
        <v>Gain</v>
      </c>
    </row>
    <row r="1707" spans="1:25" x14ac:dyDescent="0.3">
      <c r="A1707" s="1">
        <v>45565</v>
      </c>
      <c r="B1707" s="1" t="s">
        <v>1753</v>
      </c>
      <c r="C1707" s="1" t="s">
        <v>208</v>
      </c>
      <c r="D1707">
        <f>MONTH(StockData[[#This Row],[DATE]])</f>
        <v>9</v>
      </c>
      <c r="E1707">
        <v>2024</v>
      </c>
      <c r="F1707" t="s">
        <v>163</v>
      </c>
      <c r="G1707" t="str">
        <f>"Q"&amp;ROUNDUP(StockData[[#This Row],[Month Number]]/3,0)</f>
        <v>Q3</v>
      </c>
      <c r="H1707" s="1" t="s">
        <v>1565</v>
      </c>
      <c r="I1707" s="1" t="s">
        <v>1566</v>
      </c>
      <c r="J1707" t="s">
        <v>30</v>
      </c>
      <c r="K1707">
        <v>4286.8999999999996</v>
      </c>
      <c r="L1707">
        <v>4298.75</v>
      </c>
      <c r="M1707">
        <v>4260.05</v>
      </c>
      <c r="N1707">
        <v>4308.7</v>
      </c>
      <c r="O1707">
        <v>4271</v>
      </c>
      <c r="P1707">
        <v>4268.5</v>
      </c>
      <c r="Q1707">
        <v>4272.29</v>
      </c>
      <c r="R1707">
        <v>2503416</v>
      </c>
      <c r="S1707">
        <v>10695320177.299999</v>
      </c>
      <c r="T1707">
        <v>212084</v>
      </c>
      <c r="U1707">
        <v>1980983</v>
      </c>
      <c r="V1707">
        <v>79.13</v>
      </c>
      <c r="W1707" s="3">
        <f>StockData[[#This Row],[CLOSE]]-StockData[[#This Row],[PREV. CLOSE]]</f>
        <v>-40.199999999999818</v>
      </c>
      <c r="X1707" s="2">
        <f>IFERROR((StockData[[#This Row],[CLOSE]]-StockData[[#This Row],[PREV. CLOSE]])/StockData[[#This Row],[PREV. CLOSE]],0)</f>
        <v>-9.3299603128553441E-3</v>
      </c>
      <c r="Y1707" t="str">
        <f>IF(StockData[[#This Row],[Daily Return %]]&gt;0,"Gain",IF(StockData[[#This Row],[Daily Return %]]&lt;0,"Loss","No Change"))</f>
        <v>Loss</v>
      </c>
    </row>
    <row r="1708" spans="1:25" x14ac:dyDescent="0.3">
      <c r="A1708" s="1">
        <v>45566</v>
      </c>
      <c r="B1708" s="1" t="s">
        <v>1754</v>
      </c>
      <c r="C1708" s="1" t="s">
        <v>230</v>
      </c>
      <c r="D1708">
        <f>MONTH(StockData[[#This Row],[DATE]])</f>
        <v>10</v>
      </c>
      <c r="E1708">
        <v>2024</v>
      </c>
      <c r="F1708" t="s">
        <v>231</v>
      </c>
      <c r="G1708" t="str">
        <f>"Q"&amp;ROUNDUP(StockData[[#This Row],[Month Number]]/3,0)</f>
        <v>Q4</v>
      </c>
      <c r="H1708" s="1" t="s">
        <v>1565</v>
      </c>
      <c r="I1708" s="1" t="s">
        <v>1566</v>
      </c>
      <c r="J1708" t="s">
        <v>30</v>
      </c>
      <c r="K1708">
        <v>4255.55</v>
      </c>
      <c r="L1708">
        <v>4295.75</v>
      </c>
      <c r="M1708">
        <v>4242.95</v>
      </c>
      <c r="N1708">
        <v>4268.5</v>
      </c>
      <c r="O1708">
        <v>4283.25</v>
      </c>
      <c r="P1708">
        <v>4287.8999999999996</v>
      </c>
      <c r="Q1708">
        <v>4271.7299999999996</v>
      </c>
      <c r="R1708">
        <v>1823365</v>
      </c>
      <c r="S1708">
        <v>7788915830.6999998</v>
      </c>
      <c r="T1708">
        <v>121772</v>
      </c>
      <c r="U1708">
        <v>1082513</v>
      </c>
      <c r="V1708">
        <v>59.37</v>
      </c>
      <c r="W1708" s="3">
        <f>StockData[[#This Row],[CLOSE]]-StockData[[#This Row],[PREV. CLOSE]]</f>
        <v>19.399999999999636</v>
      </c>
      <c r="X1708" s="2">
        <f>IFERROR((StockData[[#This Row],[CLOSE]]-StockData[[#This Row],[PREV. CLOSE]])/StockData[[#This Row],[PREV. CLOSE]],0)</f>
        <v>4.5449221037834452E-3</v>
      </c>
      <c r="Y1708" t="str">
        <f>IF(StockData[[#This Row],[Daily Return %]]&gt;0,"Gain",IF(StockData[[#This Row],[Daily Return %]]&lt;0,"Loss","No Change"))</f>
        <v>Gain</v>
      </c>
    </row>
    <row r="1709" spans="1:25" x14ac:dyDescent="0.3">
      <c r="A1709" s="1">
        <v>45568</v>
      </c>
      <c r="B1709" s="1" t="s">
        <v>1755</v>
      </c>
      <c r="C1709" s="1" t="s">
        <v>230</v>
      </c>
      <c r="D1709">
        <f>MONTH(StockData[[#This Row],[DATE]])</f>
        <v>10</v>
      </c>
      <c r="E1709">
        <v>2024</v>
      </c>
      <c r="F1709" t="s">
        <v>231</v>
      </c>
      <c r="G1709" t="str">
        <f>"Q"&amp;ROUNDUP(StockData[[#This Row],[Month Number]]/3,0)</f>
        <v>Q4</v>
      </c>
      <c r="H1709" s="1" t="s">
        <v>1565</v>
      </c>
      <c r="I1709" s="1" t="s">
        <v>1566</v>
      </c>
      <c r="J1709" t="s">
        <v>30</v>
      </c>
      <c r="K1709">
        <v>4262.6000000000004</v>
      </c>
      <c r="L1709">
        <v>4279</v>
      </c>
      <c r="M1709">
        <v>4210</v>
      </c>
      <c r="N1709">
        <v>4287.8999999999996</v>
      </c>
      <c r="O1709">
        <v>4232.5</v>
      </c>
      <c r="P1709">
        <v>4232.75</v>
      </c>
      <c r="Q1709">
        <v>4233.3900000000003</v>
      </c>
      <c r="R1709">
        <v>3350119</v>
      </c>
      <c r="S1709">
        <v>14182364569.6</v>
      </c>
      <c r="T1709">
        <v>168212</v>
      </c>
      <c r="U1709">
        <v>2293281</v>
      </c>
      <c r="V1709">
        <v>68.45</v>
      </c>
      <c r="W1709" s="3">
        <f>StockData[[#This Row],[CLOSE]]-StockData[[#This Row],[PREV. CLOSE]]</f>
        <v>-55.149999999999636</v>
      </c>
      <c r="X1709" s="2">
        <f>IFERROR((StockData[[#This Row],[CLOSE]]-StockData[[#This Row],[PREV. CLOSE]])/StockData[[#This Row],[PREV. CLOSE]],0)</f>
        <v>-1.2861773828680622E-2</v>
      </c>
      <c r="Y1709" t="str">
        <f>IF(StockData[[#This Row],[Daily Return %]]&gt;0,"Gain",IF(StockData[[#This Row],[Daily Return %]]&lt;0,"Loss","No Change"))</f>
        <v>Loss</v>
      </c>
    </row>
    <row r="1710" spans="1:25" x14ac:dyDescent="0.3">
      <c r="A1710" s="1">
        <v>45569</v>
      </c>
      <c r="B1710" s="1" t="s">
        <v>1756</v>
      </c>
      <c r="C1710" s="1" t="s">
        <v>230</v>
      </c>
      <c r="D1710">
        <f>MONTH(StockData[[#This Row],[DATE]])</f>
        <v>10</v>
      </c>
      <c r="E1710">
        <v>2024</v>
      </c>
      <c r="F1710" t="s">
        <v>231</v>
      </c>
      <c r="G1710" t="str">
        <f>"Q"&amp;ROUNDUP(StockData[[#This Row],[Month Number]]/3,0)</f>
        <v>Q4</v>
      </c>
      <c r="H1710" s="1" t="s">
        <v>1565</v>
      </c>
      <c r="I1710" s="1" t="s">
        <v>1566</v>
      </c>
      <c r="J1710" t="s">
        <v>30</v>
      </c>
      <c r="K1710">
        <v>4225</v>
      </c>
      <c r="L1710">
        <v>4298</v>
      </c>
      <c r="M1710">
        <v>4224.05</v>
      </c>
      <c r="N1710">
        <v>4232.75</v>
      </c>
      <c r="O1710">
        <v>4251.8999999999996</v>
      </c>
      <c r="P1710">
        <v>4252.25</v>
      </c>
      <c r="Q1710">
        <v>4256.1499999999996</v>
      </c>
      <c r="R1710">
        <v>2965463</v>
      </c>
      <c r="S1710">
        <v>12621465329.549999</v>
      </c>
      <c r="T1710">
        <v>194588</v>
      </c>
      <c r="U1710">
        <v>1474539</v>
      </c>
      <c r="V1710">
        <v>49.72</v>
      </c>
      <c r="W1710" s="3">
        <f>StockData[[#This Row],[CLOSE]]-StockData[[#This Row],[PREV. CLOSE]]</f>
        <v>19.5</v>
      </c>
      <c r="X1710" s="2">
        <f>IFERROR((StockData[[#This Row],[CLOSE]]-StockData[[#This Row],[PREV. CLOSE]])/StockData[[#This Row],[PREV. CLOSE]],0)</f>
        <v>4.6069340263422123E-3</v>
      </c>
      <c r="Y1710" t="str">
        <f>IF(StockData[[#This Row],[Daily Return %]]&gt;0,"Gain",IF(StockData[[#This Row],[Daily Return %]]&lt;0,"Loss","No Change"))</f>
        <v>Gain</v>
      </c>
    </row>
    <row r="1711" spans="1:25" x14ac:dyDescent="0.3">
      <c r="A1711" s="1">
        <v>45572</v>
      </c>
      <c r="B1711" s="1" t="s">
        <v>1757</v>
      </c>
      <c r="C1711" s="1" t="s">
        <v>230</v>
      </c>
      <c r="D1711">
        <f>MONTH(StockData[[#This Row],[DATE]])</f>
        <v>10</v>
      </c>
      <c r="E1711">
        <v>2024</v>
      </c>
      <c r="F1711" t="s">
        <v>231</v>
      </c>
      <c r="G1711" t="str">
        <f>"Q"&amp;ROUNDUP(StockData[[#This Row],[Month Number]]/3,0)</f>
        <v>Q4</v>
      </c>
      <c r="H1711" s="1" t="s">
        <v>1565</v>
      </c>
      <c r="I1711" s="1" t="s">
        <v>1566</v>
      </c>
      <c r="J1711" t="s">
        <v>30</v>
      </c>
      <c r="K1711">
        <v>4273.8999999999996</v>
      </c>
      <c r="L1711">
        <v>4297.25</v>
      </c>
      <c r="M1711">
        <v>4229.3999999999996</v>
      </c>
      <c r="N1711">
        <v>4252.25</v>
      </c>
      <c r="O1711">
        <v>4274</v>
      </c>
      <c r="P1711">
        <v>4272.8500000000004</v>
      </c>
      <c r="Q1711">
        <v>4263.8</v>
      </c>
      <c r="R1711">
        <v>1472619</v>
      </c>
      <c r="S1711">
        <v>6278960109.9499998</v>
      </c>
      <c r="T1711">
        <v>117843</v>
      </c>
      <c r="U1711">
        <v>940293</v>
      </c>
      <c r="V1711">
        <v>63.85</v>
      </c>
      <c r="W1711" s="3">
        <f>StockData[[#This Row],[CLOSE]]-StockData[[#This Row],[PREV. CLOSE]]</f>
        <v>20.600000000000364</v>
      </c>
      <c r="X1711" s="2">
        <f>IFERROR((StockData[[#This Row],[CLOSE]]-StockData[[#This Row],[PREV. CLOSE]])/StockData[[#This Row],[PREV. CLOSE]],0)</f>
        <v>4.8444940913634814E-3</v>
      </c>
      <c r="Y1711" t="str">
        <f>IF(StockData[[#This Row],[Daily Return %]]&gt;0,"Gain",IF(StockData[[#This Row],[Daily Return %]]&lt;0,"Loss","No Change"))</f>
        <v>Gain</v>
      </c>
    </row>
    <row r="1712" spans="1:25" x14ac:dyDescent="0.3">
      <c r="A1712" s="1">
        <v>45573</v>
      </c>
      <c r="B1712" s="1" t="s">
        <v>1758</v>
      </c>
      <c r="C1712" s="1" t="s">
        <v>230</v>
      </c>
      <c r="D1712">
        <f>MONTH(StockData[[#This Row],[DATE]])</f>
        <v>10</v>
      </c>
      <c r="E1712">
        <v>2024</v>
      </c>
      <c r="F1712" t="s">
        <v>231</v>
      </c>
      <c r="G1712" t="str">
        <f>"Q"&amp;ROUNDUP(StockData[[#This Row],[Month Number]]/3,0)</f>
        <v>Q4</v>
      </c>
      <c r="H1712" s="1" t="s">
        <v>1565</v>
      </c>
      <c r="I1712" s="1" t="s">
        <v>1566</v>
      </c>
      <c r="J1712" t="s">
        <v>30</v>
      </c>
      <c r="K1712">
        <v>4272.6000000000004</v>
      </c>
      <c r="L1712">
        <v>4279.3999999999996</v>
      </c>
      <c r="M1712">
        <v>4203.95</v>
      </c>
      <c r="N1712">
        <v>4272.8500000000004</v>
      </c>
      <c r="O1712">
        <v>4259.3999999999996</v>
      </c>
      <c r="P1712">
        <v>4253.25</v>
      </c>
      <c r="Q1712">
        <v>4239.0200000000004</v>
      </c>
      <c r="R1712">
        <v>1541867</v>
      </c>
      <c r="S1712">
        <v>6536012531.6999998</v>
      </c>
      <c r="T1712">
        <v>163898</v>
      </c>
      <c r="U1712">
        <v>904607</v>
      </c>
      <c r="V1712">
        <v>58.67</v>
      </c>
      <c r="W1712" s="3">
        <f>StockData[[#This Row],[CLOSE]]-StockData[[#This Row],[PREV. CLOSE]]</f>
        <v>-19.600000000000364</v>
      </c>
      <c r="X1712" s="2">
        <f>IFERROR((StockData[[#This Row],[CLOSE]]-StockData[[#This Row],[PREV. CLOSE]])/StockData[[#This Row],[PREV. CLOSE]],0)</f>
        <v>-4.5871022853599735E-3</v>
      </c>
      <c r="Y1712" t="str">
        <f>IF(StockData[[#This Row],[Daily Return %]]&gt;0,"Gain",IF(StockData[[#This Row],[Daily Return %]]&lt;0,"Loss","No Change"))</f>
        <v>Loss</v>
      </c>
    </row>
    <row r="1713" spans="1:25" x14ac:dyDescent="0.3">
      <c r="A1713" s="1">
        <v>45574</v>
      </c>
      <c r="B1713" s="1" t="s">
        <v>1759</v>
      </c>
      <c r="C1713" s="1" t="s">
        <v>230</v>
      </c>
      <c r="D1713">
        <f>MONTH(StockData[[#This Row],[DATE]])</f>
        <v>10</v>
      </c>
      <c r="E1713">
        <v>2024</v>
      </c>
      <c r="F1713" t="s">
        <v>231</v>
      </c>
      <c r="G1713" t="str">
        <f>"Q"&amp;ROUNDUP(StockData[[#This Row],[Month Number]]/3,0)</f>
        <v>Q4</v>
      </c>
      <c r="H1713" s="1" t="s">
        <v>1565</v>
      </c>
      <c r="I1713" s="1" t="s">
        <v>1566</v>
      </c>
      <c r="J1713" t="s">
        <v>30</v>
      </c>
      <c r="K1713">
        <v>4260</v>
      </c>
      <c r="L1713">
        <v>4295</v>
      </c>
      <c r="M1713">
        <v>4246.7</v>
      </c>
      <c r="N1713">
        <v>4253.25</v>
      </c>
      <c r="O1713">
        <v>4258.95</v>
      </c>
      <c r="P1713">
        <v>4252.95</v>
      </c>
      <c r="Q1713">
        <v>4267.1099999999997</v>
      </c>
      <c r="R1713">
        <v>1082504</v>
      </c>
      <c r="S1713">
        <v>4619161345.6999998</v>
      </c>
      <c r="T1713">
        <v>102574</v>
      </c>
      <c r="U1713">
        <v>596826</v>
      </c>
      <c r="V1713">
        <v>55.13</v>
      </c>
      <c r="W1713" s="3">
        <f>StockData[[#This Row],[CLOSE]]-StockData[[#This Row],[PREV. CLOSE]]</f>
        <v>-0.3000000000001819</v>
      </c>
      <c r="X1713" s="2">
        <f>IFERROR((StockData[[#This Row],[CLOSE]]-StockData[[#This Row],[PREV. CLOSE]])/StockData[[#This Row],[PREV. CLOSE]],0)</f>
        <v>-7.0534297302105893E-5</v>
      </c>
      <c r="Y1713" t="str">
        <f>IF(StockData[[#This Row],[Daily Return %]]&gt;0,"Gain",IF(StockData[[#This Row],[Daily Return %]]&lt;0,"Loss","No Change"))</f>
        <v>Loss</v>
      </c>
    </row>
    <row r="1714" spans="1:25" x14ac:dyDescent="0.3">
      <c r="A1714" s="1">
        <v>45575</v>
      </c>
      <c r="B1714" s="1" t="s">
        <v>1760</v>
      </c>
      <c r="C1714" s="1" t="s">
        <v>230</v>
      </c>
      <c r="D1714">
        <f>MONTH(StockData[[#This Row],[DATE]])</f>
        <v>10</v>
      </c>
      <c r="E1714">
        <v>2024</v>
      </c>
      <c r="F1714" t="s">
        <v>231</v>
      </c>
      <c r="G1714" t="str">
        <f>"Q"&amp;ROUNDUP(StockData[[#This Row],[Month Number]]/3,0)</f>
        <v>Q4</v>
      </c>
      <c r="H1714" s="1" t="s">
        <v>1565</v>
      </c>
      <c r="I1714" s="1" t="s">
        <v>1566</v>
      </c>
      <c r="J1714" t="s">
        <v>30</v>
      </c>
      <c r="K1714">
        <v>4253.25</v>
      </c>
      <c r="L1714">
        <v>4293.8500000000004</v>
      </c>
      <c r="M1714">
        <v>4198.6000000000004</v>
      </c>
      <c r="N1714">
        <v>4252.95</v>
      </c>
      <c r="O1714">
        <v>4227.8999999999996</v>
      </c>
      <c r="P1714">
        <v>4227.3999999999996</v>
      </c>
      <c r="Q1714">
        <v>4242.82</v>
      </c>
      <c r="R1714">
        <v>2378875</v>
      </c>
      <c r="S1714">
        <v>10093143863.450001</v>
      </c>
      <c r="T1714">
        <v>176710</v>
      </c>
      <c r="U1714">
        <v>1219923</v>
      </c>
      <c r="V1714">
        <v>51.28</v>
      </c>
      <c r="W1714" s="3">
        <f>StockData[[#This Row],[CLOSE]]-StockData[[#This Row],[PREV. CLOSE]]</f>
        <v>-25.550000000000182</v>
      </c>
      <c r="X1714" s="2">
        <f>IFERROR((StockData[[#This Row],[CLOSE]]-StockData[[#This Row],[PREV. CLOSE]])/StockData[[#This Row],[PREV. CLOSE]],0)</f>
        <v>-6.0075947283650599E-3</v>
      </c>
      <c r="Y1714" t="str">
        <f>IF(StockData[[#This Row],[Daily Return %]]&gt;0,"Gain",IF(StockData[[#This Row],[Daily Return %]]&lt;0,"Loss","No Change"))</f>
        <v>Loss</v>
      </c>
    </row>
    <row r="1715" spans="1:25" x14ac:dyDescent="0.3">
      <c r="A1715" s="1">
        <v>45576</v>
      </c>
      <c r="B1715" s="1" t="s">
        <v>1761</v>
      </c>
      <c r="C1715" s="1" t="s">
        <v>230</v>
      </c>
      <c r="D1715">
        <f>MONTH(StockData[[#This Row],[DATE]])</f>
        <v>10</v>
      </c>
      <c r="E1715">
        <v>2024</v>
      </c>
      <c r="F1715" t="s">
        <v>231</v>
      </c>
      <c r="G1715" t="str">
        <f>"Q"&amp;ROUNDUP(StockData[[#This Row],[Month Number]]/3,0)</f>
        <v>Q4</v>
      </c>
      <c r="H1715" s="1" t="s">
        <v>1565</v>
      </c>
      <c r="I1715" s="1" t="s">
        <v>1566</v>
      </c>
      <c r="J1715" t="s">
        <v>30</v>
      </c>
      <c r="K1715">
        <v>4143</v>
      </c>
      <c r="L1715">
        <v>4241.95</v>
      </c>
      <c r="M1715">
        <v>4112.45</v>
      </c>
      <c r="N1715">
        <v>4227.3999999999996</v>
      </c>
      <c r="O1715">
        <v>4146</v>
      </c>
      <c r="P1715">
        <v>4149.2</v>
      </c>
      <c r="Q1715">
        <v>4164.41</v>
      </c>
      <c r="R1715">
        <v>5759183</v>
      </c>
      <c r="S1715">
        <v>23983586815.700001</v>
      </c>
      <c r="T1715">
        <v>377816</v>
      </c>
      <c r="U1715">
        <v>2942450</v>
      </c>
      <c r="V1715">
        <v>51.09</v>
      </c>
      <c r="W1715" s="3">
        <f>StockData[[#This Row],[CLOSE]]-StockData[[#This Row],[PREV. CLOSE]]</f>
        <v>-78.199999999999818</v>
      </c>
      <c r="X1715" s="2">
        <f>IFERROR((StockData[[#This Row],[CLOSE]]-StockData[[#This Row],[PREV. CLOSE]])/StockData[[#This Row],[PREV. CLOSE]],0)</f>
        <v>-1.8498367791077216E-2</v>
      </c>
      <c r="Y1715" t="str">
        <f>IF(StockData[[#This Row],[Daily Return %]]&gt;0,"Gain",IF(StockData[[#This Row],[Daily Return %]]&lt;0,"Loss","No Change"))</f>
        <v>Loss</v>
      </c>
    </row>
    <row r="1716" spans="1:25" x14ac:dyDescent="0.3">
      <c r="A1716" s="1">
        <v>45579</v>
      </c>
      <c r="B1716" s="1" t="s">
        <v>1762</v>
      </c>
      <c r="C1716" s="1" t="s">
        <v>230</v>
      </c>
      <c r="D1716">
        <f>MONTH(StockData[[#This Row],[DATE]])</f>
        <v>10</v>
      </c>
      <c r="E1716">
        <v>2024</v>
      </c>
      <c r="F1716" t="s">
        <v>231</v>
      </c>
      <c r="G1716" t="str">
        <f>"Q"&amp;ROUNDUP(StockData[[#This Row],[Month Number]]/3,0)</f>
        <v>Q4</v>
      </c>
      <c r="H1716" s="1" t="s">
        <v>1565</v>
      </c>
      <c r="I1716" s="1" t="s">
        <v>1566</v>
      </c>
      <c r="J1716" t="s">
        <v>30</v>
      </c>
      <c r="K1716">
        <v>4140</v>
      </c>
      <c r="L1716">
        <v>4165.3999999999996</v>
      </c>
      <c r="M1716">
        <v>4122.2</v>
      </c>
      <c r="N1716">
        <v>4149.2</v>
      </c>
      <c r="O1716">
        <v>4139</v>
      </c>
      <c r="P1716">
        <v>4136.6499999999996</v>
      </c>
      <c r="Q1716">
        <v>4144.1099999999997</v>
      </c>
      <c r="R1716">
        <v>2137590</v>
      </c>
      <c r="S1716">
        <v>8858398067.1499996</v>
      </c>
      <c r="T1716">
        <v>140166</v>
      </c>
      <c r="U1716">
        <v>1414698</v>
      </c>
      <c r="V1716">
        <v>66.180000000000007</v>
      </c>
      <c r="W1716" s="3">
        <f>StockData[[#This Row],[CLOSE]]-StockData[[#This Row],[PREV. CLOSE]]</f>
        <v>-12.550000000000182</v>
      </c>
      <c r="X1716" s="2">
        <f>IFERROR((StockData[[#This Row],[CLOSE]]-StockData[[#This Row],[PREV. CLOSE]])/StockData[[#This Row],[PREV. CLOSE]],0)</f>
        <v>-3.0246794562807729E-3</v>
      </c>
      <c r="Y1716" t="str">
        <f>IF(StockData[[#This Row],[Daily Return %]]&gt;0,"Gain",IF(StockData[[#This Row],[Daily Return %]]&lt;0,"Loss","No Change"))</f>
        <v>Loss</v>
      </c>
    </row>
    <row r="1717" spans="1:25" x14ac:dyDescent="0.3">
      <c r="A1717" s="1">
        <v>45580</v>
      </c>
      <c r="B1717" s="1" t="s">
        <v>1763</v>
      </c>
      <c r="C1717" s="1" t="s">
        <v>230</v>
      </c>
      <c r="D1717">
        <f>MONTH(StockData[[#This Row],[DATE]])</f>
        <v>10</v>
      </c>
      <c r="E1717">
        <v>2024</v>
      </c>
      <c r="F1717" t="s">
        <v>231</v>
      </c>
      <c r="G1717" t="str">
        <f>"Q"&amp;ROUNDUP(StockData[[#This Row],[Month Number]]/3,0)</f>
        <v>Q4</v>
      </c>
      <c r="H1717" s="1" t="s">
        <v>1565</v>
      </c>
      <c r="I1717" s="1" t="s">
        <v>1566</v>
      </c>
      <c r="J1717" t="s">
        <v>30</v>
      </c>
      <c r="K1717">
        <v>4131.05</v>
      </c>
      <c r="L1717">
        <v>4169.95</v>
      </c>
      <c r="M1717">
        <v>4095</v>
      </c>
      <c r="N1717">
        <v>4136.6499999999996</v>
      </c>
      <c r="O1717">
        <v>4119</v>
      </c>
      <c r="P1717">
        <v>4116.8</v>
      </c>
      <c r="Q1717">
        <v>4119.3100000000004</v>
      </c>
      <c r="R1717">
        <v>2759474</v>
      </c>
      <c r="S1717">
        <v>11367123225.35</v>
      </c>
      <c r="T1717">
        <v>154340</v>
      </c>
      <c r="U1717">
        <v>2022225</v>
      </c>
      <c r="V1717">
        <v>73.28</v>
      </c>
      <c r="W1717" s="3">
        <f>StockData[[#This Row],[CLOSE]]-StockData[[#This Row],[PREV. CLOSE]]</f>
        <v>-19.849999999999454</v>
      </c>
      <c r="X1717" s="2">
        <f>IFERROR((StockData[[#This Row],[CLOSE]]-StockData[[#This Row],[PREV. CLOSE]])/StockData[[#This Row],[PREV. CLOSE]],0)</f>
        <v>-4.7985688902854864E-3</v>
      </c>
      <c r="Y1717" t="str">
        <f>IF(StockData[[#This Row],[Daily Return %]]&gt;0,"Gain",IF(StockData[[#This Row],[Daily Return %]]&lt;0,"Loss","No Change"))</f>
        <v>Loss</v>
      </c>
    </row>
    <row r="1718" spans="1:25" x14ac:dyDescent="0.3">
      <c r="A1718" s="1">
        <v>45581</v>
      </c>
      <c r="B1718" s="1" t="s">
        <v>1764</v>
      </c>
      <c r="C1718" s="1" t="s">
        <v>230</v>
      </c>
      <c r="D1718">
        <f>MONTH(StockData[[#This Row],[DATE]])</f>
        <v>10</v>
      </c>
      <c r="E1718">
        <v>2024</v>
      </c>
      <c r="F1718" t="s">
        <v>231</v>
      </c>
      <c r="G1718" t="str">
        <f>"Q"&amp;ROUNDUP(StockData[[#This Row],[Month Number]]/3,0)</f>
        <v>Q4</v>
      </c>
      <c r="H1718" s="1" t="s">
        <v>1565</v>
      </c>
      <c r="I1718" s="1" t="s">
        <v>1566</v>
      </c>
      <c r="J1718" t="s">
        <v>30</v>
      </c>
      <c r="K1718">
        <v>4085</v>
      </c>
      <c r="L1718">
        <v>4115</v>
      </c>
      <c r="M1718">
        <v>4067.2</v>
      </c>
      <c r="N1718">
        <v>4116.8</v>
      </c>
      <c r="O1718">
        <v>4094</v>
      </c>
      <c r="P1718">
        <v>4094.95</v>
      </c>
      <c r="Q1718">
        <v>4089.04</v>
      </c>
      <c r="R1718">
        <v>2359151</v>
      </c>
      <c r="S1718">
        <v>9646655679.3999996</v>
      </c>
      <c r="T1718">
        <v>192691</v>
      </c>
      <c r="U1718">
        <v>1611752</v>
      </c>
      <c r="V1718">
        <v>68.319999999999993</v>
      </c>
      <c r="W1718" s="3">
        <f>StockData[[#This Row],[CLOSE]]-StockData[[#This Row],[PREV. CLOSE]]</f>
        <v>-21.850000000000364</v>
      </c>
      <c r="X1718" s="2">
        <f>IFERROR((StockData[[#This Row],[CLOSE]]-StockData[[#This Row],[PREV. CLOSE]])/StockData[[#This Row],[PREV. CLOSE]],0)</f>
        <v>-5.3075204041975231E-3</v>
      </c>
      <c r="Y1718" t="str">
        <f>IF(StockData[[#This Row],[Daily Return %]]&gt;0,"Gain",IF(StockData[[#This Row],[Daily Return %]]&lt;0,"Loss","No Change"))</f>
        <v>Loss</v>
      </c>
    </row>
    <row r="1719" spans="1:25" x14ac:dyDescent="0.3">
      <c r="A1719" s="1">
        <v>45582</v>
      </c>
      <c r="B1719" s="1" t="s">
        <v>1765</v>
      </c>
      <c r="C1719" s="1" t="s">
        <v>230</v>
      </c>
      <c r="D1719">
        <f>MONTH(StockData[[#This Row],[DATE]])</f>
        <v>10</v>
      </c>
      <c r="E1719">
        <v>2024</v>
      </c>
      <c r="F1719" t="s">
        <v>231</v>
      </c>
      <c r="G1719" t="str">
        <f>"Q"&amp;ROUNDUP(StockData[[#This Row],[Month Number]]/3,0)</f>
        <v>Q4</v>
      </c>
      <c r="H1719" s="1" t="s">
        <v>1565</v>
      </c>
      <c r="I1719" s="1" t="s">
        <v>1566</v>
      </c>
      <c r="J1719" t="s">
        <v>30</v>
      </c>
      <c r="K1719">
        <v>4112.8</v>
      </c>
      <c r="L1719">
        <v>4129.95</v>
      </c>
      <c r="M1719">
        <v>4092.95</v>
      </c>
      <c r="N1719">
        <v>4094.95</v>
      </c>
      <c r="O1719">
        <v>4111.25</v>
      </c>
      <c r="P1719">
        <v>4109</v>
      </c>
      <c r="Q1719">
        <v>4108.84</v>
      </c>
      <c r="R1719">
        <v>2522659</v>
      </c>
      <c r="S1719">
        <v>10365190148.65</v>
      </c>
      <c r="T1719">
        <v>215233</v>
      </c>
      <c r="U1719">
        <v>1879351</v>
      </c>
      <c r="V1719">
        <v>74.5</v>
      </c>
      <c r="W1719" s="3">
        <f>StockData[[#This Row],[CLOSE]]-StockData[[#This Row],[PREV. CLOSE]]</f>
        <v>14.050000000000182</v>
      </c>
      <c r="X1719" s="2">
        <f>IFERROR((StockData[[#This Row],[CLOSE]]-StockData[[#This Row],[PREV. CLOSE]])/StockData[[#This Row],[PREV. CLOSE]],0)</f>
        <v>3.4310553242408778E-3</v>
      </c>
      <c r="Y1719" t="str">
        <f>IF(StockData[[#This Row],[Daily Return %]]&gt;0,"Gain",IF(StockData[[#This Row],[Daily Return %]]&lt;0,"Loss","No Change"))</f>
        <v>Gain</v>
      </c>
    </row>
    <row r="1720" spans="1:25" x14ac:dyDescent="0.3">
      <c r="A1720" s="1">
        <v>45583</v>
      </c>
      <c r="B1720" s="1" t="s">
        <v>1766</v>
      </c>
      <c r="C1720" s="1" t="s">
        <v>230</v>
      </c>
      <c r="D1720">
        <f>MONTH(StockData[[#This Row],[DATE]])</f>
        <v>10</v>
      </c>
      <c r="E1720">
        <v>2024</v>
      </c>
      <c r="F1720" t="s">
        <v>231</v>
      </c>
      <c r="G1720" t="str">
        <f>"Q"&amp;ROUNDUP(StockData[[#This Row],[Month Number]]/3,0)</f>
        <v>Q4</v>
      </c>
      <c r="H1720" s="1" t="s">
        <v>1565</v>
      </c>
      <c r="I1720" s="1" t="s">
        <v>1566</v>
      </c>
      <c r="J1720" t="s">
        <v>30</v>
      </c>
      <c r="K1720">
        <v>4090</v>
      </c>
      <c r="L1720">
        <v>4146.1499999999996</v>
      </c>
      <c r="M1720">
        <v>4080</v>
      </c>
      <c r="N1720">
        <v>4109</v>
      </c>
      <c r="O1720">
        <v>4130.5</v>
      </c>
      <c r="P1720">
        <v>4123.05</v>
      </c>
      <c r="Q1720">
        <v>4121.2700000000004</v>
      </c>
      <c r="R1720">
        <v>2361000</v>
      </c>
      <c r="S1720">
        <v>9730315576.7000008</v>
      </c>
      <c r="T1720">
        <v>160733</v>
      </c>
      <c r="U1720">
        <v>1297484</v>
      </c>
      <c r="V1720">
        <v>54.95</v>
      </c>
      <c r="W1720" s="3">
        <f>StockData[[#This Row],[CLOSE]]-StockData[[#This Row],[PREV. CLOSE]]</f>
        <v>14.050000000000182</v>
      </c>
      <c r="X1720" s="2">
        <f>IFERROR((StockData[[#This Row],[CLOSE]]-StockData[[#This Row],[PREV. CLOSE]])/StockData[[#This Row],[PREV. CLOSE]],0)</f>
        <v>3.4193234363592557E-3</v>
      </c>
      <c r="Y1720" t="str">
        <f>IF(StockData[[#This Row],[Daily Return %]]&gt;0,"Gain",IF(StockData[[#This Row],[Daily Return %]]&lt;0,"Loss","No Change"))</f>
        <v>Gain</v>
      </c>
    </row>
    <row r="1721" spans="1:25" x14ac:dyDescent="0.3">
      <c r="A1721" s="1">
        <v>45586</v>
      </c>
      <c r="B1721" s="1" t="s">
        <v>1767</v>
      </c>
      <c r="C1721" s="1" t="s">
        <v>230</v>
      </c>
      <c r="D1721">
        <f>MONTH(StockData[[#This Row],[DATE]])</f>
        <v>10</v>
      </c>
      <c r="E1721">
        <v>2024</v>
      </c>
      <c r="F1721" t="s">
        <v>231</v>
      </c>
      <c r="G1721" t="str">
        <f>"Q"&amp;ROUNDUP(StockData[[#This Row],[Month Number]]/3,0)</f>
        <v>Q4</v>
      </c>
      <c r="H1721" s="1" t="s">
        <v>1565</v>
      </c>
      <c r="I1721" s="1" t="s">
        <v>1566</v>
      </c>
      <c r="J1721" t="s">
        <v>30</v>
      </c>
      <c r="K1721">
        <v>4132.6000000000004</v>
      </c>
      <c r="L1721">
        <v>4139.95</v>
      </c>
      <c r="M1721">
        <v>4070</v>
      </c>
      <c r="N1721">
        <v>4123.05</v>
      </c>
      <c r="O1721">
        <v>4071</v>
      </c>
      <c r="P1721">
        <v>4079.85</v>
      </c>
      <c r="Q1721">
        <v>4096.6400000000003</v>
      </c>
      <c r="R1721">
        <v>1595450</v>
      </c>
      <c r="S1721">
        <v>6535979616.1000004</v>
      </c>
      <c r="T1721">
        <v>118454</v>
      </c>
      <c r="U1721">
        <v>1055061</v>
      </c>
      <c r="V1721">
        <v>66.13</v>
      </c>
      <c r="W1721" s="3">
        <f>StockData[[#This Row],[CLOSE]]-StockData[[#This Row],[PREV. CLOSE]]</f>
        <v>-43.200000000000273</v>
      </c>
      <c r="X1721" s="2">
        <f>IFERROR((StockData[[#This Row],[CLOSE]]-StockData[[#This Row],[PREV. CLOSE]])/StockData[[#This Row],[PREV. CLOSE]],0)</f>
        <v>-1.0477680357987478E-2</v>
      </c>
      <c r="Y1721" t="str">
        <f>IF(StockData[[#This Row],[Daily Return %]]&gt;0,"Gain",IF(StockData[[#This Row],[Daily Return %]]&lt;0,"Loss","No Change"))</f>
        <v>Loss</v>
      </c>
    </row>
    <row r="1722" spans="1:25" x14ac:dyDescent="0.3">
      <c r="A1722" s="1">
        <v>45587</v>
      </c>
      <c r="B1722" s="1" t="s">
        <v>1768</v>
      </c>
      <c r="C1722" s="1" t="s">
        <v>230</v>
      </c>
      <c r="D1722">
        <f>MONTH(StockData[[#This Row],[DATE]])</f>
        <v>10</v>
      </c>
      <c r="E1722">
        <v>2024</v>
      </c>
      <c r="F1722" t="s">
        <v>231</v>
      </c>
      <c r="G1722" t="str">
        <f>"Q"&amp;ROUNDUP(StockData[[#This Row],[Month Number]]/3,0)</f>
        <v>Q4</v>
      </c>
      <c r="H1722" s="1" t="s">
        <v>1565</v>
      </c>
      <c r="I1722" s="1" t="s">
        <v>1566</v>
      </c>
      <c r="J1722" t="s">
        <v>30</v>
      </c>
      <c r="K1722">
        <v>4066</v>
      </c>
      <c r="L1722">
        <v>4089.8</v>
      </c>
      <c r="M1722">
        <v>4006.35</v>
      </c>
      <c r="N1722">
        <v>4079.85</v>
      </c>
      <c r="O1722">
        <v>4020</v>
      </c>
      <c r="P1722">
        <v>4015.5</v>
      </c>
      <c r="Q1722">
        <v>4054.8</v>
      </c>
      <c r="R1722">
        <v>1928049</v>
      </c>
      <c r="S1722">
        <v>7817858767.1499996</v>
      </c>
      <c r="T1722">
        <v>178215</v>
      </c>
      <c r="U1722">
        <v>1341203</v>
      </c>
      <c r="V1722">
        <v>69.56</v>
      </c>
      <c r="W1722" s="3">
        <f>StockData[[#This Row],[CLOSE]]-StockData[[#This Row],[PREV. CLOSE]]</f>
        <v>-64.349999999999909</v>
      </c>
      <c r="X1722" s="2">
        <f>IFERROR((StockData[[#This Row],[CLOSE]]-StockData[[#This Row],[PREV. CLOSE]])/StockData[[#This Row],[PREV. CLOSE]],0)</f>
        <v>-1.5772638699952182E-2</v>
      </c>
      <c r="Y1722" t="str">
        <f>IF(StockData[[#This Row],[Daily Return %]]&gt;0,"Gain",IF(StockData[[#This Row],[Daily Return %]]&lt;0,"Loss","No Change"))</f>
        <v>Loss</v>
      </c>
    </row>
    <row r="1723" spans="1:25" x14ac:dyDescent="0.3">
      <c r="A1723" s="1">
        <v>45588</v>
      </c>
      <c r="B1723" s="1" t="s">
        <v>1769</v>
      </c>
      <c r="C1723" s="1" t="s">
        <v>230</v>
      </c>
      <c r="D1723">
        <f>MONTH(StockData[[#This Row],[DATE]])</f>
        <v>10</v>
      </c>
      <c r="E1723">
        <v>2024</v>
      </c>
      <c r="F1723" t="s">
        <v>231</v>
      </c>
      <c r="G1723" t="str">
        <f>"Q"&amp;ROUNDUP(StockData[[#This Row],[Month Number]]/3,0)</f>
        <v>Q4</v>
      </c>
      <c r="H1723" s="1" t="s">
        <v>1565</v>
      </c>
      <c r="I1723" s="1" t="s">
        <v>1566</v>
      </c>
      <c r="J1723" t="s">
        <v>30</v>
      </c>
      <c r="K1723">
        <v>3999.6</v>
      </c>
      <c r="L1723">
        <v>4113.55</v>
      </c>
      <c r="M1723">
        <v>3995.15</v>
      </c>
      <c r="N1723">
        <v>4015.5</v>
      </c>
      <c r="O1723">
        <v>4065.15</v>
      </c>
      <c r="P1723">
        <v>4066.25</v>
      </c>
      <c r="Q1723">
        <v>4069.32</v>
      </c>
      <c r="R1723">
        <v>1966476</v>
      </c>
      <c r="S1723">
        <v>8002229160.4499998</v>
      </c>
      <c r="T1723">
        <v>129950</v>
      </c>
      <c r="U1723">
        <v>1191908</v>
      </c>
      <c r="V1723">
        <v>60.61</v>
      </c>
      <c r="W1723" s="3">
        <f>StockData[[#This Row],[CLOSE]]-StockData[[#This Row],[PREV. CLOSE]]</f>
        <v>50.75</v>
      </c>
      <c r="X1723" s="2">
        <f>IFERROR((StockData[[#This Row],[CLOSE]]-StockData[[#This Row],[PREV. CLOSE]])/StockData[[#This Row],[PREV. CLOSE]],0)</f>
        <v>1.2638525712862657E-2</v>
      </c>
      <c r="Y1723" t="str">
        <f>IF(StockData[[#This Row],[Daily Return %]]&gt;0,"Gain",IF(StockData[[#This Row],[Daily Return %]]&lt;0,"Loss","No Change"))</f>
        <v>Gain</v>
      </c>
    </row>
    <row r="1724" spans="1:25" x14ac:dyDescent="0.3">
      <c r="A1724" s="1">
        <v>45589</v>
      </c>
      <c r="B1724" s="1" t="s">
        <v>1770</v>
      </c>
      <c r="C1724" s="1" t="s">
        <v>230</v>
      </c>
      <c r="D1724">
        <f>MONTH(StockData[[#This Row],[DATE]])</f>
        <v>10</v>
      </c>
      <c r="E1724">
        <v>2024</v>
      </c>
      <c r="F1724" t="s">
        <v>231</v>
      </c>
      <c r="G1724" t="str">
        <f>"Q"&amp;ROUNDUP(StockData[[#This Row],[Month Number]]/3,0)</f>
        <v>Q4</v>
      </c>
      <c r="H1724" s="1" t="s">
        <v>1565</v>
      </c>
      <c r="I1724" s="1" t="s">
        <v>1566</v>
      </c>
      <c r="J1724" t="s">
        <v>30</v>
      </c>
      <c r="K1724">
        <v>4004</v>
      </c>
      <c r="L1724">
        <v>4079</v>
      </c>
      <c r="M1724">
        <v>4004</v>
      </c>
      <c r="N1724">
        <v>4066.25</v>
      </c>
      <c r="O1724">
        <v>4050</v>
      </c>
      <c r="P1724">
        <v>4047.9</v>
      </c>
      <c r="Q1724">
        <v>4048.73</v>
      </c>
      <c r="R1724">
        <v>2676744</v>
      </c>
      <c r="S1724">
        <v>10837400632.35</v>
      </c>
      <c r="T1724">
        <v>111747</v>
      </c>
      <c r="U1724">
        <v>1948709</v>
      </c>
      <c r="V1724">
        <v>72.8</v>
      </c>
      <c r="W1724" s="3">
        <f>StockData[[#This Row],[CLOSE]]-StockData[[#This Row],[PREV. CLOSE]]</f>
        <v>-18.349999999999909</v>
      </c>
      <c r="X1724" s="2">
        <f>IFERROR((StockData[[#This Row],[CLOSE]]-StockData[[#This Row],[PREV. CLOSE]])/StockData[[#This Row],[PREV. CLOSE]],0)</f>
        <v>-4.5127574546572173E-3</v>
      </c>
      <c r="Y1724" t="str">
        <f>IF(StockData[[#This Row],[Daily Return %]]&gt;0,"Gain",IF(StockData[[#This Row],[Daily Return %]]&lt;0,"Loss","No Change"))</f>
        <v>Loss</v>
      </c>
    </row>
    <row r="1725" spans="1:25" x14ac:dyDescent="0.3">
      <c r="A1725" s="1">
        <v>45590</v>
      </c>
      <c r="B1725" s="1" t="s">
        <v>1771</v>
      </c>
      <c r="C1725" s="1" t="s">
        <v>230</v>
      </c>
      <c r="D1725">
        <f>MONTH(StockData[[#This Row],[DATE]])</f>
        <v>10</v>
      </c>
      <c r="E1725">
        <v>2024</v>
      </c>
      <c r="F1725" t="s">
        <v>231</v>
      </c>
      <c r="G1725" t="str">
        <f>"Q"&amp;ROUNDUP(StockData[[#This Row],[Month Number]]/3,0)</f>
        <v>Q4</v>
      </c>
      <c r="H1725" s="1" t="s">
        <v>1565</v>
      </c>
      <c r="I1725" s="1" t="s">
        <v>1566</v>
      </c>
      <c r="J1725" t="s">
        <v>30</v>
      </c>
      <c r="K1725">
        <v>4057.05</v>
      </c>
      <c r="L1725">
        <v>4092</v>
      </c>
      <c r="M1725">
        <v>4032.7</v>
      </c>
      <c r="N1725">
        <v>4047.9</v>
      </c>
      <c r="O1725">
        <v>4060</v>
      </c>
      <c r="P1725">
        <v>4057.55</v>
      </c>
      <c r="Q1725">
        <v>4063.37</v>
      </c>
      <c r="R1725">
        <v>1759676</v>
      </c>
      <c r="S1725">
        <v>7150208882.3500004</v>
      </c>
      <c r="T1725">
        <v>132353</v>
      </c>
      <c r="U1725">
        <v>964642</v>
      </c>
      <c r="V1725">
        <v>54.82</v>
      </c>
      <c r="W1725" s="3">
        <f>StockData[[#This Row],[CLOSE]]-StockData[[#This Row],[PREV. CLOSE]]</f>
        <v>9.6500000000000909</v>
      </c>
      <c r="X1725" s="2">
        <f>IFERROR((StockData[[#This Row],[CLOSE]]-StockData[[#This Row],[PREV. CLOSE]])/StockData[[#This Row],[PREV. CLOSE]],0)</f>
        <v>2.3839521727315621E-3</v>
      </c>
      <c r="Y1725" t="str">
        <f>IF(StockData[[#This Row],[Daily Return %]]&gt;0,"Gain",IF(StockData[[#This Row],[Daily Return %]]&lt;0,"Loss","No Change"))</f>
        <v>Gain</v>
      </c>
    </row>
    <row r="1726" spans="1:25" x14ac:dyDescent="0.3">
      <c r="A1726" s="1">
        <v>45593</v>
      </c>
      <c r="B1726" s="1" t="s">
        <v>1772</v>
      </c>
      <c r="C1726" s="1" t="s">
        <v>230</v>
      </c>
      <c r="D1726">
        <f>MONTH(StockData[[#This Row],[DATE]])</f>
        <v>10</v>
      </c>
      <c r="E1726">
        <v>2024</v>
      </c>
      <c r="F1726" t="s">
        <v>231</v>
      </c>
      <c r="G1726" t="str">
        <f>"Q"&amp;ROUNDUP(StockData[[#This Row],[Month Number]]/3,0)</f>
        <v>Q4</v>
      </c>
      <c r="H1726" s="1" t="s">
        <v>1565</v>
      </c>
      <c r="I1726" s="1" t="s">
        <v>1566</v>
      </c>
      <c r="J1726" t="s">
        <v>30</v>
      </c>
      <c r="K1726">
        <v>4068.95</v>
      </c>
      <c r="L1726">
        <v>4134</v>
      </c>
      <c r="M1726">
        <v>4051</v>
      </c>
      <c r="N1726">
        <v>4057.55</v>
      </c>
      <c r="O1726">
        <v>4090.05</v>
      </c>
      <c r="P1726">
        <v>4090.85</v>
      </c>
      <c r="Q1726">
        <v>4092.04</v>
      </c>
      <c r="R1726">
        <v>1532534</v>
      </c>
      <c r="S1726">
        <v>6271197563.6999998</v>
      </c>
      <c r="T1726">
        <v>95406</v>
      </c>
      <c r="U1726">
        <v>1050314</v>
      </c>
      <c r="V1726">
        <v>68.53</v>
      </c>
      <c r="W1726" s="3">
        <f>StockData[[#This Row],[CLOSE]]-StockData[[#This Row],[PREV. CLOSE]]</f>
        <v>33.299999999999727</v>
      </c>
      <c r="X1726" s="2">
        <f>IFERROR((StockData[[#This Row],[CLOSE]]-StockData[[#This Row],[PREV. CLOSE]])/StockData[[#This Row],[PREV. CLOSE]],0)</f>
        <v>8.2069228968219068E-3</v>
      </c>
      <c r="Y1726" t="str">
        <f>IF(StockData[[#This Row],[Daily Return %]]&gt;0,"Gain",IF(StockData[[#This Row],[Daily Return %]]&lt;0,"Loss","No Change"))</f>
        <v>Gain</v>
      </c>
    </row>
    <row r="1727" spans="1:25" x14ac:dyDescent="0.3">
      <c r="A1727" s="1">
        <v>45594</v>
      </c>
      <c r="B1727" s="1" t="s">
        <v>1773</v>
      </c>
      <c r="C1727" s="1" t="s">
        <v>230</v>
      </c>
      <c r="D1727">
        <f>MONTH(StockData[[#This Row],[DATE]])</f>
        <v>10</v>
      </c>
      <c r="E1727">
        <v>2024</v>
      </c>
      <c r="F1727" t="s">
        <v>231</v>
      </c>
      <c r="G1727" t="str">
        <f>"Q"&amp;ROUNDUP(StockData[[#This Row],[Month Number]]/3,0)</f>
        <v>Q4</v>
      </c>
      <c r="H1727" s="1" t="s">
        <v>1565</v>
      </c>
      <c r="I1727" s="1" t="s">
        <v>1566</v>
      </c>
      <c r="J1727" t="s">
        <v>30</v>
      </c>
      <c r="K1727">
        <v>4095.85</v>
      </c>
      <c r="L1727">
        <v>4103.5</v>
      </c>
      <c r="M1727">
        <v>4060.1</v>
      </c>
      <c r="N1727">
        <v>4090.85</v>
      </c>
      <c r="O1727">
        <v>4080</v>
      </c>
      <c r="P1727">
        <v>4075.25</v>
      </c>
      <c r="Q1727">
        <v>4075.78</v>
      </c>
      <c r="R1727">
        <v>1445885</v>
      </c>
      <c r="S1727">
        <v>5893106996.8500004</v>
      </c>
      <c r="T1727">
        <v>101205</v>
      </c>
      <c r="U1727">
        <v>1015147</v>
      </c>
      <c r="V1727">
        <v>70.209999999999994</v>
      </c>
      <c r="W1727" s="3">
        <f>StockData[[#This Row],[CLOSE]]-StockData[[#This Row],[PREV. CLOSE]]</f>
        <v>-15.599999999999909</v>
      </c>
      <c r="X1727" s="2">
        <f>IFERROR((StockData[[#This Row],[CLOSE]]-StockData[[#This Row],[PREV. CLOSE]])/StockData[[#This Row],[PREV. CLOSE]],0)</f>
        <v>-3.8133884156104254E-3</v>
      </c>
      <c r="Y1727" t="str">
        <f>IF(StockData[[#This Row],[Daily Return %]]&gt;0,"Gain",IF(StockData[[#This Row],[Daily Return %]]&lt;0,"Loss","No Change"))</f>
        <v>Loss</v>
      </c>
    </row>
    <row r="1728" spans="1:25" x14ac:dyDescent="0.3">
      <c r="A1728" s="1">
        <v>45595</v>
      </c>
      <c r="B1728" s="1" t="s">
        <v>1774</v>
      </c>
      <c r="C1728" s="1" t="s">
        <v>230</v>
      </c>
      <c r="D1728">
        <f>MONTH(StockData[[#This Row],[DATE]])</f>
        <v>10</v>
      </c>
      <c r="E1728">
        <v>2024</v>
      </c>
      <c r="F1728" t="s">
        <v>231</v>
      </c>
      <c r="G1728" t="str">
        <f>"Q"&amp;ROUNDUP(StockData[[#This Row],[Month Number]]/3,0)</f>
        <v>Q4</v>
      </c>
      <c r="H1728" s="1" t="s">
        <v>1565</v>
      </c>
      <c r="I1728" s="1" t="s">
        <v>1566</v>
      </c>
      <c r="J1728" t="s">
        <v>30</v>
      </c>
      <c r="K1728">
        <v>4075</v>
      </c>
      <c r="L1728">
        <v>4107</v>
      </c>
      <c r="M1728">
        <v>4060.05</v>
      </c>
      <c r="N1728">
        <v>4075.25</v>
      </c>
      <c r="O1728">
        <v>4071.2</v>
      </c>
      <c r="P1728">
        <v>4084.65</v>
      </c>
      <c r="Q1728">
        <v>4093.47</v>
      </c>
      <c r="R1728">
        <v>1935002</v>
      </c>
      <c r="S1728">
        <v>7920876293.3000002</v>
      </c>
      <c r="T1728">
        <v>109837</v>
      </c>
      <c r="U1728">
        <v>1497222</v>
      </c>
      <c r="V1728">
        <v>77.38</v>
      </c>
      <c r="W1728" s="3">
        <f>StockData[[#This Row],[CLOSE]]-StockData[[#This Row],[PREV. CLOSE]]</f>
        <v>9.4000000000000909</v>
      </c>
      <c r="X1728" s="2">
        <f>IFERROR((StockData[[#This Row],[CLOSE]]-StockData[[#This Row],[PREV. CLOSE]])/StockData[[#This Row],[PREV. CLOSE]],0)</f>
        <v>2.3066069566284502E-3</v>
      </c>
      <c r="Y1728" t="str">
        <f>IF(StockData[[#This Row],[Daily Return %]]&gt;0,"Gain",IF(StockData[[#This Row],[Daily Return %]]&lt;0,"Loss","No Change"))</f>
        <v>Gain</v>
      </c>
    </row>
    <row r="1729" spans="1:25" x14ac:dyDescent="0.3">
      <c r="A1729" s="1">
        <v>45596</v>
      </c>
      <c r="B1729" s="1" t="s">
        <v>1775</v>
      </c>
      <c r="C1729" s="1" t="s">
        <v>230</v>
      </c>
      <c r="D1729">
        <f>MONTH(StockData[[#This Row],[DATE]])</f>
        <v>10</v>
      </c>
      <c r="E1729">
        <v>2024</v>
      </c>
      <c r="F1729" t="s">
        <v>231</v>
      </c>
      <c r="G1729" t="str">
        <f>"Q"&amp;ROUNDUP(StockData[[#This Row],[Month Number]]/3,0)</f>
        <v>Q4</v>
      </c>
      <c r="H1729" s="1" t="s">
        <v>1565</v>
      </c>
      <c r="I1729" s="1" t="s">
        <v>1566</v>
      </c>
      <c r="J1729" t="s">
        <v>30</v>
      </c>
      <c r="K1729">
        <v>4070</v>
      </c>
      <c r="L1729">
        <v>4078.3</v>
      </c>
      <c r="M1729">
        <v>3960</v>
      </c>
      <c r="N1729">
        <v>4084.65</v>
      </c>
      <c r="O1729">
        <v>3975</v>
      </c>
      <c r="P1729">
        <v>3968.45</v>
      </c>
      <c r="Q1729">
        <v>3980.19</v>
      </c>
      <c r="R1729">
        <v>3740372</v>
      </c>
      <c r="S1729">
        <v>14887381076.25</v>
      </c>
      <c r="T1729">
        <v>248757</v>
      </c>
      <c r="U1729">
        <v>2448263</v>
      </c>
      <c r="V1729">
        <v>65.459999999999994</v>
      </c>
      <c r="W1729" s="3">
        <f>StockData[[#This Row],[CLOSE]]-StockData[[#This Row],[PREV. CLOSE]]</f>
        <v>-116.20000000000027</v>
      </c>
      <c r="X1729" s="2">
        <f>IFERROR((StockData[[#This Row],[CLOSE]]-StockData[[#This Row],[PREV. CLOSE]])/StockData[[#This Row],[PREV. CLOSE]],0)</f>
        <v>-2.8447969838297105E-2</v>
      </c>
      <c r="Y1729" t="str">
        <f>IF(StockData[[#This Row],[Daily Return %]]&gt;0,"Gain",IF(StockData[[#This Row],[Daily Return %]]&lt;0,"Loss","No Change"))</f>
        <v>Loss</v>
      </c>
    </row>
    <row r="1730" spans="1:25" x14ac:dyDescent="0.3">
      <c r="A1730" s="1">
        <v>45597</v>
      </c>
      <c r="B1730" s="1" t="s">
        <v>1776</v>
      </c>
      <c r="C1730" s="1" t="s">
        <v>254</v>
      </c>
      <c r="D1730">
        <f>MONTH(StockData[[#This Row],[DATE]])</f>
        <v>11</v>
      </c>
      <c r="E1730">
        <v>2024</v>
      </c>
      <c r="F1730" t="s">
        <v>231</v>
      </c>
      <c r="G1730" t="str">
        <f>"Q"&amp;ROUNDUP(StockData[[#This Row],[Month Number]]/3,0)</f>
        <v>Q4</v>
      </c>
      <c r="H1730" s="1" t="s">
        <v>1565</v>
      </c>
      <c r="I1730" s="1" t="s">
        <v>1566</v>
      </c>
      <c r="J1730" t="s">
        <v>30</v>
      </c>
      <c r="K1730">
        <v>3989.85</v>
      </c>
      <c r="L1730">
        <v>3998.95</v>
      </c>
      <c r="M1730">
        <v>3976.05</v>
      </c>
      <c r="N1730">
        <v>3968.45</v>
      </c>
      <c r="O1730">
        <v>3983.05</v>
      </c>
      <c r="P1730">
        <v>3984.2</v>
      </c>
      <c r="Q1730">
        <v>3987.41</v>
      </c>
      <c r="R1730">
        <v>154895</v>
      </c>
      <c r="S1730">
        <v>617630511.60000002</v>
      </c>
      <c r="T1730">
        <v>18588</v>
      </c>
      <c r="U1730">
        <v>82548</v>
      </c>
      <c r="V1730">
        <v>53.29</v>
      </c>
      <c r="W1730" s="3">
        <f>StockData[[#This Row],[CLOSE]]-StockData[[#This Row],[PREV. CLOSE]]</f>
        <v>15.75</v>
      </c>
      <c r="X1730" s="2">
        <f>IFERROR((StockData[[#This Row],[CLOSE]]-StockData[[#This Row],[PREV. CLOSE]])/StockData[[#This Row],[PREV. CLOSE]],0)</f>
        <v>3.9688039410853103E-3</v>
      </c>
      <c r="Y1730" t="str">
        <f>IF(StockData[[#This Row],[Daily Return %]]&gt;0,"Gain",IF(StockData[[#This Row],[Daily Return %]]&lt;0,"Loss","No Change"))</f>
        <v>Gain</v>
      </c>
    </row>
    <row r="1731" spans="1:25" x14ac:dyDescent="0.3">
      <c r="A1731" s="1">
        <v>45600</v>
      </c>
      <c r="B1731" s="1" t="s">
        <v>1777</v>
      </c>
      <c r="C1731" s="1" t="s">
        <v>254</v>
      </c>
      <c r="D1731">
        <f>MONTH(StockData[[#This Row],[DATE]])</f>
        <v>11</v>
      </c>
      <c r="E1731">
        <v>2024</v>
      </c>
      <c r="F1731" t="s">
        <v>231</v>
      </c>
      <c r="G1731" t="str">
        <f>"Q"&amp;ROUNDUP(StockData[[#This Row],[Month Number]]/3,0)</f>
        <v>Q4</v>
      </c>
      <c r="H1731" s="1" t="s">
        <v>1565</v>
      </c>
      <c r="I1731" s="1" t="s">
        <v>1566</v>
      </c>
      <c r="J1731" t="s">
        <v>30</v>
      </c>
      <c r="K1731">
        <v>3966.3</v>
      </c>
      <c r="L1731">
        <v>3991.9</v>
      </c>
      <c r="M1731">
        <v>3913.25</v>
      </c>
      <c r="N1731">
        <v>3984.2</v>
      </c>
      <c r="O1731">
        <v>3967</v>
      </c>
      <c r="P1731">
        <v>3964.15</v>
      </c>
      <c r="Q1731">
        <v>3950.51</v>
      </c>
      <c r="R1731">
        <v>2269192</v>
      </c>
      <c r="S1731">
        <v>8964463071.9500008</v>
      </c>
      <c r="T1731">
        <v>199030</v>
      </c>
      <c r="U1731">
        <v>1490900</v>
      </c>
      <c r="V1731">
        <v>65.7</v>
      </c>
      <c r="W1731" s="3">
        <f>StockData[[#This Row],[CLOSE]]-StockData[[#This Row],[PREV. CLOSE]]</f>
        <v>-20.049999999999727</v>
      </c>
      <c r="X1731" s="2">
        <f>IFERROR((StockData[[#This Row],[CLOSE]]-StockData[[#This Row],[PREV. CLOSE]])/StockData[[#This Row],[PREV. CLOSE]],0)</f>
        <v>-5.0323778926760019E-3</v>
      </c>
      <c r="Y1731" t="str">
        <f>IF(StockData[[#This Row],[Daily Return %]]&gt;0,"Gain",IF(StockData[[#This Row],[Daily Return %]]&lt;0,"Loss","No Change"))</f>
        <v>Loss</v>
      </c>
    </row>
    <row r="1732" spans="1:25" x14ac:dyDescent="0.3">
      <c r="A1732" s="1">
        <v>45601</v>
      </c>
      <c r="B1732" s="1" t="s">
        <v>1778</v>
      </c>
      <c r="C1732" s="1" t="s">
        <v>254</v>
      </c>
      <c r="D1732">
        <f>MONTH(StockData[[#This Row],[DATE]])</f>
        <v>11</v>
      </c>
      <c r="E1732">
        <v>2024</v>
      </c>
      <c r="F1732" t="s">
        <v>231</v>
      </c>
      <c r="G1732" t="str">
        <f>"Q"&amp;ROUNDUP(StockData[[#This Row],[Month Number]]/3,0)</f>
        <v>Q4</v>
      </c>
      <c r="H1732" s="1" t="s">
        <v>1565</v>
      </c>
      <c r="I1732" s="1" t="s">
        <v>1566</v>
      </c>
      <c r="J1732" t="s">
        <v>30</v>
      </c>
      <c r="K1732">
        <v>3941.1</v>
      </c>
      <c r="L1732">
        <v>3986</v>
      </c>
      <c r="M1732">
        <v>3941.1</v>
      </c>
      <c r="N1732">
        <v>3964.15</v>
      </c>
      <c r="O1732">
        <v>3971.55</v>
      </c>
      <c r="P1732">
        <v>3971.35</v>
      </c>
      <c r="Q1732">
        <v>3969.47</v>
      </c>
      <c r="R1732">
        <v>967590</v>
      </c>
      <c r="S1732">
        <v>3840820731.6999998</v>
      </c>
      <c r="T1732">
        <v>92042</v>
      </c>
      <c r="U1732">
        <v>552605</v>
      </c>
      <c r="V1732">
        <v>57.11</v>
      </c>
      <c r="W1732" s="3">
        <f>StockData[[#This Row],[CLOSE]]-StockData[[#This Row],[PREV. CLOSE]]</f>
        <v>7.1999999999998181</v>
      </c>
      <c r="X1732" s="2">
        <f>IFERROR((StockData[[#This Row],[CLOSE]]-StockData[[#This Row],[PREV. CLOSE]])/StockData[[#This Row],[PREV. CLOSE]],0)</f>
        <v>1.8162783951161832E-3</v>
      </c>
      <c r="Y1732" t="str">
        <f>IF(StockData[[#This Row],[Daily Return %]]&gt;0,"Gain",IF(StockData[[#This Row],[Daily Return %]]&lt;0,"Loss","No Change"))</f>
        <v>Gain</v>
      </c>
    </row>
    <row r="1733" spans="1:25" x14ac:dyDescent="0.3">
      <c r="A1733" s="1">
        <v>45602</v>
      </c>
      <c r="B1733" s="1" t="s">
        <v>1779</v>
      </c>
      <c r="C1733" s="1" t="s">
        <v>254</v>
      </c>
      <c r="D1733">
        <f>MONTH(StockData[[#This Row],[DATE]])</f>
        <v>11</v>
      </c>
      <c r="E1733">
        <v>2024</v>
      </c>
      <c r="F1733" t="s">
        <v>231</v>
      </c>
      <c r="G1733" t="str">
        <f>"Q"&amp;ROUNDUP(StockData[[#This Row],[Month Number]]/3,0)</f>
        <v>Q4</v>
      </c>
      <c r="H1733" s="1" t="s">
        <v>1565</v>
      </c>
      <c r="I1733" s="1" t="s">
        <v>1566</v>
      </c>
      <c r="J1733" t="s">
        <v>30</v>
      </c>
      <c r="K1733">
        <v>4003.6</v>
      </c>
      <c r="L1733">
        <v>4149.8</v>
      </c>
      <c r="M1733">
        <v>3975.25</v>
      </c>
      <c r="N1733">
        <v>3971.35</v>
      </c>
      <c r="O1733">
        <v>4143</v>
      </c>
      <c r="P1733">
        <v>4139.6499999999996</v>
      </c>
      <c r="Q1733">
        <v>4102.32</v>
      </c>
      <c r="R1733">
        <v>3792017</v>
      </c>
      <c r="S1733">
        <v>15556064937.35</v>
      </c>
      <c r="T1733">
        <v>233333</v>
      </c>
      <c r="U1733">
        <v>2491090</v>
      </c>
      <c r="V1733">
        <v>65.69</v>
      </c>
      <c r="W1733" s="3">
        <f>StockData[[#This Row],[CLOSE]]-StockData[[#This Row],[PREV. CLOSE]]</f>
        <v>168.29999999999973</v>
      </c>
      <c r="X1733" s="2">
        <f>IFERROR((StockData[[#This Row],[CLOSE]]-StockData[[#This Row],[PREV. CLOSE]])/StockData[[#This Row],[PREV. CLOSE]],0)</f>
        <v>4.2378536266005198E-2</v>
      </c>
      <c r="Y1733" t="str">
        <f>IF(StockData[[#This Row],[Daily Return %]]&gt;0,"Gain",IF(StockData[[#This Row],[Daily Return %]]&lt;0,"Loss","No Change"))</f>
        <v>Gain</v>
      </c>
    </row>
    <row r="1734" spans="1:25" x14ac:dyDescent="0.3">
      <c r="A1734" s="1">
        <v>45603</v>
      </c>
      <c r="B1734" s="1" t="s">
        <v>1780</v>
      </c>
      <c r="C1734" s="1" t="s">
        <v>254</v>
      </c>
      <c r="D1734">
        <f>MONTH(StockData[[#This Row],[DATE]])</f>
        <v>11</v>
      </c>
      <c r="E1734">
        <v>2024</v>
      </c>
      <c r="F1734" t="s">
        <v>231</v>
      </c>
      <c r="G1734" t="str">
        <f>"Q"&amp;ROUNDUP(StockData[[#This Row],[Month Number]]/3,0)</f>
        <v>Q4</v>
      </c>
      <c r="H1734" s="1" t="s">
        <v>1565</v>
      </c>
      <c r="I1734" s="1" t="s">
        <v>1566</v>
      </c>
      <c r="J1734" t="s">
        <v>30</v>
      </c>
      <c r="K1734">
        <v>4169.7</v>
      </c>
      <c r="L1734">
        <v>4205.8</v>
      </c>
      <c r="M1734">
        <v>4085.05</v>
      </c>
      <c r="N1734">
        <v>4139.6499999999996</v>
      </c>
      <c r="O1734">
        <v>4146</v>
      </c>
      <c r="P1734">
        <v>4150.8999999999996</v>
      </c>
      <c r="Q1734">
        <v>4144.54</v>
      </c>
      <c r="R1734">
        <v>3724349</v>
      </c>
      <c r="S1734">
        <v>15435705018.25</v>
      </c>
      <c r="T1734">
        <v>189460</v>
      </c>
      <c r="U1734">
        <v>2579748</v>
      </c>
      <c r="V1734">
        <v>69.27</v>
      </c>
      <c r="W1734" s="3">
        <f>StockData[[#This Row],[CLOSE]]-StockData[[#This Row],[PREV. CLOSE]]</f>
        <v>11.25</v>
      </c>
      <c r="X1734" s="2">
        <f>IFERROR((StockData[[#This Row],[CLOSE]]-StockData[[#This Row],[PREV. CLOSE]])/StockData[[#This Row],[PREV. CLOSE]],0)</f>
        <v>2.7176210549201022E-3</v>
      </c>
      <c r="Y1734" t="str">
        <f>IF(StockData[[#This Row],[Daily Return %]]&gt;0,"Gain",IF(StockData[[#This Row],[Daily Return %]]&lt;0,"Loss","No Change"))</f>
        <v>Gain</v>
      </c>
    </row>
    <row r="1735" spans="1:25" x14ac:dyDescent="0.3">
      <c r="A1735" s="1">
        <v>45604</v>
      </c>
      <c r="B1735" s="1" t="s">
        <v>1781</v>
      </c>
      <c r="C1735" s="1" t="s">
        <v>254</v>
      </c>
      <c r="D1735">
        <f>MONTH(StockData[[#This Row],[DATE]])</f>
        <v>11</v>
      </c>
      <c r="E1735">
        <v>2024</v>
      </c>
      <c r="F1735" t="s">
        <v>231</v>
      </c>
      <c r="G1735" t="str">
        <f>"Q"&amp;ROUNDUP(StockData[[#This Row],[Month Number]]/3,0)</f>
        <v>Q4</v>
      </c>
      <c r="H1735" s="1" t="s">
        <v>1565</v>
      </c>
      <c r="I1735" s="1" t="s">
        <v>1566</v>
      </c>
      <c r="J1735" t="s">
        <v>30</v>
      </c>
      <c r="K1735">
        <v>4155</v>
      </c>
      <c r="L1735">
        <v>4169.75</v>
      </c>
      <c r="M1735">
        <v>4117.6499999999996</v>
      </c>
      <c r="N1735">
        <v>4150.8999999999996</v>
      </c>
      <c r="O1735">
        <v>4135.6499999999996</v>
      </c>
      <c r="P1735">
        <v>4147</v>
      </c>
      <c r="Q1735">
        <v>4141.5</v>
      </c>
      <c r="R1735">
        <v>1648039</v>
      </c>
      <c r="S1735">
        <v>6825348802.3999996</v>
      </c>
      <c r="T1735">
        <v>139776</v>
      </c>
      <c r="U1735">
        <v>945596</v>
      </c>
      <c r="V1735">
        <v>57.38</v>
      </c>
      <c r="W1735" s="3">
        <f>StockData[[#This Row],[CLOSE]]-StockData[[#This Row],[PREV. CLOSE]]</f>
        <v>-3.8999999999996362</v>
      </c>
      <c r="X1735" s="2">
        <f>IFERROR((StockData[[#This Row],[CLOSE]]-StockData[[#This Row],[PREV. CLOSE]])/StockData[[#This Row],[PREV. CLOSE]],0)</f>
        <v>-9.395552771687192E-4</v>
      </c>
      <c r="Y1735" t="str">
        <f>IF(StockData[[#This Row],[Daily Return %]]&gt;0,"Gain",IF(StockData[[#This Row],[Daily Return %]]&lt;0,"Loss","No Change"))</f>
        <v>Loss</v>
      </c>
    </row>
    <row r="1736" spans="1:25" x14ac:dyDescent="0.3">
      <c r="A1736" s="1">
        <v>45607</v>
      </c>
      <c r="B1736" s="1" t="s">
        <v>1782</v>
      </c>
      <c r="C1736" s="1" t="s">
        <v>254</v>
      </c>
      <c r="D1736">
        <f>MONTH(StockData[[#This Row],[DATE]])</f>
        <v>11</v>
      </c>
      <c r="E1736">
        <v>2024</v>
      </c>
      <c r="F1736" t="s">
        <v>231</v>
      </c>
      <c r="G1736" t="str">
        <f>"Q"&amp;ROUNDUP(StockData[[#This Row],[Month Number]]/3,0)</f>
        <v>Q4</v>
      </c>
      <c r="H1736" s="1" t="s">
        <v>1565</v>
      </c>
      <c r="I1736" s="1" t="s">
        <v>1566</v>
      </c>
      <c r="J1736" t="s">
        <v>30</v>
      </c>
      <c r="K1736">
        <v>4128.2</v>
      </c>
      <c r="L1736">
        <v>4234.3</v>
      </c>
      <c r="M1736">
        <v>4117.6499999999996</v>
      </c>
      <c r="N1736">
        <v>4147</v>
      </c>
      <c r="O1736">
        <v>4186.5</v>
      </c>
      <c r="P1736">
        <v>4198.7</v>
      </c>
      <c r="Q1736">
        <v>4195.46</v>
      </c>
      <c r="R1736">
        <v>1406487</v>
      </c>
      <c r="S1736">
        <v>5900864157.1000004</v>
      </c>
      <c r="T1736">
        <v>149144</v>
      </c>
      <c r="U1736">
        <v>741937</v>
      </c>
      <c r="V1736">
        <v>52.75</v>
      </c>
      <c r="W1736" s="3">
        <f>StockData[[#This Row],[CLOSE]]-StockData[[#This Row],[PREV. CLOSE]]</f>
        <v>51.699999999999818</v>
      </c>
      <c r="X1736" s="2">
        <f>IFERROR((StockData[[#This Row],[CLOSE]]-StockData[[#This Row],[PREV. CLOSE]])/StockData[[#This Row],[PREV. CLOSE]],0)</f>
        <v>1.2466843501326217E-2</v>
      </c>
      <c r="Y1736" t="str">
        <f>IF(StockData[[#This Row],[Daily Return %]]&gt;0,"Gain",IF(StockData[[#This Row],[Daily Return %]]&lt;0,"Loss","No Change"))</f>
        <v>Gain</v>
      </c>
    </row>
    <row r="1737" spans="1:25" x14ac:dyDescent="0.3">
      <c r="A1737" s="1">
        <v>45608</v>
      </c>
      <c r="B1737" s="1" t="s">
        <v>1783</v>
      </c>
      <c r="C1737" s="1" t="s">
        <v>254</v>
      </c>
      <c r="D1737">
        <f>MONTH(StockData[[#This Row],[DATE]])</f>
        <v>11</v>
      </c>
      <c r="E1737">
        <v>2024</v>
      </c>
      <c r="F1737" t="s">
        <v>231</v>
      </c>
      <c r="G1737" t="str">
        <f>"Q"&amp;ROUNDUP(StockData[[#This Row],[Month Number]]/3,0)</f>
        <v>Q4</v>
      </c>
      <c r="H1737" s="1" t="s">
        <v>1565</v>
      </c>
      <c r="I1737" s="1" t="s">
        <v>1566</v>
      </c>
      <c r="J1737" t="s">
        <v>30</v>
      </c>
      <c r="K1737">
        <v>4216</v>
      </c>
      <c r="L1737">
        <v>4218</v>
      </c>
      <c r="M1737">
        <v>4164.3500000000004</v>
      </c>
      <c r="N1737">
        <v>4198.7</v>
      </c>
      <c r="O1737">
        <v>4180</v>
      </c>
      <c r="P1737">
        <v>4197.3999999999996</v>
      </c>
      <c r="Q1737">
        <v>4195.93</v>
      </c>
      <c r="R1737">
        <v>1587640</v>
      </c>
      <c r="S1737">
        <v>6661621166.75</v>
      </c>
      <c r="T1737">
        <v>102025</v>
      </c>
      <c r="U1737">
        <v>1106602</v>
      </c>
      <c r="V1737">
        <v>69.7</v>
      </c>
      <c r="W1737" s="3">
        <f>StockData[[#This Row],[CLOSE]]-StockData[[#This Row],[PREV. CLOSE]]</f>
        <v>-1.3000000000001819</v>
      </c>
      <c r="X1737" s="2">
        <f>IFERROR((StockData[[#This Row],[CLOSE]]-StockData[[#This Row],[PREV. CLOSE]])/StockData[[#This Row],[PREV. CLOSE]],0)</f>
        <v>-3.096196441756215E-4</v>
      </c>
      <c r="Y1737" t="str">
        <f>IF(StockData[[#This Row],[Daily Return %]]&gt;0,"Gain",IF(StockData[[#This Row],[Daily Return %]]&lt;0,"Loss","No Change"))</f>
        <v>Loss</v>
      </c>
    </row>
    <row r="1738" spans="1:25" x14ac:dyDescent="0.3">
      <c r="A1738" s="1">
        <v>45609</v>
      </c>
      <c r="B1738" s="1" t="s">
        <v>1784</v>
      </c>
      <c r="C1738" s="1" t="s">
        <v>254</v>
      </c>
      <c r="D1738">
        <f>MONTH(StockData[[#This Row],[DATE]])</f>
        <v>11</v>
      </c>
      <c r="E1738">
        <v>2024</v>
      </c>
      <c r="F1738" t="s">
        <v>231</v>
      </c>
      <c r="G1738" t="str">
        <f>"Q"&amp;ROUNDUP(StockData[[#This Row],[Month Number]]/3,0)</f>
        <v>Q4</v>
      </c>
      <c r="H1738" s="1" t="s">
        <v>1565</v>
      </c>
      <c r="I1738" s="1" t="s">
        <v>1566</v>
      </c>
      <c r="J1738" t="s">
        <v>30</v>
      </c>
      <c r="K1738">
        <v>4178.1000000000004</v>
      </c>
      <c r="L1738">
        <v>4196.75</v>
      </c>
      <c r="M1738">
        <v>4131.05</v>
      </c>
      <c r="N1738">
        <v>4197.3999999999996</v>
      </c>
      <c r="O1738">
        <v>4151.6499999999996</v>
      </c>
      <c r="P1738">
        <v>4150.3500000000004</v>
      </c>
      <c r="Q1738">
        <v>4155.05</v>
      </c>
      <c r="R1738">
        <v>1098813</v>
      </c>
      <c r="S1738">
        <v>4565628216.1999998</v>
      </c>
      <c r="T1738">
        <v>114945</v>
      </c>
      <c r="U1738">
        <v>702561</v>
      </c>
      <c r="V1738">
        <v>63.94</v>
      </c>
      <c r="W1738" s="3">
        <f>StockData[[#This Row],[CLOSE]]-StockData[[#This Row],[PREV. CLOSE]]</f>
        <v>-47.049999999999272</v>
      </c>
      <c r="X1738" s="2">
        <f>IFERROR((StockData[[#This Row],[CLOSE]]-StockData[[#This Row],[PREV. CLOSE]])/StockData[[#This Row],[PREV. CLOSE]],0)</f>
        <v>-1.1209320055272139E-2</v>
      </c>
      <c r="Y1738" t="str">
        <f>IF(StockData[[#This Row],[Daily Return %]]&gt;0,"Gain",IF(StockData[[#This Row],[Daily Return %]]&lt;0,"Loss","No Change"))</f>
        <v>Loss</v>
      </c>
    </row>
    <row r="1739" spans="1:25" x14ac:dyDescent="0.3">
      <c r="A1739" s="1">
        <v>45610</v>
      </c>
      <c r="B1739" s="1" t="s">
        <v>1785</v>
      </c>
      <c r="C1739" s="1" t="s">
        <v>254</v>
      </c>
      <c r="D1739">
        <f>MONTH(StockData[[#This Row],[DATE]])</f>
        <v>11</v>
      </c>
      <c r="E1739">
        <v>2024</v>
      </c>
      <c r="F1739" t="s">
        <v>231</v>
      </c>
      <c r="G1739" t="str">
        <f>"Q"&amp;ROUNDUP(StockData[[#This Row],[Month Number]]/3,0)</f>
        <v>Q4</v>
      </c>
      <c r="H1739" s="1" t="s">
        <v>1565</v>
      </c>
      <c r="I1739" s="1" t="s">
        <v>1566</v>
      </c>
      <c r="J1739" t="s">
        <v>30</v>
      </c>
      <c r="K1739">
        <v>4135</v>
      </c>
      <c r="L1739">
        <v>4160</v>
      </c>
      <c r="M1739">
        <v>4116.45</v>
      </c>
      <c r="N1739">
        <v>4150.3500000000004</v>
      </c>
      <c r="O1739">
        <v>4148</v>
      </c>
      <c r="P1739">
        <v>4145.8999999999996</v>
      </c>
      <c r="Q1739">
        <v>4142.32</v>
      </c>
      <c r="R1739">
        <v>1825432</v>
      </c>
      <c r="S1739">
        <v>7561531479.8999996</v>
      </c>
      <c r="T1739">
        <v>165379</v>
      </c>
      <c r="U1739">
        <v>1122028</v>
      </c>
      <c r="V1739">
        <v>61.47</v>
      </c>
      <c r="W1739" s="3">
        <f>StockData[[#This Row],[CLOSE]]-StockData[[#This Row],[PREV. CLOSE]]</f>
        <v>-4.4500000000007276</v>
      </c>
      <c r="X1739" s="2">
        <f>IFERROR((StockData[[#This Row],[CLOSE]]-StockData[[#This Row],[PREV. CLOSE]])/StockData[[#This Row],[PREV. CLOSE]],0)</f>
        <v>-1.0721987302277464E-3</v>
      </c>
      <c r="Y1739" t="str">
        <f>IF(StockData[[#This Row],[Daily Return %]]&gt;0,"Gain",IF(StockData[[#This Row],[Daily Return %]]&lt;0,"Loss","No Change"))</f>
        <v>Loss</v>
      </c>
    </row>
    <row r="1740" spans="1:25" x14ac:dyDescent="0.3">
      <c r="A1740" s="1">
        <v>45614</v>
      </c>
      <c r="B1740" s="1" t="s">
        <v>1786</v>
      </c>
      <c r="C1740" s="1" t="s">
        <v>254</v>
      </c>
      <c r="D1740">
        <f>MONTH(StockData[[#This Row],[DATE]])</f>
        <v>11</v>
      </c>
      <c r="E1740">
        <v>2024</v>
      </c>
      <c r="F1740" t="s">
        <v>231</v>
      </c>
      <c r="G1740" t="str">
        <f>"Q"&amp;ROUNDUP(StockData[[#This Row],[Month Number]]/3,0)</f>
        <v>Q4</v>
      </c>
      <c r="H1740" s="1" t="s">
        <v>1565</v>
      </c>
      <c r="I1740" s="1" t="s">
        <v>1566</v>
      </c>
      <c r="J1740" t="s">
        <v>30</v>
      </c>
      <c r="K1740">
        <v>4213</v>
      </c>
      <c r="L1740">
        <v>4213</v>
      </c>
      <c r="M1740">
        <v>3990.2</v>
      </c>
      <c r="N1740">
        <v>4145.8999999999996</v>
      </c>
      <c r="O1740">
        <v>4017.15</v>
      </c>
      <c r="P1740">
        <v>4019.5</v>
      </c>
      <c r="Q1740">
        <v>4071.97</v>
      </c>
      <c r="R1740">
        <v>3313944</v>
      </c>
      <c r="S1740">
        <v>13494296959.700001</v>
      </c>
      <c r="T1740">
        <v>178320</v>
      </c>
      <c r="U1740">
        <v>1893074</v>
      </c>
      <c r="V1740">
        <v>57.12</v>
      </c>
      <c r="W1740" s="3">
        <f>StockData[[#This Row],[CLOSE]]-StockData[[#This Row],[PREV. CLOSE]]</f>
        <v>-126.39999999999964</v>
      </c>
      <c r="X1740" s="2">
        <f>IFERROR((StockData[[#This Row],[CLOSE]]-StockData[[#This Row],[PREV. CLOSE]])/StockData[[#This Row],[PREV. CLOSE]],0)</f>
        <v>-3.0487951952531331E-2</v>
      </c>
      <c r="Y1740" t="str">
        <f>IF(StockData[[#This Row],[Daily Return %]]&gt;0,"Gain",IF(StockData[[#This Row],[Daily Return %]]&lt;0,"Loss","No Change"))</f>
        <v>Loss</v>
      </c>
    </row>
    <row r="1741" spans="1:25" x14ac:dyDescent="0.3">
      <c r="A1741" s="1">
        <v>45615</v>
      </c>
      <c r="B1741" s="1" t="s">
        <v>1787</v>
      </c>
      <c r="C1741" s="1" t="s">
        <v>254</v>
      </c>
      <c r="D1741">
        <f>MONTH(StockData[[#This Row],[DATE]])</f>
        <v>11</v>
      </c>
      <c r="E1741">
        <v>2024</v>
      </c>
      <c r="F1741" t="s">
        <v>231</v>
      </c>
      <c r="G1741" t="str">
        <f>"Q"&amp;ROUNDUP(StockData[[#This Row],[Month Number]]/3,0)</f>
        <v>Q4</v>
      </c>
      <c r="H1741" s="1" t="s">
        <v>1565</v>
      </c>
      <c r="I1741" s="1" t="s">
        <v>1566</v>
      </c>
      <c r="J1741" t="s">
        <v>30</v>
      </c>
      <c r="K1741">
        <v>4019.9</v>
      </c>
      <c r="L1741">
        <v>4132.1499999999996</v>
      </c>
      <c r="M1741">
        <v>4014.1</v>
      </c>
      <c r="N1741">
        <v>4019.5</v>
      </c>
      <c r="O1741">
        <v>4042</v>
      </c>
      <c r="P1741">
        <v>4039.55</v>
      </c>
      <c r="Q1741">
        <v>4080.53</v>
      </c>
      <c r="R1741">
        <v>1776233</v>
      </c>
      <c r="S1741">
        <v>7247968687.6000004</v>
      </c>
      <c r="T1741">
        <v>133137</v>
      </c>
      <c r="U1741">
        <v>1042954</v>
      </c>
      <c r="V1741">
        <v>58.72</v>
      </c>
      <c r="W1741" s="3">
        <f>StockData[[#This Row],[CLOSE]]-StockData[[#This Row],[PREV. CLOSE]]</f>
        <v>20.050000000000182</v>
      </c>
      <c r="X1741" s="2">
        <f>IFERROR((StockData[[#This Row],[CLOSE]]-StockData[[#This Row],[PREV. CLOSE]])/StockData[[#This Row],[PREV. CLOSE]],0)</f>
        <v>4.9881826097773804E-3</v>
      </c>
      <c r="Y1741" t="str">
        <f>IF(StockData[[#This Row],[Daily Return %]]&gt;0,"Gain",IF(StockData[[#This Row],[Daily Return %]]&lt;0,"Loss","No Change"))</f>
        <v>Gain</v>
      </c>
    </row>
    <row r="1742" spans="1:25" x14ac:dyDescent="0.3">
      <c r="A1742" s="1">
        <v>45617</v>
      </c>
      <c r="B1742" s="1" t="s">
        <v>1788</v>
      </c>
      <c r="C1742" s="1" t="s">
        <v>254</v>
      </c>
      <c r="D1742">
        <f>MONTH(StockData[[#This Row],[DATE]])</f>
        <v>11</v>
      </c>
      <c r="E1742">
        <v>2024</v>
      </c>
      <c r="F1742" t="s">
        <v>231</v>
      </c>
      <c r="G1742" t="str">
        <f>"Q"&amp;ROUNDUP(StockData[[#This Row],[Month Number]]/3,0)</f>
        <v>Q4</v>
      </c>
      <c r="H1742" s="1" t="s">
        <v>1565</v>
      </c>
      <c r="I1742" s="1" t="s">
        <v>1566</v>
      </c>
      <c r="J1742" t="s">
        <v>30</v>
      </c>
      <c r="K1742">
        <v>4044.9</v>
      </c>
      <c r="L1742">
        <v>4092.45</v>
      </c>
      <c r="M1742">
        <v>4024</v>
      </c>
      <c r="N1742">
        <v>4039.55</v>
      </c>
      <c r="O1742">
        <v>4068</v>
      </c>
      <c r="P1742">
        <v>4072.85</v>
      </c>
      <c r="Q1742">
        <v>4058.28</v>
      </c>
      <c r="R1742">
        <v>2384347</v>
      </c>
      <c r="S1742">
        <v>9676346995.6499996</v>
      </c>
      <c r="T1742">
        <v>158009</v>
      </c>
      <c r="U1742">
        <v>1367616</v>
      </c>
      <c r="V1742">
        <v>57.36</v>
      </c>
      <c r="W1742" s="3">
        <f>StockData[[#This Row],[CLOSE]]-StockData[[#This Row],[PREV. CLOSE]]</f>
        <v>33.299999999999727</v>
      </c>
      <c r="X1742" s="2">
        <f>IFERROR((StockData[[#This Row],[CLOSE]]-StockData[[#This Row],[PREV. CLOSE]])/StockData[[#This Row],[PREV. CLOSE]],0)</f>
        <v>8.2434924682204015E-3</v>
      </c>
      <c r="Y1742" t="str">
        <f>IF(StockData[[#This Row],[Daily Return %]]&gt;0,"Gain",IF(StockData[[#This Row],[Daily Return %]]&lt;0,"Loss","No Change"))</f>
        <v>Gain</v>
      </c>
    </row>
    <row r="1743" spans="1:25" x14ac:dyDescent="0.3">
      <c r="A1743" s="1">
        <v>45618</v>
      </c>
      <c r="B1743" s="1" t="s">
        <v>1789</v>
      </c>
      <c r="C1743" s="1" t="s">
        <v>254</v>
      </c>
      <c r="D1743">
        <f>MONTH(StockData[[#This Row],[DATE]])</f>
        <v>11</v>
      </c>
      <c r="E1743">
        <v>2024</v>
      </c>
      <c r="F1743" t="s">
        <v>231</v>
      </c>
      <c r="G1743" t="str">
        <f>"Q"&amp;ROUNDUP(StockData[[#This Row],[Month Number]]/3,0)</f>
        <v>Q4</v>
      </c>
      <c r="H1743" s="1" t="s">
        <v>1565</v>
      </c>
      <c r="I1743" s="1" t="s">
        <v>1566</v>
      </c>
      <c r="J1743" t="s">
        <v>30</v>
      </c>
      <c r="K1743">
        <v>4071</v>
      </c>
      <c r="L1743">
        <v>4254.95</v>
      </c>
      <c r="M1743">
        <v>4054</v>
      </c>
      <c r="N1743">
        <v>4072.85</v>
      </c>
      <c r="O1743">
        <v>4221.95</v>
      </c>
      <c r="P1743">
        <v>4244.6000000000004</v>
      </c>
      <c r="Q1743">
        <v>4186.1499999999996</v>
      </c>
      <c r="R1743">
        <v>3096553</v>
      </c>
      <c r="S1743">
        <v>12962640957.15</v>
      </c>
      <c r="T1743">
        <v>163715</v>
      </c>
      <c r="U1743">
        <v>1848709</v>
      </c>
      <c r="V1743">
        <v>59.7</v>
      </c>
      <c r="W1743" s="3">
        <f>StockData[[#This Row],[CLOSE]]-StockData[[#This Row],[PREV. CLOSE]]</f>
        <v>171.75000000000045</v>
      </c>
      <c r="X1743" s="2">
        <f>IFERROR((StockData[[#This Row],[CLOSE]]-StockData[[#This Row],[PREV. CLOSE]])/StockData[[#This Row],[PREV. CLOSE]],0)</f>
        <v>4.2169488196226346E-2</v>
      </c>
      <c r="Y1743" t="str">
        <f>IF(StockData[[#This Row],[Daily Return %]]&gt;0,"Gain",IF(StockData[[#This Row],[Daily Return %]]&lt;0,"Loss","No Change"))</f>
        <v>Gain</v>
      </c>
    </row>
    <row r="1744" spans="1:25" x14ac:dyDescent="0.3">
      <c r="A1744" s="1">
        <v>45621</v>
      </c>
      <c r="B1744" s="1" t="s">
        <v>1790</v>
      </c>
      <c r="C1744" s="1" t="s">
        <v>254</v>
      </c>
      <c r="D1744">
        <f>MONTH(StockData[[#This Row],[DATE]])</f>
        <v>11</v>
      </c>
      <c r="E1744">
        <v>2024</v>
      </c>
      <c r="F1744" t="s">
        <v>231</v>
      </c>
      <c r="G1744" t="str">
        <f>"Q"&amp;ROUNDUP(StockData[[#This Row],[Month Number]]/3,0)</f>
        <v>Q4</v>
      </c>
      <c r="H1744" s="1" t="s">
        <v>1565</v>
      </c>
      <c r="I1744" s="1" t="s">
        <v>1566</v>
      </c>
      <c r="J1744" t="s">
        <v>30</v>
      </c>
      <c r="K1744">
        <v>4280</v>
      </c>
      <c r="L1744">
        <v>4328.1000000000004</v>
      </c>
      <c r="M1744">
        <v>4252.2</v>
      </c>
      <c r="N1744">
        <v>4244.6000000000004</v>
      </c>
      <c r="O1744">
        <v>4320</v>
      </c>
      <c r="P1744">
        <v>4315.1000000000004</v>
      </c>
      <c r="Q1744">
        <v>4303.42</v>
      </c>
      <c r="R1744">
        <v>4052167</v>
      </c>
      <c r="S1744">
        <v>17438178815.150002</v>
      </c>
      <c r="T1744">
        <v>154060</v>
      </c>
      <c r="U1744">
        <v>2898609</v>
      </c>
      <c r="V1744">
        <v>71.53</v>
      </c>
      <c r="W1744" s="3">
        <f>StockData[[#This Row],[CLOSE]]-StockData[[#This Row],[PREV. CLOSE]]</f>
        <v>70.5</v>
      </c>
      <c r="X1744" s="2">
        <f>IFERROR((StockData[[#This Row],[CLOSE]]-StockData[[#This Row],[PREV. CLOSE]])/StockData[[#This Row],[PREV. CLOSE]],0)</f>
        <v>1.6609338924751447E-2</v>
      </c>
      <c r="Y1744" t="str">
        <f>IF(StockData[[#This Row],[Daily Return %]]&gt;0,"Gain",IF(StockData[[#This Row],[Daily Return %]]&lt;0,"Loss","No Change"))</f>
        <v>Gain</v>
      </c>
    </row>
    <row r="1745" spans="1:25" x14ac:dyDescent="0.3">
      <c r="A1745" s="1">
        <v>45622</v>
      </c>
      <c r="B1745" s="1" t="s">
        <v>1791</v>
      </c>
      <c r="C1745" s="1" t="s">
        <v>254</v>
      </c>
      <c r="D1745">
        <f>MONTH(StockData[[#This Row],[DATE]])</f>
        <v>11</v>
      </c>
      <c r="E1745">
        <v>2024</v>
      </c>
      <c r="F1745" t="s">
        <v>231</v>
      </c>
      <c r="G1745" t="str">
        <f>"Q"&amp;ROUNDUP(StockData[[#This Row],[Month Number]]/3,0)</f>
        <v>Q4</v>
      </c>
      <c r="H1745" s="1" t="s">
        <v>1565</v>
      </c>
      <c r="I1745" s="1" t="s">
        <v>1566</v>
      </c>
      <c r="J1745" t="s">
        <v>30</v>
      </c>
      <c r="K1745">
        <v>4321.05</v>
      </c>
      <c r="L1745">
        <v>4366.6000000000004</v>
      </c>
      <c r="M1745">
        <v>4310</v>
      </c>
      <c r="N1745">
        <v>4315.1000000000004</v>
      </c>
      <c r="O1745">
        <v>4351</v>
      </c>
      <c r="P1745">
        <v>4352.7</v>
      </c>
      <c r="Q1745">
        <v>4337.42</v>
      </c>
      <c r="R1745">
        <v>2060669</v>
      </c>
      <c r="S1745">
        <v>8937980540.1000004</v>
      </c>
      <c r="T1745">
        <v>156578</v>
      </c>
      <c r="U1745">
        <v>1404367</v>
      </c>
      <c r="V1745">
        <v>68.150000000000006</v>
      </c>
      <c r="W1745" s="3">
        <f>StockData[[#This Row],[CLOSE]]-StockData[[#This Row],[PREV. CLOSE]]</f>
        <v>37.599999999999454</v>
      </c>
      <c r="X1745" s="2">
        <f>IFERROR((StockData[[#This Row],[CLOSE]]-StockData[[#This Row],[PREV. CLOSE]])/StockData[[#This Row],[PREV. CLOSE]],0)</f>
        <v>8.7135871706332298E-3</v>
      </c>
      <c r="Y1745" t="str">
        <f>IF(StockData[[#This Row],[Daily Return %]]&gt;0,"Gain",IF(StockData[[#This Row],[Daily Return %]]&lt;0,"Loss","No Change"))</f>
        <v>Gain</v>
      </c>
    </row>
    <row r="1746" spans="1:25" x14ac:dyDescent="0.3">
      <c r="A1746" s="1">
        <v>45623</v>
      </c>
      <c r="B1746" s="1" t="s">
        <v>1792</v>
      </c>
      <c r="C1746" s="1" t="s">
        <v>254</v>
      </c>
      <c r="D1746">
        <f>MONTH(StockData[[#This Row],[DATE]])</f>
        <v>11</v>
      </c>
      <c r="E1746">
        <v>2024</v>
      </c>
      <c r="F1746" t="s">
        <v>231</v>
      </c>
      <c r="G1746" t="str">
        <f>"Q"&amp;ROUNDUP(StockData[[#This Row],[Month Number]]/3,0)</f>
        <v>Q4</v>
      </c>
      <c r="H1746" s="1" t="s">
        <v>1565</v>
      </c>
      <c r="I1746" s="1" t="s">
        <v>1566</v>
      </c>
      <c r="J1746" t="s">
        <v>30</v>
      </c>
      <c r="K1746">
        <v>4358.95</v>
      </c>
      <c r="L1746">
        <v>4377.3999999999996</v>
      </c>
      <c r="M1746">
        <v>4324.05</v>
      </c>
      <c r="N1746">
        <v>4352.7</v>
      </c>
      <c r="O1746">
        <v>4332.95</v>
      </c>
      <c r="P1746">
        <v>4332.55</v>
      </c>
      <c r="Q1746">
        <v>4348.8900000000003</v>
      </c>
      <c r="R1746">
        <v>1558993</v>
      </c>
      <c r="S1746">
        <v>6779887252.3999996</v>
      </c>
      <c r="T1746">
        <v>118269</v>
      </c>
      <c r="U1746">
        <v>948396</v>
      </c>
      <c r="V1746">
        <v>60.83</v>
      </c>
      <c r="W1746" s="3">
        <f>StockData[[#This Row],[CLOSE]]-StockData[[#This Row],[PREV. CLOSE]]</f>
        <v>-20.149999999999636</v>
      </c>
      <c r="X1746" s="2">
        <f>IFERROR((StockData[[#This Row],[CLOSE]]-StockData[[#This Row],[PREV. CLOSE]])/StockData[[#This Row],[PREV. CLOSE]],0)</f>
        <v>-4.6293105428813468E-3</v>
      </c>
      <c r="Y1746" t="str">
        <f>IF(StockData[[#This Row],[Daily Return %]]&gt;0,"Gain",IF(StockData[[#This Row],[Daily Return %]]&lt;0,"Loss","No Change"))</f>
        <v>Loss</v>
      </c>
    </row>
    <row r="1747" spans="1:25" x14ac:dyDescent="0.3">
      <c r="A1747" s="1">
        <v>45624</v>
      </c>
      <c r="B1747" s="1" t="s">
        <v>1793</v>
      </c>
      <c r="C1747" s="1" t="s">
        <v>254</v>
      </c>
      <c r="D1747">
        <f>MONTH(StockData[[#This Row],[DATE]])</f>
        <v>11</v>
      </c>
      <c r="E1747">
        <v>2024</v>
      </c>
      <c r="F1747" t="s">
        <v>231</v>
      </c>
      <c r="G1747" t="str">
        <f>"Q"&amp;ROUNDUP(StockData[[#This Row],[Month Number]]/3,0)</f>
        <v>Q4</v>
      </c>
      <c r="H1747" s="1" t="s">
        <v>1565</v>
      </c>
      <c r="I1747" s="1" t="s">
        <v>1566</v>
      </c>
      <c r="J1747" t="s">
        <v>30</v>
      </c>
      <c r="K1747">
        <v>4319</v>
      </c>
      <c r="L1747">
        <v>4339.95</v>
      </c>
      <c r="M1747">
        <v>4233</v>
      </c>
      <c r="N1747">
        <v>4332.55</v>
      </c>
      <c r="O1747">
        <v>4250.8</v>
      </c>
      <c r="P1747">
        <v>4244.8999999999996</v>
      </c>
      <c r="Q1747">
        <v>4265.99</v>
      </c>
      <c r="R1747">
        <v>2558544</v>
      </c>
      <c r="S1747">
        <v>10914733802.799999</v>
      </c>
      <c r="T1747">
        <v>165049</v>
      </c>
      <c r="U1747">
        <v>1539671</v>
      </c>
      <c r="V1747">
        <v>60.18</v>
      </c>
      <c r="W1747" s="3">
        <f>StockData[[#This Row],[CLOSE]]-StockData[[#This Row],[PREV. CLOSE]]</f>
        <v>-87.650000000000546</v>
      </c>
      <c r="X1747" s="2">
        <f>IFERROR((StockData[[#This Row],[CLOSE]]-StockData[[#This Row],[PREV. CLOSE]])/StockData[[#This Row],[PREV. CLOSE]],0)</f>
        <v>-2.0230580143333728E-2</v>
      </c>
      <c r="Y1747" t="str">
        <f>IF(StockData[[#This Row],[Daily Return %]]&gt;0,"Gain",IF(StockData[[#This Row],[Daily Return %]]&lt;0,"Loss","No Change"))</f>
        <v>Loss</v>
      </c>
    </row>
    <row r="1748" spans="1:25" x14ac:dyDescent="0.3">
      <c r="A1748" s="1">
        <v>45625</v>
      </c>
      <c r="B1748" s="1" t="s">
        <v>1794</v>
      </c>
      <c r="C1748" s="1" t="s">
        <v>254</v>
      </c>
      <c r="D1748">
        <f>MONTH(StockData[[#This Row],[DATE]])</f>
        <v>11</v>
      </c>
      <c r="E1748">
        <v>2024</v>
      </c>
      <c r="F1748" t="s">
        <v>231</v>
      </c>
      <c r="G1748" t="str">
        <f>"Q"&amp;ROUNDUP(StockData[[#This Row],[Month Number]]/3,0)</f>
        <v>Q4</v>
      </c>
      <c r="H1748" s="1" t="s">
        <v>1565</v>
      </c>
      <c r="I1748" s="1" t="s">
        <v>1566</v>
      </c>
      <c r="J1748" t="s">
        <v>30</v>
      </c>
      <c r="K1748">
        <v>4220</v>
      </c>
      <c r="L1748">
        <v>4298.7</v>
      </c>
      <c r="M1748">
        <v>4195.6499999999996</v>
      </c>
      <c r="N1748">
        <v>4244.8999999999996</v>
      </c>
      <c r="O1748">
        <v>4266</v>
      </c>
      <c r="P1748">
        <v>4270.8500000000004</v>
      </c>
      <c r="Q1748">
        <v>4262.53</v>
      </c>
      <c r="R1748">
        <v>2017425</v>
      </c>
      <c r="S1748">
        <v>8599333668.25</v>
      </c>
      <c r="T1748">
        <v>133480</v>
      </c>
      <c r="U1748">
        <v>1206191</v>
      </c>
      <c r="V1748">
        <v>59.79</v>
      </c>
      <c r="W1748" s="3">
        <f>StockData[[#This Row],[CLOSE]]-StockData[[#This Row],[PREV. CLOSE]]</f>
        <v>25.950000000000728</v>
      </c>
      <c r="X1748" s="2">
        <f>IFERROR((StockData[[#This Row],[CLOSE]]-StockData[[#This Row],[PREV. CLOSE]])/StockData[[#This Row],[PREV. CLOSE]],0)</f>
        <v>6.1132182147991074E-3</v>
      </c>
      <c r="Y1748" t="str">
        <f>IF(StockData[[#This Row],[Daily Return %]]&gt;0,"Gain",IF(StockData[[#This Row],[Daily Return %]]&lt;0,"Loss","No Change"))</f>
        <v>Gain</v>
      </c>
    </row>
    <row r="1749" spans="1:25" x14ac:dyDescent="0.3">
      <c r="A1749" s="1">
        <v>45628</v>
      </c>
      <c r="B1749" s="1" t="s">
        <v>1795</v>
      </c>
      <c r="C1749" s="1" t="s">
        <v>274</v>
      </c>
      <c r="D1749">
        <f>MONTH(StockData[[#This Row],[DATE]])</f>
        <v>12</v>
      </c>
      <c r="E1749">
        <v>2024</v>
      </c>
      <c r="F1749" t="s">
        <v>231</v>
      </c>
      <c r="G1749" t="str">
        <f>"Q"&amp;ROUNDUP(StockData[[#This Row],[Month Number]]/3,0)</f>
        <v>Q4</v>
      </c>
      <c r="H1749" s="1" t="s">
        <v>1565</v>
      </c>
      <c r="I1749" s="1" t="s">
        <v>1566</v>
      </c>
      <c r="J1749" t="s">
        <v>30</v>
      </c>
      <c r="K1749">
        <v>4270</v>
      </c>
      <c r="L1749">
        <v>4288.2</v>
      </c>
      <c r="M1749">
        <v>4230.05</v>
      </c>
      <c r="N1749">
        <v>4270.8500000000004</v>
      </c>
      <c r="O1749">
        <v>4268.8500000000004</v>
      </c>
      <c r="P1749">
        <v>4276.6499999999996</v>
      </c>
      <c r="Q1749">
        <v>4267.97</v>
      </c>
      <c r="R1749">
        <v>1670944</v>
      </c>
      <c r="S1749">
        <v>7131539607.8000002</v>
      </c>
      <c r="T1749">
        <v>158372</v>
      </c>
      <c r="U1749">
        <v>1114673</v>
      </c>
      <c r="V1749">
        <v>66.709999999999994</v>
      </c>
      <c r="W1749" s="3">
        <f>StockData[[#This Row],[CLOSE]]-StockData[[#This Row],[PREV. CLOSE]]</f>
        <v>5.7999999999992724</v>
      </c>
      <c r="X1749" s="2">
        <f>IFERROR((StockData[[#This Row],[CLOSE]]-StockData[[#This Row],[PREV. CLOSE]])/StockData[[#This Row],[PREV. CLOSE]],0)</f>
        <v>1.358043480805758E-3</v>
      </c>
      <c r="Y1749" t="str">
        <f>IF(StockData[[#This Row],[Daily Return %]]&gt;0,"Gain",IF(StockData[[#This Row],[Daily Return %]]&lt;0,"Loss","No Change"))</f>
        <v>Gain</v>
      </c>
    </row>
    <row r="1750" spans="1:25" x14ac:dyDescent="0.3">
      <c r="A1750" s="1">
        <v>45629</v>
      </c>
      <c r="B1750" s="1" t="s">
        <v>1796</v>
      </c>
      <c r="C1750" s="1" t="s">
        <v>274</v>
      </c>
      <c r="D1750">
        <f>MONTH(StockData[[#This Row],[DATE]])</f>
        <v>12</v>
      </c>
      <c r="E1750">
        <v>2024</v>
      </c>
      <c r="F1750" t="s">
        <v>231</v>
      </c>
      <c r="G1750" t="str">
        <f>"Q"&amp;ROUNDUP(StockData[[#This Row],[Month Number]]/3,0)</f>
        <v>Q4</v>
      </c>
      <c r="H1750" s="1" t="s">
        <v>1565</v>
      </c>
      <c r="I1750" s="1" t="s">
        <v>1566</v>
      </c>
      <c r="J1750" t="s">
        <v>30</v>
      </c>
      <c r="K1750">
        <v>4314.3500000000004</v>
      </c>
      <c r="L1750">
        <v>4325</v>
      </c>
      <c r="M1750">
        <v>4265.45</v>
      </c>
      <c r="N1750">
        <v>4276.6499999999996</v>
      </c>
      <c r="O1750">
        <v>4303</v>
      </c>
      <c r="P1750">
        <v>4302.75</v>
      </c>
      <c r="Q1750">
        <v>4298.8599999999997</v>
      </c>
      <c r="R1750">
        <v>2010905</v>
      </c>
      <c r="S1750">
        <v>8644599154.7000008</v>
      </c>
      <c r="T1750">
        <v>144243</v>
      </c>
      <c r="U1750">
        <v>1314577</v>
      </c>
      <c r="V1750">
        <v>65.37</v>
      </c>
      <c r="W1750" s="3">
        <f>StockData[[#This Row],[CLOSE]]-StockData[[#This Row],[PREV. CLOSE]]</f>
        <v>26.100000000000364</v>
      </c>
      <c r="X1750" s="2">
        <f>IFERROR((StockData[[#This Row],[CLOSE]]-StockData[[#This Row],[PREV. CLOSE]])/StockData[[#This Row],[PREV. CLOSE]],0)</f>
        <v>6.1029076496791571E-3</v>
      </c>
      <c r="Y1750" t="str">
        <f>IF(StockData[[#This Row],[Daily Return %]]&gt;0,"Gain",IF(StockData[[#This Row],[Daily Return %]]&lt;0,"Loss","No Change"))</f>
        <v>Gain</v>
      </c>
    </row>
    <row r="1751" spans="1:25" x14ac:dyDescent="0.3">
      <c r="A1751" s="1">
        <v>45630</v>
      </c>
      <c r="B1751" s="1" t="s">
        <v>1797</v>
      </c>
      <c r="C1751" s="1" t="s">
        <v>274</v>
      </c>
      <c r="D1751">
        <f>MONTH(StockData[[#This Row],[DATE]])</f>
        <v>12</v>
      </c>
      <c r="E1751">
        <v>2024</v>
      </c>
      <c r="F1751" t="s">
        <v>231</v>
      </c>
      <c r="G1751" t="str">
        <f>"Q"&amp;ROUNDUP(StockData[[#This Row],[Month Number]]/3,0)</f>
        <v>Q4</v>
      </c>
      <c r="H1751" s="1" t="s">
        <v>1565</v>
      </c>
      <c r="I1751" s="1" t="s">
        <v>1566</v>
      </c>
      <c r="J1751" t="s">
        <v>30</v>
      </c>
      <c r="K1751">
        <v>4313.55</v>
      </c>
      <c r="L1751">
        <v>4386.95</v>
      </c>
      <c r="M1751">
        <v>4289.05</v>
      </c>
      <c r="N1751">
        <v>4302.75</v>
      </c>
      <c r="O1751">
        <v>4342</v>
      </c>
      <c r="P1751">
        <v>4354.3999999999996</v>
      </c>
      <c r="Q1751">
        <v>4360.32</v>
      </c>
      <c r="R1751">
        <v>3302642</v>
      </c>
      <c r="S1751">
        <v>14400589848</v>
      </c>
      <c r="T1751">
        <v>217385</v>
      </c>
      <c r="U1751">
        <v>2223011</v>
      </c>
      <c r="V1751">
        <v>67.31</v>
      </c>
      <c r="W1751" s="3">
        <f>StockData[[#This Row],[CLOSE]]-StockData[[#This Row],[PREV. CLOSE]]</f>
        <v>51.649999999999636</v>
      </c>
      <c r="X1751" s="2">
        <f>IFERROR((StockData[[#This Row],[CLOSE]]-StockData[[#This Row],[PREV. CLOSE]])/StockData[[#This Row],[PREV. CLOSE]],0)</f>
        <v>1.2003950961594245E-2</v>
      </c>
      <c r="Y1751" t="str">
        <f>IF(StockData[[#This Row],[Daily Return %]]&gt;0,"Gain",IF(StockData[[#This Row],[Daily Return %]]&lt;0,"Loss","No Change"))</f>
        <v>Gain</v>
      </c>
    </row>
    <row r="1752" spans="1:25" x14ac:dyDescent="0.3">
      <c r="A1752" s="1">
        <v>45631</v>
      </c>
      <c r="B1752" s="1" t="s">
        <v>1798</v>
      </c>
      <c r="C1752" s="1" t="s">
        <v>274</v>
      </c>
      <c r="D1752">
        <f>MONTH(StockData[[#This Row],[DATE]])</f>
        <v>12</v>
      </c>
      <c r="E1752">
        <v>2024</v>
      </c>
      <c r="F1752" t="s">
        <v>231</v>
      </c>
      <c r="G1752" t="str">
        <f>"Q"&amp;ROUNDUP(StockData[[#This Row],[Month Number]]/3,0)</f>
        <v>Q4</v>
      </c>
      <c r="H1752" s="1" t="s">
        <v>1565</v>
      </c>
      <c r="I1752" s="1" t="s">
        <v>1566</v>
      </c>
      <c r="J1752" t="s">
        <v>30</v>
      </c>
      <c r="K1752">
        <v>4400.8</v>
      </c>
      <c r="L1752">
        <v>4489</v>
      </c>
      <c r="M1752">
        <v>4360</v>
      </c>
      <c r="N1752">
        <v>4354.3999999999996</v>
      </c>
      <c r="O1752">
        <v>4455.1499999999996</v>
      </c>
      <c r="P1752">
        <v>4464.05</v>
      </c>
      <c r="Q1752">
        <v>4430.75</v>
      </c>
      <c r="R1752">
        <v>3746747</v>
      </c>
      <c r="S1752">
        <v>16600910836.35</v>
      </c>
      <c r="T1752">
        <v>260982</v>
      </c>
      <c r="U1752">
        <v>1901325</v>
      </c>
      <c r="V1752">
        <v>50.75</v>
      </c>
      <c r="W1752" s="3">
        <f>StockData[[#This Row],[CLOSE]]-StockData[[#This Row],[PREV. CLOSE]]</f>
        <v>109.65000000000055</v>
      </c>
      <c r="X1752" s="2">
        <f>IFERROR((StockData[[#This Row],[CLOSE]]-StockData[[#This Row],[PREV. CLOSE]])/StockData[[#This Row],[PREV. CLOSE]],0)</f>
        <v>2.5181425684365367E-2</v>
      </c>
      <c r="Y1752" t="str">
        <f>IF(StockData[[#This Row],[Daily Return %]]&gt;0,"Gain",IF(StockData[[#This Row],[Daily Return %]]&lt;0,"Loss","No Change"))</f>
        <v>Gain</v>
      </c>
    </row>
    <row r="1753" spans="1:25" x14ac:dyDescent="0.3">
      <c r="A1753" s="1">
        <v>45632</v>
      </c>
      <c r="B1753" s="1" t="s">
        <v>1799</v>
      </c>
      <c r="C1753" s="1" t="s">
        <v>274</v>
      </c>
      <c r="D1753">
        <f>MONTH(StockData[[#This Row],[DATE]])</f>
        <v>12</v>
      </c>
      <c r="E1753">
        <v>2024</v>
      </c>
      <c r="F1753" t="s">
        <v>231</v>
      </c>
      <c r="G1753" t="str">
        <f>"Q"&amp;ROUNDUP(StockData[[#This Row],[Month Number]]/3,0)</f>
        <v>Q4</v>
      </c>
      <c r="H1753" s="1" t="s">
        <v>1565</v>
      </c>
      <c r="I1753" s="1" t="s">
        <v>1566</v>
      </c>
      <c r="J1753" t="s">
        <v>30</v>
      </c>
      <c r="K1753">
        <v>4453</v>
      </c>
      <c r="L1753">
        <v>4465</v>
      </c>
      <c r="M1753">
        <v>4412.75</v>
      </c>
      <c r="N1753">
        <v>4464.05</v>
      </c>
      <c r="O1753">
        <v>4444.1499999999996</v>
      </c>
      <c r="P1753">
        <v>4445.5</v>
      </c>
      <c r="Q1753">
        <v>4439.2700000000004</v>
      </c>
      <c r="R1753">
        <v>1842087</v>
      </c>
      <c r="S1753">
        <v>8177521134.6000004</v>
      </c>
      <c r="T1753">
        <v>138417</v>
      </c>
      <c r="U1753">
        <v>1145887</v>
      </c>
      <c r="V1753">
        <v>62.21</v>
      </c>
      <c r="W1753" s="3">
        <f>StockData[[#This Row],[CLOSE]]-StockData[[#This Row],[PREV. CLOSE]]</f>
        <v>-18.550000000000182</v>
      </c>
      <c r="X1753" s="2">
        <f>IFERROR((StockData[[#This Row],[CLOSE]]-StockData[[#This Row],[PREV. CLOSE]])/StockData[[#This Row],[PREV. CLOSE]],0)</f>
        <v>-4.1554194061446852E-3</v>
      </c>
      <c r="Y1753" t="str">
        <f>IF(StockData[[#This Row],[Daily Return %]]&gt;0,"Gain",IF(StockData[[#This Row],[Daily Return %]]&lt;0,"Loss","No Change"))</f>
        <v>Loss</v>
      </c>
    </row>
    <row r="1754" spans="1:25" x14ac:dyDescent="0.3">
      <c r="A1754" s="1">
        <v>45635</v>
      </c>
      <c r="B1754" s="1" t="s">
        <v>1800</v>
      </c>
      <c r="C1754" s="1" t="s">
        <v>274</v>
      </c>
      <c r="D1754">
        <f>MONTH(StockData[[#This Row],[DATE]])</f>
        <v>12</v>
      </c>
      <c r="E1754">
        <v>2024</v>
      </c>
      <c r="F1754" t="s">
        <v>231</v>
      </c>
      <c r="G1754" t="str">
        <f>"Q"&amp;ROUNDUP(StockData[[#This Row],[Month Number]]/3,0)</f>
        <v>Q4</v>
      </c>
      <c r="H1754" s="1" t="s">
        <v>1565</v>
      </c>
      <c r="I1754" s="1" t="s">
        <v>1566</v>
      </c>
      <c r="J1754" t="s">
        <v>30</v>
      </c>
      <c r="K1754">
        <v>4430.45</v>
      </c>
      <c r="L1754">
        <v>4469.3999999999996</v>
      </c>
      <c r="M1754">
        <v>4415.55</v>
      </c>
      <c r="N1754">
        <v>4445.5</v>
      </c>
      <c r="O1754">
        <v>4445.6000000000004</v>
      </c>
      <c r="P1754">
        <v>4452.1499999999996</v>
      </c>
      <c r="Q1754">
        <v>4446.54</v>
      </c>
      <c r="R1754">
        <v>2066639</v>
      </c>
      <c r="S1754">
        <v>9189399351.9500008</v>
      </c>
      <c r="T1754">
        <v>127439</v>
      </c>
      <c r="U1754">
        <v>1501391</v>
      </c>
      <c r="V1754">
        <v>72.650000000000006</v>
      </c>
      <c r="W1754" s="3">
        <f>StockData[[#This Row],[CLOSE]]-StockData[[#This Row],[PREV. CLOSE]]</f>
        <v>6.6499999999996362</v>
      </c>
      <c r="X1754" s="2">
        <f>IFERROR((StockData[[#This Row],[CLOSE]]-StockData[[#This Row],[PREV. CLOSE]])/StockData[[#This Row],[PREV. CLOSE]],0)</f>
        <v>1.4958947250027299E-3</v>
      </c>
      <c r="Y1754" t="str">
        <f>IF(StockData[[#This Row],[Daily Return %]]&gt;0,"Gain",IF(StockData[[#This Row],[Daily Return %]]&lt;0,"Loss","No Change"))</f>
        <v>Gain</v>
      </c>
    </row>
    <row r="1755" spans="1:25" x14ac:dyDescent="0.3">
      <c r="A1755" s="1">
        <v>45636</v>
      </c>
      <c r="B1755" s="1" t="s">
        <v>1801</v>
      </c>
      <c r="C1755" s="1" t="s">
        <v>274</v>
      </c>
      <c r="D1755">
        <f>MONTH(StockData[[#This Row],[DATE]])</f>
        <v>12</v>
      </c>
      <c r="E1755">
        <v>2024</v>
      </c>
      <c r="F1755" t="s">
        <v>231</v>
      </c>
      <c r="G1755" t="str">
        <f>"Q"&amp;ROUNDUP(StockData[[#This Row],[Month Number]]/3,0)</f>
        <v>Q4</v>
      </c>
      <c r="H1755" s="1" t="s">
        <v>1565</v>
      </c>
      <c r="I1755" s="1" t="s">
        <v>1566</v>
      </c>
      <c r="J1755" t="s">
        <v>30</v>
      </c>
      <c r="K1755">
        <v>4426.1499999999996</v>
      </c>
      <c r="L1755">
        <v>4493.8</v>
      </c>
      <c r="M1755">
        <v>4412.1000000000004</v>
      </c>
      <c r="N1755">
        <v>4452.1499999999996</v>
      </c>
      <c r="O1755">
        <v>4437.8</v>
      </c>
      <c r="P1755">
        <v>4432.55</v>
      </c>
      <c r="Q1755">
        <v>4440.97</v>
      </c>
      <c r="R1755">
        <v>2087828</v>
      </c>
      <c r="S1755">
        <v>9271971917.8999996</v>
      </c>
      <c r="T1755">
        <v>142478</v>
      </c>
      <c r="U1755">
        <v>1219085</v>
      </c>
      <c r="V1755">
        <v>58.39</v>
      </c>
      <c r="W1755" s="3">
        <f>StockData[[#This Row],[CLOSE]]-StockData[[#This Row],[PREV. CLOSE]]</f>
        <v>-19.599999999999454</v>
      </c>
      <c r="X1755" s="2">
        <f>IFERROR((StockData[[#This Row],[CLOSE]]-StockData[[#This Row],[PREV. CLOSE]])/StockData[[#This Row],[PREV. CLOSE]],0)</f>
        <v>-4.4023673955278812E-3</v>
      </c>
      <c r="Y1755" t="str">
        <f>IF(StockData[[#This Row],[Daily Return %]]&gt;0,"Gain",IF(StockData[[#This Row],[Daily Return %]]&lt;0,"Loss","No Change"))</f>
        <v>Loss</v>
      </c>
    </row>
    <row r="1756" spans="1:25" x14ac:dyDescent="0.3">
      <c r="A1756" s="1">
        <v>45637</v>
      </c>
      <c r="B1756" s="1" t="s">
        <v>1802</v>
      </c>
      <c r="C1756" s="1" t="s">
        <v>274</v>
      </c>
      <c r="D1756">
        <f>MONTH(StockData[[#This Row],[DATE]])</f>
        <v>12</v>
      </c>
      <c r="E1756">
        <v>2024</v>
      </c>
      <c r="F1756" t="s">
        <v>231</v>
      </c>
      <c r="G1756" t="str">
        <f>"Q"&amp;ROUNDUP(StockData[[#This Row],[Month Number]]/3,0)</f>
        <v>Q4</v>
      </c>
      <c r="H1756" s="1" t="s">
        <v>1565</v>
      </c>
      <c r="I1756" s="1" t="s">
        <v>1566</v>
      </c>
      <c r="J1756" t="s">
        <v>30</v>
      </c>
      <c r="K1756">
        <v>4431.8500000000004</v>
      </c>
      <c r="L1756">
        <v>4448.6499999999996</v>
      </c>
      <c r="M1756">
        <v>4407</v>
      </c>
      <c r="N1756">
        <v>4432.55</v>
      </c>
      <c r="O1756">
        <v>4423</v>
      </c>
      <c r="P1756">
        <v>4427.45</v>
      </c>
      <c r="Q1756">
        <v>4425.28</v>
      </c>
      <c r="R1756">
        <v>1635256</v>
      </c>
      <c r="S1756">
        <v>7236472507.3999996</v>
      </c>
      <c r="T1756">
        <v>108588</v>
      </c>
      <c r="U1756">
        <v>1005439</v>
      </c>
      <c r="V1756">
        <v>61.49</v>
      </c>
      <c r="W1756" s="3">
        <f>StockData[[#This Row],[CLOSE]]-StockData[[#This Row],[PREV. CLOSE]]</f>
        <v>-5.1000000000003638</v>
      </c>
      <c r="X1756" s="2">
        <f>IFERROR((StockData[[#This Row],[CLOSE]]-StockData[[#This Row],[PREV. CLOSE]])/StockData[[#This Row],[PREV. CLOSE]],0)</f>
        <v>-1.1505792376849361E-3</v>
      </c>
      <c r="Y1756" t="str">
        <f>IF(StockData[[#This Row],[Daily Return %]]&gt;0,"Gain",IF(StockData[[#This Row],[Daily Return %]]&lt;0,"Loss","No Change"))</f>
        <v>Loss</v>
      </c>
    </row>
    <row r="1757" spans="1:25" x14ac:dyDescent="0.3">
      <c r="A1757" s="1">
        <v>45638</v>
      </c>
      <c r="B1757" s="1" t="s">
        <v>1803</v>
      </c>
      <c r="C1757" s="1" t="s">
        <v>274</v>
      </c>
      <c r="D1757">
        <f>MONTH(StockData[[#This Row],[DATE]])</f>
        <v>12</v>
      </c>
      <c r="E1757">
        <v>2024</v>
      </c>
      <c r="F1757" t="s">
        <v>231</v>
      </c>
      <c r="G1757" t="str">
        <f>"Q"&amp;ROUNDUP(StockData[[#This Row],[Month Number]]/3,0)</f>
        <v>Q4</v>
      </c>
      <c r="H1757" s="1" t="s">
        <v>1565</v>
      </c>
      <c r="I1757" s="1" t="s">
        <v>1566</v>
      </c>
      <c r="J1757" t="s">
        <v>30</v>
      </c>
      <c r="K1757">
        <v>4430.05</v>
      </c>
      <c r="L1757">
        <v>4485</v>
      </c>
      <c r="M1757">
        <v>4426</v>
      </c>
      <c r="N1757">
        <v>4427.45</v>
      </c>
      <c r="O1757">
        <v>4460</v>
      </c>
      <c r="P1757">
        <v>4454.95</v>
      </c>
      <c r="Q1757">
        <v>4461.5200000000004</v>
      </c>
      <c r="R1757">
        <v>1914642</v>
      </c>
      <c r="S1757">
        <v>8542215590.1499996</v>
      </c>
      <c r="T1757">
        <v>149188</v>
      </c>
      <c r="U1757">
        <v>1047595</v>
      </c>
      <c r="V1757">
        <v>54.71</v>
      </c>
      <c r="W1757" s="3">
        <f>StockData[[#This Row],[CLOSE]]-StockData[[#This Row],[PREV. CLOSE]]</f>
        <v>27.5</v>
      </c>
      <c r="X1757" s="2">
        <f>IFERROR((StockData[[#This Row],[CLOSE]]-StockData[[#This Row],[PREV. CLOSE]])/StockData[[#This Row],[PREV. CLOSE]],0)</f>
        <v>6.21125026821308E-3</v>
      </c>
      <c r="Y1757" t="str">
        <f>IF(StockData[[#This Row],[Daily Return %]]&gt;0,"Gain",IF(StockData[[#This Row],[Daily Return %]]&lt;0,"Loss","No Change"))</f>
        <v>Gain</v>
      </c>
    </row>
    <row r="1758" spans="1:25" x14ac:dyDescent="0.3">
      <c r="A1758" s="1">
        <v>45639</v>
      </c>
      <c r="B1758" s="1" t="s">
        <v>1804</v>
      </c>
      <c r="C1758" s="1" t="s">
        <v>274</v>
      </c>
      <c r="D1758">
        <f>MONTH(StockData[[#This Row],[DATE]])</f>
        <v>12</v>
      </c>
      <c r="E1758">
        <v>2024</v>
      </c>
      <c r="F1758" t="s">
        <v>231</v>
      </c>
      <c r="G1758" t="str">
        <f>"Q"&amp;ROUNDUP(StockData[[#This Row],[Month Number]]/3,0)</f>
        <v>Q4</v>
      </c>
      <c r="H1758" s="1" t="s">
        <v>1565</v>
      </c>
      <c r="I1758" s="1" t="s">
        <v>1566</v>
      </c>
      <c r="J1758" t="s">
        <v>30</v>
      </c>
      <c r="K1758">
        <v>4434.95</v>
      </c>
      <c r="L1758">
        <v>4494.8999999999996</v>
      </c>
      <c r="M1758">
        <v>4394.3999999999996</v>
      </c>
      <c r="N1758">
        <v>4454.95</v>
      </c>
      <c r="O1758">
        <v>4474.8999999999996</v>
      </c>
      <c r="P1758">
        <v>4473.8999999999996</v>
      </c>
      <c r="Q1758">
        <v>4457.63</v>
      </c>
      <c r="R1758">
        <v>1967048</v>
      </c>
      <c r="S1758">
        <v>8768379842</v>
      </c>
      <c r="T1758">
        <v>153642</v>
      </c>
      <c r="U1758">
        <v>1069246</v>
      </c>
      <c r="V1758">
        <v>54.36</v>
      </c>
      <c r="W1758" s="3">
        <f>StockData[[#This Row],[CLOSE]]-StockData[[#This Row],[PREV. CLOSE]]</f>
        <v>18.949999999999818</v>
      </c>
      <c r="X1758" s="2">
        <f>IFERROR((StockData[[#This Row],[CLOSE]]-StockData[[#This Row],[PREV. CLOSE]])/StockData[[#This Row],[PREV. CLOSE]],0)</f>
        <v>4.2536953276691809E-3</v>
      </c>
      <c r="Y1758" t="str">
        <f>IF(StockData[[#This Row],[Daily Return %]]&gt;0,"Gain",IF(StockData[[#This Row],[Daily Return %]]&lt;0,"Loss","No Change"))</f>
        <v>Gain</v>
      </c>
    </row>
    <row r="1759" spans="1:25" x14ac:dyDescent="0.3">
      <c r="A1759" s="1">
        <v>45642</v>
      </c>
      <c r="B1759" s="1" t="s">
        <v>1805</v>
      </c>
      <c r="C1759" s="1" t="s">
        <v>274</v>
      </c>
      <c r="D1759">
        <f>MONTH(StockData[[#This Row],[DATE]])</f>
        <v>12</v>
      </c>
      <c r="E1759">
        <v>2024</v>
      </c>
      <c r="F1759" t="s">
        <v>231</v>
      </c>
      <c r="G1759" t="str">
        <f>"Q"&amp;ROUNDUP(StockData[[#This Row],[Month Number]]/3,0)</f>
        <v>Q4</v>
      </c>
      <c r="H1759" s="1" t="s">
        <v>1565</v>
      </c>
      <c r="I1759" s="1" t="s">
        <v>1566</v>
      </c>
      <c r="J1759" t="s">
        <v>30</v>
      </c>
      <c r="K1759">
        <v>4459</v>
      </c>
      <c r="L1759">
        <v>4475</v>
      </c>
      <c r="M1759">
        <v>4397</v>
      </c>
      <c r="N1759">
        <v>4473.8999999999996</v>
      </c>
      <c r="O1759">
        <v>4416</v>
      </c>
      <c r="P1759">
        <v>4415.2</v>
      </c>
      <c r="Q1759">
        <v>4425.1899999999996</v>
      </c>
      <c r="R1759">
        <v>1646224</v>
      </c>
      <c r="S1759">
        <v>7284853956.3999996</v>
      </c>
      <c r="T1759">
        <v>132903</v>
      </c>
      <c r="U1759">
        <v>949508</v>
      </c>
      <c r="V1759">
        <v>57.68</v>
      </c>
      <c r="W1759" s="3">
        <f>StockData[[#This Row],[CLOSE]]-StockData[[#This Row],[PREV. CLOSE]]</f>
        <v>-58.699999999999818</v>
      </c>
      <c r="X1759" s="2">
        <f>IFERROR((StockData[[#This Row],[CLOSE]]-StockData[[#This Row],[PREV. CLOSE]])/StockData[[#This Row],[PREV. CLOSE]],0)</f>
        <v>-1.3120543597308796E-2</v>
      </c>
      <c r="Y1759" t="str">
        <f>IF(StockData[[#This Row],[Daily Return %]]&gt;0,"Gain",IF(StockData[[#This Row],[Daily Return %]]&lt;0,"Loss","No Change"))</f>
        <v>Loss</v>
      </c>
    </row>
    <row r="1760" spans="1:25" x14ac:dyDescent="0.3">
      <c r="A1760" s="1">
        <v>45643</v>
      </c>
      <c r="B1760" s="1" t="s">
        <v>1806</v>
      </c>
      <c r="C1760" s="1" t="s">
        <v>274</v>
      </c>
      <c r="D1760">
        <f>MONTH(StockData[[#This Row],[DATE]])</f>
        <v>12</v>
      </c>
      <c r="E1760">
        <v>2024</v>
      </c>
      <c r="F1760" t="s">
        <v>231</v>
      </c>
      <c r="G1760" t="str">
        <f>"Q"&amp;ROUNDUP(StockData[[#This Row],[Month Number]]/3,0)</f>
        <v>Q4</v>
      </c>
      <c r="H1760" s="1" t="s">
        <v>1565</v>
      </c>
      <c r="I1760" s="1" t="s">
        <v>1566</v>
      </c>
      <c r="J1760" t="s">
        <v>30</v>
      </c>
      <c r="K1760">
        <v>4410</v>
      </c>
      <c r="L1760">
        <v>4432.95</v>
      </c>
      <c r="M1760">
        <v>4318</v>
      </c>
      <c r="N1760">
        <v>4415.2</v>
      </c>
      <c r="O1760">
        <v>4322.7</v>
      </c>
      <c r="P1760">
        <v>4328.5</v>
      </c>
      <c r="Q1760">
        <v>4346.26</v>
      </c>
      <c r="R1760">
        <v>3225027</v>
      </c>
      <c r="S1760">
        <v>14016805137</v>
      </c>
      <c r="T1760">
        <v>172049</v>
      </c>
      <c r="U1760">
        <v>2249458</v>
      </c>
      <c r="V1760">
        <v>69.75</v>
      </c>
      <c r="W1760" s="3">
        <f>StockData[[#This Row],[CLOSE]]-StockData[[#This Row],[PREV. CLOSE]]</f>
        <v>-86.699999999999818</v>
      </c>
      <c r="X1760" s="2">
        <f>IFERROR((StockData[[#This Row],[CLOSE]]-StockData[[#This Row],[PREV. CLOSE]])/StockData[[#This Row],[PREV. CLOSE]],0)</f>
        <v>-1.9636709548831271E-2</v>
      </c>
      <c r="Y1760" t="str">
        <f>IF(StockData[[#This Row],[Daily Return %]]&gt;0,"Gain",IF(StockData[[#This Row],[Daily Return %]]&lt;0,"Loss","No Change"))</f>
        <v>Loss</v>
      </c>
    </row>
    <row r="1761" spans="1:25" x14ac:dyDescent="0.3">
      <c r="A1761" s="1">
        <v>45644</v>
      </c>
      <c r="B1761" s="1" t="s">
        <v>1807</v>
      </c>
      <c r="C1761" s="1" t="s">
        <v>274</v>
      </c>
      <c r="D1761">
        <f>MONTH(StockData[[#This Row],[DATE]])</f>
        <v>12</v>
      </c>
      <c r="E1761">
        <v>2024</v>
      </c>
      <c r="F1761" t="s">
        <v>231</v>
      </c>
      <c r="G1761" t="str">
        <f>"Q"&amp;ROUNDUP(StockData[[#This Row],[Month Number]]/3,0)</f>
        <v>Q4</v>
      </c>
      <c r="H1761" s="1" t="s">
        <v>1565</v>
      </c>
      <c r="I1761" s="1" t="s">
        <v>1566</v>
      </c>
      <c r="J1761" t="s">
        <v>30</v>
      </c>
      <c r="K1761">
        <v>4311.7</v>
      </c>
      <c r="L1761">
        <v>4362</v>
      </c>
      <c r="M1761">
        <v>4289.6000000000004</v>
      </c>
      <c r="N1761">
        <v>4328.5</v>
      </c>
      <c r="O1761">
        <v>4355.6499999999996</v>
      </c>
      <c r="P1761">
        <v>4347.8500000000004</v>
      </c>
      <c r="Q1761">
        <v>4333.96</v>
      </c>
      <c r="R1761">
        <v>1575404</v>
      </c>
      <c r="S1761">
        <v>6827736370</v>
      </c>
      <c r="T1761">
        <v>106590</v>
      </c>
      <c r="U1761">
        <v>908340</v>
      </c>
      <c r="V1761">
        <v>57.66</v>
      </c>
      <c r="W1761" s="3">
        <f>StockData[[#This Row],[CLOSE]]-StockData[[#This Row],[PREV. CLOSE]]</f>
        <v>19.350000000000364</v>
      </c>
      <c r="X1761" s="2">
        <f>IFERROR((StockData[[#This Row],[CLOSE]]-StockData[[#This Row],[PREV. CLOSE]])/StockData[[#This Row],[PREV. CLOSE]],0)</f>
        <v>4.470370798198074E-3</v>
      </c>
      <c r="Y1761" t="str">
        <f>IF(StockData[[#This Row],[Daily Return %]]&gt;0,"Gain",IF(StockData[[#This Row],[Daily Return %]]&lt;0,"Loss","No Change"))</f>
        <v>Gain</v>
      </c>
    </row>
    <row r="1762" spans="1:25" x14ac:dyDescent="0.3">
      <c r="A1762" s="1">
        <v>45645</v>
      </c>
      <c r="B1762" s="1" t="s">
        <v>1808</v>
      </c>
      <c r="C1762" s="1" t="s">
        <v>274</v>
      </c>
      <c r="D1762">
        <f>MONTH(StockData[[#This Row],[DATE]])</f>
        <v>12</v>
      </c>
      <c r="E1762">
        <v>2024</v>
      </c>
      <c r="F1762" t="s">
        <v>231</v>
      </c>
      <c r="G1762" t="str">
        <f>"Q"&amp;ROUNDUP(StockData[[#This Row],[Month Number]]/3,0)</f>
        <v>Q4</v>
      </c>
      <c r="H1762" s="1" t="s">
        <v>1565</v>
      </c>
      <c r="I1762" s="1" t="s">
        <v>1566</v>
      </c>
      <c r="J1762" t="s">
        <v>30</v>
      </c>
      <c r="K1762">
        <v>4282</v>
      </c>
      <c r="L1762">
        <v>4364</v>
      </c>
      <c r="M1762">
        <v>4262</v>
      </c>
      <c r="N1762">
        <v>4347.8500000000004</v>
      </c>
      <c r="O1762">
        <v>4281</v>
      </c>
      <c r="P1762">
        <v>4271.8999999999996</v>
      </c>
      <c r="Q1762">
        <v>4302.28</v>
      </c>
      <c r="R1762">
        <v>3015763</v>
      </c>
      <c r="S1762">
        <v>12974663426.65</v>
      </c>
      <c r="T1762">
        <v>217876</v>
      </c>
      <c r="U1762">
        <v>1901387</v>
      </c>
      <c r="V1762">
        <v>63.05</v>
      </c>
      <c r="W1762" s="3">
        <f>StockData[[#This Row],[CLOSE]]-StockData[[#This Row],[PREV. CLOSE]]</f>
        <v>-75.950000000000728</v>
      </c>
      <c r="X1762" s="2">
        <f>IFERROR((StockData[[#This Row],[CLOSE]]-StockData[[#This Row],[PREV. CLOSE]])/StockData[[#This Row],[PREV. CLOSE]],0)</f>
        <v>-1.7468403923778585E-2</v>
      </c>
      <c r="Y1762" t="str">
        <f>IF(StockData[[#This Row],[Daily Return %]]&gt;0,"Gain",IF(StockData[[#This Row],[Daily Return %]]&lt;0,"Loss","No Change"))</f>
        <v>Loss</v>
      </c>
    </row>
    <row r="1763" spans="1:25" x14ac:dyDescent="0.3">
      <c r="A1763" s="1">
        <v>45646</v>
      </c>
      <c r="B1763" s="1" t="s">
        <v>1809</v>
      </c>
      <c r="C1763" s="1" t="s">
        <v>274</v>
      </c>
      <c r="D1763">
        <f>MONTH(StockData[[#This Row],[DATE]])</f>
        <v>12</v>
      </c>
      <c r="E1763">
        <v>2024</v>
      </c>
      <c r="F1763" t="s">
        <v>231</v>
      </c>
      <c r="G1763" t="str">
        <f>"Q"&amp;ROUNDUP(StockData[[#This Row],[Month Number]]/3,0)</f>
        <v>Q4</v>
      </c>
      <c r="H1763" s="1" t="s">
        <v>1565</v>
      </c>
      <c r="I1763" s="1" t="s">
        <v>1566</v>
      </c>
      <c r="J1763" t="s">
        <v>30</v>
      </c>
      <c r="K1763">
        <v>4329</v>
      </c>
      <c r="L1763">
        <v>4382</v>
      </c>
      <c r="M1763">
        <v>4152.5</v>
      </c>
      <c r="N1763">
        <v>4271.8999999999996</v>
      </c>
      <c r="O1763">
        <v>4177.05</v>
      </c>
      <c r="P1763">
        <v>4170.3</v>
      </c>
      <c r="Q1763">
        <v>4239.8100000000004</v>
      </c>
      <c r="R1763">
        <v>4116989</v>
      </c>
      <c r="S1763">
        <v>17455242238.799999</v>
      </c>
      <c r="T1763">
        <v>214598</v>
      </c>
      <c r="U1763">
        <v>1996120</v>
      </c>
      <c r="V1763">
        <v>48.48</v>
      </c>
      <c r="W1763" s="3">
        <f>StockData[[#This Row],[CLOSE]]-StockData[[#This Row],[PREV. CLOSE]]</f>
        <v>-101.59999999999945</v>
      </c>
      <c r="X1763" s="2">
        <f>IFERROR((StockData[[#This Row],[CLOSE]]-StockData[[#This Row],[PREV. CLOSE]])/StockData[[#This Row],[PREV. CLOSE]],0)</f>
        <v>-2.3783328261429214E-2</v>
      </c>
      <c r="Y1763" t="str">
        <f>IF(StockData[[#This Row],[Daily Return %]]&gt;0,"Gain",IF(StockData[[#This Row],[Daily Return %]]&lt;0,"Loss","No Change"))</f>
        <v>Loss</v>
      </c>
    </row>
    <row r="1764" spans="1:25" x14ac:dyDescent="0.3">
      <c r="A1764" s="1">
        <v>45649</v>
      </c>
      <c r="B1764" s="1" t="s">
        <v>1810</v>
      </c>
      <c r="C1764" s="1" t="s">
        <v>274</v>
      </c>
      <c r="D1764">
        <f>MONTH(StockData[[#This Row],[DATE]])</f>
        <v>12</v>
      </c>
      <c r="E1764">
        <v>2024</v>
      </c>
      <c r="F1764" t="s">
        <v>231</v>
      </c>
      <c r="G1764" t="str">
        <f>"Q"&amp;ROUNDUP(StockData[[#This Row],[Month Number]]/3,0)</f>
        <v>Q4</v>
      </c>
      <c r="H1764" s="1" t="s">
        <v>1565</v>
      </c>
      <c r="I1764" s="1" t="s">
        <v>1566</v>
      </c>
      <c r="J1764" t="s">
        <v>30</v>
      </c>
      <c r="K1764">
        <v>4200.05</v>
      </c>
      <c r="L1764">
        <v>4217</v>
      </c>
      <c r="M1764">
        <v>4114.8999999999996</v>
      </c>
      <c r="N1764">
        <v>4170.3</v>
      </c>
      <c r="O1764">
        <v>4157.05</v>
      </c>
      <c r="P1764">
        <v>4158.3</v>
      </c>
      <c r="Q1764">
        <v>4150.99</v>
      </c>
      <c r="R1764">
        <v>2195338</v>
      </c>
      <c r="S1764">
        <v>9112820726.9500008</v>
      </c>
      <c r="T1764">
        <v>149845</v>
      </c>
      <c r="U1764">
        <v>1154260</v>
      </c>
      <c r="V1764">
        <v>52.58</v>
      </c>
      <c r="W1764" s="3">
        <f>StockData[[#This Row],[CLOSE]]-StockData[[#This Row],[PREV. CLOSE]]</f>
        <v>-12</v>
      </c>
      <c r="X1764" s="2">
        <f>IFERROR((StockData[[#This Row],[CLOSE]]-StockData[[#This Row],[PREV. CLOSE]])/StockData[[#This Row],[PREV. CLOSE]],0)</f>
        <v>-2.8774908279979856E-3</v>
      </c>
      <c r="Y1764" t="str">
        <f>IF(StockData[[#This Row],[Daily Return %]]&gt;0,"Gain",IF(StockData[[#This Row],[Daily Return %]]&lt;0,"Loss","No Change"))</f>
        <v>Loss</v>
      </c>
    </row>
    <row r="1765" spans="1:25" x14ac:dyDescent="0.3">
      <c r="A1765" s="1">
        <v>45650</v>
      </c>
      <c r="B1765" s="1" t="s">
        <v>1811</v>
      </c>
      <c r="C1765" s="1" t="s">
        <v>274</v>
      </c>
      <c r="D1765">
        <f>MONTH(StockData[[#This Row],[DATE]])</f>
        <v>12</v>
      </c>
      <c r="E1765">
        <v>2024</v>
      </c>
      <c r="F1765" t="s">
        <v>231</v>
      </c>
      <c r="G1765" t="str">
        <f>"Q"&amp;ROUNDUP(StockData[[#This Row],[Month Number]]/3,0)</f>
        <v>Q4</v>
      </c>
      <c r="H1765" s="1" t="s">
        <v>1565</v>
      </c>
      <c r="I1765" s="1" t="s">
        <v>1566</v>
      </c>
      <c r="J1765" t="s">
        <v>30</v>
      </c>
      <c r="K1765">
        <v>4158.3</v>
      </c>
      <c r="L1765">
        <v>4218</v>
      </c>
      <c r="M1765">
        <v>4158.3</v>
      </c>
      <c r="N1765">
        <v>4158.3</v>
      </c>
      <c r="O1765">
        <v>4182</v>
      </c>
      <c r="P1765">
        <v>4179.5</v>
      </c>
      <c r="Q1765">
        <v>4186.17</v>
      </c>
      <c r="R1765">
        <v>1181886</v>
      </c>
      <c r="S1765">
        <v>4947571708.9499998</v>
      </c>
      <c r="T1765">
        <v>77609</v>
      </c>
      <c r="U1765">
        <v>533344</v>
      </c>
      <c r="V1765">
        <v>45.13</v>
      </c>
      <c r="W1765" s="3">
        <f>StockData[[#This Row],[CLOSE]]-StockData[[#This Row],[PREV. CLOSE]]</f>
        <v>21.199999999999818</v>
      </c>
      <c r="X1765" s="2">
        <f>IFERROR((StockData[[#This Row],[CLOSE]]-StockData[[#This Row],[PREV. CLOSE]])/StockData[[#This Row],[PREV. CLOSE]],0)</f>
        <v>5.0982372604188768E-3</v>
      </c>
      <c r="Y1765" t="str">
        <f>IF(StockData[[#This Row],[Daily Return %]]&gt;0,"Gain",IF(StockData[[#This Row],[Daily Return %]]&lt;0,"Loss","No Change"))</f>
        <v>Gain</v>
      </c>
    </row>
    <row r="1766" spans="1:25" x14ac:dyDescent="0.3">
      <c r="A1766" s="1">
        <v>45652</v>
      </c>
      <c r="B1766" s="1" t="s">
        <v>1812</v>
      </c>
      <c r="C1766" s="1" t="s">
        <v>274</v>
      </c>
      <c r="D1766">
        <f>MONTH(StockData[[#This Row],[DATE]])</f>
        <v>12</v>
      </c>
      <c r="E1766">
        <v>2024</v>
      </c>
      <c r="F1766" t="s">
        <v>231</v>
      </c>
      <c r="G1766" t="str">
        <f>"Q"&amp;ROUNDUP(StockData[[#This Row],[Month Number]]/3,0)</f>
        <v>Q4</v>
      </c>
      <c r="H1766" s="1" t="s">
        <v>1565</v>
      </c>
      <c r="I1766" s="1" t="s">
        <v>1566</v>
      </c>
      <c r="J1766" t="s">
        <v>30</v>
      </c>
      <c r="K1766">
        <v>4179.5</v>
      </c>
      <c r="L1766">
        <v>4199.95</v>
      </c>
      <c r="M1766">
        <v>4143.1499999999996</v>
      </c>
      <c r="N1766">
        <v>4179.5</v>
      </c>
      <c r="O1766">
        <v>4170</v>
      </c>
      <c r="P1766">
        <v>4169.1000000000004</v>
      </c>
      <c r="Q1766">
        <v>4163.43</v>
      </c>
      <c r="R1766">
        <v>1208464</v>
      </c>
      <c r="S1766">
        <v>5031352687.1999998</v>
      </c>
      <c r="T1766">
        <v>106756</v>
      </c>
      <c r="U1766">
        <v>759763</v>
      </c>
      <c r="V1766">
        <v>62.87</v>
      </c>
      <c r="W1766" s="3">
        <f>StockData[[#This Row],[CLOSE]]-StockData[[#This Row],[PREV. CLOSE]]</f>
        <v>-10.399999999999636</v>
      </c>
      <c r="X1766" s="2">
        <f>IFERROR((StockData[[#This Row],[CLOSE]]-StockData[[#This Row],[PREV. CLOSE]])/StockData[[#This Row],[PREV. CLOSE]],0)</f>
        <v>-2.4883359253498353E-3</v>
      </c>
      <c r="Y1766" t="str">
        <f>IF(StockData[[#This Row],[Daily Return %]]&gt;0,"Gain",IF(StockData[[#This Row],[Daily Return %]]&lt;0,"Loss","No Change"))</f>
        <v>Loss</v>
      </c>
    </row>
    <row r="1767" spans="1:25" x14ac:dyDescent="0.3">
      <c r="A1767" s="1">
        <v>45653</v>
      </c>
      <c r="B1767" s="1" t="s">
        <v>1813</v>
      </c>
      <c r="C1767" s="1" t="s">
        <v>274</v>
      </c>
      <c r="D1767">
        <f>MONTH(StockData[[#This Row],[DATE]])</f>
        <v>12</v>
      </c>
      <c r="E1767">
        <v>2024</v>
      </c>
      <c r="F1767" t="s">
        <v>231</v>
      </c>
      <c r="G1767" t="str">
        <f>"Q"&amp;ROUNDUP(StockData[[#This Row],[Month Number]]/3,0)</f>
        <v>Q4</v>
      </c>
      <c r="H1767" s="1" t="s">
        <v>1565</v>
      </c>
      <c r="I1767" s="1" t="s">
        <v>1566</v>
      </c>
      <c r="J1767" t="s">
        <v>30</v>
      </c>
      <c r="K1767">
        <v>4163</v>
      </c>
      <c r="L1767">
        <v>4180.95</v>
      </c>
      <c r="M1767">
        <v>4147.25</v>
      </c>
      <c r="N1767">
        <v>4169.1000000000004</v>
      </c>
      <c r="O1767">
        <v>4157.1000000000004</v>
      </c>
      <c r="P1767">
        <v>4164.8500000000004</v>
      </c>
      <c r="Q1767">
        <v>4163.1899999999996</v>
      </c>
      <c r="R1767">
        <v>858100</v>
      </c>
      <c r="S1767">
        <v>3572437410.8499999</v>
      </c>
      <c r="T1767">
        <v>88194</v>
      </c>
      <c r="U1767">
        <v>509029</v>
      </c>
      <c r="V1767">
        <v>59.32</v>
      </c>
      <c r="W1767" s="3">
        <f>StockData[[#This Row],[CLOSE]]-StockData[[#This Row],[PREV. CLOSE]]</f>
        <v>-4.25</v>
      </c>
      <c r="X1767" s="2">
        <f>IFERROR((StockData[[#This Row],[CLOSE]]-StockData[[#This Row],[PREV. CLOSE]])/StockData[[#This Row],[PREV. CLOSE]],0)</f>
        <v>-1.0194046676740781E-3</v>
      </c>
      <c r="Y1767" t="str">
        <f>IF(StockData[[#This Row],[Daily Return %]]&gt;0,"Gain",IF(StockData[[#This Row],[Daily Return %]]&lt;0,"Loss","No Change"))</f>
        <v>Loss</v>
      </c>
    </row>
    <row r="1768" spans="1:25" x14ac:dyDescent="0.3">
      <c r="A1768" s="1">
        <v>45656</v>
      </c>
      <c r="B1768" s="1" t="s">
        <v>1814</v>
      </c>
      <c r="C1768" s="1" t="s">
        <v>274</v>
      </c>
      <c r="D1768">
        <f>MONTH(StockData[[#This Row],[DATE]])</f>
        <v>12</v>
      </c>
      <c r="E1768">
        <v>2024</v>
      </c>
      <c r="F1768" t="s">
        <v>231</v>
      </c>
      <c r="G1768" t="str">
        <f>"Q"&amp;ROUNDUP(StockData[[#This Row],[Month Number]]/3,0)</f>
        <v>Q4</v>
      </c>
      <c r="H1768" s="1" t="s">
        <v>1565</v>
      </c>
      <c r="I1768" s="1" t="s">
        <v>1566</v>
      </c>
      <c r="J1768" t="s">
        <v>30</v>
      </c>
      <c r="K1768">
        <v>4151</v>
      </c>
      <c r="L1768">
        <v>4199.3</v>
      </c>
      <c r="M1768">
        <v>4112</v>
      </c>
      <c r="N1768">
        <v>4164.8500000000004</v>
      </c>
      <c r="O1768">
        <v>4150</v>
      </c>
      <c r="P1768">
        <v>4158.8</v>
      </c>
      <c r="Q1768">
        <v>4152.08</v>
      </c>
      <c r="R1768">
        <v>1527169</v>
      </c>
      <c r="S1768">
        <v>6340928576.3000002</v>
      </c>
      <c r="T1768">
        <v>116250</v>
      </c>
      <c r="U1768">
        <v>913896</v>
      </c>
      <c r="V1768">
        <v>59.84</v>
      </c>
      <c r="W1768" s="3">
        <f>StockData[[#This Row],[CLOSE]]-StockData[[#This Row],[PREV. CLOSE]]</f>
        <v>-6.0500000000001819</v>
      </c>
      <c r="X1768" s="2">
        <f>IFERROR((StockData[[#This Row],[CLOSE]]-StockData[[#This Row],[PREV. CLOSE]])/StockData[[#This Row],[PREV. CLOSE]],0)</f>
        <v>-1.4526333481398325E-3</v>
      </c>
      <c r="Y1768" t="str">
        <f>IF(StockData[[#This Row],[Daily Return %]]&gt;0,"Gain",IF(StockData[[#This Row],[Daily Return %]]&lt;0,"Loss","No Change"))</f>
        <v>Loss</v>
      </c>
    </row>
    <row r="1769" spans="1:25" x14ac:dyDescent="0.3">
      <c r="A1769" s="1">
        <v>45657</v>
      </c>
      <c r="B1769" s="1" t="s">
        <v>1815</v>
      </c>
      <c r="C1769" s="1" t="s">
        <v>274</v>
      </c>
      <c r="D1769">
        <f>MONTH(StockData[[#This Row],[DATE]])</f>
        <v>12</v>
      </c>
      <c r="E1769">
        <v>2024</v>
      </c>
      <c r="F1769" t="s">
        <v>231</v>
      </c>
      <c r="G1769" t="str">
        <f>"Q"&amp;ROUNDUP(StockData[[#This Row],[Month Number]]/3,0)</f>
        <v>Q4</v>
      </c>
      <c r="H1769" s="1" t="s">
        <v>1565</v>
      </c>
      <c r="I1769" s="1" t="s">
        <v>1566</v>
      </c>
      <c r="J1769" t="s">
        <v>30</v>
      </c>
      <c r="K1769">
        <v>4135</v>
      </c>
      <c r="L1769">
        <v>4139.95</v>
      </c>
      <c r="M1769">
        <v>4032.05</v>
      </c>
      <c r="N1769">
        <v>4158.8</v>
      </c>
      <c r="O1769">
        <v>4106</v>
      </c>
      <c r="P1769">
        <v>4094.8</v>
      </c>
      <c r="Q1769">
        <v>4079.71</v>
      </c>
      <c r="R1769">
        <v>1555429</v>
      </c>
      <c r="S1769">
        <v>6345700031.0500002</v>
      </c>
      <c r="T1769">
        <v>162877</v>
      </c>
      <c r="U1769">
        <v>854601</v>
      </c>
      <c r="V1769">
        <v>54.94</v>
      </c>
      <c r="W1769" s="3">
        <f>StockData[[#This Row],[CLOSE]]-StockData[[#This Row],[PREV. CLOSE]]</f>
        <v>-64</v>
      </c>
      <c r="X1769" s="2">
        <f>IFERROR((StockData[[#This Row],[CLOSE]]-StockData[[#This Row],[PREV. CLOSE]])/StockData[[#This Row],[PREV. CLOSE]],0)</f>
        <v>-1.5389054534962008E-2</v>
      </c>
      <c r="Y1769" t="str">
        <f>IF(StockData[[#This Row],[Daily Return %]]&gt;0,"Gain",IF(StockData[[#This Row],[Daily Return %]]&lt;0,"Loss","No Change"))</f>
        <v>Loss</v>
      </c>
    </row>
    <row r="1770" spans="1:25" x14ac:dyDescent="0.3">
      <c r="A1770" s="1">
        <v>45658</v>
      </c>
      <c r="B1770" s="1" t="s">
        <v>1816</v>
      </c>
      <c r="C1770" s="1" t="s">
        <v>26</v>
      </c>
      <c r="D1770">
        <f>MONTH(StockData[[#This Row],[DATE]])</f>
        <v>1</v>
      </c>
      <c r="E1770">
        <v>2025</v>
      </c>
      <c r="F1770" t="s">
        <v>27</v>
      </c>
      <c r="G1770" t="str">
        <f>"Q"&amp;ROUNDUP(StockData[[#This Row],[Month Number]]/3,0)</f>
        <v>Q1</v>
      </c>
      <c r="H1770" s="1" t="s">
        <v>1565</v>
      </c>
      <c r="I1770" s="1" t="s">
        <v>1566</v>
      </c>
      <c r="J1770" t="s">
        <v>30</v>
      </c>
      <c r="K1770">
        <v>4094.4</v>
      </c>
      <c r="L1770">
        <v>4134</v>
      </c>
      <c r="M1770">
        <v>4085.45</v>
      </c>
      <c r="N1770">
        <v>4094.8</v>
      </c>
      <c r="O1770">
        <v>4112</v>
      </c>
      <c r="P1770">
        <v>4112.45</v>
      </c>
      <c r="Q1770">
        <v>4112.75</v>
      </c>
      <c r="R1770">
        <v>763161</v>
      </c>
      <c r="S1770">
        <v>3138692117.1500001</v>
      </c>
      <c r="T1770">
        <v>99498</v>
      </c>
      <c r="U1770">
        <v>369867</v>
      </c>
      <c r="V1770">
        <v>48.47</v>
      </c>
      <c r="W1770" s="3">
        <f>StockData[[#This Row],[CLOSE]]-StockData[[#This Row],[PREV. CLOSE]]</f>
        <v>17.649999999999636</v>
      </c>
      <c r="X1770" s="2">
        <f>IFERROR((StockData[[#This Row],[CLOSE]]-StockData[[#This Row],[PREV. CLOSE]])/StockData[[#This Row],[PREV. CLOSE]],0)</f>
        <v>4.3103448275861175E-3</v>
      </c>
      <c r="Y1770" t="str">
        <f>IF(StockData[[#This Row],[Daily Return %]]&gt;0,"Gain",IF(StockData[[#This Row],[Daily Return %]]&lt;0,"Loss","No Change"))</f>
        <v>Gain</v>
      </c>
    </row>
    <row r="1771" spans="1:25" x14ac:dyDescent="0.3">
      <c r="A1771" s="1">
        <v>45659</v>
      </c>
      <c r="B1771" s="1" t="s">
        <v>1817</v>
      </c>
      <c r="C1771" s="1" t="s">
        <v>26</v>
      </c>
      <c r="D1771">
        <f>MONTH(StockData[[#This Row],[DATE]])</f>
        <v>1</v>
      </c>
      <c r="E1771">
        <v>2025</v>
      </c>
      <c r="F1771" t="s">
        <v>27</v>
      </c>
      <c r="G1771" t="str">
        <f>"Q"&amp;ROUNDUP(StockData[[#This Row],[Month Number]]/3,0)</f>
        <v>Q1</v>
      </c>
      <c r="H1771" s="1" t="s">
        <v>1565</v>
      </c>
      <c r="I1771" s="1" t="s">
        <v>1566</v>
      </c>
      <c r="J1771" t="s">
        <v>30</v>
      </c>
      <c r="K1771">
        <v>4120</v>
      </c>
      <c r="L1771">
        <v>4183</v>
      </c>
      <c r="M1771">
        <v>4096.95</v>
      </c>
      <c r="N1771">
        <v>4112.45</v>
      </c>
      <c r="O1771">
        <v>4166</v>
      </c>
      <c r="P1771">
        <v>4175.75</v>
      </c>
      <c r="Q1771">
        <v>4159.7700000000004</v>
      </c>
      <c r="R1771">
        <v>1720835</v>
      </c>
      <c r="S1771">
        <v>7158273705.25</v>
      </c>
      <c r="T1771">
        <v>124549</v>
      </c>
      <c r="U1771">
        <v>910701</v>
      </c>
      <c r="V1771">
        <v>52.92</v>
      </c>
      <c r="W1771" s="3">
        <f>StockData[[#This Row],[CLOSE]]-StockData[[#This Row],[PREV. CLOSE]]</f>
        <v>63.300000000000182</v>
      </c>
      <c r="X1771" s="2">
        <f>IFERROR((StockData[[#This Row],[CLOSE]]-StockData[[#This Row],[PREV. CLOSE]])/StockData[[#This Row],[PREV. CLOSE]],0)</f>
        <v>1.5392284404673658E-2</v>
      </c>
      <c r="Y1771" t="str">
        <f>IF(StockData[[#This Row],[Daily Return %]]&gt;0,"Gain",IF(StockData[[#This Row],[Daily Return %]]&lt;0,"Loss","No Change"))</f>
        <v>Gain</v>
      </c>
    </row>
    <row r="1772" spans="1:25" x14ac:dyDescent="0.3">
      <c r="A1772" s="1">
        <v>45660</v>
      </c>
      <c r="B1772" s="1" t="s">
        <v>1818</v>
      </c>
      <c r="C1772" s="1" t="s">
        <v>26</v>
      </c>
      <c r="D1772">
        <f>MONTH(StockData[[#This Row],[DATE]])</f>
        <v>1</v>
      </c>
      <c r="E1772">
        <v>2025</v>
      </c>
      <c r="F1772" t="s">
        <v>27</v>
      </c>
      <c r="G1772" t="str">
        <f>"Q"&amp;ROUNDUP(StockData[[#This Row],[Month Number]]/3,0)</f>
        <v>Q1</v>
      </c>
      <c r="H1772" s="1" t="s">
        <v>1565</v>
      </c>
      <c r="I1772" s="1" t="s">
        <v>1566</v>
      </c>
      <c r="J1772" t="s">
        <v>30</v>
      </c>
      <c r="K1772">
        <v>4179.95</v>
      </c>
      <c r="L1772">
        <v>4179.95</v>
      </c>
      <c r="M1772">
        <v>4092.3</v>
      </c>
      <c r="N1772">
        <v>4175.75</v>
      </c>
      <c r="O1772">
        <v>4097</v>
      </c>
      <c r="P1772">
        <v>4099.8999999999996</v>
      </c>
      <c r="Q1772">
        <v>4114.17</v>
      </c>
      <c r="R1772">
        <v>1791953</v>
      </c>
      <c r="S1772">
        <v>7372404407.8500004</v>
      </c>
      <c r="T1772">
        <v>125354</v>
      </c>
      <c r="U1772">
        <v>983880</v>
      </c>
      <c r="V1772">
        <v>54.91</v>
      </c>
      <c r="W1772" s="3">
        <f>StockData[[#This Row],[CLOSE]]-StockData[[#This Row],[PREV. CLOSE]]</f>
        <v>-75.850000000000364</v>
      </c>
      <c r="X1772" s="2">
        <f>IFERROR((StockData[[#This Row],[CLOSE]]-StockData[[#This Row],[PREV. CLOSE]])/StockData[[#This Row],[PREV. CLOSE]],0)</f>
        <v>-1.8164401604502271E-2</v>
      </c>
      <c r="Y1772" t="str">
        <f>IF(StockData[[#This Row],[Daily Return %]]&gt;0,"Gain",IF(StockData[[#This Row],[Daily Return %]]&lt;0,"Loss","No Change"))</f>
        <v>Loss</v>
      </c>
    </row>
    <row r="1773" spans="1:25" x14ac:dyDescent="0.3">
      <c r="A1773" s="1">
        <v>45663</v>
      </c>
      <c r="B1773" s="1" t="s">
        <v>1819</v>
      </c>
      <c r="C1773" s="1" t="s">
        <v>26</v>
      </c>
      <c r="D1773">
        <f>MONTH(StockData[[#This Row],[DATE]])</f>
        <v>1</v>
      </c>
      <c r="E1773">
        <v>2025</v>
      </c>
      <c r="F1773" t="s">
        <v>27</v>
      </c>
      <c r="G1773" t="str">
        <f>"Q"&amp;ROUNDUP(StockData[[#This Row],[Month Number]]/3,0)</f>
        <v>Q1</v>
      </c>
      <c r="H1773" s="1" t="s">
        <v>1565</v>
      </c>
      <c r="I1773" s="1" t="s">
        <v>1566</v>
      </c>
      <c r="J1773" t="s">
        <v>30</v>
      </c>
      <c r="K1773">
        <v>4105.5</v>
      </c>
      <c r="L1773">
        <v>4149.6499999999996</v>
      </c>
      <c r="M1773">
        <v>4066.4</v>
      </c>
      <c r="N1773">
        <v>4099.8999999999996</v>
      </c>
      <c r="O1773">
        <v>4090</v>
      </c>
      <c r="P1773">
        <v>4095</v>
      </c>
      <c r="Q1773">
        <v>4107.1400000000003</v>
      </c>
      <c r="R1773">
        <v>2085593</v>
      </c>
      <c r="S1773">
        <v>8565822653.6999998</v>
      </c>
      <c r="T1773">
        <v>158660</v>
      </c>
      <c r="U1773">
        <v>1388663</v>
      </c>
      <c r="V1773">
        <v>66.58</v>
      </c>
      <c r="W1773" s="3">
        <f>StockData[[#This Row],[CLOSE]]-StockData[[#This Row],[PREV. CLOSE]]</f>
        <v>-4.8999999999996362</v>
      </c>
      <c r="X1773" s="2">
        <f>IFERROR((StockData[[#This Row],[CLOSE]]-StockData[[#This Row],[PREV. CLOSE]])/StockData[[#This Row],[PREV. CLOSE]],0)</f>
        <v>-1.1951511012462833E-3</v>
      </c>
      <c r="Y1773" t="str">
        <f>IF(StockData[[#This Row],[Daily Return %]]&gt;0,"Gain",IF(StockData[[#This Row],[Daily Return %]]&lt;0,"Loss","No Change"))</f>
        <v>Loss</v>
      </c>
    </row>
    <row r="1774" spans="1:25" x14ac:dyDescent="0.3">
      <c r="A1774" s="1">
        <v>45664</v>
      </c>
      <c r="B1774" s="1" t="s">
        <v>1820</v>
      </c>
      <c r="C1774" s="1" t="s">
        <v>26</v>
      </c>
      <c r="D1774">
        <f>MONTH(StockData[[#This Row],[DATE]])</f>
        <v>1</v>
      </c>
      <c r="E1774">
        <v>2025</v>
      </c>
      <c r="F1774" t="s">
        <v>27</v>
      </c>
      <c r="G1774" t="str">
        <f>"Q"&amp;ROUNDUP(StockData[[#This Row],[Month Number]]/3,0)</f>
        <v>Q1</v>
      </c>
      <c r="H1774" s="1" t="s">
        <v>1565</v>
      </c>
      <c r="I1774" s="1" t="s">
        <v>1566</v>
      </c>
      <c r="J1774" t="s">
        <v>30</v>
      </c>
      <c r="K1774">
        <v>4114.95</v>
      </c>
      <c r="L1774">
        <v>4140.3500000000004</v>
      </c>
      <c r="M1774">
        <v>4011.55</v>
      </c>
      <c r="N1774">
        <v>4095</v>
      </c>
      <c r="O1774">
        <v>4031</v>
      </c>
      <c r="P1774">
        <v>4028.3</v>
      </c>
      <c r="Q1774">
        <v>4045.86</v>
      </c>
      <c r="R1774">
        <v>2669054</v>
      </c>
      <c r="S1774">
        <v>10798629271.200001</v>
      </c>
      <c r="T1774">
        <v>177825</v>
      </c>
      <c r="U1774">
        <v>1585862</v>
      </c>
      <c r="V1774">
        <v>59.42</v>
      </c>
      <c r="W1774" s="3">
        <f>StockData[[#This Row],[CLOSE]]-StockData[[#This Row],[PREV. CLOSE]]</f>
        <v>-66.699999999999818</v>
      </c>
      <c r="X1774" s="2">
        <f>IFERROR((StockData[[#This Row],[CLOSE]]-StockData[[#This Row],[PREV. CLOSE]])/StockData[[#This Row],[PREV. CLOSE]],0)</f>
        <v>-1.6288156288156243E-2</v>
      </c>
      <c r="Y1774" t="str">
        <f>IF(StockData[[#This Row],[Daily Return %]]&gt;0,"Gain",IF(StockData[[#This Row],[Daily Return %]]&lt;0,"Loss","No Change"))</f>
        <v>Loss</v>
      </c>
    </row>
    <row r="1775" spans="1:25" x14ac:dyDescent="0.3">
      <c r="A1775" s="1">
        <v>45665</v>
      </c>
      <c r="B1775" s="1" t="s">
        <v>1821</v>
      </c>
      <c r="C1775" s="1" t="s">
        <v>26</v>
      </c>
      <c r="D1775">
        <f>MONTH(StockData[[#This Row],[DATE]])</f>
        <v>1</v>
      </c>
      <c r="E1775">
        <v>2025</v>
      </c>
      <c r="F1775" t="s">
        <v>27</v>
      </c>
      <c r="G1775" t="str">
        <f>"Q"&amp;ROUNDUP(StockData[[#This Row],[Month Number]]/3,0)</f>
        <v>Q1</v>
      </c>
      <c r="H1775" s="1" t="s">
        <v>1565</v>
      </c>
      <c r="I1775" s="1" t="s">
        <v>1566</v>
      </c>
      <c r="J1775" t="s">
        <v>30</v>
      </c>
      <c r="K1775">
        <v>4034.9</v>
      </c>
      <c r="L1775">
        <v>4126</v>
      </c>
      <c r="M1775">
        <v>4017.75</v>
      </c>
      <c r="N1775">
        <v>4028.3</v>
      </c>
      <c r="O1775">
        <v>4095.05</v>
      </c>
      <c r="P1775">
        <v>4108.3999999999996</v>
      </c>
      <c r="Q1775">
        <v>4056.18</v>
      </c>
      <c r="R1775">
        <v>2181277</v>
      </c>
      <c r="S1775">
        <v>8847652251.5</v>
      </c>
      <c r="T1775">
        <v>180073</v>
      </c>
      <c r="U1775">
        <v>1258381</v>
      </c>
      <c r="V1775">
        <v>57.69</v>
      </c>
      <c r="W1775" s="3">
        <f>StockData[[#This Row],[CLOSE]]-StockData[[#This Row],[PREV. CLOSE]]</f>
        <v>80.099999999999454</v>
      </c>
      <c r="X1775" s="2">
        <f>IFERROR((StockData[[#This Row],[CLOSE]]-StockData[[#This Row],[PREV. CLOSE]])/StockData[[#This Row],[PREV. CLOSE]],0)</f>
        <v>1.9884318446987428E-2</v>
      </c>
      <c r="Y1775" t="str">
        <f>IF(StockData[[#This Row],[Daily Return %]]&gt;0,"Gain",IF(StockData[[#This Row],[Daily Return %]]&lt;0,"Loss","No Change"))</f>
        <v>Gain</v>
      </c>
    </row>
    <row r="1776" spans="1:25" x14ac:dyDescent="0.3">
      <c r="A1776" s="1">
        <v>45666</v>
      </c>
      <c r="B1776" s="1" t="s">
        <v>1822</v>
      </c>
      <c r="C1776" s="1" t="s">
        <v>26</v>
      </c>
      <c r="D1776">
        <f>MONTH(StockData[[#This Row],[DATE]])</f>
        <v>1</v>
      </c>
      <c r="E1776">
        <v>2025</v>
      </c>
      <c r="F1776" t="s">
        <v>27</v>
      </c>
      <c r="G1776" t="str">
        <f>"Q"&amp;ROUNDUP(StockData[[#This Row],[Month Number]]/3,0)</f>
        <v>Q1</v>
      </c>
      <c r="H1776" s="1" t="s">
        <v>1565</v>
      </c>
      <c r="I1776" s="1" t="s">
        <v>1566</v>
      </c>
      <c r="J1776" t="s">
        <v>30</v>
      </c>
      <c r="K1776">
        <v>4101</v>
      </c>
      <c r="L1776">
        <v>4137.75</v>
      </c>
      <c r="M1776">
        <v>4025.3</v>
      </c>
      <c r="N1776">
        <v>4108.3999999999996</v>
      </c>
      <c r="O1776">
        <v>4044</v>
      </c>
      <c r="P1776">
        <v>4038.85</v>
      </c>
      <c r="Q1776">
        <v>4073.67</v>
      </c>
      <c r="R1776">
        <v>2392472</v>
      </c>
      <c r="S1776">
        <v>9746149398.3500004</v>
      </c>
      <c r="T1776">
        <v>183446</v>
      </c>
      <c r="U1776">
        <v>1162001</v>
      </c>
      <c r="V1776">
        <v>48.57</v>
      </c>
      <c r="W1776" s="3">
        <f>StockData[[#This Row],[CLOSE]]-StockData[[#This Row],[PREV. CLOSE]]</f>
        <v>-69.549999999999727</v>
      </c>
      <c r="X1776" s="2">
        <f>IFERROR((StockData[[#This Row],[CLOSE]]-StockData[[#This Row],[PREV. CLOSE]])/StockData[[#This Row],[PREV. CLOSE]],0)</f>
        <v>-1.6928731379612438E-2</v>
      </c>
      <c r="Y1776" t="str">
        <f>IF(StockData[[#This Row],[Daily Return %]]&gt;0,"Gain",IF(StockData[[#This Row],[Daily Return %]]&lt;0,"Loss","No Change"))</f>
        <v>Loss</v>
      </c>
    </row>
    <row r="1777" spans="1:25" x14ac:dyDescent="0.3">
      <c r="A1777" s="1">
        <v>45667</v>
      </c>
      <c r="B1777" s="1" t="s">
        <v>1823</v>
      </c>
      <c r="C1777" s="1" t="s">
        <v>26</v>
      </c>
      <c r="D1777">
        <f>MONTH(StockData[[#This Row],[DATE]])</f>
        <v>1</v>
      </c>
      <c r="E1777">
        <v>2025</v>
      </c>
      <c r="F1777" t="s">
        <v>27</v>
      </c>
      <c r="G1777" t="str">
        <f>"Q"&amp;ROUNDUP(StockData[[#This Row],[Month Number]]/3,0)</f>
        <v>Q1</v>
      </c>
      <c r="H1777" s="1" t="s">
        <v>1565</v>
      </c>
      <c r="I1777" s="1" t="s">
        <v>1566</v>
      </c>
      <c r="J1777" t="s">
        <v>30</v>
      </c>
      <c r="K1777">
        <v>4200</v>
      </c>
      <c r="L1777">
        <v>4297</v>
      </c>
      <c r="M1777">
        <v>4170</v>
      </c>
      <c r="N1777">
        <v>4038.85</v>
      </c>
      <c r="O1777">
        <v>4265</v>
      </c>
      <c r="P1777">
        <v>4265.6499999999996</v>
      </c>
      <c r="Q1777">
        <v>4240.63</v>
      </c>
      <c r="R1777">
        <v>7894300</v>
      </c>
      <c r="S1777">
        <v>33476809439.650002</v>
      </c>
      <c r="T1777">
        <v>436975</v>
      </c>
      <c r="U1777">
        <v>2978124</v>
      </c>
      <c r="V1777">
        <v>37.72</v>
      </c>
      <c r="W1777" s="3">
        <f>StockData[[#This Row],[CLOSE]]-StockData[[#This Row],[PREV. CLOSE]]</f>
        <v>226.79999999999973</v>
      </c>
      <c r="X1777" s="2">
        <f>IFERROR((StockData[[#This Row],[CLOSE]]-StockData[[#This Row],[PREV. CLOSE]])/StockData[[#This Row],[PREV. CLOSE]],0)</f>
        <v>5.615459846243355E-2</v>
      </c>
      <c r="Y1777" t="str">
        <f>IF(StockData[[#This Row],[Daily Return %]]&gt;0,"Gain",IF(StockData[[#This Row],[Daily Return %]]&lt;0,"Loss","No Change"))</f>
        <v>Gain</v>
      </c>
    </row>
    <row r="1778" spans="1:25" x14ac:dyDescent="0.3">
      <c r="A1778" s="1">
        <v>45670</v>
      </c>
      <c r="B1778" s="1" t="s">
        <v>1824</v>
      </c>
      <c r="C1778" s="1" t="s">
        <v>26</v>
      </c>
      <c r="D1778">
        <f>MONTH(StockData[[#This Row],[DATE]])</f>
        <v>1</v>
      </c>
      <c r="E1778">
        <v>2025</v>
      </c>
      <c r="F1778" t="s">
        <v>27</v>
      </c>
      <c r="G1778" t="str">
        <f>"Q"&amp;ROUNDUP(StockData[[#This Row],[Month Number]]/3,0)</f>
        <v>Q1</v>
      </c>
      <c r="H1778" s="1" t="s">
        <v>1565</v>
      </c>
      <c r="I1778" s="1" t="s">
        <v>1566</v>
      </c>
      <c r="J1778" t="s">
        <v>30</v>
      </c>
      <c r="K1778">
        <v>4245</v>
      </c>
      <c r="L1778">
        <v>4322.95</v>
      </c>
      <c r="M1778">
        <v>4227.3999999999996</v>
      </c>
      <c r="N1778">
        <v>4265.6499999999996</v>
      </c>
      <c r="O1778">
        <v>4299</v>
      </c>
      <c r="P1778">
        <v>4291.1000000000004</v>
      </c>
      <c r="Q1778">
        <v>4294.04</v>
      </c>
      <c r="R1778">
        <v>4003771</v>
      </c>
      <c r="S1778">
        <v>17192353666.25</v>
      </c>
      <c r="T1778">
        <v>270932</v>
      </c>
      <c r="U1778">
        <v>2226104</v>
      </c>
      <c r="V1778">
        <v>55.6</v>
      </c>
      <c r="W1778" s="3">
        <f>StockData[[#This Row],[CLOSE]]-StockData[[#This Row],[PREV. CLOSE]]</f>
        <v>25.450000000000728</v>
      </c>
      <c r="X1778" s="2">
        <f>IFERROR((StockData[[#This Row],[CLOSE]]-StockData[[#This Row],[PREV. CLOSE]])/StockData[[#This Row],[PREV. CLOSE]],0)</f>
        <v>5.9662653991773189E-3</v>
      </c>
      <c r="Y1778" t="str">
        <f>IF(StockData[[#This Row],[Daily Return %]]&gt;0,"Gain",IF(StockData[[#This Row],[Daily Return %]]&lt;0,"Loss","No Change"))</f>
        <v>Gain</v>
      </c>
    </row>
    <row r="1779" spans="1:25" x14ac:dyDescent="0.3">
      <c r="A1779" s="1">
        <v>45671</v>
      </c>
      <c r="B1779" s="1" t="s">
        <v>1825</v>
      </c>
      <c r="C1779" s="1" t="s">
        <v>26</v>
      </c>
      <c r="D1779">
        <f>MONTH(StockData[[#This Row],[DATE]])</f>
        <v>1</v>
      </c>
      <c r="E1779">
        <v>2025</v>
      </c>
      <c r="F1779" t="s">
        <v>27</v>
      </c>
      <c r="G1779" t="str">
        <f>"Q"&amp;ROUNDUP(StockData[[#This Row],[Month Number]]/3,0)</f>
        <v>Q1</v>
      </c>
      <c r="H1779" s="1" t="s">
        <v>1565</v>
      </c>
      <c r="I1779" s="1" t="s">
        <v>1566</v>
      </c>
      <c r="J1779" t="s">
        <v>30</v>
      </c>
      <c r="K1779">
        <v>4302</v>
      </c>
      <c r="L1779">
        <v>4313.8999999999996</v>
      </c>
      <c r="M1779">
        <v>4219.05</v>
      </c>
      <c r="N1779">
        <v>4291.1000000000004</v>
      </c>
      <c r="O1779">
        <v>4241.1499999999996</v>
      </c>
      <c r="P1779">
        <v>4233.05</v>
      </c>
      <c r="Q1779">
        <v>4252.0600000000004</v>
      </c>
      <c r="R1779">
        <v>3441709</v>
      </c>
      <c r="S1779">
        <v>14634369218.5</v>
      </c>
      <c r="T1779">
        <v>180842</v>
      </c>
      <c r="U1779">
        <v>2470988</v>
      </c>
      <c r="V1779">
        <v>71.8</v>
      </c>
      <c r="W1779" s="3">
        <f>StockData[[#This Row],[CLOSE]]-StockData[[#This Row],[PREV. CLOSE]]</f>
        <v>-58.050000000000182</v>
      </c>
      <c r="X1779" s="2">
        <f>IFERROR((StockData[[#This Row],[CLOSE]]-StockData[[#This Row],[PREV. CLOSE]])/StockData[[#This Row],[PREV. CLOSE]],0)</f>
        <v>-1.3527999813567658E-2</v>
      </c>
      <c r="Y1779" t="str">
        <f>IF(StockData[[#This Row],[Daily Return %]]&gt;0,"Gain",IF(StockData[[#This Row],[Daily Return %]]&lt;0,"Loss","No Change"))</f>
        <v>Loss</v>
      </c>
    </row>
    <row r="1780" spans="1:25" x14ac:dyDescent="0.3">
      <c r="A1780" s="1">
        <v>45672</v>
      </c>
      <c r="B1780" s="1" t="s">
        <v>1826</v>
      </c>
      <c r="C1780" s="1" t="s">
        <v>26</v>
      </c>
      <c r="D1780">
        <f>MONTH(StockData[[#This Row],[DATE]])</f>
        <v>1</v>
      </c>
      <c r="E1780">
        <v>2025</v>
      </c>
      <c r="F1780" t="s">
        <v>27</v>
      </c>
      <c r="G1780" t="str">
        <f>"Q"&amp;ROUNDUP(StockData[[#This Row],[Month Number]]/3,0)</f>
        <v>Q1</v>
      </c>
      <c r="H1780" s="1" t="s">
        <v>1565</v>
      </c>
      <c r="I1780" s="1" t="s">
        <v>1566</v>
      </c>
      <c r="J1780" t="s">
        <v>30</v>
      </c>
      <c r="K1780">
        <v>4218</v>
      </c>
      <c r="L1780">
        <v>4256.45</v>
      </c>
      <c r="M1780">
        <v>4207.45</v>
      </c>
      <c r="N1780">
        <v>4233.05</v>
      </c>
      <c r="O1780">
        <v>4255.3999999999996</v>
      </c>
      <c r="P1780">
        <v>4249.6000000000004</v>
      </c>
      <c r="Q1780">
        <v>4229.68</v>
      </c>
      <c r="R1780">
        <v>1653474</v>
      </c>
      <c r="S1780">
        <v>6993667215.6000004</v>
      </c>
      <c r="T1780">
        <v>130857</v>
      </c>
      <c r="U1780">
        <v>1186396</v>
      </c>
      <c r="V1780">
        <v>71.75</v>
      </c>
      <c r="W1780" s="3">
        <f>StockData[[#This Row],[CLOSE]]-StockData[[#This Row],[PREV. CLOSE]]</f>
        <v>16.550000000000182</v>
      </c>
      <c r="X1780" s="2">
        <f>IFERROR((StockData[[#This Row],[CLOSE]]-StockData[[#This Row],[PREV. CLOSE]])/StockData[[#This Row],[PREV. CLOSE]],0)</f>
        <v>3.909710492434576E-3</v>
      </c>
      <c r="Y1780" t="str">
        <f>IF(StockData[[#This Row],[Daily Return %]]&gt;0,"Gain",IF(StockData[[#This Row],[Daily Return %]]&lt;0,"Loss","No Change"))</f>
        <v>Gain</v>
      </c>
    </row>
    <row r="1781" spans="1:25" x14ac:dyDescent="0.3">
      <c r="A1781" s="1">
        <v>45673</v>
      </c>
      <c r="B1781" s="1" t="s">
        <v>1827</v>
      </c>
      <c r="C1781" s="1" t="s">
        <v>26</v>
      </c>
      <c r="D1781">
        <f>MONTH(StockData[[#This Row],[DATE]])</f>
        <v>1</v>
      </c>
      <c r="E1781">
        <v>2025</v>
      </c>
      <c r="F1781" t="s">
        <v>27</v>
      </c>
      <c r="G1781" t="str">
        <f>"Q"&amp;ROUNDUP(StockData[[#This Row],[Month Number]]/3,0)</f>
        <v>Q1</v>
      </c>
      <c r="H1781" s="1" t="s">
        <v>1565</v>
      </c>
      <c r="I1781" s="1" t="s">
        <v>1566</v>
      </c>
      <c r="J1781" t="s">
        <v>30</v>
      </c>
      <c r="K1781">
        <v>4260</v>
      </c>
      <c r="L1781">
        <v>4294</v>
      </c>
      <c r="M1781">
        <v>4191.8500000000004</v>
      </c>
      <c r="N1781">
        <v>4249.6000000000004</v>
      </c>
      <c r="O1781">
        <v>4215</v>
      </c>
      <c r="P1781">
        <v>4206.3</v>
      </c>
      <c r="Q1781">
        <v>4212.91</v>
      </c>
      <c r="R1781">
        <v>2637705</v>
      </c>
      <c r="S1781">
        <v>11112418871.4</v>
      </c>
      <c r="T1781">
        <v>176306</v>
      </c>
      <c r="U1781">
        <v>1710860</v>
      </c>
      <c r="V1781">
        <v>64.86</v>
      </c>
      <c r="W1781" s="3">
        <f>StockData[[#This Row],[CLOSE]]-StockData[[#This Row],[PREV. CLOSE]]</f>
        <v>-43.300000000000182</v>
      </c>
      <c r="X1781" s="2">
        <f>IFERROR((StockData[[#This Row],[CLOSE]]-StockData[[#This Row],[PREV. CLOSE]])/StockData[[#This Row],[PREV. CLOSE]],0)</f>
        <v>-1.0189194277108475E-2</v>
      </c>
      <c r="Y1781" t="str">
        <f>IF(StockData[[#This Row],[Daily Return %]]&gt;0,"Gain",IF(StockData[[#This Row],[Daily Return %]]&lt;0,"Loss","No Change"))</f>
        <v>Loss</v>
      </c>
    </row>
    <row r="1782" spans="1:25" x14ac:dyDescent="0.3">
      <c r="A1782" s="1">
        <v>45674</v>
      </c>
      <c r="B1782" s="1" t="s">
        <v>1828</v>
      </c>
      <c r="C1782" s="1" t="s">
        <v>26</v>
      </c>
      <c r="D1782">
        <f>MONTH(StockData[[#This Row],[DATE]])</f>
        <v>1</v>
      </c>
      <c r="E1782">
        <v>2025</v>
      </c>
      <c r="F1782" t="s">
        <v>27</v>
      </c>
      <c r="G1782" t="str">
        <f>"Q"&amp;ROUNDUP(StockData[[#This Row],[Month Number]]/3,0)</f>
        <v>Q1</v>
      </c>
      <c r="H1782" s="1" t="s">
        <v>1565</v>
      </c>
      <c r="I1782" s="1" t="s">
        <v>1566</v>
      </c>
      <c r="J1782" t="s">
        <v>30</v>
      </c>
      <c r="K1782">
        <v>4159.8999999999996</v>
      </c>
      <c r="L1782">
        <v>4160.6000000000004</v>
      </c>
      <c r="M1782">
        <v>4100.05</v>
      </c>
      <c r="N1782">
        <v>4206.3</v>
      </c>
      <c r="O1782">
        <v>4130</v>
      </c>
      <c r="P1782">
        <v>4124.3</v>
      </c>
      <c r="Q1782">
        <v>4132.6000000000004</v>
      </c>
      <c r="R1782">
        <v>1761466</v>
      </c>
      <c r="S1782">
        <v>7279436408.25</v>
      </c>
      <c r="T1782">
        <v>157671</v>
      </c>
      <c r="U1782">
        <v>1115204</v>
      </c>
      <c r="V1782">
        <v>63.31</v>
      </c>
      <c r="W1782" s="3">
        <f>StockData[[#This Row],[CLOSE]]-StockData[[#This Row],[PREV. CLOSE]]</f>
        <v>-82</v>
      </c>
      <c r="X1782" s="2">
        <f>IFERROR((StockData[[#This Row],[CLOSE]]-StockData[[#This Row],[PREV. CLOSE]])/StockData[[#This Row],[PREV. CLOSE]],0)</f>
        <v>-1.949456767230107E-2</v>
      </c>
      <c r="Y1782" t="str">
        <f>IF(StockData[[#This Row],[Daily Return %]]&gt;0,"Gain",IF(StockData[[#This Row],[Daily Return %]]&lt;0,"Loss","No Change"))</f>
        <v>Loss</v>
      </c>
    </row>
    <row r="1783" spans="1:25" x14ac:dyDescent="0.3">
      <c r="A1783" s="1">
        <v>45677</v>
      </c>
      <c r="B1783" s="1" t="s">
        <v>1829</v>
      </c>
      <c r="C1783" s="1" t="s">
        <v>26</v>
      </c>
      <c r="D1783">
        <f>MONTH(StockData[[#This Row],[DATE]])</f>
        <v>1</v>
      </c>
      <c r="E1783">
        <v>2025</v>
      </c>
      <c r="F1783" t="s">
        <v>27</v>
      </c>
      <c r="G1783" t="str">
        <f>"Q"&amp;ROUNDUP(StockData[[#This Row],[Month Number]]/3,0)</f>
        <v>Q1</v>
      </c>
      <c r="H1783" s="1" t="s">
        <v>1565</v>
      </c>
      <c r="I1783" s="1" t="s">
        <v>1566</v>
      </c>
      <c r="J1783" t="s">
        <v>30</v>
      </c>
      <c r="K1783">
        <v>4145.8</v>
      </c>
      <c r="L1783">
        <v>4145.8</v>
      </c>
      <c r="M1783">
        <v>4068.1</v>
      </c>
      <c r="N1783">
        <v>4124.3</v>
      </c>
      <c r="O1783">
        <v>4080</v>
      </c>
      <c r="P1783">
        <v>4077.8</v>
      </c>
      <c r="Q1783">
        <v>4085.51</v>
      </c>
      <c r="R1783">
        <v>1287799</v>
      </c>
      <c r="S1783">
        <v>5261320398.8000002</v>
      </c>
      <c r="T1783">
        <v>148489</v>
      </c>
      <c r="U1783">
        <v>844130</v>
      </c>
      <c r="V1783">
        <v>65.55</v>
      </c>
      <c r="W1783" s="3">
        <f>StockData[[#This Row],[CLOSE]]-StockData[[#This Row],[PREV. CLOSE]]</f>
        <v>-46.5</v>
      </c>
      <c r="X1783" s="2">
        <f>IFERROR((StockData[[#This Row],[CLOSE]]-StockData[[#This Row],[PREV. CLOSE]])/StockData[[#This Row],[PREV. CLOSE]],0)</f>
        <v>-1.1274640545062192E-2</v>
      </c>
      <c r="Y1783" t="str">
        <f>IF(StockData[[#This Row],[Daily Return %]]&gt;0,"Gain",IF(StockData[[#This Row],[Daily Return %]]&lt;0,"Loss","No Change"))</f>
        <v>Loss</v>
      </c>
    </row>
    <row r="1784" spans="1:25" x14ac:dyDescent="0.3">
      <c r="A1784" s="1">
        <v>45678</v>
      </c>
      <c r="B1784" s="1" t="s">
        <v>1830</v>
      </c>
      <c r="C1784" s="1" t="s">
        <v>26</v>
      </c>
      <c r="D1784">
        <f>MONTH(StockData[[#This Row],[DATE]])</f>
        <v>1</v>
      </c>
      <c r="E1784">
        <v>2025</v>
      </c>
      <c r="F1784" t="s">
        <v>27</v>
      </c>
      <c r="G1784" t="str">
        <f>"Q"&amp;ROUNDUP(StockData[[#This Row],[Month Number]]/3,0)</f>
        <v>Q1</v>
      </c>
      <c r="H1784" s="1" t="s">
        <v>1565</v>
      </c>
      <c r="I1784" s="1" t="s">
        <v>1566</v>
      </c>
      <c r="J1784" t="s">
        <v>30</v>
      </c>
      <c r="K1784">
        <v>4095.3</v>
      </c>
      <c r="L1784">
        <v>4111</v>
      </c>
      <c r="M1784">
        <v>4030</v>
      </c>
      <c r="N1784">
        <v>4077.8</v>
      </c>
      <c r="O1784">
        <v>4038</v>
      </c>
      <c r="P1784">
        <v>4035.85</v>
      </c>
      <c r="Q1784">
        <v>4065.27</v>
      </c>
      <c r="R1784">
        <v>1971591</v>
      </c>
      <c r="S1784">
        <v>8015045148</v>
      </c>
      <c r="T1784">
        <v>148666</v>
      </c>
      <c r="U1784">
        <v>799046</v>
      </c>
      <c r="V1784">
        <v>40.53</v>
      </c>
      <c r="W1784" s="3">
        <f>StockData[[#This Row],[CLOSE]]-StockData[[#This Row],[PREV. CLOSE]]</f>
        <v>-41.950000000000273</v>
      </c>
      <c r="X1784" s="2">
        <f>IFERROR((StockData[[#This Row],[CLOSE]]-StockData[[#This Row],[PREV. CLOSE]])/StockData[[#This Row],[PREV. CLOSE]],0)</f>
        <v>-1.0287409877875391E-2</v>
      </c>
      <c r="Y1784" t="str">
        <f>IF(StockData[[#This Row],[Daily Return %]]&gt;0,"Gain",IF(StockData[[#This Row],[Daily Return %]]&lt;0,"Loss","No Change"))</f>
        <v>Loss</v>
      </c>
    </row>
    <row r="1785" spans="1:25" x14ac:dyDescent="0.3">
      <c r="A1785" s="1">
        <v>45679</v>
      </c>
      <c r="B1785" s="1" t="s">
        <v>1831</v>
      </c>
      <c r="C1785" s="1" t="s">
        <v>26</v>
      </c>
      <c r="D1785">
        <f>MONTH(StockData[[#This Row],[DATE]])</f>
        <v>1</v>
      </c>
      <c r="E1785">
        <v>2025</v>
      </c>
      <c r="F1785" t="s">
        <v>27</v>
      </c>
      <c r="G1785" t="str">
        <f>"Q"&amp;ROUNDUP(StockData[[#This Row],[Month Number]]/3,0)</f>
        <v>Q1</v>
      </c>
      <c r="H1785" s="1" t="s">
        <v>1565</v>
      </c>
      <c r="I1785" s="1" t="s">
        <v>1566</v>
      </c>
      <c r="J1785" t="s">
        <v>30</v>
      </c>
      <c r="K1785">
        <v>4050</v>
      </c>
      <c r="L1785">
        <v>4163.1499999999996</v>
      </c>
      <c r="M1785">
        <v>4044.2</v>
      </c>
      <c r="N1785">
        <v>4035.85</v>
      </c>
      <c r="O1785">
        <v>4152</v>
      </c>
      <c r="P1785">
        <v>4156.6000000000004</v>
      </c>
      <c r="Q1785">
        <v>4132.4799999999996</v>
      </c>
      <c r="R1785">
        <v>2409223</v>
      </c>
      <c r="S1785">
        <v>9956065096.7000008</v>
      </c>
      <c r="T1785">
        <v>153702</v>
      </c>
      <c r="U1785">
        <v>1285687</v>
      </c>
      <c r="V1785">
        <v>53.37</v>
      </c>
      <c r="W1785" s="3">
        <f>StockData[[#This Row],[CLOSE]]-StockData[[#This Row],[PREV. CLOSE]]</f>
        <v>120.75000000000045</v>
      </c>
      <c r="X1785" s="2">
        <f>IFERROR((StockData[[#This Row],[CLOSE]]-StockData[[#This Row],[PREV. CLOSE]])/StockData[[#This Row],[PREV. CLOSE]],0)</f>
        <v>2.9919347844939843E-2</v>
      </c>
      <c r="Y1785" t="str">
        <f>IF(StockData[[#This Row],[Daily Return %]]&gt;0,"Gain",IF(StockData[[#This Row],[Daily Return %]]&lt;0,"Loss","No Change"))</f>
        <v>Gain</v>
      </c>
    </row>
    <row r="1786" spans="1:25" x14ac:dyDescent="0.3">
      <c r="A1786" s="1">
        <v>45679</v>
      </c>
      <c r="B1786" s="1" t="s">
        <v>1832</v>
      </c>
      <c r="C1786" s="1" t="s">
        <v>26</v>
      </c>
      <c r="D1786">
        <f>MONTH(StockData[[#This Row],[DATE]])</f>
        <v>1</v>
      </c>
      <c r="E1786">
        <v>2025</v>
      </c>
      <c r="F1786" t="s">
        <v>27</v>
      </c>
      <c r="G1786" t="str">
        <f>"Q"&amp;ROUNDUP(StockData[[#This Row],[Month Number]]/3,0)</f>
        <v>Q1</v>
      </c>
      <c r="H1786" s="1" t="s">
        <v>1565</v>
      </c>
      <c r="I1786" s="1" t="s">
        <v>1566</v>
      </c>
      <c r="J1786" t="s">
        <v>30</v>
      </c>
      <c r="K1786">
        <v>4050</v>
      </c>
      <c r="L1786">
        <v>4163.1499999999996</v>
      </c>
      <c r="M1786">
        <v>4044.2</v>
      </c>
      <c r="N1786">
        <v>4035.85</v>
      </c>
      <c r="O1786">
        <v>4152</v>
      </c>
      <c r="P1786">
        <v>4156.6000000000004</v>
      </c>
      <c r="Q1786">
        <v>4132.4799999999996</v>
      </c>
      <c r="R1786">
        <v>2409223</v>
      </c>
      <c r="S1786">
        <v>9956065096.7000008</v>
      </c>
      <c r="T1786">
        <v>153702</v>
      </c>
      <c r="U1786">
        <v>1285687</v>
      </c>
      <c r="V1786">
        <v>53.37</v>
      </c>
      <c r="W1786" s="3">
        <f>StockData[[#This Row],[CLOSE]]-StockData[[#This Row],[PREV. CLOSE]]</f>
        <v>120.75000000000045</v>
      </c>
      <c r="X1786" s="2">
        <f>IFERROR((StockData[[#This Row],[CLOSE]]-StockData[[#This Row],[PREV. CLOSE]])/StockData[[#This Row],[PREV. CLOSE]],0)</f>
        <v>2.9919347844939843E-2</v>
      </c>
      <c r="Y1786" t="str">
        <f>IF(StockData[[#This Row],[Daily Return %]]&gt;0,"Gain",IF(StockData[[#This Row],[Daily Return %]]&lt;0,"Loss","No Change"))</f>
        <v>Gain</v>
      </c>
    </row>
    <row r="1787" spans="1:25" x14ac:dyDescent="0.3">
      <c r="A1787" s="1">
        <v>45680</v>
      </c>
      <c r="B1787" s="1" t="s">
        <v>1833</v>
      </c>
      <c r="C1787" s="1" t="s">
        <v>26</v>
      </c>
      <c r="D1787">
        <f>MONTH(StockData[[#This Row],[DATE]])</f>
        <v>1</v>
      </c>
      <c r="E1787">
        <v>2025</v>
      </c>
      <c r="F1787" t="s">
        <v>27</v>
      </c>
      <c r="G1787" t="str">
        <f>"Q"&amp;ROUNDUP(StockData[[#This Row],[Month Number]]/3,0)</f>
        <v>Q1</v>
      </c>
      <c r="H1787" s="1" t="s">
        <v>1565</v>
      </c>
      <c r="I1787" s="1" t="s">
        <v>1566</v>
      </c>
      <c r="J1787" t="s">
        <v>30</v>
      </c>
      <c r="K1787">
        <v>4168</v>
      </c>
      <c r="L1787">
        <v>4191.3500000000004</v>
      </c>
      <c r="M1787">
        <v>4140.05</v>
      </c>
      <c r="N1787">
        <v>4156.6000000000004</v>
      </c>
      <c r="O1787">
        <v>4148</v>
      </c>
      <c r="P1787">
        <v>4145.45</v>
      </c>
      <c r="Q1787">
        <v>4161.12</v>
      </c>
      <c r="R1787">
        <v>1822998</v>
      </c>
      <c r="S1787">
        <v>7585718475.3999996</v>
      </c>
      <c r="T1787">
        <v>139860</v>
      </c>
      <c r="U1787">
        <v>1124451</v>
      </c>
      <c r="V1787">
        <v>61.68</v>
      </c>
      <c r="W1787" s="3">
        <f>StockData[[#This Row],[CLOSE]]-StockData[[#This Row],[PREV. CLOSE]]</f>
        <v>-11.150000000000546</v>
      </c>
      <c r="X1787" s="2">
        <f>IFERROR((StockData[[#This Row],[CLOSE]]-StockData[[#This Row],[PREV. CLOSE]])/StockData[[#This Row],[PREV. CLOSE]],0)</f>
        <v>-2.6824808737912105E-3</v>
      </c>
      <c r="Y1787" t="str">
        <f>IF(StockData[[#This Row],[Daily Return %]]&gt;0,"Gain",IF(StockData[[#This Row],[Daily Return %]]&lt;0,"Loss","No Change"))</f>
        <v>Loss</v>
      </c>
    </row>
    <row r="1788" spans="1:25" x14ac:dyDescent="0.3">
      <c r="A1788" s="1">
        <v>45681</v>
      </c>
      <c r="B1788" s="1" t="s">
        <v>1834</v>
      </c>
      <c r="C1788" s="1" t="s">
        <v>26</v>
      </c>
      <c r="D1788">
        <f>MONTH(StockData[[#This Row],[DATE]])</f>
        <v>1</v>
      </c>
      <c r="E1788">
        <v>2025</v>
      </c>
      <c r="F1788" t="s">
        <v>27</v>
      </c>
      <c r="G1788" t="str">
        <f>"Q"&amp;ROUNDUP(StockData[[#This Row],[Month Number]]/3,0)</f>
        <v>Q1</v>
      </c>
      <c r="H1788" s="1" t="s">
        <v>1565</v>
      </c>
      <c r="I1788" s="1" t="s">
        <v>1566</v>
      </c>
      <c r="J1788" t="s">
        <v>30</v>
      </c>
      <c r="K1788">
        <v>4104</v>
      </c>
      <c r="L1788">
        <v>4178</v>
      </c>
      <c r="M1788">
        <v>4104</v>
      </c>
      <c r="N1788">
        <v>4145.45</v>
      </c>
      <c r="O1788">
        <v>4153.1000000000004</v>
      </c>
      <c r="P1788">
        <v>4152.3500000000004</v>
      </c>
      <c r="Q1788">
        <v>4155.62</v>
      </c>
      <c r="R1788">
        <v>1910099</v>
      </c>
      <c r="S1788">
        <v>7937640859.1999998</v>
      </c>
      <c r="T1788">
        <v>99760</v>
      </c>
      <c r="U1788">
        <v>1317211</v>
      </c>
      <c r="V1788">
        <v>68.959999999999994</v>
      </c>
      <c r="W1788" s="3">
        <f>StockData[[#This Row],[CLOSE]]-StockData[[#This Row],[PREV. CLOSE]]</f>
        <v>6.9000000000005457</v>
      </c>
      <c r="X1788" s="2">
        <f>IFERROR((StockData[[#This Row],[CLOSE]]-StockData[[#This Row],[PREV. CLOSE]])/StockData[[#This Row],[PREV. CLOSE]],0)</f>
        <v>1.6644755092934532E-3</v>
      </c>
      <c r="Y1788" t="str">
        <f>IF(StockData[[#This Row],[Daily Return %]]&gt;0,"Gain",IF(StockData[[#This Row],[Daily Return %]]&lt;0,"Loss","No Change"))</f>
        <v>Gain</v>
      </c>
    </row>
    <row r="1789" spans="1:25" x14ac:dyDescent="0.3">
      <c r="A1789" s="1">
        <v>45684</v>
      </c>
      <c r="B1789" s="1" t="s">
        <v>1835</v>
      </c>
      <c r="C1789" s="1" t="s">
        <v>26</v>
      </c>
      <c r="D1789">
        <f>MONTH(StockData[[#This Row],[DATE]])</f>
        <v>1</v>
      </c>
      <c r="E1789">
        <v>2025</v>
      </c>
      <c r="F1789" t="s">
        <v>27</v>
      </c>
      <c r="G1789" t="str">
        <f>"Q"&amp;ROUNDUP(StockData[[#This Row],[Month Number]]/3,0)</f>
        <v>Q1</v>
      </c>
      <c r="H1789" s="1" t="s">
        <v>1565</v>
      </c>
      <c r="I1789" s="1" t="s">
        <v>1566</v>
      </c>
      <c r="J1789" t="s">
        <v>30</v>
      </c>
      <c r="K1789">
        <v>4102</v>
      </c>
      <c r="L1789">
        <v>4156.3500000000004</v>
      </c>
      <c r="M1789">
        <v>4041.05</v>
      </c>
      <c r="N1789">
        <v>4152.3500000000004</v>
      </c>
      <c r="O1789">
        <v>4067</v>
      </c>
      <c r="P1789">
        <v>4065.15</v>
      </c>
      <c r="Q1789">
        <v>4088.62</v>
      </c>
      <c r="R1789">
        <v>1551782</v>
      </c>
      <c r="S1789">
        <v>6344644149.25</v>
      </c>
      <c r="T1789">
        <v>143859</v>
      </c>
      <c r="U1789">
        <v>1013049</v>
      </c>
      <c r="V1789">
        <v>65.28</v>
      </c>
      <c r="W1789" s="3">
        <f>StockData[[#This Row],[CLOSE]]-StockData[[#This Row],[PREV. CLOSE]]</f>
        <v>-87.200000000000273</v>
      </c>
      <c r="X1789" s="2">
        <f>IFERROR((StockData[[#This Row],[CLOSE]]-StockData[[#This Row],[PREV. CLOSE]])/StockData[[#This Row],[PREV. CLOSE]],0)</f>
        <v>-2.1000156537864165E-2</v>
      </c>
      <c r="Y1789" t="str">
        <f>IF(StockData[[#This Row],[Daily Return %]]&gt;0,"Gain",IF(StockData[[#This Row],[Daily Return %]]&lt;0,"Loss","No Change"))</f>
        <v>Loss</v>
      </c>
    </row>
    <row r="1790" spans="1:25" x14ac:dyDescent="0.3">
      <c r="A1790" s="1">
        <v>45685</v>
      </c>
      <c r="B1790" s="1" t="s">
        <v>1836</v>
      </c>
      <c r="C1790" s="1" t="s">
        <v>26</v>
      </c>
      <c r="D1790">
        <f>MONTH(StockData[[#This Row],[DATE]])</f>
        <v>1</v>
      </c>
      <c r="E1790">
        <v>2025</v>
      </c>
      <c r="F1790" t="s">
        <v>27</v>
      </c>
      <c r="G1790" t="str">
        <f>"Q"&amp;ROUNDUP(StockData[[#This Row],[Month Number]]/3,0)</f>
        <v>Q1</v>
      </c>
      <c r="H1790" s="1" t="s">
        <v>1565</v>
      </c>
      <c r="I1790" s="1" t="s">
        <v>1566</v>
      </c>
      <c r="J1790" t="s">
        <v>30</v>
      </c>
      <c r="K1790">
        <v>4070.8</v>
      </c>
      <c r="L1790">
        <v>4102</v>
      </c>
      <c r="M1790">
        <v>4028.3</v>
      </c>
      <c r="N1790">
        <v>4065.15</v>
      </c>
      <c r="O1790">
        <v>4040</v>
      </c>
      <c r="P1790">
        <v>4040.3</v>
      </c>
      <c r="Q1790">
        <v>4057.3</v>
      </c>
      <c r="R1790">
        <v>2468272</v>
      </c>
      <c r="S1790">
        <v>10014514674.15</v>
      </c>
      <c r="T1790">
        <v>150121</v>
      </c>
      <c r="U1790">
        <v>1505478</v>
      </c>
      <c r="V1790">
        <v>60.99</v>
      </c>
      <c r="W1790" s="3">
        <f>StockData[[#This Row],[CLOSE]]-StockData[[#This Row],[PREV. CLOSE]]</f>
        <v>-24.849999999999909</v>
      </c>
      <c r="X1790" s="2">
        <f>IFERROR((StockData[[#This Row],[CLOSE]]-StockData[[#This Row],[PREV. CLOSE]])/StockData[[#This Row],[PREV. CLOSE]],0)</f>
        <v>-6.112935562033359E-3</v>
      </c>
      <c r="Y1790" t="str">
        <f>IF(StockData[[#This Row],[Daily Return %]]&gt;0,"Gain",IF(StockData[[#This Row],[Daily Return %]]&lt;0,"Loss","No Change"))</f>
        <v>Loss</v>
      </c>
    </row>
    <row r="1791" spans="1:25" x14ac:dyDescent="0.3">
      <c r="A1791" s="1">
        <v>45686</v>
      </c>
      <c r="B1791" s="1" t="s">
        <v>1837</v>
      </c>
      <c r="C1791" s="1" t="s">
        <v>26</v>
      </c>
      <c r="D1791">
        <f>MONTH(StockData[[#This Row],[DATE]])</f>
        <v>1</v>
      </c>
      <c r="E1791">
        <v>2025</v>
      </c>
      <c r="F1791" t="s">
        <v>27</v>
      </c>
      <c r="G1791" t="str">
        <f>"Q"&amp;ROUNDUP(StockData[[#This Row],[Month Number]]/3,0)</f>
        <v>Q1</v>
      </c>
      <c r="H1791" s="1" t="s">
        <v>1565</v>
      </c>
      <c r="I1791" s="1" t="s">
        <v>1566</v>
      </c>
      <c r="J1791" t="s">
        <v>30</v>
      </c>
      <c r="K1791">
        <v>4054</v>
      </c>
      <c r="L1791">
        <v>4107.8500000000004</v>
      </c>
      <c r="M1791">
        <v>4054</v>
      </c>
      <c r="N1791">
        <v>4040.3</v>
      </c>
      <c r="O1791">
        <v>4105</v>
      </c>
      <c r="P1791">
        <v>4099.8</v>
      </c>
      <c r="Q1791">
        <v>4091.12</v>
      </c>
      <c r="R1791">
        <v>1217089</v>
      </c>
      <c r="S1791">
        <v>4979253773</v>
      </c>
      <c r="T1791">
        <v>108284</v>
      </c>
      <c r="U1791">
        <v>697347</v>
      </c>
      <c r="V1791">
        <v>57.3</v>
      </c>
      <c r="W1791" s="3">
        <f>StockData[[#This Row],[CLOSE]]-StockData[[#This Row],[PREV. CLOSE]]</f>
        <v>59.5</v>
      </c>
      <c r="X1791" s="2">
        <f>IFERROR((StockData[[#This Row],[CLOSE]]-StockData[[#This Row],[PREV. CLOSE]])/StockData[[#This Row],[PREV. CLOSE]],0)</f>
        <v>1.4726629210702174E-2</v>
      </c>
      <c r="Y1791" t="str">
        <f>IF(StockData[[#This Row],[Daily Return %]]&gt;0,"Gain",IF(StockData[[#This Row],[Daily Return %]]&lt;0,"Loss","No Change"))</f>
        <v>Gain</v>
      </c>
    </row>
    <row r="1792" spans="1:25" x14ac:dyDescent="0.3">
      <c r="A1792" s="1">
        <v>45687</v>
      </c>
      <c r="B1792" s="1" t="s">
        <v>1838</v>
      </c>
      <c r="C1792" s="1" t="s">
        <v>26</v>
      </c>
      <c r="D1792">
        <f>MONTH(StockData[[#This Row],[DATE]])</f>
        <v>1</v>
      </c>
      <c r="E1792">
        <v>2025</v>
      </c>
      <c r="F1792" t="s">
        <v>27</v>
      </c>
      <c r="G1792" t="str">
        <f>"Q"&amp;ROUNDUP(StockData[[#This Row],[Month Number]]/3,0)</f>
        <v>Q1</v>
      </c>
      <c r="H1792" s="1" t="s">
        <v>1565</v>
      </c>
      <c r="I1792" s="1" t="s">
        <v>1566</v>
      </c>
      <c r="J1792" t="s">
        <v>30</v>
      </c>
      <c r="K1792">
        <v>4099.8999999999996</v>
      </c>
      <c r="L1792">
        <v>4129.8999999999996</v>
      </c>
      <c r="M1792">
        <v>4058.5</v>
      </c>
      <c r="N1792">
        <v>4099.8</v>
      </c>
      <c r="O1792">
        <v>4100</v>
      </c>
      <c r="P1792">
        <v>4100.05</v>
      </c>
      <c r="Q1792">
        <v>4098.87</v>
      </c>
      <c r="R1792">
        <v>1531251</v>
      </c>
      <c r="S1792">
        <v>6276404777.8999996</v>
      </c>
      <c r="T1792">
        <v>97767</v>
      </c>
      <c r="U1792">
        <v>859803</v>
      </c>
      <c r="V1792">
        <v>56.15</v>
      </c>
      <c r="W1792" s="3">
        <f>StockData[[#This Row],[CLOSE]]-StockData[[#This Row],[PREV. CLOSE]]</f>
        <v>0.25</v>
      </c>
      <c r="X1792" s="2">
        <f>IFERROR((StockData[[#This Row],[CLOSE]]-StockData[[#This Row],[PREV. CLOSE]])/StockData[[#This Row],[PREV. CLOSE]],0)</f>
        <v>6.0978584321186398E-5</v>
      </c>
      <c r="Y1792" t="str">
        <f>IF(StockData[[#This Row],[Daily Return %]]&gt;0,"Gain",IF(StockData[[#This Row],[Daily Return %]]&lt;0,"Loss","No Change"))</f>
        <v>Gain</v>
      </c>
    </row>
    <row r="1793" spans="1:25" x14ac:dyDescent="0.3">
      <c r="A1793" s="1">
        <v>45688</v>
      </c>
      <c r="B1793" s="1" t="s">
        <v>1839</v>
      </c>
      <c r="C1793" s="1" t="s">
        <v>26</v>
      </c>
      <c r="D1793">
        <f>MONTH(StockData[[#This Row],[DATE]])</f>
        <v>1</v>
      </c>
      <c r="E1793">
        <v>2025</v>
      </c>
      <c r="F1793" t="s">
        <v>27</v>
      </c>
      <c r="G1793" t="str">
        <f>"Q"&amp;ROUNDUP(StockData[[#This Row],[Month Number]]/3,0)</f>
        <v>Q1</v>
      </c>
      <c r="H1793" s="1" t="s">
        <v>1565</v>
      </c>
      <c r="I1793" s="1" t="s">
        <v>1566</v>
      </c>
      <c r="J1793" t="s">
        <v>30</v>
      </c>
      <c r="K1793">
        <v>4110</v>
      </c>
      <c r="L1793">
        <v>4128.45</v>
      </c>
      <c r="M1793">
        <v>4085.25</v>
      </c>
      <c r="N1793">
        <v>4100.05</v>
      </c>
      <c r="O1793">
        <v>4114.1499999999996</v>
      </c>
      <c r="P1793">
        <v>4112.3999999999996</v>
      </c>
      <c r="Q1793">
        <v>4106.05</v>
      </c>
      <c r="R1793">
        <v>1492943</v>
      </c>
      <c r="S1793">
        <v>6130103902.1999998</v>
      </c>
      <c r="T1793">
        <v>121858</v>
      </c>
      <c r="U1793">
        <v>1042620</v>
      </c>
      <c r="V1793">
        <v>69.84</v>
      </c>
      <c r="W1793" s="3">
        <f>StockData[[#This Row],[CLOSE]]-StockData[[#This Row],[PREV. CLOSE]]</f>
        <v>12.349999999999454</v>
      </c>
      <c r="X1793" s="2">
        <f>IFERROR((StockData[[#This Row],[CLOSE]]-StockData[[#This Row],[PREV. CLOSE]])/StockData[[#This Row],[PREV. CLOSE]],0)</f>
        <v>3.0121583883122045E-3</v>
      </c>
      <c r="Y1793" t="str">
        <f>IF(StockData[[#This Row],[Daily Return %]]&gt;0,"Gain",IF(StockData[[#This Row],[Daily Return %]]&lt;0,"Loss","No Change"))</f>
        <v>Gain</v>
      </c>
    </row>
    <row r="1794" spans="1:25" x14ac:dyDescent="0.3">
      <c r="A1794" s="1">
        <v>45689</v>
      </c>
      <c r="B1794" s="1" t="s">
        <v>1840</v>
      </c>
      <c r="C1794" s="1" t="s">
        <v>54</v>
      </c>
      <c r="D1794">
        <f>MONTH(StockData[[#This Row],[DATE]])</f>
        <v>2</v>
      </c>
      <c r="E1794">
        <v>2025</v>
      </c>
      <c r="F1794" t="s">
        <v>27</v>
      </c>
      <c r="G1794" t="str">
        <f>"Q"&amp;ROUNDUP(StockData[[#This Row],[Month Number]]/3,0)</f>
        <v>Q1</v>
      </c>
      <c r="H1794" s="1" t="s">
        <v>1565</v>
      </c>
      <c r="I1794" s="1" t="s">
        <v>1566</v>
      </c>
      <c r="J1794" t="s">
        <v>30</v>
      </c>
      <c r="K1794">
        <v>4113</v>
      </c>
      <c r="L1794">
        <v>4135.8999999999996</v>
      </c>
      <c r="M1794">
        <v>4056</v>
      </c>
      <c r="N1794">
        <v>4112.3999999999996</v>
      </c>
      <c r="O1794">
        <v>4073</v>
      </c>
      <c r="P1794">
        <v>4073.15</v>
      </c>
      <c r="Q1794">
        <v>4082.48</v>
      </c>
      <c r="R1794">
        <v>437172</v>
      </c>
      <c r="S1794">
        <v>1784747121.0999999</v>
      </c>
      <c r="T1794">
        <v>49186</v>
      </c>
      <c r="U1794">
        <v>175483</v>
      </c>
      <c r="V1794">
        <v>40.14</v>
      </c>
      <c r="W1794" s="3">
        <f>StockData[[#This Row],[CLOSE]]-StockData[[#This Row],[PREV. CLOSE]]</f>
        <v>-39.249999999999545</v>
      </c>
      <c r="X1794" s="2">
        <f>IFERROR((StockData[[#This Row],[CLOSE]]-StockData[[#This Row],[PREV. CLOSE]])/StockData[[#This Row],[PREV. CLOSE]],0)</f>
        <v>-9.5443050286935973E-3</v>
      </c>
      <c r="Y1794" t="str">
        <f>IF(StockData[[#This Row],[Daily Return %]]&gt;0,"Gain",IF(StockData[[#This Row],[Daily Return %]]&lt;0,"Loss","No Change"))</f>
        <v>Loss</v>
      </c>
    </row>
    <row r="1795" spans="1:25" x14ac:dyDescent="0.3">
      <c r="A1795" s="1">
        <v>45691</v>
      </c>
      <c r="B1795" s="1" t="s">
        <v>1841</v>
      </c>
      <c r="C1795" s="1" t="s">
        <v>54</v>
      </c>
      <c r="D1795">
        <f>MONTH(StockData[[#This Row],[DATE]])</f>
        <v>2</v>
      </c>
      <c r="E1795">
        <v>2025</v>
      </c>
      <c r="F1795" t="s">
        <v>27</v>
      </c>
      <c r="G1795" t="str">
        <f>"Q"&amp;ROUNDUP(StockData[[#This Row],[Month Number]]/3,0)</f>
        <v>Q1</v>
      </c>
      <c r="H1795" s="1" t="s">
        <v>1565</v>
      </c>
      <c r="I1795" s="1" t="s">
        <v>1566</v>
      </c>
      <c r="J1795" t="s">
        <v>30</v>
      </c>
      <c r="K1795">
        <v>4030.9</v>
      </c>
      <c r="L1795">
        <v>4077</v>
      </c>
      <c r="M1795">
        <v>3998.7</v>
      </c>
      <c r="N1795">
        <v>4073.15</v>
      </c>
      <c r="O1795">
        <v>4064</v>
      </c>
      <c r="P1795">
        <v>4068.65</v>
      </c>
      <c r="Q1795">
        <v>4045.97</v>
      </c>
      <c r="R1795">
        <v>1265713</v>
      </c>
      <c r="S1795">
        <v>5121041211</v>
      </c>
      <c r="T1795">
        <v>155134</v>
      </c>
      <c r="U1795">
        <v>782762</v>
      </c>
      <c r="V1795">
        <v>61.84</v>
      </c>
      <c r="W1795" s="3">
        <f>StockData[[#This Row],[CLOSE]]-StockData[[#This Row],[PREV. CLOSE]]</f>
        <v>-4.5</v>
      </c>
      <c r="X1795" s="2">
        <f>IFERROR((StockData[[#This Row],[CLOSE]]-StockData[[#This Row],[PREV. CLOSE]])/StockData[[#This Row],[PREV. CLOSE]],0)</f>
        <v>-1.104796042375066E-3</v>
      </c>
      <c r="Y1795" t="str">
        <f>IF(StockData[[#This Row],[Daily Return %]]&gt;0,"Gain",IF(StockData[[#This Row],[Daily Return %]]&lt;0,"Loss","No Change"))</f>
        <v>Loss</v>
      </c>
    </row>
    <row r="1796" spans="1:25" x14ac:dyDescent="0.3">
      <c r="A1796" s="1">
        <v>45692</v>
      </c>
      <c r="B1796" s="1" t="s">
        <v>1842</v>
      </c>
      <c r="C1796" s="1" t="s">
        <v>54</v>
      </c>
      <c r="D1796">
        <f>MONTH(StockData[[#This Row],[DATE]])</f>
        <v>2</v>
      </c>
      <c r="E1796">
        <v>2025</v>
      </c>
      <c r="F1796" t="s">
        <v>27</v>
      </c>
      <c r="G1796" t="str">
        <f>"Q"&amp;ROUNDUP(StockData[[#This Row],[Month Number]]/3,0)</f>
        <v>Q1</v>
      </c>
      <c r="H1796" s="1" t="s">
        <v>1565</v>
      </c>
      <c r="I1796" s="1" t="s">
        <v>1566</v>
      </c>
      <c r="J1796" t="s">
        <v>30</v>
      </c>
      <c r="K1796">
        <v>4083.7</v>
      </c>
      <c r="L1796">
        <v>4118.8500000000004</v>
      </c>
      <c r="M1796">
        <v>4066.05</v>
      </c>
      <c r="N1796">
        <v>4068.65</v>
      </c>
      <c r="O1796">
        <v>4105.1499999999996</v>
      </c>
      <c r="P1796">
        <v>4107.05</v>
      </c>
      <c r="Q1796">
        <v>4098</v>
      </c>
      <c r="R1796">
        <v>2547132</v>
      </c>
      <c r="S1796">
        <v>10438141551.799999</v>
      </c>
      <c r="T1796">
        <v>141942</v>
      </c>
      <c r="U1796">
        <v>1843488</v>
      </c>
      <c r="V1796">
        <v>72.38</v>
      </c>
      <c r="W1796" s="3">
        <f>StockData[[#This Row],[CLOSE]]-StockData[[#This Row],[PREV. CLOSE]]</f>
        <v>38.400000000000091</v>
      </c>
      <c r="X1796" s="2">
        <f>IFERROR((StockData[[#This Row],[CLOSE]]-StockData[[#This Row],[PREV. CLOSE]])/StockData[[#This Row],[PREV. CLOSE]],0)</f>
        <v>9.4380199820579529E-3</v>
      </c>
      <c r="Y1796" t="str">
        <f>IF(StockData[[#This Row],[Daily Return %]]&gt;0,"Gain",IF(StockData[[#This Row],[Daily Return %]]&lt;0,"Loss","No Change"))</f>
        <v>Gain</v>
      </c>
    </row>
    <row r="1797" spans="1:25" x14ac:dyDescent="0.3">
      <c r="A1797" s="1">
        <v>45693</v>
      </c>
      <c r="B1797" s="1" t="s">
        <v>1843</v>
      </c>
      <c r="C1797" s="1" t="s">
        <v>54</v>
      </c>
      <c r="D1797">
        <f>MONTH(StockData[[#This Row],[DATE]])</f>
        <v>2</v>
      </c>
      <c r="E1797">
        <v>2025</v>
      </c>
      <c r="F1797" t="s">
        <v>27</v>
      </c>
      <c r="G1797" t="str">
        <f>"Q"&amp;ROUNDUP(StockData[[#This Row],[Month Number]]/3,0)</f>
        <v>Q1</v>
      </c>
      <c r="H1797" s="1" t="s">
        <v>1565</v>
      </c>
      <c r="I1797" s="1" t="s">
        <v>1566</v>
      </c>
      <c r="J1797" t="s">
        <v>30</v>
      </c>
      <c r="K1797">
        <v>4150</v>
      </c>
      <c r="L1797">
        <v>4150</v>
      </c>
      <c r="M1797">
        <v>4076</v>
      </c>
      <c r="N1797">
        <v>4107.05</v>
      </c>
      <c r="O1797">
        <v>4086</v>
      </c>
      <c r="P1797">
        <v>4091.1</v>
      </c>
      <c r="Q1797">
        <v>4096.29</v>
      </c>
      <c r="R1797">
        <v>1693912</v>
      </c>
      <c r="S1797">
        <v>6938752665.75</v>
      </c>
      <c r="T1797">
        <v>130235</v>
      </c>
      <c r="U1797">
        <v>1199334</v>
      </c>
      <c r="V1797">
        <v>70.8</v>
      </c>
      <c r="W1797" s="3">
        <f>StockData[[#This Row],[CLOSE]]-StockData[[#This Row],[PREV. CLOSE]]</f>
        <v>-15.950000000000273</v>
      </c>
      <c r="X1797" s="2">
        <f>IFERROR((StockData[[#This Row],[CLOSE]]-StockData[[#This Row],[PREV. CLOSE]])/StockData[[#This Row],[PREV. CLOSE]],0)</f>
        <v>-3.8835660632328003E-3</v>
      </c>
      <c r="Y1797" t="str">
        <f>IF(StockData[[#This Row],[Daily Return %]]&gt;0,"Gain",IF(StockData[[#This Row],[Daily Return %]]&lt;0,"Loss","No Change"))</f>
        <v>Loss</v>
      </c>
    </row>
    <row r="1798" spans="1:25" x14ac:dyDescent="0.3">
      <c r="A1798" s="1">
        <v>45694</v>
      </c>
      <c r="B1798" s="1" t="s">
        <v>1844</v>
      </c>
      <c r="C1798" s="1" t="s">
        <v>54</v>
      </c>
      <c r="D1798">
        <f>MONTH(StockData[[#This Row],[DATE]])</f>
        <v>2</v>
      </c>
      <c r="E1798">
        <v>2025</v>
      </c>
      <c r="F1798" t="s">
        <v>27</v>
      </c>
      <c r="G1798" t="str">
        <f>"Q"&amp;ROUNDUP(StockData[[#This Row],[Month Number]]/3,0)</f>
        <v>Q1</v>
      </c>
      <c r="H1798" s="1" t="s">
        <v>1565</v>
      </c>
      <c r="I1798" s="1" t="s">
        <v>1566</v>
      </c>
      <c r="J1798" t="s">
        <v>30</v>
      </c>
      <c r="K1798">
        <v>4105.3999999999996</v>
      </c>
      <c r="L1798">
        <v>4139.5</v>
      </c>
      <c r="M1798">
        <v>4051.55</v>
      </c>
      <c r="N1798">
        <v>4091.1</v>
      </c>
      <c r="O1798">
        <v>4087</v>
      </c>
      <c r="P1798">
        <v>4082.75</v>
      </c>
      <c r="Q1798">
        <v>4080.65</v>
      </c>
      <c r="R1798">
        <v>2284536</v>
      </c>
      <c r="S1798">
        <v>9322389842.5</v>
      </c>
      <c r="T1798">
        <v>183903</v>
      </c>
      <c r="U1798">
        <v>1396375</v>
      </c>
      <c r="V1798">
        <v>61.12</v>
      </c>
      <c r="W1798" s="3">
        <f>StockData[[#This Row],[CLOSE]]-StockData[[#This Row],[PREV. CLOSE]]</f>
        <v>-8.3499999999999091</v>
      </c>
      <c r="X1798" s="2">
        <f>IFERROR((StockData[[#This Row],[CLOSE]]-StockData[[#This Row],[PREV. CLOSE]])/StockData[[#This Row],[PREV. CLOSE]],0)</f>
        <v>-2.0410158637041162E-3</v>
      </c>
      <c r="Y1798" t="str">
        <f>IF(StockData[[#This Row],[Daily Return %]]&gt;0,"Gain",IF(StockData[[#This Row],[Daily Return %]]&lt;0,"Loss","No Change"))</f>
        <v>Loss</v>
      </c>
    </row>
    <row r="1799" spans="1:25" x14ac:dyDescent="0.3">
      <c r="A1799" s="1">
        <v>45695</v>
      </c>
      <c r="B1799" s="1" t="s">
        <v>1845</v>
      </c>
      <c r="C1799" s="1" t="s">
        <v>54</v>
      </c>
      <c r="D1799">
        <f>MONTH(StockData[[#This Row],[DATE]])</f>
        <v>2</v>
      </c>
      <c r="E1799">
        <v>2025</v>
      </c>
      <c r="F1799" t="s">
        <v>27</v>
      </c>
      <c r="G1799" t="str">
        <f>"Q"&amp;ROUNDUP(StockData[[#This Row],[Month Number]]/3,0)</f>
        <v>Q1</v>
      </c>
      <c r="H1799" s="1" t="s">
        <v>1565</v>
      </c>
      <c r="I1799" s="1" t="s">
        <v>1566</v>
      </c>
      <c r="J1799" t="s">
        <v>30</v>
      </c>
      <c r="K1799">
        <v>4090</v>
      </c>
      <c r="L1799">
        <v>4090</v>
      </c>
      <c r="M1799">
        <v>4008</v>
      </c>
      <c r="N1799">
        <v>4082.75</v>
      </c>
      <c r="O1799">
        <v>4032</v>
      </c>
      <c r="P1799">
        <v>4029.4</v>
      </c>
      <c r="Q1799">
        <v>4033.06</v>
      </c>
      <c r="R1799">
        <v>1548940</v>
      </c>
      <c r="S1799">
        <v>6246965406.3999996</v>
      </c>
      <c r="T1799">
        <v>177110</v>
      </c>
      <c r="U1799">
        <v>993255</v>
      </c>
      <c r="V1799">
        <v>64.12</v>
      </c>
      <c r="W1799" s="3">
        <f>StockData[[#This Row],[CLOSE]]-StockData[[#This Row],[PREV. CLOSE]]</f>
        <v>-53.349999999999909</v>
      </c>
      <c r="X1799" s="2">
        <f>IFERROR((StockData[[#This Row],[CLOSE]]-StockData[[#This Row],[PREV. CLOSE]])/StockData[[#This Row],[PREV. CLOSE]],0)</f>
        <v>-1.3067172861429161E-2</v>
      </c>
      <c r="Y1799" t="str">
        <f>IF(StockData[[#This Row],[Daily Return %]]&gt;0,"Gain",IF(StockData[[#This Row],[Daily Return %]]&lt;0,"Loss","No Change"))</f>
        <v>Loss</v>
      </c>
    </row>
    <row r="1800" spans="1:25" x14ac:dyDescent="0.3">
      <c r="A1800" s="1">
        <v>45698</v>
      </c>
      <c r="B1800" s="1" t="s">
        <v>1846</v>
      </c>
      <c r="C1800" s="1" t="s">
        <v>54</v>
      </c>
      <c r="D1800">
        <f>MONTH(StockData[[#This Row],[DATE]])</f>
        <v>2</v>
      </c>
      <c r="E1800">
        <v>2025</v>
      </c>
      <c r="F1800" t="s">
        <v>27</v>
      </c>
      <c r="G1800" t="str">
        <f>"Q"&amp;ROUNDUP(StockData[[#This Row],[Month Number]]/3,0)</f>
        <v>Q1</v>
      </c>
      <c r="H1800" s="1" t="s">
        <v>1565</v>
      </c>
      <c r="I1800" s="1" t="s">
        <v>1566</v>
      </c>
      <c r="J1800" t="s">
        <v>30</v>
      </c>
      <c r="K1800">
        <v>4040</v>
      </c>
      <c r="L1800">
        <v>4052</v>
      </c>
      <c r="M1800">
        <v>4014.35</v>
      </c>
      <c r="N1800">
        <v>4029.4</v>
      </c>
      <c r="O1800">
        <v>4034</v>
      </c>
      <c r="P1800">
        <v>4036.95</v>
      </c>
      <c r="Q1800">
        <v>4035.26</v>
      </c>
      <c r="R1800">
        <v>1339511</v>
      </c>
      <c r="S1800">
        <v>5405279190.4499998</v>
      </c>
      <c r="T1800">
        <v>133697</v>
      </c>
      <c r="U1800">
        <v>891261</v>
      </c>
      <c r="V1800">
        <v>66.540000000000006</v>
      </c>
      <c r="W1800" s="3">
        <f>StockData[[#This Row],[CLOSE]]-StockData[[#This Row],[PREV. CLOSE]]</f>
        <v>7.5499999999997272</v>
      </c>
      <c r="X1800" s="2">
        <f>IFERROR((StockData[[#This Row],[CLOSE]]-StockData[[#This Row],[PREV. CLOSE]])/StockData[[#This Row],[PREV. CLOSE]],0)</f>
        <v>1.8737280984761323E-3</v>
      </c>
      <c r="Y1800" t="str">
        <f>IF(StockData[[#This Row],[Daily Return %]]&gt;0,"Gain",IF(StockData[[#This Row],[Daily Return %]]&lt;0,"Loss","No Change"))</f>
        <v>Gain</v>
      </c>
    </row>
    <row r="1801" spans="1:25" x14ac:dyDescent="0.3">
      <c r="A1801" s="1">
        <v>45699</v>
      </c>
      <c r="B1801" s="1" t="s">
        <v>1847</v>
      </c>
      <c r="C1801" s="1" t="s">
        <v>54</v>
      </c>
      <c r="D1801">
        <f>MONTH(StockData[[#This Row],[DATE]])</f>
        <v>2</v>
      </c>
      <c r="E1801">
        <v>2025</v>
      </c>
      <c r="F1801" t="s">
        <v>27</v>
      </c>
      <c r="G1801" t="str">
        <f>"Q"&amp;ROUNDUP(StockData[[#This Row],[Month Number]]/3,0)</f>
        <v>Q1</v>
      </c>
      <c r="H1801" s="1" t="s">
        <v>1565</v>
      </c>
      <c r="I1801" s="1" t="s">
        <v>1566</v>
      </c>
      <c r="J1801" t="s">
        <v>30</v>
      </c>
      <c r="K1801">
        <v>4018.4</v>
      </c>
      <c r="L1801">
        <v>4040</v>
      </c>
      <c r="M1801">
        <v>3955</v>
      </c>
      <c r="N1801">
        <v>4036.95</v>
      </c>
      <c r="O1801">
        <v>3967</v>
      </c>
      <c r="P1801">
        <v>3963.55</v>
      </c>
      <c r="Q1801">
        <v>3989.58</v>
      </c>
      <c r="R1801">
        <v>1810908</v>
      </c>
      <c r="S1801">
        <v>7224758107.0500002</v>
      </c>
      <c r="T1801">
        <v>121478</v>
      </c>
      <c r="U1801">
        <v>1010823</v>
      </c>
      <c r="V1801">
        <v>55.82</v>
      </c>
      <c r="W1801" s="3">
        <f>StockData[[#This Row],[CLOSE]]-StockData[[#This Row],[PREV. CLOSE]]</f>
        <v>-73.399999999999636</v>
      </c>
      <c r="X1801" s="2">
        <f>IFERROR((StockData[[#This Row],[CLOSE]]-StockData[[#This Row],[PREV. CLOSE]])/StockData[[#This Row],[PREV. CLOSE]],0)</f>
        <v>-1.8182043374329541E-2</v>
      </c>
      <c r="Y1801" t="str">
        <f>IF(StockData[[#This Row],[Daily Return %]]&gt;0,"Gain",IF(StockData[[#This Row],[Daily Return %]]&lt;0,"Loss","No Change"))</f>
        <v>Loss</v>
      </c>
    </row>
    <row r="1802" spans="1:25" x14ac:dyDescent="0.3">
      <c r="A1802" s="1">
        <v>45700</v>
      </c>
      <c r="B1802" s="1" t="s">
        <v>1848</v>
      </c>
      <c r="C1802" s="1" t="s">
        <v>54</v>
      </c>
      <c r="D1802">
        <f>MONTH(StockData[[#This Row],[DATE]])</f>
        <v>2</v>
      </c>
      <c r="E1802">
        <v>2025</v>
      </c>
      <c r="F1802" t="s">
        <v>27</v>
      </c>
      <c r="G1802" t="str">
        <f>"Q"&amp;ROUNDUP(StockData[[#This Row],[Month Number]]/3,0)</f>
        <v>Q1</v>
      </c>
      <c r="H1802" s="1" t="s">
        <v>1565</v>
      </c>
      <c r="I1802" s="1" t="s">
        <v>1566</v>
      </c>
      <c r="J1802" t="s">
        <v>30</v>
      </c>
      <c r="K1802">
        <v>3971.1</v>
      </c>
      <c r="L1802">
        <v>4021.75</v>
      </c>
      <c r="M1802">
        <v>3940.15</v>
      </c>
      <c r="N1802">
        <v>3963.55</v>
      </c>
      <c r="O1802">
        <v>3956.25</v>
      </c>
      <c r="P1802">
        <v>3950.15</v>
      </c>
      <c r="Q1802">
        <v>3978.32</v>
      </c>
      <c r="R1802">
        <v>1678002</v>
      </c>
      <c r="S1802">
        <v>6675628781.9499998</v>
      </c>
      <c r="T1802">
        <v>128576</v>
      </c>
      <c r="U1802">
        <v>877252</v>
      </c>
      <c r="V1802">
        <v>52.28</v>
      </c>
      <c r="W1802" s="3">
        <f>StockData[[#This Row],[CLOSE]]-StockData[[#This Row],[PREV. CLOSE]]</f>
        <v>-13.400000000000091</v>
      </c>
      <c r="X1802" s="2">
        <f>IFERROR((StockData[[#This Row],[CLOSE]]-StockData[[#This Row],[PREV. CLOSE]])/StockData[[#This Row],[PREV. CLOSE]],0)</f>
        <v>-3.3808076093401348E-3</v>
      </c>
      <c r="Y1802" t="str">
        <f>IF(StockData[[#This Row],[Daily Return %]]&gt;0,"Gain",IF(StockData[[#This Row],[Daily Return %]]&lt;0,"Loss","No Change"))</f>
        <v>Loss</v>
      </c>
    </row>
    <row r="1803" spans="1:25" x14ac:dyDescent="0.3">
      <c r="A1803" s="1">
        <v>45701</v>
      </c>
      <c r="B1803" s="1" t="s">
        <v>1849</v>
      </c>
      <c r="C1803" s="1" t="s">
        <v>54</v>
      </c>
      <c r="D1803">
        <f>MONTH(StockData[[#This Row],[DATE]])</f>
        <v>2</v>
      </c>
      <c r="E1803">
        <v>2025</v>
      </c>
      <c r="F1803" t="s">
        <v>27</v>
      </c>
      <c r="G1803" t="str">
        <f>"Q"&amp;ROUNDUP(StockData[[#This Row],[Month Number]]/3,0)</f>
        <v>Q1</v>
      </c>
      <c r="H1803" s="1" t="s">
        <v>1565</v>
      </c>
      <c r="I1803" s="1" t="s">
        <v>1566</v>
      </c>
      <c r="J1803" t="s">
        <v>30</v>
      </c>
      <c r="K1803">
        <v>3968</v>
      </c>
      <c r="L1803">
        <v>3984.45</v>
      </c>
      <c r="M1803">
        <v>3902.25</v>
      </c>
      <c r="N1803">
        <v>3950.15</v>
      </c>
      <c r="O1803">
        <v>3920</v>
      </c>
      <c r="P1803">
        <v>3910.15</v>
      </c>
      <c r="Q1803">
        <v>3930.8</v>
      </c>
      <c r="R1803">
        <v>2277310</v>
      </c>
      <c r="S1803">
        <v>8951639767.6000004</v>
      </c>
      <c r="T1803">
        <v>163030</v>
      </c>
      <c r="U1803">
        <v>1498339</v>
      </c>
      <c r="V1803">
        <v>65.790000000000006</v>
      </c>
      <c r="W1803" s="3">
        <f>StockData[[#This Row],[CLOSE]]-StockData[[#This Row],[PREV. CLOSE]]</f>
        <v>-40</v>
      </c>
      <c r="X1803" s="2">
        <f>IFERROR((StockData[[#This Row],[CLOSE]]-StockData[[#This Row],[PREV. CLOSE]])/StockData[[#This Row],[PREV. CLOSE]],0)</f>
        <v>-1.0126197739326355E-2</v>
      </c>
      <c r="Y1803" t="str">
        <f>IF(StockData[[#This Row],[Daily Return %]]&gt;0,"Gain",IF(StockData[[#This Row],[Daily Return %]]&lt;0,"Loss","No Change"))</f>
        <v>Loss</v>
      </c>
    </row>
    <row r="1804" spans="1:25" x14ac:dyDescent="0.3">
      <c r="A1804" s="1">
        <v>45702</v>
      </c>
      <c r="B1804" s="1" t="s">
        <v>1850</v>
      </c>
      <c r="C1804" s="1" t="s">
        <v>54</v>
      </c>
      <c r="D1804">
        <f>MONTH(StockData[[#This Row],[DATE]])</f>
        <v>2</v>
      </c>
      <c r="E1804">
        <v>2025</v>
      </c>
      <c r="F1804" t="s">
        <v>27</v>
      </c>
      <c r="G1804" t="str">
        <f>"Q"&amp;ROUNDUP(StockData[[#This Row],[Month Number]]/3,0)</f>
        <v>Q1</v>
      </c>
      <c r="H1804" s="1" t="s">
        <v>1565</v>
      </c>
      <c r="I1804" s="1" t="s">
        <v>1566</v>
      </c>
      <c r="J1804" t="s">
        <v>30</v>
      </c>
      <c r="K1804">
        <v>3925</v>
      </c>
      <c r="L1804">
        <v>3948</v>
      </c>
      <c r="M1804">
        <v>3900</v>
      </c>
      <c r="N1804">
        <v>3910.15</v>
      </c>
      <c r="O1804">
        <v>3928</v>
      </c>
      <c r="P1804">
        <v>3934.85</v>
      </c>
      <c r="Q1804">
        <v>3921.57</v>
      </c>
      <c r="R1804">
        <v>1681975</v>
      </c>
      <c r="S1804">
        <v>6595986554.0500002</v>
      </c>
      <c r="T1804">
        <v>163805</v>
      </c>
      <c r="U1804">
        <v>1123005</v>
      </c>
      <c r="V1804">
        <v>66.77</v>
      </c>
      <c r="W1804" s="3">
        <f>StockData[[#This Row],[CLOSE]]-StockData[[#This Row],[PREV. CLOSE]]</f>
        <v>24.699999999999818</v>
      </c>
      <c r="X1804" s="2">
        <f>IFERROR((StockData[[#This Row],[CLOSE]]-StockData[[#This Row],[PREV. CLOSE]])/StockData[[#This Row],[PREV. CLOSE]],0)</f>
        <v>6.3168932138152802E-3</v>
      </c>
      <c r="Y1804" t="str">
        <f>IF(StockData[[#This Row],[Daily Return %]]&gt;0,"Gain",IF(StockData[[#This Row],[Daily Return %]]&lt;0,"Loss","No Change"))</f>
        <v>Gain</v>
      </c>
    </row>
    <row r="1805" spans="1:25" x14ac:dyDescent="0.3">
      <c r="A1805" s="1">
        <v>45705</v>
      </c>
      <c r="B1805" s="1" t="s">
        <v>1851</v>
      </c>
      <c r="C1805" s="1" t="s">
        <v>54</v>
      </c>
      <c r="D1805">
        <f>MONTH(StockData[[#This Row],[DATE]])</f>
        <v>2</v>
      </c>
      <c r="E1805">
        <v>2025</v>
      </c>
      <c r="F1805" t="s">
        <v>27</v>
      </c>
      <c r="G1805" t="str">
        <f>"Q"&amp;ROUNDUP(StockData[[#This Row],[Month Number]]/3,0)</f>
        <v>Q1</v>
      </c>
      <c r="H1805" s="1" t="s">
        <v>1565</v>
      </c>
      <c r="I1805" s="1" t="s">
        <v>1566</v>
      </c>
      <c r="J1805" t="s">
        <v>30</v>
      </c>
      <c r="K1805">
        <v>3856.5</v>
      </c>
      <c r="L1805">
        <v>3934</v>
      </c>
      <c r="M1805">
        <v>3856.2</v>
      </c>
      <c r="N1805">
        <v>3934.85</v>
      </c>
      <c r="O1805">
        <v>3908</v>
      </c>
      <c r="P1805">
        <v>3904.5</v>
      </c>
      <c r="Q1805">
        <v>3911.78</v>
      </c>
      <c r="R1805">
        <v>1799806</v>
      </c>
      <c r="S1805">
        <v>7040439519.8000002</v>
      </c>
      <c r="T1805">
        <v>168626</v>
      </c>
      <c r="U1805">
        <v>1224845</v>
      </c>
      <c r="V1805">
        <v>68.05</v>
      </c>
      <c r="W1805" s="3">
        <f>StockData[[#This Row],[CLOSE]]-StockData[[#This Row],[PREV. CLOSE]]</f>
        <v>-30.349999999999909</v>
      </c>
      <c r="X1805" s="2">
        <f>IFERROR((StockData[[#This Row],[CLOSE]]-StockData[[#This Row],[PREV. CLOSE]])/StockData[[#This Row],[PREV. CLOSE]],0)</f>
        <v>-7.7131275652184729E-3</v>
      </c>
      <c r="Y1805" t="str">
        <f>IF(StockData[[#This Row],[Daily Return %]]&gt;0,"Gain",IF(StockData[[#This Row],[Daily Return %]]&lt;0,"Loss","No Change"))</f>
        <v>Loss</v>
      </c>
    </row>
    <row r="1806" spans="1:25" x14ac:dyDescent="0.3">
      <c r="A1806" s="1">
        <v>45706</v>
      </c>
      <c r="B1806" s="1" t="s">
        <v>1852</v>
      </c>
      <c r="C1806" s="1" t="s">
        <v>54</v>
      </c>
      <c r="D1806">
        <f>MONTH(StockData[[#This Row],[DATE]])</f>
        <v>2</v>
      </c>
      <c r="E1806">
        <v>2025</v>
      </c>
      <c r="F1806" t="s">
        <v>27</v>
      </c>
      <c r="G1806" t="str">
        <f>"Q"&amp;ROUNDUP(StockData[[#This Row],[Month Number]]/3,0)</f>
        <v>Q1</v>
      </c>
      <c r="H1806" s="1" t="s">
        <v>1565</v>
      </c>
      <c r="I1806" s="1" t="s">
        <v>1566</v>
      </c>
      <c r="J1806" t="s">
        <v>30</v>
      </c>
      <c r="K1806">
        <v>3898.4</v>
      </c>
      <c r="L1806">
        <v>3924.4</v>
      </c>
      <c r="M1806">
        <v>3864.5</v>
      </c>
      <c r="N1806">
        <v>3904.5</v>
      </c>
      <c r="O1806">
        <v>3873</v>
      </c>
      <c r="P1806">
        <v>3873.2</v>
      </c>
      <c r="Q1806">
        <v>3891.66</v>
      </c>
      <c r="R1806">
        <v>2149879</v>
      </c>
      <c r="S1806">
        <v>8366596747.5500002</v>
      </c>
      <c r="T1806">
        <v>135773</v>
      </c>
      <c r="U1806">
        <v>1516041</v>
      </c>
      <c r="V1806">
        <v>70.52</v>
      </c>
      <c r="W1806" s="3">
        <f>StockData[[#This Row],[CLOSE]]-StockData[[#This Row],[PREV. CLOSE]]</f>
        <v>-31.300000000000182</v>
      </c>
      <c r="X1806" s="2">
        <f>IFERROR((StockData[[#This Row],[CLOSE]]-StockData[[#This Row],[PREV. CLOSE]])/StockData[[#This Row],[PREV. CLOSE]],0)</f>
        <v>-8.0163913433218548E-3</v>
      </c>
      <c r="Y1806" t="str">
        <f>IF(StockData[[#This Row],[Daily Return %]]&gt;0,"Gain",IF(StockData[[#This Row],[Daily Return %]]&lt;0,"Loss","No Change"))</f>
        <v>Loss</v>
      </c>
    </row>
    <row r="1807" spans="1:25" x14ac:dyDescent="0.3">
      <c r="A1807" s="1">
        <v>45707</v>
      </c>
      <c r="B1807" s="1" t="s">
        <v>1853</v>
      </c>
      <c r="C1807" s="1" t="s">
        <v>54</v>
      </c>
      <c r="D1807">
        <f>MONTH(StockData[[#This Row],[DATE]])</f>
        <v>2</v>
      </c>
      <c r="E1807">
        <v>2025</v>
      </c>
      <c r="F1807" t="s">
        <v>27</v>
      </c>
      <c r="G1807" t="str">
        <f>"Q"&amp;ROUNDUP(StockData[[#This Row],[Month Number]]/3,0)</f>
        <v>Q1</v>
      </c>
      <c r="H1807" s="1" t="s">
        <v>1565</v>
      </c>
      <c r="I1807" s="1" t="s">
        <v>1566</v>
      </c>
      <c r="J1807" t="s">
        <v>30</v>
      </c>
      <c r="K1807">
        <v>3872.2</v>
      </c>
      <c r="L1807">
        <v>3874.95</v>
      </c>
      <c r="M1807">
        <v>3768.15</v>
      </c>
      <c r="N1807">
        <v>3873.2</v>
      </c>
      <c r="O1807">
        <v>3785</v>
      </c>
      <c r="P1807">
        <v>3784.1</v>
      </c>
      <c r="Q1807">
        <v>3796.48</v>
      </c>
      <c r="R1807">
        <v>4366672</v>
      </c>
      <c r="S1807">
        <v>16578004180.700001</v>
      </c>
      <c r="T1807">
        <v>229923</v>
      </c>
      <c r="U1807">
        <v>3134639</v>
      </c>
      <c r="V1807">
        <v>71.790000000000006</v>
      </c>
      <c r="W1807" s="3">
        <f>StockData[[#This Row],[CLOSE]]-StockData[[#This Row],[PREV. CLOSE]]</f>
        <v>-89.099999999999909</v>
      </c>
      <c r="X1807" s="2">
        <f>IFERROR((StockData[[#This Row],[CLOSE]]-StockData[[#This Row],[PREV. CLOSE]])/StockData[[#This Row],[PREV. CLOSE]],0)</f>
        <v>-2.3004234224930267E-2</v>
      </c>
      <c r="Y1807" t="str">
        <f>IF(StockData[[#This Row],[Daily Return %]]&gt;0,"Gain",IF(StockData[[#This Row],[Daily Return %]]&lt;0,"Loss","No Change"))</f>
        <v>Loss</v>
      </c>
    </row>
    <row r="1808" spans="1:25" x14ac:dyDescent="0.3">
      <c r="A1808" s="1">
        <v>45708</v>
      </c>
      <c r="B1808" s="1" t="s">
        <v>1854</v>
      </c>
      <c r="C1808" s="1" t="s">
        <v>54</v>
      </c>
      <c r="D1808">
        <f>MONTH(StockData[[#This Row],[DATE]])</f>
        <v>2</v>
      </c>
      <c r="E1808">
        <v>2025</v>
      </c>
      <c r="F1808" t="s">
        <v>27</v>
      </c>
      <c r="G1808" t="str">
        <f>"Q"&amp;ROUNDUP(StockData[[#This Row],[Month Number]]/3,0)</f>
        <v>Q1</v>
      </c>
      <c r="H1808" s="1" t="s">
        <v>1565</v>
      </c>
      <c r="I1808" s="1" t="s">
        <v>1566</v>
      </c>
      <c r="J1808" t="s">
        <v>30</v>
      </c>
      <c r="K1808">
        <v>3761.5</v>
      </c>
      <c r="L1808">
        <v>3788</v>
      </c>
      <c r="M1808">
        <v>3751.3</v>
      </c>
      <c r="N1808">
        <v>3784.1</v>
      </c>
      <c r="O1808">
        <v>3788</v>
      </c>
      <c r="P1808">
        <v>3779.4</v>
      </c>
      <c r="Q1808">
        <v>3772.99</v>
      </c>
      <c r="R1808">
        <v>2888572</v>
      </c>
      <c r="S1808">
        <v>10898564437.85</v>
      </c>
      <c r="T1808">
        <v>184053</v>
      </c>
      <c r="U1808">
        <v>2195342</v>
      </c>
      <c r="V1808">
        <v>76</v>
      </c>
      <c r="W1808" s="3">
        <f>StockData[[#This Row],[CLOSE]]-StockData[[#This Row],[PREV. CLOSE]]</f>
        <v>-4.6999999999998181</v>
      </c>
      <c r="X1808" s="2">
        <f>IFERROR((StockData[[#This Row],[CLOSE]]-StockData[[#This Row],[PREV. CLOSE]])/StockData[[#This Row],[PREV. CLOSE]],0)</f>
        <v>-1.2420390581643769E-3</v>
      </c>
      <c r="Y1808" t="str">
        <f>IF(StockData[[#This Row],[Daily Return %]]&gt;0,"Gain",IF(StockData[[#This Row],[Daily Return %]]&lt;0,"Loss","No Change"))</f>
        <v>Loss</v>
      </c>
    </row>
    <row r="1809" spans="1:25" x14ac:dyDescent="0.3">
      <c r="A1809" s="1">
        <v>45709</v>
      </c>
      <c r="B1809" s="1" t="s">
        <v>1855</v>
      </c>
      <c r="C1809" s="1" t="s">
        <v>54</v>
      </c>
      <c r="D1809">
        <f>MONTH(StockData[[#This Row],[DATE]])</f>
        <v>2</v>
      </c>
      <c r="E1809">
        <v>2025</v>
      </c>
      <c r="F1809" t="s">
        <v>27</v>
      </c>
      <c r="G1809" t="str">
        <f>"Q"&amp;ROUNDUP(StockData[[#This Row],[Month Number]]/3,0)</f>
        <v>Q1</v>
      </c>
      <c r="H1809" s="1" t="s">
        <v>1565</v>
      </c>
      <c r="I1809" s="1" t="s">
        <v>1566</v>
      </c>
      <c r="J1809" t="s">
        <v>30</v>
      </c>
      <c r="K1809">
        <v>3776.1</v>
      </c>
      <c r="L1809">
        <v>3817</v>
      </c>
      <c r="M1809">
        <v>3775</v>
      </c>
      <c r="N1809">
        <v>3779.4</v>
      </c>
      <c r="O1809">
        <v>3789.9</v>
      </c>
      <c r="P1809">
        <v>3786</v>
      </c>
      <c r="Q1809">
        <v>3792.04</v>
      </c>
      <c r="R1809">
        <v>1833931</v>
      </c>
      <c r="S1809">
        <v>6954338537.8000002</v>
      </c>
      <c r="T1809">
        <v>125392</v>
      </c>
      <c r="U1809">
        <v>1159950</v>
      </c>
      <c r="V1809">
        <v>63.25</v>
      </c>
      <c r="W1809" s="3">
        <f>StockData[[#This Row],[CLOSE]]-StockData[[#This Row],[PREV. CLOSE]]</f>
        <v>6.5999999999999091</v>
      </c>
      <c r="X1809" s="2">
        <f>IFERROR((StockData[[#This Row],[CLOSE]]-StockData[[#This Row],[PREV. CLOSE]])/StockData[[#This Row],[PREV. CLOSE]],0)</f>
        <v>1.7463089379266309E-3</v>
      </c>
      <c r="Y1809" t="str">
        <f>IF(StockData[[#This Row],[Daily Return %]]&gt;0,"Gain",IF(StockData[[#This Row],[Daily Return %]]&lt;0,"Loss","No Change"))</f>
        <v>Gain</v>
      </c>
    </row>
    <row r="1810" spans="1:25" x14ac:dyDescent="0.3">
      <c r="A1810" s="1">
        <v>45712</v>
      </c>
      <c r="B1810" s="1" t="s">
        <v>1856</v>
      </c>
      <c r="C1810" s="1" t="s">
        <v>54</v>
      </c>
      <c r="D1810">
        <f>MONTH(StockData[[#This Row],[DATE]])</f>
        <v>2</v>
      </c>
      <c r="E1810">
        <v>2025</v>
      </c>
      <c r="F1810" t="s">
        <v>27</v>
      </c>
      <c r="G1810" t="str">
        <f>"Q"&amp;ROUNDUP(StockData[[#This Row],[Month Number]]/3,0)</f>
        <v>Q1</v>
      </c>
      <c r="H1810" s="1" t="s">
        <v>1565</v>
      </c>
      <c r="I1810" s="1" t="s">
        <v>1566</v>
      </c>
      <c r="J1810" t="s">
        <v>30</v>
      </c>
      <c r="K1810">
        <v>3743.15</v>
      </c>
      <c r="L1810">
        <v>3763.2</v>
      </c>
      <c r="M1810">
        <v>3670</v>
      </c>
      <c r="N1810">
        <v>3786</v>
      </c>
      <c r="O1810">
        <v>3671</v>
      </c>
      <c r="P1810">
        <v>3675.6</v>
      </c>
      <c r="Q1810">
        <v>3701.2</v>
      </c>
      <c r="R1810">
        <v>2508516</v>
      </c>
      <c r="S1810">
        <v>9284523845.2000008</v>
      </c>
      <c r="T1810">
        <v>172279</v>
      </c>
      <c r="U1810">
        <v>1828578</v>
      </c>
      <c r="V1810">
        <v>72.89</v>
      </c>
      <c r="W1810" s="3">
        <f>StockData[[#This Row],[CLOSE]]-StockData[[#This Row],[PREV. CLOSE]]</f>
        <v>-110.40000000000009</v>
      </c>
      <c r="X1810" s="2">
        <f>IFERROR((StockData[[#This Row],[CLOSE]]-StockData[[#This Row],[PREV. CLOSE]])/StockData[[#This Row],[PREV. CLOSE]],0)</f>
        <v>-2.9160063391442181E-2</v>
      </c>
      <c r="Y1810" t="str">
        <f>IF(StockData[[#This Row],[Daily Return %]]&gt;0,"Gain",IF(StockData[[#This Row],[Daily Return %]]&lt;0,"Loss","No Change"))</f>
        <v>Loss</v>
      </c>
    </row>
    <row r="1811" spans="1:25" x14ac:dyDescent="0.3">
      <c r="A1811" s="1">
        <v>45713</v>
      </c>
      <c r="B1811" s="1" t="s">
        <v>1857</v>
      </c>
      <c r="C1811" s="1" t="s">
        <v>54</v>
      </c>
      <c r="D1811">
        <f>MONTH(StockData[[#This Row],[DATE]])</f>
        <v>2</v>
      </c>
      <c r="E1811">
        <v>2025</v>
      </c>
      <c r="F1811" t="s">
        <v>27</v>
      </c>
      <c r="G1811" t="str">
        <f>"Q"&amp;ROUNDUP(StockData[[#This Row],[Month Number]]/3,0)</f>
        <v>Q1</v>
      </c>
      <c r="H1811" s="1" t="s">
        <v>1565</v>
      </c>
      <c r="I1811" s="1" t="s">
        <v>1566</v>
      </c>
      <c r="J1811" t="s">
        <v>30</v>
      </c>
      <c r="K1811">
        <v>3625</v>
      </c>
      <c r="L1811">
        <v>3658</v>
      </c>
      <c r="M1811">
        <v>3621.25</v>
      </c>
      <c r="N1811">
        <v>3675.6</v>
      </c>
      <c r="O1811">
        <v>3627</v>
      </c>
      <c r="P1811">
        <v>3629.55</v>
      </c>
      <c r="Q1811">
        <v>3638.67</v>
      </c>
      <c r="R1811">
        <v>4101954</v>
      </c>
      <c r="S1811">
        <v>14925647967.549999</v>
      </c>
      <c r="T1811">
        <v>198489</v>
      </c>
      <c r="U1811">
        <v>2871986</v>
      </c>
      <c r="V1811">
        <v>70.02</v>
      </c>
      <c r="W1811" s="3">
        <f>StockData[[#This Row],[CLOSE]]-StockData[[#This Row],[PREV. CLOSE]]</f>
        <v>-46.049999999999727</v>
      </c>
      <c r="X1811" s="2">
        <f>IFERROR((StockData[[#This Row],[CLOSE]]-StockData[[#This Row],[PREV. CLOSE]])/StockData[[#This Row],[PREV. CLOSE]],0)</f>
        <v>-1.2528566764609785E-2</v>
      </c>
      <c r="Y1811" t="str">
        <f>IF(StockData[[#This Row],[Daily Return %]]&gt;0,"Gain",IF(StockData[[#This Row],[Daily Return %]]&lt;0,"Loss","No Change"))</f>
        <v>Loss</v>
      </c>
    </row>
    <row r="1812" spans="1:25" x14ac:dyDescent="0.3">
      <c r="A1812" s="1">
        <v>45715</v>
      </c>
      <c r="B1812" s="1" t="s">
        <v>1858</v>
      </c>
      <c r="C1812" s="1" t="s">
        <v>54</v>
      </c>
      <c r="D1812">
        <f>MONTH(StockData[[#This Row],[DATE]])</f>
        <v>2</v>
      </c>
      <c r="E1812">
        <v>2025</v>
      </c>
      <c r="F1812" t="s">
        <v>27</v>
      </c>
      <c r="G1812" t="str">
        <f>"Q"&amp;ROUNDUP(StockData[[#This Row],[Month Number]]/3,0)</f>
        <v>Q1</v>
      </c>
      <c r="H1812" s="1" t="s">
        <v>1565</v>
      </c>
      <c r="I1812" s="1" t="s">
        <v>1566</v>
      </c>
      <c r="J1812" t="s">
        <v>30</v>
      </c>
      <c r="K1812">
        <v>3611.7</v>
      </c>
      <c r="L1812">
        <v>3638</v>
      </c>
      <c r="M1812">
        <v>3600.7</v>
      </c>
      <c r="N1812">
        <v>3629.55</v>
      </c>
      <c r="O1812">
        <v>3608.05</v>
      </c>
      <c r="P1812">
        <v>3612.55</v>
      </c>
      <c r="Q1812">
        <v>3613.5</v>
      </c>
      <c r="R1812">
        <v>3823856</v>
      </c>
      <c r="S1812">
        <v>13817496735.799999</v>
      </c>
      <c r="T1812">
        <v>212465</v>
      </c>
      <c r="U1812">
        <v>3058793</v>
      </c>
      <c r="V1812">
        <v>79.989999999999995</v>
      </c>
      <c r="W1812" s="3">
        <f>StockData[[#This Row],[CLOSE]]-StockData[[#This Row],[PREV. CLOSE]]</f>
        <v>-17</v>
      </c>
      <c r="X1812" s="2">
        <f>IFERROR((StockData[[#This Row],[CLOSE]]-StockData[[#This Row],[PREV. CLOSE]])/StockData[[#This Row],[PREV. CLOSE]],0)</f>
        <v>-4.683776225702911E-3</v>
      </c>
      <c r="Y1812" t="str">
        <f>IF(StockData[[#This Row],[Daily Return %]]&gt;0,"Gain",IF(StockData[[#This Row],[Daily Return %]]&lt;0,"Loss","No Change"))</f>
        <v>Loss</v>
      </c>
    </row>
    <row r="1813" spans="1:25" x14ac:dyDescent="0.3">
      <c r="A1813" s="1">
        <v>45716</v>
      </c>
      <c r="B1813" s="1" t="s">
        <v>1859</v>
      </c>
      <c r="C1813" s="1" t="s">
        <v>54</v>
      </c>
      <c r="D1813">
        <f>MONTH(StockData[[#This Row],[DATE]])</f>
        <v>2</v>
      </c>
      <c r="E1813">
        <v>2025</v>
      </c>
      <c r="F1813" t="s">
        <v>27</v>
      </c>
      <c r="G1813" t="str">
        <f>"Q"&amp;ROUNDUP(StockData[[#This Row],[Month Number]]/3,0)</f>
        <v>Q1</v>
      </c>
      <c r="H1813" s="1" t="s">
        <v>1565</v>
      </c>
      <c r="I1813" s="1" t="s">
        <v>1566</v>
      </c>
      <c r="J1813" t="s">
        <v>30</v>
      </c>
      <c r="K1813">
        <v>3584.95</v>
      </c>
      <c r="L1813">
        <v>3600</v>
      </c>
      <c r="M1813">
        <v>3457</v>
      </c>
      <c r="N1813">
        <v>3612.55</v>
      </c>
      <c r="O1813">
        <v>3478</v>
      </c>
      <c r="P1813">
        <v>3483.25</v>
      </c>
      <c r="Q1813">
        <v>3491.8</v>
      </c>
      <c r="R1813">
        <v>7085018</v>
      </c>
      <c r="S1813">
        <v>24739464379.849998</v>
      </c>
      <c r="T1813">
        <v>340110</v>
      </c>
      <c r="U1813">
        <v>5087477</v>
      </c>
      <c r="V1813">
        <v>71.81</v>
      </c>
      <c r="W1813" s="3">
        <f>StockData[[#This Row],[CLOSE]]-StockData[[#This Row],[PREV. CLOSE]]</f>
        <v>-129.30000000000018</v>
      </c>
      <c r="X1813" s="2">
        <f>IFERROR((StockData[[#This Row],[CLOSE]]-StockData[[#This Row],[PREV. CLOSE]])/StockData[[#This Row],[PREV. CLOSE]],0)</f>
        <v>-3.5791892153741865E-2</v>
      </c>
      <c r="Y1813" t="str">
        <f>IF(StockData[[#This Row],[Daily Return %]]&gt;0,"Gain",IF(StockData[[#This Row],[Daily Return %]]&lt;0,"Loss","No Change"))</f>
        <v>Loss</v>
      </c>
    </row>
    <row r="1814" spans="1:25" x14ac:dyDescent="0.3">
      <c r="A1814" s="1">
        <v>45719</v>
      </c>
      <c r="B1814" s="1" t="s">
        <v>1860</v>
      </c>
      <c r="C1814" s="1" t="s">
        <v>76</v>
      </c>
      <c r="D1814">
        <f>MONTH(StockData[[#This Row],[DATE]])</f>
        <v>3</v>
      </c>
      <c r="E1814">
        <v>2025</v>
      </c>
      <c r="F1814" t="s">
        <v>27</v>
      </c>
      <c r="G1814" t="str">
        <f>"Q"&amp;ROUNDUP(StockData[[#This Row],[Month Number]]/3,0)</f>
        <v>Q1</v>
      </c>
      <c r="H1814" s="1" t="s">
        <v>1565</v>
      </c>
      <c r="I1814" s="1" t="s">
        <v>1566</v>
      </c>
      <c r="J1814" t="s">
        <v>30</v>
      </c>
      <c r="K1814">
        <v>3485</v>
      </c>
      <c r="L1814">
        <v>3523.25</v>
      </c>
      <c r="M1814">
        <v>3476.15</v>
      </c>
      <c r="N1814">
        <v>3483.25</v>
      </c>
      <c r="O1814">
        <v>3506</v>
      </c>
      <c r="P1814">
        <v>3493.05</v>
      </c>
      <c r="Q1814">
        <v>3497.97</v>
      </c>
      <c r="R1814">
        <v>4990439</v>
      </c>
      <c r="S1814">
        <v>17456399246.200001</v>
      </c>
      <c r="T1814">
        <v>248034</v>
      </c>
      <c r="U1814">
        <v>3903959</v>
      </c>
      <c r="V1814">
        <v>78.23</v>
      </c>
      <c r="W1814" s="3">
        <f>StockData[[#This Row],[CLOSE]]-StockData[[#This Row],[PREV. CLOSE]]</f>
        <v>9.8000000000001819</v>
      </c>
      <c r="X1814" s="2">
        <f>IFERROR((StockData[[#This Row],[CLOSE]]-StockData[[#This Row],[PREV. CLOSE]])/StockData[[#This Row],[PREV. CLOSE]],0)</f>
        <v>2.8134644369483047E-3</v>
      </c>
      <c r="Y1814" t="str">
        <f>IF(StockData[[#This Row],[Daily Return %]]&gt;0,"Gain",IF(StockData[[#This Row],[Daily Return %]]&lt;0,"Loss","No Change"))</f>
        <v>Gain</v>
      </c>
    </row>
    <row r="1815" spans="1:25" x14ac:dyDescent="0.3">
      <c r="A1815" s="1">
        <v>45720</v>
      </c>
      <c r="B1815" s="1" t="s">
        <v>1861</v>
      </c>
      <c r="C1815" s="1" t="s">
        <v>76</v>
      </c>
      <c r="D1815">
        <f>MONTH(StockData[[#This Row],[DATE]])</f>
        <v>3</v>
      </c>
      <c r="E1815">
        <v>2025</v>
      </c>
      <c r="F1815" t="s">
        <v>27</v>
      </c>
      <c r="G1815" t="str">
        <f>"Q"&amp;ROUNDUP(StockData[[#This Row],[Month Number]]/3,0)</f>
        <v>Q1</v>
      </c>
      <c r="H1815" s="1" t="s">
        <v>1565</v>
      </c>
      <c r="I1815" s="1" t="s">
        <v>1566</v>
      </c>
      <c r="J1815" t="s">
        <v>30</v>
      </c>
      <c r="K1815">
        <v>3474</v>
      </c>
      <c r="L1815">
        <v>3551</v>
      </c>
      <c r="M1815">
        <v>3464.3</v>
      </c>
      <c r="N1815">
        <v>3493.05</v>
      </c>
      <c r="O1815">
        <v>3533</v>
      </c>
      <c r="P1815">
        <v>3532.05</v>
      </c>
      <c r="Q1815">
        <v>3518.16</v>
      </c>
      <c r="R1815">
        <v>2797737</v>
      </c>
      <c r="S1815">
        <v>9842880030.2999992</v>
      </c>
      <c r="T1815">
        <v>157084</v>
      </c>
      <c r="U1815">
        <v>1837354</v>
      </c>
      <c r="V1815">
        <v>65.67</v>
      </c>
      <c r="W1815" s="3">
        <f>StockData[[#This Row],[CLOSE]]-StockData[[#This Row],[PREV. CLOSE]]</f>
        <v>39</v>
      </c>
      <c r="X1815" s="2">
        <f>IFERROR((StockData[[#This Row],[CLOSE]]-StockData[[#This Row],[PREV. CLOSE]])/StockData[[#This Row],[PREV. CLOSE]],0)</f>
        <v>1.1165027697857172E-2</v>
      </c>
      <c r="Y1815" t="str">
        <f>IF(StockData[[#This Row],[Daily Return %]]&gt;0,"Gain",IF(StockData[[#This Row],[Daily Return %]]&lt;0,"Loss","No Change"))</f>
        <v>Gain</v>
      </c>
    </row>
    <row r="1816" spans="1:25" x14ac:dyDescent="0.3">
      <c r="A1816" s="1">
        <v>45721</v>
      </c>
      <c r="B1816" s="1" t="s">
        <v>1862</v>
      </c>
      <c r="C1816" s="1" t="s">
        <v>76</v>
      </c>
      <c r="D1816">
        <f>MONTH(StockData[[#This Row],[DATE]])</f>
        <v>3</v>
      </c>
      <c r="E1816">
        <v>2025</v>
      </c>
      <c r="F1816" t="s">
        <v>27</v>
      </c>
      <c r="G1816" t="str">
        <f>"Q"&amp;ROUNDUP(StockData[[#This Row],[Month Number]]/3,0)</f>
        <v>Q1</v>
      </c>
      <c r="H1816" s="1" t="s">
        <v>1565</v>
      </c>
      <c r="I1816" s="1" t="s">
        <v>1566</v>
      </c>
      <c r="J1816" t="s">
        <v>30</v>
      </c>
      <c r="K1816">
        <v>3520.85</v>
      </c>
      <c r="L1816">
        <v>3600.35</v>
      </c>
      <c r="M1816">
        <v>3520.85</v>
      </c>
      <c r="N1816">
        <v>3532.05</v>
      </c>
      <c r="O1816">
        <v>3557</v>
      </c>
      <c r="P1816">
        <v>3547.05</v>
      </c>
      <c r="Q1816">
        <v>3561.68</v>
      </c>
      <c r="R1816">
        <v>2501894</v>
      </c>
      <c r="S1816">
        <v>8910937236.5499992</v>
      </c>
      <c r="T1816">
        <v>145336</v>
      </c>
      <c r="U1816">
        <v>1695934</v>
      </c>
      <c r="V1816">
        <v>67.790000000000006</v>
      </c>
      <c r="W1816" s="3">
        <f>StockData[[#This Row],[CLOSE]]-StockData[[#This Row],[PREV. CLOSE]]</f>
        <v>15</v>
      </c>
      <c r="X1816" s="2">
        <f>IFERROR((StockData[[#This Row],[CLOSE]]-StockData[[#This Row],[PREV. CLOSE]])/StockData[[#This Row],[PREV. CLOSE]],0)</f>
        <v>4.2468254979402898E-3</v>
      </c>
      <c r="Y1816" t="str">
        <f>IF(StockData[[#This Row],[Daily Return %]]&gt;0,"Gain",IF(StockData[[#This Row],[Daily Return %]]&lt;0,"Loss","No Change"))</f>
        <v>Gain</v>
      </c>
    </row>
    <row r="1817" spans="1:25" x14ac:dyDescent="0.3">
      <c r="A1817" s="1">
        <v>45722</v>
      </c>
      <c r="B1817" s="1" t="s">
        <v>1863</v>
      </c>
      <c r="C1817" s="1" t="s">
        <v>76</v>
      </c>
      <c r="D1817">
        <f>MONTH(StockData[[#This Row],[DATE]])</f>
        <v>3</v>
      </c>
      <c r="E1817">
        <v>2025</v>
      </c>
      <c r="F1817" t="s">
        <v>27</v>
      </c>
      <c r="G1817" t="str">
        <f>"Q"&amp;ROUNDUP(StockData[[#This Row],[Month Number]]/3,0)</f>
        <v>Q1</v>
      </c>
      <c r="H1817" s="1" t="s">
        <v>1565</v>
      </c>
      <c r="I1817" s="1" t="s">
        <v>1566</v>
      </c>
      <c r="J1817" t="s">
        <v>30</v>
      </c>
      <c r="K1817">
        <v>3557</v>
      </c>
      <c r="L1817">
        <v>3609.45</v>
      </c>
      <c r="M1817">
        <v>3536.1</v>
      </c>
      <c r="N1817">
        <v>3547.05</v>
      </c>
      <c r="O1817">
        <v>3592.1</v>
      </c>
      <c r="P1817">
        <v>3601.6</v>
      </c>
      <c r="Q1817">
        <v>3571.61</v>
      </c>
      <c r="R1817">
        <v>2786513</v>
      </c>
      <c r="S1817">
        <v>9952339476.2000008</v>
      </c>
      <c r="T1817">
        <v>201910</v>
      </c>
      <c r="U1817">
        <v>1792915</v>
      </c>
      <c r="V1817">
        <v>64.34</v>
      </c>
      <c r="W1817" s="3">
        <f>StockData[[#This Row],[CLOSE]]-StockData[[#This Row],[PREV. CLOSE]]</f>
        <v>54.549999999999727</v>
      </c>
      <c r="X1817" s="2">
        <f>IFERROR((StockData[[#This Row],[CLOSE]]-StockData[[#This Row],[PREV. CLOSE]])/StockData[[#This Row],[PREV. CLOSE]],0)</f>
        <v>1.5378976896294026E-2</v>
      </c>
      <c r="Y1817" t="str">
        <f>IF(StockData[[#This Row],[Daily Return %]]&gt;0,"Gain",IF(StockData[[#This Row],[Daily Return %]]&lt;0,"Loss","No Change"))</f>
        <v>Gain</v>
      </c>
    </row>
    <row r="1818" spans="1:25" x14ac:dyDescent="0.3">
      <c r="A1818" s="1">
        <v>45723</v>
      </c>
      <c r="B1818" s="1" t="s">
        <v>1864</v>
      </c>
      <c r="C1818" s="1" t="s">
        <v>76</v>
      </c>
      <c r="D1818">
        <f>MONTH(StockData[[#This Row],[DATE]])</f>
        <v>3</v>
      </c>
      <c r="E1818">
        <v>2025</v>
      </c>
      <c r="F1818" t="s">
        <v>27</v>
      </c>
      <c r="G1818" t="str">
        <f>"Q"&amp;ROUNDUP(StockData[[#This Row],[Month Number]]/3,0)</f>
        <v>Q1</v>
      </c>
      <c r="H1818" s="1" t="s">
        <v>1565</v>
      </c>
      <c r="I1818" s="1" t="s">
        <v>1566</v>
      </c>
      <c r="J1818" t="s">
        <v>30</v>
      </c>
      <c r="K1818">
        <v>3600</v>
      </c>
      <c r="L1818">
        <v>3625</v>
      </c>
      <c r="M1818">
        <v>3574.4</v>
      </c>
      <c r="N1818">
        <v>3601.6</v>
      </c>
      <c r="O1818">
        <v>3602</v>
      </c>
      <c r="P1818">
        <v>3611.2</v>
      </c>
      <c r="Q1818">
        <v>3605.34</v>
      </c>
      <c r="R1818">
        <v>2051315</v>
      </c>
      <c r="S1818">
        <v>7395690221.3500004</v>
      </c>
      <c r="T1818">
        <v>131372</v>
      </c>
      <c r="U1818">
        <v>1392501</v>
      </c>
      <c r="V1818">
        <v>67.88</v>
      </c>
      <c r="W1818" s="3">
        <f>StockData[[#This Row],[CLOSE]]-StockData[[#This Row],[PREV. CLOSE]]</f>
        <v>9.5999999999999091</v>
      </c>
      <c r="X1818" s="2">
        <f>IFERROR((StockData[[#This Row],[CLOSE]]-StockData[[#This Row],[PREV. CLOSE]])/StockData[[#This Row],[PREV. CLOSE]],0)</f>
        <v>2.6654820079964206E-3</v>
      </c>
      <c r="Y1818" t="str">
        <f>IF(StockData[[#This Row],[Daily Return %]]&gt;0,"Gain",IF(StockData[[#This Row],[Daily Return %]]&lt;0,"Loss","No Change"))</f>
        <v>Gain</v>
      </c>
    </row>
    <row r="1819" spans="1:25" x14ac:dyDescent="0.3">
      <c r="A1819" s="1">
        <v>45726</v>
      </c>
      <c r="B1819" s="1" t="s">
        <v>1865</v>
      </c>
      <c r="C1819" s="1" t="s">
        <v>76</v>
      </c>
      <c r="D1819">
        <f>MONTH(StockData[[#This Row],[DATE]])</f>
        <v>3</v>
      </c>
      <c r="E1819">
        <v>2025</v>
      </c>
      <c r="F1819" t="s">
        <v>27</v>
      </c>
      <c r="G1819" t="str">
        <f>"Q"&amp;ROUNDUP(StockData[[#This Row],[Month Number]]/3,0)</f>
        <v>Q1</v>
      </c>
      <c r="H1819" s="1" t="s">
        <v>1565</v>
      </c>
      <c r="I1819" s="1" t="s">
        <v>1566</v>
      </c>
      <c r="J1819" t="s">
        <v>30</v>
      </c>
      <c r="K1819">
        <v>3606.5</v>
      </c>
      <c r="L1819">
        <v>3622.1</v>
      </c>
      <c r="M1819">
        <v>3582.6</v>
      </c>
      <c r="N1819">
        <v>3611.2</v>
      </c>
      <c r="O1819">
        <v>3589</v>
      </c>
      <c r="P1819">
        <v>3589.65</v>
      </c>
      <c r="Q1819">
        <v>3602.11</v>
      </c>
      <c r="R1819">
        <v>1004626</v>
      </c>
      <c r="S1819">
        <v>3618776661.3000002</v>
      </c>
      <c r="T1819">
        <v>75981</v>
      </c>
      <c r="U1819">
        <v>654716</v>
      </c>
      <c r="V1819">
        <v>65.17</v>
      </c>
      <c r="W1819" s="3">
        <f>StockData[[#This Row],[CLOSE]]-StockData[[#This Row],[PREV. CLOSE]]</f>
        <v>-21.549999999999727</v>
      </c>
      <c r="X1819" s="2">
        <f>IFERROR((StockData[[#This Row],[CLOSE]]-StockData[[#This Row],[PREV. CLOSE]])/StockData[[#This Row],[PREV. CLOSE]],0)</f>
        <v>-5.9675454142666508E-3</v>
      </c>
      <c r="Y1819" t="str">
        <f>IF(StockData[[#This Row],[Daily Return %]]&gt;0,"Gain",IF(StockData[[#This Row],[Daily Return %]]&lt;0,"Loss","No Change"))</f>
        <v>Loss</v>
      </c>
    </row>
    <row r="1820" spans="1:25" x14ac:dyDescent="0.3">
      <c r="A1820" s="1">
        <v>45727</v>
      </c>
      <c r="B1820" s="1" t="s">
        <v>1866</v>
      </c>
      <c r="C1820" s="1" t="s">
        <v>76</v>
      </c>
      <c r="D1820">
        <f>MONTH(StockData[[#This Row],[DATE]])</f>
        <v>3</v>
      </c>
      <c r="E1820">
        <v>2025</v>
      </c>
      <c r="F1820" t="s">
        <v>27</v>
      </c>
      <c r="G1820" t="str">
        <f>"Q"&amp;ROUNDUP(StockData[[#This Row],[Month Number]]/3,0)</f>
        <v>Q1</v>
      </c>
      <c r="H1820" s="1" t="s">
        <v>1565</v>
      </c>
      <c r="I1820" s="1" t="s">
        <v>1566</v>
      </c>
      <c r="J1820" t="s">
        <v>30</v>
      </c>
      <c r="K1820">
        <v>3558</v>
      </c>
      <c r="L1820">
        <v>3588.75</v>
      </c>
      <c r="M1820">
        <v>3537.65</v>
      </c>
      <c r="N1820">
        <v>3589.65</v>
      </c>
      <c r="O1820">
        <v>3585</v>
      </c>
      <c r="P1820">
        <v>3575.3</v>
      </c>
      <c r="Q1820">
        <v>3567.93</v>
      </c>
      <c r="R1820">
        <v>1995450</v>
      </c>
      <c r="S1820">
        <v>7119617263.5500002</v>
      </c>
      <c r="T1820">
        <v>142820</v>
      </c>
      <c r="U1820">
        <v>1305684</v>
      </c>
      <c r="V1820">
        <v>65.430000000000007</v>
      </c>
      <c r="W1820" s="3">
        <f>StockData[[#This Row],[CLOSE]]-StockData[[#This Row],[PREV. CLOSE]]</f>
        <v>-14.349999999999909</v>
      </c>
      <c r="X1820" s="2">
        <f>IFERROR((StockData[[#This Row],[CLOSE]]-StockData[[#This Row],[PREV. CLOSE]])/StockData[[#This Row],[PREV. CLOSE]],0)</f>
        <v>-3.9976042232529379E-3</v>
      </c>
      <c r="Y1820" t="str">
        <f>IF(StockData[[#This Row],[Daily Return %]]&gt;0,"Gain",IF(StockData[[#This Row],[Daily Return %]]&lt;0,"Loss","No Change"))</f>
        <v>Loss</v>
      </c>
    </row>
    <row r="1821" spans="1:25" x14ac:dyDescent="0.3">
      <c r="A1821" s="1">
        <v>45728</v>
      </c>
      <c r="B1821" s="1" t="s">
        <v>1867</v>
      </c>
      <c r="C1821" s="1" t="s">
        <v>76</v>
      </c>
      <c r="D1821">
        <f>MONTH(StockData[[#This Row],[DATE]])</f>
        <v>3</v>
      </c>
      <c r="E1821">
        <v>2025</v>
      </c>
      <c r="F1821" t="s">
        <v>27</v>
      </c>
      <c r="G1821" t="str">
        <f>"Q"&amp;ROUNDUP(StockData[[#This Row],[Month Number]]/3,0)</f>
        <v>Q1</v>
      </c>
      <c r="H1821" s="1" t="s">
        <v>1565</v>
      </c>
      <c r="I1821" s="1" t="s">
        <v>1566</v>
      </c>
      <c r="J1821" t="s">
        <v>30</v>
      </c>
      <c r="K1821">
        <v>3565</v>
      </c>
      <c r="L1821">
        <v>3569.25</v>
      </c>
      <c r="M1821">
        <v>3486.85</v>
      </c>
      <c r="N1821">
        <v>3575.3</v>
      </c>
      <c r="O1821">
        <v>3507.8</v>
      </c>
      <c r="P1821">
        <v>3506.2</v>
      </c>
      <c r="Q1821">
        <v>3504.81</v>
      </c>
      <c r="R1821">
        <v>3174167</v>
      </c>
      <c r="S1821">
        <v>11124852701.549999</v>
      </c>
      <c r="T1821">
        <v>175588</v>
      </c>
      <c r="U1821">
        <v>2049932</v>
      </c>
      <c r="V1821">
        <v>64.58</v>
      </c>
      <c r="W1821" s="3">
        <f>StockData[[#This Row],[CLOSE]]-StockData[[#This Row],[PREV. CLOSE]]</f>
        <v>-69.100000000000364</v>
      </c>
      <c r="X1821" s="2">
        <f>IFERROR((StockData[[#This Row],[CLOSE]]-StockData[[#This Row],[PREV. CLOSE]])/StockData[[#This Row],[PREV. CLOSE]],0)</f>
        <v>-1.9327049478365551E-2</v>
      </c>
      <c r="Y1821" t="str">
        <f>IF(StockData[[#This Row],[Daily Return %]]&gt;0,"Gain",IF(StockData[[#This Row],[Daily Return %]]&lt;0,"Loss","No Change"))</f>
        <v>Loss</v>
      </c>
    </row>
    <row r="1822" spans="1:25" x14ac:dyDescent="0.3">
      <c r="A1822" s="1">
        <v>45729</v>
      </c>
      <c r="B1822" s="1" t="s">
        <v>1868</v>
      </c>
      <c r="C1822" s="1" t="s">
        <v>76</v>
      </c>
      <c r="D1822">
        <f>MONTH(StockData[[#This Row],[DATE]])</f>
        <v>3</v>
      </c>
      <c r="E1822">
        <v>2025</v>
      </c>
      <c r="F1822" t="s">
        <v>27</v>
      </c>
      <c r="G1822" t="str">
        <f>"Q"&amp;ROUNDUP(StockData[[#This Row],[Month Number]]/3,0)</f>
        <v>Q1</v>
      </c>
      <c r="H1822" s="1" t="s">
        <v>1565</v>
      </c>
      <c r="I1822" s="1" t="s">
        <v>1566</v>
      </c>
      <c r="J1822" t="s">
        <v>30</v>
      </c>
      <c r="K1822">
        <v>3502.3</v>
      </c>
      <c r="L1822">
        <v>3524.3</v>
      </c>
      <c r="M1822">
        <v>3484.1</v>
      </c>
      <c r="N1822">
        <v>3506.2</v>
      </c>
      <c r="O1822">
        <v>3509.05</v>
      </c>
      <c r="P1822">
        <v>3511.05</v>
      </c>
      <c r="Q1822">
        <v>3504.71</v>
      </c>
      <c r="R1822">
        <v>1693004</v>
      </c>
      <c r="S1822">
        <v>5933491139.4499998</v>
      </c>
      <c r="T1822">
        <v>98963</v>
      </c>
      <c r="U1822">
        <v>1074125</v>
      </c>
      <c r="V1822">
        <v>63.44</v>
      </c>
      <c r="W1822" s="3">
        <f>StockData[[#This Row],[CLOSE]]-StockData[[#This Row],[PREV. CLOSE]]</f>
        <v>4.8500000000003638</v>
      </c>
      <c r="X1822" s="2">
        <f>IFERROR((StockData[[#This Row],[CLOSE]]-StockData[[#This Row],[PREV. CLOSE]])/StockData[[#This Row],[PREV. CLOSE]],0)</f>
        <v>1.3832639324625989E-3</v>
      </c>
      <c r="Y1822" t="str">
        <f>IF(StockData[[#This Row],[Daily Return %]]&gt;0,"Gain",IF(StockData[[#This Row],[Daily Return %]]&lt;0,"Loss","No Change"))</f>
        <v>Gain</v>
      </c>
    </row>
    <row r="1823" spans="1:25" x14ac:dyDescent="0.3">
      <c r="A1823" s="1">
        <v>45733</v>
      </c>
      <c r="B1823" s="1" t="s">
        <v>1869</v>
      </c>
      <c r="C1823" s="1" t="s">
        <v>76</v>
      </c>
      <c r="D1823">
        <f>MONTH(StockData[[#This Row],[DATE]])</f>
        <v>3</v>
      </c>
      <c r="E1823">
        <v>2025</v>
      </c>
      <c r="F1823" t="s">
        <v>27</v>
      </c>
      <c r="G1823" t="str">
        <f>"Q"&amp;ROUNDUP(StockData[[#This Row],[Month Number]]/3,0)</f>
        <v>Q1</v>
      </c>
      <c r="H1823" s="1" t="s">
        <v>1565</v>
      </c>
      <c r="I1823" s="1" t="s">
        <v>1566</v>
      </c>
      <c r="J1823" t="s">
        <v>30</v>
      </c>
      <c r="K1823">
        <v>3489</v>
      </c>
      <c r="L1823">
        <v>3530.45</v>
      </c>
      <c r="M1823">
        <v>3477.35</v>
      </c>
      <c r="N1823">
        <v>3511.05</v>
      </c>
      <c r="O1823">
        <v>3499.9</v>
      </c>
      <c r="P1823">
        <v>3497.7</v>
      </c>
      <c r="Q1823">
        <v>3496.62</v>
      </c>
      <c r="R1823">
        <v>2690906</v>
      </c>
      <c r="S1823">
        <v>9409068295.75</v>
      </c>
      <c r="T1823">
        <v>171510</v>
      </c>
      <c r="U1823">
        <v>1891043</v>
      </c>
      <c r="V1823">
        <v>70.28</v>
      </c>
      <c r="W1823" s="3">
        <f>StockData[[#This Row],[CLOSE]]-StockData[[#This Row],[PREV. CLOSE]]</f>
        <v>-13.350000000000364</v>
      </c>
      <c r="X1823" s="2">
        <f>IFERROR((StockData[[#This Row],[CLOSE]]-StockData[[#This Row],[PREV. CLOSE]])/StockData[[#This Row],[PREV. CLOSE]],0)</f>
        <v>-3.8022813688213964E-3</v>
      </c>
      <c r="Y1823" t="str">
        <f>IF(StockData[[#This Row],[Daily Return %]]&gt;0,"Gain",IF(StockData[[#This Row],[Daily Return %]]&lt;0,"Loss","No Change"))</f>
        <v>Loss</v>
      </c>
    </row>
    <row r="1824" spans="1:25" x14ac:dyDescent="0.3">
      <c r="A1824" s="1">
        <v>45734</v>
      </c>
      <c r="B1824" s="1" t="s">
        <v>1870</v>
      </c>
      <c r="C1824" s="1" t="s">
        <v>76</v>
      </c>
      <c r="D1824">
        <f>MONTH(StockData[[#This Row],[DATE]])</f>
        <v>3</v>
      </c>
      <c r="E1824">
        <v>2025</v>
      </c>
      <c r="F1824" t="s">
        <v>27</v>
      </c>
      <c r="G1824" t="str">
        <f>"Q"&amp;ROUNDUP(StockData[[#This Row],[Month Number]]/3,0)</f>
        <v>Q1</v>
      </c>
      <c r="H1824" s="1" t="s">
        <v>1565</v>
      </c>
      <c r="I1824" s="1" t="s">
        <v>1566</v>
      </c>
      <c r="J1824" t="s">
        <v>30</v>
      </c>
      <c r="K1824">
        <v>3502.35</v>
      </c>
      <c r="L1824">
        <v>3556.95</v>
      </c>
      <c r="M1824">
        <v>3478.45</v>
      </c>
      <c r="N1824">
        <v>3497.7</v>
      </c>
      <c r="O1824">
        <v>3545.65</v>
      </c>
      <c r="P1824">
        <v>3552.45</v>
      </c>
      <c r="Q1824">
        <v>3530.44</v>
      </c>
      <c r="R1824">
        <v>3069109</v>
      </c>
      <c r="S1824">
        <v>10835299304.9</v>
      </c>
      <c r="T1824">
        <v>139204</v>
      </c>
      <c r="U1824">
        <v>2047199</v>
      </c>
      <c r="V1824">
        <v>66.7</v>
      </c>
      <c r="W1824" s="3">
        <f>StockData[[#This Row],[CLOSE]]-StockData[[#This Row],[PREV. CLOSE]]</f>
        <v>54.75</v>
      </c>
      <c r="X1824" s="2">
        <f>IFERROR((StockData[[#This Row],[CLOSE]]-StockData[[#This Row],[PREV. CLOSE]])/StockData[[#This Row],[PREV. CLOSE]],0)</f>
        <v>1.5653143494296251E-2</v>
      </c>
      <c r="Y1824" t="str">
        <f>IF(StockData[[#This Row],[Daily Return %]]&gt;0,"Gain",IF(StockData[[#This Row],[Daily Return %]]&lt;0,"Loss","No Change"))</f>
        <v>Gain</v>
      </c>
    </row>
    <row r="1825" spans="1:25" x14ac:dyDescent="0.3">
      <c r="A1825" s="1">
        <v>45735</v>
      </c>
      <c r="B1825" s="1" t="s">
        <v>1871</v>
      </c>
      <c r="C1825" s="1" t="s">
        <v>76</v>
      </c>
      <c r="D1825">
        <f>MONTH(StockData[[#This Row],[DATE]])</f>
        <v>3</v>
      </c>
      <c r="E1825">
        <v>2025</v>
      </c>
      <c r="F1825" t="s">
        <v>27</v>
      </c>
      <c r="G1825" t="str">
        <f>"Q"&amp;ROUNDUP(StockData[[#This Row],[Month Number]]/3,0)</f>
        <v>Q1</v>
      </c>
      <c r="H1825" s="1" t="s">
        <v>1565</v>
      </c>
      <c r="I1825" s="1" t="s">
        <v>1566</v>
      </c>
      <c r="J1825" t="s">
        <v>30</v>
      </c>
      <c r="K1825">
        <v>3547</v>
      </c>
      <c r="L1825">
        <v>3547</v>
      </c>
      <c r="M1825">
        <v>3462.75</v>
      </c>
      <c r="N1825">
        <v>3552.45</v>
      </c>
      <c r="O1825">
        <v>3505</v>
      </c>
      <c r="P1825">
        <v>3497.1</v>
      </c>
      <c r="Q1825">
        <v>3484.81</v>
      </c>
      <c r="R1825">
        <v>3051244</v>
      </c>
      <c r="S1825">
        <v>10632994898.700001</v>
      </c>
      <c r="T1825">
        <v>181144</v>
      </c>
      <c r="U1825">
        <v>1864625</v>
      </c>
      <c r="V1825">
        <v>61.11</v>
      </c>
      <c r="W1825" s="3">
        <f>StockData[[#This Row],[CLOSE]]-StockData[[#This Row],[PREV. CLOSE]]</f>
        <v>-55.349999999999909</v>
      </c>
      <c r="X1825" s="2">
        <f>IFERROR((StockData[[#This Row],[CLOSE]]-StockData[[#This Row],[PREV. CLOSE]])/StockData[[#This Row],[PREV. CLOSE]],0)</f>
        <v>-1.5580796351813512E-2</v>
      </c>
      <c r="Y1825" t="str">
        <f>IF(StockData[[#This Row],[Daily Return %]]&gt;0,"Gain",IF(StockData[[#This Row],[Daily Return %]]&lt;0,"Loss","No Change"))</f>
        <v>Loss</v>
      </c>
    </row>
    <row r="1826" spans="1:25" x14ac:dyDescent="0.3">
      <c r="A1826" s="1">
        <v>45736</v>
      </c>
      <c r="B1826" s="1" t="s">
        <v>1872</v>
      </c>
      <c r="C1826" s="1" t="s">
        <v>76</v>
      </c>
      <c r="D1826">
        <f>MONTH(StockData[[#This Row],[DATE]])</f>
        <v>3</v>
      </c>
      <c r="E1826">
        <v>2025</v>
      </c>
      <c r="F1826" t="s">
        <v>27</v>
      </c>
      <c r="G1826" t="str">
        <f>"Q"&amp;ROUNDUP(StockData[[#This Row],[Month Number]]/3,0)</f>
        <v>Q1</v>
      </c>
      <c r="H1826" s="1" t="s">
        <v>1565</v>
      </c>
      <c r="I1826" s="1" t="s">
        <v>1566</v>
      </c>
      <c r="J1826" t="s">
        <v>30</v>
      </c>
      <c r="K1826">
        <v>3512</v>
      </c>
      <c r="L1826">
        <v>3578.95</v>
      </c>
      <c r="M1826">
        <v>3512</v>
      </c>
      <c r="N1826">
        <v>3497.1</v>
      </c>
      <c r="O1826">
        <v>3556.5</v>
      </c>
      <c r="P1826">
        <v>3563.15</v>
      </c>
      <c r="Q1826">
        <v>3559.81</v>
      </c>
      <c r="R1826">
        <v>2845192</v>
      </c>
      <c r="S1826">
        <v>10128343015.65</v>
      </c>
      <c r="T1826">
        <v>156792</v>
      </c>
      <c r="U1826">
        <v>1873064</v>
      </c>
      <c r="V1826">
        <v>65.83</v>
      </c>
      <c r="W1826" s="3">
        <f>StockData[[#This Row],[CLOSE]]-StockData[[#This Row],[PREV. CLOSE]]</f>
        <v>66.050000000000182</v>
      </c>
      <c r="X1826" s="2">
        <f>IFERROR((StockData[[#This Row],[CLOSE]]-StockData[[#This Row],[PREV. CLOSE]])/StockData[[#This Row],[PREV. CLOSE]],0)</f>
        <v>1.8887077864516367E-2</v>
      </c>
      <c r="Y1826" t="str">
        <f>IF(StockData[[#This Row],[Daily Return %]]&gt;0,"Gain",IF(StockData[[#This Row],[Daily Return %]]&lt;0,"Loss","No Change"))</f>
        <v>Gain</v>
      </c>
    </row>
    <row r="1827" spans="1:25" x14ac:dyDescent="0.3">
      <c r="A1827" s="1">
        <v>45737</v>
      </c>
      <c r="B1827" s="1" t="s">
        <v>1873</v>
      </c>
      <c r="C1827" s="1" t="s">
        <v>76</v>
      </c>
      <c r="D1827">
        <f>MONTH(StockData[[#This Row],[DATE]])</f>
        <v>3</v>
      </c>
      <c r="E1827">
        <v>2025</v>
      </c>
      <c r="F1827" t="s">
        <v>27</v>
      </c>
      <c r="G1827" t="str">
        <f>"Q"&amp;ROUNDUP(StockData[[#This Row],[Month Number]]/3,0)</f>
        <v>Q1</v>
      </c>
      <c r="H1827" s="1" t="s">
        <v>1565</v>
      </c>
      <c r="I1827" s="1" t="s">
        <v>1566</v>
      </c>
      <c r="J1827" t="s">
        <v>30</v>
      </c>
      <c r="K1827">
        <v>3475</v>
      </c>
      <c r="L1827">
        <v>3616.25</v>
      </c>
      <c r="M1827">
        <v>3465</v>
      </c>
      <c r="N1827">
        <v>3563.15</v>
      </c>
      <c r="O1827">
        <v>3578</v>
      </c>
      <c r="P1827">
        <v>3578.1</v>
      </c>
      <c r="Q1827">
        <v>3561.68</v>
      </c>
      <c r="R1827">
        <v>4161925</v>
      </c>
      <c r="S1827">
        <v>14823464307.85</v>
      </c>
      <c r="T1827">
        <v>188951</v>
      </c>
      <c r="U1827">
        <v>2515047</v>
      </c>
      <c r="V1827">
        <v>60.43</v>
      </c>
      <c r="W1827" s="3">
        <f>StockData[[#This Row],[CLOSE]]-StockData[[#This Row],[PREV. CLOSE]]</f>
        <v>14.949999999999818</v>
      </c>
      <c r="X1827" s="2">
        <f>IFERROR((StockData[[#This Row],[CLOSE]]-StockData[[#This Row],[PREV. CLOSE]])/StockData[[#This Row],[PREV. CLOSE]],0)</f>
        <v>4.1957256921543624E-3</v>
      </c>
      <c r="Y1827" t="str">
        <f>IF(StockData[[#This Row],[Daily Return %]]&gt;0,"Gain",IF(StockData[[#This Row],[Daily Return %]]&lt;0,"Loss","No Change"))</f>
        <v>Gain</v>
      </c>
    </row>
    <row r="1828" spans="1:25" x14ac:dyDescent="0.3">
      <c r="A1828" s="1">
        <v>45740</v>
      </c>
      <c r="B1828" s="1" t="s">
        <v>1874</v>
      </c>
      <c r="C1828" s="1" t="s">
        <v>76</v>
      </c>
      <c r="D1828">
        <f>MONTH(StockData[[#This Row],[DATE]])</f>
        <v>3</v>
      </c>
      <c r="E1828">
        <v>2025</v>
      </c>
      <c r="F1828" t="s">
        <v>27</v>
      </c>
      <c r="G1828" t="str">
        <f>"Q"&amp;ROUNDUP(StockData[[#This Row],[Month Number]]/3,0)</f>
        <v>Q1</v>
      </c>
      <c r="H1828" s="1" t="s">
        <v>1565</v>
      </c>
      <c r="I1828" s="1" t="s">
        <v>1566</v>
      </c>
      <c r="J1828" t="s">
        <v>30</v>
      </c>
      <c r="K1828">
        <v>3600</v>
      </c>
      <c r="L1828">
        <v>3649.75</v>
      </c>
      <c r="M1828">
        <v>3566.6</v>
      </c>
      <c r="N1828">
        <v>3578.1</v>
      </c>
      <c r="O1828">
        <v>3633</v>
      </c>
      <c r="P1828">
        <v>3628.95</v>
      </c>
      <c r="Q1828">
        <v>3615.19</v>
      </c>
      <c r="R1828">
        <v>1834751</v>
      </c>
      <c r="S1828">
        <v>6632970557.6999998</v>
      </c>
      <c r="T1828">
        <v>107825</v>
      </c>
      <c r="U1828">
        <v>1106270</v>
      </c>
      <c r="V1828">
        <v>60.3</v>
      </c>
      <c r="W1828" s="3">
        <f>StockData[[#This Row],[CLOSE]]-StockData[[#This Row],[PREV. CLOSE]]</f>
        <v>50.849999999999909</v>
      </c>
      <c r="X1828" s="2">
        <f>IFERROR((StockData[[#This Row],[CLOSE]]-StockData[[#This Row],[PREV. CLOSE]])/StockData[[#This Row],[PREV. CLOSE]],0)</f>
        <v>1.4211453005785168E-2</v>
      </c>
      <c r="Y1828" t="str">
        <f>IF(StockData[[#This Row],[Daily Return %]]&gt;0,"Gain",IF(StockData[[#This Row],[Daily Return %]]&lt;0,"Loss","No Change"))</f>
        <v>Gain</v>
      </c>
    </row>
    <row r="1829" spans="1:25" x14ac:dyDescent="0.3">
      <c r="A1829" s="1">
        <v>45741</v>
      </c>
      <c r="B1829" s="1" t="s">
        <v>1875</v>
      </c>
      <c r="C1829" s="1" t="s">
        <v>76</v>
      </c>
      <c r="D1829">
        <f>MONTH(StockData[[#This Row],[DATE]])</f>
        <v>3</v>
      </c>
      <c r="E1829">
        <v>2025</v>
      </c>
      <c r="F1829" t="s">
        <v>27</v>
      </c>
      <c r="G1829" t="str">
        <f>"Q"&amp;ROUNDUP(StockData[[#This Row],[Month Number]]/3,0)</f>
        <v>Q1</v>
      </c>
      <c r="H1829" s="1" t="s">
        <v>1565</v>
      </c>
      <c r="I1829" s="1" t="s">
        <v>1566</v>
      </c>
      <c r="J1829" t="s">
        <v>30</v>
      </c>
      <c r="K1829">
        <v>3645</v>
      </c>
      <c r="L1829">
        <v>3710</v>
      </c>
      <c r="M1829">
        <v>3638</v>
      </c>
      <c r="N1829">
        <v>3628.95</v>
      </c>
      <c r="O1829">
        <v>3641</v>
      </c>
      <c r="P1829">
        <v>3657.75</v>
      </c>
      <c r="Q1829">
        <v>3673.54</v>
      </c>
      <c r="R1829">
        <v>3135390</v>
      </c>
      <c r="S1829">
        <v>11517985340.799999</v>
      </c>
      <c r="T1829">
        <v>181313</v>
      </c>
      <c r="U1829">
        <v>1675966</v>
      </c>
      <c r="V1829">
        <v>53.45</v>
      </c>
      <c r="W1829" s="3">
        <f>StockData[[#This Row],[CLOSE]]-StockData[[#This Row],[PREV. CLOSE]]</f>
        <v>28.800000000000182</v>
      </c>
      <c r="X1829" s="2">
        <f>IFERROR((StockData[[#This Row],[CLOSE]]-StockData[[#This Row],[PREV. CLOSE]])/StockData[[#This Row],[PREV. CLOSE]],0)</f>
        <v>7.9361798867441501E-3</v>
      </c>
      <c r="Y1829" t="str">
        <f>IF(StockData[[#This Row],[Daily Return %]]&gt;0,"Gain",IF(StockData[[#This Row],[Daily Return %]]&lt;0,"Loss","No Change"))</f>
        <v>Gain</v>
      </c>
    </row>
    <row r="1830" spans="1:25" x14ac:dyDescent="0.3">
      <c r="A1830" s="1">
        <v>45742</v>
      </c>
      <c r="B1830" s="1" t="s">
        <v>1876</v>
      </c>
      <c r="C1830" s="1" t="s">
        <v>76</v>
      </c>
      <c r="D1830">
        <f>MONTH(StockData[[#This Row],[DATE]])</f>
        <v>3</v>
      </c>
      <c r="E1830">
        <v>2025</v>
      </c>
      <c r="F1830" t="s">
        <v>27</v>
      </c>
      <c r="G1830" t="str">
        <f>"Q"&amp;ROUNDUP(StockData[[#This Row],[Month Number]]/3,0)</f>
        <v>Q1</v>
      </c>
      <c r="H1830" s="1" t="s">
        <v>1565</v>
      </c>
      <c r="I1830" s="1" t="s">
        <v>1566</v>
      </c>
      <c r="J1830" t="s">
        <v>30</v>
      </c>
      <c r="K1830">
        <v>3647.75</v>
      </c>
      <c r="L1830">
        <v>3680.5</v>
      </c>
      <c r="M1830">
        <v>3625.85</v>
      </c>
      <c r="N1830">
        <v>3657.75</v>
      </c>
      <c r="O1830">
        <v>3630.55</v>
      </c>
      <c r="P1830">
        <v>3635.8</v>
      </c>
      <c r="Q1830">
        <v>3656.16</v>
      </c>
      <c r="R1830">
        <v>1734499</v>
      </c>
      <c r="S1830">
        <v>6341597992.3999996</v>
      </c>
      <c r="T1830">
        <v>141204</v>
      </c>
      <c r="U1830">
        <v>1125435</v>
      </c>
      <c r="V1830">
        <v>64.89</v>
      </c>
      <c r="W1830" s="3">
        <f>StockData[[#This Row],[CLOSE]]-StockData[[#This Row],[PREV. CLOSE]]</f>
        <v>-21.949999999999818</v>
      </c>
      <c r="X1830" s="2">
        <f>IFERROR((StockData[[#This Row],[CLOSE]]-StockData[[#This Row],[PREV. CLOSE]])/StockData[[#This Row],[PREV. CLOSE]],0)</f>
        <v>-6.0009568723941821E-3</v>
      </c>
      <c r="Y1830" t="str">
        <f>IF(StockData[[#This Row],[Daily Return %]]&gt;0,"Gain",IF(StockData[[#This Row],[Daily Return %]]&lt;0,"Loss","No Change"))</f>
        <v>Loss</v>
      </c>
    </row>
    <row r="1831" spans="1:25" x14ac:dyDescent="0.3">
      <c r="A1831" s="1">
        <v>45743</v>
      </c>
      <c r="B1831" s="1" t="s">
        <v>1877</v>
      </c>
      <c r="C1831" s="1" t="s">
        <v>76</v>
      </c>
      <c r="D1831">
        <f>MONTH(StockData[[#This Row],[DATE]])</f>
        <v>3</v>
      </c>
      <c r="E1831">
        <v>2025</v>
      </c>
      <c r="F1831" t="s">
        <v>27</v>
      </c>
      <c r="G1831" t="str">
        <f>"Q"&amp;ROUNDUP(StockData[[#This Row],[Month Number]]/3,0)</f>
        <v>Q1</v>
      </c>
      <c r="H1831" s="1" t="s">
        <v>1565</v>
      </c>
      <c r="I1831" s="1" t="s">
        <v>1566</v>
      </c>
      <c r="J1831" t="s">
        <v>30</v>
      </c>
      <c r="K1831">
        <v>3614.85</v>
      </c>
      <c r="L1831">
        <v>3663</v>
      </c>
      <c r="M1831">
        <v>3610.5</v>
      </c>
      <c r="N1831">
        <v>3635.8</v>
      </c>
      <c r="O1831">
        <v>3645</v>
      </c>
      <c r="P1831">
        <v>3651.2</v>
      </c>
      <c r="Q1831">
        <v>3649.02</v>
      </c>
      <c r="R1831">
        <v>2528474</v>
      </c>
      <c r="S1831">
        <v>9226448354.4500008</v>
      </c>
      <c r="T1831">
        <v>125080</v>
      </c>
      <c r="U1831">
        <v>1751050</v>
      </c>
      <c r="V1831">
        <v>69.25</v>
      </c>
      <c r="W1831" s="3">
        <f>StockData[[#This Row],[CLOSE]]-StockData[[#This Row],[PREV. CLOSE]]</f>
        <v>15.399999999999636</v>
      </c>
      <c r="X1831" s="2">
        <f>IFERROR((StockData[[#This Row],[CLOSE]]-StockData[[#This Row],[PREV. CLOSE]])/StockData[[#This Row],[PREV. CLOSE]],0)</f>
        <v>4.2356565267615475E-3</v>
      </c>
      <c r="Y1831" t="str">
        <f>IF(StockData[[#This Row],[Daily Return %]]&gt;0,"Gain",IF(StockData[[#This Row],[Daily Return %]]&lt;0,"Loss","No Change"))</f>
        <v>Gain</v>
      </c>
    </row>
    <row r="1832" spans="1:25" x14ac:dyDescent="0.3">
      <c r="A1832" s="1">
        <v>45744</v>
      </c>
      <c r="B1832" s="1" t="s">
        <v>1878</v>
      </c>
      <c r="C1832" s="1" t="s">
        <v>76</v>
      </c>
      <c r="D1832">
        <f>MONTH(StockData[[#This Row],[DATE]])</f>
        <v>3</v>
      </c>
      <c r="E1832">
        <v>2025</v>
      </c>
      <c r="F1832" t="s">
        <v>27</v>
      </c>
      <c r="G1832" t="str">
        <f>"Q"&amp;ROUNDUP(StockData[[#This Row],[Month Number]]/3,0)</f>
        <v>Q1</v>
      </c>
      <c r="H1832" s="1" t="s">
        <v>1565</v>
      </c>
      <c r="I1832" s="1" t="s">
        <v>1566</v>
      </c>
      <c r="J1832" t="s">
        <v>30</v>
      </c>
      <c r="K1832">
        <v>3651</v>
      </c>
      <c r="L1832">
        <v>3660.95</v>
      </c>
      <c r="M1832">
        <v>3591.9</v>
      </c>
      <c r="N1832">
        <v>3651.2</v>
      </c>
      <c r="O1832">
        <v>3604</v>
      </c>
      <c r="P1832">
        <v>3606.15</v>
      </c>
      <c r="Q1832">
        <v>3613.75</v>
      </c>
      <c r="R1832">
        <v>2051919</v>
      </c>
      <c r="S1832">
        <v>7415124946.3999996</v>
      </c>
      <c r="T1832">
        <v>129740</v>
      </c>
      <c r="U1832">
        <v>1428630</v>
      </c>
      <c r="V1832">
        <v>69.62</v>
      </c>
      <c r="W1832" s="3">
        <f>StockData[[#This Row],[CLOSE]]-StockData[[#This Row],[PREV. CLOSE]]</f>
        <v>-45.049999999999727</v>
      </c>
      <c r="X1832" s="2">
        <f>IFERROR((StockData[[#This Row],[CLOSE]]-StockData[[#This Row],[PREV. CLOSE]])/StockData[[#This Row],[PREV. CLOSE]],0)</f>
        <v>-1.2338409290096332E-2</v>
      </c>
      <c r="Y1832" t="str">
        <f>IF(StockData[[#This Row],[Daily Return %]]&gt;0,"Gain",IF(StockData[[#This Row],[Daily Return %]]&lt;0,"Loss","No Change"))</f>
        <v>Loss</v>
      </c>
    </row>
    <row r="1833" spans="1:25" x14ac:dyDescent="0.3">
      <c r="A1833" s="1">
        <v>45748</v>
      </c>
      <c r="B1833" s="1" t="s">
        <v>1879</v>
      </c>
      <c r="C1833" s="1" t="s">
        <v>96</v>
      </c>
      <c r="D1833">
        <f>MONTH(StockData[[#This Row],[DATE]])</f>
        <v>4</v>
      </c>
      <c r="E1833">
        <v>2025</v>
      </c>
      <c r="F1833" t="s">
        <v>97</v>
      </c>
      <c r="G1833" t="str">
        <f>"Q"&amp;ROUNDUP(StockData[[#This Row],[Month Number]]/3,0)</f>
        <v>Q2</v>
      </c>
      <c r="H1833" s="1" t="s">
        <v>1565</v>
      </c>
      <c r="I1833" s="1" t="s">
        <v>1566</v>
      </c>
      <c r="J1833" t="s">
        <v>30</v>
      </c>
      <c r="K1833">
        <v>3572.7</v>
      </c>
      <c r="L1833">
        <v>3584</v>
      </c>
      <c r="M1833">
        <v>3525</v>
      </c>
      <c r="N1833">
        <v>3606.15</v>
      </c>
      <c r="O1833">
        <v>3556.45</v>
      </c>
      <c r="P1833">
        <v>3550.8</v>
      </c>
      <c r="Q1833">
        <v>3548.01</v>
      </c>
      <c r="R1833">
        <v>2618493</v>
      </c>
      <c r="S1833">
        <v>9290445221.3999996</v>
      </c>
      <c r="T1833">
        <v>167344</v>
      </c>
      <c r="U1833">
        <v>1672092</v>
      </c>
      <c r="V1833">
        <v>63.86</v>
      </c>
      <c r="W1833" s="3">
        <f>StockData[[#This Row],[CLOSE]]-StockData[[#This Row],[PREV. CLOSE]]</f>
        <v>-55.349999999999909</v>
      </c>
      <c r="X1833" s="2">
        <f>IFERROR((StockData[[#This Row],[CLOSE]]-StockData[[#This Row],[PREV. CLOSE]])/StockData[[#This Row],[PREV. CLOSE]],0)</f>
        <v>-1.5348779168919736E-2</v>
      </c>
      <c r="Y1833" t="str">
        <f>IF(StockData[[#This Row],[Daily Return %]]&gt;0,"Gain",IF(StockData[[#This Row],[Daily Return %]]&lt;0,"Loss","No Change"))</f>
        <v>Loss</v>
      </c>
    </row>
    <row r="1834" spans="1:25" x14ac:dyDescent="0.3">
      <c r="A1834" s="1">
        <v>45749</v>
      </c>
      <c r="B1834" s="1" t="s">
        <v>1880</v>
      </c>
      <c r="C1834" s="1" t="s">
        <v>96</v>
      </c>
      <c r="D1834">
        <f>MONTH(StockData[[#This Row],[DATE]])</f>
        <v>4</v>
      </c>
      <c r="E1834">
        <v>2025</v>
      </c>
      <c r="F1834" t="s">
        <v>97</v>
      </c>
      <c r="G1834" t="str">
        <f>"Q"&amp;ROUNDUP(StockData[[#This Row],[Month Number]]/3,0)</f>
        <v>Q2</v>
      </c>
      <c r="H1834" s="1" t="s">
        <v>1565</v>
      </c>
      <c r="I1834" s="1" t="s">
        <v>1566</v>
      </c>
      <c r="J1834" t="s">
        <v>30</v>
      </c>
      <c r="K1834">
        <v>3544</v>
      </c>
      <c r="L1834">
        <v>3564.1</v>
      </c>
      <c r="M1834">
        <v>3530.05</v>
      </c>
      <c r="N1834">
        <v>3550.8</v>
      </c>
      <c r="O1834">
        <v>3545</v>
      </c>
      <c r="P1834">
        <v>3543.95</v>
      </c>
      <c r="Q1834">
        <v>3547.15</v>
      </c>
      <c r="R1834">
        <v>1764313</v>
      </c>
      <c r="S1834">
        <v>6258290323.8000002</v>
      </c>
      <c r="T1834">
        <v>80651</v>
      </c>
      <c r="U1834">
        <v>1204853</v>
      </c>
      <c r="V1834">
        <v>68.290000000000006</v>
      </c>
      <c r="W1834" s="3">
        <f>StockData[[#This Row],[CLOSE]]-StockData[[#This Row],[PREV. CLOSE]]</f>
        <v>-6.8500000000003638</v>
      </c>
      <c r="X1834" s="2">
        <f>IFERROR((StockData[[#This Row],[CLOSE]]-StockData[[#This Row],[PREV. CLOSE]])/StockData[[#This Row],[PREV. CLOSE]],0)</f>
        <v>-1.9291427283993363E-3</v>
      </c>
      <c r="Y1834" t="str">
        <f>IF(StockData[[#This Row],[Daily Return %]]&gt;0,"Gain",IF(StockData[[#This Row],[Daily Return %]]&lt;0,"Loss","No Change"))</f>
        <v>Loss</v>
      </c>
    </row>
    <row r="1835" spans="1:25" x14ac:dyDescent="0.3">
      <c r="A1835" s="1">
        <v>45750</v>
      </c>
      <c r="B1835" s="1" t="s">
        <v>1881</v>
      </c>
      <c r="C1835" s="1" t="s">
        <v>96</v>
      </c>
      <c r="D1835">
        <f>MONTH(StockData[[#This Row],[DATE]])</f>
        <v>4</v>
      </c>
      <c r="E1835">
        <v>2025</v>
      </c>
      <c r="F1835" t="s">
        <v>97</v>
      </c>
      <c r="G1835" t="str">
        <f>"Q"&amp;ROUNDUP(StockData[[#This Row],[Month Number]]/3,0)</f>
        <v>Q2</v>
      </c>
      <c r="H1835" s="1" t="s">
        <v>1565</v>
      </c>
      <c r="I1835" s="1" t="s">
        <v>1566</v>
      </c>
      <c r="J1835" t="s">
        <v>30</v>
      </c>
      <c r="K1835">
        <v>3491</v>
      </c>
      <c r="L1835">
        <v>3502</v>
      </c>
      <c r="M1835">
        <v>3396.15</v>
      </c>
      <c r="N1835">
        <v>3543.95</v>
      </c>
      <c r="O1835">
        <v>3403.3</v>
      </c>
      <c r="P1835">
        <v>3403.15</v>
      </c>
      <c r="Q1835">
        <v>3422.75</v>
      </c>
      <c r="R1835">
        <v>4537821</v>
      </c>
      <c r="S1835">
        <v>15531809156.15</v>
      </c>
      <c r="T1835">
        <v>248807</v>
      </c>
      <c r="U1835">
        <v>2983469</v>
      </c>
      <c r="V1835">
        <v>65.75</v>
      </c>
      <c r="W1835" s="3">
        <f>StockData[[#This Row],[CLOSE]]-StockData[[#This Row],[PREV. CLOSE]]</f>
        <v>-140.79999999999973</v>
      </c>
      <c r="X1835" s="2">
        <f>IFERROR((StockData[[#This Row],[CLOSE]]-StockData[[#This Row],[PREV. CLOSE]])/StockData[[#This Row],[PREV. CLOSE]],0)</f>
        <v>-3.9729680159144382E-2</v>
      </c>
      <c r="Y1835" t="str">
        <f>IF(StockData[[#This Row],[Daily Return %]]&gt;0,"Gain",IF(StockData[[#This Row],[Daily Return %]]&lt;0,"Loss","No Change"))</f>
        <v>Loss</v>
      </c>
    </row>
    <row r="1836" spans="1:25" x14ac:dyDescent="0.3">
      <c r="A1836" s="1">
        <v>45751</v>
      </c>
      <c r="B1836" s="1" t="s">
        <v>1882</v>
      </c>
      <c r="C1836" s="1" t="s">
        <v>96</v>
      </c>
      <c r="D1836">
        <f>MONTH(StockData[[#This Row],[DATE]])</f>
        <v>4</v>
      </c>
      <c r="E1836">
        <v>2025</v>
      </c>
      <c r="F1836" t="s">
        <v>97</v>
      </c>
      <c r="G1836" t="str">
        <f>"Q"&amp;ROUNDUP(StockData[[#This Row],[Month Number]]/3,0)</f>
        <v>Q2</v>
      </c>
      <c r="H1836" s="1" t="s">
        <v>1565</v>
      </c>
      <c r="I1836" s="1" t="s">
        <v>1566</v>
      </c>
      <c r="J1836" t="s">
        <v>30</v>
      </c>
      <c r="K1836">
        <v>3362.6</v>
      </c>
      <c r="L1836">
        <v>3399.65</v>
      </c>
      <c r="M1836">
        <v>3295.5</v>
      </c>
      <c r="N1836">
        <v>3403.15</v>
      </c>
      <c r="O1836">
        <v>3304.85</v>
      </c>
      <c r="P1836">
        <v>3299.4</v>
      </c>
      <c r="Q1836">
        <v>3318.1</v>
      </c>
      <c r="R1836">
        <v>5317367</v>
      </c>
      <c r="S1836">
        <v>17643541008.049999</v>
      </c>
      <c r="T1836">
        <v>216133</v>
      </c>
      <c r="U1836">
        <v>3855516</v>
      </c>
      <c r="V1836">
        <v>72.510000000000005</v>
      </c>
      <c r="W1836" s="3">
        <f>StockData[[#This Row],[CLOSE]]-StockData[[#This Row],[PREV. CLOSE]]</f>
        <v>-103.75</v>
      </c>
      <c r="X1836" s="2">
        <f>IFERROR((StockData[[#This Row],[CLOSE]]-StockData[[#This Row],[PREV. CLOSE]])/StockData[[#This Row],[PREV. CLOSE]],0)</f>
        <v>-3.0486461072829582E-2</v>
      </c>
      <c r="Y1836" t="str">
        <f>IF(StockData[[#This Row],[Daily Return %]]&gt;0,"Gain",IF(StockData[[#This Row],[Daily Return %]]&lt;0,"Loss","No Change"))</f>
        <v>Loss</v>
      </c>
    </row>
    <row r="1837" spans="1:25" x14ac:dyDescent="0.3">
      <c r="A1837" s="1">
        <v>45754</v>
      </c>
      <c r="B1837" s="1" t="s">
        <v>1883</v>
      </c>
      <c r="C1837" s="1" t="s">
        <v>96</v>
      </c>
      <c r="D1837">
        <f>MONTH(StockData[[#This Row],[DATE]])</f>
        <v>4</v>
      </c>
      <c r="E1837">
        <v>2025</v>
      </c>
      <c r="F1837" t="s">
        <v>97</v>
      </c>
      <c r="G1837" t="str">
        <f>"Q"&amp;ROUNDUP(StockData[[#This Row],[Month Number]]/3,0)</f>
        <v>Q2</v>
      </c>
      <c r="H1837" s="1" t="s">
        <v>1565</v>
      </c>
      <c r="I1837" s="1" t="s">
        <v>1566</v>
      </c>
      <c r="J1837" t="s">
        <v>30</v>
      </c>
      <c r="K1837">
        <v>3100</v>
      </c>
      <c r="L1837">
        <v>3291.4</v>
      </c>
      <c r="M1837">
        <v>3056.05</v>
      </c>
      <c r="N1837">
        <v>3299.4</v>
      </c>
      <c r="O1837">
        <v>3285</v>
      </c>
      <c r="P1837">
        <v>3274.05</v>
      </c>
      <c r="Q1837">
        <v>3167.51</v>
      </c>
      <c r="R1837">
        <v>6623955</v>
      </c>
      <c r="S1837">
        <v>20981463559.099998</v>
      </c>
      <c r="T1837">
        <v>386019</v>
      </c>
      <c r="U1837">
        <v>4378585</v>
      </c>
      <c r="V1837">
        <v>66.099999999999994</v>
      </c>
      <c r="W1837" s="3">
        <f>StockData[[#This Row],[CLOSE]]-StockData[[#This Row],[PREV. CLOSE]]</f>
        <v>-25.349999999999909</v>
      </c>
      <c r="X1837" s="2">
        <f>IFERROR((StockData[[#This Row],[CLOSE]]-StockData[[#This Row],[PREV. CLOSE]])/StockData[[#This Row],[PREV. CLOSE]],0)</f>
        <v>-7.6832151300236127E-3</v>
      </c>
      <c r="Y1837" t="str">
        <f>IF(StockData[[#This Row],[Daily Return %]]&gt;0,"Gain",IF(StockData[[#This Row],[Daily Return %]]&lt;0,"Loss","No Change"))</f>
        <v>Loss</v>
      </c>
    </row>
    <row r="1838" spans="1:25" x14ac:dyDescent="0.3">
      <c r="A1838" s="1">
        <v>45755</v>
      </c>
      <c r="B1838" s="1" t="s">
        <v>1884</v>
      </c>
      <c r="C1838" s="1" t="s">
        <v>96</v>
      </c>
      <c r="D1838">
        <f>MONTH(StockData[[#This Row],[DATE]])</f>
        <v>4</v>
      </c>
      <c r="E1838">
        <v>2025</v>
      </c>
      <c r="F1838" t="s">
        <v>97</v>
      </c>
      <c r="G1838" t="str">
        <f>"Q"&amp;ROUNDUP(StockData[[#This Row],[Month Number]]/3,0)</f>
        <v>Q2</v>
      </c>
      <c r="H1838" s="1" t="s">
        <v>1565</v>
      </c>
      <c r="I1838" s="1" t="s">
        <v>1566</v>
      </c>
      <c r="J1838" t="s">
        <v>30</v>
      </c>
      <c r="K1838">
        <v>3302.05</v>
      </c>
      <c r="L1838">
        <v>3349</v>
      </c>
      <c r="M1838">
        <v>3255.3</v>
      </c>
      <c r="N1838">
        <v>3274.05</v>
      </c>
      <c r="O1838">
        <v>3292.8</v>
      </c>
      <c r="P1838">
        <v>3292.95</v>
      </c>
      <c r="Q1838">
        <v>3296.22</v>
      </c>
      <c r="R1838">
        <v>5557558</v>
      </c>
      <c r="S1838">
        <v>18318927917.450001</v>
      </c>
      <c r="T1838">
        <v>236248</v>
      </c>
      <c r="U1838">
        <v>3224046</v>
      </c>
      <c r="V1838">
        <v>58.01</v>
      </c>
      <c r="W1838" s="3">
        <f>StockData[[#This Row],[CLOSE]]-StockData[[#This Row],[PREV. CLOSE]]</f>
        <v>18.899999999999636</v>
      </c>
      <c r="X1838" s="2">
        <f>IFERROR((StockData[[#This Row],[CLOSE]]-StockData[[#This Row],[PREV. CLOSE]])/StockData[[#This Row],[PREV. CLOSE]],0)</f>
        <v>5.772666880469032E-3</v>
      </c>
      <c r="Y1838" t="str">
        <f>IF(StockData[[#This Row],[Daily Return %]]&gt;0,"Gain",IF(StockData[[#This Row],[Daily Return %]]&lt;0,"Loss","No Change"))</f>
        <v>Gain</v>
      </c>
    </row>
    <row r="1839" spans="1:25" x14ac:dyDescent="0.3">
      <c r="A1839" s="1">
        <v>45756</v>
      </c>
      <c r="B1839" s="1" t="s">
        <v>1885</v>
      </c>
      <c r="C1839" s="1" t="s">
        <v>96</v>
      </c>
      <c r="D1839">
        <f>MONTH(StockData[[#This Row],[DATE]])</f>
        <v>4</v>
      </c>
      <c r="E1839">
        <v>2025</v>
      </c>
      <c r="F1839" t="s">
        <v>97</v>
      </c>
      <c r="G1839" t="str">
        <f>"Q"&amp;ROUNDUP(StockData[[#This Row],[Month Number]]/3,0)</f>
        <v>Q2</v>
      </c>
      <c r="H1839" s="1" t="s">
        <v>1565</v>
      </c>
      <c r="I1839" s="1" t="s">
        <v>1566</v>
      </c>
      <c r="J1839" t="s">
        <v>30</v>
      </c>
      <c r="K1839">
        <v>3260.55</v>
      </c>
      <c r="L1839">
        <v>3270</v>
      </c>
      <c r="M1839">
        <v>3212.05</v>
      </c>
      <c r="N1839">
        <v>3292.95</v>
      </c>
      <c r="O1839">
        <v>3239</v>
      </c>
      <c r="P1839">
        <v>3246.6</v>
      </c>
      <c r="Q1839">
        <v>3248.58</v>
      </c>
      <c r="R1839">
        <v>2990265</v>
      </c>
      <c r="S1839">
        <v>9714105049.5</v>
      </c>
      <c r="T1839">
        <v>184251</v>
      </c>
      <c r="U1839">
        <v>1885168</v>
      </c>
      <c r="V1839">
        <v>63.04</v>
      </c>
      <c r="W1839" s="3">
        <f>StockData[[#This Row],[CLOSE]]-StockData[[#This Row],[PREV. CLOSE]]</f>
        <v>-46.349999999999909</v>
      </c>
      <c r="X1839" s="2">
        <f>IFERROR((StockData[[#This Row],[CLOSE]]-StockData[[#This Row],[PREV. CLOSE]])/StockData[[#This Row],[PREV. CLOSE]],0)</f>
        <v>-1.4075524985195619E-2</v>
      </c>
      <c r="Y1839" t="str">
        <f>IF(StockData[[#This Row],[Daily Return %]]&gt;0,"Gain",IF(StockData[[#This Row],[Daily Return %]]&lt;0,"Loss","No Change"))</f>
        <v>Loss</v>
      </c>
    </row>
    <row r="1840" spans="1:25" x14ac:dyDescent="0.3">
      <c r="A1840" s="1">
        <v>45758</v>
      </c>
      <c r="B1840" s="1" t="s">
        <v>1886</v>
      </c>
      <c r="C1840" s="1" t="s">
        <v>96</v>
      </c>
      <c r="D1840">
        <f>MONTH(StockData[[#This Row],[DATE]])</f>
        <v>4</v>
      </c>
      <c r="E1840">
        <v>2025</v>
      </c>
      <c r="F1840" t="s">
        <v>97</v>
      </c>
      <c r="G1840" t="str">
        <f>"Q"&amp;ROUNDUP(StockData[[#This Row],[Month Number]]/3,0)</f>
        <v>Q2</v>
      </c>
      <c r="H1840" s="1" t="s">
        <v>1565</v>
      </c>
      <c r="I1840" s="1" t="s">
        <v>1566</v>
      </c>
      <c r="J1840" t="s">
        <v>30</v>
      </c>
      <c r="K1840">
        <v>3289.55</v>
      </c>
      <c r="L1840">
        <v>3298.95</v>
      </c>
      <c r="M1840">
        <v>3206</v>
      </c>
      <c r="N1840">
        <v>3246.6</v>
      </c>
      <c r="O1840">
        <v>3238</v>
      </c>
      <c r="P1840">
        <v>3231.5</v>
      </c>
      <c r="Q1840">
        <v>3243.04</v>
      </c>
      <c r="R1840">
        <v>7108961</v>
      </c>
      <c r="S1840">
        <v>23054618625.450001</v>
      </c>
      <c r="T1840">
        <v>354463</v>
      </c>
      <c r="U1840">
        <v>4101170</v>
      </c>
      <c r="V1840">
        <v>57.69</v>
      </c>
      <c r="W1840" s="3">
        <f>StockData[[#This Row],[CLOSE]]-StockData[[#This Row],[PREV. CLOSE]]</f>
        <v>-15.099999999999909</v>
      </c>
      <c r="X1840" s="2">
        <f>IFERROR((StockData[[#This Row],[CLOSE]]-StockData[[#This Row],[PREV. CLOSE]])/StockData[[#This Row],[PREV. CLOSE]],0)</f>
        <v>-4.6510195281216993E-3</v>
      </c>
      <c r="Y1840" t="str">
        <f>IF(StockData[[#This Row],[Daily Return %]]&gt;0,"Gain",IF(StockData[[#This Row],[Daily Return %]]&lt;0,"Loss","No Change"))</f>
        <v>Loss</v>
      </c>
    </row>
    <row r="1841" spans="1:25" x14ac:dyDescent="0.3">
      <c r="A1841" s="1">
        <v>45762</v>
      </c>
      <c r="B1841" s="1" t="s">
        <v>1887</v>
      </c>
      <c r="C1841" s="1" t="s">
        <v>96</v>
      </c>
      <c r="D1841">
        <f>MONTH(StockData[[#This Row],[DATE]])</f>
        <v>4</v>
      </c>
      <c r="E1841">
        <v>2025</v>
      </c>
      <c r="F1841" t="s">
        <v>97</v>
      </c>
      <c r="G1841" t="str">
        <f>"Q"&amp;ROUNDUP(StockData[[#This Row],[Month Number]]/3,0)</f>
        <v>Q2</v>
      </c>
      <c r="H1841" s="1" t="s">
        <v>1565</v>
      </c>
      <c r="I1841" s="1" t="s">
        <v>1566</v>
      </c>
      <c r="J1841" t="s">
        <v>30</v>
      </c>
      <c r="K1841">
        <v>3314.4</v>
      </c>
      <c r="L1841">
        <v>3314.4</v>
      </c>
      <c r="M1841">
        <v>3238.6</v>
      </c>
      <c r="N1841">
        <v>3231.5</v>
      </c>
      <c r="O1841">
        <v>3255</v>
      </c>
      <c r="P1841">
        <v>3248.2</v>
      </c>
      <c r="Q1841">
        <v>3257.87</v>
      </c>
      <c r="R1841">
        <v>3512160</v>
      </c>
      <c r="S1841">
        <v>11442174035.700001</v>
      </c>
      <c r="T1841">
        <v>166106</v>
      </c>
      <c r="U1841">
        <v>2297346</v>
      </c>
      <c r="V1841">
        <v>65.41</v>
      </c>
      <c r="W1841" s="3">
        <f>StockData[[#This Row],[CLOSE]]-StockData[[#This Row],[PREV. CLOSE]]</f>
        <v>16.699999999999818</v>
      </c>
      <c r="X1841" s="2">
        <f>IFERROR((StockData[[#This Row],[CLOSE]]-StockData[[#This Row],[PREV. CLOSE]])/StockData[[#This Row],[PREV. CLOSE]],0)</f>
        <v>5.1678786941048481E-3</v>
      </c>
      <c r="Y1841" t="str">
        <f>IF(StockData[[#This Row],[Daily Return %]]&gt;0,"Gain",IF(StockData[[#This Row],[Daily Return %]]&lt;0,"Loss","No Change"))</f>
        <v>Gain</v>
      </c>
    </row>
    <row r="1842" spans="1:25" x14ac:dyDescent="0.3">
      <c r="A1842" s="1">
        <v>45763</v>
      </c>
      <c r="B1842" s="1" t="s">
        <v>1888</v>
      </c>
      <c r="C1842" s="1" t="s">
        <v>96</v>
      </c>
      <c r="D1842">
        <f>MONTH(StockData[[#This Row],[DATE]])</f>
        <v>4</v>
      </c>
      <c r="E1842">
        <v>2025</v>
      </c>
      <c r="F1842" t="s">
        <v>97</v>
      </c>
      <c r="G1842" t="str">
        <f>"Q"&amp;ROUNDUP(StockData[[#This Row],[Month Number]]/3,0)</f>
        <v>Q2</v>
      </c>
      <c r="H1842" s="1" t="s">
        <v>1565</v>
      </c>
      <c r="I1842" s="1" t="s">
        <v>1566</v>
      </c>
      <c r="J1842" t="s">
        <v>30</v>
      </c>
      <c r="K1842">
        <v>3248.2</v>
      </c>
      <c r="L1842">
        <v>3278.1</v>
      </c>
      <c r="M1842">
        <v>3229</v>
      </c>
      <c r="N1842">
        <v>3248.2</v>
      </c>
      <c r="O1842">
        <v>3274</v>
      </c>
      <c r="P1842">
        <v>3273.8</v>
      </c>
      <c r="Q1842">
        <v>3260.92</v>
      </c>
      <c r="R1842">
        <v>2384391</v>
      </c>
      <c r="S1842">
        <v>7775304840.8999996</v>
      </c>
      <c r="T1842">
        <v>131199</v>
      </c>
      <c r="U1842">
        <v>1411198</v>
      </c>
      <c r="V1842">
        <v>59.18</v>
      </c>
      <c r="W1842" s="3">
        <f>StockData[[#This Row],[CLOSE]]-StockData[[#This Row],[PREV. CLOSE]]</f>
        <v>25.600000000000364</v>
      </c>
      <c r="X1842" s="2">
        <f>IFERROR((StockData[[#This Row],[CLOSE]]-StockData[[#This Row],[PREV. CLOSE]])/StockData[[#This Row],[PREV. CLOSE]],0)</f>
        <v>7.8812880980236328E-3</v>
      </c>
      <c r="Y1842" t="str">
        <f>IF(StockData[[#This Row],[Daily Return %]]&gt;0,"Gain",IF(StockData[[#This Row],[Daily Return %]]&lt;0,"Loss","No Change"))</f>
        <v>Gain</v>
      </c>
    </row>
    <row r="1843" spans="1:25" x14ac:dyDescent="0.3">
      <c r="A1843" s="1">
        <v>45764</v>
      </c>
      <c r="B1843" s="1" t="s">
        <v>1889</v>
      </c>
      <c r="C1843" s="1" t="s">
        <v>96</v>
      </c>
      <c r="D1843">
        <f>MONTH(StockData[[#This Row],[DATE]])</f>
        <v>4</v>
      </c>
      <c r="E1843">
        <v>2025</v>
      </c>
      <c r="F1843" t="s">
        <v>97</v>
      </c>
      <c r="G1843" t="str">
        <f>"Q"&amp;ROUNDUP(StockData[[#This Row],[Month Number]]/3,0)</f>
        <v>Q2</v>
      </c>
      <c r="H1843" s="1" t="s">
        <v>1565</v>
      </c>
      <c r="I1843" s="1" t="s">
        <v>1566</v>
      </c>
      <c r="J1843" t="s">
        <v>30</v>
      </c>
      <c r="K1843">
        <v>3245.5</v>
      </c>
      <c r="L1843">
        <v>3303.6</v>
      </c>
      <c r="M1843">
        <v>3218</v>
      </c>
      <c r="N1843">
        <v>3273.8</v>
      </c>
      <c r="O1843">
        <v>3297.4</v>
      </c>
      <c r="P1843">
        <v>3298.9</v>
      </c>
      <c r="Q1843">
        <v>3262.86</v>
      </c>
      <c r="R1843">
        <v>2932346</v>
      </c>
      <c r="S1843">
        <v>9567836127.7000008</v>
      </c>
      <c r="T1843">
        <v>183984</v>
      </c>
      <c r="U1843">
        <v>1437783</v>
      </c>
      <c r="V1843">
        <v>49.03</v>
      </c>
      <c r="W1843" s="3">
        <f>StockData[[#This Row],[CLOSE]]-StockData[[#This Row],[PREV. CLOSE]]</f>
        <v>25.099999999999909</v>
      </c>
      <c r="X1843" s="2">
        <f>IFERROR((StockData[[#This Row],[CLOSE]]-StockData[[#This Row],[PREV. CLOSE]])/StockData[[#This Row],[PREV. CLOSE]],0)</f>
        <v>7.6669313947094839E-3</v>
      </c>
      <c r="Y1843" t="str">
        <f>IF(StockData[[#This Row],[Daily Return %]]&gt;0,"Gain",IF(StockData[[#This Row],[Daily Return %]]&lt;0,"Loss","No Change"))</f>
        <v>Gain</v>
      </c>
    </row>
    <row r="1844" spans="1:25" x14ac:dyDescent="0.3">
      <c r="A1844" s="1">
        <v>45768</v>
      </c>
      <c r="B1844" s="1" t="s">
        <v>1890</v>
      </c>
      <c r="C1844" s="1" t="s">
        <v>96</v>
      </c>
      <c r="D1844">
        <f>MONTH(StockData[[#This Row],[DATE]])</f>
        <v>4</v>
      </c>
      <c r="E1844">
        <v>2025</v>
      </c>
      <c r="F1844" t="s">
        <v>97</v>
      </c>
      <c r="G1844" t="str">
        <f>"Q"&amp;ROUNDUP(StockData[[#This Row],[Month Number]]/3,0)</f>
        <v>Q2</v>
      </c>
      <c r="H1844" s="1" t="s">
        <v>1565</v>
      </c>
      <c r="I1844" s="1" t="s">
        <v>1566</v>
      </c>
      <c r="J1844" t="s">
        <v>30</v>
      </c>
      <c r="K1844">
        <v>3290.1</v>
      </c>
      <c r="L1844">
        <v>3354</v>
      </c>
      <c r="M1844">
        <v>3284.1</v>
      </c>
      <c r="N1844">
        <v>3298.9</v>
      </c>
      <c r="O1844">
        <v>3319</v>
      </c>
      <c r="P1844">
        <v>3321.6</v>
      </c>
      <c r="Q1844">
        <v>3325.96</v>
      </c>
      <c r="R1844">
        <v>2432946</v>
      </c>
      <c r="S1844">
        <v>8091878392.8000002</v>
      </c>
      <c r="T1844">
        <v>127748</v>
      </c>
      <c r="U1844">
        <v>1426351</v>
      </c>
      <c r="V1844">
        <v>58.63</v>
      </c>
      <c r="W1844" s="3">
        <f>StockData[[#This Row],[CLOSE]]-StockData[[#This Row],[PREV. CLOSE]]</f>
        <v>22.699999999999818</v>
      </c>
      <c r="X1844" s="2">
        <f>IFERROR((StockData[[#This Row],[CLOSE]]-StockData[[#This Row],[PREV. CLOSE]])/StockData[[#This Row],[PREV. CLOSE]],0)</f>
        <v>6.8810815726453719E-3</v>
      </c>
      <c r="Y1844" t="str">
        <f>IF(StockData[[#This Row],[Daily Return %]]&gt;0,"Gain",IF(StockData[[#This Row],[Daily Return %]]&lt;0,"Loss","No Change"))</f>
        <v>Gain</v>
      </c>
    </row>
    <row r="1845" spans="1:25" x14ac:dyDescent="0.3">
      <c r="A1845" s="1">
        <v>45769</v>
      </c>
      <c r="B1845" s="1" t="s">
        <v>1891</v>
      </c>
      <c r="C1845" s="1" t="s">
        <v>96</v>
      </c>
      <c r="D1845">
        <f>MONTH(StockData[[#This Row],[DATE]])</f>
        <v>4</v>
      </c>
      <c r="E1845">
        <v>2025</v>
      </c>
      <c r="F1845" t="s">
        <v>97</v>
      </c>
      <c r="G1845" t="str">
        <f>"Q"&amp;ROUNDUP(StockData[[#This Row],[Month Number]]/3,0)</f>
        <v>Q2</v>
      </c>
      <c r="H1845" s="1" t="s">
        <v>1565</v>
      </c>
      <c r="I1845" s="1" t="s">
        <v>1566</v>
      </c>
      <c r="J1845" t="s">
        <v>30</v>
      </c>
      <c r="K1845">
        <v>3322.6</v>
      </c>
      <c r="L1845">
        <v>3333.9</v>
      </c>
      <c r="M1845">
        <v>3295</v>
      </c>
      <c r="N1845">
        <v>3321.6</v>
      </c>
      <c r="O1845">
        <v>3312.5</v>
      </c>
      <c r="P1845">
        <v>3314.4</v>
      </c>
      <c r="Q1845">
        <v>3315.22</v>
      </c>
      <c r="R1845">
        <v>2710498</v>
      </c>
      <c r="S1845">
        <v>8985899446.7000008</v>
      </c>
      <c r="T1845">
        <v>151282</v>
      </c>
      <c r="U1845">
        <v>1610606</v>
      </c>
      <c r="V1845">
        <v>59.42</v>
      </c>
      <c r="W1845" s="3">
        <f>StockData[[#This Row],[CLOSE]]-StockData[[#This Row],[PREV. CLOSE]]</f>
        <v>-7.1999999999998181</v>
      </c>
      <c r="X1845" s="2">
        <f>IFERROR((StockData[[#This Row],[CLOSE]]-StockData[[#This Row],[PREV. CLOSE]])/StockData[[#This Row],[PREV. CLOSE]],0)</f>
        <v>-2.1676300578034133E-3</v>
      </c>
      <c r="Y1845" t="str">
        <f>IF(StockData[[#This Row],[Daily Return %]]&gt;0,"Gain",IF(StockData[[#This Row],[Daily Return %]]&lt;0,"Loss","No Change"))</f>
        <v>Loss</v>
      </c>
    </row>
    <row r="1846" spans="1:25" x14ac:dyDescent="0.3">
      <c r="A1846" s="1">
        <v>45770</v>
      </c>
      <c r="B1846" s="1" t="s">
        <v>1892</v>
      </c>
      <c r="C1846" s="1" t="s">
        <v>96</v>
      </c>
      <c r="D1846">
        <f>MONTH(StockData[[#This Row],[DATE]])</f>
        <v>4</v>
      </c>
      <c r="E1846">
        <v>2025</v>
      </c>
      <c r="F1846" t="s">
        <v>97</v>
      </c>
      <c r="G1846" t="str">
        <f>"Q"&amp;ROUNDUP(StockData[[#This Row],[Month Number]]/3,0)</f>
        <v>Q2</v>
      </c>
      <c r="H1846" s="1" t="s">
        <v>1565</v>
      </c>
      <c r="I1846" s="1" t="s">
        <v>1566</v>
      </c>
      <c r="J1846" t="s">
        <v>30</v>
      </c>
      <c r="K1846">
        <v>3365</v>
      </c>
      <c r="L1846">
        <v>3420.9</v>
      </c>
      <c r="M1846">
        <v>3337.3</v>
      </c>
      <c r="N1846">
        <v>3314.4</v>
      </c>
      <c r="O1846">
        <v>3405</v>
      </c>
      <c r="P1846">
        <v>3413</v>
      </c>
      <c r="Q1846">
        <v>3398.75</v>
      </c>
      <c r="R1846">
        <v>3543923</v>
      </c>
      <c r="S1846">
        <v>12044899557.299999</v>
      </c>
      <c r="T1846">
        <v>164989</v>
      </c>
      <c r="U1846">
        <v>2082133</v>
      </c>
      <c r="V1846">
        <v>58.75</v>
      </c>
      <c r="W1846" s="3">
        <f>StockData[[#This Row],[CLOSE]]-StockData[[#This Row],[PREV. CLOSE]]</f>
        <v>98.599999999999909</v>
      </c>
      <c r="X1846" s="2">
        <f>IFERROR((StockData[[#This Row],[CLOSE]]-StockData[[#This Row],[PREV. CLOSE]])/StockData[[#This Row],[PREV. CLOSE]],0)</f>
        <v>2.9748974173304341E-2</v>
      </c>
      <c r="Y1846" t="str">
        <f>IF(StockData[[#This Row],[Daily Return %]]&gt;0,"Gain",IF(StockData[[#This Row],[Daily Return %]]&lt;0,"Loss","No Change"))</f>
        <v>Gain</v>
      </c>
    </row>
    <row r="1847" spans="1:25" x14ac:dyDescent="0.3">
      <c r="A1847" s="1">
        <v>45771</v>
      </c>
      <c r="B1847" s="1" t="s">
        <v>1893</v>
      </c>
      <c r="C1847" s="1" t="s">
        <v>96</v>
      </c>
      <c r="D1847">
        <f>MONTH(StockData[[#This Row],[DATE]])</f>
        <v>4</v>
      </c>
      <c r="E1847">
        <v>2025</v>
      </c>
      <c r="F1847" t="s">
        <v>97</v>
      </c>
      <c r="G1847" t="str">
        <f>"Q"&amp;ROUNDUP(StockData[[#This Row],[Month Number]]/3,0)</f>
        <v>Q2</v>
      </c>
      <c r="H1847" s="1" t="s">
        <v>1565</v>
      </c>
      <c r="I1847" s="1" t="s">
        <v>1566</v>
      </c>
      <c r="J1847" t="s">
        <v>30</v>
      </c>
      <c r="K1847">
        <v>3401.1</v>
      </c>
      <c r="L1847">
        <v>3412.5</v>
      </c>
      <c r="M1847">
        <v>3387.7</v>
      </c>
      <c r="N1847">
        <v>3413</v>
      </c>
      <c r="O1847">
        <v>3406</v>
      </c>
      <c r="P1847">
        <v>3401.6</v>
      </c>
      <c r="Q1847">
        <v>3398.95</v>
      </c>
      <c r="R1847">
        <v>2252175</v>
      </c>
      <c r="S1847">
        <v>7655036870.6999998</v>
      </c>
      <c r="T1847">
        <v>158061</v>
      </c>
      <c r="U1847">
        <v>1566847</v>
      </c>
      <c r="V1847">
        <v>69.569999999999993</v>
      </c>
      <c r="W1847" s="3">
        <f>StockData[[#This Row],[CLOSE]]-StockData[[#This Row],[PREV. CLOSE]]</f>
        <v>-11.400000000000091</v>
      </c>
      <c r="X1847" s="2">
        <f>IFERROR((StockData[[#This Row],[CLOSE]]-StockData[[#This Row],[PREV. CLOSE]])/StockData[[#This Row],[PREV. CLOSE]],0)</f>
        <v>-3.3401699384705804E-3</v>
      </c>
      <c r="Y1847" t="str">
        <f>IF(StockData[[#This Row],[Daily Return %]]&gt;0,"Gain",IF(StockData[[#This Row],[Daily Return %]]&lt;0,"Loss","No Change"))</f>
        <v>Loss</v>
      </c>
    </row>
    <row r="1848" spans="1:25" x14ac:dyDescent="0.3">
      <c r="A1848" s="1">
        <v>45772</v>
      </c>
      <c r="B1848" s="1" t="s">
        <v>1894</v>
      </c>
      <c r="C1848" s="1" t="s">
        <v>96</v>
      </c>
      <c r="D1848">
        <f>MONTH(StockData[[#This Row],[DATE]])</f>
        <v>4</v>
      </c>
      <c r="E1848">
        <v>2025</v>
      </c>
      <c r="F1848" t="s">
        <v>97</v>
      </c>
      <c r="G1848" t="str">
        <f>"Q"&amp;ROUNDUP(StockData[[#This Row],[Month Number]]/3,0)</f>
        <v>Q2</v>
      </c>
      <c r="H1848" s="1" t="s">
        <v>1565</v>
      </c>
      <c r="I1848" s="1" t="s">
        <v>1566</v>
      </c>
      <c r="J1848" t="s">
        <v>30</v>
      </c>
      <c r="K1848">
        <v>3420</v>
      </c>
      <c r="L1848">
        <v>3477.8</v>
      </c>
      <c r="M1848">
        <v>3405</v>
      </c>
      <c r="N1848">
        <v>3401.6</v>
      </c>
      <c r="O1848">
        <v>3434</v>
      </c>
      <c r="P1848">
        <v>3448</v>
      </c>
      <c r="Q1848">
        <v>3442.01</v>
      </c>
      <c r="R1848">
        <v>2742991</v>
      </c>
      <c r="S1848">
        <v>9441414787.6000004</v>
      </c>
      <c r="T1848">
        <v>151400</v>
      </c>
      <c r="U1848">
        <v>1429795</v>
      </c>
      <c r="V1848">
        <v>52.13</v>
      </c>
      <c r="W1848" s="3">
        <f>StockData[[#This Row],[CLOSE]]-StockData[[#This Row],[PREV. CLOSE]]</f>
        <v>46.400000000000091</v>
      </c>
      <c r="X1848" s="2">
        <f>IFERROR((StockData[[#This Row],[CLOSE]]-StockData[[#This Row],[PREV. CLOSE]])/StockData[[#This Row],[PREV. CLOSE]],0)</f>
        <v>1.364063969896522E-2</v>
      </c>
      <c r="Y1848" t="str">
        <f>IF(StockData[[#This Row],[Daily Return %]]&gt;0,"Gain",IF(StockData[[#This Row],[Daily Return %]]&lt;0,"Loss","No Change"))</f>
        <v>Gain</v>
      </c>
    </row>
    <row r="1849" spans="1:25" x14ac:dyDescent="0.3">
      <c r="A1849" s="1">
        <v>45775</v>
      </c>
      <c r="B1849" s="1" t="s">
        <v>1895</v>
      </c>
      <c r="C1849" s="1" t="s">
        <v>96</v>
      </c>
      <c r="D1849">
        <f>MONTH(StockData[[#This Row],[DATE]])</f>
        <v>4</v>
      </c>
      <c r="E1849">
        <v>2025</v>
      </c>
      <c r="F1849" t="s">
        <v>97</v>
      </c>
      <c r="G1849" t="str">
        <f>"Q"&amp;ROUNDUP(StockData[[#This Row],[Month Number]]/3,0)</f>
        <v>Q2</v>
      </c>
      <c r="H1849" s="1" t="s">
        <v>1565</v>
      </c>
      <c r="I1849" s="1" t="s">
        <v>1566</v>
      </c>
      <c r="J1849" t="s">
        <v>30</v>
      </c>
      <c r="K1849">
        <v>3435</v>
      </c>
      <c r="L1849">
        <v>3457.8</v>
      </c>
      <c r="M1849">
        <v>3405</v>
      </c>
      <c r="N1849">
        <v>3448</v>
      </c>
      <c r="O1849">
        <v>3441</v>
      </c>
      <c r="P1849">
        <v>3443.5</v>
      </c>
      <c r="Q1849">
        <v>3438.58</v>
      </c>
      <c r="R1849">
        <v>1593296</v>
      </c>
      <c r="S1849">
        <v>5478682188.5</v>
      </c>
      <c r="T1849">
        <v>94204</v>
      </c>
      <c r="U1849">
        <v>943941</v>
      </c>
      <c r="V1849">
        <v>59.24</v>
      </c>
      <c r="W1849" s="3">
        <f>StockData[[#This Row],[CLOSE]]-StockData[[#This Row],[PREV. CLOSE]]</f>
        <v>-4.5</v>
      </c>
      <c r="X1849" s="2">
        <f>IFERROR((StockData[[#This Row],[CLOSE]]-StockData[[#This Row],[PREV. CLOSE]])/StockData[[#This Row],[PREV. CLOSE]],0)</f>
        <v>-1.3051044083526682E-3</v>
      </c>
      <c r="Y1849" t="str">
        <f>IF(StockData[[#This Row],[Daily Return %]]&gt;0,"Gain",IF(StockData[[#This Row],[Daily Return %]]&lt;0,"Loss","No Change"))</f>
        <v>Loss</v>
      </c>
    </row>
    <row r="1850" spans="1:25" x14ac:dyDescent="0.3">
      <c r="A1850" s="1">
        <v>45776</v>
      </c>
      <c r="B1850" s="1" t="s">
        <v>1896</v>
      </c>
      <c r="C1850" s="1" t="s">
        <v>96</v>
      </c>
      <c r="D1850">
        <f>MONTH(StockData[[#This Row],[DATE]])</f>
        <v>4</v>
      </c>
      <c r="E1850">
        <v>2025</v>
      </c>
      <c r="F1850" t="s">
        <v>97</v>
      </c>
      <c r="G1850" t="str">
        <f>"Q"&amp;ROUNDUP(StockData[[#This Row],[Month Number]]/3,0)</f>
        <v>Q2</v>
      </c>
      <c r="H1850" s="1" t="s">
        <v>1565</v>
      </c>
      <c r="I1850" s="1" t="s">
        <v>1566</v>
      </c>
      <c r="J1850" t="s">
        <v>30</v>
      </c>
      <c r="K1850">
        <v>3455</v>
      </c>
      <c r="L1850">
        <v>3495</v>
      </c>
      <c r="M1850">
        <v>3430.4</v>
      </c>
      <c r="N1850">
        <v>3443.5</v>
      </c>
      <c r="O1850">
        <v>3473</v>
      </c>
      <c r="P1850">
        <v>3472.5</v>
      </c>
      <c r="Q1850">
        <v>3470.18</v>
      </c>
      <c r="R1850">
        <v>1578332</v>
      </c>
      <c r="S1850">
        <v>5477091995.8000002</v>
      </c>
      <c r="T1850">
        <v>95060</v>
      </c>
      <c r="U1850">
        <v>834027</v>
      </c>
      <c r="V1850">
        <v>52.84</v>
      </c>
      <c r="W1850" s="3">
        <f>StockData[[#This Row],[CLOSE]]-StockData[[#This Row],[PREV. CLOSE]]</f>
        <v>29</v>
      </c>
      <c r="X1850" s="2">
        <f>IFERROR((StockData[[#This Row],[CLOSE]]-StockData[[#This Row],[PREV. CLOSE]])/StockData[[#This Row],[PREV. CLOSE]],0)</f>
        <v>8.4216640046464349E-3</v>
      </c>
      <c r="Y1850" t="str">
        <f>IF(StockData[[#This Row],[Daily Return %]]&gt;0,"Gain",IF(StockData[[#This Row],[Daily Return %]]&lt;0,"Loss","No Change"))</f>
        <v>Gain</v>
      </c>
    </row>
    <row r="1851" spans="1:25" x14ac:dyDescent="0.3">
      <c r="A1851" s="1">
        <v>45777</v>
      </c>
      <c r="B1851" s="1" t="s">
        <v>1897</v>
      </c>
      <c r="C1851" s="1" t="s">
        <v>96</v>
      </c>
      <c r="D1851">
        <f>MONTH(StockData[[#This Row],[DATE]])</f>
        <v>4</v>
      </c>
      <c r="E1851">
        <v>2025</v>
      </c>
      <c r="F1851" t="s">
        <v>97</v>
      </c>
      <c r="G1851" t="str">
        <f>"Q"&amp;ROUNDUP(StockData[[#This Row],[Month Number]]/3,0)</f>
        <v>Q2</v>
      </c>
      <c r="H1851" s="1" t="s">
        <v>1565</v>
      </c>
      <c r="I1851" s="1" t="s">
        <v>1566</v>
      </c>
      <c r="J1851" t="s">
        <v>30</v>
      </c>
      <c r="K1851">
        <v>3472</v>
      </c>
      <c r="L1851">
        <v>3509.9</v>
      </c>
      <c r="M1851">
        <v>3366</v>
      </c>
      <c r="N1851">
        <v>3472.5</v>
      </c>
      <c r="O1851">
        <v>3431.8</v>
      </c>
      <c r="P1851">
        <v>3453.7</v>
      </c>
      <c r="Q1851">
        <v>3464.02</v>
      </c>
      <c r="R1851">
        <v>2809332</v>
      </c>
      <c r="S1851">
        <v>9731586389.2999992</v>
      </c>
      <c r="T1851">
        <v>129048</v>
      </c>
      <c r="U1851">
        <v>1927631</v>
      </c>
      <c r="V1851">
        <v>68.62</v>
      </c>
      <c r="W1851" s="3">
        <f>StockData[[#This Row],[CLOSE]]-StockData[[#This Row],[PREV. CLOSE]]</f>
        <v>-18.800000000000182</v>
      </c>
      <c r="X1851" s="2">
        <f>IFERROR((StockData[[#This Row],[CLOSE]]-StockData[[#This Row],[PREV. CLOSE]])/StockData[[#This Row],[PREV. CLOSE]],0)</f>
        <v>-5.4139668826494406E-3</v>
      </c>
      <c r="Y1851" t="str">
        <f>IF(StockData[[#This Row],[Daily Return %]]&gt;0,"Gain",IF(StockData[[#This Row],[Daily Return %]]&lt;0,"Loss","No Change"))</f>
        <v>Loss</v>
      </c>
    </row>
    <row r="1852" spans="1:25" x14ac:dyDescent="0.3">
      <c r="A1852" s="1">
        <v>45779</v>
      </c>
      <c r="B1852" s="1" t="s">
        <v>1898</v>
      </c>
      <c r="C1852" s="1" t="s">
        <v>119</v>
      </c>
      <c r="D1852">
        <f>MONTH(StockData[[#This Row],[DATE]])</f>
        <v>5</v>
      </c>
      <c r="E1852">
        <v>2025</v>
      </c>
      <c r="F1852" t="s">
        <v>97</v>
      </c>
      <c r="G1852" t="str">
        <f>"Q"&amp;ROUNDUP(StockData[[#This Row],[Month Number]]/3,0)</f>
        <v>Q2</v>
      </c>
      <c r="H1852" s="1" t="s">
        <v>1565</v>
      </c>
      <c r="I1852" s="1" t="s">
        <v>1566</v>
      </c>
      <c r="J1852" t="s">
        <v>30</v>
      </c>
      <c r="K1852">
        <v>3472</v>
      </c>
      <c r="L1852">
        <v>3491.5</v>
      </c>
      <c r="M1852">
        <v>3420</v>
      </c>
      <c r="N1852">
        <v>3453.7</v>
      </c>
      <c r="O1852">
        <v>3438</v>
      </c>
      <c r="P1852">
        <v>3444.7</v>
      </c>
      <c r="Q1852">
        <v>3450.76</v>
      </c>
      <c r="R1852">
        <v>2115624</v>
      </c>
      <c r="S1852">
        <v>7300505304.3000002</v>
      </c>
      <c r="T1852">
        <v>124212</v>
      </c>
      <c r="U1852">
        <v>1344455</v>
      </c>
      <c r="V1852">
        <v>63.55</v>
      </c>
      <c r="W1852" s="3">
        <f>StockData[[#This Row],[CLOSE]]-StockData[[#This Row],[PREV. CLOSE]]</f>
        <v>-9</v>
      </c>
      <c r="X1852" s="2">
        <f>IFERROR((StockData[[#This Row],[CLOSE]]-StockData[[#This Row],[PREV. CLOSE]])/StockData[[#This Row],[PREV. CLOSE]],0)</f>
        <v>-2.6059009178562124E-3</v>
      </c>
      <c r="Y1852" t="str">
        <f>IF(StockData[[#This Row],[Daily Return %]]&gt;0,"Gain",IF(StockData[[#This Row],[Daily Return %]]&lt;0,"Loss","No Change"))</f>
        <v>Loss</v>
      </c>
    </row>
    <row r="1853" spans="1:25" x14ac:dyDescent="0.3">
      <c r="A1853" s="1">
        <v>45782</v>
      </c>
      <c r="B1853" s="1" t="s">
        <v>1899</v>
      </c>
      <c r="C1853" s="1" t="s">
        <v>119</v>
      </c>
      <c r="D1853">
        <f>MONTH(StockData[[#This Row],[DATE]])</f>
        <v>5</v>
      </c>
      <c r="E1853">
        <v>2025</v>
      </c>
      <c r="F1853" t="s">
        <v>97</v>
      </c>
      <c r="G1853" t="str">
        <f>"Q"&amp;ROUNDUP(StockData[[#This Row],[Month Number]]/3,0)</f>
        <v>Q2</v>
      </c>
      <c r="H1853" s="1" t="s">
        <v>1565</v>
      </c>
      <c r="I1853" s="1" t="s">
        <v>1566</v>
      </c>
      <c r="J1853" t="s">
        <v>30</v>
      </c>
      <c r="K1853">
        <v>3450</v>
      </c>
      <c r="L1853">
        <v>3504.5</v>
      </c>
      <c r="M1853">
        <v>3446.4</v>
      </c>
      <c r="N1853">
        <v>3444.7</v>
      </c>
      <c r="O1853">
        <v>3454.6</v>
      </c>
      <c r="P1853">
        <v>3454.3</v>
      </c>
      <c r="Q1853">
        <v>3466.59</v>
      </c>
      <c r="R1853">
        <v>1284443</v>
      </c>
      <c r="S1853">
        <v>4452637028.6999998</v>
      </c>
      <c r="T1853">
        <v>96657</v>
      </c>
      <c r="U1853">
        <v>720885</v>
      </c>
      <c r="V1853">
        <v>56.12</v>
      </c>
      <c r="W1853" s="3">
        <f>StockData[[#This Row],[CLOSE]]-StockData[[#This Row],[PREV. CLOSE]]</f>
        <v>9.6000000000003638</v>
      </c>
      <c r="X1853" s="2">
        <f>IFERROR((StockData[[#This Row],[CLOSE]]-StockData[[#This Row],[PREV. CLOSE]])/StockData[[#This Row],[PREV. CLOSE]],0)</f>
        <v>2.7868900049352234E-3</v>
      </c>
      <c r="Y1853" t="str">
        <f>IF(StockData[[#This Row],[Daily Return %]]&gt;0,"Gain",IF(StockData[[#This Row],[Daily Return %]]&lt;0,"Loss","No Change"))</f>
        <v>Gain</v>
      </c>
    </row>
    <row r="1854" spans="1:25" x14ac:dyDescent="0.3">
      <c r="A1854" s="1">
        <v>45783</v>
      </c>
      <c r="B1854" s="1" t="s">
        <v>1900</v>
      </c>
      <c r="C1854" s="1" t="s">
        <v>119</v>
      </c>
      <c r="D1854">
        <f>MONTH(StockData[[#This Row],[DATE]])</f>
        <v>5</v>
      </c>
      <c r="E1854">
        <v>2025</v>
      </c>
      <c r="F1854" t="s">
        <v>97</v>
      </c>
      <c r="G1854" t="str">
        <f>"Q"&amp;ROUNDUP(StockData[[#This Row],[Month Number]]/3,0)</f>
        <v>Q2</v>
      </c>
      <c r="H1854" s="1" t="s">
        <v>1565</v>
      </c>
      <c r="I1854" s="1" t="s">
        <v>1566</v>
      </c>
      <c r="J1854" t="s">
        <v>30</v>
      </c>
      <c r="K1854">
        <v>3460</v>
      </c>
      <c r="L1854">
        <v>3473</v>
      </c>
      <c r="M1854">
        <v>3437</v>
      </c>
      <c r="N1854">
        <v>3454.3</v>
      </c>
      <c r="O1854">
        <v>3451.6</v>
      </c>
      <c r="P1854">
        <v>3460</v>
      </c>
      <c r="Q1854">
        <v>3458.05</v>
      </c>
      <c r="R1854">
        <v>1324763</v>
      </c>
      <c r="S1854">
        <v>4581101196.3000002</v>
      </c>
      <c r="T1854">
        <v>65526</v>
      </c>
      <c r="U1854">
        <v>843965</v>
      </c>
      <c r="V1854">
        <v>63.71</v>
      </c>
      <c r="W1854" s="3">
        <f>StockData[[#This Row],[CLOSE]]-StockData[[#This Row],[PREV. CLOSE]]</f>
        <v>5.6999999999998181</v>
      </c>
      <c r="X1854" s="2">
        <f>IFERROR((StockData[[#This Row],[CLOSE]]-StockData[[#This Row],[PREV. CLOSE]])/StockData[[#This Row],[PREV. CLOSE]],0)</f>
        <v>1.6501172451726307E-3</v>
      </c>
      <c r="Y1854" t="str">
        <f>IF(StockData[[#This Row],[Daily Return %]]&gt;0,"Gain",IF(StockData[[#This Row],[Daily Return %]]&lt;0,"Loss","No Change"))</f>
        <v>Gain</v>
      </c>
    </row>
    <row r="1855" spans="1:25" x14ac:dyDescent="0.3">
      <c r="A1855" s="1">
        <v>45784</v>
      </c>
      <c r="B1855" s="1" t="s">
        <v>1901</v>
      </c>
      <c r="C1855" s="1" t="s">
        <v>119</v>
      </c>
      <c r="D1855">
        <f>MONTH(StockData[[#This Row],[DATE]])</f>
        <v>5</v>
      </c>
      <c r="E1855">
        <v>2025</v>
      </c>
      <c r="F1855" t="s">
        <v>97</v>
      </c>
      <c r="G1855" t="str">
        <f>"Q"&amp;ROUNDUP(StockData[[#This Row],[Month Number]]/3,0)</f>
        <v>Q2</v>
      </c>
      <c r="H1855" s="1" t="s">
        <v>1565</v>
      </c>
      <c r="I1855" s="1" t="s">
        <v>1566</v>
      </c>
      <c r="J1855" t="s">
        <v>30</v>
      </c>
      <c r="K1855">
        <v>3420.6</v>
      </c>
      <c r="L1855">
        <v>3459.5</v>
      </c>
      <c r="M1855">
        <v>3420.6</v>
      </c>
      <c r="N1855">
        <v>3460</v>
      </c>
      <c r="O1855">
        <v>3448</v>
      </c>
      <c r="P1855">
        <v>3445.1</v>
      </c>
      <c r="Q1855">
        <v>3442.07</v>
      </c>
      <c r="R1855">
        <v>1477128</v>
      </c>
      <c r="S1855">
        <v>5084383270.5</v>
      </c>
      <c r="T1855">
        <v>89334</v>
      </c>
      <c r="U1855">
        <v>949257</v>
      </c>
      <c r="V1855">
        <v>64.260000000000005</v>
      </c>
      <c r="W1855" s="3">
        <f>StockData[[#This Row],[CLOSE]]-StockData[[#This Row],[PREV. CLOSE]]</f>
        <v>-14.900000000000091</v>
      </c>
      <c r="X1855" s="2">
        <f>IFERROR((StockData[[#This Row],[CLOSE]]-StockData[[#This Row],[PREV. CLOSE]])/StockData[[#This Row],[PREV. CLOSE]],0)</f>
        <v>-4.3063583815029166E-3</v>
      </c>
      <c r="Y1855" t="str">
        <f>IF(StockData[[#This Row],[Daily Return %]]&gt;0,"Gain",IF(StockData[[#This Row],[Daily Return %]]&lt;0,"Loss","No Change"))</f>
        <v>Loss</v>
      </c>
    </row>
    <row r="1856" spans="1:25" x14ac:dyDescent="0.3">
      <c r="A1856" s="1">
        <v>45785</v>
      </c>
      <c r="B1856" s="1" t="s">
        <v>1902</v>
      </c>
      <c r="C1856" s="1" t="s">
        <v>119</v>
      </c>
      <c r="D1856">
        <f>MONTH(StockData[[#This Row],[DATE]])</f>
        <v>5</v>
      </c>
      <c r="E1856">
        <v>2025</v>
      </c>
      <c r="F1856" t="s">
        <v>97</v>
      </c>
      <c r="G1856" t="str">
        <f>"Q"&amp;ROUNDUP(StockData[[#This Row],[Month Number]]/3,0)</f>
        <v>Q2</v>
      </c>
      <c r="H1856" s="1" t="s">
        <v>1565</v>
      </c>
      <c r="I1856" s="1" t="s">
        <v>1566</v>
      </c>
      <c r="J1856" t="s">
        <v>30</v>
      </c>
      <c r="K1856">
        <v>3448</v>
      </c>
      <c r="L1856">
        <v>3477</v>
      </c>
      <c r="M1856">
        <v>3428.7</v>
      </c>
      <c r="N1856">
        <v>3445.1</v>
      </c>
      <c r="O1856">
        <v>3434.2</v>
      </c>
      <c r="P1856">
        <v>3448.9</v>
      </c>
      <c r="Q1856">
        <v>3451.58</v>
      </c>
      <c r="R1856">
        <v>2543591</v>
      </c>
      <c r="S1856">
        <v>8779405820.3999996</v>
      </c>
      <c r="T1856">
        <v>116139</v>
      </c>
      <c r="U1856">
        <v>1528153</v>
      </c>
      <c r="V1856">
        <v>60.08</v>
      </c>
      <c r="W1856" s="3">
        <f>StockData[[#This Row],[CLOSE]]-StockData[[#This Row],[PREV. CLOSE]]</f>
        <v>3.8000000000001819</v>
      </c>
      <c r="X1856" s="2">
        <f>IFERROR((StockData[[#This Row],[CLOSE]]-StockData[[#This Row],[PREV. CLOSE]])/StockData[[#This Row],[PREV. CLOSE]],0)</f>
        <v>1.1030158776233439E-3</v>
      </c>
      <c r="Y1856" t="str">
        <f>IF(StockData[[#This Row],[Daily Return %]]&gt;0,"Gain",IF(StockData[[#This Row],[Daily Return %]]&lt;0,"Loss","No Change"))</f>
        <v>Gain</v>
      </c>
    </row>
    <row r="1857" spans="1:25" x14ac:dyDescent="0.3">
      <c r="A1857" s="1">
        <v>45786</v>
      </c>
      <c r="B1857" s="1" t="s">
        <v>1903</v>
      </c>
      <c r="C1857" s="1" t="s">
        <v>119</v>
      </c>
      <c r="D1857">
        <f>MONTH(StockData[[#This Row],[DATE]])</f>
        <v>5</v>
      </c>
      <c r="E1857">
        <v>2025</v>
      </c>
      <c r="F1857" t="s">
        <v>97</v>
      </c>
      <c r="G1857" t="str">
        <f>"Q"&amp;ROUNDUP(StockData[[#This Row],[Month Number]]/3,0)</f>
        <v>Q2</v>
      </c>
      <c r="H1857" s="1" t="s">
        <v>1565</v>
      </c>
      <c r="I1857" s="1" t="s">
        <v>1566</v>
      </c>
      <c r="J1857" t="s">
        <v>30</v>
      </c>
      <c r="K1857">
        <v>3399</v>
      </c>
      <c r="L1857">
        <v>3446.2</v>
      </c>
      <c r="M1857">
        <v>3398.1</v>
      </c>
      <c r="N1857">
        <v>3448.9</v>
      </c>
      <c r="O1857">
        <v>3439.9</v>
      </c>
      <c r="P1857">
        <v>3440.3</v>
      </c>
      <c r="Q1857">
        <v>3428.44</v>
      </c>
      <c r="R1857">
        <v>2531757</v>
      </c>
      <c r="S1857">
        <v>8679986664.6000004</v>
      </c>
      <c r="T1857">
        <v>151453</v>
      </c>
      <c r="U1857">
        <v>1575315</v>
      </c>
      <c r="V1857">
        <v>62.22</v>
      </c>
      <c r="W1857" s="3">
        <f>StockData[[#This Row],[CLOSE]]-StockData[[#This Row],[PREV. CLOSE]]</f>
        <v>-8.5999999999999091</v>
      </c>
      <c r="X1857" s="2">
        <f>IFERROR((StockData[[#This Row],[CLOSE]]-StockData[[#This Row],[PREV. CLOSE]])/StockData[[#This Row],[PREV. CLOSE]],0)</f>
        <v>-2.4935486676911215E-3</v>
      </c>
      <c r="Y1857" t="str">
        <f>IF(StockData[[#This Row],[Daily Return %]]&gt;0,"Gain",IF(StockData[[#This Row],[Daily Return %]]&lt;0,"Loss","No Change"))</f>
        <v>Loss</v>
      </c>
    </row>
    <row r="1858" spans="1:25" x14ac:dyDescent="0.3">
      <c r="A1858" s="1">
        <v>45789</v>
      </c>
      <c r="B1858" s="1" t="s">
        <v>1904</v>
      </c>
      <c r="C1858" s="1" t="s">
        <v>119</v>
      </c>
      <c r="D1858">
        <f>MONTH(StockData[[#This Row],[DATE]])</f>
        <v>5</v>
      </c>
      <c r="E1858">
        <v>2025</v>
      </c>
      <c r="F1858" t="s">
        <v>97</v>
      </c>
      <c r="G1858" t="str">
        <f>"Q"&amp;ROUNDUP(StockData[[#This Row],[Month Number]]/3,0)</f>
        <v>Q2</v>
      </c>
      <c r="H1858" s="1" t="s">
        <v>1565</v>
      </c>
      <c r="I1858" s="1" t="s">
        <v>1566</v>
      </c>
      <c r="J1858" t="s">
        <v>30</v>
      </c>
      <c r="K1858">
        <v>3505</v>
      </c>
      <c r="L1858">
        <v>3630.5</v>
      </c>
      <c r="M1858">
        <v>3502.2</v>
      </c>
      <c r="N1858">
        <v>3440.3</v>
      </c>
      <c r="O1858">
        <v>3626.5</v>
      </c>
      <c r="P1858">
        <v>3620.4</v>
      </c>
      <c r="Q1858">
        <v>3577.93</v>
      </c>
      <c r="R1858">
        <v>2228678</v>
      </c>
      <c r="S1858">
        <v>7974051782.1000004</v>
      </c>
      <c r="T1858">
        <v>146104</v>
      </c>
      <c r="U1858">
        <v>1189063</v>
      </c>
      <c r="V1858">
        <v>53.35</v>
      </c>
      <c r="W1858" s="3">
        <f>StockData[[#This Row],[CLOSE]]-StockData[[#This Row],[PREV. CLOSE]]</f>
        <v>180.09999999999991</v>
      </c>
      <c r="X1858" s="2">
        <f>IFERROR((StockData[[#This Row],[CLOSE]]-StockData[[#This Row],[PREV. CLOSE]])/StockData[[#This Row],[PREV. CLOSE]],0)</f>
        <v>5.235008574833587E-2</v>
      </c>
      <c r="Y1858" t="str">
        <f>IF(StockData[[#This Row],[Daily Return %]]&gt;0,"Gain",IF(StockData[[#This Row],[Daily Return %]]&lt;0,"Loss","No Change"))</f>
        <v>Gain</v>
      </c>
    </row>
    <row r="1859" spans="1:25" x14ac:dyDescent="0.3">
      <c r="A1859" s="1">
        <v>45790</v>
      </c>
      <c r="B1859" s="1" t="s">
        <v>1905</v>
      </c>
      <c r="C1859" s="1" t="s">
        <v>119</v>
      </c>
      <c r="D1859">
        <f>MONTH(StockData[[#This Row],[DATE]])</f>
        <v>5</v>
      </c>
      <c r="E1859">
        <v>2025</v>
      </c>
      <c r="F1859" t="s">
        <v>97</v>
      </c>
      <c r="G1859" t="str">
        <f>"Q"&amp;ROUNDUP(StockData[[#This Row],[Month Number]]/3,0)</f>
        <v>Q2</v>
      </c>
      <c r="H1859" s="1" t="s">
        <v>1565</v>
      </c>
      <c r="I1859" s="1" t="s">
        <v>1566</v>
      </c>
      <c r="J1859" t="s">
        <v>30</v>
      </c>
      <c r="K1859">
        <v>3620.4</v>
      </c>
      <c r="L1859">
        <v>3623</v>
      </c>
      <c r="M1859">
        <v>3510.5</v>
      </c>
      <c r="N1859">
        <v>3620.4</v>
      </c>
      <c r="O1859">
        <v>3518</v>
      </c>
      <c r="P1859">
        <v>3515</v>
      </c>
      <c r="Q1859">
        <v>3541.51</v>
      </c>
      <c r="R1859">
        <v>3062887</v>
      </c>
      <c r="S1859">
        <v>10847250162.200001</v>
      </c>
      <c r="T1859">
        <v>221289</v>
      </c>
      <c r="U1859">
        <v>1762852</v>
      </c>
      <c r="V1859">
        <v>57.56</v>
      </c>
      <c r="W1859" s="3">
        <f>StockData[[#This Row],[CLOSE]]-StockData[[#This Row],[PREV. CLOSE]]</f>
        <v>-105.40000000000009</v>
      </c>
      <c r="X1859" s="2">
        <f>IFERROR((StockData[[#This Row],[CLOSE]]-StockData[[#This Row],[PREV. CLOSE]])/StockData[[#This Row],[PREV. CLOSE]],0)</f>
        <v>-2.9112805214893407E-2</v>
      </c>
      <c r="Y1859" t="str">
        <f>IF(StockData[[#This Row],[Daily Return %]]&gt;0,"Gain",IF(StockData[[#This Row],[Daily Return %]]&lt;0,"Loss","No Change"))</f>
        <v>Loss</v>
      </c>
    </row>
    <row r="1860" spans="1:25" x14ac:dyDescent="0.3">
      <c r="A1860" s="1">
        <v>45791</v>
      </c>
      <c r="B1860" s="1" t="s">
        <v>1906</v>
      </c>
      <c r="C1860" s="1" t="s">
        <v>119</v>
      </c>
      <c r="D1860">
        <f>MONTH(StockData[[#This Row],[DATE]])</f>
        <v>5</v>
      </c>
      <c r="E1860">
        <v>2025</v>
      </c>
      <c r="F1860" t="s">
        <v>97</v>
      </c>
      <c r="G1860" t="str">
        <f>"Q"&amp;ROUNDUP(StockData[[#This Row],[Month Number]]/3,0)</f>
        <v>Q2</v>
      </c>
      <c r="H1860" s="1" t="s">
        <v>1565</v>
      </c>
      <c r="I1860" s="1" t="s">
        <v>1566</v>
      </c>
      <c r="J1860" t="s">
        <v>30</v>
      </c>
      <c r="K1860">
        <v>3521</v>
      </c>
      <c r="L1860">
        <v>3561</v>
      </c>
      <c r="M1860">
        <v>3508.6</v>
      </c>
      <c r="N1860">
        <v>3515</v>
      </c>
      <c r="O1860">
        <v>3547</v>
      </c>
      <c r="P1860">
        <v>3548.7</v>
      </c>
      <c r="Q1860">
        <v>3543.04</v>
      </c>
      <c r="R1860">
        <v>2119499</v>
      </c>
      <c r="S1860">
        <v>7509459955.3000002</v>
      </c>
      <c r="T1860">
        <v>136543</v>
      </c>
      <c r="U1860">
        <v>1404895</v>
      </c>
      <c r="V1860">
        <v>66.28</v>
      </c>
      <c r="W1860" s="3">
        <f>StockData[[#This Row],[CLOSE]]-StockData[[#This Row],[PREV. CLOSE]]</f>
        <v>33.699999999999818</v>
      </c>
      <c r="X1860" s="2">
        <f>IFERROR((StockData[[#This Row],[CLOSE]]-StockData[[#This Row],[PREV. CLOSE]])/StockData[[#This Row],[PREV. CLOSE]],0)</f>
        <v>9.5874822190611143E-3</v>
      </c>
      <c r="Y1860" t="str">
        <f>IF(StockData[[#This Row],[Daily Return %]]&gt;0,"Gain",IF(StockData[[#This Row],[Daily Return %]]&lt;0,"Loss","No Change"))</f>
        <v>Gain</v>
      </c>
    </row>
    <row r="1861" spans="1:25" x14ac:dyDescent="0.3">
      <c r="A1861" s="1">
        <v>45792</v>
      </c>
      <c r="B1861" s="1" t="s">
        <v>1907</v>
      </c>
      <c r="C1861" s="1" t="s">
        <v>119</v>
      </c>
      <c r="D1861">
        <f>MONTH(StockData[[#This Row],[DATE]])</f>
        <v>5</v>
      </c>
      <c r="E1861">
        <v>2025</v>
      </c>
      <c r="F1861" t="s">
        <v>97</v>
      </c>
      <c r="G1861" t="str">
        <f>"Q"&amp;ROUNDUP(StockData[[#This Row],[Month Number]]/3,0)</f>
        <v>Q2</v>
      </c>
      <c r="H1861" s="1" t="s">
        <v>1565</v>
      </c>
      <c r="I1861" s="1" t="s">
        <v>1566</v>
      </c>
      <c r="J1861" t="s">
        <v>30</v>
      </c>
      <c r="K1861">
        <v>3564</v>
      </c>
      <c r="L1861">
        <v>3600</v>
      </c>
      <c r="M1861">
        <v>3514.1</v>
      </c>
      <c r="N1861">
        <v>3548.7</v>
      </c>
      <c r="O1861">
        <v>3576.5</v>
      </c>
      <c r="P1861">
        <v>3579.9</v>
      </c>
      <c r="Q1861">
        <v>3565.55</v>
      </c>
      <c r="R1861">
        <v>3548330</v>
      </c>
      <c r="S1861">
        <v>12651735793</v>
      </c>
      <c r="T1861">
        <v>172937</v>
      </c>
      <c r="U1861">
        <v>1678653</v>
      </c>
      <c r="V1861">
        <v>47.31</v>
      </c>
      <c r="W1861" s="3">
        <f>StockData[[#This Row],[CLOSE]]-StockData[[#This Row],[PREV. CLOSE]]</f>
        <v>31.200000000000273</v>
      </c>
      <c r="X1861" s="2">
        <f>IFERROR((StockData[[#This Row],[CLOSE]]-StockData[[#This Row],[PREV. CLOSE]])/StockData[[#This Row],[PREV. CLOSE]],0)</f>
        <v>8.7919519824161737E-3</v>
      </c>
      <c r="Y1861" t="str">
        <f>IF(StockData[[#This Row],[Daily Return %]]&gt;0,"Gain",IF(StockData[[#This Row],[Daily Return %]]&lt;0,"Loss","No Change"))</f>
        <v>Gain</v>
      </c>
    </row>
    <row r="1862" spans="1:25" x14ac:dyDescent="0.3">
      <c r="A1862" s="1">
        <v>45793</v>
      </c>
      <c r="B1862" s="1" t="s">
        <v>1908</v>
      </c>
      <c r="C1862" s="1" t="s">
        <v>119</v>
      </c>
      <c r="D1862">
        <f>MONTH(StockData[[#This Row],[DATE]])</f>
        <v>5</v>
      </c>
      <c r="E1862">
        <v>2025</v>
      </c>
      <c r="F1862" t="s">
        <v>97</v>
      </c>
      <c r="G1862" t="str">
        <f>"Q"&amp;ROUNDUP(StockData[[#This Row],[Month Number]]/3,0)</f>
        <v>Q2</v>
      </c>
      <c r="H1862" s="1" t="s">
        <v>1565</v>
      </c>
      <c r="I1862" s="1" t="s">
        <v>1566</v>
      </c>
      <c r="J1862" t="s">
        <v>30</v>
      </c>
      <c r="K1862">
        <v>3593.9</v>
      </c>
      <c r="L1862">
        <v>3593.9</v>
      </c>
      <c r="M1862">
        <v>3546.1</v>
      </c>
      <c r="N1862">
        <v>3579.9</v>
      </c>
      <c r="O1862">
        <v>3561.3</v>
      </c>
      <c r="P1862">
        <v>3561.3</v>
      </c>
      <c r="Q1862">
        <v>3559.81</v>
      </c>
      <c r="R1862">
        <v>1666727</v>
      </c>
      <c r="S1862">
        <v>5933224873.8000002</v>
      </c>
      <c r="T1862">
        <v>117749</v>
      </c>
      <c r="U1862">
        <v>1056392</v>
      </c>
      <c r="V1862">
        <v>63.38</v>
      </c>
      <c r="W1862" s="3">
        <f>StockData[[#This Row],[CLOSE]]-StockData[[#This Row],[PREV. CLOSE]]</f>
        <v>-18.599999999999909</v>
      </c>
      <c r="X1862" s="2">
        <f>IFERROR((StockData[[#This Row],[CLOSE]]-StockData[[#This Row],[PREV. CLOSE]])/StockData[[#This Row],[PREV. CLOSE]],0)</f>
        <v>-5.1956758568674844E-3</v>
      </c>
      <c r="Y1862" t="str">
        <f>IF(StockData[[#This Row],[Daily Return %]]&gt;0,"Gain",IF(StockData[[#This Row],[Daily Return %]]&lt;0,"Loss","No Change"))</f>
        <v>Loss</v>
      </c>
    </row>
    <row r="1863" spans="1:25" x14ac:dyDescent="0.3">
      <c r="A1863" s="1">
        <v>45796</v>
      </c>
      <c r="B1863" s="1" t="s">
        <v>1909</v>
      </c>
      <c r="C1863" s="1" t="s">
        <v>119</v>
      </c>
      <c r="D1863">
        <f>MONTH(StockData[[#This Row],[DATE]])</f>
        <v>5</v>
      </c>
      <c r="E1863">
        <v>2025</v>
      </c>
      <c r="F1863" t="s">
        <v>97</v>
      </c>
      <c r="G1863" t="str">
        <f>"Q"&amp;ROUNDUP(StockData[[#This Row],[Month Number]]/3,0)</f>
        <v>Q2</v>
      </c>
      <c r="H1863" s="1" t="s">
        <v>1565</v>
      </c>
      <c r="I1863" s="1" t="s">
        <v>1566</v>
      </c>
      <c r="J1863" t="s">
        <v>30</v>
      </c>
      <c r="K1863">
        <v>3550</v>
      </c>
      <c r="L1863">
        <v>3550</v>
      </c>
      <c r="M1863">
        <v>3503.7</v>
      </c>
      <c r="N1863">
        <v>3561.3</v>
      </c>
      <c r="O1863">
        <v>3518</v>
      </c>
      <c r="P1863">
        <v>3518.8</v>
      </c>
      <c r="Q1863">
        <v>3522.37</v>
      </c>
      <c r="R1863">
        <v>2537377</v>
      </c>
      <c r="S1863">
        <v>8937585448.7999992</v>
      </c>
      <c r="T1863">
        <v>129050</v>
      </c>
      <c r="U1863">
        <v>1587809</v>
      </c>
      <c r="V1863">
        <v>62.58</v>
      </c>
      <c r="W1863" s="3">
        <f>StockData[[#This Row],[CLOSE]]-StockData[[#This Row],[PREV. CLOSE]]</f>
        <v>-42.5</v>
      </c>
      <c r="X1863" s="2">
        <f>IFERROR((StockData[[#This Row],[CLOSE]]-StockData[[#This Row],[PREV. CLOSE]])/StockData[[#This Row],[PREV. CLOSE]],0)</f>
        <v>-1.1933844382669249E-2</v>
      </c>
      <c r="Y1863" t="str">
        <f>IF(StockData[[#This Row],[Daily Return %]]&gt;0,"Gain",IF(StockData[[#This Row],[Daily Return %]]&lt;0,"Loss","No Change"))</f>
        <v>Loss</v>
      </c>
    </row>
    <row r="1864" spans="1:25" x14ac:dyDescent="0.3">
      <c r="A1864" s="1">
        <v>45797</v>
      </c>
      <c r="B1864" s="1" t="s">
        <v>1910</v>
      </c>
      <c r="C1864" s="1" t="s">
        <v>119</v>
      </c>
      <c r="D1864">
        <f>MONTH(StockData[[#This Row],[DATE]])</f>
        <v>5</v>
      </c>
      <c r="E1864">
        <v>2025</v>
      </c>
      <c r="F1864" t="s">
        <v>97</v>
      </c>
      <c r="G1864" t="str">
        <f>"Q"&amp;ROUNDUP(StockData[[#This Row],[Month Number]]/3,0)</f>
        <v>Q2</v>
      </c>
      <c r="H1864" s="1" t="s">
        <v>1565</v>
      </c>
      <c r="I1864" s="1" t="s">
        <v>1566</v>
      </c>
      <c r="J1864" t="s">
        <v>30</v>
      </c>
      <c r="K1864">
        <v>3531.8</v>
      </c>
      <c r="L1864">
        <v>3558</v>
      </c>
      <c r="M1864">
        <v>3494</v>
      </c>
      <c r="N1864">
        <v>3518.8</v>
      </c>
      <c r="O1864">
        <v>3503</v>
      </c>
      <c r="P1864">
        <v>3498.3</v>
      </c>
      <c r="Q1864">
        <v>3515.81</v>
      </c>
      <c r="R1864">
        <v>2038374</v>
      </c>
      <c r="S1864">
        <v>7166541410.8999996</v>
      </c>
      <c r="T1864">
        <v>138343</v>
      </c>
      <c r="U1864">
        <v>1246214</v>
      </c>
      <c r="V1864">
        <v>61.14</v>
      </c>
      <c r="W1864" s="3">
        <f>StockData[[#This Row],[CLOSE]]-StockData[[#This Row],[PREV. CLOSE]]</f>
        <v>-20.5</v>
      </c>
      <c r="X1864" s="2">
        <f>IFERROR((StockData[[#This Row],[CLOSE]]-StockData[[#This Row],[PREV. CLOSE]])/StockData[[#This Row],[PREV. CLOSE]],0)</f>
        <v>-5.8258497214959638E-3</v>
      </c>
      <c r="Y1864" t="str">
        <f>IF(StockData[[#This Row],[Daily Return %]]&gt;0,"Gain",IF(StockData[[#This Row],[Daily Return %]]&lt;0,"Loss","No Change"))</f>
        <v>Loss</v>
      </c>
    </row>
    <row r="1865" spans="1:25" x14ac:dyDescent="0.3">
      <c r="A1865" s="1">
        <v>45798</v>
      </c>
      <c r="B1865" s="1" t="s">
        <v>1911</v>
      </c>
      <c r="C1865" s="1" t="s">
        <v>119</v>
      </c>
      <c r="D1865">
        <f>MONTH(StockData[[#This Row],[DATE]])</f>
        <v>5</v>
      </c>
      <c r="E1865">
        <v>2025</v>
      </c>
      <c r="F1865" t="s">
        <v>97</v>
      </c>
      <c r="G1865" t="str">
        <f>"Q"&amp;ROUNDUP(StockData[[#This Row],[Month Number]]/3,0)</f>
        <v>Q2</v>
      </c>
      <c r="H1865" s="1" t="s">
        <v>1565</v>
      </c>
      <c r="I1865" s="1" t="s">
        <v>1566</v>
      </c>
      <c r="J1865" t="s">
        <v>30</v>
      </c>
      <c r="K1865">
        <v>3508</v>
      </c>
      <c r="L1865">
        <v>3537</v>
      </c>
      <c r="M1865">
        <v>3498.3</v>
      </c>
      <c r="N1865">
        <v>3498.3</v>
      </c>
      <c r="O1865">
        <v>3521.1</v>
      </c>
      <c r="P1865">
        <v>3525.8</v>
      </c>
      <c r="Q1865">
        <v>3523.98</v>
      </c>
      <c r="R1865">
        <v>1440153</v>
      </c>
      <c r="S1865">
        <v>5075075089.3000002</v>
      </c>
      <c r="T1865">
        <v>72782</v>
      </c>
      <c r="U1865">
        <v>959668</v>
      </c>
      <c r="V1865">
        <v>66.64</v>
      </c>
      <c r="W1865" s="3">
        <f>StockData[[#This Row],[CLOSE]]-StockData[[#This Row],[PREV. CLOSE]]</f>
        <v>27.5</v>
      </c>
      <c r="X1865" s="2">
        <f>IFERROR((StockData[[#This Row],[CLOSE]]-StockData[[#This Row],[PREV. CLOSE]])/StockData[[#This Row],[PREV. CLOSE]],0)</f>
        <v>7.8609610382185634E-3</v>
      </c>
      <c r="Y1865" t="str">
        <f>IF(StockData[[#This Row],[Daily Return %]]&gt;0,"Gain",IF(StockData[[#This Row],[Daily Return %]]&lt;0,"Loss","No Change"))</f>
        <v>Gain</v>
      </c>
    </row>
    <row r="1866" spans="1:25" x14ac:dyDescent="0.3">
      <c r="A1866" s="1">
        <v>45799</v>
      </c>
      <c r="B1866" s="1" t="s">
        <v>1912</v>
      </c>
      <c r="C1866" s="1" t="s">
        <v>119</v>
      </c>
      <c r="D1866">
        <f>MONTH(StockData[[#This Row],[DATE]])</f>
        <v>5</v>
      </c>
      <c r="E1866">
        <v>2025</v>
      </c>
      <c r="F1866" t="s">
        <v>97</v>
      </c>
      <c r="G1866" t="str">
        <f>"Q"&amp;ROUNDUP(StockData[[#This Row],[Month Number]]/3,0)</f>
        <v>Q2</v>
      </c>
      <c r="H1866" s="1" t="s">
        <v>1565</v>
      </c>
      <c r="I1866" s="1" t="s">
        <v>1566</v>
      </c>
      <c r="J1866" t="s">
        <v>30</v>
      </c>
      <c r="K1866">
        <v>3495</v>
      </c>
      <c r="L1866">
        <v>3497.8</v>
      </c>
      <c r="M1866">
        <v>3451.3</v>
      </c>
      <c r="N1866">
        <v>3525.8</v>
      </c>
      <c r="O1866">
        <v>3483.4</v>
      </c>
      <c r="P1866">
        <v>3477</v>
      </c>
      <c r="Q1866">
        <v>3473.54</v>
      </c>
      <c r="R1866">
        <v>2034383</v>
      </c>
      <c r="S1866">
        <v>7066503817.8000002</v>
      </c>
      <c r="T1866">
        <v>138574</v>
      </c>
      <c r="U1866">
        <v>994931</v>
      </c>
      <c r="V1866">
        <v>48.91</v>
      </c>
      <c r="W1866" s="3">
        <f>StockData[[#This Row],[CLOSE]]-StockData[[#This Row],[PREV. CLOSE]]</f>
        <v>-48.800000000000182</v>
      </c>
      <c r="X1866" s="2">
        <f>IFERROR((StockData[[#This Row],[CLOSE]]-StockData[[#This Row],[PREV. CLOSE]])/StockData[[#This Row],[PREV. CLOSE]],0)</f>
        <v>-1.384083044982704E-2</v>
      </c>
      <c r="Y1866" t="str">
        <f>IF(StockData[[#This Row],[Daily Return %]]&gt;0,"Gain",IF(StockData[[#This Row],[Daily Return %]]&lt;0,"Loss","No Change"))</f>
        <v>Loss</v>
      </c>
    </row>
    <row r="1867" spans="1:25" x14ac:dyDescent="0.3">
      <c r="A1867" s="1">
        <v>45800</v>
      </c>
      <c r="B1867" s="1" t="s">
        <v>1913</v>
      </c>
      <c r="C1867" s="1" t="s">
        <v>119</v>
      </c>
      <c r="D1867">
        <f>MONTH(StockData[[#This Row],[DATE]])</f>
        <v>5</v>
      </c>
      <c r="E1867">
        <v>2025</v>
      </c>
      <c r="F1867" t="s">
        <v>97</v>
      </c>
      <c r="G1867" t="str">
        <f>"Q"&amp;ROUNDUP(StockData[[#This Row],[Month Number]]/3,0)</f>
        <v>Q2</v>
      </c>
      <c r="H1867" s="1" t="s">
        <v>1565</v>
      </c>
      <c r="I1867" s="1" t="s">
        <v>1566</v>
      </c>
      <c r="J1867" t="s">
        <v>30</v>
      </c>
      <c r="K1867">
        <v>3477</v>
      </c>
      <c r="L1867">
        <v>3535</v>
      </c>
      <c r="M1867">
        <v>3465.6</v>
      </c>
      <c r="N1867">
        <v>3477</v>
      </c>
      <c r="O1867">
        <v>3508</v>
      </c>
      <c r="P1867">
        <v>3514.6</v>
      </c>
      <c r="Q1867">
        <v>3511.99</v>
      </c>
      <c r="R1867">
        <v>1274331</v>
      </c>
      <c r="S1867">
        <v>4475440377.3999996</v>
      </c>
      <c r="T1867">
        <v>71383</v>
      </c>
      <c r="U1867">
        <v>674867</v>
      </c>
      <c r="V1867">
        <v>52.96</v>
      </c>
      <c r="W1867" s="3">
        <f>StockData[[#This Row],[CLOSE]]-StockData[[#This Row],[PREV. CLOSE]]</f>
        <v>37.599999999999909</v>
      </c>
      <c r="X1867" s="2">
        <f>IFERROR((StockData[[#This Row],[CLOSE]]-StockData[[#This Row],[PREV. CLOSE]])/StockData[[#This Row],[PREV. CLOSE]],0)</f>
        <v>1.0813920046016655E-2</v>
      </c>
      <c r="Y1867" t="str">
        <f>IF(StockData[[#This Row],[Daily Return %]]&gt;0,"Gain",IF(StockData[[#This Row],[Daily Return %]]&lt;0,"Loss","No Change"))</f>
        <v>Gain</v>
      </c>
    </row>
    <row r="1868" spans="1:25" x14ac:dyDescent="0.3">
      <c r="A1868" s="1">
        <v>45803</v>
      </c>
      <c r="B1868" s="1" t="s">
        <v>1914</v>
      </c>
      <c r="C1868" s="1" t="s">
        <v>119</v>
      </c>
      <c r="D1868">
        <f>MONTH(StockData[[#This Row],[DATE]])</f>
        <v>5</v>
      </c>
      <c r="E1868">
        <v>2025</v>
      </c>
      <c r="F1868" t="s">
        <v>97</v>
      </c>
      <c r="G1868" t="str">
        <f>"Q"&amp;ROUNDUP(StockData[[#This Row],[Month Number]]/3,0)</f>
        <v>Q2</v>
      </c>
      <c r="H1868" s="1" t="s">
        <v>1565</v>
      </c>
      <c r="I1868" s="1" t="s">
        <v>1566</v>
      </c>
      <c r="J1868" t="s">
        <v>30</v>
      </c>
      <c r="K1868">
        <v>3521</v>
      </c>
      <c r="L1868">
        <v>3545</v>
      </c>
      <c r="M1868">
        <v>3510.1</v>
      </c>
      <c r="N1868">
        <v>3514.6</v>
      </c>
      <c r="O1868">
        <v>3538</v>
      </c>
      <c r="P1868">
        <v>3537.3</v>
      </c>
      <c r="Q1868">
        <v>3536.37</v>
      </c>
      <c r="R1868">
        <v>967470</v>
      </c>
      <c r="S1868">
        <v>3421330419.5</v>
      </c>
      <c r="T1868">
        <v>67043</v>
      </c>
      <c r="U1868">
        <v>523834</v>
      </c>
      <c r="V1868">
        <v>54.14</v>
      </c>
      <c r="W1868" s="3">
        <f>StockData[[#This Row],[CLOSE]]-StockData[[#This Row],[PREV. CLOSE]]</f>
        <v>22.700000000000273</v>
      </c>
      <c r="X1868" s="2">
        <f>IFERROR((StockData[[#This Row],[CLOSE]]-StockData[[#This Row],[PREV. CLOSE]])/StockData[[#This Row],[PREV. CLOSE]],0)</f>
        <v>6.4587719797417273E-3</v>
      </c>
      <c r="Y1868" t="str">
        <f>IF(StockData[[#This Row],[Daily Return %]]&gt;0,"Gain",IF(StockData[[#This Row],[Daily Return %]]&lt;0,"Loss","No Change"))</f>
        <v>Gain</v>
      </c>
    </row>
    <row r="1869" spans="1:25" x14ac:dyDescent="0.3">
      <c r="A1869" s="1">
        <v>45804</v>
      </c>
      <c r="B1869" s="1" t="s">
        <v>1915</v>
      </c>
      <c r="C1869" s="1" t="s">
        <v>119</v>
      </c>
      <c r="D1869">
        <f>MONTH(StockData[[#This Row],[DATE]])</f>
        <v>5</v>
      </c>
      <c r="E1869">
        <v>2025</v>
      </c>
      <c r="F1869" t="s">
        <v>97</v>
      </c>
      <c r="G1869" t="str">
        <f>"Q"&amp;ROUNDUP(StockData[[#This Row],[Month Number]]/3,0)</f>
        <v>Q2</v>
      </c>
      <c r="H1869" s="1" t="s">
        <v>1565</v>
      </c>
      <c r="I1869" s="1" t="s">
        <v>1566</v>
      </c>
      <c r="J1869" t="s">
        <v>30</v>
      </c>
      <c r="K1869">
        <v>3532</v>
      </c>
      <c r="L1869">
        <v>3540</v>
      </c>
      <c r="M1869">
        <v>3483.1</v>
      </c>
      <c r="N1869">
        <v>3537.3</v>
      </c>
      <c r="O1869">
        <v>3501</v>
      </c>
      <c r="P1869">
        <v>3498.7</v>
      </c>
      <c r="Q1869">
        <v>3500.34</v>
      </c>
      <c r="R1869">
        <v>2467680</v>
      </c>
      <c r="S1869">
        <v>8637718829.7000008</v>
      </c>
      <c r="T1869">
        <v>165908</v>
      </c>
      <c r="U1869">
        <v>1251300</v>
      </c>
      <c r="V1869">
        <v>50.71</v>
      </c>
      <c r="W1869" s="3">
        <f>StockData[[#This Row],[CLOSE]]-StockData[[#This Row],[PREV. CLOSE]]</f>
        <v>-38.600000000000364</v>
      </c>
      <c r="X1869" s="2">
        <f>IFERROR((StockData[[#This Row],[CLOSE]]-StockData[[#This Row],[PREV. CLOSE]])/StockData[[#This Row],[PREV. CLOSE]],0)</f>
        <v>-1.0912277725949273E-2</v>
      </c>
      <c r="Y1869" t="str">
        <f>IF(StockData[[#This Row],[Daily Return %]]&gt;0,"Gain",IF(StockData[[#This Row],[Daily Return %]]&lt;0,"Loss","No Change"))</f>
        <v>Loss</v>
      </c>
    </row>
    <row r="1870" spans="1:25" x14ac:dyDescent="0.3">
      <c r="A1870" s="1">
        <v>45805</v>
      </c>
      <c r="B1870" s="1" t="s">
        <v>1916</v>
      </c>
      <c r="C1870" s="1" t="s">
        <v>119</v>
      </c>
      <c r="D1870">
        <f>MONTH(StockData[[#This Row],[DATE]])</f>
        <v>5</v>
      </c>
      <c r="E1870">
        <v>2025</v>
      </c>
      <c r="F1870" t="s">
        <v>97</v>
      </c>
      <c r="G1870" t="str">
        <f>"Q"&amp;ROUNDUP(StockData[[#This Row],[Month Number]]/3,0)</f>
        <v>Q2</v>
      </c>
      <c r="H1870" s="1" t="s">
        <v>1565</v>
      </c>
      <c r="I1870" s="1" t="s">
        <v>1566</v>
      </c>
      <c r="J1870" t="s">
        <v>30</v>
      </c>
      <c r="K1870">
        <v>3520</v>
      </c>
      <c r="L1870">
        <v>3529</v>
      </c>
      <c r="M1870">
        <v>3493</v>
      </c>
      <c r="N1870">
        <v>3498.7</v>
      </c>
      <c r="O1870">
        <v>3500.1</v>
      </c>
      <c r="P1870">
        <v>3497.7</v>
      </c>
      <c r="Q1870">
        <v>3501.32</v>
      </c>
      <c r="R1870">
        <v>1222933</v>
      </c>
      <c r="S1870">
        <v>4281880586.5999999</v>
      </c>
      <c r="T1870">
        <v>80594</v>
      </c>
      <c r="U1870">
        <v>774223</v>
      </c>
      <c r="V1870">
        <v>63.31</v>
      </c>
      <c r="W1870" s="3">
        <f>StockData[[#This Row],[CLOSE]]-StockData[[#This Row],[PREV. CLOSE]]</f>
        <v>-1</v>
      </c>
      <c r="X1870" s="2">
        <f>IFERROR((StockData[[#This Row],[CLOSE]]-StockData[[#This Row],[PREV. CLOSE]])/StockData[[#This Row],[PREV. CLOSE]],0)</f>
        <v>-2.8582044759482096E-4</v>
      </c>
      <c r="Y1870" t="str">
        <f>IF(StockData[[#This Row],[Daily Return %]]&gt;0,"Gain",IF(StockData[[#This Row],[Daily Return %]]&lt;0,"Loss","No Change"))</f>
        <v>Loss</v>
      </c>
    </row>
    <row r="1871" spans="1:25" x14ac:dyDescent="0.3">
      <c r="A1871" s="1">
        <v>45806</v>
      </c>
      <c r="B1871" s="1" t="s">
        <v>1917</v>
      </c>
      <c r="C1871" s="1" t="s">
        <v>119</v>
      </c>
      <c r="D1871">
        <f>MONTH(StockData[[#This Row],[DATE]])</f>
        <v>5</v>
      </c>
      <c r="E1871">
        <v>2025</v>
      </c>
      <c r="F1871" t="s">
        <v>97</v>
      </c>
      <c r="G1871" t="str">
        <f>"Q"&amp;ROUNDUP(StockData[[#This Row],[Month Number]]/3,0)</f>
        <v>Q2</v>
      </c>
      <c r="H1871" s="1" t="s">
        <v>1565</v>
      </c>
      <c r="I1871" s="1" t="s">
        <v>1566</v>
      </c>
      <c r="J1871" t="s">
        <v>30</v>
      </c>
      <c r="K1871">
        <v>3504.7</v>
      </c>
      <c r="L1871">
        <v>3532.5</v>
      </c>
      <c r="M1871">
        <v>3486.5</v>
      </c>
      <c r="N1871">
        <v>3497.7</v>
      </c>
      <c r="O1871">
        <v>3494</v>
      </c>
      <c r="P1871">
        <v>3498.1</v>
      </c>
      <c r="Q1871">
        <v>3500.24</v>
      </c>
      <c r="R1871">
        <v>3188072</v>
      </c>
      <c r="S1871">
        <v>11159021439.9</v>
      </c>
      <c r="T1871">
        <v>146463</v>
      </c>
      <c r="U1871">
        <v>1613813</v>
      </c>
      <c r="V1871">
        <v>50.62</v>
      </c>
      <c r="W1871" s="3">
        <f>StockData[[#This Row],[CLOSE]]-StockData[[#This Row],[PREV. CLOSE]]</f>
        <v>0.40000000000009095</v>
      </c>
      <c r="X1871" s="2">
        <f>IFERROR((StockData[[#This Row],[CLOSE]]-StockData[[#This Row],[PREV. CLOSE]])/StockData[[#This Row],[PREV. CLOSE]],0)</f>
        <v>1.1436086571177944E-4</v>
      </c>
      <c r="Y1871" t="str">
        <f>IF(StockData[[#This Row],[Daily Return %]]&gt;0,"Gain",IF(StockData[[#This Row],[Daily Return %]]&lt;0,"Loss","No Change"))</f>
        <v>Gain</v>
      </c>
    </row>
    <row r="1872" spans="1:25" x14ac:dyDescent="0.3">
      <c r="A1872" s="1">
        <v>45807</v>
      </c>
      <c r="B1872" s="1" t="s">
        <v>1918</v>
      </c>
      <c r="C1872" s="1" t="s">
        <v>119</v>
      </c>
      <c r="D1872">
        <f>MONTH(StockData[[#This Row],[DATE]])</f>
        <v>5</v>
      </c>
      <c r="E1872">
        <v>2025</v>
      </c>
      <c r="F1872" t="s">
        <v>97</v>
      </c>
      <c r="G1872" t="str">
        <f>"Q"&amp;ROUNDUP(StockData[[#This Row],[Month Number]]/3,0)</f>
        <v>Q2</v>
      </c>
      <c r="H1872" s="1" t="s">
        <v>1565</v>
      </c>
      <c r="I1872" s="1" t="s">
        <v>1566</v>
      </c>
      <c r="J1872" t="s">
        <v>30</v>
      </c>
      <c r="K1872">
        <v>3490</v>
      </c>
      <c r="L1872">
        <v>3506.7</v>
      </c>
      <c r="M1872">
        <v>3453.1</v>
      </c>
      <c r="N1872">
        <v>3498.1</v>
      </c>
      <c r="O1872">
        <v>3460</v>
      </c>
      <c r="P1872">
        <v>3463.4</v>
      </c>
      <c r="Q1872">
        <v>3473.8</v>
      </c>
      <c r="R1872">
        <v>3404365</v>
      </c>
      <c r="S1872">
        <v>11826074213.6</v>
      </c>
      <c r="T1872">
        <v>104081</v>
      </c>
      <c r="U1872">
        <v>2532800</v>
      </c>
      <c r="V1872">
        <v>74.400000000000006</v>
      </c>
      <c r="W1872" s="3">
        <f>StockData[[#This Row],[CLOSE]]-StockData[[#This Row],[PREV. CLOSE]]</f>
        <v>-34.699999999999818</v>
      </c>
      <c r="X1872" s="2">
        <f>IFERROR((StockData[[#This Row],[CLOSE]]-StockData[[#This Row],[PREV. CLOSE]])/StockData[[#This Row],[PREV. CLOSE]],0)</f>
        <v>-9.9196706783682056E-3</v>
      </c>
      <c r="Y1872" t="str">
        <f>IF(StockData[[#This Row],[Daily Return %]]&gt;0,"Gain",IF(StockData[[#This Row],[Daily Return %]]&lt;0,"Loss","No Change"))</f>
        <v>Loss</v>
      </c>
    </row>
    <row r="1873" spans="1:25" x14ac:dyDescent="0.3">
      <c r="A1873" s="1">
        <v>45810</v>
      </c>
      <c r="B1873" s="1" t="s">
        <v>1919</v>
      </c>
      <c r="C1873" s="1" t="s">
        <v>142</v>
      </c>
      <c r="D1873">
        <f>MONTH(StockData[[#This Row],[DATE]])</f>
        <v>6</v>
      </c>
      <c r="E1873">
        <v>2025</v>
      </c>
      <c r="F1873" t="s">
        <v>97</v>
      </c>
      <c r="G1873" t="str">
        <f>"Q"&amp;ROUNDUP(StockData[[#This Row],[Month Number]]/3,0)</f>
        <v>Q2</v>
      </c>
      <c r="H1873" s="1" t="s">
        <v>1565</v>
      </c>
      <c r="I1873" s="1" t="s">
        <v>1566</v>
      </c>
      <c r="J1873" t="s">
        <v>30</v>
      </c>
      <c r="K1873">
        <v>3450</v>
      </c>
      <c r="L1873">
        <v>3460</v>
      </c>
      <c r="M1873">
        <v>3418.6</v>
      </c>
      <c r="N1873">
        <v>3463.4</v>
      </c>
      <c r="O1873">
        <v>3445.8</v>
      </c>
      <c r="P1873">
        <v>3449.8</v>
      </c>
      <c r="Q1873">
        <v>3441.46</v>
      </c>
      <c r="R1873">
        <v>1877585</v>
      </c>
      <c r="S1873">
        <v>6461635240.3000002</v>
      </c>
      <c r="T1873">
        <v>105414</v>
      </c>
      <c r="U1873">
        <v>1188069</v>
      </c>
      <c r="V1873">
        <v>63.28</v>
      </c>
      <c r="W1873" s="3">
        <f>StockData[[#This Row],[CLOSE]]-StockData[[#This Row],[PREV. CLOSE]]</f>
        <v>-13.599999999999909</v>
      </c>
      <c r="X1873" s="2">
        <f>IFERROR((StockData[[#This Row],[CLOSE]]-StockData[[#This Row],[PREV. CLOSE]])/StockData[[#This Row],[PREV. CLOSE]],0)</f>
        <v>-3.9267771553964052E-3</v>
      </c>
      <c r="Y1873" t="str">
        <f>IF(StockData[[#This Row],[Daily Return %]]&gt;0,"Gain",IF(StockData[[#This Row],[Daily Return %]]&lt;0,"Loss","No Change"))</f>
        <v>Loss</v>
      </c>
    </row>
    <row r="1874" spans="1:25" x14ac:dyDescent="0.3">
      <c r="A1874" s="1">
        <v>45811</v>
      </c>
      <c r="B1874" s="1" t="s">
        <v>1920</v>
      </c>
      <c r="C1874" s="1" t="s">
        <v>142</v>
      </c>
      <c r="D1874">
        <f>MONTH(StockData[[#This Row],[DATE]])</f>
        <v>6</v>
      </c>
      <c r="E1874">
        <v>2025</v>
      </c>
      <c r="F1874" t="s">
        <v>97</v>
      </c>
      <c r="G1874" t="str">
        <f>"Q"&amp;ROUNDUP(StockData[[#This Row],[Month Number]]/3,0)</f>
        <v>Q2</v>
      </c>
      <c r="H1874" s="1" t="s">
        <v>1565</v>
      </c>
      <c r="I1874" s="1" t="s">
        <v>1566</v>
      </c>
      <c r="J1874" t="s">
        <v>30</v>
      </c>
      <c r="K1874">
        <v>3446</v>
      </c>
      <c r="L1874">
        <v>3473.5</v>
      </c>
      <c r="M1874">
        <v>3400.5</v>
      </c>
      <c r="N1874">
        <v>3449.8</v>
      </c>
      <c r="O1874">
        <v>3411.4</v>
      </c>
      <c r="P1874">
        <v>3405.2</v>
      </c>
      <c r="Q1874">
        <v>3418.44</v>
      </c>
      <c r="R1874">
        <v>2848125</v>
      </c>
      <c r="S1874">
        <v>9736154029.7999992</v>
      </c>
      <c r="T1874">
        <v>195278</v>
      </c>
      <c r="U1874">
        <v>1746886</v>
      </c>
      <c r="V1874">
        <v>61.33</v>
      </c>
      <c r="W1874" s="3">
        <f>StockData[[#This Row],[CLOSE]]-StockData[[#This Row],[PREV. CLOSE]]</f>
        <v>-44.600000000000364</v>
      </c>
      <c r="X1874" s="2">
        <f>IFERROR((StockData[[#This Row],[CLOSE]]-StockData[[#This Row],[PREV. CLOSE]])/StockData[[#This Row],[PREV. CLOSE]],0)</f>
        <v>-1.2928285697721711E-2</v>
      </c>
      <c r="Y1874" t="str">
        <f>IF(StockData[[#This Row],[Daily Return %]]&gt;0,"Gain",IF(StockData[[#This Row],[Daily Return %]]&lt;0,"Loss","No Change"))</f>
        <v>Loss</v>
      </c>
    </row>
    <row r="1875" spans="1:25" x14ac:dyDescent="0.3">
      <c r="A1875" s="1">
        <v>45812</v>
      </c>
      <c r="B1875" s="1" t="s">
        <v>1921</v>
      </c>
      <c r="C1875" s="1" t="s">
        <v>142</v>
      </c>
      <c r="D1875">
        <f>MONTH(StockData[[#This Row],[DATE]])</f>
        <v>6</v>
      </c>
      <c r="E1875">
        <v>2025</v>
      </c>
      <c r="F1875" t="s">
        <v>97</v>
      </c>
      <c r="G1875" t="str">
        <f>"Q"&amp;ROUNDUP(StockData[[#This Row],[Month Number]]/3,0)</f>
        <v>Q2</v>
      </c>
      <c r="H1875" s="1" t="s">
        <v>1565</v>
      </c>
      <c r="I1875" s="1" t="s">
        <v>1566</v>
      </c>
      <c r="J1875" t="s">
        <v>30</v>
      </c>
      <c r="K1875">
        <v>3389</v>
      </c>
      <c r="L1875">
        <v>3394.8</v>
      </c>
      <c r="M1875">
        <v>3370</v>
      </c>
      <c r="N1875">
        <v>3405.2</v>
      </c>
      <c r="O1875">
        <v>3381</v>
      </c>
      <c r="P1875">
        <v>3380.9</v>
      </c>
      <c r="Q1875">
        <v>3382.86</v>
      </c>
      <c r="R1875">
        <v>2544807</v>
      </c>
      <c r="S1875">
        <v>8608717239.6000004</v>
      </c>
      <c r="T1875">
        <v>185107</v>
      </c>
      <c r="U1875">
        <v>1714119</v>
      </c>
      <c r="V1875">
        <v>67.36</v>
      </c>
      <c r="W1875" s="3">
        <f>StockData[[#This Row],[CLOSE]]-StockData[[#This Row],[PREV. CLOSE]]</f>
        <v>-24.299999999999727</v>
      </c>
      <c r="X1875" s="2">
        <f>IFERROR((StockData[[#This Row],[CLOSE]]-StockData[[#This Row],[PREV. CLOSE]])/StockData[[#This Row],[PREV. CLOSE]],0)</f>
        <v>-7.1361447198401646E-3</v>
      </c>
      <c r="Y1875" t="str">
        <f>IF(StockData[[#This Row],[Daily Return %]]&gt;0,"Gain",IF(StockData[[#This Row],[Daily Return %]]&lt;0,"Loss","No Change"))</f>
        <v>Loss</v>
      </c>
    </row>
    <row r="1876" spans="1:25" x14ac:dyDescent="0.3">
      <c r="A1876" s="1">
        <v>45813</v>
      </c>
      <c r="B1876" s="1" t="s">
        <v>1922</v>
      </c>
      <c r="C1876" s="1" t="s">
        <v>142</v>
      </c>
      <c r="D1876">
        <f>MONTH(StockData[[#This Row],[DATE]])</f>
        <v>6</v>
      </c>
      <c r="E1876">
        <v>2025</v>
      </c>
      <c r="F1876" t="s">
        <v>97</v>
      </c>
      <c r="G1876" t="str">
        <f>"Q"&amp;ROUNDUP(StockData[[#This Row],[Month Number]]/3,0)</f>
        <v>Q2</v>
      </c>
      <c r="H1876" s="1" t="s">
        <v>1565</v>
      </c>
      <c r="I1876" s="1" t="s">
        <v>1566</v>
      </c>
      <c r="J1876" t="s">
        <v>30</v>
      </c>
      <c r="K1876">
        <v>3409</v>
      </c>
      <c r="L1876">
        <v>3409</v>
      </c>
      <c r="M1876">
        <v>3363.7</v>
      </c>
      <c r="N1876">
        <v>3380.9</v>
      </c>
      <c r="O1876">
        <v>3374</v>
      </c>
      <c r="P1876">
        <v>3371.1</v>
      </c>
      <c r="Q1876">
        <v>3380.39</v>
      </c>
      <c r="R1876">
        <v>3584683</v>
      </c>
      <c r="S1876">
        <v>12117623680</v>
      </c>
      <c r="T1876">
        <v>129913</v>
      </c>
      <c r="U1876">
        <v>2261231</v>
      </c>
      <c r="V1876">
        <v>63.08</v>
      </c>
      <c r="W1876" s="3">
        <f>StockData[[#This Row],[CLOSE]]-StockData[[#This Row],[PREV. CLOSE]]</f>
        <v>-9.8000000000001819</v>
      </c>
      <c r="X1876" s="2">
        <f>IFERROR((StockData[[#This Row],[CLOSE]]-StockData[[#This Row],[PREV. CLOSE]])/StockData[[#This Row],[PREV. CLOSE]],0)</f>
        <v>-2.8986364577479906E-3</v>
      </c>
      <c r="Y1876" t="str">
        <f>IF(StockData[[#This Row],[Daily Return %]]&gt;0,"Gain",IF(StockData[[#This Row],[Daily Return %]]&lt;0,"Loss","No Change"))</f>
        <v>Loss</v>
      </c>
    </row>
    <row r="1877" spans="1:25" x14ac:dyDescent="0.3">
      <c r="A1877" s="1">
        <v>45814</v>
      </c>
      <c r="B1877" s="1" t="s">
        <v>1923</v>
      </c>
      <c r="C1877" s="1" t="s">
        <v>142</v>
      </c>
      <c r="D1877">
        <f>MONTH(StockData[[#This Row],[DATE]])</f>
        <v>6</v>
      </c>
      <c r="E1877">
        <v>2025</v>
      </c>
      <c r="F1877" t="s">
        <v>97</v>
      </c>
      <c r="G1877" t="str">
        <f>"Q"&amp;ROUNDUP(StockData[[#This Row],[Month Number]]/3,0)</f>
        <v>Q2</v>
      </c>
      <c r="H1877" s="1" t="s">
        <v>1565</v>
      </c>
      <c r="I1877" s="1" t="s">
        <v>1566</v>
      </c>
      <c r="J1877" t="s">
        <v>30</v>
      </c>
      <c r="K1877">
        <v>3371.1</v>
      </c>
      <c r="L1877">
        <v>3390.9</v>
      </c>
      <c r="M1877">
        <v>3358.7</v>
      </c>
      <c r="N1877">
        <v>3371.1</v>
      </c>
      <c r="O1877">
        <v>3388</v>
      </c>
      <c r="P1877">
        <v>3384.2</v>
      </c>
      <c r="Q1877">
        <v>3376.59</v>
      </c>
      <c r="R1877">
        <v>2070390</v>
      </c>
      <c r="S1877">
        <v>6990855288.3999996</v>
      </c>
      <c r="T1877">
        <v>94941</v>
      </c>
      <c r="U1877">
        <v>1482546</v>
      </c>
      <c r="V1877">
        <v>71.61</v>
      </c>
      <c r="W1877" s="3">
        <f>StockData[[#This Row],[CLOSE]]-StockData[[#This Row],[PREV. CLOSE]]</f>
        <v>13.099999999999909</v>
      </c>
      <c r="X1877" s="2">
        <f>IFERROR((StockData[[#This Row],[CLOSE]]-StockData[[#This Row],[PREV. CLOSE]])/StockData[[#This Row],[PREV. CLOSE]],0)</f>
        <v>3.8859719379430776E-3</v>
      </c>
      <c r="Y1877" t="str">
        <f>IF(StockData[[#This Row],[Daily Return %]]&gt;0,"Gain",IF(StockData[[#This Row],[Daily Return %]]&lt;0,"Loss","No Change"))</f>
        <v>Gain</v>
      </c>
    </row>
    <row r="1878" spans="1:25" x14ac:dyDescent="0.3">
      <c r="A1878" s="1">
        <v>45817</v>
      </c>
      <c r="B1878" s="1" t="s">
        <v>1924</v>
      </c>
      <c r="C1878" s="1" t="s">
        <v>142</v>
      </c>
      <c r="D1878">
        <f>MONTH(StockData[[#This Row],[DATE]])</f>
        <v>6</v>
      </c>
      <c r="E1878">
        <v>2025</v>
      </c>
      <c r="F1878" t="s">
        <v>97</v>
      </c>
      <c r="G1878" t="str">
        <f>"Q"&amp;ROUNDUP(StockData[[#This Row],[Month Number]]/3,0)</f>
        <v>Q2</v>
      </c>
      <c r="H1878" s="1" t="s">
        <v>1565</v>
      </c>
      <c r="I1878" s="1" t="s">
        <v>1566</v>
      </c>
      <c r="J1878" t="s">
        <v>30</v>
      </c>
      <c r="K1878">
        <v>3400</v>
      </c>
      <c r="L1878">
        <v>3434</v>
      </c>
      <c r="M1878">
        <v>3390.9</v>
      </c>
      <c r="N1878">
        <v>3384.2</v>
      </c>
      <c r="O1878">
        <v>3423</v>
      </c>
      <c r="P1878">
        <v>3421.9</v>
      </c>
      <c r="Q1878">
        <v>3420.68</v>
      </c>
      <c r="R1878">
        <v>1718678</v>
      </c>
      <c r="S1878">
        <v>5879053289.3999996</v>
      </c>
      <c r="T1878">
        <v>73412</v>
      </c>
      <c r="U1878">
        <v>1257044</v>
      </c>
      <c r="V1878">
        <v>73.14</v>
      </c>
      <c r="W1878" s="3">
        <f>StockData[[#This Row],[CLOSE]]-StockData[[#This Row],[PREV. CLOSE]]</f>
        <v>37.700000000000273</v>
      </c>
      <c r="X1878" s="2">
        <f>IFERROR((StockData[[#This Row],[CLOSE]]-StockData[[#This Row],[PREV. CLOSE]])/StockData[[#This Row],[PREV. CLOSE]],0)</f>
        <v>1.1140003545889805E-2</v>
      </c>
      <c r="Y1878" t="str">
        <f>IF(StockData[[#This Row],[Daily Return %]]&gt;0,"Gain",IF(StockData[[#This Row],[Daily Return %]]&lt;0,"Loss","No Change"))</f>
        <v>Gain</v>
      </c>
    </row>
    <row r="1879" spans="1:25" x14ac:dyDescent="0.3">
      <c r="A1879" s="1">
        <v>45818</v>
      </c>
      <c r="B1879" s="1" t="s">
        <v>1925</v>
      </c>
      <c r="C1879" s="1" t="s">
        <v>142</v>
      </c>
      <c r="D1879">
        <f>MONTH(StockData[[#This Row],[DATE]])</f>
        <v>6</v>
      </c>
      <c r="E1879">
        <v>2025</v>
      </c>
      <c r="F1879" t="s">
        <v>97</v>
      </c>
      <c r="G1879" t="str">
        <f>"Q"&amp;ROUNDUP(StockData[[#This Row],[Month Number]]/3,0)</f>
        <v>Q2</v>
      </c>
      <c r="H1879" s="1" t="s">
        <v>1565</v>
      </c>
      <c r="I1879" s="1" t="s">
        <v>1566</v>
      </c>
      <c r="J1879" t="s">
        <v>30</v>
      </c>
      <c r="K1879">
        <v>3440</v>
      </c>
      <c r="L1879">
        <v>3485.8</v>
      </c>
      <c r="M1879">
        <v>3423.2</v>
      </c>
      <c r="N1879">
        <v>3421.9</v>
      </c>
      <c r="O1879">
        <v>3461.9</v>
      </c>
      <c r="P1879">
        <v>3462.9</v>
      </c>
      <c r="Q1879">
        <v>3462.61</v>
      </c>
      <c r="R1879">
        <v>2419874</v>
      </c>
      <c r="S1879">
        <v>8379090971.3000002</v>
      </c>
      <c r="T1879">
        <v>109195</v>
      </c>
      <c r="U1879">
        <v>1524141</v>
      </c>
      <c r="V1879">
        <v>62.98</v>
      </c>
      <c r="W1879" s="3">
        <f>StockData[[#This Row],[CLOSE]]-StockData[[#This Row],[PREV. CLOSE]]</f>
        <v>41</v>
      </c>
      <c r="X1879" s="2">
        <f>IFERROR((StockData[[#This Row],[CLOSE]]-StockData[[#This Row],[PREV. CLOSE]])/StockData[[#This Row],[PREV. CLOSE]],0)</f>
        <v>1.1981647622665769E-2</v>
      </c>
      <c r="Y1879" t="str">
        <f>IF(StockData[[#This Row],[Daily Return %]]&gt;0,"Gain",IF(StockData[[#This Row],[Daily Return %]]&lt;0,"Loss","No Change"))</f>
        <v>Gain</v>
      </c>
    </row>
    <row r="1880" spans="1:25" x14ac:dyDescent="0.3">
      <c r="A1880" s="1">
        <v>45819</v>
      </c>
      <c r="B1880" s="1" t="s">
        <v>1926</v>
      </c>
      <c r="C1880" s="1" t="s">
        <v>142</v>
      </c>
      <c r="D1880">
        <f>MONTH(StockData[[#This Row],[DATE]])</f>
        <v>6</v>
      </c>
      <c r="E1880">
        <v>2025</v>
      </c>
      <c r="F1880" t="s">
        <v>97</v>
      </c>
      <c r="G1880" t="str">
        <f>"Q"&amp;ROUNDUP(StockData[[#This Row],[Month Number]]/3,0)</f>
        <v>Q2</v>
      </c>
      <c r="H1880" s="1" t="s">
        <v>1565</v>
      </c>
      <c r="I1880" s="1" t="s">
        <v>1566</v>
      </c>
      <c r="J1880" t="s">
        <v>30</v>
      </c>
      <c r="K1880">
        <v>3470</v>
      </c>
      <c r="L1880">
        <v>3489</v>
      </c>
      <c r="M1880">
        <v>3449.1</v>
      </c>
      <c r="N1880">
        <v>3462.9</v>
      </c>
      <c r="O1880">
        <v>3470.8</v>
      </c>
      <c r="P1880">
        <v>3471.9</v>
      </c>
      <c r="Q1880">
        <v>3471.9</v>
      </c>
      <c r="R1880">
        <v>2847013</v>
      </c>
      <c r="S1880">
        <v>9884549517.8999996</v>
      </c>
      <c r="T1880">
        <v>163525</v>
      </c>
      <c r="U1880">
        <v>2172976</v>
      </c>
      <c r="V1880">
        <v>76.319999999999993</v>
      </c>
      <c r="W1880" s="3">
        <f>StockData[[#This Row],[CLOSE]]-StockData[[#This Row],[PREV. CLOSE]]</f>
        <v>9</v>
      </c>
      <c r="X1880" s="2">
        <f>IFERROR((StockData[[#This Row],[CLOSE]]-StockData[[#This Row],[PREV. CLOSE]])/StockData[[#This Row],[PREV. CLOSE]],0)</f>
        <v>2.5989777354240664E-3</v>
      </c>
      <c r="Y1880" t="str">
        <f>IF(StockData[[#This Row],[Daily Return %]]&gt;0,"Gain",IF(StockData[[#This Row],[Daily Return %]]&lt;0,"Loss","No Change"))</f>
        <v>Gain</v>
      </c>
    </row>
    <row r="1881" spans="1:25" x14ac:dyDescent="0.3">
      <c r="A1881" s="1">
        <v>45820</v>
      </c>
      <c r="B1881" s="1" t="s">
        <v>1927</v>
      </c>
      <c r="C1881" s="1" t="s">
        <v>142</v>
      </c>
      <c r="D1881">
        <f>MONTH(StockData[[#This Row],[DATE]])</f>
        <v>6</v>
      </c>
      <c r="E1881">
        <v>2025</v>
      </c>
      <c r="F1881" t="s">
        <v>97</v>
      </c>
      <c r="G1881" t="str">
        <f>"Q"&amp;ROUNDUP(StockData[[#This Row],[Month Number]]/3,0)</f>
        <v>Q2</v>
      </c>
      <c r="H1881" s="1" t="s">
        <v>1565</v>
      </c>
      <c r="I1881" s="1" t="s">
        <v>1566</v>
      </c>
      <c r="J1881" t="s">
        <v>30</v>
      </c>
      <c r="K1881">
        <v>3471.9</v>
      </c>
      <c r="L1881">
        <v>3474.7</v>
      </c>
      <c r="M1881">
        <v>3423.2</v>
      </c>
      <c r="N1881">
        <v>3471.9</v>
      </c>
      <c r="O1881">
        <v>3432</v>
      </c>
      <c r="P1881">
        <v>3434.2</v>
      </c>
      <c r="Q1881">
        <v>3447.13</v>
      </c>
      <c r="R1881">
        <v>4060134</v>
      </c>
      <c r="S1881">
        <v>13995794452.1</v>
      </c>
      <c r="T1881">
        <v>164333</v>
      </c>
      <c r="U1881">
        <v>2420793</v>
      </c>
      <c r="V1881">
        <v>59.62</v>
      </c>
      <c r="W1881" s="3">
        <f>StockData[[#This Row],[CLOSE]]-StockData[[#This Row],[PREV. CLOSE]]</f>
        <v>-37.700000000000273</v>
      </c>
      <c r="X1881" s="2">
        <f>IFERROR((StockData[[#This Row],[CLOSE]]-StockData[[#This Row],[PREV. CLOSE]])/StockData[[#This Row],[PREV. CLOSE]],0)</f>
        <v>-1.0858607678792671E-2</v>
      </c>
      <c r="Y1881" t="str">
        <f>IF(StockData[[#This Row],[Daily Return %]]&gt;0,"Gain",IF(StockData[[#This Row],[Daily Return %]]&lt;0,"Loss","No Change"))</f>
        <v>Loss</v>
      </c>
    </row>
    <row r="1882" spans="1:25" x14ac:dyDescent="0.3">
      <c r="A1882" s="1">
        <v>45821</v>
      </c>
      <c r="B1882" s="1" t="s">
        <v>1928</v>
      </c>
      <c r="C1882" s="1" t="s">
        <v>142</v>
      </c>
      <c r="D1882">
        <f>MONTH(StockData[[#This Row],[DATE]])</f>
        <v>6</v>
      </c>
      <c r="E1882">
        <v>2025</v>
      </c>
      <c r="F1882" t="s">
        <v>97</v>
      </c>
      <c r="G1882" t="str">
        <f>"Q"&amp;ROUNDUP(StockData[[#This Row],[Month Number]]/3,0)</f>
        <v>Q2</v>
      </c>
      <c r="H1882" s="1" t="s">
        <v>1565</v>
      </c>
      <c r="I1882" s="1" t="s">
        <v>1566</v>
      </c>
      <c r="J1882" t="s">
        <v>30</v>
      </c>
      <c r="K1882">
        <v>3393.2</v>
      </c>
      <c r="L1882">
        <v>3450.5</v>
      </c>
      <c r="M1882">
        <v>3393.2</v>
      </c>
      <c r="N1882">
        <v>3434.2</v>
      </c>
      <c r="O1882">
        <v>3447.4</v>
      </c>
      <c r="P1882">
        <v>3445.7</v>
      </c>
      <c r="Q1882">
        <v>3436.18</v>
      </c>
      <c r="R1882">
        <v>2178493</v>
      </c>
      <c r="S1882">
        <v>7485689915.8999996</v>
      </c>
      <c r="T1882">
        <v>140820</v>
      </c>
      <c r="U1882">
        <v>1521002</v>
      </c>
      <c r="V1882">
        <v>69.819999999999993</v>
      </c>
      <c r="W1882" s="3">
        <f>StockData[[#This Row],[CLOSE]]-StockData[[#This Row],[PREV. CLOSE]]</f>
        <v>11.5</v>
      </c>
      <c r="X1882" s="2">
        <f>IFERROR((StockData[[#This Row],[CLOSE]]-StockData[[#This Row],[PREV. CLOSE]])/StockData[[#This Row],[PREV. CLOSE]],0)</f>
        <v>3.3486692679517796E-3</v>
      </c>
      <c r="Y1882" t="str">
        <f>IF(StockData[[#This Row],[Daily Return %]]&gt;0,"Gain",IF(StockData[[#This Row],[Daily Return %]]&lt;0,"Loss","No Change"))</f>
        <v>Gain</v>
      </c>
    </row>
    <row r="1883" spans="1:25" x14ac:dyDescent="0.3">
      <c r="A1883" s="1">
        <v>45824</v>
      </c>
      <c r="B1883" s="1" t="s">
        <v>1929</v>
      </c>
      <c r="C1883" s="1" t="s">
        <v>142</v>
      </c>
      <c r="D1883">
        <f>MONTH(StockData[[#This Row],[DATE]])</f>
        <v>6</v>
      </c>
      <c r="E1883">
        <v>2025</v>
      </c>
      <c r="F1883" t="s">
        <v>97</v>
      </c>
      <c r="G1883" t="str">
        <f>"Q"&amp;ROUNDUP(StockData[[#This Row],[Month Number]]/3,0)</f>
        <v>Q2</v>
      </c>
      <c r="H1883" s="1" t="s">
        <v>1565</v>
      </c>
      <c r="I1883" s="1" t="s">
        <v>1566</v>
      </c>
      <c r="J1883" t="s">
        <v>30</v>
      </c>
      <c r="K1883">
        <v>3440</v>
      </c>
      <c r="L1883">
        <v>3509</v>
      </c>
      <c r="M1883">
        <v>3426.2</v>
      </c>
      <c r="N1883">
        <v>3445.7</v>
      </c>
      <c r="O1883">
        <v>3496.2</v>
      </c>
      <c r="P1883">
        <v>3496.3</v>
      </c>
      <c r="Q1883">
        <v>3493.01</v>
      </c>
      <c r="R1883">
        <v>1934088</v>
      </c>
      <c r="S1883">
        <v>6755788711.1999998</v>
      </c>
      <c r="T1883">
        <v>109847</v>
      </c>
      <c r="U1883">
        <v>1181835</v>
      </c>
      <c r="V1883">
        <v>61.11</v>
      </c>
      <c r="W1883" s="3">
        <f>StockData[[#This Row],[CLOSE]]-StockData[[#This Row],[PREV. CLOSE]]</f>
        <v>50.600000000000364</v>
      </c>
      <c r="X1883" s="2">
        <f>IFERROR((StockData[[#This Row],[CLOSE]]-StockData[[#This Row],[PREV. CLOSE]])/StockData[[#This Row],[PREV. CLOSE]],0)</f>
        <v>1.4684969672345349E-2</v>
      </c>
      <c r="Y1883" t="str">
        <f>IF(StockData[[#This Row],[Daily Return %]]&gt;0,"Gain",IF(StockData[[#This Row],[Daily Return %]]&lt;0,"Loss","No Change"))</f>
        <v>Gain</v>
      </c>
    </row>
    <row r="1884" spans="1:25" x14ac:dyDescent="0.3">
      <c r="A1884" s="1">
        <v>45825</v>
      </c>
      <c r="B1884" s="1" t="s">
        <v>1930</v>
      </c>
      <c r="C1884" s="1" t="s">
        <v>142</v>
      </c>
      <c r="D1884">
        <f>MONTH(StockData[[#This Row],[DATE]])</f>
        <v>6</v>
      </c>
      <c r="E1884">
        <v>2025</v>
      </c>
      <c r="F1884" t="s">
        <v>97</v>
      </c>
      <c r="G1884" t="str">
        <f>"Q"&amp;ROUNDUP(StockData[[#This Row],[Month Number]]/3,0)</f>
        <v>Q2</v>
      </c>
      <c r="H1884" s="1" t="s">
        <v>1565</v>
      </c>
      <c r="I1884" s="1" t="s">
        <v>1566</v>
      </c>
      <c r="J1884" t="s">
        <v>30</v>
      </c>
      <c r="K1884">
        <v>3510</v>
      </c>
      <c r="L1884">
        <v>3520</v>
      </c>
      <c r="M1884">
        <v>3488.1</v>
      </c>
      <c r="N1884">
        <v>3496.3</v>
      </c>
      <c r="O1884">
        <v>3512</v>
      </c>
      <c r="P1884">
        <v>3515.3</v>
      </c>
      <c r="Q1884">
        <v>3511.25</v>
      </c>
      <c r="R1884">
        <v>2111940</v>
      </c>
      <c r="S1884">
        <v>7415551942.1999998</v>
      </c>
      <c r="T1884">
        <v>145498</v>
      </c>
      <c r="U1884">
        <v>1331538</v>
      </c>
      <c r="V1884">
        <v>63.05</v>
      </c>
      <c r="W1884" s="3">
        <f>StockData[[#This Row],[CLOSE]]-StockData[[#This Row],[PREV. CLOSE]]</f>
        <v>19</v>
      </c>
      <c r="X1884" s="2">
        <f>IFERROR((StockData[[#This Row],[CLOSE]]-StockData[[#This Row],[PREV. CLOSE]])/StockData[[#This Row],[PREV. CLOSE]],0)</f>
        <v>5.4343162772073333E-3</v>
      </c>
      <c r="Y1884" t="str">
        <f>IF(StockData[[#This Row],[Daily Return %]]&gt;0,"Gain",IF(StockData[[#This Row],[Daily Return %]]&lt;0,"Loss","No Change"))</f>
        <v>Gain</v>
      </c>
    </row>
    <row r="1885" spans="1:25" x14ac:dyDescent="0.3">
      <c r="A1885" s="1">
        <v>45826</v>
      </c>
      <c r="B1885" s="1" t="s">
        <v>1931</v>
      </c>
      <c r="C1885" s="1" t="s">
        <v>142</v>
      </c>
      <c r="D1885">
        <f>MONTH(StockData[[#This Row],[DATE]])</f>
        <v>6</v>
      </c>
      <c r="E1885">
        <v>2025</v>
      </c>
      <c r="F1885" t="s">
        <v>97</v>
      </c>
      <c r="G1885" t="str">
        <f>"Q"&amp;ROUNDUP(StockData[[#This Row],[Month Number]]/3,0)</f>
        <v>Q2</v>
      </c>
      <c r="H1885" s="1" t="s">
        <v>1565</v>
      </c>
      <c r="I1885" s="1" t="s">
        <v>1566</v>
      </c>
      <c r="J1885" t="s">
        <v>30</v>
      </c>
      <c r="K1885">
        <v>3519.1</v>
      </c>
      <c r="L1885">
        <v>3538</v>
      </c>
      <c r="M1885">
        <v>3443.1</v>
      </c>
      <c r="N1885">
        <v>3515.3</v>
      </c>
      <c r="O1885">
        <v>3455</v>
      </c>
      <c r="P1885">
        <v>3451.4</v>
      </c>
      <c r="Q1885">
        <v>3483.78</v>
      </c>
      <c r="R1885">
        <v>2696327</v>
      </c>
      <c r="S1885">
        <v>9393397237.6000004</v>
      </c>
      <c r="T1885">
        <v>103359</v>
      </c>
      <c r="U1885">
        <v>1285029</v>
      </c>
      <c r="V1885">
        <v>47.66</v>
      </c>
      <c r="W1885" s="3">
        <f>StockData[[#This Row],[CLOSE]]-StockData[[#This Row],[PREV. CLOSE]]</f>
        <v>-63.900000000000091</v>
      </c>
      <c r="X1885" s="2">
        <f>IFERROR((StockData[[#This Row],[CLOSE]]-StockData[[#This Row],[PREV. CLOSE]])/StockData[[#This Row],[PREV. CLOSE]],0)</f>
        <v>-1.8177680425568256E-2</v>
      </c>
      <c r="Y1885" t="str">
        <f>IF(StockData[[#This Row],[Daily Return %]]&gt;0,"Gain",IF(StockData[[#This Row],[Daily Return %]]&lt;0,"Loss","No Change"))</f>
        <v>Loss</v>
      </c>
    </row>
    <row r="1886" spans="1:25" x14ac:dyDescent="0.3">
      <c r="A1886" s="1">
        <v>45827</v>
      </c>
      <c r="B1886" s="1" t="s">
        <v>1932</v>
      </c>
      <c r="C1886" s="1" t="s">
        <v>142</v>
      </c>
      <c r="D1886">
        <f>MONTH(StockData[[#This Row],[DATE]])</f>
        <v>6</v>
      </c>
      <c r="E1886">
        <v>2025</v>
      </c>
      <c r="F1886" t="s">
        <v>97</v>
      </c>
      <c r="G1886" t="str">
        <f>"Q"&amp;ROUNDUP(StockData[[#This Row],[Month Number]]/3,0)</f>
        <v>Q2</v>
      </c>
      <c r="H1886" s="1" t="s">
        <v>1565</v>
      </c>
      <c r="I1886" s="1" t="s">
        <v>1566</v>
      </c>
      <c r="J1886" t="s">
        <v>30</v>
      </c>
      <c r="K1886">
        <v>3450</v>
      </c>
      <c r="L1886">
        <v>3451</v>
      </c>
      <c r="M1886">
        <v>3413</v>
      </c>
      <c r="N1886">
        <v>3451.4</v>
      </c>
      <c r="O1886">
        <v>3420</v>
      </c>
      <c r="P1886">
        <v>3424</v>
      </c>
      <c r="Q1886">
        <v>3426.54</v>
      </c>
      <c r="R1886">
        <v>2672768</v>
      </c>
      <c r="S1886">
        <v>9158351862.5</v>
      </c>
      <c r="T1886">
        <v>125292</v>
      </c>
      <c r="U1886">
        <v>1433831</v>
      </c>
      <c r="V1886">
        <v>53.65</v>
      </c>
      <c r="W1886" s="3">
        <f>StockData[[#This Row],[CLOSE]]-StockData[[#This Row],[PREV. CLOSE]]</f>
        <v>-27.400000000000091</v>
      </c>
      <c r="X1886" s="2">
        <f>IFERROR((StockData[[#This Row],[CLOSE]]-StockData[[#This Row],[PREV. CLOSE]])/StockData[[#This Row],[PREV. CLOSE]],0)</f>
        <v>-7.9388074404589705E-3</v>
      </c>
      <c r="Y1886" t="str">
        <f>IF(StockData[[#This Row],[Daily Return %]]&gt;0,"Gain",IF(StockData[[#This Row],[Daily Return %]]&lt;0,"Loss","No Change"))</f>
        <v>Loss</v>
      </c>
    </row>
    <row r="1887" spans="1:25" x14ac:dyDescent="0.3">
      <c r="A1887" s="1">
        <v>45828</v>
      </c>
      <c r="B1887" s="1" t="s">
        <v>1933</v>
      </c>
      <c r="C1887" s="1" t="s">
        <v>142</v>
      </c>
      <c r="D1887">
        <f>MONTH(StockData[[#This Row],[DATE]])</f>
        <v>6</v>
      </c>
      <c r="E1887">
        <v>2025</v>
      </c>
      <c r="F1887" t="s">
        <v>97</v>
      </c>
      <c r="G1887" t="str">
        <f>"Q"&amp;ROUNDUP(StockData[[#This Row],[Month Number]]/3,0)</f>
        <v>Q2</v>
      </c>
      <c r="H1887" s="1" t="s">
        <v>1565</v>
      </c>
      <c r="I1887" s="1" t="s">
        <v>1566</v>
      </c>
      <c r="J1887" t="s">
        <v>30</v>
      </c>
      <c r="K1887">
        <v>3425</v>
      </c>
      <c r="L1887">
        <v>3446.3</v>
      </c>
      <c r="M1887">
        <v>3410.9</v>
      </c>
      <c r="N1887">
        <v>3424</v>
      </c>
      <c r="O1887">
        <v>3429.1</v>
      </c>
      <c r="P1887">
        <v>3435.7</v>
      </c>
      <c r="Q1887">
        <v>3432.16</v>
      </c>
      <c r="R1887">
        <v>2351248</v>
      </c>
      <c r="S1887">
        <v>8069855528.6999998</v>
      </c>
      <c r="T1887">
        <v>100374</v>
      </c>
      <c r="U1887">
        <v>1674052</v>
      </c>
      <c r="V1887">
        <v>71.2</v>
      </c>
      <c r="W1887" s="3">
        <f>StockData[[#This Row],[CLOSE]]-StockData[[#This Row],[PREV. CLOSE]]</f>
        <v>11.699999999999818</v>
      </c>
      <c r="X1887" s="2">
        <f>IFERROR((StockData[[#This Row],[CLOSE]]-StockData[[#This Row],[PREV. CLOSE]])/StockData[[#This Row],[PREV. CLOSE]],0)</f>
        <v>3.417056074766302E-3</v>
      </c>
      <c r="Y1887" t="str">
        <f>IF(StockData[[#This Row],[Daily Return %]]&gt;0,"Gain",IF(StockData[[#This Row],[Daily Return %]]&lt;0,"Loss","No Change"))</f>
        <v>Gain</v>
      </c>
    </row>
    <row r="1888" spans="1:25" x14ac:dyDescent="0.3">
      <c r="A1888" s="1">
        <v>45831</v>
      </c>
      <c r="B1888" s="1" t="s">
        <v>1934</v>
      </c>
      <c r="C1888" s="1" t="s">
        <v>142</v>
      </c>
      <c r="D1888">
        <f>MONTH(StockData[[#This Row],[DATE]])</f>
        <v>6</v>
      </c>
      <c r="E1888">
        <v>2025</v>
      </c>
      <c r="F1888" t="s">
        <v>97</v>
      </c>
      <c r="G1888" t="str">
        <f>"Q"&amp;ROUNDUP(StockData[[#This Row],[Month Number]]/3,0)</f>
        <v>Q2</v>
      </c>
      <c r="H1888" s="1" t="s">
        <v>1565</v>
      </c>
      <c r="I1888" s="1" t="s">
        <v>1566</v>
      </c>
      <c r="J1888" t="s">
        <v>30</v>
      </c>
      <c r="K1888">
        <v>3415</v>
      </c>
      <c r="L1888">
        <v>3425</v>
      </c>
      <c r="M1888">
        <v>3370</v>
      </c>
      <c r="N1888">
        <v>3435.7</v>
      </c>
      <c r="O1888">
        <v>3392</v>
      </c>
      <c r="P1888">
        <v>3393.6</v>
      </c>
      <c r="Q1888">
        <v>3392.2</v>
      </c>
      <c r="R1888">
        <v>3123421</v>
      </c>
      <c r="S1888">
        <v>10595271627.799999</v>
      </c>
      <c r="T1888">
        <v>153401</v>
      </c>
      <c r="U1888">
        <v>2160111</v>
      </c>
      <c r="V1888">
        <v>69.16</v>
      </c>
      <c r="W1888" s="3">
        <f>StockData[[#This Row],[CLOSE]]-StockData[[#This Row],[PREV. CLOSE]]</f>
        <v>-42.099999999999909</v>
      </c>
      <c r="X1888" s="2">
        <f>IFERROR((StockData[[#This Row],[CLOSE]]-StockData[[#This Row],[PREV. CLOSE]])/StockData[[#This Row],[PREV. CLOSE]],0)</f>
        <v>-1.2253689204528892E-2</v>
      </c>
      <c r="Y1888" t="str">
        <f>IF(StockData[[#This Row],[Daily Return %]]&gt;0,"Gain",IF(StockData[[#This Row],[Daily Return %]]&lt;0,"Loss","No Change"))</f>
        <v>Loss</v>
      </c>
    </row>
    <row r="1889" spans="1:25" x14ac:dyDescent="0.3">
      <c r="A1889" s="1">
        <v>45832</v>
      </c>
      <c r="B1889" s="1" t="s">
        <v>1935</v>
      </c>
      <c r="C1889" s="1" t="s">
        <v>142</v>
      </c>
      <c r="D1889">
        <f>MONTH(StockData[[#This Row],[DATE]])</f>
        <v>6</v>
      </c>
      <c r="E1889">
        <v>2025</v>
      </c>
      <c r="F1889" t="s">
        <v>97</v>
      </c>
      <c r="G1889" t="str">
        <f>"Q"&amp;ROUNDUP(StockData[[#This Row],[Month Number]]/3,0)</f>
        <v>Q2</v>
      </c>
      <c r="H1889" s="1" t="s">
        <v>1565</v>
      </c>
      <c r="I1889" s="1" t="s">
        <v>1566</v>
      </c>
      <c r="J1889" t="s">
        <v>30</v>
      </c>
      <c r="K1889">
        <v>3434.6</v>
      </c>
      <c r="L1889">
        <v>3442.1</v>
      </c>
      <c r="M1889">
        <v>3382</v>
      </c>
      <c r="N1889">
        <v>3393.6</v>
      </c>
      <c r="O1889">
        <v>3392</v>
      </c>
      <c r="P1889">
        <v>3390.4</v>
      </c>
      <c r="Q1889">
        <v>3408.47</v>
      </c>
      <c r="R1889">
        <v>3403048</v>
      </c>
      <c r="S1889">
        <v>11599175864.4</v>
      </c>
      <c r="T1889">
        <v>178183</v>
      </c>
      <c r="U1889">
        <v>2073351</v>
      </c>
      <c r="V1889">
        <v>60.93</v>
      </c>
      <c r="W1889" s="3">
        <f>StockData[[#This Row],[CLOSE]]-StockData[[#This Row],[PREV. CLOSE]]</f>
        <v>-3.1999999999998181</v>
      </c>
      <c r="X1889" s="2">
        <f>IFERROR((StockData[[#This Row],[CLOSE]]-StockData[[#This Row],[PREV. CLOSE]])/StockData[[#This Row],[PREV. CLOSE]],0)</f>
        <v>-9.4295143800088939E-4</v>
      </c>
      <c r="Y1889" t="str">
        <f>IF(StockData[[#This Row],[Daily Return %]]&gt;0,"Gain",IF(StockData[[#This Row],[Daily Return %]]&lt;0,"Loss","No Change"))</f>
        <v>Loss</v>
      </c>
    </row>
    <row r="1890" spans="1:25" x14ac:dyDescent="0.3">
      <c r="A1890" s="1">
        <v>45833</v>
      </c>
      <c r="B1890" s="1" t="s">
        <v>1936</v>
      </c>
      <c r="C1890" s="1" t="s">
        <v>142</v>
      </c>
      <c r="D1890">
        <f>MONTH(StockData[[#This Row],[DATE]])</f>
        <v>6</v>
      </c>
      <c r="E1890">
        <v>2025</v>
      </c>
      <c r="F1890" t="s">
        <v>97</v>
      </c>
      <c r="G1890" t="str">
        <f>"Q"&amp;ROUNDUP(StockData[[#This Row],[Month Number]]/3,0)</f>
        <v>Q2</v>
      </c>
      <c r="H1890" s="1" t="s">
        <v>1565</v>
      </c>
      <c r="I1890" s="1" t="s">
        <v>1566</v>
      </c>
      <c r="J1890" t="s">
        <v>30</v>
      </c>
      <c r="K1890">
        <v>3407.3</v>
      </c>
      <c r="L1890">
        <v>3450</v>
      </c>
      <c r="M1890">
        <v>3400</v>
      </c>
      <c r="N1890">
        <v>3390.4</v>
      </c>
      <c r="O1890">
        <v>3443</v>
      </c>
      <c r="P1890">
        <v>3444.8</v>
      </c>
      <c r="Q1890">
        <v>3422.33</v>
      </c>
      <c r="R1890">
        <v>1757699</v>
      </c>
      <c r="S1890">
        <v>6015421913</v>
      </c>
      <c r="T1890">
        <v>101280</v>
      </c>
      <c r="U1890">
        <v>1044025</v>
      </c>
      <c r="V1890">
        <v>59.4</v>
      </c>
      <c r="W1890" s="3">
        <f>StockData[[#This Row],[CLOSE]]-StockData[[#This Row],[PREV. CLOSE]]</f>
        <v>54.400000000000091</v>
      </c>
      <c r="X1890" s="2">
        <f>IFERROR((StockData[[#This Row],[CLOSE]]-StockData[[#This Row],[PREV. CLOSE]])/StockData[[#This Row],[PREV. CLOSE]],0)</f>
        <v>1.6045304388862699E-2</v>
      </c>
      <c r="Y1890" t="str">
        <f>IF(StockData[[#This Row],[Daily Return %]]&gt;0,"Gain",IF(StockData[[#This Row],[Daily Return %]]&lt;0,"Loss","No Change"))</f>
        <v>Gain</v>
      </c>
    </row>
    <row r="1891" spans="1:25" x14ac:dyDescent="0.3">
      <c r="A1891" s="1">
        <v>45834</v>
      </c>
      <c r="B1891" s="1" t="s">
        <v>1937</v>
      </c>
      <c r="C1891" s="1" t="s">
        <v>142</v>
      </c>
      <c r="D1891">
        <f>MONTH(StockData[[#This Row],[DATE]])</f>
        <v>6</v>
      </c>
      <c r="E1891">
        <v>2025</v>
      </c>
      <c r="F1891" t="s">
        <v>97</v>
      </c>
      <c r="G1891" t="str">
        <f>"Q"&amp;ROUNDUP(StockData[[#This Row],[Month Number]]/3,0)</f>
        <v>Q2</v>
      </c>
      <c r="H1891" s="1" t="s">
        <v>1565</v>
      </c>
      <c r="I1891" s="1" t="s">
        <v>1566</v>
      </c>
      <c r="J1891" t="s">
        <v>30</v>
      </c>
      <c r="K1891">
        <v>3444.8</v>
      </c>
      <c r="L1891">
        <v>3451.4</v>
      </c>
      <c r="M1891">
        <v>3415.3</v>
      </c>
      <c r="N1891">
        <v>3444.8</v>
      </c>
      <c r="O1891">
        <v>3443</v>
      </c>
      <c r="P1891">
        <v>3441.8</v>
      </c>
      <c r="Q1891">
        <v>3437.7</v>
      </c>
      <c r="R1891">
        <v>2879106</v>
      </c>
      <c r="S1891">
        <v>9897501153.8999996</v>
      </c>
      <c r="T1891">
        <v>143687</v>
      </c>
      <c r="U1891">
        <v>1717081</v>
      </c>
      <c r="V1891">
        <v>59.64</v>
      </c>
      <c r="W1891" s="3">
        <f>StockData[[#This Row],[CLOSE]]-StockData[[#This Row],[PREV. CLOSE]]</f>
        <v>-3</v>
      </c>
      <c r="X1891" s="2">
        <f>IFERROR((StockData[[#This Row],[CLOSE]]-StockData[[#This Row],[PREV. CLOSE]])/StockData[[#This Row],[PREV. CLOSE]],0)</f>
        <v>-8.7087784486762653E-4</v>
      </c>
      <c r="Y1891" t="str">
        <f>IF(StockData[[#This Row],[Daily Return %]]&gt;0,"Gain",IF(StockData[[#This Row],[Daily Return %]]&lt;0,"Loss","No Change"))</f>
        <v>Loss</v>
      </c>
    </row>
    <row r="1892" spans="1:25" x14ac:dyDescent="0.3">
      <c r="A1892" s="1">
        <v>45835</v>
      </c>
      <c r="B1892" s="1" t="s">
        <v>1938</v>
      </c>
      <c r="C1892" s="1" t="s">
        <v>142</v>
      </c>
      <c r="D1892">
        <f>MONTH(StockData[[#This Row],[DATE]])</f>
        <v>6</v>
      </c>
      <c r="E1892">
        <v>2025</v>
      </c>
      <c r="F1892" t="s">
        <v>97</v>
      </c>
      <c r="G1892" t="str">
        <f>"Q"&amp;ROUNDUP(StockData[[#This Row],[Month Number]]/3,0)</f>
        <v>Q2</v>
      </c>
      <c r="H1892" s="1" t="s">
        <v>1565</v>
      </c>
      <c r="I1892" s="1" t="s">
        <v>1566</v>
      </c>
      <c r="J1892" t="s">
        <v>30</v>
      </c>
      <c r="K1892">
        <v>3455</v>
      </c>
      <c r="L1892">
        <v>3466.4</v>
      </c>
      <c r="M1892">
        <v>3431</v>
      </c>
      <c r="N1892">
        <v>3441.8</v>
      </c>
      <c r="O1892">
        <v>3445</v>
      </c>
      <c r="P1892">
        <v>3441.1</v>
      </c>
      <c r="Q1892">
        <v>3445.16</v>
      </c>
      <c r="R1892">
        <v>1778433</v>
      </c>
      <c r="S1892">
        <v>6126978962.5</v>
      </c>
      <c r="T1892">
        <v>122369</v>
      </c>
      <c r="U1892">
        <v>1139101</v>
      </c>
      <c r="V1892">
        <v>64.05</v>
      </c>
      <c r="W1892" s="3">
        <f>StockData[[#This Row],[CLOSE]]-StockData[[#This Row],[PREV. CLOSE]]</f>
        <v>-0.70000000000027285</v>
      </c>
      <c r="X1892" s="2">
        <f>IFERROR((StockData[[#This Row],[CLOSE]]-StockData[[#This Row],[PREV. CLOSE]])/StockData[[#This Row],[PREV. CLOSE]],0)</f>
        <v>-2.0338195130462921E-4</v>
      </c>
      <c r="Y1892" t="str">
        <f>IF(StockData[[#This Row],[Daily Return %]]&gt;0,"Gain",IF(StockData[[#This Row],[Daily Return %]]&lt;0,"Loss","No Change"))</f>
        <v>Loss</v>
      </c>
    </row>
    <row r="1893" spans="1:25" x14ac:dyDescent="0.3">
      <c r="A1893" s="1">
        <v>45838</v>
      </c>
      <c r="B1893" s="1" t="s">
        <v>1939</v>
      </c>
      <c r="C1893" s="1" t="s">
        <v>142</v>
      </c>
      <c r="D1893">
        <f>MONTH(StockData[[#This Row],[DATE]])</f>
        <v>6</v>
      </c>
      <c r="E1893">
        <v>2025</v>
      </c>
      <c r="F1893" t="s">
        <v>97</v>
      </c>
      <c r="G1893" t="str">
        <f>"Q"&amp;ROUNDUP(StockData[[#This Row],[Month Number]]/3,0)</f>
        <v>Q2</v>
      </c>
      <c r="H1893" s="1" t="s">
        <v>1565</v>
      </c>
      <c r="I1893" s="1" t="s">
        <v>1566</v>
      </c>
      <c r="J1893" t="s">
        <v>30</v>
      </c>
      <c r="K1893">
        <v>3439.9</v>
      </c>
      <c r="L1893">
        <v>3464.9</v>
      </c>
      <c r="M1893">
        <v>3430</v>
      </c>
      <c r="N1893">
        <v>3441.1</v>
      </c>
      <c r="O1893">
        <v>3460</v>
      </c>
      <c r="P1893">
        <v>3462</v>
      </c>
      <c r="Q1893">
        <v>3452.05</v>
      </c>
      <c r="R1893">
        <v>1468351</v>
      </c>
      <c r="S1893">
        <v>5068827379.1999998</v>
      </c>
      <c r="T1893">
        <v>130938</v>
      </c>
      <c r="U1893">
        <v>952875</v>
      </c>
      <c r="V1893">
        <v>64.89</v>
      </c>
      <c r="W1893" s="3">
        <f>StockData[[#This Row],[CLOSE]]-StockData[[#This Row],[PREV. CLOSE]]</f>
        <v>20.900000000000091</v>
      </c>
      <c r="X1893" s="2">
        <f>IFERROR((StockData[[#This Row],[CLOSE]]-StockData[[#This Row],[PREV. CLOSE]])/StockData[[#This Row],[PREV. CLOSE]],0)</f>
        <v>6.0736392432652617E-3</v>
      </c>
      <c r="Y1893" t="str">
        <f>IF(StockData[[#This Row],[Daily Return %]]&gt;0,"Gain",IF(StockData[[#This Row],[Daily Return %]]&lt;0,"Loss","No Change"))</f>
        <v>Gain</v>
      </c>
    </row>
    <row r="1894" spans="1:25" x14ac:dyDescent="0.3">
      <c r="A1894" s="1">
        <v>45839</v>
      </c>
      <c r="B1894" s="1" t="s">
        <v>1940</v>
      </c>
      <c r="C1894" s="1" t="s">
        <v>162</v>
      </c>
      <c r="D1894">
        <f>MONTH(StockData[[#This Row],[DATE]])</f>
        <v>7</v>
      </c>
      <c r="E1894">
        <v>2025</v>
      </c>
      <c r="F1894" t="s">
        <v>163</v>
      </c>
      <c r="G1894" t="str">
        <f>"Q"&amp;ROUNDUP(StockData[[#This Row],[Month Number]]/3,0)</f>
        <v>Q3</v>
      </c>
      <c r="H1894" s="1" t="s">
        <v>1565</v>
      </c>
      <c r="I1894" s="1" t="s">
        <v>1566</v>
      </c>
      <c r="J1894" t="s">
        <v>30</v>
      </c>
      <c r="K1894">
        <v>3455</v>
      </c>
      <c r="L1894">
        <v>3485</v>
      </c>
      <c r="M1894">
        <v>3413.5</v>
      </c>
      <c r="N1894">
        <v>3462</v>
      </c>
      <c r="O1894">
        <v>3430</v>
      </c>
      <c r="P1894">
        <v>3429.7</v>
      </c>
      <c r="Q1894">
        <v>3439.04</v>
      </c>
      <c r="R1894">
        <v>2375183</v>
      </c>
      <c r="S1894">
        <v>8168354151</v>
      </c>
      <c r="T1894">
        <v>125874</v>
      </c>
      <c r="U1894">
        <v>1376618</v>
      </c>
      <c r="V1894">
        <v>57.96</v>
      </c>
      <c r="W1894" s="3">
        <f>StockData[[#This Row],[CLOSE]]-StockData[[#This Row],[PREV. CLOSE]]</f>
        <v>-32.300000000000182</v>
      </c>
      <c r="X1894" s="2">
        <f>IFERROR((StockData[[#This Row],[CLOSE]]-StockData[[#This Row],[PREV. CLOSE]])/StockData[[#This Row],[PREV. CLOSE]],0)</f>
        <v>-9.3298671288273207E-3</v>
      </c>
      <c r="Y1894" t="str">
        <f>IF(StockData[[#This Row],[Daily Return %]]&gt;0,"Gain",IF(StockData[[#This Row],[Daily Return %]]&lt;0,"Loss","No Change"))</f>
        <v>Loss</v>
      </c>
    </row>
    <row r="1895" spans="1:25" x14ac:dyDescent="0.3">
      <c r="A1895" s="1">
        <v>45840</v>
      </c>
      <c r="B1895" s="1" t="s">
        <v>1941</v>
      </c>
      <c r="C1895" s="1" t="s">
        <v>162</v>
      </c>
      <c r="D1895">
        <f>MONTH(StockData[[#This Row],[DATE]])</f>
        <v>7</v>
      </c>
      <c r="E1895">
        <v>2025</v>
      </c>
      <c r="F1895" t="s">
        <v>163</v>
      </c>
      <c r="G1895" t="str">
        <f>"Q"&amp;ROUNDUP(StockData[[#This Row],[Month Number]]/3,0)</f>
        <v>Q3</v>
      </c>
      <c r="H1895" s="1" t="s">
        <v>1565</v>
      </c>
      <c r="I1895" s="1" t="s">
        <v>1566</v>
      </c>
      <c r="J1895" t="s">
        <v>30</v>
      </c>
      <c r="K1895">
        <v>3487.2</v>
      </c>
      <c r="L1895">
        <v>3489.9</v>
      </c>
      <c r="M1895">
        <v>3420</v>
      </c>
      <c r="N1895">
        <v>3429.7</v>
      </c>
      <c r="O1895">
        <v>3423.5</v>
      </c>
      <c r="P1895">
        <v>3423.3</v>
      </c>
      <c r="Q1895">
        <v>3445.44</v>
      </c>
      <c r="R1895">
        <v>3090585</v>
      </c>
      <c r="S1895">
        <v>10648436048.1</v>
      </c>
      <c r="T1895">
        <v>111947</v>
      </c>
      <c r="U1895">
        <v>1716364</v>
      </c>
      <c r="V1895">
        <v>55.54</v>
      </c>
      <c r="W1895" s="3">
        <f>StockData[[#This Row],[CLOSE]]-StockData[[#This Row],[PREV. CLOSE]]</f>
        <v>-6.3999999999996362</v>
      </c>
      <c r="X1895" s="2">
        <f>IFERROR((StockData[[#This Row],[CLOSE]]-StockData[[#This Row],[PREV. CLOSE]])/StockData[[#This Row],[PREV. CLOSE]],0)</f>
        <v>-1.8660524244101923E-3</v>
      </c>
      <c r="Y1895" t="str">
        <f>IF(StockData[[#This Row],[Daily Return %]]&gt;0,"Gain",IF(StockData[[#This Row],[Daily Return %]]&lt;0,"Loss","No Change"))</f>
        <v>Loss</v>
      </c>
    </row>
    <row r="1896" spans="1:25" x14ac:dyDescent="0.3">
      <c r="A1896" s="1">
        <v>45841</v>
      </c>
      <c r="B1896" s="1" t="s">
        <v>1942</v>
      </c>
      <c r="C1896" s="1" t="s">
        <v>162</v>
      </c>
      <c r="D1896">
        <f>MONTH(StockData[[#This Row],[DATE]])</f>
        <v>7</v>
      </c>
      <c r="E1896">
        <v>2025</v>
      </c>
      <c r="F1896" t="s">
        <v>163</v>
      </c>
      <c r="G1896" t="str">
        <f>"Q"&amp;ROUNDUP(StockData[[#This Row],[Month Number]]/3,0)</f>
        <v>Q3</v>
      </c>
      <c r="H1896" s="1" t="s">
        <v>1565</v>
      </c>
      <c r="I1896" s="1" t="s">
        <v>1566</v>
      </c>
      <c r="J1896" t="s">
        <v>30</v>
      </c>
      <c r="K1896">
        <v>3430</v>
      </c>
      <c r="L1896">
        <v>3435.3</v>
      </c>
      <c r="M1896">
        <v>3397.6</v>
      </c>
      <c r="N1896">
        <v>3423.3</v>
      </c>
      <c r="O1896">
        <v>3400</v>
      </c>
      <c r="P1896">
        <v>3400.8</v>
      </c>
      <c r="Q1896">
        <v>3414.55</v>
      </c>
      <c r="R1896">
        <v>2531870</v>
      </c>
      <c r="S1896">
        <v>8645207975.3999996</v>
      </c>
      <c r="T1896">
        <v>131370</v>
      </c>
      <c r="U1896">
        <v>1819603</v>
      </c>
      <c r="V1896">
        <v>71.87</v>
      </c>
      <c r="W1896" s="3">
        <f>StockData[[#This Row],[CLOSE]]-StockData[[#This Row],[PREV. CLOSE]]</f>
        <v>-22.5</v>
      </c>
      <c r="X1896" s="2">
        <f>IFERROR((StockData[[#This Row],[CLOSE]]-StockData[[#This Row],[PREV. CLOSE]])/StockData[[#This Row],[PREV. CLOSE]],0)</f>
        <v>-6.5726053807729379E-3</v>
      </c>
      <c r="Y1896" t="str">
        <f>IF(StockData[[#This Row],[Daily Return %]]&gt;0,"Gain",IF(StockData[[#This Row],[Daily Return %]]&lt;0,"Loss","No Change"))</f>
        <v>Loss</v>
      </c>
    </row>
    <row r="1897" spans="1:25" x14ac:dyDescent="0.3">
      <c r="A1897" s="1">
        <v>45842</v>
      </c>
      <c r="B1897" s="1" t="s">
        <v>1943</v>
      </c>
      <c r="C1897" s="1" t="s">
        <v>162</v>
      </c>
      <c r="D1897">
        <f>MONTH(StockData[[#This Row],[DATE]])</f>
        <v>7</v>
      </c>
      <c r="E1897">
        <v>2025</v>
      </c>
      <c r="F1897" t="s">
        <v>163</v>
      </c>
      <c r="G1897" t="str">
        <f>"Q"&amp;ROUNDUP(StockData[[#This Row],[Month Number]]/3,0)</f>
        <v>Q3</v>
      </c>
      <c r="H1897" s="1" t="s">
        <v>1565</v>
      </c>
      <c r="I1897" s="1" t="s">
        <v>1566</v>
      </c>
      <c r="J1897" t="s">
        <v>30</v>
      </c>
      <c r="K1897">
        <v>3408</v>
      </c>
      <c r="L1897">
        <v>3427</v>
      </c>
      <c r="M1897">
        <v>3390.1</v>
      </c>
      <c r="N1897">
        <v>3400.8</v>
      </c>
      <c r="O1897">
        <v>3420</v>
      </c>
      <c r="P1897">
        <v>3419.8</v>
      </c>
      <c r="Q1897">
        <v>3413.91</v>
      </c>
      <c r="R1897">
        <v>1109320</v>
      </c>
      <c r="S1897">
        <v>3787117009.9000001</v>
      </c>
      <c r="T1897">
        <v>87593</v>
      </c>
      <c r="U1897">
        <v>644036</v>
      </c>
      <c r="V1897">
        <v>58.06</v>
      </c>
      <c r="W1897" s="3">
        <f>StockData[[#This Row],[CLOSE]]-StockData[[#This Row],[PREV. CLOSE]]</f>
        <v>19</v>
      </c>
      <c r="X1897" s="2">
        <f>IFERROR((StockData[[#This Row],[CLOSE]]-StockData[[#This Row],[PREV. CLOSE]])/StockData[[#This Row],[PREV. CLOSE]],0)</f>
        <v>5.5869207245354035E-3</v>
      </c>
      <c r="Y1897" t="str">
        <f>IF(StockData[[#This Row],[Daily Return %]]&gt;0,"Gain",IF(StockData[[#This Row],[Daily Return %]]&lt;0,"Loss","No Change"))</f>
        <v>Gain</v>
      </c>
    </row>
    <row r="1898" spans="1:25" x14ac:dyDescent="0.3">
      <c r="A1898" s="1">
        <v>45845</v>
      </c>
      <c r="B1898" s="1" t="s">
        <v>1944</v>
      </c>
      <c r="C1898" s="1" t="s">
        <v>162</v>
      </c>
      <c r="D1898">
        <f>MONTH(StockData[[#This Row],[DATE]])</f>
        <v>7</v>
      </c>
      <c r="E1898">
        <v>2025</v>
      </c>
      <c r="F1898" t="s">
        <v>163</v>
      </c>
      <c r="G1898" t="str">
        <f>"Q"&amp;ROUNDUP(StockData[[#This Row],[Month Number]]/3,0)</f>
        <v>Q3</v>
      </c>
      <c r="H1898" s="1" t="s">
        <v>1565</v>
      </c>
      <c r="I1898" s="1" t="s">
        <v>1566</v>
      </c>
      <c r="J1898" t="s">
        <v>30</v>
      </c>
      <c r="K1898">
        <v>3418.3</v>
      </c>
      <c r="L1898">
        <v>3426.1</v>
      </c>
      <c r="M1898">
        <v>3408.4</v>
      </c>
      <c r="N1898">
        <v>3419.8</v>
      </c>
      <c r="O1898">
        <v>3410.6</v>
      </c>
      <c r="P1898">
        <v>3411.7</v>
      </c>
      <c r="Q1898">
        <v>3417.7</v>
      </c>
      <c r="R1898">
        <v>1639174</v>
      </c>
      <c r="S1898">
        <v>5602206127.8000002</v>
      </c>
      <c r="T1898">
        <v>73810</v>
      </c>
      <c r="U1898">
        <v>1118374</v>
      </c>
      <c r="V1898">
        <v>68.23</v>
      </c>
      <c r="W1898" s="3">
        <f>StockData[[#This Row],[CLOSE]]-StockData[[#This Row],[PREV. CLOSE]]</f>
        <v>-8.1000000000003638</v>
      </c>
      <c r="X1898" s="2">
        <f>IFERROR((StockData[[#This Row],[CLOSE]]-StockData[[#This Row],[PREV. CLOSE]])/StockData[[#This Row],[PREV. CLOSE]],0)</f>
        <v>-2.3685595648869416E-3</v>
      </c>
      <c r="Y1898" t="str">
        <f>IF(StockData[[#This Row],[Daily Return %]]&gt;0,"Gain",IF(StockData[[#This Row],[Daily Return %]]&lt;0,"Loss","No Change"))</f>
        <v>Loss</v>
      </c>
    </row>
    <row r="1899" spans="1:25" x14ac:dyDescent="0.3">
      <c r="A1899" s="1">
        <v>45846</v>
      </c>
      <c r="B1899" s="1" t="s">
        <v>1945</v>
      </c>
      <c r="C1899" s="1" t="s">
        <v>162</v>
      </c>
      <c r="D1899">
        <f>MONTH(StockData[[#This Row],[DATE]])</f>
        <v>7</v>
      </c>
      <c r="E1899">
        <v>2025</v>
      </c>
      <c r="F1899" t="s">
        <v>163</v>
      </c>
      <c r="G1899" t="str">
        <f>"Q"&amp;ROUNDUP(StockData[[#This Row],[Month Number]]/3,0)</f>
        <v>Q3</v>
      </c>
      <c r="H1899" s="1" t="s">
        <v>1565</v>
      </c>
      <c r="I1899" s="1" t="s">
        <v>1566</v>
      </c>
      <c r="J1899" t="s">
        <v>30</v>
      </c>
      <c r="K1899">
        <v>3405</v>
      </c>
      <c r="L1899">
        <v>3425</v>
      </c>
      <c r="M1899">
        <v>3393.4</v>
      </c>
      <c r="N1899">
        <v>3411.7</v>
      </c>
      <c r="O1899">
        <v>3406</v>
      </c>
      <c r="P1899">
        <v>3406.2</v>
      </c>
      <c r="Q1899">
        <v>3407.01</v>
      </c>
      <c r="R1899">
        <v>2325242</v>
      </c>
      <c r="S1899">
        <v>7922116743.6999998</v>
      </c>
      <c r="T1899">
        <v>178045</v>
      </c>
      <c r="U1899">
        <v>1661198</v>
      </c>
      <c r="V1899">
        <v>71.44</v>
      </c>
      <c r="W1899" s="3">
        <f>StockData[[#This Row],[CLOSE]]-StockData[[#This Row],[PREV. CLOSE]]</f>
        <v>-5.5</v>
      </c>
      <c r="X1899" s="2">
        <f>IFERROR((StockData[[#This Row],[CLOSE]]-StockData[[#This Row],[PREV. CLOSE]])/StockData[[#This Row],[PREV. CLOSE]],0)</f>
        <v>-1.6120995398188588E-3</v>
      </c>
      <c r="Y1899" t="str">
        <f>IF(StockData[[#This Row],[Daily Return %]]&gt;0,"Gain",IF(StockData[[#This Row],[Daily Return %]]&lt;0,"Loss","No Change"))</f>
        <v>Loss</v>
      </c>
    </row>
    <row r="1900" spans="1:25" x14ac:dyDescent="0.3">
      <c r="A1900" s="1">
        <v>45847</v>
      </c>
      <c r="B1900" s="1" t="s">
        <v>1946</v>
      </c>
      <c r="C1900" s="1" t="s">
        <v>162</v>
      </c>
      <c r="D1900">
        <f>MONTH(StockData[[#This Row],[DATE]])</f>
        <v>7</v>
      </c>
      <c r="E1900">
        <v>2025</v>
      </c>
      <c r="F1900" t="s">
        <v>163</v>
      </c>
      <c r="G1900" t="str">
        <f>"Q"&amp;ROUNDUP(StockData[[#This Row],[Month Number]]/3,0)</f>
        <v>Q3</v>
      </c>
      <c r="H1900" s="1" t="s">
        <v>1565</v>
      </c>
      <c r="I1900" s="1" t="s">
        <v>1566</v>
      </c>
      <c r="J1900" t="s">
        <v>30</v>
      </c>
      <c r="K1900">
        <v>3410</v>
      </c>
      <c r="L1900">
        <v>3414</v>
      </c>
      <c r="M1900">
        <v>3367</v>
      </c>
      <c r="N1900">
        <v>3406.2</v>
      </c>
      <c r="O1900">
        <v>3386</v>
      </c>
      <c r="P1900">
        <v>3383.8</v>
      </c>
      <c r="Q1900">
        <v>3387.16</v>
      </c>
      <c r="R1900">
        <v>2034938</v>
      </c>
      <c r="S1900">
        <v>6892661354.3000002</v>
      </c>
      <c r="T1900">
        <v>191376</v>
      </c>
      <c r="U1900">
        <v>1279329</v>
      </c>
      <c r="V1900">
        <v>62.87</v>
      </c>
      <c r="W1900" s="3">
        <f>StockData[[#This Row],[CLOSE]]-StockData[[#This Row],[PREV. CLOSE]]</f>
        <v>-22.399999999999636</v>
      </c>
      <c r="X1900" s="2">
        <f>IFERROR((StockData[[#This Row],[CLOSE]]-StockData[[#This Row],[PREV. CLOSE]])/StockData[[#This Row],[PREV. CLOSE]],0)</f>
        <v>-6.5762433210027711E-3</v>
      </c>
      <c r="Y1900" t="str">
        <f>IF(StockData[[#This Row],[Daily Return %]]&gt;0,"Gain",IF(StockData[[#This Row],[Daily Return %]]&lt;0,"Loss","No Change"))</f>
        <v>Loss</v>
      </c>
    </row>
    <row r="1901" spans="1:25" x14ac:dyDescent="0.3">
      <c r="A1901" s="1">
        <v>45848</v>
      </c>
      <c r="B1901" s="1" t="s">
        <v>1947</v>
      </c>
      <c r="C1901" s="1" t="s">
        <v>162</v>
      </c>
      <c r="D1901">
        <f>MONTH(StockData[[#This Row],[DATE]])</f>
        <v>7</v>
      </c>
      <c r="E1901">
        <v>2025</v>
      </c>
      <c r="F1901" t="s">
        <v>163</v>
      </c>
      <c r="G1901" t="str">
        <f>"Q"&amp;ROUNDUP(StockData[[#This Row],[Month Number]]/3,0)</f>
        <v>Q3</v>
      </c>
      <c r="H1901" s="1" t="s">
        <v>1565</v>
      </c>
      <c r="I1901" s="1" t="s">
        <v>1566</v>
      </c>
      <c r="J1901" t="s">
        <v>30</v>
      </c>
      <c r="K1901">
        <v>3380</v>
      </c>
      <c r="L1901">
        <v>3399</v>
      </c>
      <c r="M1901">
        <v>3356</v>
      </c>
      <c r="N1901">
        <v>3383.8</v>
      </c>
      <c r="O1901">
        <v>3395</v>
      </c>
      <c r="P1901">
        <v>3382</v>
      </c>
      <c r="Q1901">
        <v>3379.02</v>
      </c>
      <c r="R1901">
        <v>3035012</v>
      </c>
      <c r="S1901">
        <v>10255361029.9</v>
      </c>
      <c r="T1901">
        <v>176792</v>
      </c>
      <c r="U1901">
        <v>1719068</v>
      </c>
      <c r="V1901">
        <v>56.64</v>
      </c>
      <c r="W1901" s="3">
        <f>StockData[[#This Row],[CLOSE]]-StockData[[#This Row],[PREV. CLOSE]]</f>
        <v>-1.8000000000001819</v>
      </c>
      <c r="X1901" s="2">
        <f>IFERROR((StockData[[#This Row],[CLOSE]]-StockData[[#This Row],[PREV. CLOSE]])/StockData[[#This Row],[PREV. CLOSE]],0)</f>
        <v>-5.3194633252561668E-4</v>
      </c>
      <c r="Y1901" t="str">
        <f>IF(StockData[[#This Row],[Daily Return %]]&gt;0,"Gain",IF(StockData[[#This Row],[Daily Return %]]&lt;0,"Loss","No Change"))</f>
        <v>Loss</v>
      </c>
    </row>
    <row r="1902" spans="1:25" x14ac:dyDescent="0.3">
      <c r="A1902" s="1">
        <v>45849</v>
      </c>
      <c r="B1902" s="1" t="s">
        <v>1948</v>
      </c>
      <c r="C1902" s="1" t="s">
        <v>162</v>
      </c>
      <c r="D1902">
        <f>MONTH(StockData[[#This Row],[DATE]])</f>
        <v>7</v>
      </c>
      <c r="E1902">
        <v>2025</v>
      </c>
      <c r="F1902" t="s">
        <v>163</v>
      </c>
      <c r="G1902" t="str">
        <f>"Q"&amp;ROUNDUP(StockData[[#This Row],[Month Number]]/3,0)</f>
        <v>Q3</v>
      </c>
      <c r="H1902" s="1" t="s">
        <v>1565</v>
      </c>
      <c r="I1902" s="1" t="s">
        <v>1566</v>
      </c>
      <c r="J1902" t="s">
        <v>30</v>
      </c>
      <c r="K1902">
        <v>3299.9</v>
      </c>
      <c r="L1902">
        <v>3335</v>
      </c>
      <c r="M1902">
        <v>3261.1</v>
      </c>
      <c r="N1902">
        <v>3382</v>
      </c>
      <c r="O1902">
        <v>3264.5</v>
      </c>
      <c r="P1902">
        <v>3266</v>
      </c>
      <c r="Q1902">
        <v>3295.45</v>
      </c>
      <c r="R1902">
        <v>7635550</v>
      </c>
      <c r="S1902">
        <v>25162551686.400002</v>
      </c>
      <c r="T1902">
        <v>552284</v>
      </c>
      <c r="U1902">
        <v>5062574</v>
      </c>
      <c r="V1902">
        <v>66.3</v>
      </c>
      <c r="W1902" s="3">
        <f>StockData[[#This Row],[CLOSE]]-StockData[[#This Row],[PREV. CLOSE]]</f>
        <v>-116</v>
      </c>
      <c r="X1902" s="2">
        <f>IFERROR((StockData[[#This Row],[CLOSE]]-StockData[[#This Row],[PREV. CLOSE]])/StockData[[#This Row],[PREV. CLOSE]],0)</f>
        <v>-3.4299231224127737E-2</v>
      </c>
      <c r="Y1902" t="str">
        <f>IF(StockData[[#This Row],[Daily Return %]]&gt;0,"Gain",IF(StockData[[#This Row],[Daily Return %]]&lt;0,"Loss","No Change"))</f>
        <v>Loss</v>
      </c>
    </row>
    <row r="1903" spans="1:25" x14ac:dyDescent="0.3">
      <c r="A1903" s="1">
        <v>45849</v>
      </c>
      <c r="B1903" s="1" t="s">
        <v>1949</v>
      </c>
      <c r="C1903" s="1" t="s">
        <v>162</v>
      </c>
      <c r="D1903">
        <f>MONTH(StockData[[#This Row],[DATE]])</f>
        <v>7</v>
      </c>
      <c r="E1903">
        <v>2025</v>
      </c>
      <c r="F1903" t="s">
        <v>163</v>
      </c>
      <c r="G1903" t="str">
        <f>"Q"&amp;ROUNDUP(StockData[[#This Row],[Month Number]]/3,0)</f>
        <v>Q3</v>
      </c>
      <c r="H1903" s="1" t="s">
        <v>1565</v>
      </c>
      <c r="I1903" s="1" t="s">
        <v>1566</v>
      </c>
      <c r="J1903" t="s">
        <v>30</v>
      </c>
      <c r="K1903">
        <v>3299.9</v>
      </c>
      <c r="L1903">
        <v>3335</v>
      </c>
      <c r="M1903">
        <v>3261.1</v>
      </c>
      <c r="N1903">
        <v>3382</v>
      </c>
      <c r="O1903">
        <v>3264.5</v>
      </c>
      <c r="P1903">
        <v>3266</v>
      </c>
      <c r="Q1903">
        <v>3295.45</v>
      </c>
      <c r="R1903">
        <v>7635550</v>
      </c>
      <c r="S1903">
        <v>25162551686.400002</v>
      </c>
      <c r="T1903">
        <v>552284</v>
      </c>
      <c r="U1903">
        <v>5062574</v>
      </c>
      <c r="V1903">
        <v>66.3</v>
      </c>
      <c r="W1903" s="3">
        <f>StockData[[#This Row],[CLOSE]]-StockData[[#This Row],[PREV. CLOSE]]</f>
        <v>-116</v>
      </c>
      <c r="X1903" s="2">
        <f>IFERROR((StockData[[#This Row],[CLOSE]]-StockData[[#This Row],[PREV. CLOSE]])/StockData[[#This Row],[PREV. CLOSE]],0)</f>
        <v>-3.4299231224127737E-2</v>
      </c>
      <c r="Y1903" t="str">
        <f>IF(StockData[[#This Row],[Daily Return %]]&gt;0,"Gain",IF(StockData[[#This Row],[Daily Return %]]&lt;0,"Loss","No Change"))</f>
        <v>Loss</v>
      </c>
    </row>
    <row r="1904" spans="1:25" x14ac:dyDescent="0.3">
      <c r="A1904" s="1">
        <v>45852</v>
      </c>
      <c r="B1904" s="1" t="s">
        <v>1950</v>
      </c>
      <c r="C1904" s="1" t="s">
        <v>162</v>
      </c>
      <c r="D1904">
        <f>MONTH(StockData[[#This Row],[DATE]])</f>
        <v>7</v>
      </c>
      <c r="E1904">
        <v>2025</v>
      </c>
      <c r="F1904" t="s">
        <v>163</v>
      </c>
      <c r="G1904" t="str">
        <f>"Q"&amp;ROUNDUP(StockData[[#This Row],[Month Number]]/3,0)</f>
        <v>Q3</v>
      </c>
      <c r="H1904" s="1" t="s">
        <v>1565</v>
      </c>
      <c r="I1904" s="1" t="s">
        <v>1566</v>
      </c>
      <c r="J1904" t="s">
        <v>30</v>
      </c>
      <c r="K1904">
        <v>3266</v>
      </c>
      <c r="L1904">
        <v>3272</v>
      </c>
      <c r="M1904">
        <v>3200</v>
      </c>
      <c r="N1904">
        <v>3266</v>
      </c>
      <c r="O1904">
        <v>3227.5</v>
      </c>
      <c r="P1904">
        <v>3222.7</v>
      </c>
      <c r="Q1904">
        <v>3224.72</v>
      </c>
      <c r="R1904">
        <v>3924009</v>
      </c>
      <c r="S1904">
        <v>12653811861.799999</v>
      </c>
      <c r="T1904">
        <v>396894</v>
      </c>
      <c r="U1904">
        <v>2760493</v>
      </c>
      <c r="V1904">
        <v>70.349999999999994</v>
      </c>
      <c r="W1904" s="3">
        <f>StockData[[#This Row],[CLOSE]]-StockData[[#This Row],[PREV. CLOSE]]</f>
        <v>-43.300000000000182</v>
      </c>
      <c r="X1904" s="2">
        <f>IFERROR((StockData[[#This Row],[CLOSE]]-StockData[[#This Row],[PREV. CLOSE]])/StockData[[#This Row],[PREV. CLOSE]],0)</f>
        <v>-1.3257807715860435E-2</v>
      </c>
      <c r="Y1904" t="str">
        <f>IF(StockData[[#This Row],[Daily Return %]]&gt;0,"Gain",IF(StockData[[#This Row],[Daily Return %]]&lt;0,"Loss","No Change"))</f>
        <v>Loss</v>
      </c>
    </row>
    <row r="1905" spans="1:25" x14ac:dyDescent="0.3">
      <c r="A1905" s="1">
        <v>45853</v>
      </c>
      <c r="B1905" s="1" t="s">
        <v>1951</v>
      </c>
      <c r="C1905" s="1" t="s">
        <v>162</v>
      </c>
      <c r="D1905">
        <f>MONTH(StockData[[#This Row],[DATE]])</f>
        <v>7</v>
      </c>
      <c r="E1905">
        <v>2025</v>
      </c>
      <c r="F1905" t="s">
        <v>163</v>
      </c>
      <c r="G1905" t="str">
        <f>"Q"&amp;ROUNDUP(StockData[[#This Row],[Month Number]]/3,0)</f>
        <v>Q3</v>
      </c>
      <c r="H1905" s="1" t="s">
        <v>1565</v>
      </c>
      <c r="I1905" s="1" t="s">
        <v>1566</v>
      </c>
      <c r="J1905" t="s">
        <v>30</v>
      </c>
      <c r="K1905">
        <v>3206</v>
      </c>
      <c r="L1905">
        <v>3259.4</v>
      </c>
      <c r="M1905">
        <v>3206</v>
      </c>
      <c r="N1905">
        <v>3222.7</v>
      </c>
      <c r="O1905">
        <v>3252</v>
      </c>
      <c r="P1905">
        <v>3252.3</v>
      </c>
      <c r="Q1905">
        <v>3243.32</v>
      </c>
      <c r="R1905">
        <v>2590889</v>
      </c>
      <c r="S1905">
        <v>8403081368.1000004</v>
      </c>
      <c r="T1905">
        <v>171257</v>
      </c>
      <c r="U1905">
        <v>1762338</v>
      </c>
      <c r="V1905">
        <v>68.02</v>
      </c>
      <c r="W1905" s="3">
        <f>StockData[[#This Row],[CLOSE]]-StockData[[#This Row],[PREV. CLOSE]]</f>
        <v>29.600000000000364</v>
      </c>
      <c r="X1905" s="2">
        <f>IFERROR((StockData[[#This Row],[CLOSE]]-StockData[[#This Row],[PREV. CLOSE]])/StockData[[#This Row],[PREV. CLOSE]],0)</f>
        <v>9.1848450057406411E-3</v>
      </c>
      <c r="Y1905" t="str">
        <f>IF(StockData[[#This Row],[Daily Return %]]&gt;0,"Gain",IF(StockData[[#This Row],[Daily Return %]]&lt;0,"Loss","No Change"))</f>
        <v>Gain</v>
      </c>
    </row>
    <row r="1906" spans="1:25" x14ac:dyDescent="0.3">
      <c r="A1906" s="1">
        <v>45854</v>
      </c>
      <c r="B1906" s="1" t="s">
        <v>1952</v>
      </c>
      <c r="C1906" s="1" t="s">
        <v>162</v>
      </c>
      <c r="D1906">
        <f>MONTH(StockData[[#This Row],[DATE]])</f>
        <v>7</v>
      </c>
      <c r="E1906">
        <v>2025</v>
      </c>
      <c r="F1906" t="s">
        <v>163</v>
      </c>
      <c r="G1906" t="str">
        <f>"Q"&amp;ROUNDUP(StockData[[#This Row],[Month Number]]/3,0)</f>
        <v>Q3</v>
      </c>
      <c r="H1906" s="1" t="s">
        <v>1565</v>
      </c>
      <c r="I1906" s="1" t="s">
        <v>1566</v>
      </c>
      <c r="J1906" t="s">
        <v>30</v>
      </c>
      <c r="K1906">
        <v>3227</v>
      </c>
      <c r="L1906">
        <v>3244.9</v>
      </c>
      <c r="M1906">
        <v>3220.6</v>
      </c>
      <c r="N1906">
        <v>3252.3</v>
      </c>
      <c r="O1906">
        <v>3230.9</v>
      </c>
      <c r="P1906">
        <v>3233.1</v>
      </c>
      <c r="Q1906">
        <v>3235.91</v>
      </c>
      <c r="R1906">
        <v>2540733</v>
      </c>
      <c r="S1906">
        <v>8221586412.6000004</v>
      </c>
      <c r="T1906">
        <v>172998</v>
      </c>
      <c r="U1906">
        <v>1836366</v>
      </c>
      <c r="V1906">
        <v>72.28</v>
      </c>
      <c r="W1906" s="3">
        <f>StockData[[#This Row],[CLOSE]]-StockData[[#This Row],[PREV. CLOSE]]</f>
        <v>-19.200000000000273</v>
      </c>
      <c r="X1906" s="2">
        <f>IFERROR((StockData[[#This Row],[CLOSE]]-StockData[[#This Row],[PREV. CLOSE]])/StockData[[#This Row],[PREV. CLOSE]],0)</f>
        <v>-5.9035144359377281E-3</v>
      </c>
      <c r="Y1906" t="str">
        <f>IF(StockData[[#This Row],[Daily Return %]]&gt;0,"Gain",IF(StockData[[#This Row],[Daily Return %]]&lt;0,"Loss","No Change"))</f>
        <v>Loss</v>
      </c>
    </row>
    <row r="1907" spans="1:25" x14ac:dyDescent="0.3">
      <c r="A1907" s="1">
        <v>45855</v>
      </c>
      <c r="B1907" s="1" t="s">
        <v>1953</v>
      </c>
      <c r="C1907" s="1" t="s">
        <v>162</v>
      </c>
      <c r="D1907">
        <f>MONTH(StockData[[#This Row],[DATE]])</f>
        <v>7</v>
      </c>
      <c r="E1907">
        <v>2025</v>
      </c>
      <c r="F1907" t="s">
        <v>163</v>
      </c>
      <c r="G1907" t="str">
        <f>"Q"&amp;ROUNDUP(StockData[[#This Row],[Month Number]]/3,0)</f>
        <v>Q3</v>
      </c>
      <c r="H1907" s="1" t="s">
        <v>1565</v>
      </c>
      <c r="I1907" s="1" t="s">
        <v>1566</v>
      </c>
      <c r="J1907" t="s">
        <v>30</v>
      </c>
      <c r="K1907">
        <v>3224.1</v>
      </c>
      <c r="L1907">
        <v>3242</v>
      </c>
      <c r="M1907">
        <v>3204.1</v>
      </c>
      <c r="N1907">
        <v>3233.1</v>
      </c>
      <c r="O1907">
        <v>3207.7</v>
      </c>
      <c r="P1907">
        <v>3209.2</v>
      </c>
      <c r="Q1907">
        <v>3220.48</v>
      </c>
      <c r="R1907">
        <v>2947640</v>
      </c>
      <c r="S1907">
        <v>9492807475.5</v>
      </c>
      <c r="T1907">
        <v>157207</v>
      </c>
      <c r="U1907">
        <v>1867207</v>
      </c>
      <c r="V1907">
        <v>63.35</v>
      </c>
      <c r="W1907" s="3">
        <f>StockData[[#This Row],[CLOSE]]-StockData[[#This Row],[PREV. CLOSE]]</f>
        <v>-23.900000000000091</v>
      </c>
      <c r="X1907" s="2">
        <f>IFERROR((StockData[[#This Row],[CLOSE]]-StockData[[#This Row],[PREV. CLOSE]])/StockData[[#This Row],[PREV. CLOSE]],0)</f>
        <v>-7.3922860412607375E-3</v>
      </c>
      <c r="Y1907" t="str">
        <f>IF(StockData[[#This Row],[Daily Return %]]&gt;0,"Gain",IF(StockData[[#This Row],[Daily Return %]]&lt;0,"Loss","No Change"))</f>
        <v>Loss</v>
      </c>
    </row>
    <row r="1908" spans="1:25" x14ac:dyDescent="0.3">
      <c r="A1908" s="1">
        <v>45856</v>
      </c>
      <c r="B1908" s="1" t="s">
        <v>1954</v>
      </c>
      <c r="C1908" s="1" t="s">
        <v>162</v>
      </c>
      <c r="D1908">
        <f>MONTH(StockData[[#This Row],[DATE]])</f>
        <v>7</v>
      </c>
      <c r="E1908">
        <v>2025</v>
      </c>
      <c r="F1908" t="s">
        <v>163</v>
      </c>
      <c r="G1908" t="str">
        <f>"Q"&amp;ROUNDUP(StockData[[#This Row],[Month Number]]/3,0)</f>
        <v>Q3</v>
      </c>
      <c r="H1908" s="1" t="s">
        <v>1565</v>
      </c>
      <c r="I1908" s="1" t="s">
        <v>1566</v>
      </c>
      <c r="J1908" t="s">
        <v>30</v>
      </c>
      <c r="K1908">
        <v>3225</v>
      </c>
      <c r="L1908">
        <v>3228.8</v>
      </c>
      <c r="M1908">
        <v>3187</v>
      </c>
      <c r="N1908">
        <v>3209.2</v>
      </c>
      <c r="O1908">
        <v>3189.6</v>
      </c>
      <c r="P1908">
        <v>3189.9</v>
      </c>
      <c r="Q1908">
        <v>3201.13</v>
      </c>
      <c r="R1908">
        <v>3432645</v>
      </c>
      <c r="S1908">
        <v>10988348160.4</v>
      </c>
      <c r="T1908">
        <v>195464</v>
      </c>
      <c r="U1908">
        <v>2699991</v>
      </c>
      <c r="V1908">
        <v>78.66</v>
      </c>
      <c r="W1908" s="3">
        <f>StockData[[#This Row],[CLOSE]]-StockData[[#This Row],[PREV. CLOSE]]</f>
        <v>-19.299999999999727</v>
      </c>
      <c r="X1908" s="2">
        <f>IFERROR((StockData[[#This Row],[CLOSE]]-StockData[[#This Row],[PREV. CLOSE]])/StockData[[#This Row],[PREV. CLOSE]],0)</f>
        <v>-6.0139598653869281E-3</v>
      </c>
      <c r="Y1908" t="str">
        <f>IF(StockData[[#This Row],[Daily Return %]]&gt;0,"Gain",IF(StockData[[#This Row],[Daily Return %]]&lt;0,"Loss","No Change"))</f>
        <v>Loss</v>
      </c>
    </row>
    <row r="1909" spans="1:25" x14ac:dyDescent="0.3">
      <c r="A1909" s="1">
        <v>45859</v>
      </c>
      <c r="B1909" s="1" t="s">
        <v>1955</v>
      </c>
      <c r="C1909" s="1" t="s">
        <v>162</v>
      </c>
      <c r="D1909">
        <f>MONTH(StockData[[#This Row],[DATE]])</f>
        <v>7</v>
      </c>
      <c r="E1909">
        <v>2025</v>
      </c>
      <c r="F1909" t="s">
        <v>163</v>
      </c>
      <c r="G1909" t="str">
        <f>"Q"&amp;ROUNDUP(StockData[[#This Row],[Month Number]]/3,0)</f>
        <v>Q3</v>
      </c>
      <c r="H1909" s="1" t="s">
        <v>1565</v>
      </c>
      <c r="I1909" s="1" t="s">
        <v>1566</v>
      </c>
      <c r="J1909" t="s">
        <v>30</v>
      </c>
      <c r="K1909">
        <v>3190</v>
      </c>
      <c r="L1909">
        <v>3197.6</v>
      </c>
      <c r="M1909">
        <v>3152</v>
      </c>
      <c r="N1909">
        <v>3189.9</v>
      </c>
      <c r="O1909">
        <v>3158.9</v>
      </c>
      <c r="P1909">
        <v>3158.2</v>
      </c>
      <c r="Q1909">
        <v>3162.44</v>
      </c>
      <c r="R1909">
        <v>3844346</v>
      </c>
      <c r="S1909">
        <v>12157519336.9</v>
      </c>
      <c r="T1909">
        <v>195683</v>
      </c>
      <c r="U1909">
        <v>3015136</v>
      </c>
      <c r="V1909">
        <v>78.430000000000007</v>
      </c>
      <c r="W1909" s="3">
        <f>StockData[[#This Row],[CLOSE]]-StockData[[#This Row],[PREV. CLOSE]]</f>
        <v>-31.700000000000273</v>
      </c>
      <c r="X1909" s="2">
        <f>IFERROR((StockData[[#This Row],[CLOSE]]-StockData[[#This Row],[PREV. CLOSE]])/StockData[[#This Row],[PREV. CLOSE]],0)</f>
        <v>-9.9376155992351705E-3</v>
      </c>
      <c r="Y1909" t="str">
        <f>IF(StockData[[#This Row],[Daily Return %]]&gt;0,"Gain",IF(StockData[[#This Row],[Daily Return %]]&lt;0,"Loss","No Change"))</f>
        <v>Loss</v>
      </c>
    </row>
    <row r="1910" spans="1:25" x14ac:dyDescent="0.3">
      <c r="A1910" s="1">
        <v>45860</v>
      </c>
      <c r="B1910" s="1" t="s">
        <v>1956</v>
      </c>
      <c r="C1910" s="1" t="s">
        <v>162</v>
      </c>
      <c r="D1910">
        <f>MONTH(StockData[[#This Row],[DATE]])</f>
        <v>7</v>
      </c>
      <c r="E1910">
        <v>2025</v>
      </c>
      <c r="F1910" t="s">
        <v>163</v>
      </c>
      <c r="G1910" t="str">
        <f>"Q"&amp;ROUNDUP(StockData[[#This Row],[Month Number]]/3,0)</f>
        <v>Q3</v>
      </c>
      <c r="H1910" s="1" t="s">
        <v>1565</v>
      </c>
      <c r="I1910" s="1" t="s">
        <v>1566</v>
      </c>
      <c r="J1910" t="s">
        <v>30</v>
      </c>
      <c r="K1910">
        <v>3159.6</v>
      </c>
      <c r="L1910">
        <v>3180.1</v>
      </c>
      <c r="M1910">
        <v>3154.6</v>
      </c>
      <c r="N1910">
        <v>3158.2</v>
      </c>
      <c r="O1910">
        <v>3164.7</v>
      </c>
      <c r="P1910">
        <v>3159.6</v>
      </c>
      <c r="Q1910">
        <v>3163.54</v>
      </c>
      <c r="R1910">
        <v>3198036</v>
      </c>
      <c r="S1910">
        <v>10117107299.1</v>
      </c>
      <c r="T1910">
        <v>138279</v>
      </c>
      <c r="U1910">
        <v>2368727</v>
      </c>
      <c r="V1910">
        <v>74.069999999999993</v>
      </c>
      <c r="W1910" s="3">
        <f>StockData[[#This Row],[CLOSE]]-StockData[[#This Row],[PREV. CLOSE]]</f>
        <v>1.4000000000000909</v>
      </c>
      <c r="X1910" s="2">
        <f>IFERROR((StockData[[#This Row],[CLOSE]]-StockData[[#This Row],[PREV. CLOSE]])/StockData[[#This Row],[PREV. CLOSE]],0)</f>
        <v>4.4329048192010988E-4</v>
      </c>
      <c r="Y1910" t="str">
        <f>IF(StockData[[#This Row],[Daily Return %]]&gt;0,"Gain",IF(StockData[[#This Row],[Daily Return %]]&lt;0,"Loss","No Change"))</f>
        <v>Gain</v>
      </c>
    </row>
    <row r="1911" spans="1:25" x14ac:dyDescent="0.3">
      <c r="A1911" s="1">
        <v>45861</v>
      </c>
      <c r="B1911" s="1" t="s">
        <v>1957</v>
      </c>
      <c r="C1911" s="1" t="s">
        <v>162</v>
      </c>
      <c r="D1911">
        <f>MONTH(StockData[[#This Row],[DATE]])</f>
        <v>7</v>
      </c>
      <c r="E1911">
        <v>2025</v>
      </c>
      <c r="F1911" t="s">
        <v>163</v>
      </c>
      <c r="G1911" t="str">
        <f>"Q"&amp;ROUNDUP(StockData[[#This Row],[Month Number]]/3,0)</f>
        <v>Q3</v>
      </c>
      <c r="H1911" s="1" t="s">
        <v>1565</v>
      </c>
      <c r="I1911" s="1" t="s">
        <v>1566</v>
      </c>
      <c r="J1911" t="s">
        <v>30</v>
      </c>
      <c r="K1911">
        <v>3159.6</v>
      </c>
      <c r="L1911">
        <v>3182</v>
      </c>
      <c r="M1911">
        <v>3157.6</v>
      </c>
      <c r="N1911">
        <v>3159.6</v>
      </c>
      <c r="O1911">
        <v>3175</v>
      </c>
      <c r="P1911">
        <v>3179.1</v>
      </c>
      <c r="Q1911">
        <v>3169.59</v>
      </c>
      <c r="R1911">
        <v>1922875</v>
      </c>
      <c r="S1911">
        <v>6094730938.8000002</v>
      </c>
      <c r="T1911">
        <v>96628</v>
      </c>
      <c r="U1911">
        <v>1444368</v>
      </c>
      <c r="V1911">
        <v>75.12</v>
      </c>
      <c r="W1911" s="3">
        <f>StockData[[#This Row],[CLOSE]]-StockData[[#This Row],[PREV. CLOSE]]</f>
        <v>19.5</v>
      </c>
      <c r="X1911" s="2">
        <f>IFERROR((StockData[[#This Row],[CLOSE]]-StockData[[#This Row],[PREV. CLOSE]])/StockData[[#This Row],[PREV. CLOSE]],0)</f>
        <v>6.171667299658185E-3</v>
      </c>
      <c r="Y1911" t="str">
        <f>IF(StockData[[#This Row],[Daily Return %]]&gt;0,"Gain",IF(StockData[[#This Row],[Daily Return %]]&lt;0,"Loss","No Change"))</f>
        <v>Gain</v>
      </c>
    </row>
    <row r="1912" spans="1:25" x14ac:dyDescent="0.3">
      <c r="A1912" s="1">
        <v>45862</v>
      </c>
      <c r="B1912" s="1" t="s">
        <v>1958</v>
      </c>
      <c r="C1912" s="1" t="s">
        <v>162</v>
      </c>
      <c r="D1912">
        <f>MONTH(StockData[[#This Row],[DATE]])</f>
        <v>7</v>
      </c>
      <c r="E1912">
        <v>2025</v>
      </c>
      <c r="F1912" t="s">
        <v>163</v>
      </c>
      <c r="G1912" t="str">
        <f>"Q"&amp;ROUNDUP(StockData[[#This Row],[Month Number]]/3,0)</f>
        <v>Q3</v>
      </c>
      <c r="H1912" s="1" t="s">
        <v>1565</v>
      </c>
      <c r="I1912" s="1" t="s">
        <v>1566</v>
      </c>
      <c r="J1912" t="s">
        <v>30</v>
      </c>
      <c r="K1912">
        <v>3165.1</v>
      </c>
      <c r="L1912">
        <v>3173.7</v>
      </c>
      <c r="M1912">
        <v>3140</v>
      </c>
      <c r="N1912">
        <v>3179.1</v>
      </c>
      <c r="O1912">
        <v>3144.9</v>
      </c>
      <c r="P1912">
        <v>3148</v>
      </c>
      <c r="Q1912">
        <v>3155.37</v>
      </c>
      <c r="R1912">
        <v>2934778</v>
      </c>
      <c r="S1912">
        <v>9260312011.2999992</v>
      </c>
      <c r="T1912">
        <v>102612</v>
      </c>
      <c r="U1912">
        <v>2078166</v>
      </c>
      <c r="V1912">
        <v>70.81</v>
      </c>
      <c r="W1912" s="3">
        <f>StockData[[#This Row],[CLOSE]]-StockData[[#This Row],[PREV. CLOSE]]</f>
        <v>-31.099999999999909</v>
      </c>
      <c r="X1912" s="2">
        <f>IFERROR((StockData[[#This Row],[CLOSE]]-StockData[[#This Row],[PREV. CLOSE]])/StockData[[#This Row],[PREV. CLOSE]],0)</f>
        <v>-9.7826428863514552E-3</v>
      </c>
      <c r="Y1912" t="str">
        <f>IF(StockData[[#This Row],[Daily Return %]]&gt;0,"Gain",IF(StockData[[#This Row],[Daily Return %]]&lt;0,"Loss","No Change"))</f>
        <v>Loss</v>
      </c>
    </row>
    <row r="1913" spans="1:25" x14ac:dyDescent="0.3">
      <c r="A1913" s="1">
        <v>45863</v>
      </c>
      <c r="B1913" s="1" t="s">
        <v>1959</v>
      </c>
      <c r="C1913" s="1" t="s">
        <v>162</v>
      </c>
      <c r="D1913">
        <f>MONTH(StockData[[#This Row],[DATE]])</f>
        <v>7</v>
      </c>
      <c r="E1913">
        <v>2025</v>
      </c>
      <c r="F1913" t="s">
        <v>163</v>
      </c>
      <c r="G1913" t="str">
        <f>"Q"&amp;ROUNDUP(StockData[[#This Row],[Month Number]]/3,0)</f>
        <v>Q3</v>
      </c>
      <c r="H1913" s="1" t="s">
        <v>1565</v>
      </c>
      <c r="I1913" s="1" t="s">
        <v>1566</v>
      </c>
      <c r="J1913" t="s">
        <v>30</v>
      </c>
      <c r="K1913">
        <v>3140</v>
      </c>
      <c r="L1913">
        <v>3156.9</v>
      </c>
      <c r="M1913">
        <v>3125.6</v>
      </c>
      <c r="N1913">
        <v>3148</v>
      </c>
      <c r="O1913">
        <v>3140</v>
      </c>
      <c r="P1913">
        <v>3135.8</v>
      </c>
      <c r="Q1913">
        <v>3140.77</v>
      </c>
      <c r="R1913">
        <v>2568917</v>
      </c>
      <c r="S1913">
        <v>8068375805.8999996</v>
      </c>
      <c r="T1913">
        <v>105704</v>
      </c>
      <c r="U1913">
        <v>1865883</v>
      </c>
      <c r="V1913">
        <v>72.63</v>
      </c>
      <c r="W1913" s="3">
        <f>StockData[[#This Row],[CLOSE]]-StockData[[#This Row],[PREV. CLOSE]]</f>
        <v>-12.199999999999818</v>
      </c>
      <c r="X1913" s="2">
        <f>IFERROR((StockData[[#This Row],[CLOSE]]-StockData[[#This Row],[PREV. CLOSE]])/StockData[[#This Row],[PREV. CLOSE]],0)</f>
        <v>-3.8754764930113779E-3</v>
      </c>
      <c r="Y1913" t="str">
        <f>IF(StockData[[#This Row],[Daily Return %]]&gt;0,"Gain",IF(StockData[[#This Row],[Daily Return %]]&lt;0,"Loss","No Change"))</f>
        <v>Loss</v>
      </c>
    </row>
    <row r="1914" spans="1:25" x14ac:dyDescent="0.3">
      <c r="A1914" s="1">
        <v>45866</v>
      </c>
      <c r="B1914" s="1" t="s">
        <v>1960</v>
      </c>
      <c r="C1914" s="1" t="s">
        <v>162</v>
      </c>
      <c r="D1914">
        <f>MONTH(StockData[[#This Row],[DATE]])</f>
        <v>7</v>
      </c>
      <c r="E1914">
        <v>2025</v>
      </c>
      <c r="F1914" t="s">
        <v>163</v>
      </c>
      <c r="G1914" t="str">
        <f>"Q"&amp;ROUNDUP(StockData[[#This Row],[Month Number]]/3,0)</f>
        <v>Q3</v>
      </c>
      <c r="H1914" s="1" t="s">
        <v>1565</v>
      </c>
      <c r="I1914" s="1" t="s">
        <v>1566</v>
      </c>
      <c r="J1914" t="s">
        <v>30</v>
      </c>
      <c r="K1914">
        <v>3110</v>
      </c>
      <c r="L1914">
        <v>3118</v>
      </c>
      <c r="M1914">
        <v>3069.9</v>
      </c>
      <c r="N1914">
        <v>3135.8</v>
      </c>
      <c r="O1914">
        <v>3085.8</v>
      </c>
      <c r="P1914">
        <v>3079.3</v>
      </c>
      <c r="Q1914">
        <v>3092.56</v>
      </c>
      <c r="R1914">
        <v>3374473</v>
      </c>
      <c r="S1914">
        <v>10435752450</v>
      </c>
      <c r="T1914">
        <v>273133</v>
      </c>
      <c r="U1914">
        <v>2228745</v>
      </c>
      <c r="V1914">
        <v>66.05</v>
      </c>
      <c r="W1914" s="3">
        <f>StockData[[#This Row],[CLOSE]]-StockData[[#This Row],[PREV. CLOSE]]</f>
        <v>-56.5</v>
      </c>
      <c r="X1914" s="2">
        <f>IFERROR((StockData[[#This Row],[CLOSE]]-StockData[[#This Row],[PREV. CLOSE]])/StockData[[#This Row],[PREV. CLOSE]],0)</f>
        <v>-1.8017730722622614E-2</v>
      </c>
      <c r="Y1914" t="str">
        <f>IF(StockData[[#This Row],[Daily Return %]]&gt;0,"Gain",IF(StockData[[#This Row],[Daily Return %]]&lt;0,"Loss","No Change"))</f>
        <v>Loss</v>
      </c>
    </row>
    <row r="1915" spans="1:25" x14ac:dyDescent="0.3">
      <c r="A1915" s="1">
        <v>45867</v>
      </c>
      <c r="B1915" s="1" t="s">
        <v>1961</v>
      </c>
      <c r="C1915" s="1" t="s">
        <v>162</v>
      </c>
      <c r="D1915">
        <f>MONTH(StockData[[#This Row],[DATE]])</f>
        <v>7</v>
      </c>
      <c r="E1915">
        <v>2025</v>
      </c>
      <c r="F1915" t="s">
        <v>163</v>
      </c>
      <c r="G1915" t="str">
        <f>"Q"&amp;ROUNDUP(StockData[[#This Row],[Month Number]]/3,0)</f>
        <v>Q3</v>
      </c>
      <c r="H1915" s="1" t="s">
        <v>1565</v>
      </c>
      <c r="I1915" s="1" t="s">
        <v>1566</v>
      </c>
      <c r="J1915" t="s">
        <v>30</v>
      </c>
      <c r="K1915">
        <v>3060</v>
      </c>
      <c r="L1915">
        <v>3074</v>
      </c>
      <c r="M1915">
        <v>3041.2</v>
      </c>
      <c r="N1915">
        <v>3079.3</v>
      </c>
      <c r="O1915">
        <v>3057</v>
      </c>
      <c r="P1915">
        <v>3056</v>
      </c>
      <c r="Q1915">
        <v>3056.04</v>
      </c>
      <c r="R1915">
        <v>4785312</v>
      </c>
      <c r="S1915">
        <v>14624090930.700001</v>
      </c>
      <c r="T1915">
        <v>247039</v>
      </c>
      <c r="U1915">
        <v>3701660</v>
      </c>
      <c r="V1915">
        <v>77.349999999999994</v>
      </c>
      <c r="W1915" s="3">
        <f>StockData[[#This Row],[CLOSE]]-StockData[[#This Row],[PREV. CLOSE]]</f>
        <v>-23.300000000000182</v>
      </c>
      <c r="X1915" s="2">
        <f>IFERROR((StockData[[#This Row],[CLOSE]]-StockData[[#This Row],[PREV. CLOSE]])/StockData[[#This Row],[PREV. CLOSE]],0)</f>
        <v>-7.5666547591985781E-3</v>
      </c>
      <c r="Y1915" t="str">
        <f>IF(StockData[[#This Row],[Daily Return %]]&gt;0,"Gain",IF(StockData[[#This Row],[Daily Return %]]&lt;0,"Loss","No Change"))</f>
        <v>Loss</v>
      </c>
    </row>
    <row r="1916" spans="1:25" x14ac:dyDescent="0.3">
      <c r="A1916" s="1">
        <v>45868</v>
      </c>
      <c r="B1916" s="1" t="s">
        <v>1962</v>
      </c>
      <c r="C1916" s="1" t="s">
        <v>162</v>
      </c>
      <c r="D1916">
        <f>MONTH(StockData[[#This Row],[DATE]])</f>
        <v>7</v>
      </c>
      <c r="E1916">
        <v>2025</v>
      </c>
      <c r="F1916" t="s">
        <v>163</v>
      </c>
      <c r="G1916" t="str">
        <f>"Q"&amp;ROUNDUP(StockData[[#This Row],[Month Number]]/3,0)</f>
        <v>Q3</v>
      </c>
      <c r="H1916" s="1" t="s">
        <v>1565</v>
      </c>
      <c r="I1916" s="1" t="s">
        <v>1566</v>
      </c>
      <c r="J1916" t="s">
        <v>30</v>
      </c>
      <c r="K1916">
        <v>3060</v>
      </c>
      <c r="L1916">
        <v>3069</v>
      </c>
      <c r="M1916">
        <v>3047.2</v>
      </c>
      <c r="N1916">
        <v>3056</v>
      </c>
      <c r="O1916">
        <v>3052.1</v>
      </c>
      <c r="P1916">
        <v>3053.6</v>
      </c>
      <c r="Q1916">
        <v>3058.58</v>
      </c>
      <c r="R1916">
        <v>2880121</v>
      </c>
      <c r="S1916">
        <v>8809078906.7999992</v>
      </c>
      <c r="T1916">
        <v>127490</v>
      </c>
      <c r="U1916">
        <v>2297558</v>
      </c>
      <c r="V1916">
        <v>79.77</v>
      </c>
      <c r="W1916" s="3">
        <f>StockData[[#This Row],[CLOSE]]-StockData[[#This Row],[PREV. CLOSE]]</f>
        <v>-2.4000000000000909</v>
      </c>
      <c r="X1916" s="2">
        <f>IFERROR((StockData[[#This Row],[CLOSE]]-StockData[[#This Row],[PREV. CLOSE]])/StockData[[#This Row],[PREV. CLOSE]],0)</f>
        <v>-7.8534031413615539E-4</v>
      </c>
      <c r="Y1916" t="str">
        <f>IF(StockData[[#This Row],[Daily Return %]]&gt;0,"Gain",IF(StockData[[#This Row],[Daily Return %]]&lt;0,"Loss","No Change"))</f>
        <v>Loss</v>
      </c>
    </row>
    <row r="1917" spans="1:25" x14ac:dyDescent="0.3">
      <c r="A1917" s="1">
        <v>45869</v>
      </c>
      <c r="B1917" s="1" t="s">
        <v>1963</v>
      </c>
      <c r="C1917" s="1" t="s">
        <v>162</v>
      </c>
      <c r="D1917">
        <f>MONTH(StockData[[#This Row],[DATE]])</f>
        <v>7</v>
      </c>
      <c r="E1917">
        <v>2025</v>
      </c>
      <c r="F1917" t="s">
        <v>163</v>
      </c>
      <c r="G1917" t="str">
        <f>"Q"&amp;ROUNDUP(StockData[[#This Row],[Month Number]]/3,0)</f>
        <v>Q3</v>
      </c>
      <c r="H1917" s="1" t="s">
        <v>1565</v>
      </c>
      <c r="I1917" s="1" t="s">
        <v>1566</v>
      </c>
      <c r="J1917" t="s">
        <v>30</v>
      </c>
      <c r="K1917">
        <v>3041.7</v>
      </c>
      <c r="L1917">
        <v>3059.8</v>
      </c>
      <c r="M1917">
        <v>3015</v>
      </c>
      <c r="N1917">
        <v>3053.6</v>
      </c>
      <c r="O1917">
        <v>3033.2</v>
      </c>
      <c r="P1917">
        <v>3036.8</v>
      </c>
      <c r="Q1917">
        <v>3034.36</v>
      </c>
      <c r="R1917">
        <v>2968371</v>
      </c>
      <c r="S1917">
        <v>9007105954.2999992</v>
      </c>
      <c r="T1917">
        <v>199367</v>
      </c>
      <c r="U1917">
        <v>1843385</v>
      </c>
      <c r="V1917">
        <v>62.1</v>
      </c>
      <c r="W1917" s="3">
        <f>StockData[[#This Row],[CLOSE]]-StockData[[#This Row],[PREV. CLOSE]]</f>
        <v>-16.799999999999727</v>
      </c>
      <c r="X1917" s="2">
        <f>IFERROR((StockData[[#This Row],[CLOSE]]-StockData[[#This Row],[PREV. CLOSE]])/StockData[[#This Row],[PREV. CLOSE]],0)</f>
        <v>-5.5017029080428768E-3</v>
      </c>
      <c r="Y1917" t="str">
        <f>IF(StockData[[#This Row],[Daily Return %]]&gt;0,"Gain",IF(StockData[[#This Row],[Daily Return %]]&lt;0,"Loss","No Change"))</f>
        <v>Loss</v>
      </c>
    </row>
    <row r="1918" spans="1:25" x14ac:dyDescent="0.3">
      <c r="A1918" s="1">
        <v>45870</v>
      </c>
      <c r="B1918" s="1" t="s">
        <v>1964</v>
      </c>
      <c r="C1918" s="1" t="s">
        <v>186</v>
      </c>
      <c r="D1918">
        <f>MONTH(StockData[[#This Row],[DATE]])</f>
        <v>8</v>
      </c>
      <c r="E1918">
        <v>2025</v>
      </c>
      <c r="F1918" t="s">
        <v>163</v>
      </c>
      <c r="G1918" t="str">
        <f>"Q"&amp;ROUNDUP(StockData[[#This Row],[Month Number]]/3,0)</f>
        <v>Q3</v>
      </c>
      <c r="H1918" s="1" t="s">
        <v>1565</v>
      </c>
      <c r="I1918" s="1" t="s">
        <v>1566</v>
      </c>
      <c r="J1918" t="s">
        <v>30</v>
      </c>
      <c r="K1918">
        <v>3029.9</v>
      </c>
      <c r="L1918">
        <v>3036.8</v>
      </c>
      <c r="M1918">
        <v>3000</v>
      </c>
      <c r="N1918">
        <v>3036.8</v>
      </c>
      <c r="O1918">
        <v>3001.1</v>
      </c>
      <c r="P1918">
        <v>3003</v>
      </c>
      <c r="Q1918">
        <v>3013.79</v>
      </c>
      <c r="R1918">
        <v>2053847</v>
      </c>
      <c r="S1918">
        <v>6189863144.5</v>
      </c>
      <c r="T1918">
        <v>154119</v>
      </c>
      <c r="U1918">
        <v>1378316</v>
      </c>
      <c r="V1918">
        <v>67.11</v>
      </c>
      <c r="W1918" s="3">
        <f>StockData[[#This Row],[CLOSE]]-StockData[[#This Row],[PREV. CLOSE]]</f>
        <v>-33.800000000000182</v>
      </c>
      <c r="X1918" s="2">
        <f>IFERROR((StockData[[#This Row],[CLOSE]]-StockData[[#This Row],[PREV. CLOSE]])/StockData[[#This Row],[PREV. CLOSE]],0)</f>
        <v>-1.113013698630143E-2</v>
      </c>
      <c r="Y1918" t="str">
        <f>IF(StockData[[#This Row],[Daily Return %]]&gt;0,"Gain",IF(StockData[[#This Row],[Daily Return %]]&lt;0,"Loss","No Change"))</f>
        <v>Loss</v>
      </c>
    </row>
    <row r="1919" spans="1:25" x14ac:dyDescent="0.3">
      <c r="A1919" s="1">
        <v>45873</v>
      </c>
      <c r="B1919" s="1" t="s">
        <v>1965</v>
      </c>
      <c r="C1919" s="1" t="s">
        <v>186</v>
      </c>
      <c r="D1919">
        <f>MONTH(StockData[[#This Row],[DATE]])</f>
        <v>8</v>
      </c>
      <c r="E1919">
        <v>2025</v>
      </c>
      <c r="F1919" t="s">
        <v>163</v>
      </c>
      <c r="G1919" t="str">
        <f>"Q"&amp;ROUNDUP(StockData[[#This Row],[Month Number]]/3,0)</f>
        <v>Q3</v>
      </c>
      <c r="H1919" s="1" t="s">
        <v>1565</v>
      </c>
      <c r="I1919" s="1" t="s">
        <v>1566</v>
      </c>
      <c r="J1919" t="s">
        <v>30</v>
      </c>
      <c r="K1919">
        <v>3009.1</v>
      </c>
      <c r="L1919">
        <v>3079.4</v>
      </c>
      <c r="M1919">
        <v>2991.6</v>
      </c>
      <c r="N1919">
        <v>3003</v>
      </c>
      <c r="O1919">
        <v>3078.7</v>
      </c>
      <c r="P1919">
        <v>3074.4</v>
      </c>
      <c r="Q1919">
        <v>3046.24</v>
      </c>
      <c r="R1919">
        <v>2519252</v>
      </c>
      <c r="S1919">
        <v>7674244863.5</v>
      </c>
      <c r="T1919">
        <v>154005</v>
      </c>
      <c r="U1919">
        <v>1775012</v>
      </c>
      <c r="V1919">
        <v>70.459999999999994</v>
      </c>
      <c r="W1919" s="3">
        <f>StockData[[#This Row],[CLOSE]]-StockData[[#This Row],[PREV. CLOSE]]</f>
        <v>71.400000000000091</v>
      </c>
      <c r="X1919" s="2">
        <f>IFERROR((StockData[[#This Row],[CLOSE]]-StockData[[#This Row],[PREV. CLOSE]])/StockData[[#This Row],[PREV. CLOSE]],0)</f>
        <v>2.3776223776223807E-2</v>
      </c>
      <c r="Y1919" t="str">
        <f>IF(StockData[[#This Row],[Daily Return %]]&gt;0,"Gain",IF(StockData[[#This Row],[Daily Return %]]&lt;0,"Loss","No Change"))</f>
        <v>Gain</v>
      </c>
    </row>
    <row r="1920" spans="1:25" x14ac:dyDescent="0.3">
      <c r="A1920" s="1">
        <v>45874</v>
      </c>
      <c r="B1920" s="1" t="s">
        <v>1966</v>
      </c>
      <c r="C1920" s="1" t="s">
        <v>186</v>
      </c>
      <c r="D1920">
        <f>MONTH(StockData[[#This Row],[DATE]])</f>
        <v>8</v>
      </c>
      <c r="E1920">
        <v>2025</v>
      </c>
      <c r="F1920" t="s">
        <v>163</v>
      </c>
      <c r="G1920" t="str">
        <f>"Q"&amp;ROUNDUP(StockData[[#This Row],[Month Number]]/3,0)</f>
        <v>Q3</v>
      </c>
      <c r="H1920" s="1" t="s">
        <v>1565</v>
      </c>
      <c r="I1920" s="1" t="s">
        <v>1566</v>
      </c>
      <c r="J1920" t="s">
        <v>30</v>
      </c>
      <c r="K1920">
        <v>3074.4</v>
      </c>
      <c r="L1920">
        <v>3077.5</v>
      </c>
      <c r="M1920">
        <v>3042</v>
      </c>
      <c r="N1920">
        <v>3074.4</v>
      </c>
      <c r="O1920">
        <v>3060</v>
      </c>
      <c r="P1920">
        <v>3063.9</v>
      </c>
      <c r="Q1920">
        <v>3057.96</v>
      </c>
      <c r="R1920">
        <v>1927996</v>
      </c>
      <c r="S1920">
        <v>5895739286.3000002</v>
      </c>
      <c r="T1920">
        <v>118848</v>
      </c>
      <c r="U1920">
        <v>1380270</v>
      </c>
      <c r="V1920">
        <v>71.59</v>
      </c>
      <c r="W1920" s="3">
        <f>StockData[[#This Row],[CLOSE]]-StockData[[#This Row],[PREV. CLOSE]]</f>
        <v>-10.5</v>
      </c>
      <c r="X1920" s="2">
        <f>IFERROR((StockData[[#This Row],[CLOSE]]-StockData[[#This Row],[PREV. CLOSE]])/StockData[[#This Row],[PREV. CLOSE]],0)</f>
        <v>-3.4153005464480873E-3</v>
      </c>
      <c r="Y1920" t="str">
        <f>IF(StockData[[#This Row],[Daily Return %]]&gt;0,"Gain",IF(StockData[[#This Row],[Daily Return %]]&lt;0,"Loss","No Change"))</f>
        <v>Loss</v>
      </c>
    </row>
    <row r="1921" spans="1:25" x14ac:dyDescent="0.3">
      <c r="A1921" s="1">
        <v>45875</v>
      </c>
      <c r="B1921" s="1" t="s">
        <v>1967</v>
      </c>
      <c r="C1921" s="1" t="s">
        <v>186</v>
      </c>
      <c r="D1921">
        <f>MONTH(StockData[[#This Row],[DATE]])</f>
        <v>8</v>
      </c>
      <c r="E1921">
        <v>2025</v>
      </c>
      <c r="F1921" t="s">
        <v>163</v>
      </c>
      <c r="G1921" t="str">
        <f>"Q"&amp;ROUNDUP(StockData[[#This Row],[Month Number]]/3,0)</f>
        <v>Q3</v>
      </c>
      <c r="H1921" s="1" t="s">
        <v>1565</v>
      </c>
      <c r="I1921" s="1" t="s">
        <v>1566</v>
      </c>
      <c r="J1921" t="s">
        <v>30</v>
      </c>
      <c r="K1921">
        <v>3063</v>
      </c>
      <c r="L1921">
        <v>3066.8</v>
      </c>
      <c r="M1921">
        <v>3026</v>
      </c>
      <c r="N1921">
        <v>3063.9</v>
      </c>
      <c r="O1921">
        <v>3031.6</v>
      </c>
      <c r="P1921">
        <v>3032.3</v>
      </c>
      <c r="Q1921">
        <v>3037.1</v>
      </c>
      <c r="R1921">
        <v>1487081</v>
      </c>
      <c r="S1921">
        <v>4516412670.5</v>
      </c>
      <c r="T1921">
        <v>109992</v>
      </c>
      <c r="U1921">
        <v>1006545</v>
      </c>
      <c r="V1921">
        <v>67.69</v>
      </c>
      <c r="W1921" s="3">
        <f>StockData[[#This Row],[CLOSE]]-StockData[[#This Row],[PREV. CLOSE]]</f>
        <v>-31.599999999999909</v>
      </c>
      <c r="X1921" s="2">
        <f>IFERROR((StockData[[#This Row],[CLOSE]]-StockData[[#This Row],[PREV. CLOSE]])/StockData[[#This Row],[PREV. CLOSE]],0)</f>
        <v>-1.0313652534351613E-2</v>
      </c>
      <c r="Y1921" t="str">
        <f>IF(StockData[[#This Row],[Daily Return %]]&gt;0,"Gain",IF(StockData[[#This Row],[Daily Return %]]&lt;0,"Loss","No Change"))</f>
        <v>Loss</v>
      </c>
    </row>
    <row r="1922" spans="1:25" x14ac:dyDescent="0.3">
      <c r="A1922" s="1">
        <v>45876</v>
      </c>
      <c r="B1922" s="1" t="s">
        <v>1968</v>
      </c>
      <c r="C1922" s="1" t="s">
        <v>186</v>
      </c>
      <c r="D1922">
        <f>MONTH(StockData[[#This Row],[DATE]])</f>
        <v>8</v>
      </c>
      <c r="E1922">
        <v>2025</v>
      </c>
      <c r="F1922" t="s">
        <v>163</v>
      </c>
      <c r="G1922" t="str">
        <f>"Q"&amp;ROUNDUP(StockData[[#This Row],[Month Number]]/3,0)</f>
        <v>Q3</v>
      </c>
      <c r="H1922" s="1" t="s">
        <v>1565</v>
      </c>
      <c r="I1922" s="1" t="s">
        <v>1566</v>
      </c>
      <c r="J1922" t="s">
        <v>30</v>
      </c>
      <c r="K1922">
        <v>3016</v>
      </c>
      <c r="L1922">
        <v>3051.6</v>
      </c>
      <c r="M1922">
        <v>3010.9</v>
      </c>
      <c r="N1922">
        <v>3032.3</v>
      </c>
      <c r="O1922">
        <v>3049.1</v>
      </c>
      <c r="P1922">
        <v>3047</v>
      </c>
      <c r="Q1922">
        <v>3032.09</v>
      </c>
      <c r="R1922">
        <v>2543076</v>
      </c>
      <c r="S1922">
        <v>7710829083.3000002</v>
      </c>
      <c r="T1922">
        <v>138156</v>
      </c>
      <c r="U1922">
        <v>1664541</v>
      </c>
      <c r="V1922">
        <v>65.45</v>
      </c>
      <c r="W1922" s="3">
        <f>StockData[[#This Row],[CLOSE]]-StockData[[#This Row],[PREV. CLOSE]]</f>
        <v>14.699999999999818</v>
      </c>
      <c r="X1922" s="2">
        <f>IFERROR((StockData[[#This Row],[CLOSE]]-StockData[[#This Row],[PREV. CLOSE]])/StockData[[#This Row],[PREV. CLOSE]],0)</f>
        <v>4.8478052963096714E-3</v>
      </c>
      <c r="Y1922" t="str">
        <f>IF(StockData[[#This Row],[Daily Return %]]&gt;0,"Gain",IF(StockData[[#This Row],[Daily Return %]]&lt;0,"Loss","No Change"))</f>
        <v>Gain</v>
      </c>
    </row>
    <row r="1923" spans="1:25" x14ac:dyDescent="0.3">
      <c r="A1923" s="1">
        <v>45877</v>
      </c>
      <c r="B1923" s="1" t="s">
        <v>1969</v>
      </c>
      <c r="C1923" s="1" t="s">
        <v>186</v>
      </c>
      <c r="D1923">
        <f>MONTH(StockData[[#This Row],[DATE]])</f>
        <v>8</v>
      </c>
      <c r="E1923">
        <v>2025</v>
      </c>
      <c r="F1923" t="s">
        <v>163</v>
      </c>
      <c r="G1923" t="str">
        <f>"Q"&amp;ROUNDUP(StockData[[#This Row],[Month Number]]/3,0)</f>
        <v>Q3</v>
      </c>
      <c r="H1923" s="1" t="s">
        <v>1565</v>
      </c>
      <c r="I1923" s="1" t="s">
        <v>1566</v>
      </c>
      <c r="J1923" t="s">
        <v>30</v>
      </c>
      <c r="K1923">
        <v>3048.1</v>
      </c>
      <c r="L1923">
        <v>3059.8</v>
      </c>
      <c r="M1923">
        <v>3025</v>
      </c>
      <c r="N1923">
        <v>3047</v>
      </c>
      <c r="O1923">
        <v>3031.9</v>
      </c>
      <c r="P1923">
        <v>3036.4</v>
      </c>
      <c r="Q1923">
        <v>3043.58</v>
      </c>
      <c r="R1923">
        <v>2762140</v>
      </c>
      <c r="S1923">
        <v>8406805181</v>
      </c>
      <c r="T1923">
        <v>119961</v>
      </c>
      <c r="U1923">
        <v>1911858</v>
      </c>
      <c r="V1923">
        <v>69.22</v>
      </c>
      <c r="W1923" s="3">
        <f>StockData[[#This Row],[CLOSE]]-StockData[[#This Row],[PREV. CLOSE]]</f>
        <v>-10.599999999999909</v>
      </c>
      <c r="X1923" s="2">
        <f>IFERROR((StockData[[#This Row],[CLOSE]]-StockData[[#This Row],[PREV. CLOSE]])/StockData[[#This Row],[PREV. CLOSE]],0)</f>
        <v>-3.478831637676373E-3</v>
      </c>
      <c r="Y1923" t="str">
        <f>IF(StockData[[#This Row],[Daily Return %]]&gt;0,"Gain",IF(StockData[[#This Row],[Daily Return %]]&lt;0,"Loss","No Change"))</f>
        <v>Loss</v>
      </c>
    </row>
    <row r="1924" spans="1:25" x14ac:dyDescent="0.3">
      <c r="A1924" s="1">
        <v>45880</v>
      </c>
      <c r="B1924" s="1" t="s">
        <v>1970</v>
      </c>
      <c r="C1924" s="1" t="s">
        <v>186</v>
      </c>
      <c r="D1924">
        <f>MONTH(StockData[[#This Row],[DATE]])</f>
        <v>8</v>
      </c>
      <c r="E1924">
        <v>2025</v>
      </c>
      <c r="F1924" t="s">
        <v>163</v>
      </c>
      <c r="G1924" t="str">
        <f>"Q"&amp;ROUNDUP(StockData[[#This Row],[Month Number]]/3,0)</f>
        <v>Q3</v>
      </c>
      <c r="H1924" s="1" t="s">
        <v>1565</v>
      </c>
      <c r="I1924" s="1" t="s">
        <v>1566</v>
      </c>
      <c r="J1924" t="s">
        <v>30</v>
      </c>
      <c r="K1924">
        <v>3036.4</v>
      </c>
      <c r="L1924">
        <v>3049.9</v>
      </c>
      <c r="M1924">
        <v>3021.3</v>
      </c>
      <c r="N1924">
        <v>3036.4</v>
      </c>
      <c r="O1924">
        <v>3042</v>
      </c>
      <c r="P1924">
        <v>3040.8</v>
      </c>
      <c r="Q1924">
        <v>3040.5</v>
      </c>
      <c r="R1924">
        <v>1884215</v>
      </c>
      <c r="S1924">
        <v>5728958255.6000004</v>
      </c>
      <c r="T1924">
        <v>132617</v>
      </c>
      <c r="U1924">
        <v>1340095</v>
      </c>
      <c r="V1924">
        <v>71.12</v>
      </c>
      <c r="W1924" s="3">
        <f>StockData[[#This Row],[CLOSE]]-StockData[[#This Row],[PREV. CLOSE]]</f>
        <v>4.4000000000000909</v>
      </c>
      <c r="X1924" s="2">
        <f>IFERROR((StockData[[#This Row],[CLOSE]]-StockData[[#This Row],[PREV. CLOSE]])/StockData[[#This Row],[PREV. CLOSE]],0)</f>
        <v>1.4490844421025197E-3</v>
      </c>
      <c r="Y1924" t="str">
        <f>IF(StockData[[#This Row],[Daily Return %]]&gt;0,"Gain",IF(StockData[[#This Row],[Daily Return %]]&lt;0,"Loss","No Change"))</f>
        <v>Gain</v>
      </c>
    </row>
    <row r="1925" spans="1:25" x14ac:dyDescent="0.3">
      <c r="A1925" s="1">
        <v>45881</v>
      </c>
      <c r="B1925" s="1" t="s">
        <v>1971</v>
      </c>
      <c r="C1925" s="1" t="s">
        <v>186</v>
      </c>
      <c r="D1925">
        <f>MONTH(StockData[[#This Row],[DATE]])</f>
        <v>8</v>
      </c>
      <c r="E1925">
        <v>2025</v>
      </c>
      <c r="F1925" t="s">
        <v>163</v>
      </c>
      <c r="G1925" t="str">
        <f>"Q"&amp;ROUNDUP(StockData[[#This Row],[Month Number]]/3,0)</f>
        <v>Q3</v>
      </c>
      <c r="H1925" s="1" t="s">
        <v>1565</v>
      </c>
      <c r="I1925" s="1" t="s">
        <v>1566</v>
      </c>
      <c r="J1925" t="s">
        <v>30</v>
      </c>
      <c r="K1925">
        <v>3041</v>
      </c>
      <c r="L1925">
        <v>3096.4</v>
      </c>
      <c r="M1925">
        <v>3026.9</v>
      </c>
      <c r="N1925">
        <v>3040.8</v>
      </c>
      <c r="O1925">
        <v>3039.8</v>
      </c>
      <c r="P1925">
        <v>3035.4</v>
      </c>
      <c r="Q1925">
        <v>3057.38</v>
      </c>
      <c r="R1925">
        <v>3358232</v>
      </c>
      <c r="S1925">
        <v>10267395734.799999</v>
      </c>
      <c r="T1925">
        <v>165565</v>
      </c>
      <c r="U1925">
        <v>2092242</v>
      </c>
      <c r="V1925">
        <v>62.3</v>
      </c>
      <c r="W1925" s="3">
        <f>StockData[[#This Row],[CLOSE]]-StockData[[#This Row],[PREV. CLOSE]]</f>
        <v>-5.4000000000000909</v>
      </c>
      <c r="X1925" s="2">
        <f>IFERROR((StockData[[#This Row],[CLOSE]]-StockData[[#This Row],[PREV. CLOSE]])/StockData[[#This Row],[PREV. CLOSE]],0)</f>
        <v>-1.7758484609313636E-3</v>
      </c>
      <c r="Y1925" t="str">
        <f>IF(StockData[[#This Row],[Daily Return %]]&gt;0,"Gain",IF(StockData[[#This Row],[Daily Return %]]&lt;0,"Loss","No Change"))</f>
        <v>Loss</v>
      </c>
    </row>
    <row r="1926" spans="1:25" x14ac:dyDescent="0.3">
      <c r="A1926" s="1">
        <v>45882</v>
      </c>
      <c r="B1926" s="1" t="s">
        <v>1972</v>
      </c>
      <c r="C1926" s="1" t="s">
        <v>186</v>
      </c>
      <c r="D1926">
        <f>MONTH(StockData[[#This Row],[DATE]])</f>
        <v>8</v>
      </c>
      <c r="E1926">
        <v>2025</v>
      </c>
      <c r="F1926" t="s">
        <v>163</v>
      </c>
      <c r="G1926" t="str">
        <f>"Q"&amp;ROUNDUP(StockData[[#This Row],[Month Number]]/3,0)</f>
        <v>Q3</v>
      </c>
      <c r="H1926" s="1" t="s">
        <v>1565</v>
      </c>
      <c r="I1926" s="1" t="s">
        <v>1566</v>
      </c>
      <c r="J1926" t="s">
        <v>30</v>
      </c>
      <c r="K1926">
        <v>3036.1</v>
      </c>
      <c r="L1926">
        <v>3044.4</v>
      </c>
      <c r="M1926">
        <v>3028.6</v>
      </c>
      <c r="N1926">
        <v>3035.4</v>
      </c>
      <c r="O1926">
        <v>3035</v>
      </c>
      <c r="P1926">
        <v>3036.2</v>
      </c>
      <c r="Q1926">
        <v>3037.72</v>
      </c>
      <c r="R1926">
        <v>2148166</v>
      </c>
      <c r="S1926">
        <v>6525533464.3000002</v>
      </c>
      <c r="T1926">
        <v>117340</v>
      </c>
      <c r="U1926">
        <v>1487436</v>
      </c>
      <c r="V1926">
        <v>69.239999999999995</v>
      </c>
      <c r="W1926" s="3">
        <f>StockData[[#This Row],[CLOSE]]-StockData[[#This Row],[PREV. CLOSE]]</f>
        <v>0.79999999999972715</v>
      </c>
      <c r="X1926" s="2">
        <f>IFERROR((StockData[[#This Row],[CLOSE]]-StockData[[#This Row],[PREV. CLOSE]])/StockData[[#This Row],[PREV. CLOSE]],0)</f>
        <v>2.6355669763448872E-4</v>
      </c>
      <c r="Y1926" t="str">
        <f>IF(StockData[[#This Row],[Daily Return %]]&gt;0,"Gain",IF(StockData[[#This Row],[Daily Return %]]&lt;0,"Loss","No Change"))</f>
        <v>Gain</v>
      </c>
    </row>
    <row r="1927" spans="1:25" x14ac:dyDescent="0.3">
      <c r="A1927" s="1">
        <v>45883</v>
      </c>
      <c r="B1927" s="1" t="s">
        <v>1973</v>
      </c>
      <c r="C1927" s="1" t="s">
        <v>186</v>
      </c>
      <c r="D1927">
        <f>MONTH(StockData[[#This Row],[DATE]])</f>
        <v>8</v>
      </c>
      <c r="E1927">
        <v>2025</v>
      </c>
      <c r="F1927" t="s">
        <v>163</v>
      </c>
      <c r="G1927" t="str">
        <f>"Q"&amp;ROUNDUP(StockData[[#This Row],[Month Number]]/3,0)</f>
        <v>Q3</v>
      </c>
      <c r="H1927" s="1" t="s">
        <v>1565</v>
      </c>
      <c r="I1927" s="1" t="s">
        <v>1566</v>
      </c>
      <c r="J1927" t="s">
        <v>30</v>
      </c>
      <c r="K1927">
        <v>3034</v>
      </c>
      <c r="L1927">
        <v>3055.9</v>
      </c>
      <c r="M1927">
        <v>3019.1</v>
      </c>
      <c r="N1927">
        <v>3036.2</v>
      </c>
      <c r="O1927">
        <v>3022.5</v>
      </c>
      <c r="P1927">
        <v>3022.3</v>
      </c>
      <c r="Q1927">
        <v>3032.52</v>
      </c>
      <c r="R1927">
        <v>3342174</v>
      </c>
      <c r="S1927">
        <v>10135212616.4</v>
      </c>
      <c r="T1927">
        <v>194661</v>
      </c>
      <c r="U1927">
        <v>2290360</v>
      </c>
      <c r="V1927">
        <v>68.53</v>
      </c>
      <c r="W1927" s="3">
        <f>StockData[[#This Row],[CLOSE]]-StockData[[#This Row],[PREV. CLOSE]]</f>
        <v>-13.899999999999636</v>
      </c>
      <c r="X1927" s="2">
        <f>IFERROR((StockData[[#This Row],[CLOSE]]-StockData[[#This Row],[PREV. CLOSE]])/StockData[[#This Row],[PREV. CLOSE]],0)</f>
        <v>-4.5780910348460699E-3</v>
      </c>
      <c r="Y1927" t="str">
        <f>IF(StockData[[#This Row],[Daily Return %]]&gt;0,"Gain",IF(StockData[[#This Row],[Daily Return %]]&lt;0,"Loss","No Change"))</f>
        <v>Loss</v>
      </c>
    </row>
    <row r="1928" spans="1:25" x14ac:dyDescent="0.3">
      <c r="A1928" s="1">
        <v>45887</v>
      </c>
      <c r="B1928" s="1" t="s">
        <v>1974</v>
      </c>
      <c r="C1928" s="1" t="s">
        <v>186</v>
      </c>
      <c r="D1928">
        <f>MONTH(StockData[[#This Row],[DATE]])</f>
        <v>8</v>
      </c>
      <c r="E1928">
        <v>2025</v>
      </c>
      <c r="F1928" t="s">
        <v>163</v>
      </c>
      <c r="G1928" t="str">
        <f>"Q"&amp;ROUNDUP(StockData[[#This Row],[Month Number]]/3,0)</f>
        <v>Q3</v>
      </c>
      <c r="H1928" s="1" t="s">
        <v>1565</v>
      </c>
      <c r="I1928" s="1" t="s">
        <v>1566</v>
      </c>
      <c r="J1928" t="s">
        <v>30</v>
      </c>
      <c r="K1928">
        <v>3046.5</v>
      </c>
      <c r="L1928">
        <v>3049</v>
      </c>
      <c r="M1928">
        <v>3003.4</v>
      </c>
      <c r="N1928">
        <v>3022.3</v>
      </c>
      <c r="O1928">
        <v>3013</v>
      </c>
      <c r="P1928">
        <v>3011.2</v>
      </c>
      <c r="Q1928">
        <v>3015.34</v>
      </c>
      <c r="R1928">
        <v>2945609</v>
      </c>
      <c r="S1928">
        <v>8882005616.6000004</v>
      </c>
      <c r="T1928">
        <v>137367</v>
      </c>
      <c r="U1928">
        <v>2014568</v>
      </c>
      <c r="V1928">
        <v>68.39</v>
      </c>
      <c r="W1928" s="3">
        <f>StockData[[#This Row],[CLOSE]]-StockData[[#This Row],[PREV. CLOSE]]</f>
        <v>-11.100000000000364</v>
      </c>
      <c r="X1928" s="2">
        <f>IFERROR((StockData[[#This Row],[CLOSE]]-StockData[[#This Row],[PREV. CLOSE]])/StockData[[#This Row],[PREV. CLOSE]],0)</f>
        <v>-3.6726995996427766E-3</v>
      </c>
      <c r="Y1928" t="str">
        <f>IF(StockData[[#This Row],[Daily Return %]]&gt;0,"Gain",IF(StockData[[#This Row],[Daily Return %]]&lt;0,"Loss","No Change"))</f>
        <v>Loss</v>
      </c>
    </row>
    <row r="1929" spans="1:25" x14ac:dyDescent="0.3">
      <c r="A1929" s="1">
        <v>45888</v>
      </c>
      <c r="B1929" s="1" t="s">
        <v>1975</v>
      </c>
      <c r="C1929" s="1" t="s">
        <v>186</v>
      </c>
      <c r="D1929">
        <f>MONTH(StockData[[#This Row],[DATE]])</f>
        <v>8</v>
      </c>
      <c r="E1929">
        <v>2025</v>
      </c>
      <c r="F1929" t="s">
        <v>163</v>
      </c>
      <c r="G1929" t="str">
        <f>"Q"&amp;ROUNDUP(StockData[[#This Row],[Month Number]]/3,0)</f>
        <v>Q3</v>
      </c>
      <c r="H1929" s="1" t="s">
        <v>1565</v>
      </c>
      <c r="I1929" s="1" t="s">
        <v>1566</v>
      </c>
      <c r="J1929" t="s">
        <v>30</v>
      </c>
      <c r="K1929">
        <v>3011.2</v>
      </c>
      <c r="L1929">
        <v>3025</v>
      </c>
      <c r="M1929">
        <v>3011.1</v>
      </c>
      <c r="N1929">
        <v>3011.2</v>
      </c>
      <c r="O1929">
        <v>3018</v>
      </c>
      <c r="P1929">
        <v>3016.2</v>
      </c>
      <c r="Q1929">
        <v>3016.58</v>
      </c>
      <c r="R1929">
        <v>2650784</v>
      </c>
      <c r="S1929">
        <v>7996291836.8999996</v>
      </c>
      <c r="T1929">
        <v>119303</v>
      </c>
      <c r="U1929">
        <v>2072920</v>
      </c>
      <c r="V1929">
        <v>78.2</v>
      </c>
      <c r="W1929" s="3">
        <f>StockData[[#This Row],[CLOSE]]-StockData[[#This Row],[PREV. CLOSE]]</f>
        <v>5</v>
      </c>
      <c r="X1929" s="2">
        <f>IFERROR((StockData[[#This Row],[CLOSE]]-StockData[[#This Row],[PREV. CLOSE]])/StockData[[#This Row],[PREV. CLOSE]],0)</f>
        <v>1.6604675876726888E-3</v>
      </c>
      <c r="Y1929" t="str">
        <f>IF(StockData[[#This Row],[Daily Return %]]&gt;0,"Gain",IF(StockData[[#This Row],[Daily Return %]]&lt;0,"Loss","No Change"))</f>
        <v>Gain</v>
      </c>
    </row>
    <row r="1930" spans="1:25" x14ac:dyDescent="0.3">
      <c r="A1930" s="1">
        <v>45889</v>
      </c>
      <c r="B1930" s="1" t="s">
        <v>1976</v>
      </c>
      <c r="C1930" s="1" t="s">
        <v>186</v>
      </c>
      <c r="D1930">
        <f>MONTH(StockData[[#This Row],[DATE]])</f>
        <v>8</v>
      </c>
      <c r="E1930">
        <v>2025</v>
      </c>
      <c r="F1930" t="s">
        <v>163</v>
      </c>
      <c r="G1930" t="str">
        <f>"Q"&amp;ROUNDUP(StockData[[#This Row],[Month Number]]/3,0)</f>
        <v>Q3</v>
      </c>
      <c r="H1930" s="1" t="s">
        <v>1565</v>
      </c>
      <c r="I1930" s="1" t="s">
        <v>1566</v>
      </c>
      <c r="J1930" t="s">
        <v>30</v>
      </c>
      <c r="K1930">
        <v>3010.9</v>
      </c>
      <c r="L1930">
        <v>3103.4</v>
      </c>
      <c r="M1930">
        <v>3010.9</v>
      </c>
      <c r="N1930">
        <v>3016.2</v>
      </c>
      <c r="O1930">
        <v>3094.8</v>
      </c>
      <c r="P1930">
        <v>3098.6</v>
      </c>
      <c r="Q1930">
        <v>3078.21</v>
      </c>
      <c r="R1930">
        <v>4952358</v>
      </c>
      <c r="S1930">
        <v>15244401986.4</v>
      </c>
      <c r="T1930">
        <v>190110</v>
      </c>
      <c r="U1930">
        <v>3210074</v>
      </c>
      <c r="V1930">
        <v>64.819999999999993</v>
      </c>
      <c r="W1930" s="3">
        <f>StockData[[#This Row],[CLOSE]]-StockData[[#This Row],[PREV. CLOSE]]</f>
        <v>82.400000000000091</v>
      </c>
      <c r="X1930" s="2">
        <f>IFERROR((StockData[[#This Row],[CLOSE]]-StockData[[#This Row],[PREV. CLOSE]])/StockData[[#This Row],[PREV. CLOSE]],0)</f>
        <v>2.731914329288512E-2</v>
      </c>
      <c r="Y1930" t="str">
        <f>IF(StockData[[#This Row],[Daily Return %]]&gt;0,"Gain",IF(StockData[[#This Row],[Daily Return %]]&lt;0,"Loss","No Change"))</f>
        <v>Gain</v>
      </c>
    </row>
    <row r="1931" spans="1:25" x14ac:dyDescent="0.3">
      <c r="A1931" s="1">
        <v>45890</v>
      </c>
      <c r="B1931" s="1" t="s">
        <v>1977</v>
      </c>
      <c r="C1931" s="1" t="s">
        <v>186</v>
      </c>
      <c r="D1931">
        <f>MONTH(StockData[[#This Row],[DATE]])</f>
        <v>8</v>
      </c>
      <c r="E1931">
        <v>2025</v>
      </c>
      <c r="F1931" t="s">
        <v>163</v>
      </c>
      <c r="G1931" t="str">
        <f>"Q"&amp;ROUNDUP(StockData[[#This Row],[Month Number]]/3,0)</f>
        <v>Q3</v>
      </c>
      <c r="H1931" s="1" t="s">
        <v>1565</v>
      </c>
      <c r="I1931" s="1" t="s">
        <v>1566</v>
      </c>
      <c r="J1931" t="s">
        <v>30</v>
      </c>
      <c r="K1931">
        <v>3130</v>
      </c>
      <c r="L1931">
        <v>3130</v>
      </c>
      <c r="M1931">
        <v>3083.1</v>
      </c>
      <c r="N1931">
        <v>3098.6</v>
      </c>
      <c r="O1931">
        <v>3100</v>
      </c>
      <c r="P1931">
        <v>3102.6</v>
      </c>
      <c r="Q1931">
        <v>3107.84</v>
      </c>
      <c r="R1931">
        <v>3230726</v>
      </c>
      <c r="S1931">
        <v>10040586025.700001</v>
      </c>
      <c r="T1931">
        <v>119697</v>
      </c>
      <c r="U1931">
        <v>2028606</v>
      </c>
      <c r="V1931">
        <v>62.79</v>
      </c>
      <c r="W1931" s="3">
        <f>StockData[[#This Row],[CLOSE]]-StockData[[#This Row],[PREV. CLOSE]]</f>
        <v>4</v>
      </c>
      <c r="X1931" s="2">
        <f>IFERROR((StockData[[#This Row],[CLOSE]]-StockData[[#This Row],[PREV. CLOSE]])/StockData[[#This Row],[PREV. CLOSE]],0)</f>
        <v>1.2909055702575356E-3</v>
      </c>
      <c r="Y1931" t="str">
        <f>IF(StockData[[#This Row],[Daily Return %]]&gt;0,"Gain",IF(StockData[[#This Row],[Daily Return %]]&lt;0,"Loss","No Change"))</f>
        <v>Gain</v>
      </c>
    </row>
    <row r="1932" spans="1:25" x14ac:dyDescent="0.3">
      <c r="A1932" s="1">
        <v>45891</v>
      </c>
      <c r="B1932" s="1" t="s">
        <v>1978</v>
      </c>
      <c r="C1932" s="1" t="s">
        <v>186</v>
      </c>
      <c r="D1932">
        <f>MONTH(StockData[[#This Row],[DATE]])</f>
        <v>8</v>
      </c>
      <c r="E1932">
        <v>2025</v>
      </c>
      <c r="F1932" t="s">
        <v>163</v>
      </c>
      <c r="G1932" t="str">
        <f>"Q"&amp;ROUNDUP(StockData[[#This Row],[Month Number]]/3,0)</f>
        <v>Q3</v>
      </c>
      <c r="H1932" s="1" t="s">
        <v>1565</v>
      </c>
      <c r="I1932" s="1" t="s">
        <v>1566</v>
      </c>
      <c r="J1932" t="s">
        <v>30</v>
      </c>
      <c r="K1932">
        <v>3086</v>
      </c>
      <c r="L1932">
        <v>3095.7</v>
      </c>
      <c r="M1932">
        <v>3050</v>
      </c>
      <c r="N1932">
        <v>3102.6</v>
      </c>
      <c r="O1932">
        <v>3054.7</v>
      </c>
      <c r="P1932">
        <v>3054</v>
      </c>
      <c r="Q1932">
        <v>3068.45</v>
      </c>
      <c r="R1932">
        <v>1593791</v>
      </c>
      <c r="S1932">
        <v>4890462450.3000002</v>
      </c>
      <c r="T1932">
        <v>82740</v>
      </c>
      <c r="U1932">
        <v>836020</v>
      </c>
      <c r="V1932">
        <v>52.45</v>
      </c>
      <c r="W1932" s="3">
        <f>StockData[[#This Row],[CLOSE]]-StockData[[#This Row],[PREV. CLOSE]]</f>
        <v>-48.599999999999909</v>
      </c>
      <c r="X1932" s="2">
        <f>IFERROR((StockData[[#This Row],[CLOSE]]-StockData[[#This Row],[PREV. CLOSE]])/StockData[[#This Row],[PREV. CLOSE]],0)</f>
        <v>-1.5664281570295851E-2</v>
      </c>
      <c r="Y1932" t="str">
        <f>IF(StockData[[#This Row],[Daily Return %]]&gt;0,"Gain",IF(StockData[[#This Row],[Daily Return %]]&lt;0,"Loss","No Change"))</f>
        <v>Loss</v>
      </c>
    </row>
    <row r="1933" spans="1:25" x14ac:dyDescent="0.3">
      <c r="A1933" s="1">
        <v>45894</v>
      </c>
      <c r="B1933" s="1" t="s">
        <v>1979</v>
      </c>
      <c r="C1933" s="1" t="s">
        <v>186</v>
      </c>
      <c r="D1933">
        <f>MONTH(StockData[[#This Row],[DATE]])</f>
        <v>8</v>
      </c>
      <c r="E1933">
        <v>2025</v>
      </c>
      <c r="F1933" t="s">
        <v>163</v>
      </c>
      <c r="G1933" t="str">
        <f>"Q"&amp;ROUNDUP(StockData[[#This Row],[Month Number]]/3,0)</f>
        <v>Q3</v>
      </c>
      <c r="H1933" s="1" t="s">
        <v>1565</v>
      </c>
      <c r="I1933" s="1" t="s">
        <v>1566</v>
      </c>
      <c r="J1933" t="s">
        <v>30</v>
      </c>
      <c r="K1933">
        <v>3087.3</v>
      </c>
      <c r="L1933">
        <v>3152</v>
      </c>
      <c r="M1933">
        <v>3077.1</v>
      </c>
      <c r="N1933">
        <v>3054</v>
      </c>
      <c r="O1933">
        <v>3142.1</v>
      </c>
      <c r="P1933">
        <v>3140.6</v>
      </c>
      <c r="Q1933">
        <v>3133.79</v>
      </c>
      <c r="R1933">
        <v>3448370</v>
      </c>
      <c r="S1933">
        <v>10806464376.700001</v>
      </c>
      <c r="T1933">
        <v>200973</v>
      </c>
      <c r="U1933">
        <v>1796383</v>
      </c>
      <c r="V1933">
        <v>52.09</v>
      </c>
      <c r="W1933" s="3">
        <f>StockData[[#This Row],[CLOSE]]-StockData[[#This Row],[PREV. CLOSE]]</f>
        <v>86.599999999999909</v>
      </c>
      <c r="X1933" s="2">
        <f>IFERROR((StockData[[#This Row],[CLOSE]]-StockData[[#This Row],[PREV. CLOSE]])/StockData[[#This Row],[PREV. CLOSE]],0)</f>
        <v>2.8356254092992767E-2</v>
      </c>
      <c r="Y1933" t="str">
        <f>IF(StockData[[#This Row],[Daily Return %]]&gt;0,"Gain",IF(StockData[[#This Row],[Daily Return %]]&lt;0,"Loss","No Change"))</f>
        <v>Gain</v>
      </c>
    </row>
    <row r="1934" spans="1:25" x14ac:dyDescent="0.3">
      <c r="A1934" s="1">
        <v>45895</v>
      </c>
      <c r="B1934" s="1" t="s">
        <v>1980</v>
      </c>
      <c r="C1934" s="1" t="s">
        <v>186</v>
      </c>
      <c r="D1934">
        <f>MONTH(StockData[[#This Row],[DATE]])</f>
        <v>8</v>
      </c>
      <c r="E1934">
        <v>2025</v>
      </c>
      <c r="F1934" t="s">
        <v>163</v>
      </c>
      <c r="G1934" t="str">
        <f>"Q"&amp;ROUNDUP(StockData[[#This Row],[Month Number]]/3,0)</f>
        <v>Q3</v>
      </c>
      <c r="H1934" s="1" t="s">
        <v>1565</v>
      </c>
      <c r="I1934" s="1" t="s">
        <v>1566</v>
      </c>
      <c r="J1934" t="s">
        <v>30</v>
      </c>
      <c r="K1934">
        <v>3129</v>
      </c>
      <c r="L1934">
        <v>3162</v>
      </c>
      <c r="M1934">
        <v>3120</v>
      </c>
      <c r="N1934">
        <v>3140.6</v>
      </c>
      <c r="O1934">
        <v>3157</v>
      </c>
      <c r="P1934">
        <v>3157.2</v>
      </c>
      <c r="Q1934">
        <v>3152.41</v>
      </c>
      <c r="R1934">
        <v>5522097</v>
      </c>
      <c r="S1934">
        <v>17407935331</v>
      </c>
      <c r="T1934">
        <v>173962</v>
      </c>
      <c r="U1934">
        <v>3983150</v>
      </c>
      <c r="V1934">
        <v>72.13</v>
      </c>
      <c r="W1934" s="3">
        <f>StockData[[#This Row],[CLOSE]]-StockData[[#This Row],[PREV. CLOSE]]</f>
        <v>16.599999999999909</v>
      </c>
      <c r="X1934" s="2">
        <f>IFERROR((StockData[[#This Row],[CLOSE]]-StockData[[#This Row],[PREV. CLOSE]])/StockData[[#This Row],[PREV. CLOSE]],0)</f>
        <v>5.2856142138444596E-3</v>
      </c>
      <c r="Y1934" t="str">
        <f>IF(StockData[[#This Row],[Daily Return %]]&gt;0,"Gain",IF(StockData[[#This Row],[Daily Return %]]&lt;0,"Loss","No Change"))</f>
        <v>Gain</v>
      </c>
    </row>
    <row r="1935" spans="1:25" x14ac:dyDescent="0.3">
      <c r="A1935" s="1">
        <v>45897</v>
      </c>
      <c r="B1935" s="1" t="s">
        <v>1981</v>
      </c>
      <c r="C1935" s="1" t="s">
        <v>186</v>
      </c>
      <c r="D1935">
        <f>MONTH(StockData[[#This Row],[DATE]])</f>
        <v>8</v>
      </c>
      <c r="E1935">
        <v>2025</v>
      </c>
      <c r="F1935" t="s">
        <v>163</v>
      </c>
      <c r="G1935" t="str">
        <f>"Q"&amp;ROUNDUP(StockData[[#This Row],[Month Number]]/3,0)</f>
        <v>Q3</v>
      </c>
      <c r="H1935" s="1" t="s">
        <v>1565</v>
      </c>
      <c r="I1935" s="1" t="s">
        <v>1566</v>
      </c>
      <c r="J1935" t="s">
        <v>30</v>
      </c>
      <c r="K1935">
        <v>3145</v>
      </c>
      <c r="L1935">
        <v>3146.5</v>
      </c>
      <c r="M1935">
        <v>3086.5</v>
      </c>
      <c r="N1935">
        <v>3157.2</v>
      </c>
      <c r="O1935">
        <v>3098</v>
      </c>
      <c r="P1935">
        <v>3093.7</v>
      </c>
      <c r="Q1935">
        <v>3110.39</v>
      </c>
      <c r="R1935">
        <v>3116051</v>
      </c>
      <c r="S1935">
        <v>9692121881.2999992</v>
      </c>
      <c r="T1935">
        <v>204600</v>
      </c>
      <c r="U1935">
        <v>1752435</v>
      </c>
      <c r="V1935">
        <v>56.24</v>
      </c>
      <c r="W1935" s="3">
        <f>StockData[[#This Row],[CLOSE]]-StockData[[#This Row],[PREV. CLOSE]]</f>
        <v>-63.5</v>
      </c>
      <c r="X1935" s="2">
        <f>IFERROR((StockData[[#This Row],[CLOSE]]-StockData[[#This Row],[PREV. CLOSE]])/StockData[[#This Row],[PREV. CLOSE]],0)</f>
        <v>-2.011275814012416E-2</v>
      </c>
      <c r="Y1935" t="str">
        <f>IF(StockData[[#This Row],[Daily Return %]]&gt;0,"Gain",IF(StockData[[#This Row],[Daily Return %]]&lt;0,"Loss","No Change"))</f>
        <v>Loss</v>
      </c>
    </row>
    <row r="1936" spans="1:25" x14ac:dyDescent="0.3">
      <c r="A1936" s="1">
        <v>45898</v>
      </c>
      <c r="B1936" s="1" t="s">
        <v>1982</v>
      </c>
      <c r="C1936" s="1" t="s">
        <v>186</v>
      </c>
      <c r="D1936">
        <f>MONTH(StockData[[#This Row],[DATE]])</f>
        <v>8</v>
      </c>
      <c r="E1936">
        <v>2025</v>
      </c>
      <c r="F1936" t="s">
        <v>163</v>
      </c>
      <c r="G1936" t="str">
        <f>"Q"&amp;ROUNDUP(StockData[[#This Row],[Month Number]]/3,0)</f>
        <v>Q3</v>
      </c>
      <c r="H1936" s="1" t="s">
        <v>1565</v>
      </c>
      <c r="I1936" s="1" t="s">
        <v>1566</v>
      </c>
      <c r="J1936" t="s">
        <v>30</v>
      </c>
      <c r="K1936">
        <v>3093</v>
      </c>
      <c r="L1936">
        <v>3115</v>
      </c>
      <c r="M1936">
        <v>3077.2</v>
      </c>
      <c r="N1936">
        <v>3093.7</v>
      </c>
      <c r="O1936">
        <v>3083.8</v>
      </c>
      <c r="P1936">
        <v>3084.7</v>
      </c>
      <c r="Q1936">
        <v>3093.86</v>
      </c>
      <c r="R1936">
        <v>2271789</v>
      </c>
      <c r="S1936">
        <v>7028604709.3000002</v>
      </c>
      <c r="T1936">
        <v>109782</v>
      </c>
      <c r="U1936">
        <v>1374444</v>
      </c>
      <c r="V1936">
        <v>60.5</v>
      </c>
      <c r="W1936" s="3">
        <f>StockData[[#This Row],[CLOSE]]-StockData[[#This Row],[PREV. CLOSE]]</f>
        <v>-9</v>
      </c>
      <c r="X1936" s="2">
        <f>IFERROR((StockData[[#This Row],[CLOSE]]-StockData[[#This Row],[PREV. CLOSE]])/StockData[[#This Row],[PREV. CLOSE]],0)</f>
        <v>-2.9091379254614219E-3</v>
      </c>
      <c r="Y1936" t="str">
        <f>IF(StockData[[#This Row],[Daily Return %]]&gt;0,"Gain",IF(StockData[[#This Row],[Daily Return %]]&lt;0,"Loss","No Change"))</f>
        <v>Loss</v>
      </c>
    </row>
    <row r="1937" spans="1:25" x14ac:dyDescent="0.3">
      <c r="A1937" s="1">
        <v>45901</v>
      </c>
      <c r="B1937" s="1" t="s">
        <v>1983</v>
      </c>
      <c r="C1937" s="1" t="s">
        <v>208</v>
      </c>
      <c r="D1937">
        <f>MONTH(StockData[[#This Row],[DATE]])</f>
        <v>9</v>
      </c>
      <c r="E1937">
        <v>2025</v>
      </c>
      <c r="F1937" t="s">
        <v>163</v>
      </c>
      <c r="G1937" t="str">
        <f>"Q"&amp;ROUNDUP(StockData[[#This Row],[Month Number]]/3,0)</f>
        <v>Q3</v>
      </c>
      <c r="H1937" s="1" t="s">
        <v>1565</v>
      </c>
      <c r="I1937" s="1" t="s">
        <v>1566</v>
      </c>
      <c r="J1937" t="s">
        <v>30</v>
      </c>
      <c r="K1937">
        <v>3090</v>
      </c>
      <c r="L1937">
        <v>3131.1</v>
      </c>
      <c r="M1937">
        <v>3090</v>
      </c>
      <c r="N1937">
        <v>3084.7</v>
      </c>
      <c r="O1937">
        <v>3111</v>
      </c>
      <c r="P1937">
        <v>3112.6</v>
      </c>
      <c r="Q1937">
        <v>3118.12</v>
      </c>
      <c r="R1937">
        <v>1246862</v>
      </c>
      <c r="S1937">
        <v>3887860373.5</v>
      </c>
      <c r="T1937">
        <v>85857</v>
      </c>
      <c r="U1937">
        <v>495607</v>
      </c>
      <c r="V1937">
        <v>39.75</v>
      </c>
      <c r="W1937" s="3">
        <f>StockData[[#This Row],[CLOSE]]-StockData[[#This Row],[PREV. CLOSE]]</f>
        <v>27.900000000000091</v>
      </c>
      <c r="X1937" s="2">
        <f>IFERROR((StockData[[#This Row],[CLOSE]]-StockData[[#This Row],[PREV. CLOSE]])/StockData[[#This Row],[PREV. CLOSE]],0)</f>
        <v>9.0446396732259508E-3</v>
      </c>
      <c r="Y1937" t="str">
        <f>IF(StockData[[#This Row],[Daily Return %]]&gt;0,"Gain",IF(StockData[[#This Row],[Daily Return %]]&lt;0,"Loss","No Change"))</f>
        <v>Gain</v>
      </c>
    </row>
    <row r="1938" spans="1:25" x14ac:dyDescent="0.3">
      <c r="A1938" s="1">
        <v>45902</v>
      </c>
      <c r="B1938" s="1" t="s">
        <v>1984</v>
      </c>
      <c r="C1938" s="1" t="s">
        <v>208</v>
      </c>
      <c r="D1938">
        <f>MONTH(StockData[[#This Row],[DATE]])</f>
        <v>9</v>
      </c>
      <c r="E1938">
        <v>2025</v>
      </c>
      <c r="F1938" t="s">
        <v>163</v>
      </c>
      <c r="G1938" t="str">
        <f>"Q"&amp;ROUNDUP(StockData[[#This Row],[Month Number]]/3,0)</f>
        <v>Q3</v>
      </c>
      <c r="H1938" s="1" t="s">
        <v>1565</v>
      </c>
      <c r="I1938" s="1" t="s">
        <v>1566</v>
      </c>
      <c r="J1938" t="s">
        <v>30</v>
      </c>
      <c r="K1938">
        <v>3121.1</v>
      </c>
      <c r="L1938">
        <v>3155</v>
      </c>
      <c r="M1938">
        <v>3103.1</v>
      </c>
      <c r="N1938">
        <v>3112.6</v>
      </c>
      <c r="O1938">
        <v>3112</v>
      </c>
      <c r="P1938">
        <v>3111.5</v>
      </c>
      <c r="Q1938">
        <v>3125.54</v>
      </c>
      <c r="R1938">
        <v>2185229</v>
      </c>
      <c r="S1938">
        <v>6830018367.8999996</v>
      </c>
      <c r="T1938">
        <v>154171</v>
      </c>
      <c r="U1938">
        <v>1134456</v>
      </c>
      <c r="V1938">
        <v>51.91</v>
      </c>
      <c r="W1938" s="3">
        <f>StockData[[#This Row],[CLOSE]]-StockData[[#This Row],[PREV. CLOSE]]</f>
        <v>-1.0999999999999091</v>
      </c>
      <c r="X1938" s="2">
        <f>IFERROR((StockData[[#This Row],[CLOSE]]-StockData[[#This Row],[PREV. CLOSE]])/StockData[[#This Row],[PREV. CLOSE]],0)</f>
        <v>-3.534023003276711E-4</v>
      </c>
      <c r="Y1938" t="str">
        <f>IF(StockData[[#This Row],[Daily Return %]]&gt;0,"Gain",IF(StockData[[#This Row],[Daily Return %]]&lt;0,"Loss","No Change"))</f>
        <v>Loss</v>
      </c>
    </row>
    <row r="1939" spans="1:25" x14ac:dyDescent="0.3">
      <c r="A1939" s="1">
        <v>45903</v>
      </c>
      <c r="B1939" s="1" t="s">
        <v>1985</v>
      </c>
      <c r="C1939" s="1" t="s">
        <v>208</v>
      </c>
      <c r="D1939">
        <f>MONTH(StockData[[#This Row],[DATE]])</f>
        <v>9</v>
      </c>
      <c r="E1939">
        <v>2025</v>
      </c>
      <c r="F1939" t="s">
        <v>163</v>
      </c>
      <c r="G1939" t="str">
        <f>"Q"&amp;ROUNDUP(StockData[[#This Row],[Month Number]]/3,0)</f>
        <v>Q3</v>
      </c>
      <c r="H1939" s="1" t="s">
        <v>1565</v>
      </c>
      <c r="I1939" s="1" t="s">
        <v>1566</v>
      </c>
      <c r="J1939" t="s">
        <v>30</v>
      </c>
      <c r="K1939">
        <v>3129.9</v>
      </c>
      <c r="L1939">
        <v>3141.9</v>
      </c>
      <c r="M1939">
        <v>3088</v>
      </c>
      <c r="N1939">
        <v>3111.5</v>
      </c>
      <c r="O1939">
        <v>3100</v>
      </c>
      <c r="P1939">
        <v>3097.5</v>
      </c>
      <c r="Q1939">
        <v>3102.69</v>
      </c>
      <c r="R1939">
        <v>1799774</v>
      </c>
      <c r="S1939">
        <v>5584147665.6000004</v>
      </c>
      <c r="T1939">
        <v>106698</v>
      </c>
      <c r="U1939">
        <v>1025073</v>
      </c>
      <c r="V1939">
        <v>56.96</v>
      </c>
      <c r="W1939" s="3">
        <f>StockData[[#This Row],[CLOSE]]-StockData[[#This Row],[PREV. CLOSE]]</f>
        <v>-14</v>
      </c>
      <c r="X1939" s="2">
        <f>IFERROR((StockData[[#This Row],[CLOSE]]-StockData[[#This Row],[PREV. CLOSE]])/StockData[[#This Row],[PREV. CLOSE]],0)</f>
        <v>-4.4994375703037125E-3</v>
      </c>
      <c r="Y1939" t="str">
        <f>IF(StockData[[#This Row],[Daily Return %]]&gt;0,"Gain",IF(StockData[[#This Row],[Daily Return %]]&lt;0,"Loss","No Change"))</f>
        <v>Loss</v>
      </c>
    </row>
    <row r="1940" spans="1:25" x14ac:dyDescent="0.3">
      <c r="A1940" s="1">
        <v>45904</v>
      </c>
      <c r="B1940" s="1" t="s">
        <v>1986</v>
      </c>
      <c r="C1940" s="1" t="s">
        <v>208</v>
      </c>
      <c r="D1940">
        <f>MONTH(StockData[[#This Row],[DATE]])</f>
        <v>9</v>
      </c>
      <c r="E1940">
        <v>2025</v>
      </c>
      <c r="F1940" t="s">
        <v>163</v>
      </c>
      <c r="G1940" t="str">
        <f>"Q"&amp;ROUNDUP(StockData[[#This Row],[Month Number]]/3,0)</f>
        <v>Q3</v>
      </c>
      <c r="H1940" s="1" t="s">
        <v>1565</v>
      </c>
      <c r="I1940" s="1" t="s">
        <v>1566</v>
      </c>
      <c r="J1940" t="s">
        <v>30</v>
      </c>
      <c r="K1940">
        <v>3116</v>
      </c>
      <c r="L1940">
        <v>3118</v>
      </c>
      <c r="M1940">
        <v>3090.8</v>
      </c>
      <c r="N1940">
        <v>3097.5</v>
      </c>
      <c r="O1940">
        <v>3095.8</v>
      </c>
      <c r="P1940">
        <v>3095.7</v>
      </c>
      <c r="Q1940">
        <v>3101.37</v>
      </c>
      <c r="R1940">
        <v>1481391</v>
      </c>
      <c r="S1940">
        <v>4594343759.6000004</v>
      </c>
      <c r="T1940">
        <v>104731</v>
      </c>
      <c r="U1940">
        <v>769710</v>
      </c>
      <c r="V1940">
        <v>51.96</v>
      </c>
      <c r="W1940" s="3">
        <f>StockData[[#This Row],[CLOSE]]-StockData[[#This Row],[PREV. CLOSE]]</f>
        <v>-1.8000000000001819</v>
      </c>
      <c r="X1940" s="2">
        <f>IFERROR((StockData[[#This Row],[CLOSE]]-StockData[[#This Row],[PREV. CLOSE]])/StockData[[#This Row],[PREV. CLOSE]],0)</f>
        <v>-5.8111380145284318E-4</v>
      </c>
      <c r="Y1940" t="str">
        <f>IF(StockData[[#This Row],[Daily Return %]]&gt;0,"Gain",IF(StockData[[#This Row],[Daily Return %]]&lt;0,"Loss","No Change"))</f>
        <v>Loss</v>
      </c>
    </row>
    <row r="1941" spans="1:25" x14ac:dyDescent="0.3">
      <c r="A1941" s="1">
        <v>45905</v>
      </c>
      <c r="B1941" s="1" t="s">
        <v>1987</v>
      </c>
      <c r="C1941" s="1" t="s">
        <v>208</v>
      </c>
      <c r="D1941">
        <f>MONTH(StockData[[#This Row],[DATE]])</f>
        <v>9</v>
      </c>
      <c r="E1941">
        <v>2025</v>
      </c>
      <c r="F1941" t="s">
        <v>163</v>
      </c>
      <c r="G1941" t="str">
        <f>"Q"&amp;ROUNDUP(StockData[[#This Row],[Month Number]]/3,0)</f>
        <v>Q3</v>
      </c>
      <c r="H1941" s="1" t="s">
        <v>1565</v>
      </c>
      <c r="I1941" s="1" t="s">
        <v>1566</v>
      </c>
      <c r="J1941" t="s">
        <v>30</v>
      </c>
      <c r="K1941">
        <v>3097.1</v>
      </c>
      <c r="L1941">
        <v>3103.4</v>
      </c>
      <c r="M1941">
        <v>3028.6</v>
      </c>
      <c r="N1941">
        <v>3095.7</v>
      </c>
      <c r="O1941">
        <v>3048</v>
      </c>
      <c r="P1941">
        <v>3048.3</v>
      </c>
      <c r="Q1941">
        <v>3052.1</v>
      </c>
      <c r="R1941">
        <v>2802055</v>
      </c>
      <c r="S1941">
        <v>8552162278.6000004</v>
      </c>
      <c r="T1941">
        <v>203461</v>
      </c>
      <c r="U1941">
        <v>1465593</v>
      </c>
      <c r="V1941">
        <v>52.3</v>
      </c>
      <c r="W1941" s="3">
        <f>StockData[[#This Row],[CLOSE]]-StockData[[#This Row],[PREV. CLOSE]]</f>
        <v>-47.399999999999636</v>
      </c>
      <c r="X1941" s="2">
        <f>IFERROR((StockData[[#This Row],[CLOSE]]-StockData[[#This Row],[PREV. CLOSE]])/StockData[[#This Row],[PREV. CLOSE]],0)</f>
        <v>-1.5311561197790367E-2</v>
      </c>
      <c r="Y1941" t="str">
        <f>IF(StockData[[#This Row],[Daily Return %]]&gt;0,"Gain",IF(StockData[[#This Row],[Daily Return %]]&lt;0,"Loss","No Change"))</f>
        <v>Loss</v>
      </c>
    </row>
    <row r="1942" spans="1:25" x14ac:dyDescent="0.3">
      <c r="A1942" s="1">
        <v>45908</v>
      </c>
      <c r="B1942" s="1" t="s">
        <v>1988</v>
      </c>
      <c r="C1942" s="1" t="s">
        <v>208</v>
      </c>
      <c r="D1942">
        <f>MONTH(StockData[[#This Row],[DATE]])</f>
        <v>9</v>
      </c>
      <c r="E1942">
        <v>2025</v>
      </c>
      <c r="F1942" t="s">
        <v>163</v>
      </c>
      <c r="G1942" t="str">
        <f>"Q"&amp;ROUNDUP(StockData[[#This Row],[Month Number]]/3,0)</f>
        <v>Q3</v>
      </c>
      <c r="H1942" s="1" t="s">
        <v>1565</v>
      </c>
      <c r="I1942" s="1" t="s">
        <v>1566</v>
      </c>
      <c r="J1942" t="s">
        <v>30</v>
      </c>
      <c r="K1942">
        <v>3050</v>
      </c>
      <c r="L1942">
        <v>3064.9</v>
      </c>
      <c r="M1942">
        <v>3016</v>
      </c>
      <c r="N1942">
        <v>3048.3</v>
      </c>
      <c r="O1942">
        <v>3023.2</v>
      </c>
      <c r="P1942">
        <v>3019</v>
      </c>
      <c r="Q1942">
        <v>3028.84</v>
      </c>
      <c r="R1942">
        <v>2626187</v>
      </c>
      <c r="S1942">
        <v>7954291229</v>
      </c>
      <c r="T1942">
        <v>112429</v>
      </c>
      <c r="U1942">
        <v>1720345</v>
      </c>
      <c r="V1942">
        <v>65.510000000000005</v>
      </c>
      <c r="W1942" s="3">
        <f>StockData[[#This Row],[CLOSE]]-StockData[[#This Row],[PREV. CLOSE]]</f>
        <v>-29.300000000000182</v>
      </c>
      <c r="X1942" s="2">
        <f>IFERROR((StockData[[#This Row],[CLOSE]]-StockData[[#This Row],[PREV. CLOSE]])/StockData[[#This Row],[PREV. CLOSE]],0)</f>
        <v>-9.6119148377784933E-3</v>
      </c>
      <c r="Y1942" t="str">
        <f>IF(StockData[[#This Row],[Daily Return %]]&gt;0,"Gain",IF(StockData[[#This Row],[Daily Return %]]&lt;0,"Loss","No Change"))</f>
        <v>Loss</v>
      </c>
    </row>
    <row r="1943" spans="1:25" x14ac:dyDescent="0.3">
      <c r="A1943" s="1">
        <v>45908</v>
      </c>
      <c r="B1943" s="1" t="s">
        <v>1989</v>
      </c>
      <c r="C1943" s="1" t="s">
        <v>208</v>
      </c>
      <c r="D1943">
        <f>MONTH(StockData[[#This Row],[DATE]])</f>
        <v>9</v>
      </c>
      <c r="E1943">
        <v>2025</v>
      </c>
      <c r="F1943" t="s">
        <v>163</v>
      </c>
      <c r="G1943" t="str">
        <f>"Q"&amp;ROUNDUP(StockData[[#This Row],[Month Number]]/3,0)</f>
        <v>Q3</v>
      </c>
      <c r="H1943" s="1" t="s">
        <v>1565</v>
      </c>
      <c r="I1943" s="1" t="s">
        <v>1566</v>
      </c>
      <c r="J1943" t="s">
        <v>30</v>
      </c>
      <c r="K1943">
        <v>3050</v>
      </c>
      <c r="L1943">
        <v>3064.9</v>
      </c>
      <c r="M1943">
        <v>3016</v>
      </c>
      <c r="N1943">
        <v>3048.3</v>
      </c>
      <c r="O1943">
        <v>3023.2</v>
      </c>
      <c r="P1943">
        <v>3019</v>
      </c>
      <c r="Q1943">
        <v>3028.84</v>
      </c>
      <c r="R1943">
        <v>2626187</v>
      </c>
      <c r="S1943">
        <v>7954291229</v>
      </c>
      <c r="T1943">
        <v>112429</v>
      </c>
      <c r="U1943">
        <v>1720345</v>
      </c>
      <c r="V1943">
        <v>65.510000000000005</v>
      </c>
      <c r="W1943" s="3">
        <f>StockData[[#This Row],[CLOSE]]-StockData[[#This Row],[PREV. CLOSE]]</f>
        <v>-29.300000000000182</v>
      </c>
      <c r="X1943" s="2">
        <f>IFERROR((StockData[[#This Row],[CLOSE]]-StockData[[#This Row],[PREV. CLOSE]])/StockData[[#This Row],[PREV. CLOSE]],0)</f>
        <v>-9.6119148377784933E-3</v>
      </c>
      <c r="Y1943" t="str">
        <f>IF(StockData[[#This Row],[Daily Return %]]&gt;0,"Gain",IF(StockData[[#This Row],[Daily Return %]]&lt;0,"Loss","No Change"))</f>
        <v>Loss</v>
      </c>
    </row>
    <row r="1944" spans="1:25" x14ac:dyDescent="0.3">
      <c r="A1944" s="1">
        <v>45909</v>
      </c>
      <c r="B1944" s="1" t="s">
        <v>1990</v>
      </c>
      <c r="C1944" s="1" t="s">
        <v>208</v>
      </c>
      <c r="D1944">
        <f>MONTH(StockData[[#This Row],[DATE]])</f>
        <v>9</v>
      </c>
      <c r="E1944">
        <v>2025</v>
      </c>
      <c r="F1944" t="s">
        <v>163</v>
      </c>
      <c r="G1944" t="str">
        <f>"Q"&amp;ROUNDUP(StockData[[#This Row],[Month Number]]/3,0)</f>
        <v>Q3</v>
      </c>
      <c r="H1944" s="1" t="s">
        <v>1565</v>
      </c>
      <c r="I1944" s="1" t="s">
        <v>1566</v>
      </c>
      <c r="J1944" t="s">
        <v>30</v>
      </c>
      <c r="K1944">
        <v>3032.1</v>
      </c>
      <c r="L1944">
        <v>3060</v>
      </c>
      <c r="M1944">
        <v>3030.8</v>
      </c>
      <c r="N1944">
        <v>3019</v>
      </c>
      <c r="O1944">
        <v>3052</v>
      </c>
      <c r="P1944">
        <v>3049.4</v>
      </c>
      <c r="Q1944">
        <v>3048.62</v>
      </c>
      <c r="R1944">
        <v>2489301</v>
      </c>
      <c r="S1944">
        <v>7588929067.8999996</v>
      </c>
      <c r="T1944">
        <v>164479</v>
      </c>
      <c r="U1944">
        <v>1049895</v>
      </c>
      <c r="V1944">
        <v>42.18</v>
      </c>
      <c r="W1944" s="3">
        <f>StockData[[#This Row],[CLOSE]]-StockData[[#This Row],[PREV. CLOSE]]</f>
        <v>30.400000000000091</v>
      </c>
      <c r="X1944" s="2">
        <f>IFERROR((StockData[[#This Row],[CLOSE]]-StockData[[#This Row],[PREV. CLOSE]])/StockData[[#This Row],[PREV. CLOSE]],0)</f>
        <v>1.0069559456773796E-2</v>
      </c>
      <c r="Y1944" t="str">
        <f>IF(StockData[[#This Row],[Daily Return %]]&gt;0,"Gain",IF(StockData[[#This Row],[Daily Return %]]&lt;0,"Loss","No Change"))</f>
        <v>Gain</v>
      </c>
    </row>
    <row r="1945" spans="1:25" x14ac:dyDescent="0.3">
      <c r="A1945" s="1">
        <v>45910</v>
      </c>
      <c r="B1945" s="1" t="s">
        <v>1991</v>
      </c>
      <c r="C1945" s="1" t="s">
        <v>208</v>
      </c>
      <c r="D1945">
        <f>MONTH(StockData[[#This Row],[DATE]])</f>
        <v>9</v>
      </c>
      <c r="E1945">
        <v>2025</v>
      </c>
      <c r="F1945" t="s">
        <v>163</v>
      </c>
      <c r="G1945" t="str">
        <f>"Q"&amp;ROUNDUP(StockData[[#This Row],[Month Number]]/3,0)</f>
        <v>Q3</v>
      </c>
      <c r="H1945" s="1" t="s">
        <v>1565</v>
      </c>
      <c r="I1945" s="1" t="s">
        <v>1566</v>
      </c>
      <c r="J1945" t="s">
        <v>30</v>
      </c>
      <c r="K1945">
        <v>3056.4</v>
      </c>
      <c r="L1945">
        <v>3122.7</v>
      </c>
      <c r="M1945">
        <v>3053.4</v>
      </c>
      <c r="N1945">
        <v>3049.4</v>
      </c>
      <c r="O1945">
        <v>3110</v>
      </c>
      <c r="P1945">
        <v>3110</v>
      </c>
      <c r="Q1945">
        <v>3104.63</v>
      </c>
      <c r="R1945">
        <v>2079428</v>
      </c>
      <c r="S1945">
        <v>6455861143.6999998</v>
      </c>
      <c r="T1945">
        <v>127545</v>
      </c>
      <c r="U1945">
        <v>938263</v>
      </c>
      <c r="V1945">
        <v>45.12</v>
      </c>
      <c r="W1945" s="3">
        <f>StockData[[#This Row],[CLOSE]]-StockData[[#This Row],[PREV. CLOSE]]</f>
        <v>60.599999999999909</v>
      </c>
      <c r="X1945" s="2">
        <f>IFERROR((StockData[[#This Row],[CLOSE]]-StockData[[#This Row],[PREV. CLOSE]])/StockData[[#This Row],[PREV. CLOSE]],0)</f>
        <v>1.9872761854791077E-2</v>
      </c>
      <c r="Y1945" t="str">
        <f>IF(StockData[[#This Row],[Daily Return %]]&gt;0,"Gain",IF(StockData[[#This Row],[Daily Return %]]&lt;0,"Loss","No Change"))</f>
        <v>Gain</v>
      </c>
    </row>
    <row r="1946" spans="1:25" x14ac:dyDescent="0.3">
      <c r="A1946" s="1">
        <v>45911</v>
      </c>
      <c r="B1946" s="1" t="s">
        <v>1992</v>
      </c>
      <c r="C1946" s="1" t="s">
        <v>208</v>
      </c>
      <c r="D1946">
        <f>MONTH(StockData[[#This Row],[DATE]])</f>
        <v>9</v>
      </c>
      <c r="E1946">
        <v>2025</v>
      </c>
      <c r="F1946" t="s">
        <v>163</v>
      </c>
      <c r="G1946" t="str">
        <f>"Q"&amp;ROUNDUP(StockData[[#This Row],[Month Number]]/3,0)</f>
        <v>Q3</v>
      </c>
      <c r="H1946" s="1" t="s">
        <v>1565</v>
      </c>
      <c r="I1946" s="1" t="s">
        <v>1566</v>
      </c>
      <c r="J1946" t="s">
        <v>30</v>
      </c>
      <c r="K1946">
        <v>3139</v>
      </c>
      <c r="L1946">
        <v>3139</v>
      </c>
      <c r="M1946">
        <v>3110.1</v>
      </c>
      <c r="N1946">
        <v>3110</v>
      </c>
      <c r="O1946">
        <v>3125.2</v>
      </c>
      <c r="P1946">
        <v>3124.2</v>
      </c>
      <c r="Q1946">
        <v>3121.51</v>
      </c>
      <c r="R1946">
        <v>2263446</v>
      </c>
      <c r="S1946">
        <v>7065362076.8999996</v>
      </c>
      <c r="T1946">
        <v>126730</v>
      </c>
      <c r="U1946">
        <v>1177834</v>
      </c>
      <c r="V1946">
        <v>52.04</v>
      </c>
      <c r="W1946" s="3">
        <f>StockData[[#This Row],[CLOSE]]-StockData[[#This Row],[PREV. CLOSE]]</f>
        <v>14.199999999999818</v>
      </c>
      <c r="X1946" s="2">
        <f>IFERROR((StockData[[#This Row],[CLOSE]]-StockData[[#This Row],[PREV. CLOSE]])/StockData[[#This Row],[PREV. CLOSE]],0)</f>
        <v>4.5659163987137675E-3</v>
      </c>
      <c r="Y1946" t="str">
        <f>IF(StockData[[#This Row],[Daily Return %]]&gt;0,"Gain",IF(StockData[[#This Row],[Daily Return %]]&lt;0,"Loss","No Change"))</f>
        <v>Gain</v>
      </c>
    </row>
    <row r="1947" spans="1:25" x14ac:dyDescent="0.3">
      <c r="A1947" s="1">
        <v>45912</v>
      </c>
      <c r="B1947" s="1" t="s">
        <v>1993</v>
      </c>
      <c r="C1947" s="1" t="s">
        <v>208</v>
      </c>
      <c r="D1947">
        <f>MONTH(StockData[[#This Row],[DATE]])</f>
        <v>9</v>
      </c>
      <c r="E1947">
        <v>2025</v>
      </c>
      <c r="F1947" t="s">
        <v>163</v>
      </c>
      <c r="G1947" t="str">
        <f>"Q"&amp;ROUNDUP(StockData[[#This Row],[Month Number]]/3,0)</f>
        <v>Q3</v>
      </c>
      <c r="H1947" s="1" t="s">
        <v>1565</v>
      </c>
      <c r="I1947" s="1" t="s">
        <v>1566</v>
      </c>
      <c r="J1947" t="s">
        <v>30</v>
      </c>
      <c r="K1947">
        <v>3144</v>
      </c>
      <c r="L1947">
        <v>3148.7</v>
      </c>
      <c r="M1947">
        <v>3121</v>
      </c>
      <c r="N1947">
        <v>3124.2</v>
      </c>
      <c r="O1947">
        <v>3133</v>
      </c>
      <c r="P1947">
        <v>3133.4</v>
      </c>
      <c r="Q1947">
        <v>3134.12</v>
      </c>
      <c r="R1947">
        <v>1447167</v>
      </c>
      <c r="S1947">
        <v>4535589799.8000002</v>
      </c>
      <c r="T1947">
        <v>103589</v>
      </c>
      <c r="U1947">
        <v>993836</v>
      </c>
      <c r="V1947">
        <v>68.67</v>
      </c>
      <c r="W1947" s="3">
        <f>StockData[[#This Row],[CLOSE]]-StockData[[#This Row],[PREV. CLOSE]]</f>
        <v>9.2000000000002728</v>
      </c>
      <c r="X1947" s="2">
        <f>IFERROR((StockData[[#This Row],[CLOSE]]-StockData[[#This Row],[PREV. CLOSE]])/StockData[[#This Row],[PREV. CLOSE]],0)</f>
        <v>2.9447538569874762E-3</v>
      </c>
      <c r="Y1947" t="str">
        <f>IF(StockData[[#This Row],[Daily Return %]]&gt;0,"Gain",IF(StockData[[#This Row],[Daily Return %]]&lt;0,"Loss","No Change"))</f>
        <v>Gain</v>
      </c>
    </row>
    <row r="1948" spans="1:25" x14ac:dyDescent="0.3">
      <c r="A1948" s="1">
        <v>45915</v>
      </c>
      <c r="B1948" s="1" t="s">
        <v>1994</v>
      </c>
      <c r="C1948" s="1" t="s">
        <v>208</v>
      </c>
      <c r="D1948">
        <f>MONTH(StockData[[#This Row],[DATE]])</f>
        <v>9</v>
      </c>
      <c r="E1948">
        <v>2025</v>
      </c>
      <c r="F1948" t="s">
        <v>163</v>
      </c>
      <c r="G1948" t="str">
        <f>"Q"&amp;ROUNDUP(StockData[[#This Row],[Month Number]]/3,0)</f>
        <v>Q3</v>
      </c>
      <c r="H1948" s="1" t="s">
        <v>1565</v>
      </c>
      <c r="I1948" s="1" t="s">
        <v>1566</v>
      </c>
      <c r="J1948" t="s">
        <v>30</v>
      </c>
      <c r="K1948">
        <v>3134</v>
      </c>
      <c r="L1948">
        <v>3134</v>
      </c>
      <c r="M1948">
        <v>3096</v>
      </c>
      <c r="N1948">
        <v>3133.4</v>
      </c>
      <c r="O1948">
        <v>3112.5</v>
      </c>
      <c r="P1948">
        <v>3111.9</v>
      </c>
      <c r="Q1948">
        <v>3108.2</v>
      </c>
      <c r="R1948">
        <v>1732539</v>
      </c>
      <c r="S1948">
        <v>5385083002.3000002</v>
      </c>
      <c r="T1948">
        <v>145801</v>
      </c>
      <c r="U1948">
        <v>1223812</v>
      </c>
      <c r="V1948">
        <v>70.64</v>
      </c>
      <c r="W1948" s="3">
        <f>StockData[[#This Row],[CLOSE]]-StockData[[#This Row],[PREV. CLOSE]]</f>
        <v>-21.5</v>
      </c>
      <c r="X1948" s="2">
        <f>IFERROR((StockData[[#This Row],[CLOSE]]-StockData[[#This Row],[PREV. CLOSE]])/StockData[[#This Row],[PREV. CLOSE]],0)</f>
        <v>-6.8615561371034653E-3</v>
      </c>
      <c r="Y1948" t="str">
        <f>IF(StockData[[#This Row],[Daily Return %]]&gt;0,"Gain",IF(StockData[[#This Row],[Daily Return %]]&lt;0,"Loss","No Change"))</f>
        <v>Loss</v>
      </c>
    </row>
    <row r="1949" spans="1:25" x14ac:dyDescent="0.3">
      <c r="A1949" s="1">
        <v>45916</v>
      </c>
      <c r="B1949" s="1" t="s">
        <v>1995</v>
      </c>
      <c r="C1949" s="1" t="s">
        <v>208</v>
      </c>
      <c r="D1949">
        <f>MONTH(StockData[[#This Row],[DATE]])</f>
        <v>9</v>
      </c>
      <c r="E1949">
        <v>2025</v>
      </c>
      <c r="F1949" t="s">
        <v>163</v>
      </c>
      <c r="G1949" t="str">
        <f>"Q"&amp;ROUNDUP(StockData[[#This Row],[Month Number]]/3,0)</f>
        <v>Q3</v>
      </c>
      <c r="H1949" s="1" t="s">
        <v>1565</v>
      </c>
      <c r="I1949" s="1" t="s">
        <v>1566</v>
      </c>
      <c r="J1949" t="s">
        <v>30</v>
      </c>
      <c r="K1949">
        <v>3128</v>
      </c>
      <c r="L1949">
        <v>3150</v>
      </c>
      <c r="M1949">
        <v>3109.1</v>
      </c>
      <c r="N1949">
        <v>3111.9</v>
      </c>
      <c r="O1949">
        <v>3147.9</v>
      </c>
      <c r="P1949">
        <v>3145.7</v>
      </c>
      <c r="Q1949">
        <v>3132.7</v>
      </c>
      <c r="R1949">
        <v>2573429</v>
      </c>
      <c r="S1949">
        <v>8061782019.3000002</v>
      </c>
      <c r="T1949">
        <v>96675</v>
      </c>
      <c r="U1949">
        <v>1489928</v>
      </c>
      <c r="V1949">
        <v>57.9</v>
      </c>
      <c r="W1949" s="3">
        <f>StockData[[#This Row],[CLOSE]]-StockData[[#This Row],[PREV. CLOSE]]</f>
        <v>33.799999999999727</v>
      </c>
      <c r="X1949" s="2">
        <f>IFERROR((StockData[[#This Row],[CLOSE]]-StockData[[#This Row],[PREV. CLOSE]])/StockData[[#This Row],[PREV. CLOSE]],0)</f>
        <v>1.0861531540216501E-2</v>
      </c>
      <c r="Y1949" t="str">
        <f>IF(StockData[[#This Row],[Daily Return %]]&gt;0,"Gain",IF(StockData[[#This Row],[Daily Return %]]&lt;0,"Loss","No Change"))</f>
        <v>Gain</v>
      </c>
    </row>
    <row r="1950" spans="1:25" x14ac:dyDescent="0.3">
      <c r="A1950" s="1">
        <v>45917</v>
      </c>
      <c r="B1950" s="1" t="s">
        <v>1996</v>
      </c>
      <c r="C1950" s="1" t="s">
        <v>208</v>
      </c>
      <c r="D1950">
        <f>MONTH(StockData[[#This Row],[DATE]])</f>
        <v>9</v>
      </c>
      <c r="E1950">
        <v>2025</v>
      </c>
      <c r="F1950" t="s">
        <v>163</v>
      </c>
      <c r="G1950" t="str">
        <f>"Q"&amp;ROUNDUP(StockData[[#This Row],[Month Number]]/3,0)</f>
        <v>Q3</v>
      </c>
      <c r="H1950" s="1" t="s">
        <v>1565</v>
      </c>
      <c r="I1950" s="1" t="s">
        <v>1566</v>
      </c>
      <c r="J1950" t="s">
        <v>30</v>
      </c>
      <c r="K1950">
        <v>3152</v>
      </c>
      <c r="L1950">
        <v>3182.4</v>
      </c>
      <c r="M1950">
        <v>3142.4</v>
      </c>
      <c r="N1950">
        <v>3145.7</v>
      </c>
      <c r="O1950">
        <v>3175</v>
      </c>
      <c r="P1950">
        <v>3172.8</v>
      </c>
      <c r="Q1950">
        <v>3170.19</v>
      </c>
      <c r="R1950">
        <v>2418271</v>
      </c>
      <c r="S1950">
        <v>7666388043.1999998</v>
      </c>
      <c r="T1950">
        <v>100973</v>
      </c>
      <c r="U1950">
        <v>1647994</v>
      </c>
      <c r="V1950">
        <v>68.150000000000006</v>
      </c>
      <c r="W1950" s="3">
        <f>StockData[[#This Row],[CLOSE]]-StockData[[#This Row],[PREV. CLOSE]]</f>
        <v>27.100000000000364</v>
      </c>
      <c r="X1950" s="2">
        <f>IFERROR((StockData[[#This Row],[CLOSE]]-StockData[[#This Row],[PREV. CLOSE]])/StockData[[#This Row],[PREV. CLOSE]],0)</f>
        <v>8.6149346727279665E-3</v>
      </c>
      <c r="Y1950" t="str">
        <f>IF(StockData[[#This Row],[Daily Return %]]&gt;0,"Gain",IF(StockData[[#This Row],[Daily Return %]]&lt;0,"Loss","No Change"))</f>
        <v>Gain</v>
      </c>
    </row>
    <row r="1951" spans="1:25" x14ac:dyDescent="0.3">
      <c r="A1951" s="1">
        <v>45918</v>
      </c>
      <c r="B1951" s="1" t="s">
        <v>1997</v>
      </c>
      <c r="C1951" s="1" t="s">
        <v>208</v>
      </c>
      <c r="D1951">
        <f>MONTH(StockData[[#This Row],[DATE]])</f>
        <v>9</v>
      </c>
      <c r="E1951">
        <v>2025</v>
      </c>
      <c r="F1951" t="s">
        <v>163</v>
      </c>
      <c r="G1951" t="str">
        <f>"Q"&amp;ROUNDUP(StockData[[#This Row],[Month Number]]/3,0)</f>
        <v>Q3</v>
      </c>
      <c r="H1951" s="1" t="s">
        <v>1565</v>
      </c>
      <c r="I1951" s="1" t="s">
        <v>1566</v>
      </c>
      <c r="J1951" t="s">
        <v>30</v>
      </c>
      <c r="K1951">
        <v>3185</v>
      </c>
      <c r="L1951">
        <v>3203</v>
      </c>
      <c r="M1951">
        <v>3161.4</v>
      </c>
      <c r="N1951">
        <v>3172.8</v>
      </c>
      <c r="O1951">
        <v>3177</v>
      </c>
      <c r="P1951">
        <v>3176.7</v>
      </c>
      <c r="Q1951">
        <v>3179</v>
      </c>
      <c r="R1951">
        <v>2633138</v>
      </c>
      <c r="S1951">
        <v>8370738058.3999996</v>
      </c>
      <c r="T1951">
        <v>147801</v>
      </c>
      <c r="U1951">
        <v>1458914</v>
      </c>
      <c r="V1951">
        <v>55.41</v>
      </c>
      <c r="W1951" s="3">
        <f>StockData[[#This Row],[CLOSE]]-StockData[[#This Row],[PREV. CLOSE]]</f>
        <v>3.8999999999996362</v>
      </c>
      <c r="X1951" s="2">
        <f>IFERROR((StockData[[#This Row],[CLOSE]]-StockData[[#This Row],[PREV. CLOSE]])/StockData[[#This Row],[PREV. CLOSE]],0)</f>
        <v>1.2291981845687205E-3</v>
      </c>
      <c r="Y1951" t="str">
        <f>IF(StockData[[#This Row],[Daily Return %]]&gt;0,"Gain",IF(StockData[[#This Row],[Daily Return %]]&lt;0,"Loss","No Change"))</f>
        <v>Gain</v>
      </c>
    </row>
    <row r="1952" spans="1:25" x14ac:dyDescent="0.3">
      <c r="A1952" s="1">
        <v>45919</v>
      </c>
      <c r="B1952" s="1" t="s">
        <v>1998</v>
      </c>
      <c r="C1952" s="1" t="s">
        <v>208</v>
      </c>
      <c r="D1952">
        <f>MONTH(StockData[[#This Row],[DATE]])</f>
        <v>9</v>
      </c>
      <c r="E1952">
        <v>2025</v>
      </c>
      <c r="F1952" t="s">
        <v>163</v>
      </c>
      <c r="G1952" t="str">
        <f>"Q"&amp;ROUNDUP(StockData[[#This Row],[Month Number]]/3,0)</f>
        <v>Q3</v>
      </c>
      <c r="H1952" s="1" t="s">
        <v>1565</v>
      </c>
      <c r="I1952" s="1" t="s">
        <v>1566</v>
      </c>
      <c r="J1952" t="s">
        <v>30</v>
      </c>
      <c r="K1952">
        <v>3170</v>
      </c>
      <c r="L1952">
        <v>3180.5</v>
      </c>
      <c r="M1952">
        <v>3144</v>
      </c>
      <c r="N1952">
        <v>3176.7</v>
      </c>
      <c r="O1952">
        <v>3171</v>
      </c>
      <c r="P1952">
        <v>3169.2</v>
      </c>
      <c r="Q1952">
        <v>3163.36</v>
      </c>
      <c r="R1952">
        <v>4901694</v>
      </c>
      <c r="S1952">
        <v>15505826514.1</v>
      </c>
      <c r="T1952">
        <v>109280</v>
      </c>
      <c r="U1952">
        <v>3674528</v>
      </c>
      <c r="V1952">
        <v>74.959999999999994</v>
      </c>
      <c r="W1952" s="3">
        <f>StockData[[#This Row],[CLOSE]]-StockData[[#This Row],[PREV. CLOSE]]</f>
        <v>-7.5</v>
      </c>
      <c r="X1952" s="2">
        <f>IFERROR((StockData[[#This Row],[CLOSE]]-StockData[[#This Row],[PREV. CLOSE]])/StockData[[#This Row],[PREV. CLOSE]],0)</f>
        <v>-2.3609405987345361E-3</v>
      </c>
      <c r="Y1952" t="str">
        <f>IF(StockData[[#This Row],[Daily Return %]]&gt;0,"Gain",IF(StockData[[#This Row],[Daily Return %]]&lt;0,"Loss","No Change"))</f>
        <v>Loss</v>
      </c>
    </row>
    <row r="1953" spans="1:25" x14ac:dyDescent="0.3">
      <c r="A1953" s="1">
        <v>45922</v>
      </c>
      <c r="B1953" s="1" t="s">
        <v>1999</v>
      </c>
      <c r="C1953" s="1" t="s">
        <v>208</v>
      </c>
      <c r="D1953">
        <f>MONTH(StockData[[#This Row],[DATE]])</f>
        <v>9</v>
      </c>
      <c r="E1953">
        <v>2025</v>
      </c>
      <c r="F1953" t="s">
        <v>163</v>
      </c>
      <c r="G1953" t="str">
        <f>"Q"&amp;ROUNDUP(StockData[[#This Row],[Month Number]]/3,0)</f>
        <v>Q3</v>
      </c>
      <c r="H1953" s="1" t="s">
        <v>1565</v>
      </c>
      <c r="I1953" s="1" t="s">
        <v>1566</v>
      </c>
      <c r="J1953" t="s">
        <v>30</v>
      </c>
      <c r="K1953">
        <v>3095</v>
      </c>
      <c r="L1953">
        <v>3106.9</v>
      </c>
      <c r="M1953">
        <v>3065</v>
      </c>
      <c r="N1953">
        <v>3169.2</v>
      </c>
      <c r="O1953">
        <v>3075.5</v>
      </c>
      <c r="P1953">
        <v>3073.8</v>
      </c>
      <c r="Q1953">
        <v>3082.86</v>
      </c>
      <c r="R1953">
        <v>3634901</v>
      </c>
      <c r="S1953">
        <v>11205889441.1</v>
      </c>
      <c r="T1953">
        <v>321272</v>
      </c>
      <c r="U1953">
        <v>1989475</v>
      </c>
      <c r="V1953">
        <v>54.73</v>
      </c>
      <c r="W1953" s="3">
        <f>StockData[[#This Row],[CLOSE]]-StockData[[#This Row],[PREV. CLOSE]]</f>
        <v>-95.399999999999636</v>
      </c>
      <c r="X1953" s="2">
        <f>IFERROR((StockData[[#This Row],[CLOSE]]-StockData[[#This Row],[PREV. CLOSE]])/StockData[[#This Row],[PREV. CLOSE]],0)</f>
        <v>-3.0102234002271754E-2</v>
      </c>
      <c r="Y1953" t="str">
        <f>IF(StockData[[#This Row],[Daily Return %]]&gt;0,"Gain",IF(StockData[[#This Row],[Daily Return %]]&lt;0,"Loss","No Change"))</f>
        <v>Loss</v>
      </c>
    </row>
    <row r="1954" spans="1:25" x14ac:dyDescent="0.3">
      <c r="A1954" s="1">
        <v>45923</v>
      </c>
      <c r="B1954" s="1" t="s">
        <v>2000</v>
      </c>
      <c r="C1954" s="1" t="s">
        <v>208</v>
      </c>
      <c r="D1954">
        <f>MONTH(StockData[[#This Row],[DATE]])</f>
        <v>9</v>
      </c>
      <c r="E1954">
        <v>2025</v>
      </c>
      <c r="F1954" t="s">
        <v>163</v>
      </c>
      <c r="G1954" t="str">
        <f>"Q"&amp;ROUNDUP(StockData[[#This Row],[Month Number]]/3,0)</f>
        <v>Q3</v>
      </c>
      <c r="H1954" s="1" t="s">
        <v>1565</v>
      </c>
      <c r="I1954" s="1" t="s">
        <v>1566</v>
      </c>
      <c r="J1954" t="s">
        <v>30</v>
      </c>
      <c r="K1954">
        <v>3070</v>
      </c>
      <c r="L1954">
        <v>3080.7</v>
      </c>
      <c r="M1954">
        <v>3052</v>
      </c>
      <c r="N1954">
        <v>3073.8</v>
      </c>
      <c r="O1954">
        <v>3065</v>
      </c>
      <c r="P1954">
        <v>3062.4</v>
      </c>
      <c r="Q1954">
        <v>3063.85</v>
      </c>
      <c r="R1954">
        <v>3177741</v>
      </c>
      <c r="S1954">
        <v>9736121756.2000008</v>
      </c>
      <c r="T1954">
        <v>141198</v>
      </c>
      <c r="U1954">
        <v>1680183</v>
      </c>
      <c r="V1954">
        <v>52.87</v>
      </c>
      <c r="W1954" s="3">
        <f>StockData[[#This Row],[CLOSE]]-StockData[[#This Row],[PREV. CLOSE]]</f>
        <v>-11.400000000000091</v>
      </c>
      <c r="X1954" s="2">
        <f>IFERROR((StockData[[#This Row],[CLOSE]]-StockData[[#This Row],[PREV. CLOSE]])/StockData[[#This Row],[PREV. CLOSE]],0)</f>
        <v>-3.7087643958618292E-3</v>
      </c>
      <c r="Y1954" t="str">
        <f>IF(StockData[[#This Row],[Daily Return %]]&gt;0,"Gain",IF(StockData[[#This Row],[Daily Return %]]&lt;0,"Loss","No Change"))</f>
        <v>Loss</v>
      </c>
    </row>
    <row r="1955" spans="1:25" x14ac:dyDescent="0.3">
      <c r="A1955" s="1">
        <v>45924</v>
      </c>
      <c r="B1955" s="1" t="s">
        <v>2001</v>
      </c>
      <c r="C1955" s="1" t="s">
        <v>208</v>
      </c>
      <c r="D1955">
        <f>MONTH(StockData[[#This Row],[DATE]])</f>
        <v>9</v>
      </c>
      <c r="E1955">
        <v>2025</v>
      </c>
      <c r="F1955" t="s">
        <v>163</v>
      </c>
      <c r="G1955" t="str">
        <f>"Q"&amp;ROUNDUP(StockData[[#This Row],[Month Number]]/3,0)</f>
        <v>Q3</v>
      </c>
      <c r="H1955" s="1" t="s">
        <v>1565</v>
      </c>
      <c r="I1955" s="1" t="s">
        <v>1566</v>
      </c>
      <c r="J1955" t="s">
        <v>30</v>
      </c>
      <c r="K1955">
        <v>3050</v>
      </c>
      <c r="L1955">
        <v>3057</v>
      </c>
      <c r="M1955">
        <v>3033</v>
      </c>
      <c r="N1955">
        <v>3062.4</v>
      </c>
      <c r="O1955">
        <v>3036.8</v>
      </c>
      <c r="P1955">
        <v>3035.4</v>
      </c>
      <c r="Q1955">
        <v>3044.04</v>
      </c>
      <c r="R1955">
        <v>1625714</v>
      </c>
      <c r="S1955">
        <v>4948746206.6000004</v>
      </c>
      <c r="T1955">
        <v>101133</v>
      </c>
      <c r="U1955">
        <v>1077171</v>
      </c>
      <c r="V1955">
        <v>66.260000000000005</v>
      </c>
      <c r="W1955" s="3">
        <f>StockData[[#This Row],[CLOSE]]-StockData[[#This Row],[PREV. CLOSE]]</f>
        <v>-27</v>
      </c>
      <c r="X1955" s="2">
        <f>IFERROR((StockData[[#This Row],[CLOSE]]-StockData[[#This Row],[PREV. CLOSE]])/StockData[[#This Row],[PREV. CLOSE]],0)</f>
        <v>-8.8166144200626951E-3</v>
      </c>
      <c r="Y1955" t="str">
        <f>IF(StockData[[#This Row],[Daily Return %]]&gt;0,"Gain",IF(StockData[[#This Row],[Daily Return %]]&lt;0,"Loss","No Change"))</f>
        <v>Loss</v>
      </c>
    </row>
    <row r="1956" spans="1:25" x14ac:dyDescent="0.3">
      <c r="A1956" s="1">
        <v>45925</v>
      </c>
      <c r="B1956" s="1" t="s">
        <v>2002</v>
      </c>
      <c r="C1956" s="1" t="s">
        <v>208</v>
      </c>
      <c r="D1956">
        <f>MONTH(StockData[[#This Row],[DATE]])</f>
        <v>9</v>
      </c>
      <c r="E1956">
        <v>2025</v>
      </c>
      <c r="F1956" t="s">
        <v>163</v>
      </c>
      <c r="G1956" t="str">
        <f>"Q"&amp;ROUNDUP(StockData[[#This Row],[Month Number]]/3,0)</f>
        <v>Q3</v>
      </c>
      <c r="H1956" s="1" t="s">
        <v>1565</v>
      </c>
      <c r="I1956" s="1" t="s">
        <v>1566</v>
      </c>
      <c r="J1956" t="s">
        <v>30</v>
      </c>
      <c r="K1956">
        <v>3022</v>
      </c>
      <c r="L1956">
        <v>3029.6</v>
      </c>
      <c r="M1956">
        <v>2951</v>
      </c>
      <c r="N1956">
        <v>3035.4</v>
      </c>
      <c r="O1956">
        <v>2958</v>
      </c>
      <c r="P1956">
        <v>2957.4</v>
      </c>
      <c r="Q1956">
        <v>2977.56</v>
      </c>
      <c r="R1956">
        <v>4974361</v>
      </c>
      <c r="S1956">
        <v>14811452426.9</v>
      </c>
      <c r="T1956">
        <v>418858</v>
      </c>
      <c r="U1956">
        <v>3433593</v>
      </c>
      <c r="V1956">
        <v>69.03</v>
      </c>
      <c r="W1956" s="3">
        <f>StockData[[#This Row],[CLOSE]]-StockData[[#This Row],[PREV. CLOSE]]</f>
        <v>-78</v>
      </c>
      <c r="X1956" s="2">
        <f>IFERROR((StockData[[#This Row],[CLOSE]]-StockData[[#This Row],[PREV. CLOSE]])/StockData[[#This Row],[PREV. CLOSE]],0)</f>
        <v>-2.5696778019371418E-2</v>
      </c>
      <c r="Y1956" t="str">
        <f>IF(StockData[[#This Row],[Daily Return %]]&gt;0,"Gain",IF(StockData[[#This Row],[Daily Return %]]&lt;0,"Loss","No Change"))</f>
        <v>Loss</v>
      </c>
    </row>
    <row r="1957" spans="1:25" x14ac:dyDescent="0.3">
      <c r="A1957" s="1">
        <v>45926</v>
      </c>
      <c r="B1957" s="1" t="s">
        <v>2003</v>
      </c>
      <c r="C1957" s="1" t="s">
        <v>208</v>
      </c>
      <c r="D1957">
        <f>MONTH(StockData[[#This Row],[DATE]])</f>
        <v>9</v>
      </c>
      <c r="E1957">
        <v>2025</v>
      </c>
      <c r="F1957" t="s">
        <v>163</v>
      </c>
      <c r="G1957" t="str">
        <f>"Q"&amp;ROUNDUP(StockData[[#This Row],[Month Number]]/3,0)</f>
        <v>Q3</v>
      </c>
      <c r="H1957" s="1" t="s">
        <v>1565</v>
      </c>
      <c r="I1957" s="1" t="s">
        <v>1566</v>
      </c>
      <c r="J1957" t="s">
        <v>30</v>
      </c>
      <c r="K1957">
        <v>2941</v>
      </c>
      <c r="L1957">
        <v>2954.8</v>
      </c>
      <c r="M1957">
        <v>2891.3</v>
      </c>
      <c r="N1957">
        <v>2957.4</v>
      </c>
      <c r="O1957">
        <v>2905.4</v>
      </c>
      <c r="P1957">
        <v>2899.1</v>
      </c>
      <c r="Q1957">
        <v>2915.19</v>
      </c>
      <c r="R1957">
        <v>3934636</v>
      </c>
      <c r="S1957">
        <v>11470204570</v>
      </c>
      <c r="T1957">
        <v>390339</v>
      </c>
      <c r="U1957">
        <v>2554500</v>
      </c>
      <c r="V1957">
        <v>64.92</v>
      </c>
      <c r="W1957" s="3">
        <f>StockData[[#This Row],[CLOSE]]-StockData[[#This Row],[PREV. CLOSE]]</f>
        <v>-58.300000000000182</v>
      </c>
      <c r="X1957" s="2">
        <f>IFERROR((StockData[[#This Row],[CLOSE]]-StockData[[#This Row],[PREV. CLOSE]])/StockData[[#This Row],[PREV. CLOSE]],0)</f>
        <v>-1.9713261648745581E-2</v>
      </c>
      <c r="Y1957" t="str">
        <f>IF(StockData[[#This Row],[Daily Return %]]&gt;0,"Gain",IF(StockData[[#This Row],[Daily Return %]]&lt;0,"Loss","No Change"))</f>
        <v>Loss</v>
      </c>
    </row>
    <row r="1958" spans="1:25" x14ac:dyDescent="0.3">
      <c r="A1958" s="1">
        <v>45929</v>
      </c>
      <c r="B1958" s="1" t="s">
        <v>2004</v>
      </c>
      <c r="C1958" s="1" t="s">
        <v>208</v>
      </c>
      <c r="D1958">
        <f>MONTH(StockData[[#This Row],[DATE]])</f>
        <v>9</v>
      </c>
      <c r="E1958">
        <v>2025</v>
      </c>
      <c r="F1958" t="s">
        <v>163</v>
      </c>
      <c r="G1958" t="str">
        <f>"Q"&amp;ROUNDUP(StockData[[#This Row],[Month Number]]/3,0)</f>
        <v>Q3</v>
      </c>
      <c r="H1958" s="1" t="s">
        <v>1565</v>
      </c>
      <c r="I1958" s="1" t="s">
        <v>1566</v>
      </c>
      <c r="J1958" t="s">
        <v>30</v>
      </c>
      <c r="K1958">
        <v>2916</v>
      </c>
      <c r="L1958">
        <v>2929.3</v>
      </c>
      <c r="M1958">
        <v>2894</v>
      </c>
      <c r="N1958">
        <v>2899.1</v>
      </c>
      <c r="O1958">
        <v>2904.3</v>
      </c>
      <c r="P1958">
        <v>2896.1</v>
      </c>
      <c r="Q1958">
        <v>2904.37</v>
      </c>
      <c r="R1958">
        <v>3110035</v>
      </c>
      <c r="S1958">
        <v>9032690025.7000008</v>
      </c>
      <c r="T1958">
        <v>179197</v>
      </c>
      <c r="U1958">
        <v>2120974</v>
      </c>
      <c r="V1958">
        <v>68.2</v>
      </c>
      <c r="W1958" s="3">
        <f>StockData[[#This Row],[CLOSE]]-StockData[[#This Row],[PREV. CLOSE]]</f>
        <v>-3</v>
      </c>
      <c r="X1958" s="2">
        <f>IFERROR((StockData[[#This Row],[CLOSE]]-StockData[[#This Row],[PREV. CLOSE]])/StockData[[#This Row],[PREV. CLOSE]],0)</f>
        <v>-1.0348039046600668E-3</v>
      </c>
      <c r="Y1958" t="str">
        <f>IF(StockData[[#This Row],[Daily Return %]]&gt;0,"Gain",IF(StockData[[#This Row],[Daily Return %]]&lt;0,"Loss","No Change"))</f>
        <v>Loss</v>
      </c>
    </row>
    <row r="1959" spans="1:25" x14ac:dyDescent="0.3">
      <c r="A1959" s="1">
        <v>45930</v>
      </c>
      <c r="B1959" s="1" t="s">
        <v>2005</v>
      </c>
      <c r="C1959" s="1" t="s">
        <v>208</v>
      </c>
      <c r="D1959">
        <f>MONTH(StockData[[#This Row],[DATE]])</f>
        <v>9</v>
      </c>
      <c r="E1959">
        <v>2025</v>
      </c>
      <c r="F1959" t="s">
        <v>163</v>
      </c>
      <c r="G1959" t="str">
        <f>"Q"&amp;ROUNDUP(StockData[[#This Row],[Month Number]]/3,0)</f>
        <v>Q3</v>
      </c>
      <c r="H1959" s="1" t="s">
        <v>1565</v>
      </c>
      <c r="I1959" s="1" t="s">
        <v>1566</v>
      </c>
      <c r="J1959" t="s">
        <v>30</v>
      </c>
      <c r="K1959">
        <v>2911</v>
      </c>
      <c r="L1959">
        <v>2915.3</v>
      </c>
      <c r="M1959">
        <v>2885.1</v>
      </c>
      <c r="N1959">
        <v>2896.1</v>
      </c>
      <c r="O1959">
        <v>2891</v>
      </c>
      <c r="P1959">
        <v>2888.4</v>
      </c>
      <c r="Q1959">
        <v>2895.89</v>
      </c>
      <c r="R1959">
        <v>2253458</v>
      </c>
      <c r="S1959">
        <v>6525755380.3999996</v>
      </c>
      <c r="T1959">
        <v>201510</v>
      </c>
      <c r="U1959">
        <v>1319728</v>
      </c>
      <c r="V1959">
        <v>58.56</v>
      </c>
      <c r="W1959" s="3">
        <f>StockData[[#This Row],[CLOSE]]-StockData[[#This Row],[PREV. CLOSE]]</f>
        <v>-7.6999999999998181</v>
      </c>
      <c r="X1959" s="2">
        <f>IFERROR((StockData[[#This Row],[CLOSE]]-StockData[[#This Row],[PREV. CLOSE]])/StockData[[#This Row],[PREV. CLOSE]],0)</f>
        <v>-2.6587479714097642E-3</v>
      </c>
      <c r="Y1959" t="str">
        <f>IF(StockData[[#This Row],[Daily Return %]]&gt;0,"Gain",IF(StockData[[#This Row],[Daily Return %]]&lt;0,"Loss","No Change"))</f>
        <v>Loss</v>
      </c>
    </row>
    <row r="1960" spans="1:25" x14ac:dyDescent="0.3">
      <c r="A1960" s="1">
        <v>45931</v>
      </c>
      <c r="B1960" s="1" t="s">
        <v>2006</v>
      </c>
      <c r="C1960" s="1" t="s">
        <v>230</v>
      </c>
      <c r="D1960">
        <f>MONTH(StockData[[#This Row],[DATE]])</f>
        <v>10</v>
      </c>
      <c r="E1960">
        <v>2025</v>
      </c>
      <c r="F1960" t="s">
        <v>231</v>
      </c>
      <c r="G1960" t="str">
        <f>"Q"&amp;ROUNDUP(StockData[[#This Row],[Month Number]]/3,0)</f>
        <v>Q4</v>
      </c>
      <c r="H1960" s="1" t="s">
        <v>1565</v>
      </c>
      <c r="I1960" s="1" t="s">
        <v>1566</v>
      </c>
      <c r="J1960" t="s">
        <v>30</v>
      </c>
      <c r="K1960">
        <v>2891</v>
      </c>
      <c r="L1960">
        <v>2924.8</v>
      </c>
      <c r="M1960">
        <v>2866.6</v>
      </c>
      <c r="N1960">
        <v>2888.4</v>
      </c>
      <c r="O1960">
        <v>2915.1</v>
      </c>
      <c r="P1960">
        <v>2914.2</v>
      </c>
      <c r="Q1960">
        <v>2897.26</v>
      </c>
      <c r="R1960">
        <v>1952902</v>
      </c>
      <c r="S1960">
        <v>5658070903</v>
      </c>
      <c r="T1960">
        <v>124217</v>
      </c>
      <c r="U1960">
        <v>953174</v>
      </c>
      <c r="V1960">
        <v>48.81</v>
      </c>
      <c r="W1960" s="3">
        <f>StockData[[#This Row],[CLOSE]]-StockData[[#This Row],[PREV. CLOSE]]</f>
        <v>25.799999999999727</v>
      </c>
      <c r="X1960" s="2">
        <f>IFERROR((StockData[[#This Row],[CLOSE]]-StockData[[#This Row],[PREV. CLOSE]])/StockData[[#This Row],[PREV. CLOSE]],0)</f>
        <v>8.9322808475279479E-3</v>
      </c>
      <c r="Y1960" t="str">
        <f>IF(StockData[[#This Row],[Daily Return %]]&gt;0,"Gain",IF(StockData[[#This Row],[Daily Return %]]&lt;0,"Loss","No Change"))</f>
        <v>Gain</v>
      </c>
    </row>
    <row r="1961" spans="1:25" x14ac:dyDescent="0.3">
      <c r="A1961" s="1">
        <v>45933</v>
      </c>
      <c r="B1961" s="1" t="s">
        <v>2007</v>
      </c>
      <c r="C1961" s="1" t="s">
        <v>230</v>
      </c>
      <c r="D1961">
        <f>MONTH(StockData[[#This Row],[DATE]])</f>
        <v>10</v>
      </c>
      <c r="E1961">
        <v>2025</v>
      </c>
      <c r="F1961" t="s">
        <v>231</v>
      </c>
      <c r="G1961" t="str">
        <f>"Q"&amp;ROUNDUP(StockData[[#This Row],[Month Number]]/3,0)</f>
        <v>Q4</v>
      </c>
      <c r="H1961" s="1" t="s">
        <v>1565</v>
      </c>
      <c r="I1961" s="1" t="s">
        <v>1566</v>
      </c>
      <c r="J1961" t="s">
        <v>30</v>
      </c>
      <c r="K1961">
        <v>2924</v>
      </c>
      <c r="L1961">
        <v>2924</v>
      </c>
      <c r="M1961">
        <v>2891.1</v>
      </c>
      <c r="N1961">
        <v>2914.2</v>
      </c>
      <c r="O1961">
        <v>2903</v>
      </c>
      <c r="P1961">
        <v>2901.9</v>
      </c>
      <c r="Q1961">
        <v>2902.27</v>
      </c>
      <c r="R1961">
        <v>2899519</v>
      </c>
      <c r="S1961">
        <v>8415175156.1999998</v>
      </c>
      <c r="T1961">
        <v>156466</v>
      </c>
      <c r="U1961">
        <v>2106576</v>
      </c>
      <c r="V1961">
        <v>72.650000000000006</v>
      </c>
      <c r="W1961" s="3">
        <f>StockData[[#This Row],[CLOSE]]-StockData[[#This Row],[PREV. CLOSE]]</f>
        <v>-12.299999999999727</v>
      </c>
      <c r="X1961" s="2">
        <f>IFERROR((StockData[[#This Row],[CLOSE]]-StockData[[#This Row],[PREV. CLOSE]])/StockData[[#This Row],[PREV. CLOSE]],0)</f>
        <v>-4.2207123738932564E-3</v>
      </c>
      <c r="Y1961" t="str">
        <f>IF(StockData[[#This Row],[Daily Return %]]&gt;0,"Gain",IF(StockData[[#This Row],[Daily Return %]]&lt;0,"Loss","No Change"))</f>
        <v>Loss</v>
      </c>
    </row>
    <row r="1962" spans="1:25" x14ac:dyDescent="0.3">
      <c r="A1962" s="1">
        <v>45936</v>
      </c>
      <c r="B1962" s="1" t="s">
        <v>2008</v>
      </c>
      <c r="C1962" s="1" t="s">
        <v>230</v>
      </c>
      <c r="D1962">
        <f>MONTH(StockData[[#This Row],[DATE]])</f>
        <v>10</v>
      </c>
      <c r="E1962">
        <v>2025</v>
      </c>
      <c r="F1962" t="s">
        <v>231</v>
      </c>
      <c r="G1962" t="str">
        <f>"Q"&amp;ROUNDUP(StockData[[#This Row],[Month Number]]/3,0)</f>
        <v>Q4</v>
      </c>
      <c r="H1962" s="1" t="s">
        <v>1565</v>
      </c>
      <c r="I1962" s="1" t="s">
        <v>1566</v>
      </c>
      <c r="J1962" t="s">
        <v>30</v>
      </c>
      <c r="K1962">
        <v>2902</v>
      </c>
      <c r="L1962">
        <v>2993.6</v>
      </c>
      <c r="M1962">
        <v>2895.6</v>
      </c>
      <c r="N1962">
        <v>2901.9</v>
      </c>
      <c r="O1962">
        <v>2988</v>
      </c>
      <c r="P1962">
        <v>2988.4</v>
      </c>
      <c r="Q1962">
        <v>2959.88</v>
      </c>
      <c r="R1962">
        <v>2112774</v>
      </c>
      <c r="S1962">
        <v>6253556716.3000002</v>
      </c>
      <c r="T1962">
        <v>100920</v>
      </c>
      <c r="U1962">
        <v>876175</v>
      </c>
      <c r="V1962">
        <v>41.47</v>
      </c>
      <c r="W1962" s="3">
        <f>StockData[[#This Row],[CLOSE]]-StockData[[#This Row],[PREV. CLOSE]]</f>
        <v>86.5</v>
      </c>
      <c r="X1962" s="2">
        <f>IFERROR((StockData[[#This Row],[CLOSE]]-StockData[[#This Row],[PREV. CLOSE]])/StockData[[#This Row],[PREV. CLOSE]],0)</f>
        <v>2.9808056790378717E-2</v>
      </c>
      <c r="Y1962" t="str">
        <f>IF(StockData[[#This Row],[Daily Return %]]&gt;0,"Gain",IF(StockData[[#This Row],[Daily Return %]]&lt;0,"Loss","No Change"))</f>
        <v>Gain</v>
      </c>
    </row>
    <row r="1963" spans="1:25" x14ac:dyDescent="0.3">
      <c r="A1963" s="1">
        <v>45937</v>
      </c>
      <c r="B1963" s="1" t="s">
        <v>2009</v>
      </c>
      <c r="C1963" s="1" t="s">
        <v>230</v>
      </c>
      <c r="D1963">
        <f>MONTH(StockData[[#This Row],[DATE]])</f>
        <v>10</v>
      </c>
      <c r="E1963">
        <v>2025</v>
      </c>
      <c r="F1963" t="s">
        <v>231</v>
      </c>
      <c r="G1963" t="str">
        <f>"Q"&amp;ROUNDUP(StockData[[#This Row],[Month Number]]/3,0)</f>
        <v>Q4</v>
      </c>
      <c r="H1963" s="1" t="s">
        <v>1565</v>
      </c>
      <c r="I1963" s="1" t="s">
        <v>1566</v>
      </c>
      <c r="J1963" t="s">
        <v>30</v>
      </c>
      <c r="K1963">
        <v>2995</v>
      </c>
      <c r="L1963">
        <v>3004.5</v>
      </c>
      <c r="M1963">
        <v>2955.5</v>
      </c>
      <c r="N1963">
        <v>2988.4</v>
      </c>
      <c r="O1963">
        <v>2975</v>
      </c>
      <c r="P1963">
        <v>2973.7</v>
      </c>
      <c r="Q1963">
        <v>2971.7</v>
      </c>
      <c r="R1963">
        <v>3062943</v>
      </c>
      <c r="S1963">
        <v>9102139525.6000004</v>
      </c>
      <c r="T1963">
        <v>141987</v>
      </c>
      <c r="U1963">
        <v>1493126</v>
      </c>
      <c r="V1963">
        <v>48.75</v>
      </c>
      <c r="W1963" s="3">
        <f>StockData[[#This Row],[CLOSE]]-StockData[[#This Row],[PREV. CLOSE]]</f>
        <v>-14.700000000000273</v>
      </c>
      <c r="X1963" s="2">
        <f>IFERROR((StockData[[#This Row],[CLOSE]]-StockData[[#This Row],[PREV. CLOSE]])/StockData[[#This Row],[PREV. CLOSE]],0)</f>
        <v>-4.9190202114844971E-3</v>
      </c>
      <c r="Y1963" t="str">
        <f>IF(StockData[[#This Row],[Daily Return %]]&gt;0,"Gain",IF(StockData[[#This Row],[Daily Return %]]&lt;0,"Loss","No Change"))</f>
        <v>Loss</v>
      </c>
    </row>
    <row r="1964" spans="1:25" x14ac:dyDescent="0.3">
      <c r="A1964" s="1">
        <v>45938</v>
      </c>
      <c r="B1964" s="1" t="s">
        <v>2010</v>
      </c>
      <c r="C1964" s="1" t="s">
        <v>230</v>
      </c>
      <c r="D1964">
        <f>MONTH(StockData[[#This Row],[DATE]])</f>
        <v>10</v>
      </c>
      <c r="E1964">
        <v>2025</v>
      </c>
      <c r="F1964" t="s">
        <v>231</v>
      </c>
      <c r="G1964" t="str">
        <f>"Q"&amp;ROUNDUP(StockData[[#This Row],[Month Number]]/3,0)</f>
        <v>Q4</v>
      </c>
      <c r="H1964" s="1" t="s">
        <v>1565</v>
      </c>
      <c r="I1964" s="1" t="s">
        <v>1566</v>
      </c>
      <c r="J1964" t="s">
        <v>30</v>
      </c>
      <c r="K1964">
        <v>2975</v>
      </c>
      <c r="L1964">
        <v>3043</v>
      </c>
      <c r="M1964">
        <v>2968</v>
      </c>
      <c r="N1964">
        <v>2973.7</v>
      </c>
      <c r="O1964">
        <v>3031.5</v>
      </c>
      <c r="P1964">
        <v>3027.2</v>
      </c>
      <c r="Q1964">
        <v>3024.78</v>
      </c>
      <c r="R1964">
        <v>4121889</v>
      </c>
      <c r="S1964">
        <v>12467811108.5</v>
      </c>
      <c r="T1964">
        <v>154336</v>
      </c>
      <c r="U1964">
        <v>2290062</v>
      </c>
      <c r="V1964">
        <v>55.56</v>
      </c>
      <c r="W1964" s="3">
        <f>StockData[[#This Row],[CLOSE]]-StockData[[#This Row],[PREV. CLOSE]]</f>
        <v>53.5</v>
      </c>
      <c r="X1964" s="2">
        <f>IFERROR((StockData[[#This Row],[CLOSE]]-StockData[[#This Row],[PREV. CLOSE]])/StockData[[#This Row],[PREV. CLOSE]],0)</f>
        <v>1.7991054914752665E-2</v>
      </c>
      <c r="Y1964" t="str">
        <f>IF(StockData[[#This Row],[Daily Return %]]&gt;0,"Gain",IF(StockData[[#This Row],[Daily Return %]]&lt;0,"Loss","No Change"))</f>
        <v>Gain</v>
      </c>
    </row>
    <row r="1965" spans="1:25" x14ac:dyDescent="0.3">
      <c r="A1965" s="1">
        <v>45939</v>
      </c>
      <c r="B1965" s="1" t="s">
        <v>2011</v>
      </c>
      <c r="C1965" s="1" t="s">
        <v>230</v>
      </c>
      <c r="D1965">
        <f>MONTH(StockData[[#This Row],[DATE]])</f>
        <v>10</v>
      </c>
      <c r="E1965">
        <v>2025</v>
      </c>
      <c r="F1965" t="s">
        <v>231</v>
      </c>
      <c r="G1965" t="str">
        <f>"Q"&amp;ROUNDUP(StockData[[#This Row],[Month Number]]/3,0)</f>
        <v>Q4</v>
      </c>
      <c r="H1965" s="1" t="s">
        <v>1565</v>
      </c>
      <c r="I1965" s="1" t="s">
        <v>1566</v>
      </c>
      <c r="J1965" t="s">
        <v>30</v>
      </c>
      <c r="K1965">
        <v>3034</v>
      </c>
      <c r="L1965">
        <v>3066</v>
      </c>
      <c r="M1965">
        <v>3020</v>
      </c>
      <c r="N1965">
        <v>3027.2</v>
      </c>
      <c r="O1965">
        <v>3060.2</v>
      </c>
      <c r="P1965">
        <v>3061.7</v>
      </c>
      <c r="Q1965">
        <v>3046.36</v>
      </c>
      <c r="R1965">
        <v>3211304</v>
      </c>
      <c r="S1965">
        <v>9782798225.6000004</v>
      </c>
      <c r="T1965">
        <v>133703</v>
      </c>
      <c r="U1965">
        <v>1513007</v>
      </c>
      <c r="V1965">
        <v>47.12</v>
      </c>
      <c r="W1965" s="3">
        <f>StockData[[#This Row],[CLOSE]]-StockData[[#This Row],[PREV. CLOSE]]</f>
        <v>34.5</v>
      </c>
      <c r="X1965" s="2">
        <f>IFERROR((StockData[[#This Row],[CLOSE]]-StockData[[#This Row],[PREV. CLOSE]])/StockData[[#This Row],[PREV. CLOSE]],0)</f>
        <v>1.1396670190274842E-2</v>
      </c>
      <c r="Y1965" t="str">
        <f>IF(StockData[[#This Row],[Daily Return %]]&gt;0,"Gain",IF(StockData[[#This Row],[Daily Return %]]&lt;0,"Loss","No Change"))</f>
        <v>Gain</v>
      </c>
    </row>
    <row r="1966" spans="1:25" x14ac:dyDescent="0.3">
      <c r="A1966" s="1">
        <v>45940</v>
      </c>
      <c r="B1966" s="1" t="s">
        <v>2012</v>
      </c>
      <c r="C1966" s="1" t="s">
        <v>230</v>
      </c>
      <c r="D1966">
        <f>MONTH(StockData[[#This Row],[DATE]])</f>
        <v>10</v>
      </c>
      <c r="E1966">
        <v>2025</v>
      </c>
      <c r="F1966" t="s">
        <v>231</v>
      </c>
      <c r="G1966" t="str">
        <f>"Q"&amp;ROUNDUP(StockData[[#This Row],[Month Number]]/3,0)</f>
        <v>Q4</v>
      </c>
      <c r="H1966" s="1" t="s">
        <v>1565</v>
      </c>
      <c r="I1966" s="1" t="s">
        <v>1566</v>
      </c>
      <c r="J1966" t="s">
        <v>30</v>
      </c>
      <c r="K1966">
        <v>3050</v>
      </c>
      <c r="L1966">
        <v>3070</v>
      </c>
      <c r="M1966">
        <v>3006.9</v>
      </c>
      <c r="N1966">
        <v>3061.7</v>
      </c>
      <c r="O1966">
        <v>3028</v>
      </c>
      <c r="P1966">
        <v>3028.3</v>
      </c>
      <c r="Q1966">
        <v>3032.16</v>
      </c>
      <c r="R1966">
        <v>8817365</v>
      </c>
      <c r="S1966">
        <v>26735629672.599998</v>
      </c>
      <c r="T1966">
        <v>244153</v>
      </c>
      <c r="U1966">
        <v>4524359</v>
      </c>
      <c r="V1966">
        <v>51.31</v>
      </c>
      <c r="W1966" s="3">
        <f>StockData[[#This Row],[CLOSE]]-StockData[[#This Row],[PREV. CLOSE]]</f>
        <v>-33.399999999999636</v>
      </c>
      <c r="X1966" s="2">
        <f>IFERROR((StockData[[#This Row],[CLOSE]]-StockData[[#This Row],[PREV. CLOSE]])/StockData[[#This Row],[PREV. CLOSE]],0)</f>
        <v>-1.0908972139660855E-2</v>
      </c>
      <c r="Y1966" t="str">
        <f>IF(StockData[[#This Row],[Daily Return %]]&gt;0,"Gain",IF(StockData[[#This Row],[Daily Return %]]&lt;0,"Loss","No Change"))</f>
        <v>Loss</v>
      </c>
    </row>
    <row r="1967" spans="1:25" x14ac:dyDescent="0.3">
      <c r="A1967" s="1">
        <v>45943</v>
      </c>
      <c r="B1967" s="1" t="s">
        <v>2013</v>
      </c>
      <c r="C1967" s="1" t="s">
        <v>230</v>
      </c>
      <c r="D1967">
        <f>MONTH(StockData[[#This Row],[DATE]])</f>
        <v>10</v>
      </c>
      <c r="E1967">
        <v>2025</v>
      </c>
      <c r="F1967" t="s">
        <v>231</v>
      </c>
      <c r="G1967" t="str">
        <f>"Q"&amp;ROUNDUP(StockData[[#This Row],[Month Number]]/3,0)</f>
        <v>Q4</v>
      </c>
      <c r="H1967" s="1" t="s">
        <v>1565</v>
      </c>
      <c r="I1967" s="1" t="s">
        <v>1566</v>
      </c>
      <c r="J1967" t="s">
        <v>30</v>
      </c>
      <c r="K1967">
        <v>3027</v>
      </c>
      <c r="L1967">
        <v>3035.5</v>
      </c>
      <c r="M1967">
        <v>2998.2</v>
      </c>
      <c r="N1967">
        <v>3028.3</v>
      </c>
      <c r="O1967">
        <v>3006</v>
      </c>
      <c r="P1967">
        <v>3007.2</v>
      </c>
      <c r="Q1967">
        <v>3011.37</v>
      </c>
      <c r="R1967">
        <v>2866865</v>
      </c>
      <c r="S1967">
        <v>8633180149.1000004</v>
      </c>
      <c r="T1967">
        <v>169572</v>
      </c>
      <c r="U1967">
        <v>1677710</v>
      </c>
      <c r="V1967">
        <v>58.52</v>
      </c>
      <c r="W1967" s="3">
        <f>StockData[[#This Row],[CLOSE]]-StockData[[#This Row],[PREV. CLOSE]]</f>
        <v>-21.100000000000364</v>
      </c>
      <c r="X1967" s="2">
        <f>IFERROR((StockData[[#This Row],[CLOSE]]-StockData[[#This Row],[PREV. CLOSE]])/StockData[[#This Row],[PREV. CLOSE]],0)</f>
        <v>-6.9676055872933207E-3</v>
      </c>
      <c r="Y1967" t="str">
        <f>IF(StockData[[#This Row],[Daily Return %]]&gt;0,"Gain",IF(StockData[[#This Row],[Daily Return %]]&lt;0,"Loss","No Change"))</f>
        <v>Loss</v>
      </c>
    </row>
    <row r="1968" spans="1:25" x14ac:dyDescent="0.3">
      <c r="A1968" s="1">
        <v>45944</v>
      </c>
      <c r="B1968" s="1" t="s">
        <v>2014</v>
      </c>
      <c r="C1968" s="1" t="s">
        <v>230</v>
      </c>
      <c r="D1968">
        <f>MONTH(StockData[[#This Row],[DATE]])</f>
        <v>10</v>
      </c>
      <c r="E1968">
        <v>2025</v>
      </c>
      <c r="F1968" t="s">
        <v>231</v>
      </c>
      <c r="G1968" t="str">
        <f>"Q"&amp;ROUNDUP(StockData[[#This Row],[Month Number]]/3,0)</f>
        <v>Q4</v>
      </c>
      <c r="H1968" s="1" t="s">
        <v>1565</v>
      </c>
      <c r="I1968" s="1" t="s">
        <v>1566</v>
      </c>
      <c r="J1968" t="s">
        <v>30</v>
      </c>
      <c r="K1968">
        <v>3021</v>
      </c>
      <c r="L1968">
        <v>3027.2</v>
      </c>
      <c r="M1968">
        <v>2955.5</v>
      </c>
      <c r="N1968">
        <v>3007.2</v>
      </c>
      <c r="O1968">
        <v>2960</v>
      </c>
      <c r="P1968">
        <v>2960.3</v>
      </c>
      <c r="Q1968">
        <v>2976.34</v>
      </c>
      <c r="R1968">
        <v>3611416</v>
      </c>
      <c r="S1968">
        <v>10748794587.5</v>
      </c>
      <c r="T1968">
        <v>183673</v>
      </c>
      <c r="U1968">
        <v>2106071</v>
      </c>
      <c r="V1968">
        <v>58.32</v>
      </c>
      <c r="W1968" s="3">
        <f>StockData[[#This Row],[CLOSE]]-StockData[[#This Row],[PREV. CLOSE]]</f>
        <v>-46.899999999999636</v>
      </c>
      <c r="X1968" s="2">
        <f>IFERROR((StockData[[#This Row],[CLOSE]]-StockData[[#This Row],[PREV. CLOSE]])/StockData[[#This Row],[PREV. CLOSE]],0)</f>
        <v>-1.5595903165735447E-2</v>
      </c>
      <c r="Y1968" t="str">
        <f>IF(StockData[[#This Row],[Daily Return %]]&gt;0,"Gain",IF(StockData[[#This Row],[Daily Return %]]&lt;0,"Loss","No Change"))</f>
        <v>Loss</v>
      </c>
    </row>
    <row r="1969" spans="1:25" x14ac:dyDescent="0.3">
      <c r="A1969" s="1">
        <v>45945</v>
      </c>
      <c r="B1969" s="1" t="s">
        <v>2015</v>
      </c>
      <c r="C1969" s="1" t="s">
        <v>230</v>
      </c>
      <c r="D1969">
        <f>MONTH(StockData[[#This Row],[DATE]])</f>
        <v>10</v>
      </c>
      <c r="E1969">
        <v>2025</v>
      </c>
      <c r="F1969" t="s">
        <v>231</v>
      </c>
      <c r="G1969" t="str">
        <f>"Q"&amp;ROUNDUP(StockData[[#This Row],[Month Number]]/3,0)</f>
        <v>Q4</v>
      </c>
      <c r="H1969" s="1" t="s">
        <v>1565</v>
      </c>
      <c r="I1969" s="1" t="s">
        <v>1566</v>
      </c>
      <c r="J1969" t="s">
        <v>30</v>
      </c>
      <c r="K1969">
        <v>2971</v>
      </c>
      <c r="L1969">
        <v>2979.7</v>
      </c>
      <c r="M1969">
        <v>2951</v>
      </c>
      <c r="N1969">
        <v>2960.3</v>
      </c>
      <c r="O1969">
        <v>2970</v>
      </c>
      <c r="P1969">
        <v>2969.8</v>
      </c>
      <c r="Q1969">
        <v>2967.01</v>
      </c>
      <c r="R1969">
        <v>4282226</v>
      </c>
      <c r="S1969">
        <v>12705386117.200001</v>
      </c>
      <c r="T1969">
        <v>146773</v>
      </c>
      <c r="U1969">
        <v>2906314</v>
      </c>
      <c r="V1969">
        <v>67.87</v>
      </c>
      <c r="W1969" s="3">
        <f>StockData[[#This Row],[CLOSE]]-StockData[[#This Row],[PREV. CLOSE]]</f>
        <v>9.5</v>
      </c>
      <c r="X1969" s="2">
        <f>IFERROR((StockData[[#This Row],[CLOSE]]-StockData[[#This Row],[PREV. CLOSE]])/StockData[[#This Row],[PREV. CLOSE]],0)</f>
        <v>3.2091342093706716E-3</v>
      </c>
      <c r="Y1969" t="str">
        <f>IF(StockData[[#This Row],[Daily Return %]]&gt;0,"Gain",IF(StockData[[#This Row],[Daily Return %]]&lt;0,"Loss","No Change"))</f>
        <v>Gain</v>
      </c>
    </row>
    <row r="1970" spans="1:25" x14ac:dyDescent="0.3">
      <c r="A1970" s="1">
        <v>45946</v>
      </c>
      <c r="B1970" s="1" t="s">
        <v>2016</v>
      </c>
      <c r="C1970" s="1" t="s">
        <v>230</v>
      </c>
      <c r="D1970">
        <f>MONTH(StockData[[#This Row],[DATE]])</f>
        <v>10</v>
      </c>
      <c r="E1970">
        <v>2025</v>
      </c>
      <c r="F1970" t="s">
        <v>231</v>
      </c>
      <c r="G1970" t="str">
        <f>"Q"&amp;ROUNDUP(StockData[[#This Row],[Month Number]]/3,0)</f>
        <v>Q4</v>
      </c>
      <c r="H1970" s="1" t="s">
        <v>1565</v>
      </c>
      <c r="I1970" s="1" t="s">
        <v>1566</v>
      </c>
      <c r="J1970" t="s">
        <v>30</v>
      </c>
      <c r="K1970">
        <v>2969.9</v>
      </c>
      <c r="L1970">
        <v>2975</v>
      </c>
      <c r="M1970">
        <v>2943.1</v>
      </c>
      <c r="N1970">
        <v>2969.8</v>
      </c>
      <c r="O1970">
        <v>2971.8</v>
      </c>
      <c r="P1970">
        <v>2970.7</v>
      </c>
      <c r="Q1970">
        <v>2961.98</v>
      </c>
      <c r="R1970">
        <v>3251495</v>
      </c>
      <c r="S1970">
        <v>9630875594.5</v>
      </c>
      <c r="T1970">
        <v>197293</v>
      </c>
      <c r="U1970">
        <v>1909746</v>
      </c>
      <c r="V1970">
        <v>58.73</v>
      </c>
      <c r="W1970" s="3">
        <f>StockData[[#This Row],[CLOSE]]-StockData[[#This Row],[PREV. CLOSE]]</f>
        <v>0.8999999999996362</v>
      </c>
      <c r="X1970" s="2">
        <f>IFERROR((StockData[[#This Row],[CLOSE]]-StockData[[#This Row],[PREV. CLOSE]])/StockData[[#This Row],[PREV. CLOSE]],0)</f>
        <v>3.0305071048543206E-4</v>
      </c>
      <c r="Y1970" t="str">
        <f>IF(StockData[[#This Row],[Daily Return %]]&gt;0,"Gain",IF(StockData[[#This Row],[Daily Return %]]&lt;0,"Loss","No Change"))</f>
        <v>Gain</v>
      </c>
    </row>
    <row r="1971" spans="1:25" x14ac:dyDescent="0.3">
      <c r="A1971" s="1">
        <v>45947</v>
      </c>
      <c r="B1971" s="1" t="s">
        <v>2017</v>
      </c>
      <c r="C1971" s="1" t="s">
        <v>230</v>
      </c>
      <c r="D1971">
        <f>MONTH(StockData[[#This Row],[DATE]])</f>
        <v>10</v>
      </c>
      <c r="E1971">
        <v>2025</v>
      </c>
      <c r="F1971" t="s">
        <v>231</v>
      </c>
      <c r="G1971" t="str">
        <f>"Q"&amp;ROUNDUP(StockData[[#This Row],[Month Number]]/3,0)</f>
        <v>Q4</v>
      </c>
      <c r="H1971" s="1" t="s">
        <v>1565</v>
      </c>
      <c r="I1971" s="1" t="s">
        <v>1566</v>
      </c>
      <c r="J1971" t="s">
        <v>30</v>
      </c>
      <c r="K1971">
        <v>2970</v>
      </c>
      <c r="L1971">
        <v>2988.8</v>
      </c>
      <c r="M1971">
        <v>2955.4</v>
      </c>
      <c r="N1971">
        <v>2970.7</v>
      </c>
      <c r="O1971">
        <v>2963</v>
      </c>
      <c r="P1971">
        <v>2962.2</v>
      </c>
      <c r="Q1971">
        <v>2967.59</v>
      </c>
      <c r="R1971">
        <v>4374683</v>
      </c>
      <c r="S1971">
        <v>12982248748.299999</v>
      </c>
      <c r="T1971">
        <v>165312</v>
      </c>
      <c r="U1971">
        <v>2944104</v>
      </c>
      <c r="V1971">
        <v>67.3</v>
      </c>
      <c r="W1971" s="3">
        <f>StockData[[#This Row],[CLOSE]]-StockData[[#This Row],[PREV. CLOSE]]</f>
        <v>-8.5</v>
      </c>
      <c r="X1971" s="2">
        <f>IFERROR((StockData[[#This Row],[CLOSE]]-StockData[[#This Row],[PREV. CLOSE]])/StockData[[#This Row],[PREV. CLOSE]],0)</f>
        <v>-2.8612784865519915E-3</v>
      </c>
      <c r="Y1971" t="str">
        <f>IF(StockData[[#This Row],[Daily Return %]]&gt;0,"Gain",IF(StockData[[#This Row],[Daily Return %]]&lt;0,"Loss","No Change"))</f>
        <v>Loss</v>
      </c>
    </row>
    <row r="1972" spans="1:25" x14ac:dyDescent="0.3">
      <c r="A1972" s="1">
        <v>45950</v>
      </c>
      <c r="B1972" s="1" t="s">
        <v>2018</v>
      </c>
      <c r="C1972" s="1" t="s">
        <v>230</v>
      </c>
      <c r="D1972">
        <f>MONTH(StockData[[#This Row],[DATE]])</f>
        <v>10</v>
      </c>
      <c r="E1972">
        <v>2025</v>
      </c>
      <c r="F1972" t="s">
        <v>231</v>
      </c>
      <c r="G1972" t="str">
        <f>"Q"&amp;ROUNDUP(StockData[[#This Row],[Month Number]]/3,0)</f>
        <v>Q4</v>
      </c>
      <c r="H1972" s="1" t="s">
        <v>1565</v>
      </c>
      <c r="I1972" s="1" t="s">
        <v>1566</v>
      </c>
      <c r="J1972" t="s">
        <v>30</v>
      </c>
      <c r="K1972">
        <v>2985.5</v>
      </c>
      <c r="L1972">
        <v>3023</v>
      </c>
      <c r="M1972">
        <v>2978.5</v>
      </c>
      <c r="N1972">
        <v>2962.2</v>
      </c>
      <c r="O1972">
        <v>3016.3</v>
      </c>
      <c r="P1972">
        <v>3015.2</v>
      </c>
      <c r="Q1972">
        <v>3007.54</v>
      </c>
      <c r="R1972">
        <v>3133039</v>
      </c>
      <c r="S1972">
        <v>9422754243.2999992</v>
      </c>
      <c r="T1972">
        <v>163532</v>
      </c>
      <c r="U1972">
        <v>1765113</v>
      </c>
      <c r="V1972">
        <v>56.34</v>
      </c>
      <c r="W1972" s="3">
        <f>StockData[[#This Row],[CLOSE]]-StockData[[#This Row],[PREV. CLOSE]]</f>
        <v>53</v>
      </c>
      <c r="X1972" s="2">
        <f>IFERROR((StockData[[#This Row],[CLOSE]]-StockData[[#This Row],[PREV. CLOSE]])/StockData[[#This Row],[PREV. CLOSE]],0)</f>
        <v>1.7892107217608536E-2</v>
      </c>
      <c r="Y1972" t="str">
        <f>IF(StockData[[#This Row],[Daily Return %]]&gt;0,"Gain",IF(StockData[[#This Row],[Daily Return %]]&lt;0,"Loss","No Change"))</f>
        <v>Gain</v>
      </c>
    </row>
    <row r="1973" spans="1:25" x14ac:dyDescent="0.3">
      <c r="A1973" s="1">
        <v>45951</v>
      </c>
      <c r="B1973" s="1" t="s">
        <v>2019</v>
      </c>
      <c r="C1973" s="1" t="s">
        <v>230</v>
      </c>
      <c r="D1973">
        <f>MONTH(StockData[[#This Row],[DATE]])</f>
        <v>10</v>
      </c>
      <c r="E1973">
        <v>2025</v>
      </c>
      <c r="F1973" t="s">
        <v>231</v>
      </c>
      <c r="G1973" t="str">
        <f>"Q"&amp;ROUNDUP(StockData[[#This Row],[Month Number]]/3,0)</f>
        <v>Q4</v>
      </c>
      <c r="H1973" s="1" t="s">
        <v>1565</v>
      </c>
      <c r="I1973" s="1" t="s">
        <v>1566</v>
      </c>
      <c r="J1973" t="s">
        <v>30</v>
      </c>
      <c r="K1973">
        <v>3031.1</v>
      </c>
      <c r="L1973">
        <v>3031.8</v>
      </c>
      <c r="M1973">
        <v>2996</v>
      </c>
      <c r="N1973">
        <v>3015.2</v>
      </c>
      <c r="O1973">
        <v>3000</v>
      </c>
      <c r="P1973">
        <v>3006.7</v>
      </c>
      <c r="Q1973">
        <v>3013.14</v>
      </c>
      <c r="R1973">
        <v>310644</v>
      </c>
      <c r="S1973">
        <v>936015414.70000005</v>
      </c>
      <c r="T1973">
        <v>29319</v>
      </c>
      <c r="U1973">
        <v>199309</v>
      </c>
      <c r="V1973">
        <v>64.17</v>
      </c>
      <c r="W1973" s="3">
        <f>StockData[[#This Row],[CLOSE]]-StockData[[#This Row],[PREV. CLOSE]]</f>
        <v>-8.5</v>
      </c>
      <c r="X1973" s="2">
        <f>IFERROR((StockData[[#This Row],[CLOSE]]-StockData[[#This Row],[PREV. CLOSE]])/StockData[[#This Row],[PREV. CLOSE]],0)</f>
        <v>-2.819050145927302E-3</v>
      </c>
      <c r="Y1973" t="str">
        <f>IF(StockData[[#This Row],[Daily Return %]]&gt;0,"Gain",IF(StockData[[#This Row],[Daily Return %]]&lt;0,"Loss","No Change"))</f>
        <v>Loss</v>
      </c>
    </row>
    <row r="1974" spans="1:25" x14ac:dyDescent="0.3">
      <c r="A1974" s="1">
        <v>45953</v>
      </c>
      <c r="B1974" s="1" t="s">
        <v>2020</v>
      </c>
      <c r="C1974" s="1" t="s">
        <v>230</v>
      </c>
      <c r="D1974">
        <f>MONTH(StockData[[#This Row],[DATE]])</f>
        <v>10</v>
      </c>
      <c r="E1974">
        <v>2025</v>
      </c>
      <c r="F1974" t="s">
        <v>231</v>
      </c>
      <c r="G1974" t="str">
        <f>"Q"&amp;ROUNDUP(StockData[[#This Row],[Month Number]]/3,0)</f>
        <v>Q4</v>
      </c>
      <c r="H1974" s="1" t="s">
        <v>1565</v>
      </c>
      <c r="I1974" s="1" t="s">
        <v>1566</v>
      </c>
      <c r="J1974" t="s">
        <v>30</v>
      </c>
      <c r="K1974">
        <v>3055</v>
      </c>
      <c r="L1974">
        <v>3098</v>
      </c>
      <c r="M1974">
        <v>3036.1</v>
      </c>
      <c r="N1974">
        <v>3006.7</v>
      </c>
      <c r="O1974">
        <v>3070</v>
      </c>
      <c r="P1974">
        <v>3073.2</v>
      </c>
      <c r="Q1974">
        <v>3075.63</v>
      </c>
      <c r="R1974">
        <v>5564758</v>
      </c>
      <c r="S1974">
        <v>17115135296</v>
      </c>
      <c r="T1974">
        <v>290229</v>
      </c>
      <c r="U1974">
        <v>3539362</v>
      </c>
      <c r="V1974">
        <v>63.6</v>
      </c>
      <c r="W1974" s="3">
        <f>StockData[[#This Row],[CLOSE]]-StockData[[#This Row],[PREV. CLOSE]]</f>
        <v>66.5</v>
      </c>
      <c r="X1974" s="2">
        <f>IFERROR((StockData[[#This Row],[CLOSE]]-StockData[[#This Row],[PREV. CLOSE]])/StockData[[#This Row],[PREV. CLOSE]],0)</f>
        <v>2.2117271427146042E-2</v>
      </c>
      <c r="Y1974" t="str">
        <f>IF(StockData[[#This Row],[Daily Return %]]&gt;0,"Gain",IF(StockData[[#This Row],[Daily Return %]]&lt;0,"Loss","No Change"))</f>
        <v>Gain</v>
      </c>
    </row>
    <row r="1975" spans="1:25" x14ac:dyDescent="0.3">
      <c r="A1975" s="1">
        <v>45954</v>
      </c>
      <c r="B1975" s="1" t="s">
        <v>2021</v>
      </c>
      <c r="C1975" s="1" t="s">
        <v>230</v>
      </c>
      <c r="D1975">
        <f>MONTH(StockData[[#This Row],[DATE]])</f>
        <v>10</v>
      </c>
      <c r="E1975">
        <v>2025</v>
      </c>
      <c r="F1975" t="s">
        <v>231</v>
      </c>
      <c r="G1975" t="str">
        <f>"Q"&amp;ROUNDUP(StockData[[#This Row],[Month Number]]/3,0)</f>
        <v>Q4</v>
      </c>
      <c r="H1975" s="1" t="s">
        <v>1565</v>
      </c>
      <c r="I1975" s="1" t="s">
        <v>1566</v>
      </c>
      <c r="J1975" t="s">
        <v>30</v>
      </c>
      <c r="K1975">
        <v>3080</v>
      </c>
      <c r="L1975">
        <v>3090</v>
      </c>
      <c r="M1975">
        <v>3058.3</v>
      </c>
      <c r="N1975">
        <v>3073.2</v>
      </c>
      <c r="O1975">
        <v>3060.6</v>
      </c>
      <c r="P1975">
        <v>3063.2</v>
      </c>
      <c r="Q1975">
        <v>3073.62</v>
      </c>
      <c r="R1975">
        <v>2684318</v>
      </c>
      <c r="S1975">
        <v>8250573087.8000002</v>
      </c>
      <c r="T1975">
        <v>187127</v>
      </c>
      <c r="U1975">
        <v>1740995</v>
      </c>
      <c r="V1975">
        <v>64.86</v>
      </c>
      <c r="W1975" s="3">
        <f>StockData[[#This Row],[CLOSE]]-StockData[[#This Row],[PREV. CLOSE]]</f>
        <v>-10</v>
      </c>
      <c r="X1975" s="2">
        <f>IFERROR((StockData[[#This Row],[CLOSE]]-StockData[[#This Row],[PREV. CLOSE]])/StockData[[#This Row],[PREV. CLOSE]],0)</f>
        <v>-3.2539372640895486E-3</v>
      </c>
      <c r="Y1975" t="str">
        <f>IF(StockData[[#This Row],[Daily Return %]]&gt;0,"Gain",IF(StockData[[#This Row],[Daily Return %]]&lt;0,"Loss","No Change"))</f>
        <v>Loss</v>
      </c>
    </row>
    <row r="1976" spans="1:25" x14ac:dyDescent="0.3">
      <c r="A1976" s="1">
        <v>45957</v>
      </c>
      <c r="B1976" s="1" t="s">
        <v>2022</v>
      </c>
      <c r="C1976" s="1" t="s">
        <v>230</v>
      </c>
      <c r="D1976">
        <f>MONTH(StockData[[#This Row],[DATE]])</f>
        <v>10</v>
      </c>
      <c r="E1976">
        <v>2025</v>
      </c>
      <c r="F1976" t="s">
        <v>231</v>
      </c>
      <c r="G1976" t="str">
        <f>"Q"&amp;ROUNDUP(StockData[[#This Row],[Month Number]]/3,0)</f>
        <v>Q4</v>
      </c>
      <c r="H1976" s="1" t="s">
        <v>1565</v>
      </c>
      <c r="I1976" s="1" t="s">
        <v>1566</v>
      </c>
      <c r="J1976" t="s">
        <v>30</v>
      </c>
      <c r="K1976">
        <v>3066.5</v>
      </c>
      <c r="L1976">
        <v>3094.2</v>
      </c>
      <c r="M1976">
        <v>3060.2</v>
      </c>
      <c r="N1976">
        <v>3063.2</v>
      </c>
      <c r="O1976">
        <v>3083</v>
      </c>
      <c r="P1976">
        <v>3084.9</v>
      </c>
      <c r="Q1976">
        <v>3083.94</v>
      </c>
      <c r="R1976">
        <v>1946312</v>
      </c>
      <c r="S1976">
        <v>6002314206.6000004</v>
      </c>
      <c r="T1976">
        <v>85517</v>
      </c>
      <c r="U1976">
        <v>1279790</v>
      </c>
      <c r="V1976">
        <v>65.75</v>
      </c>
      <c r="W1976" s="3">
        <f>StockData[[#This Row],[CLOSE]]-StockData[[#This Row],[PREV. CLOSE]]</f>
        <v>21.700000000000273</v>
      </c>
      <c r="X1976" s="2">
        <f>IFERROR((StockData[[#This Row],[CLOSE]]-StockData[[#This Row],[PREV. CLOSE]])/StockData[[#This Row],[PREV. CLOSE]],0)</f>
        <v>7.084095063985464E-3</v>
      </c>
      <c r="Y1976" t="str">
        <f>IF(StockData[[#This Row],[Daily Return %]]&gt;0,"Gain",IF(StockData[[#This Row],[Daily Return %]]&lt;0,"Loss","No Change"))</f>
        <v>Gain</v>
      </c>
    </row>
    <row r="1977" spans="1:25" x14ac:dyDescent="0.3">
      <c r="A1977" s="1">
        <v>45958</v>
      </c>
      <c r="B1977" s="1" t="s">
        <v>2023</v>
      </c>
      <c r="C1977" s="1" t="s">
        <v>230</v>
      </c>
      <c r="D1977">
        <f>MONTH(StockData[[#This Row],[DATE]])</f>
        <v>10</v>
      </c>
      <c r="E1977">
        <v>2025</v>
      </c>
      <c r="F1977" t="s">
        <v>231</v>
      </c>
      <c r="G1977" t="str">
        <f>"Q"&amp;ROUNDUP(StockData[[#This Row],[Month Number]]/3,0)</f>
        <v>Q4</v>
      </c>
      <c r="H1977" s="1" t="s">
        <v>1565</v>
      </c>
      <c r="I1977" s="1" t="s">
        <v>1566</v>
      </c>
      <c r="J1977" t="s">
        <v>30</v>
      </c>
      <c r="K1977">
        <v>3076</v>
      </c>
      <c r="L1977">
        <v>3090.2</v>
      </c>
      <c r="M1977">
        <v>3040.2</v>
      </c>
      <c r="N1977">
        <v>3084.9</v>
      </c>
      <c r="O1977">
        <v>3059.8</v>
      </c>
      <c r="P1977">
        <v>3057.9</v>
      </c>
      <c r="Q1977">
        <v>3059.27</v>
      </c>
      <c r="R1977">
        <v>3470737</v>
      </c>
      <c r="S1977">
        <v>10617938168.299999</v>
      </c>
      <c r="T1977">
        <v>140326</v>
      </c>
      <c r="U1977">
        <v>1858414</v>
      </c>
      <c r="V1977">
        <v>53.55</v>
      </c>
      <c r="W1977" s="3">
        <f>StockData[[#This Row],[CLOSE]]-StockData[[#This Row],[PREV. CLOSE]]</f>
        <v>-27</v>
      </c>
      <c r="X1977" s="2">
        <f>IFERROR((StockData[[#This Row],[CLOSE]]-StockData[[#This Row],[PREV. CLOSE]])/StockData[[#This Row],[PREV. CLOSE]],0)</f>
        <v>-8.7523096372653895E-3</v>
      </c>
      <c r="Y1977" t="str">
        <f>IF(StockData[[#This Row],[Daily Return %]]&gt;0,"Gain",IF(StockData[[#This Row],[Daily Return %]]&lt;0,"Loss","No Change"))</f>
        <v>Loss</v>
      </c>
    </row>
    <row r="1978" spans="1:25" x14ac:dyDescent="0.3">
      <c r="A1978" s="1">
        <v>45959</v>
      </c>
      <c r="B1978" s="1" t="s">
        <v>2024</v>
      </c>
      <c r="C1978" s="1" t="s">
        <v>230</v>
      </c>
      <c r="D1978">
        <f>MONTH(StockData[[#This Row],[DATE]])</f>
        <v>10</v>
      </c>
      <c r="E1978">
        <v>2025</v>
      </c>
      <c r="F1978" t="s">
        <v>231</v>
      </c>
      <c r="G1978" t="str">
        <f>"Q"&amp;ROUNDUP(StockData[[#This Row],[Month Number]]/3,0)</f>
        <v>Q4</v>
      </c>
      <c r="H1978" s="1" t="s">
        <v>1565</v>
      </c>
      <c r="I1978" s="1" t="s">
        <v>1566</v>
      </c>
      <c r="J1978" t="s">
        <v>30</v>
      </c>
      <c r="K1978">
        <v>3057.9</v>
      </c>
      <c r="L1978">
        <v>3076</v>
      </c>
      <c r="M1978">
        <v>3046.1</v>
      </c>
      <c r="N1978">
        <v>3057.9</v>
      </c>
      <c r="O1978">
        <v>3060</v>
      </c>
      <c r="P1978">
        <v>3057.6</v>
      </c>
      <c r="Q1978">
        <v>3061.14</v>
      </c>
      <c r="R1978">
        <v>2895420</v>
      </c>
      <c r="S1978">
        <v>8863286092.5</v>
      </c>
      <c r="T1978">
        <v>116138</v>
      </c>
      <c r="U1978">
        <v>2028880</v>
      </c>
      <c r="V1978">
        <v>70.069999999999993</v>
      </c>
      <c r="W1978" s="3">
        <f>StockData[[#This Row],[CLOSE]]-StockData[[#This Row],[PREV. CLOSE]]</f>
        <v>-0.3000000000001819</v>
      </c>
      <c r="X1978" s="2">
        <f>IFERROR((StockData[[#This Row],[CLOSE]]-StockData[[#This Row],[PREV. CLOSE]])/StockData[[#This Row],[PREV. CLOSE]],0)</f>
        <v>-9.8106543706524707E-5</v>
      </c>
      <c r="Y1978" t="str">
        <f>IF(StockData[[#This Row],[Daily Return %]]&gt;0,"Gain",IF(StockData[[#This Row],[Daily Return %]]&lt;0,"Loss","No Change"))</f>
        <v>Loss</v>
      </c>
    </row>
    <row r="1979" spans="1:25" x14ac:dyDescent="0.3">
      <c r="A1979" s="1">
        <v>45960</v>
      </c>
      <c r="B1979" s="1" t="s">
        <v>2025</v>
      </c>
      <c r="C1979" s="1" t="s">
        <v>230</v>
      </c>
      <c r="D1979">
        <f>MONTH(StockData[[#This Row],[DATE]])</f>
        <v>10</v>
      </c>
      <c r="E1979">
        <v>2025</v>
      </c>
      <c r="F1979" t="s">
        <v>231</v>
      </c>
      <c r="G1979" t="str">
        <f>"Q"&amp;ROUNDUP(StockData[[#This Row],[Month Number]]/3,0)</f>
        <v>Q4</v>
      </c>
      <c r="H1979" s="1" t="s">
        <v>1565</v>
      </c>
      <c r="I1979" s="1" t="s">
        <v>1566</v>
      </c>
      <c r="J1979" t="s">
        <v>30</v>
      </c>
      <c r="K1979">
        <v>3049.1</v>
      </c>
      <c r="L1979">
        <v>3063.8</v>
      </c>
      <c r="M1979">
        <v>3032.8</v>
      </c>
      <c r="N1979">
        <v>3057.6</v>
      </c>
      <c r="O1979">
        <v>3035.5</v>
      </c>
      <c r="P1979">
        <v>3035.3</v>
      </c>
      <c r="Q1979">
        <v>3039.99</v>
      </c>
      <c r="R1979">
        <v>2241536</v>
      </c>
      <c r="S1979">
        <v>6814245032</v>
      </c>
      <c r="T1979">
        <v>115244</v>
      </c>
      <c r="U1979">
        <v>1419911</v>
      </c>
      <c r="V1979">
        <v>63.35</v>
      </c>
      <c r="W1979" s="3">
        <f>StockData[[#This Row],[CLOSE]]-StockData[[#This Row],[PREV. CLOSE]]</f>
        <v>-22.299999999999727</v>
      </c>
      <c r="X1979" s="2">
        <f>IFERROR((StockData[[#This Row],[CLOSE]]-StockData[[#This Row],[PREV. CLOSE]])/StockData[[#This Row],[PREV. CLOSE]],0)</f>
        <v>-7.29330193615899E-3</v>
      </c>
      <c r="Y1979" t="str">
        <f>IF(StockData[[#This Row],[Daily Return %]]&gt;0,"Gain",IF(StockData[[#This Row],[Daily Return %]]&lt;0,"Loss","No Change"))</f>
        <v>Loss</v>
      </c>
    </row>
    <row r="1980" spans="1:25" x14ac:dyDescent="0.3">
      <c r="A1980" s="1">
        <v>45961</v>
      </c>
      <c r="B1980" s="1" t="s">
        <v>2026</v>
      </c>
      <c r="C1980" s="1" t="s">
        <v>230</v>
      </c>
      <c r="D1980">
        <f>MONTH(StockData[[#This Row],[DATE]])</f>
        <v>10</v>
      </c>
      <c r="E1980">
        <v>2025</v>
      </c>
      <c r="F1980" t="s">
        <v>231</v>
      </c>
      <c r="G1980" t="str">
        <f>"Q"&amp;ROUNDUP(StockData[[#This Row],[Month Number]]/3,0)</f>
        <v>Q4</v>
      </c>
      <c r="H1980" s="1" t="s">
        <v>1565</v>
      </c>
      <c r="I1980" s="1" t="s">
        <v>1566</v>
      </c>
      <c r="J1980" t="s">
        <v>30</v>
      </c>
      <c r="K1980">
        <v>3035</v>
      </c>
      <c r="L1980">
        <v>3067.4</v>
      </c>
      <c r="M1980">
        <v>3025.1</v>
      </c>
      <c r="N1980">
        <v>3035.3</v>
      </c>
      <c r="O1980">
        <v>3060</v>
      </c>
      <c r="P1980">
        <v>3058</v>
      </c>
      <c r="Q1980">
        <v>3055.61</v>
      </c>
      <c r="R1980">
        <v>1868085</v>
      </c>
      <c r="S1980">
        <v>5708136334.3000002</v>
      </c>
      <c r="T1980">
        <v>81376</v>
      </c>
      <c r="U1980">
        <v>1061052</v>
      </c>
      <c r="V1980">
        <v>56.8</v>
      </c>
      <c r="W1980" s="3">
        <f>StockData[[#This Row],[CLOSE]]-StockData[[#This Row],[PREV. CLOSE]]</f>
        <v>22.699999999999818</v>
      </c>
      <c r="X1980" s="2">
        <f>IFERROR((StockData[[#This Row],[CLOSE]]-StockData[[#This Row],[PREV. CLOSE]])/StockData[[#This Row],[PREV. CLOSE]],0)</f>
        <v>7.4786676770005655E-3</v>
      </c>
      <c r="Y1980" t="str">
        <f>IF(StockData[[#This Row],[Daily Return %]]&gt;0,"Gain",IF(StockData[[#This Row],[Daily Return %]]&lt;0,"Loss","No Change"))</f>
        <v>Gain</v>
      </c>
    </row>
    <row r="1981" spans="1:25" x14ac:dyDescent="0.3">
      <c r="A1981" s="1">
        <v>45964</v>
      </c>
      <c r="B1981" s="1" t="s">
        <v>2027</v>
      </c>
      <c r="C1981" s="1" t="s">
        <v>254</v>
      </c>
      <c r="D1981">
        <f>MONTH(StockData[[#This Row],[DATE]])</f>
        <v>11</v>
      </c>
      <c r="E1981">
        <v>2025</v>
      </c>
      <c r="F1981" t="s">
        <v>231</v>
      </c>
      <c r="G1981" t="str">
        <f>"Q"&amp;ROUNDUP(StockData[[#This Row],[Month Number]]/3,0)</f>
        <v>Q4</v>
      </c>
      <c r="H1981" s="1" t="s">
        <v>1565</v>
      </c>
      <c r="I1981" s="1" t="s">
        <v>1566</v>
      </c>
      <c r="J1981" t="s">
        <v>30</v>
      </c>
      <c r="K1981">
        <v>3046.9</v>
      </c>
      <c r="L1981">
        <v>3058</v>
      </c>
      <c r="M1981">
        <v>3010</v>
      </c>
      <c r="N1981">
        <v>3058</v>
      </c>
      <c r="O1981">
        <v>3019.5</v>
      </c>
      <c r="P1981">
        <v>3016.8</v>
      </c>
      <c r="Q1981">
        <v>3024.83</v>
      </c>
      <c r="R1981">
        <v>2194877</v>
      </c>
      <c r="S1981">
        <v>6639124030.6999998</v>
      </c>
      <c r="T1981">
        <v>101452</v>
      </c>
      <c r="U1981">
        <v>1336910</v>
      </c>
      <c r="V1981">
        <v>60.91</v>
      </c>
      <c r="W1981" s="3">
        <f>StockData[[#This Row],[CLOSE]]-StockData[[#This Row],[PREV. CLOSE]]</f>
        <v>-41.199999999999818</v>
      </c>
      <c r="X1981" s="2">
        <f>IFERROR((StockData[[#This Row],[CLOSE]]-StockData[[#This Row],[PREV. CLOSE]])/StockData[[#This Row],[PREV. CLOSE]],0)</f>
        <v>-1.3472858077174564E-2</v>
      </c>
      <c r="Y1981" t="str">
        <f>IF(StockData[[#This Row],[Daily Return %]]&gt;0,"Gain",IF(StockData[[#This Row],[Daily Return %]]&lt;0,"Loss","No Change"))</f>
        <v>Loss</v>
      </c>
    </row>
    <row r="1982" spans="1:25" x14ac:dyDescent="0.3">
      <c r="A1982" s="1">
        <v>45965</v>
      </c>
      <c r="B1982" s="1" t="s">
        <v>2028</v>
      </c>
      <c r="C1982" s="1" t="s">
        <v>254</v>
      </c>
      <c r="D1982">
        <f>MONTH(StockData[[#This Row],[DATE]])</f>
        <v>11</v>
      </c>
      <c r="E1982">
        <v>2025</v>
      </c>
      <c r="F1982" t="s">
        <v>231</v>
      </c>
      <c r="G1982" t="str">
        <f>"Q"&amp;ROUNDUP(StockData[[#This Row],[Month Number]]/3,0)</f>
        <v>Q4</v>
      </c>
      <c r="H1982" s="1" t="s">
        <v>1565</v>
      </c>
      <c r="I1982" s="1" t="s">
        <v>1566</v>
      </c>
      <c r="J1982" t="s">
        <v>30</v>
      </c>
      <c r="K1982">
        <v>3019.6</v>
      </c>
      <c r="L1982">
        <v>3029.3</v>
      </c>
      <c r="M1982">
        <v>2976</v>
      </c>
      <c r="N1982">
        <v>3016.8</v>
      </c>
      <c r="O1982">
        <v>2987.7</v>
      </c>
      <c r="P1982">
        <v>2990.2</v>
      </c>
      <c r="Q1982">
        <v>2992.11</v>
      </c>
      <c r="R1982">
        <v>2670720</v>
      </c>
      <c r="S1982">
        <v>7991078689.6000004</v>
      </c>
      <c r="T1982">
        <v>168525</v>
      </c>
      <c r="U1982">
        <v>1483484</v>
      </c>
      <c r="V1982">
        <v>55.55</v>
      </c>
      <c r="W1982" s="3">
        <f>StockData[[#This Row],[CLOSE]]-StockData[[#This Row],[PREV. CLOSE]]</f>
        <v>-26.600000000000364</v>
      </c>
      <c r="X1982" s="2">
        <f>IFERROR((StockData[[#This Row],[CLOSE]]-StockData[[#This Row],[PREV. CLOSE]])/StockData[[#This Row],[PREV. CLOSE]],0)</f>
        <v>-8.8172898435429463E-3</v>
      </c>
      <c r="Y1982" t="str">
        <f>IF(StockData[[#This Row],[Daily Return %]]&gt;0,"Gain",IF(StockData[[#This Row],[Daily Return %]]&lt;0,"Loss","No Change"))</f>
        <v>Loss</v>
      </c>
    </row>
    <row r="1983" spans="1:25" x14ac:dyDescent="0.3">
      <c r="A1983" s="1">
        <v>45967</v>
      </c>
      <c r="B1983" s="1" t="s">
        <v>2029</v>
      </c>
      <c r="C1983" s="1" t="s">
        <v>254</v>
      </c>
      <c r="D1983">
        <f>MONTH(StockData[[#This Row],[DATE]])</f>
        <v>11</v>
      </c>
      <c r="E1983">
        <v>2025</v>
      </c>
      <c r="F1983" t="s">
        <v>231</v>
      </c>
      <c r="G1983" t="str">
        <f>"Q"&amp;ROUNDUP(StockData[[#This Row],[Month Number]]/3,0)</f>
        <v>Q4</v>
      </c>
      <c r="H1983" s="1" t="s">
        <v>1565</v>
      </c>
      <c r="I1983" s="1" t="s">
        <v>1566</v>
      </c>
      <c r="J1983" t="s">
        <v>30</v>
      </c>
      <c r="K1983">
        <v>2990.1</v>
      </c>
      <c r="L1983">
        <v>3024</v>
      </c>
      <c r="M1983">
        <v>2990</v>
      </c>
      <c r="N1983">
        <v>2990.2</v>
      </c>
      <c r="O1983">
        <v>3010</v>
      </c>
      <c r="P1983">
        <v>3010.9</v>
      </c>
      <c r="Q1983">
        <v>3010.5</v>
      </c>
      <c r="R1983">
        <v>2542721</v>
      </c>
      <c r="S1983">
        <v>7654860638.8000002</v>
      </c>
      <c r="T1983">
        <v>200775</v>
      </c>
      <c r="U1983">
        <v>1413297</v>
      </c>
      <c r="V1983">
        <v>55.58</v>
      </c>
      <c r="W1983" s="3">
        <f>StockData[[#This Row],[CLOSE]]-StockData[[#This Row],[PREV. CLOSE]]</f>
        <v>20.700000000000273</v>
      </c>
      <c r="X1983" s="2">
        <f>IFERROR((StockData[[#This Row],[CLOSE]]-StockData[[#This Row],[PREV. CLOSE]])/StockData[[#This Row],[PREV. CLOSE]],0)</f>
        <v>6.9226138719818992E-3</v>
      </c>
      <c r="Y1983" t="str">
        <f>IF(StockData[[#This Row],[Daily Return %]]&gt;0,"Gain",IF(StockData[[#This Row],[Daily Return %]]&lt;0,"Loss","No Change"))</f>
        <v>Gain</v>
      </c>
    </row>
    <row r="1984" spans="1:25" x14ac:dyDescent="0.3">
      <c r="A1984" s="1">
        <v>45968</v>
      </c>
      <c r="B1984" s="1" t="s">
        <v>2030</v>
      </c>
      <c r="C1984" s="1" t="s">
        <v>254</v>
      </c>
      <c r="D1984">
        <f>MONTH(StockData[[#This Row],[DATE]])</f>
        <v>11</v>
      </c>
      <c r="E1984">
        <v>2025</v>
      </c>
      <c r="F1984" t="s">
        <v>231</v>
      </c>
      <c r="G1984" t="str">
        <f>"Q"&amp;ROUNDUP(StockData[[#This Row],[Month Number]]/3,0)</f>
        <v>Q4</v>
      </c>
      <c r="H1984" s="1" t="s">
        <v>1565</v>
      </c>
      <c r="I1984" s="1" t="s">
        <v>1566</v>
      </c>
      <c r="J1984" t="s">
        <v>30</v>
      </c>
      <c r="K1984">
        <v>3001</v>
      </c>
      <c r="L1984">
        <v>3004</v>
      </c>
      <c r="M1984">
        <v>2960.5</v>
      </c>
      <c r="N1984">
        <v>3010.9</v>
      </c>
      <c r="O1984">
        <v>2993.5</v>
      </c>
      <c r="P1984">
        <v>2991.8</v>
      </c>
      <c r="Q1984">
        <v>2979.65</v>
      </c>
      <c r="R1984">
        <v>1830520</v>
      </c>
      <c r="S1984">
        <v>5454308584.3000002</v>
      </c>
      <c r="T1984">
        <v>106949</v>
      </c>
      <c r="U1984">
        <v>1109024</v>
      </c>
      <c r="V1984">
        <v>60.59</v>
      </c>
      <c r="W1984" s="3">
        <f>StockData[[#This Row],[CLOSE]]-StockData[[#This Row],[PREV. CLOSE]]</f>
        <v>-19.099999999999909</v>
      </c>
      <c r="X1984" s="2">
        <f>IFERROR((StockData[[#This Row],[CLOSE]]-StockData[[#This Row],[PREV. CLOSE]])/StockData[[#This Row],[PREV. CLOSE]],0)</f>
        <v>-6.3436181872529506E-3</v>
      </c>
      <c r="Y1984" t="str">
        <f>IF(StockData[[#This Row],[Daily Return %]]&gt;0,"Gain",IF(StockData[[#This Row],[Daily Return %]]&lt;0,"Loss","No Change"))</f>
        <v>Loss</v>
      </c>
    </row>
    <row r="1985" spans="1:25" x14ac:dyDescent="0.3">
      <c r="A1985" s="1">
        <v>45971</v>
      </c>
      <c r="B1985" s="1" t="s">
        <v>2031</v>
      </c>
      <c r="C1985" s="1" t="s">
        <v>254</v>
      </c>
      <c r="D1985">
        <f>MONTH(StockData[[#This Row],[DATE]])</f>
        <v>11</v>
      </c>
      <c r="E1985">
        <v>2025</v>
      </c>
      <c r="F1985" t="s">
        <v>231</v>
      </c>
      <c r="G1985" t="str">
        <f>"Q"&amp;ROUNDUP(StockData[[#This Row],[Month Number]]/3,0)</f>
        <v>Q4</v>
      </c>
      <c r="H1985" s="1" t="s">
        <v>1565</v>
      </c>
      <c r="I1985" s="1" t="s">
        <v>1566</v>
      </c>
      <c r="J1985" t="s">
        <v>30</v>
      </c>
      <c r="K1985">
        <v>2993</v>
      </c>
      <c r="L1985">
        <v>3047.9</v>
      </c>
      <c r="M1985">
        <v>2992</v>
      </c>
      <c r="N1985">
        <v>2991.8</v>
      </c>
      <c r="O1985">
        <v>3025</v>
      </c>
      <c r="P1985">
        <v>3025.2</v>
      </c>
      <c r="Q1985">
        <v>3022.51</v>
      </c>
      <c r="R1985">
        <v>1556656</v>
      </c>
      <c r="S1985">
        <v>4705008219.6999998</v>
      </c>
      <c r="T1985">
        <v>78119</v>
      </c>
      <c r="U1985">
        <v>816069</v>
      </c>
      <c r="V1985">
        <v>52.42</v>
      </c>
      <c r="W1985" s="3">
        <f>StockData[[#This Row],[CLOSE]]-StockData[[#This Row],[PREV. CLOSE]]</f>
        <v>33.399999999999636</v>
      </c>
      <c r="X1985" s="2">
        <f>IFERROR((StockData[[#This Row],[CLOSE]]-StockData[[#This Row],[PREV. CLOSE]])/StockData[[#This Row],[PREV. CLOSE]],0)</f>
        <v>1.1163847850792044E-2</v>
      </c>
      <c r="Y1985" t="str">
        <f>IF(StockData[[#This Row],[Daily Return %]]&gt;0,"Gain",IF(StockData[[#This Row],[Daily Return %]]&lt;0,"Loss","No Change"))</f>
        <v>Gain</v>
      </c>
    </row>
    <row r="1986" spans="1:25" x14ac:dyDescent="0.3">
      <c r="A1986" s="1">
        <v>45972</v>
      </c>
      <c r="B1986" s="1" t="s">
        <v>2032</v>
      </c>
      <c r="C1986" s="1" t="s">
        <v>254</v>
      </c>
      <c r="D1986">
        <f>MONTH(StockData[[#This Row],[DATE]])</f>
        <v>11</v>
      </c>
      <c r="E1986">
        <v>2025</v>
      </c>
      <c r="F1986" t="s">
        <v>231</v>
      </c>
      <c r="G1986" t="str">
        <f>"Q"&amp;ROUNDUP(StockData[[#This Row],[Month Number]]/3,0)</f>
        <v>Q4</v>
      </c>
      <c r="H1986" s="1" t="s">
        <v>1565</v>
      </c>
      <c r="I1986" s="1" t="s">
        <v>1566</v>
      </c>
      <c r="J1986" t="s">
        <v>30</v>
      </c>
      <c r="K1986">
        <v>3045</v>
      </c>
      <c r="L1986">
        <v>3055.7</v>
      </c>
      <c r="M1986">
        <v>3018</v>
      </c>
      <c r="N1986">
        <v>3025.2</v>
      </c>
      <c r="O1986">
        <v>3049</v>
      </c>
      <c r="P1986">
        <v>3047</v>
      </c>
      <c r="Q1986">
        <v>3037.03</v>
      </c>
      <c r="R1986">
        <v>2806868</v>
      </c>
      <c r="S1986">
        <v>8524541738.5</v>
      </c>
      <c r="T1986">
        <v>112361</v>
      </c>
      <c r="U1986">
        <v>1342988</v>
      </c>
      <c r="V1986">
        <v>47.85</v>
      </c>
      <c r="W1986" s="3">
        <f>StockData[[#This Row],[CLOSE]]-StockData[[#This Row],[PREV. CLOSE]]</f>
        <v>21.800000000000182</v>
      </c>
      <c r="X1986" s="2">
        <f>IFERROR((StockData[[#This Row],[CLOSE]]-StockData[[#This Row],[PREV. CLOSE]])/StockData[[#This Row],[PREV. CLOSE]],0)</f>
        <v>7.2061351315616104E-3</v>
      </c>
      <c r="Y1986" t="str">
        <f>IF(StockData[[#This Row],[Daily Return %]]&gt;0,"Gain",IF(StockData[[#This Row],[Daily Return %]]&lt;0,"Loss","No Change"))</f>
        <v>Gain</v>
      </c>
    </row>
    <row r="1987" spans="1:25" x14ac:dyDescent="0.3">
      <c r="A1987" s="1">
        <v>45973</v>
      </c>
      <c r="B1987" s="1" t="s">
        <v>2033</v>
      </c>
      <c r="C1987" s="1" t="s">
        <v>254</v>
      </c>
      <c r="D1987">
        <f>MONTH(StockData[[#This Row],[DATE]])</f>
        <v>11</v>
      </c>
      <c r="E1987">
        <v>2025</v>
      </c>
      <c r="F1987" t="s">
        <v>231</v>
      </c>
      <c r="G1987" t="str">
        <f>"Q"&amp;ROUNDUP(StockData[[#This Row],[Month Number]]/3,0)</f>
        <v>Q4</v>
      </c>
      <c r="H1987" s="1" t="s">
        <v>1565</v>
      </c>
      <c r="I1987" s="1" t="s">
        <v>1566</v>
      </c>
      <c r="J1987" t="s">
        <v>30</v>
      </c>
      <c r="K1987">
        <v>3060</v>
      </c>
      <c r="L1987">
        <v>3136.4</v>
      </c>
      <c r="M1987">
        <v>3057.1</v>
      </c>
      <c r="N1987">
        <v>3047</v>
      </c>
      <c r="O1987">
        <v>3125.1</v>
      </c>
      <c r="P1987">
        <v>3131.8</v>
      </c>
      <c r="Q1987">
        <v>3114.78</v>
      </c>
      <c r="R1987">
        <v>4460315</v>
      </c>
      <c r="S1987">
        <v>13892902410.200001</v>
      </c>
      <c r="T1987">
        <v>175446</v>
      </c>
      <c r="U1987">
        <v>3015019</v>
      </c>
      <c r="V1987">
        <v>67.599999999999994</v>
      </c>
      <c r="W1987" s="3">
        <f>StockData[[#This Row],[CLOSE]]-StockData[[#This Row],[PREV. CLOSE]]</f>
        <v>84.800000000000182</v>
      </c>
      <c r="X1987" s="2">
        <f>IFERROR((StockData[[#This Row],[CLOSE]]-StockData[[#This Row],[PREV. CLOSE]])/StockData[[#This Row],[PREV. CLOSE]],0)</f>
        <v>2.7830653101411282E-2</v>
      </c>
      <c r="Y1987" t="str">
        <f>IF(StockData[[#This Row],[Daily Return %]]&gt;0,"Gain",IF(StockData[[#This Row],[Daily Return %]]&lt;0,"Loss","No Change"))</f>
        <v>Gain</v>
      </c>
    </row>
    <row r="1988" spans="1:25" x14ac:dyDescent="0.3">
      <c r="A1988" s="1">
        <v>45974</v>
      </c>
      <c r="B1988" s="1" t="s">
        <v>2034</v>
      </c>
      <c r="C1988" s="1" t="s">
        <v>254</v>
      </c>
      <c r="D1988">
        <f>MONTH(StockData[[#This Row],[DATE]])</f>
        <v>11</v>
      </c>
      <c r="E1988">
        <v>2025</v>
      </c>
      <c r="F1988" t="s">
        <v>231</v>
      </c>
      <c r="G1988" t="str">
        <f>"Q"&amp;ROUNDUP(StockData[[#This Row],[Month Number]]/3,0)</f>
        <v>Q4</v>
      </c>
      <c r="H1988" s="1" t="s">
        <v>1565</v>
      </c>
      <c r="I1988" s="1" t="s">
        <v>1566</v>
      </c>
      <c r="J1988" t="s">
        <v>30</v>
      </c>
      <c r="K1988">
        <v>3131.8</v>
      </c>
      <c r="L1988">
        <v>3131.9</v>
      </c>
      <c r="M1988">
        <v>3102</v>
      </c>
      <c r="N1988">
        <v>3131.8</v>
      </c>
      <c r="O1988">
        <v>3104.8</v>
      </c>
      <c r="P1988">
        <v>3105.7</v>
      </c>
      <c r="Q1988">
        <v>3113.07</v>
      </c>
      <c r="R1988">
        <v>1740435</v>
      </c>
      <c r="S1988">
        <v>5418091012.5</v>
      </c>
      <c r="T1988">
        <v>120845</v>
      </c>
      <c r="U1988">
        <v>1055344</v>
      </c>
      <c r="V1988">
        <v>60.64</v>
      </c>
      <c r="W1988" s="3">
        <f>StockData[[#This Row],[CLOSE]]-StockData[[#This Row],[PREV. CLOSE]]</f>
        <v>-26.100000000000364</v>
      </c>
      <c r="X1988" s="2">
        <f>IFERROR((StockData[[#This Row],[CLOSE]]-StockData[[#This Row],[PREV. CLOSE]])/StockData[[#This Row],[PREV. CLOSE]],0)</f>
        <v>-8.3338655086532872E-3</v>
      </c>
      <c r="Y1988" t="str">
        <f>IF(StockData[[#This Row],[Daily Return %]]&gt;0,"Gain",IF(StockData[[#This Row],[Daily Return %]]&lt;0,"Loss","No Change"))</f>
        <v>Loss</v>
      </c>
    </row>
    <row r="1989" spans="1:25" x14ac:dyDescent="0.3">
      <c r="A1989" s="1">
        <v>45975</v>
      </c>
      <c r="B1989" s="1" t="s">
        <v>2035</v>
      </c>
      <c r="C1989" s="1" t="s">
        <v>254</v>
      </c>
      <c r="D1989">
        <f>MONTH(StockData[[#This Row],[DATE]])</f>
        <v>11</v>
      </c>
      <c r="E1989">
        <v>2025</v>
      </c>
      <c r="F1989" t="s">
        <v>231</v>
      </c>
      <c r="G1989" t="str">
        <f>"Q"&amp;ROUNDUP(StockData[[#This Row],[Month Number]]/3,0)</f>
        <v>Q4</v>
      </c>
      <c r="H1989" s="1" t="s">
        <v>1565</v>
      </c>
      <c r="I1989" s="1" t="s">
        <v>1566</v>
      </c>
      <c r="J1989" t="s">
        <v>30</v>
      </c>
      <c r="K1989">
        <v>3090</v>
      </c>
      <c r="L1989">
        <v>3113.1</v>
      </c>
      <c r="M1989">
        <v>3077.3</v>
      </c>
      <c r="N1989">
        <v>3105.7</v>
      </c>
      <c r="O1989">
        <v>3112</v>
      </c>
      <c r="P1989">
        <v>3106</v>
      </c>
      <c r="Q1989">
        <v>3095.35</v>
      </c>
      <c r="R1989">
        <v>2210794</v>
      </c>
      <c r="S1989">
        <v>6843177119.8999996</v>
      </c>
      <c r="T1989">
        <v>105008</v>
      </c>
      <c r="U1989">
        <v>1541959</v>
      </c>
      <c r="V1989">
        <v>69.75</v>
      </c>
      <c r="W1989" s="3">
        <f>StockData[[#This Row],[CLOSE]]-StockData[[#This Row],[PREV. CLOSE]]</f>
        <v>0.3000000000001819</v>
      </c>
      <c r="X1989" s="2">
        <f>IFERROR((StockData[[#This Row],[CLOSE]]-StockData[[#This Row],[PREV. CLOSE]])/StockData[[#This Row],[PREV. CLOSE]],0)</f>
        <v>9.6596580481109545E-5</v>
      </c>
      <c r="Y1989" t="str">
        <f>IF(StockData[[#This Row],[Daily Return %]]&gt;0,"Gain",IF(StockData[[#This Row],[Daily Return %]]&lt;0,"Loss","No Change"))</f>
        <v>Gain</v>
      </c>
    </row>
    <row r="1990" spans="1:25" x14ac:dyDescent="0.3">
      <c r="A1990" s="1">
        <v>45978</v>
      </c>
      <c r="B1990" s="1" t="s">
        <v>2036</v>
      </c>
      <c r="C1990" s="1" t="s">
        <v>254</v>
      </c>
      <c r="D1990">
        <f>MONTH(StockData[[#This Row],[DATE]])</f>
        <v>11</v>
      </c>
      <c r="E1990">
        <v>2025</v>
      </c>
      <c r="F1990" t="s">
        <v>231</v>
      </c>
      <c r="G1990" t="str">
        <f>"Q"&amp;ROUNDUP(StockData[[#This Row],[Month Number]]/3,0)</f>
        <v>Q4</v>
      </c>
      <c r="H1990" s="1" t="s">
        <v>1565</v>
      </c>
      <c r="I1990" s="1" t="s">
        <v>1566</v>
      </c>
      <c r="J1990" t="s">
        <v>30</v>
      </c>
      <c r="K1990">
        <v>3106</v>
      </c>
      <c r="L1990">
        <v>3123.5</v>
      </c>
      <c r="M1990">
        <v>3086.6</v>
      </c>
      <c r="N1990">
        <v>3106</v>
      </c>
      <c r="O1990">
        <v>3100</v>
      </c>
      <c r="P1990">
        <v>3102.2</v>
      </c>
      <c r="Q1990">
        <v>3099.87</v>
      </c>
      <c r="R1990">
        <v>2232853</v>
      </c>
      <c r="S1990">
        <v>6921546326.8999996</v>
      </c>
      <c r="T1990">
        <v>96155</v>
      </c>
      <c r="U1990">
        <v>1388889</v>
      </c>
      <c r="V1990">
        <v>62.2</v>
      </c>
      <c r="W1990" s="3">
        <f>StockData[[#This Row],[CLOSE]]-StockData[[#This Row],[PREV. CLOSE]]</f>
        <v>-3.8000000000001819</v>
      </c>
      <c r="X1990" s="2">
        <f>IFERROR((StockData[[#This Row],[CLOSE]]-StockData[[#This Row],[PREV. CLOSE]])/StockData[[#This Row],[PREV. CLOSE]],0)</f>
        <v>-1.2234385061172511E-3</v>
      </c>
      <c r="Y1990" t="str">
        <f>IF(StockData[[#This Row],[Daily Return %]]&gt;0,"Gain",IF(StockData[[#This Row],[Daily Return %]]&lt;0,"Loss","No Change"))</f>
        <v>Loss</v>
      </c>
    </row>
    <row r="1991" spans="1:25" x14ac:dyDescent="0.3">
      <c r="A1991" s="1">
        <v>45979</v>
      </c>
      <c r="B1991" s="1" t="s">
        <v>2037</v>
      </c>
      <c r="C1991" s="1" t="s">
        <v>254</v>
      </c>
      <c r="D1991">
        <f>MONTH(StockData[[#This Row],[DATE]])</f>
        <v>11</v>
      </c>
      <c r="E1991">
        <v>2025</v>
      </c>
      <c r="F1991" t="s">
        <v>231</v>
      </c>
      <c r="G1991" t="str">
        <f>"Q"&amp;ROUNDUP(StockData[[#This Row],[Month Number]]/3,0)</f>
        <v>Q4</v>
      </c>
      <c r="H1991" s="1" t="s">
        <v>1565</v>
      </c>
      <c r="I1991" s="1" t="s">
        <v>1566</v>
      </c>
      <c r="J1991" t="s">
        <v>30</v>
      </c>
      <c r="K1991">
        <v>3102</v>
      </c>
      <c r="L1991">
        <v>3105</v>
      </c>
      <c r="M1991">
        <v>3078</v>
      </c>
      <c r="N1991">
        <v>3102.2</v>
      </c>
      <c r="O1991">
        <v>3080.1</v>
      </c>
      <c r="P1991">
        <v>3087.1</v>
      </c>
      <c r="Q1991">
        <v>3090.92</v>
      </c>
      <c r="R1991">
        <v>2548350</v>
      </c>
      <c r="S1991">
        <v>7876755648.8999996</v>
      </c>
      <c r="T1991">
        <v>110903</v>
      </c>
      <c r="U1991">
        <v>1403839</v>
      </c>
      <c r="V1991">
        <v>55.09</v>
      </c>
      <c r="W1991" s="3">
        <f>StockData[[#This Row],[CLOSE]]-StockData[[#This Row],[PREV. CLOSE]]</f>
        <v>-15.099999999999909</v>
      </c>
      <c r="X1991" s="2">
        <f>IFERROR((StockData[[#This Row],[CLOSE]]-StockData[[#This Row],[PREV. CLOSE]])/StockData[[#This Row],[PREV. CLOSE]],0)</f>
        <v>-4.8675133776029623E-3</v>
      </c>
      <c r="Y1991" t="str">
        <f>IF(StockData[[#This Row],[Daily Return %]]&gt;0,"Gain",IF(StockData[[#This Row],[Daily Return %]]&lt;0,"Loss","No Change"))</f>
        <v>Loss</v>
      </c>
    </row>
    <row r="1992" spans="1:25" x14ac:dyDescent="0.3">
      <c r="A1992" s="1">
        <v>45980</v>
      </c>
      <c r="B1992" s="1" t="s">
        <v>2038</v>
      </c>
      <c r="C1992" s="1" t="s">
        <v>254</v>
      </c>
      <c r="D1992">
        <f>MONTH(StockData[[#This Row],[DATE]])</f>
        <v>11</v>
      </c>
      <c r="E1992">
        <v>2025</v>
      </c>
      <c r="F1992" t="s">
        <v>231</v>
      </c>
      <c r="G1992" t="str">
        <f>"Q"&amp;ROUNDUP(StockData[[#This Row],[Month Number]]/3,0)</f>
        <v>Q4</v>
      </c>
      <c r="H1992" s="1" t="s">
        <v>1565</v>
      </c>
      <c r="I1992" s="1" t="s">
        <v>1566</v>
      </c>
      <c r="J1992" t="s">
        <v>30</v>
      </c>
      <c r="K1992">
        <v>3097</v>
      </c>
      <c r="L1992">
        <v>3155</v>
      </c>
      <c r="M1992">
        <v>3083.5</v>
      </c>
      <c r="N1992">
        <v>3087.1</v>
      </c>
      <c r="O1992">
        <v>3147</v>
      </c>
      <c r="P1992">
        <v>3147.7</v>
      </c>
      <c r="Q1992">
        <v>3136.67</v>
      </c>
      <c r="R1992">
        <v>3151053</v>
      </c>
      <c r="S1992">
        <v>9883820509.7999992</v>
      </c>
      <c r="T1992">
        <v>160625</v>
      </c>
      <c r="U1992">
        <v>1788158</v>
      </c>
      <c r="V1992">
        <v>56.75</v>
      </c>
      <c r="W1992" s="3">
        <f>StockData[[#This Row],[CLOSE]]-StockData[[#This Row],[PREV. CLOSE]]</f>
        <v>60.599999999999909</v>
      </c>
      <c r="X1992" s="2">
        <f>IFERROR((StockData[[#This Row],[CLOSE]]-StockData[[#This Row],[PREV. CLOSE]])/StockData[[#This Row],[PREV. CLOSE]],0)</f>
        <v>1.9630073531793565E-2</v>
      </c>
      <c r="Y1992" t="str">
        <f>IF(StockData[[#This Row],[Daily Return %]]&gt;0,"Gain",IF(StockData[[#This Row],[Daily Return %]]&lt;0,"Loss","No Change"))</f>
        <v>Gain</v>
      </c>
    </row>
    <row r="1993" spans="1:25" x14ac:dyDescent="0.3">
      <c r="A1993" s="1">
        <v>45981</v>
      </c>
      <c r="B1993" s="1" t="s">
        <v>2039</v>
      </c>
      <c r="C1993" s="1" t="s">
        <v>254</v>
      </c>
      <c r="D1993">
        <f>MONTH(StockData[[#This Row],[DATE]])</f>
        <v>11</v>
      </c>
      <c r="E1993">
        <v>2025</v>
      </c>
      <c r="F1993" t="s">
        <v>231</v>
      </c>
      <c r="G1993" t="str">
        <f>"Q"&amp;ROUNDUP(StockData[[#This Row],[Month Number]]/3,0)</f>
        <v>Q4</v>
      </c>
      <c r="H1993" s="1" t="s">
        <v>1565</v>
      </c>
      <c r="I1993" s="1" t="s">
        <v>1566</v>
      </c>
      <c r="J1993" t="s">
        <v>30</v>
      </c>
      <c r="K1993">
        <v>3148</v>
      </c>
      <c r="L1993">
        <v>3164.5</v>
      </c>
      <c r="M1993">
        <v>3138.1</v>
      </c>
      <c r="N1993">
        <v>3147.7</v>
      </c>
      <c r="O1993">
        <v>3149.8</v>
      </c>
      <c r="P1993">
        <v>3144.8</v>
      </c>
      <c r="Q1993">
        <v>3152.05</v>
      </c>
      <c r="R1993">
        <v>2700767</v>
      </c>
      <c r="S1993">
        <v>8512940687.6999998</v>
      </c>
      <c r="T1993">
        <v>113822</v>
      </c>
      <c r="U1993">
        <v>1467605</v>
      </c>
      <c r="V1993">
        <v>54.34</v>
      </c>
      <c r="W1993" s="3">
        <f>StockData[[#This Row],[CLOSE]]-StockData[[#This Row],[PREV. CLOSE]]</f>
        <v>-2.8999999999996362</v>
      </c>
      <c r="X1993" s="2">
        <f>IFERROR((StockData[[#This Row],[CLOSE]]-StockData[[#This Row],[PREV. CLOSE]])/StockData[[#This Row],[PREV. CLOSE]],0)</f>
        <v>-9.2130762143775977E-4</v>
      </c>
      <c r="Y1993" t="str">
        <f>IF(StockData[[#This Row],[Daily Return %]]&gt;0,"Gain",IF(StockData[[#This Row],[Daily Return %]]&lt;0,"Loss","No Change"))</f>
        <v>Loss</v>
      </c>
    </row>
    <row r="1994" spans="1:25" x14ac:dyDescent="0.3">
      <c r="A1994" s="1">
        <v>45982</v>
      </c>
      <c r="B1994" s="1" t="s">
        <v>2040</v>
      </c>
      <c r="C1994" s="1" t="s">
        <v>254</v>
      </c>
      <c r="D1994">
        <f>MONTH(StockData[[#This Row],[DATE]])</f>
        <v>11</v>
      </c>
      <c r="E1994">
        <v>2025</v>
      </c>
      <c r="F1994" t="s">
        <v>231</v>
      </c>
      <c r="G1994" t="str">
        <f>"Q"&amp;ROUNDUP(StockData[[#This Row],[Month Number]]/3,0)</f>
        <v>Q4</v>
      </c>
      <c r="H1994" s="1" t="s">
        <v>1565</v>
      </c>
      <c r="I1994" s="1" t="s">
        <v>1566</v>
      </c>
      <c r="J1994" t="s">
        <v>30</v>
      </c>
      <c r="K1994">
        <v>3144.8</v>
      </c>
      <c r="L1994">
        <v>3170</v>
      </c>
      <c r="M1994">
        <v>3135.2</v>
      </c>
      <c r="N1994">
        <v>3144.8</v>
      </c>
      <c r="O1994">
        <v>3150</v>
      </c>
      <c r="P1994">
        <v>3150.6</v>
      </c>
      <c r="Q1994">
        <v>3153.22</v>
      </c>
      <c r="R1994">
        <v>4177037</v>
      </c>
      <c r="S1994">
        <v>13171133172.799999</v>
      </c>
      <c r="T1994">
        <v>136571</v>
      </c>
      <c r="U1994">
        <v>2277567</v>
      </c>
      <c r="V1994">
        <v>54.53</v>
      </c>
      <c r="W1994" s="3">
        <f>StockData[[#This Row],[CLOSE]]-StockData[[#This Row],[PREV. CLOSE]]</f>
        <v>5.7999999999997272</v>
      </c>
      <c r="X1994" s="2">
        <f>IFERROR((StockData[[#This Row],[CLOSE]]-StockData[[#This Row],[PREV. CLOSE]])/StockData[[#This Row],[PREV. CLOSE]],0)</f>
        <v>1.8443144238106484E-3</v>
      </c>
      <c r="Y1994" t="str">
        <f>IF(StockData[[#This Row],[Daily Return %]]&gt;0,"Gain",IF(StockData[[#This Row],[Daily Return %]]&lt;0,"Loss","No Change"))</f>
        <v>Gain</v>
      </c>
    </row>
    <row r="1995" spans="1:25" x14ac:dyDescent="0.3">
      <c r="A1995" s="1">
        <v>45985</v>
      </c>
      <c r="B1995" s="1" t="s">
        <v>2041</v>
      </c>
      <c r="C1995" s="1" t="s">
        <v>254</v>
      </c>
      <c r="D1995">
        <f>MONTH(StockData[[#This Row],[DATE]])</f>
        <v>11</v>
      </c>
      <c r="E1995">
        <v>2025</v>
      </c>
      <c r="F1995" t="s">
        <v>231</v>
      </c>
      <c r="G1995" t="str">
        <f>"Q"&amp;ROUNDUP(StockData[[#This Row],[Month Number]]/3,0)</f>
        <v>Q4</v>
      </c>
      <c r="H1995" s="1" t="s">
        <v>1565</v>
      </c>
      <c r="I1995" s="1" t="s">
        <v>1566</v>
      </c>
      <c r="J1995" t="s">
        <v>30</v>
      </c>
      <c r="K1995">
        <v>3158</v>
      </c>
      <c r="L1995">
        <v>3178.9</v>
      </c>
      <c r="M1995">
        <v>3131</v>
      </c>
      <c r="N1995">
        <v>3150.6</v>
      </c>
      <c r="O1995">
        <v>3134</v>
      </c>
      <c r="P1995">
        <v>3141.2</v>
      </c>
      <c r="Q1995">
        <v>3151.71</v>
      </c>
      <c r="R1995">
        <v>6703764</v>
      </c>
      <c r="S1995">
        <v>21128317183.5</v>
      </c>
      <c r="T1995">
        <v>176937</v>
      </c>
      <c r="U1995">
        <v>4763581</v>
      </c>
      <c r="V1995">
        <v>71.06</v>
      </c>
      <c r="W1995" s="3">
        <f>StockData[[#This Row],[CLOSE]]-StockData[[#This Row],[PREV. CLOSE]]</f>
        <v>-9.4000000000000909</v>
      </c>
      <c r="X1995" s="2">
        <f>IFERROR((StockData[[#This Row],[CLOSE]]-StockData[[#This Row],[PREV. CLOSE]])/StockData[[#This Row],[PREV. CLOSE]],0)</f>
        <v>-2.9835586872342065E-3</v>
      </c>
      <c r="Y1995" t="str">
        <f>IF(StockData[[#This Row],[Daily Return %]]&gt;0,"Gain",IF(StockData[[#This Row],[Daily Return %]]&lt;0,"Loss","No Change"))</f>
        <v>Loss</v>
      </c>
    </row>
    <row r="1996" spans="1:25" x14ac:dyDescent="0.3">
      <c r="A1996" s="1">
        <v>45986</v>
      </c>
      <c r="B1996" s="1" t="s">
        <v>2042</v>
      </c>
      <c r="C1996" s="1" t="s">
        <v>254</v>
      </c>
      <c r="D1996">
        <f>MONTH(StockData[[#This Row],[DATE]])</f>
        <v>11</v>
      </c>
      <c r="E1996">
        <v>2025</v>
      </c>
      <c r="F1996" t="s">
        <v>231</v>
      </c>
      <c r="G1996" t="str">
        <f>"Q"&amp;ROUNDUP(StockData[[#This Row],[Month Number]]/3,0)</f>
        <v>Q4</v>
      </c>
      <c r="H1996" s="1" t="s">
        <v>1565</v>
      </c>
      <c r="I1996" s="1" t="s">
        <v>1566</v>
      </c>
      <c r="J1996" t="s">
        <v>30</v>
      </c>
      <c r="K1996">
        <v>3145.3</v>
      </c>
      <c r="L1996">
        <v>3149.8</v>
      </c>
      <c r="M1996">
        <v>3115</v>
      </c>
      <c r="N1996">
        <v>3141.2</v>
      </c>
      <c r="O1996">
        <v>3115.7</v>
      </c>
      <c r="P1996">
        <v>3119.2</v>
      </c>
      <c r="Q1996">
        <v>3127.55</v>
      </c>
      <c r="R1996">
        <v>2737920</v>
      </c>
      <c r="S1996">
        <v>8562968101.6999998</v>
      </c>
      <c r="T1996">
        <v>144573</v>
      </c>
      <c r="U1996">
        <v>1619081</v>
      </c>
      <c r="V1996">
        <v>59.14</v>
      </c>
      <c r="W1996" s="3">
        <f>StockData[[#This Row],[CLOSE]]-StockData[[#This Row],[PREV. CLOSE]]</f>
        <v>-22</v>
      </c>
      <c r="X1996" s="2">
        <f>IFERROR((StockData[[#This Row],[CLOSE]]-StockData[[#This Row],[PREV. CLOSE]])/StockData[[#This Row],[PREV. CLOSE]],0)</f>
        <v>-7.0036928562332871E-3</v>
      </c>
      <c r="Y1996" t="str">
        <f>IF(StockData[[#This Row],[Daily Return %]]&gt;0,"Gain",IF(StockData[[#This Row],[Daily Return %]]&lt;0,"Loss","No Change"))</f>
        <v>Loss</v>
      </c>
    </row>
    <row r="1997" spans="1:25" x14ac:dyDescent="0.3">
      <c r="A1997" s="1">
        <v>45987</v>
      </c>
      <c r="B1997" s="1" t="s">
        <v>2043</v>
      </c>
      <c r="C1997" s="1" t="s">
        <v>254</v>
      </c>
      <c r="D1997">
        <f>MONTH(StockData[[#This Row],[DATE]])</f>
        <v>11</v>
      </c>
      <c r="E1997">
        <v>2025</v>
      </c>
      <c r="F1997" t="s">
        <v>231</v>
      </c>
      <c r="G1997" t="str">
        <f>"Q"&amp;ROUNDUP(StockData[[#This Row],[Month Number]]/3,0)</f>
        <v>Q4</v>
      </c>
      <c r="H1997" s="1" t="s">
        <v>1565</v>
      </c>
      <c r="I1997" s="1" t="s">
        <v>1566</v>
      </c>
      <c r="J1997" t="s">
        <v>30</v>
      </c>
      <c r="K1997">
        <v>3118.8</v>
      </c>
      <c r="L1997">
        <v>3178</v>
      </c>
      <c r="M1997">
        <v>3117</v>
      </c>
      <c r="N1997">
        <v>3119.2</v>
      </c>
      <c r="O1997">
        <v>3162.9</v>
      </c>
      <c r="P1997">
        <v>3162.9</v>
      </c>
      <c r="Q1997">
        <v>3157.95</v>
      </c>
      <c r="R1997">
        <v>2508527</v>
      </c>
      <c r="S1997">
        <v>7921809747</v>
      </c>
      <c r="T1997">
        <v>112405</v>
      </c>
      <c r="U1997">
        <v>1616953</v>
      </c>
      <c r="V1997">
        <v>64.459999999999994</v>
      </c>
      <c r="W1997" s="3">
        <f>StockData[[#This Row],[CLOSE]]-StockData[[#This Row],[PREV. CLOSE]]</f>
        <v>43.700000000000273</v>
      </c>
      <c r="X1997" s="2">
        <f>IFERROR((StockData[[#This Row],[CLOSE]]-StockData[[#This Row],[PREV. CLOSE]])/StockData[[#This Row],[PREV. CLOSE]],0)</f>
        <v>1.4010002564760283E-2</v>
      </c>
      <c r="Y1997" t="str">
        <f>IF(StockData[[#This Row],[Daily Return %]]&gt;0,"Gain",IF(StockData[[#This Row],[Daily Return %]]&lt;0,"Loss","No Change"))</f>
        <v>Gain</v>
      </c>
    </row>
    <row r="1998" spans="1:25" x14ac:dyDescent="0.3">
      <c r="A1998" s="1">
        <v>45988</v>
      </c>
      <c r="B1998" s="1" t="s">
        <v>2044</v>
      </c>
      <c r="C1998" s="1" t="s">
        <v>254</v>
      </c>
      <c r="D1998">
        <f>MONTH(StockData[[#This Row],[DATE]])</f>
        <v>11</v>
      </c>
      <c r="E1998">
        <v>2025</v>
      </c>
      <c r="F1998" t="s">
        <v>231</v>
      </c>
      <c r="G1998" t="str">
        <f>"Q"&amp;ROUNDUP(StockData[[#This Row],[Month Number]]/3,0)</f>
        <v>Q4</v>
      </c>
      <c r="H1998" s="1" t="s">
        <v>1565</v>
      </c>
      <c r="I1998" s="1" t="s">
        <v>1566</v>
      </c>
      <c r="J1998" t="s">
        <v>30</v>
      </c>
      <c r="K1998">
        <v>3180</v>
      </c>
      <c r="L1998">
        <v>3180</v>
      </c>
      <c r="M1998">
        <v>3125</v>
      </c>
      <c r="N1998">
        <v>3162.9</v>
      </c>
      <c r="O1998">
        <v>3134</v>
      </c>
      <c r="P1998">
        <v>3136.6</v>
      </c>
      <c r="Q1998">
        <v>3142.97</v>
      </c>
      <c r="R1998">
        <v>2836233</v>
      </c>
      <c r="S1998">
        <v>8914192099.1000004</v>
      </c>
      <c r="T1998">
        <v>171374</v>
      </c>
      <c r="U1998">
        <v>1656213</v>
      </c>
      <c r="V1998">
        <v>58.39</v>
      </c>
      <c r="W1998" s="3">
        <f>StockData[[#This Row],[CLOSE]]-StockData[[#This Row],[PREV. CLOSE]]</f>
        <v>-26.300000000000182</v>
      </c>
      <c r="X1998" s="2">
        <f>IFERROR((StockData[[#This Row],[CLOSE]]-StockData[[#This Row],[PREV. CLOSE]])/StockData[[#This Row],[PREV. CLOSE]],0)</f>
        <v>-8.3151538145373495E-3</v>
      </c>
      <c r="Y1998" t="str">
        <f>IF(StockData[[#This Row],[Daily Return %]]&gt;0,"Gain",IF(StockData[[#This Row],[Daily Return %]]&lt;0,"Loss","No Change"))</f>
        <v>Loss</v>
      </c>
    </row>
    <row r="1999" spans="1:25" x14ac:dyDescent="0.3">
      <c r="A1999" s="1">
        <v>45989</v>
      </c>
      <c r="B1999" s="1" t="s">
        <v>2045</v>
      </c>
      <c r="C1999" s="1" t="s">
        <v>254</v>
      </c>
      <c r="D1999">
        <f>MONTH(StockData[[#This Row],[DATE]])</f>
        <v>11</v>
      </c>
      <c r="E1999">
        <v>2025</v>
      </c>
      <c r="F1999" t="s">
        <v>231</v>
      </c>
      <c r="G1999" t="str">
        <f>"Q"&amp;ROUNDUP(StockData[[#This Row],[Month Number]]/3,0)</f>
        <v>Q4</v>
      </c>
      <c r="H1999" s="1" t="s">
        <v>1565</v>
      </c>
      <c r="I1999" s="1" t="s">
        <v>1566</v>
      </c>
      <c r="J1999" t="s">
        <v>30</v>
      </c>
      <c r="K1999">
        <v>3140</v>
      </c>
      <c r="L1999">
        <v>3147.3</v>
      </c>
      <c r="M1999">
        <v>3125</v>
      </c>
      <c r="N1999">
        <v>3136.6</v>
      </c>
      <c r="O1999">
        <v>3135.9</v>
      </c>
      <c r="P1999">
        <v>3137.5</v>
      </c>
      <c r="Q1999">
        <v>3137.82</v>
      </c>
      <c r="R1999">
        <v>1616690</v>
      </c>
      <c r="S1999">
        <v>5072888841.3000002</v>
      </c>
      <c r="T1999">
        <v>79463</v>
      </c>
      <c r="U1999">
        <v>1002178</v>
      </c>
      <c r="V1999">
        <v>61.99</v>
      </c>
      <c r="W1999" s="3">
        <f>StockData[[#This Row],[CLOSE]]-StockData[[#This Row],[PREV. CLOSE]]</f>
        <v>0.90000000000009095</v>
      </c>
      <c r="X1999" s="2">
        <f>IFERROR((StockData[[#This Row],[CLOSE]]-StockData[[#This Row],[PREV. CLOSE]])/StockData[[#This Row],[PREV. CLOSE]],0)</f>
        <v>2.869348976599155E-4</v>
      </c>
      <c r="Y1999" t="str">
        <f>IF(StockData[[#This Row],[Daily Return %]]&gt;0,"Gain",IF(StockData[[#This Row],[Daily Return %]]&lt;0,"Loss","No Change"))</f>
        <v>Gain</v>
      </c>
    </row>
    <row r="2000" spans="1:25" x14ac:dyDescent="0.3">
      <c r="A2000" s="1">
        <v>45992</v>
      </c>
      <c r="B2000" s="1" t="s">
        <v>2046</v>
      </c>
      <c r="C2000" s="1" t="s">
        <v>274</v>
      </c>
      <c r="D2000">
        <f>MONTH(StockData[[#This Row],[DATE]])</f>
        <v>12</v>
      </c>
      <c r="E2000">
        <v>2025</v>
      </c>
      <c r="F2000" t="s">
        <v>231</v>
      </c>
      <c r="G2000" t="str">
        <f>"Q"&amp;ROUNDUP(StockData[[#This Row],[Month Number]]/3,0)</f>
        <v>Q4</v>
      </c>
      <c r="H2000" s="1" t="s">
        <v>1565</v>
      </c>
      <c r="I2000" s="1" t="s">
        <v>1566</v>
      </c>
      <c r="J2000" t="s">
        <v>30</v>
      </c>
      <c r="K2000">
        <v>3137.9</v>
      </c>
      <c r="L2000">
        <v>3154</v>
      </c>
      <c r="M2000">
        <v>3122.2</v>
      </c>
      <c r="N2000">
        <v>3137.5</v>
      </c>
      <c r="O2000">
        <v>3138</v>
      </c>
      <c r="P2000">
        <v>3133.4</v>
      </c>
      <c r="Q2000">
        <v>3133.29</v>
      </c>
      <c r="R2000">
        <v>1747647</v>
      </c>
      <c r="S2000">
        <v>5475878282.1999998</v>
      </c>
      <c r="T2000">
        <v>130698</v>
      </c>
      <c r="U2000">
        <v>1072880</v>
      </c>
      <c r="V2000">
        <v>61.39</v>
      </c>
      <c r="W2000" s="3">
        <f>StockData[[#This Row],[CLOSE]]-StockData[[#This Row],[PREV. CLOSE]]</f>
        <v>-4.0999999999999091</v>
      </c>
      <c r="X2000" s="2">
        <f>IFERROR((StockData[[#This Row],[CLOSE]]-StockData[[#This Row],[PREV. CLOSE]])/StockData[[#This Row],[PREV. CLOSE]],0)</f>
        <v>-1.3067729083665049E-3</v>
      </c>
      <c r="Y2000" t="str">
        <f>IF(StockData[[#This Row],[Daily Return %]]&gt;0,"Gain",IF(StockData[[#This Row],[Daily Return %]]&lt;0,"Loss","No Change"))</f>
        <v>Loss</v>
      </c>
    </row>
    <row r="2001" spans="1:25" x14ac:dyDescent="0.3">
      <c r="A2001" s="1">
        <v>45993</v>
      </c>
      <c r="B2001" s="1" t="s">
        <v>2047</v>
      </c>
      <c r="C2001" s="1" t="s">
        <v>274</v>
      </c>
      <c r="D2001">
        <f>MONTH(StockData[[#This Row],[DATE]])</f>
        <v>12</v>
      </c>
      <c r="E2001">
        <v>2025</v>
      </c>
      <c r="F2001" t="s">
        <v>231</v>
      </c>
      <c r="G2001" t="str">
        <f>"Q"&amp;ROUNDUP(StockData[[#This Row],[Month Number]]/3,0)</f>
        <v>Q4</v>
      </c>
      <c r="H2001" s="1" t="s">
        <v>1565</v>
      </c>
      <c r="I2001" s="1" t="s">
        <v>1566</v>
      </c>
      <c r="J2001" t="s">
        <v>30</v>
      </c>
      <c r="K2001">
        <v>3131</v>
      </c>
      <c r="L2001">
        <v>3144</v>
      </c>
      <c r="M2001">
        <v>3120.4</v>
      </c>
      <c r="N2001">
        <v>3133.4</v>
      </c>
      <c r="O2001">
        <v>3137.5</v>
      </c>
      <c r="P2001">
        <v>3135.7</v>
      </c>
      <c r="Q2001">
        <v>3133.36</v>
      </c>
      <c r="R2001">
        <v>2512003</v>
      </c>
      <c r="S2001">
        <v>7871011640.6000004</v>
      </c>
      <c r="T2001">
        <v>127701</v>
      </c>
      <c r="U2001">
        <v>1603990</v>
      </c>
      <c r="V2001">
        <v>63.85</v>
      </c>
      <c r="W2001" s="3">
        <f>StockData[[#This Row],[CLOSE]]-StockData[[#This Row],[PREV. CLOSE]]</f>
        <v>2.2999999999997272</v>
      </c>
      <c r="X2001" s="2">
        <f>IFERROR((StockData[[#This Row],[CLOSE]]-StockData[[#This Row],[PREV. CLOSE]])/StockData[[#This Row],[PREV. CLOSE]],0)</f>
        <v>7.3402693559702784E-4</v>
      </c>
      <c r="Y2001" t="str">
        <f>IF(StockData[[#This Row],[Daily Return %]]&gt;0,"Gain",IF(StockData[[#This Row],[Daily Return %]]&lt;0,"Loss","No Change"))</f>
        <v>Gain</v>
      </c>
    </row>
    <row r="2002" spans="1:25" x14ac:dyDescent="0.3">
      <c r="A2002" s="1">
        <v>45994</v>
      </c>
      <c r="B2002" s="1" t="s">
        <v>2048</v>
      </c>
      <c r="C2002" s="1" t="s">
        <v>274</v>
      </c>
      <c r="D2002">
        <f>MONTH(StockData[[#This Row],[DATE]])</f>
        <v>12</v>
      </c>
      <c r="E2002">
        <v>2025</v>
      </c>
      <c r="F2002" t="s">
        <v>231</v>
      </c>
      <c r="G2002" t="str">
        <f>"Q"&amp;ROUNDUP(StockData[[#This Row],[Month Number]]/3,0)</f>
        <v>Q4</v>
      </c>
      <c r="H2002" s="1" t="s">
        <v>1565</v>
      </c>
      <c r="I2002" s="1" t="s">
        <v>1566</v>
      </c>
      <c r="J2002" t="s">
        <v>30</v>
      </c>
      <c r="K2002">
        <v>3140</v>
      </c>
      <c r="L2002">
        <v>3211.9</v>
      </c>
      <c r="M2002">
        <v>3139</v>
      </c>
      <c r="N2002">
        <v>3135.7</v>
      </c>
      <c r="O2002">
        <v>3180</v>
      </c>
      <c r="P2002">
        <v>3180</v>
      </c>
      <c r="Q2002">
        <v>3185.48</v>
      </c>
      <c r="R2002">
        <v>3952112</v>
      </c>
      <c r="S2002">
        <v>12589378283.4</v>
      </c>
      <c r="T2002">
        <v>192454</v>
      </c>
      <c r="U2002">
        <v>2122464</v>
      </c>
      <c r="V2002">
        <v>53.7</v>
      </c>
      <c r="W2002" s="3">
        <f>StockData[[#This Row],[CLOSE]]-StockData[[#This Row],[PREV. CLOSE]]</f>
        <v>44.300000000000182</v>
      </c>
      <c r="X2002" s="2">
        <f>IFERROR((StockData[[#This Row],[CLOSE]]-StockData[[#This Row],[PREV. CLOSE]])/StockData[[#This Row],[PREV. CLOSE]],0)</f>
        <v>1.4127627005134478E-2</v>
      </c>
      <c r="Y2002" t="str">
        <f>IF(StockData[[#This Row],[Daily Return %]]&gt;0,"Gain",IF(StockData[[#This Row],[Daily Return %]]&lt;0,"Loss","No Change"))</f>
        <v>Gain</v>
      </c>
    </row>
    <row r="2003" spans="1:25" x14ac:dyDescent="0.3">
      <c r="A2003" s="1">
        <v>45995</v>
      </c>
      <c r="B2003" s="1" t="s">
        <v>2049</v>
      </c>
      <c r="C2003" s="1" t="s">
        <v>274</v>
      </c>
      <c r="D2003">
        <f>MONTH(StockData[[#This Row],[DATE]])</f>
        <v>12</v>
      </c>
      <c r="E2003">
        <v>2025</v>
      </c>
      <c r="F2003" t="s">
        <v>231</v>
      </c>
      <c r="G2003" t="str">
        <f>"Q"&amp;ROUNDUP(StockData[[#This Row],[Month Number]]/3,0)</f>
        <v>Q4</v>
      </c>
      <c r="H2003" s="1" t="s">
        <v>1565</v>
      </c>
      <c r="I2003" s="1" t="s">
        <v>1566</v>
      </c>
      <c r="J2003" t="s">
        <v>30</v>
      </c>
      <c r="K2003">
        <v>3194</v>
      </c>
      <c r="L2003">
        <v>3250</v>
      </c>
      <c r="M2003">
        <v>3187.4</v>
      </c>
      <c r="N2003">
        <v>3180</v>
      </c>
      <c r="O2003">
        <v>3227</v>
      </c>
      <c r="P2003">
        <v>3229.2</v>
      </c>
      <c r="Q2003">
        <v>3231.21</v>
      </c>
      <c r="R2003">
        <v>5025905</v>
      </c>
      <c r="S2003">
        <v>16239749623.200001</v>
      </c>
      <c r="T2003">
        <v>185585</v>
      </c>
      <c r="U2003">
        <v>3363573</v>
      </c>
      <c r="V2003">
        <v>66.92</v>
      </c>
      <c r="W2003" s="3">
        <f>StockData[[#This Row],[CLOSE]]-StockData[[#This Row],[PREV. CLOSE]]</f>
        <v>49.199999999999818</v>
      </c>
      <c r="X2003" s="2">
        <f>IFERROR((StockData[[#This Row],[CLOSE]]-StockData[[#This Row],[PREV. CLOSE]])/StockData[[#This Row],[PREV. CLOSE]],0)</f>
        <v>1.5471698113207489E-2</v>
      </c>
      <c r="Y2003" t="str">
        <f>IF(StockData[[#This Row],[Daily Return %]]&gt;0,"Gain",IF(StockData[[#This Row],[Daily Return %]]&lt;0,"Loss","No Change"))</f>
        <v>Gain</v>
      </c>
    </row>
    <row r="2004" spans="1:25" x14ac:dyDescent="0.3">
      <c r="A2004" s="1">
        <v>45996</v>
      </c>
      <c r="B2004" s="1" t="s">
        <v>2050</v>
      </c>
      <c r="C2004" s="1" t="s">
        <v>274</v>
      </c>
      <c r="D2004">
        <f>MONTH(StockData[[#This Row],[DATE]])</f>
        <v>12</v>
      </c>
      <c r="E2004">
        <v>2025</v>
      </c>
      <c r="F2004" t="s">
        <v>231</v>
      </c>
      <c r="G2004" t="str">
        <f>"Q"&amp;ROUNDUP(StockData[[#This Row],[Month Number]]/3,0)</f>
        <v>Q4</v>
      </c>
      <c r="H2004" s="1" t="s">
        <v>1565</v>
      </c>
      <c r="I2004" s="1" t="s">
        <v>1566</v>
      </c>
      <c r="J2004" t="s">
        <v>30</v>
      </c>
      <c r="K2004">
        <v>3230</v>
      </c>
      <c r="L2004">
        <v>3271.6</v>
      </c>
      <c r="M2004">
        <v>3222.4</v>
      </c>
      <c r="N2004">
        <v>3229.2</v>
      </c>
      <c r="O2004">
        <v>3241</v>
      </c>
      <c r="P2004">
        <v>3238.2</v>
      </c>
      <c r="Q2004">
        <v>3246.03</v>
      </c>
      <c r="R2004">
        <v>5244013</v>
      </c>
      <c r="S2004">
        <v>17022214888.299999</v>
      </c>
      <c r="T2004">
        <v>178219</v>
      </c>
      <c r="U2004">
        <v>3239404</v>
      </c>
      <c r="V2004">
        <v>61.77</v>
      </c>
      <c r="W2004" s="3">
        <f>StockData[[#This Row],[CLOSE]]-StockData[[#This Row],[PREV. CLOSE]]</f>
        <v>9</v>
      </c>
      <c r="X2004" s="2">
        <f>IFERROR((StockData[[#This Row],[CLOSE]]-StockData[[#This Row],[PREV. CLOSE]])/StockData[[#This Row],[PREV. CLOSE]],0)</f>
        <v>2.787068004459309E-3</v>
      </c>
      <c r="Y2004" t="str">
        <f>IF(StockData[[#This Row],[Daily Return %]]&gt;0,"Gain",IF(StockData[[#This Row],[Daily Return %]]&lt;0,"Loss","No Change"))</f>
        <v>Gain</v>
      </c>
    </row>
    <row r="2005" spans="1:25" x14ac:dyDescent="0.3">
      <c r="A2005" s="1">
        <v>45999</v>
      </c>
      <c r="B2005" s="1" t="s">
        <v>2051</v>
      </c>
      <c r="C2005" s="1" t="s">
        <v>274</v>
      </c>
      <c r="D2005">
        <f>MONTH(StockData[[#This Row],[DATE]])</f>
        <v>12</v>
      </c>
      <c r="E2005">
        <v>2025</v>
      </c>
      <c r="F2005" t="s">
        <v>231</v>
      </c>
      <c r="G2005" t="str">
        <f>"Q"&amp;ROUNDUP(StockData[[#This Row],[Month Number]]/3,0)</f>
        <v>Q4</v>
      </c>
      <c r="H2005" s="1" t="s">
        <v>1565</v>
      </c>
      <c r="I2005" s="1" t="s">
        <v>1566</v>
      </c>
      <c r="J2005" t="s">
        <v>30</v>
      </c>
      <c r="K2005">
        <v>3243</v>
      </c>
      <c r="L2005">
        <v>3259.9</v>
      </c>
      <c r="M2005">
        <v>3208.6</v>
      </c>
      <c r="N2005">
        <v>3238.2</v>
      </c>
      <c r="O2005">
        <v>3237.9</v>
      </c>
      <c r="P2005">
        <v>3236.5</v>
      </c>
      <c r="Q2005">
        <v>3236.92</v>
      </c>
      <c r="R2005">
        <v>2544725</v>
      </c>
      <c r="S2005">
        <v>8237058645.8999996</v>
      </c>
      <c r="T2005">
        <v>121186</v>
      </c>
      <c r="U2005">
        <v>1536350</v>
      </c>
      <c r="V2005">
        <v>60.37</v>
      </c>
      <c r="W2005" s="3">
        <f>StockData[[#This Row],[CLOSE]]-StockData[[#This Row],[PREV. CLOSE]]</f>
        <v>-1.6999999999998181</v>
      </c>
      <c r="X2005" s="2">
        <f>IFERROR((StockData[[#This Row],[CLOSE]]-StockData[[#This Row],[PREV. CLOSE]])/StockData[[#This Row],[PREV. CLOSE]],0)</f>
        <v>-5.2498301525533261E-4</v>
      </c>
      <c r="Y2005" t="str">
        <f>IF(StockData[[#This Row],[Daily Return %]]&gt;0,"Gain",IF(StockData[[#This Row],[Daily Return %]]&lt;0,"Loss","No Change"))</f>
        <v>Loss</v>
      </c>
    </row>
    <row r="2006" spans="1:25" x14ac:dyDescent="0.3">
      <c r="A2006" s="1">
        <v>46000</v>
      </c>
      <c r="B2006" s="1" t="s">
        <v>2052</v>
      </c>
      <c r="C2006" s="1" t="s">
        <v>274</v>
      </c>
      <c r="D2006">
        <f>MONTH(StockData[[#This Row],[DATE]])</f>
        <v>12</v>
      </c>
      <c r="E2006">
        <v>2025</v>
      </c>
      <c r="F2006" t="s">
        <v>231</v>
      </c>
      <c r="G2006" t="str">
        <f>"Q"&amp;ROUNDUP(StockData[[#This Row],[Month Number]]/3,0)</f>
        <v>Q4</v>
      </c>
      <c r="H2006" s="1" t="s">
        <v>1565</v>
      </c>
      <c r="I2006" s="1" t="s">
        <v>1566</v>
      </c>
      <c r="J2006" t="s">
        <v>30</v>
      </c>
      <c r="K2006">
        <v>3230</v>
      </c>
      <c r="L2006">
        <v>3233.7</v>
      </c>
      <c r="M2006">
        <v>3181.2</v>
      </c>
      <c r="N2006">
        <v>3236.5</v>
      </c>
      <c r="O2006">
        <v>3208</v>
      </c>
      <c r="P2006">
        <v>3208.3</v>
      </c>
      <c r="Q2006">
        <v>3201.08</v>
      </c>
      <c r="R2006">
        <v>2734893</v>
      </c>
      <c r="S2006">
        <v>8754608897.6000004</v>
      </c>
      <c r="T2006">
        <v>138787</v>
      </c>
      <c r="U2006">
        <v>1262341</v>
      </c>
      <c r="V2006">
        <v>46.16</v>
      </c>
      <c r="W2006" s="3">
        <f>StockData[[#This Row],[CLOSE]]-StockData[[#This Row],[PREV. CLOSE]]</f>
        <v>-28.199999999999818</v>
      </c>
      <c r="X2006" s="2">
        <f>IFERROR((StockData[[#This Row],[CLOSE]]-StockData[[#This Row],[PREV. CLOSE]])/StockData[[#This Row],[PREV. CLOSE]],0)</f>
        <v>-8.7131160203923422E-3</v>
      </c>
      <c r="Y2006" t="str">
        <f>IF(StockData[[#This Row],[Daily Return %]]&gt;0,"Gain",IF(StockData[[#This Row],[Daily Return %]]&lt;0,"Loss","No Change"))</f>
        <v>Loss</v>
      </c>
    </row>
    <row r="2007" spans="1:25" x14ac:dyDescent="0.3">
      <c r="A2007" s="1">
        <v>46001</v>
      </c>
      <c r="B2007" s="1" t="s">
        <v>2053</v>
      </c>
      <c r="C2007" s="1" t="s">
        <v>274</v>
      </c>
      <c r="D2007">
        <f>MONTH(StockData[[#This Row],[DATE]])</f>
        <v>12</v>
      </c>
      <c r="E2007">
        <v>2025</v>
      </c>
      <c r="F2007" t="s">
        <v>231</v>
      </c>
      <c r="G2007" t="str">
        <f>"Q"&amp;ROUNDUP(StockData[[#This Row],[Month Number]]/3,0)</f>
        <v>Q4</v>
      </c>
      <c r="H2007" s="1" t="s">
        <v>1565</v>
      </c>
      <c r="I2007" s="1" t="s">
        <v>1566</v>
      </c>
      <c r="J2007" t="s">
        <v>30</v>
      </c>
      <c r="K2007">
        <v>3225</v>
      </c>
      <c r="L2007">
        <v>3225</v>
      </c>
      <c r="M2007">
        <v>3178.1</v>
      </c>
      <c r="N2007">
        <v>3208.3</v>
      </c>
      <c r="O2007">
        <v>3185</v>
      </c>
      <c r="P2007">
        <v>3189.2</v>
      </c>
      <c r="Q2007">
        <v>3191.56</v>
      </c>
      <c r="R2007">
        <v>1386849</v>
      </c>
      <c r="S2007">
        <v>4426207513.5</v>
      </c>
      <c r="T2007">
        <v>82261</v>
      </c>
      <c r="U2007">
        <v>722010</v>
      </c>
      <c r="V2007">
        <v>52.06</v>
      </c>
      <c r="W2007" s="3">
        <f>StockData[[#This Row],[CLOSE]]-StockData[[#This Row],[PREV. CLOSE]]</f>
        <v>-19.100000000000364</v>
      </c>
      <c r="X2007" s="2">
        <f>IFERROR((StockData[[#This Row],[CLOSE]]-StockData[[#This Row],[PREV. CLOSE]])/StockData[[#This Row],[PREV. CLOSE]],0)</f>
        <v>-5.9533086058038099E-3</v>
      </c>
      <c r="Y2007" t="str">
        <f>IF(StockData[[#This Row],[Daily Return %]]&gt;0,"Gain",IF(StockData[[#This Row],[Daily Return %]]&lt;0,"Loss","No Change"))</f>
        <v>Loss</v>
      </c>
    </row>
    <row r="2008" spans="1:25" x14ac:dyDescent="0.3">
      <c r="A2008" s="1">
        <v>46002</v>
      </c>
      <c r="B2008" s="1" t="s">
        <v>2054</v>
      </c>
      <c r="C2008" s="1" t="s">
        <v>274</v>
      </c>
      <c r="D2008">
        <f>MONTH(StockData[[#This Row],[DATE]])</f>
        <v>12</v>
      </c>
      <c r="E2008">
        <v>2025</v>
      </c>
      <c r="F2008" t="s">
        <v>231</v>
      </c>
      <c r="G2008" t="str">
        <f>"Q"&amp;ROUNDUP(StockData[[#This Row],[Month Number]]/3,0)</f>
        <v>Q4</v>
      </c>
      <c r="H2008" s="1" t="s">
        <v>1565</v>
      </c>
      <c r="I2008" s="1" t="s">
        <v>1566</v>
      </c>
      <c r="J2008" t="s">
        <v>30</v>
      </c>
      <c r="K2008">
        <v>3205</v>
      </c>
      <c r="L2008">
        <v>3208.4</v>
      </c>
      <c r="M2008">
        <v>3153.1</v>
      </c>
      <c r="N2008">
        <v>3189.2</v>
      </c>
      <c r="O2008">
        <v>3193.9</v>
      </c>
      <c r="P2008">
        <v>3191.9</v>
      </c>
      <c r="Q2008">
        <v>3184.35</v>
      </c>
      <c r="R2008">
        <v>1914362</v>
      </c>
      <c r="S2008">
        <v>6095995407.3000002</v>
      </c>
      <c r="T2008">
        <v>100793</v>
      </c>
      <c r="U2008">
        <v>944111</v>
      </c>
      <c r="V2008">
        <v>49.32</v>
      </c>
      <c r="W2008" s="3">
        <f>StockData[[#This Row],[CLOSE]]-StockData[[#This Row],[PREV. CLOSE]]</f>
        <v>2.7000000000002728</v>
      </c>
      <c r="X2008" s="2">
        <f>IFERROR((StockData[[#This Row],[CLOSE]]-StockData[[#This Row],[PREV. CLOSE]])/StockData[[#This Row],[PREV. CLOSE]],0)</f>
        <v>8.4660729963635802E-4</v>
      </c>
      <c r="Y2008" t="str">
        <f>IF(StockData[[#This Row],[Daily Return %]]&gt;0,"Gain",IF(StockData[[#This Row],[Daily Return %]]&lt;0,"Loss","No Change"))</f>
        <v>Gain</v>
      </c>
    </row>
    <row r="2009" spans="1:25" x14ac:dyDescent="0.3">
      <c r="A2009" s="1">
        <v>46003</v>
      </c>
      <c r="B2009" s="1" t="s">
        <v>2055</v>
      </c>
      <c r="C2009" s="1" t="s">
        <v>274</v>
      </c>
      <c r="D2009">
        <f>MONTH(StockData[[#This Row],[DATE]])</f>
        <v>12</v>
      </c>
      <c r="E2009">
        <v>2025</v>
      </c>
      <c r="F2009" t="s">
        <v>231</v>
      </c>
      <c r="G2009" t="str">
        <f>"Q"&amp;ROUNDUP(StockData[[#This Row],[Month Number]]/3,0)</f>
        <v>Q4</v>
      </c>
      <c r="H2009" s="1" t="s">
        <v>1565</v>
      </c>
      <c r="I2009" s="1" t="s">
        <v>1566</v>
      </c>
      <c r="J2009" t="s">
        <v>30</v>
      </c>
      <c r="K2009">
        <v>3197.7</v>
      </c>
      <c r="L2009">
        <v>3223</v>
      </c>
      <c r="M2009">
        <v>3185.7</v>
      </c>
      <c r="N2009">
        <v>3191.9</v>
      </c>
      <c r="O2009">
        <v>3220.1</v>
      </c>
      <c r="P2009">
        <v>3220.5</v>
      </c>
      <c r="Q2009">
        <v>3209.12</v>
      </c>
      <c r="R2009">
        <v>1146554</v>
      </c>
      <c r="S2009">
        <v>3679424706.9000001</v>
      </c>
      <c r="T2009">
        <v>83968</v>
      </c>
      <c r="U2009">
        <v>740058</v>
      </c>
      <c r="V2009">
        <v>64.55</v>
      </c>
      <c r="W2009" s="3">
        <f>StockData[[#This Row],[CLOSE]]-StockData[[#This Row],[PREV. CLOSE]]</f>
        <v>28.599999999999909</v>
      </c>
      <c r="X2009" s="2">
        <f>IFERROR((StockData[[#This Row],[CLOSE]]-StockData[[#This Row],[PREV. CLOSE]])/StockData[[#This Row],[PREV. CLOSE]],0)</f>
        <v>8.9601804567811996E-3</v>
      </c>
      <c r="Y2009" t="str">
        <f>IF(StockData[[#This Row],[Daily Return %]]&gt;0,"Gain",IF(StockData[[#This Row],[Daily Return %]]&lt;0,"Loss","No Change"))</f>
        <v>Gain</v>
      </c>
    </row>
    <row r="2010" spans="1:25" x14ac:dyDescent="0.3">
      <c r="A2010" s="1">
        <v>46006</v>
      </c>
      <c r="B2010" s="1" t="s">
        <v>2056</v>
      </c>
      <c r="C2010" s="1" t="s">
        <v>274</v>
      </c>
      <c r="D2010">
        <f>MONTH(StockData[[#This Row],[DATE]])</f>
        <v>12</v>
      </c>
      <c r="E2010">
        <v>2025</v>
      </c>
      <c r="F2010" t="s">
        <v>231</v>
      </c>
      <c r="G2010" t="str">
        <f>"Q"&amp;ROUNDUP(StockData[[#This Row],[Month Number]]/3,0)</f>
        <v>Q4</v>
      </c>
      <c r="H2010" s="1" t="s">
        <v>1565</v>
      </c>
      <c r="I2010" s="1" t="s">
        <v>1566</v>
      </c>
      <c r="J2010" t="s">
        <v>30</v>
      </c>
      <c r="K2010">
        <v>3211.1</v>
      </c>
      <c r="L2010">
        <v>3238.2</v>
      </c>
      <c r="M2010">
        <v>3197.3</v>
      </c>
      <c r="N2010">
        <v>3220.5</v>
      </c>
      <c r="O2010">
        <v>3227</v>
      </c>
      <c r="P2010">
        <v>3230.2</v>
      </c>
      <c r="Q2010">
        <v>3220.97</v>
      </c>
      <c r="R2010">
        <v>1562190</v>
      </c>
      <c r="S2010">
        <v>5031766680.6999998</v>
      </c>
      <c r="T2010">
        <v>107289</v>
      </c>
      <c r="U2010">
        <v>970452</v>
      </c>
      <c r="V2010">
        <v>62.12</v>
      </c>
      <c r="W2010" s="3">
        <f>StockData[[#This Row],[CLOSE]]-StockData[[#This Row],[PREV. CLOSE]]</f>
        <v>9.6999999999998181</v>
      </c>
      <c r="X2010" s="2">
        <f>IFERROR((StockData[[#This Row],[CLOSE]]-StockData[[#This Row],[PREV. CLOSE]])/StockData[[#This Row],[PREV. CLOSE]],0)</f>
        <v>3.0119546654245669E-3</v>
      </c>
      <c r="Y2010" t="str">
        <f>IF(StockData[[#This Row],[Daily Return %]]&gt;0,"Gain",IF(StockData[[#This Row],[Daily Return %]]&lt;0,"Loss","No Change"))</f>
        <v>Gain</v>
      </c>
    </row>
    <row r="2011" spans="1:25" x14ac:dyDescent="0.3">
      <c r="A2011" s="1">
        <v>46007</v>
      </c>
      <c r="B2011" s="1" t="s">
        <v>2057</v>
      </c>
      <c r="C2011" s="1" t="s">
        <v>274</v>
      </c>
      <c r="D2011">
        <f>MONTH(StockData[[#This Row],[DATE]])</f>
        <v>12</v>
      </c>
      <c r="E2011">
        <v>2025</v>
      </c>
      <c r="F2011" t="s">
        <v>231</v>
      </c>
      <c r="G2011" t="str">
        <f>"Q"&amp;ROUNDUP(StockData[[#This Row],[Month Number]]/3,0)</f>
        <v>Q4</v>
      </c>
      <c r="H2011" s="1" t="s">
        <v>1565</v>
      </c>
      <c r="I2011" s="1" t="s">
        <v>1566</v>
      </c>
      <c r="J2011" t="s">
        <v>30</v>
      </c>
      <c r="K2011">
        <v>3220</v>
      </c>
      <c r="L2011">
        <v>3220</v>
      </c>
      <c r="M2011">
        <v>3191.1</v>
      </c>
      <c r="N2011">
        <v>3230.2</v>
      </c>
      <c r="O2011">
        <v>3206.6</v>
      </c>
      <c r="P2011">
        <v>3205.1</v>
      </c>
      <c r="Q2011">
        <v>3204.68</v>
      </c>
      <c r="R2011">
        <v>1734623</v>
      </c>
      <c r="S2011">
        <v>5558913487.8000002</v>
      </c>
      <c r="T2011">
        <v>97265</v>
      </c>
      <c r="U2011">
        <v>1029972</v>
      </c>
      <c r="V2011">
        <v>59.38</v>
      </c>
      <c r="W2011" s="3">
        <f>StockData[[#This Row],[CLOSE]]-StockData[[#This Row],[PREV. CLOSE]]</f>
        <v>-25.099999999999909</v>
      </c>
      <c r="X2011" s="2">
        <f>IFERROR((StockData[[#This Row],[CLOSE]]-StockData[[#This Row],[PREV. CLOSE]])/StockData[[#This Row],[PREV. CLOSE]],0)</f>
        <v>-7.7704166924648351E-3</v>
      </c>
      <c r="Y2011" t="str">
        <f>IF(StockData[[#This Row],[Daily Return %]]&gt;0,"Gain",IF(StockData[[#This Row],[Daily Return %]]&lt;0,"Loss","No Change"))</f>
        <v>Loss</v>
      </c>
    </row>
    <row r="2012" spans="1:25" x14ac:dyDescent="0.3">
      <c r="A2012" s="1">
        <v>46008</v>
      </c>
      <c r="B2012" s="1" t="s">
        <v>2058</v>
      </c>
      <c r="C2012" s="1" t="s">
        <v>274</v>
      </c>
      <c r="D2012">
        <f>MONTH(StockData[[#This Row],[DATE]])</f>
        <v>12</v>
      </c>
      <c r="E2012">
        <v>2025</v>
      </c>
      <c r="F2012" t="s">
        <v>231</v>
      </c>
      <c r="G2012" t="str">
        <f>"Q"&amp;ROUNDUP(StockData[[#This Row],[Month Number]]/3,0)</f>
        <v>Q4</v>
      </c>
      <c r="H2012" s="1" t="s">
        <v>1565</v>
      </c>
      <c r="I2012" s="1" t="s">
        <v>1566</v>
      </c>
      <c r="J2012" t="s">
        <v>30</v>
      </c>
      <c r="K2012">
        <v>3200.5</v>
      </c>
      <c r="L2012">
        <v>3236.9</v>
      </c>
      <c r="M2012">
        <v>3200.5</v>
      </c>
      <c r="N2012">
        <v>3205.1</v>
      </c>
      <c r="O2012">
        <v>3217.8</v>
      </c>
      <c r="P2012">
        <v>3217.8</v>
      </c>
      <c r="Q2012">
        <v>3218.6</v>
      </c>
      <c r="R2012">
        <v>1376350</v>
      </c>
      <c r="S2012">
        <v>4429915958.6999998</v>
      </c>
      <c r="T2012">
        <v>88357</v>
      </c>
      <c r="U2012">
        <v>821318</v>
      </c>
      <c r="V2012">
        <v>59.67</v>
      </c>
      <c r="W2012" s="3">
        <f>StockData[[#This Row],[CLOSE]]-StockData[[#This Row],[PREV. CLOSE]]</f>
        <v>12.700000000000273</v>
      </c>
      <c r="X2012" s="2">
        <f>IFERROR((StockData[[#This Row],[CLOSE]]-StockData[[#This Row],[PREV. CLOSE]])/StockData[[#This Row],[PREV. CLOSE]],0)</f>
        <v>3.9624348694269366E-3</v>
      </c>
      <c r="Y2012" t="str">
        <f>IF(StockData[[#This Row],[Daily Return %]]&gt;0,"Gain",IF(StockData[[#This Row],[Daily Return %]]&lt;0,"Loss","No Change"))</f>
        <v>Gain</v>
      </c>
    </row>
    <row r="2013" spans="1:25" x14ac:dyDescent="0.3">
      <c r="A2013" s="1">
        <v>46009</v>
      </c>
      <c r="B2013" s="1" t="s">
        <v>2059</v>
      </c>
      <c r="C2013" s="1" t="s">
        <v>274</v>
      </c>
      <c r="D2013">
        <f>MONTH(StockData[[#This Row],[DATE]])</f>
        <v>12</v>
      </c>
      <c r="E2013">
        <v>2025</v>
      </c>
      <c r="F2013" t="s">
        <v>231</v>
      </c>
      <c r="G2013" t="str">
        <f>"Q"&amp;ROUNDUP(StockData[[#This Row],[Month Number]]/3,0)</f>
        <v>Q4</v>
      </c>
      <c r="H2013" s="1" t="s">
        <v>1565</v>
      </c>
      <c r="I2013" s="1" t="s">
        <v>1566</v>
      </c>
      <c r="J2013" t="s">
        <v>30</v>
      </c>
      <c r="K2013">
        <v>3228</v>
      </c>
      <c r="L2013">
        <v>3287.8</v>
      </c>
      <c r="M2013">
        <v>3221</v>
      </c>
      <c r="N2013">
        <v>3217.8</v>
      </c>
      <c r="O2013">
        <v>3281.2</v>
      </c>
      <c r="P2013">
        <v>3280.8</v>
      </c>
      <c r="Q2013">
        <v>3260.45</v>
      </c>
      <c r="R2013">
        <v>2307422</v>
      </c>
      <c r="S2013">
        <v>7523225819.8000002</v>
      </c>
      <c r="T2013">
        <v>166551</v>
      </c>
      <c r="U2013">
        <v>1185210</v>
      </c>
      <c r="V2013">
        <v>51.37</v>
      </c>
      <c r="W2013" s="3">
        <f>StockData[[#This Row],[CLOSE]]-StockData[[#This Row],[PREV. CLOSE]]</f>
        <v>63</v>
      </c>
      <c r="X2013" s="2">
        <f>IFERROR((StockData[[#This Row],[CLOSE]]-StockData[[#This Row],[PREV. CLOSE]])/StockData[[#This Row],[PREV. CLOSE]],0)</f>
        <v>1.9578594070482937E-2</v>
      </c>
      <c r="Y2013" t="str">
        <f>IF(StockData[[#This Row],[Daily Return %]]&gt;0,"Gain",IF(StockData[[#This Row],[Daily Return %]]&lt;0,"Loss","No Change"))</f>
        <v>Gain</v>
      </c>
    </row>
    <row r="2014" spans="1:25" x14ac:dyDescent="0.3">
      <c r="A2014" s="1">
        <v>46010</v>
      </c>
      <c r="B2014" s="1" t="s">
        <v>2060</v>
      </c>
      <c r="C2014" s="1" t="s">
        <v>274</v>
      </c>
      <c r="D2014">
        <f>MONTH(StockData[[#This Row],[DATE]])</f>
        <v>12</v>
      </c>
      <c r="E2014">
        <v>2025</v>
      </c>
      <c r="F2014" t="s">
        <v>231</v>
      </c>
      <c r="G2014" t="str">
        <f>"Q"&amp;ROUNDUP(StockData[[#This Row],[Month Number]]/3,0)</f>
        <v>Q4</v>
      </c>
      <c r="H2014" s="1" t="s">
        <v>1565</v>
      </c>
      <c r="I2014" s="1" t="s">
        <v>1566</v>
      </c>
      <c r="J2014" t="s">
        <v>30</v>
      </c>
      <c r="K2014">
        <v>3299</v>
      </c>
      <c r="L2014">
        <v>3317.9</v>
      </c>
      <c r="M2014">
        <v>3278.8</v>
      </c>
      <c r="N2014">
        <v>3280.8</v>
      </c>
      <c r="O2014">
        <v>3285</v>
      </c>
      <c r="P2014">
        <v>3282</v>
      </c>
      <c r="Q2014">
        <v>3295</v>
      </c>
      <c r="R2014">
        <v>3902511</v>
      </c>
      <c r="S2014">
        <v>12858780664.299999</v>
      </c>
      <c r="T2014">
        <v>122711</v>
      </c>
      <c r="U2014">
        <v>2437494</v>
      </c>
      <c r="V2014">
        <v>62.46</v>
      </c>
      <c r="W2014" s="3">
        <f>StockData[[#This Row],[CLOSE]]-StockData[[#This Row],[PREV. CLOSE]]</f>
        <v>1.1999999999998181</v>
      </c>
      <c r="X2014" s="2">
        <f>IFERROR((StockData[[#This Row],[CLOSE]]-StockData[[#This Row],[PREV. CLOSE]])/StockData[[#This Row],[PREV. CLOSE]],0)</f>
        <v>3.6576444769562854E-4</v>
      </c>
      <c r="Y2014" t="str">
        <f>IF(StockData[[#This Row],[Daily Return %]]&gt;0,"Gain",IF(StockData[[#This Row],[Daily Return %]]&lt;0,"Loss","No Change"))</f>
        <v>Gain</v>
      </c>
    </row>
    <row r="2015" spans="1:25" x14ac:dyDescent="0.3">
      <c r="A2015" s="1">
        <v>46013</v>
      </c>
      <c r="B2015" s="1" t="s">
        <v>2061</v>
      </c>
      <c r="C2015" s="1" t="s">
        <v>274</v>
      </c>
      <c r="D2015">
        <f>MONTH(StockData[[#This Row],[DATE]])</f>
        <v>12</v>
      </c>
      <c r="E2015">
        <v>2025</v>
      </c>
      <c r="F2015" t="s">
        <v>231</v>
      </c>
      <c r="G2015" t="str">
        <f>"Q"&amp;ROUNDUP(StockData[[#This Row],[Month Number]]/3,0)</f>
        <v>Q4</v>
      </c>
      <c r="H2015" s="1" t="s">
        <v>1565</v>
      </c>
      <c r="I2015" s="1" t="s">
        <v>1566</v>
      </c>
      <c r="J2015" t="s">
        <v>30</v>
      </c>
      <c r="K2015">
        <v>3310</v>
      </c>
      <c r="L2015">
        <v>3328.6</v>
      </c>
      <c r="M2015">
        <v>3291</v>
      </c>
      <c r="N2015">
        <v>3282</v>
      </c>
      <c r="O2015">
        <v>3324.9</v>
      </c>
      <c r="P2015">
        <v>3324.9</v>
      </c>
      <c r="Q2015">
        <v>3314.14</v>
      </c>
      <c r="R2015">
        <v>2632816</v>
      </c>
      <c r="S2015">
        <v>8725523457.1000004</v>
      </c>
      <c r="T2015">
        <v>101733</v>
      </c>
      <c r="U2015">
        <v>1733705</v>
      </c>
      <c r="V2015">
        <v>65.849999999999994</v>
      </c>
      <c r="W2015" s="3">
        <f>StockData[[#This Row],[CLOSE]]-StockData[[#This Row],[PREV. CLOSE]]</f>
        <v>42.900000000000091</v>
      </c>
      <c r="X2015" s="2">
        <f>IFERROR((StockData[[#This Row],[CLOSE]]-StockData[[#This Row],[PREV. CLOSE]])/StockData[[#This Row],[PREV. CLOSE]],0)</f>
        <v>1.3071297989031106E-2</v>
      </c>
      <c r="Y2015" t="str">
        <f>IF(StockData[[#This Row],[Daily Return %]]&gt;0,"Gain",IF(StockData[[#This Row],[Daily Return %]]&lt;0,"Loss","No Change"))</f>
        <v>Gain</v>
      </c>
    </row>
    <row r="2016" spans="1:25" x14ac:dyDescent="0.3">
      <c r="A2016" s="1">
        <v>46014</v>
      </c>
      <c r="B2016" s="1" t="s">
        <v>2062</v>
      </c>
      <c r="C2016" s="1" t="s">
        <v>274</v>
      </c>
      <c r="D2016">
        <f>MONTH(StockData[[#This Row],[DATE]])</f>
        <v>12</v>
      </c>
      <c r="E2016">
        <v>2025</v>
      </c>
      <c r="F2016" t="s">
        <v>231</v>
      </c>
      <c r="G2016" t="str">
        <f>"Q"&amp;ROUNDUP(StockData[[#This Row],[Month Number]]/3,0)</f>
        <v>Q4</v>
      </c>
      <c r="H2016" s="1" t="s">
        <v>1565</v>
      </c>
      <c r="I2016" s="1" t="s">
        <v>1566</v>
      </c>
      <c r="J2016" t="s">
        <v>30</v>
      </c>
      <c r="K2016">
        <v>3319.9</v>
      </c>
      <c r="L2016">
        <v>3319.9</v>
      </c>
      <c r="M2016">
        <v>3293.5</v>
      </c>
      <c r="N2016">
        <v>3324.9</v>
      </c>
      <c r="O2016">
        <v>3305.1</v>
      </c>
      <c r="P2016">
        <v>3310</v>
      </c>
      <c r="Q2016">
        <v>3304.76</v>
      </c>
      <c r="R2016">
        <v>2365420</v>
      </c>
      <c r="S2016">
        <v>7817155849.8999996</v>
      </c>
      <c r="T2016">
        <v>139216</v>
      </c>
      <c r="U2016">
        <v>1069663</v>
      </c>
      <c r="V2016">
        <v>45.22</v>
      </c>
      <c r="W2016" s="3">
        <f>StockData[[#This Row],[CLOSE]]-StockData[[#This Row],[PREV. CLOSE]]</f>
        <v>-14.900000000000091</v>
      </c>
      <c r="X2016" s="2">
        <f>IFERROR((StockData[[#This Row],[CLOSE]]-StockData[[#This Row],[PREV. CLOSE]])/StockData[[#This Row],[PREV. CLOSE]],0)</f>
        <v>-4.4813377845950523E-3</v>
      </c>
      <c r="Y2016" t="str">
        <f>IF(StockData[[#This Row],[Daily Return %]]&gt;0,"Gain",IF(StockData[[#This Row],[Daily Return %]]&lt;0,"Loss","No Change"))</f>
        <v>Loss</v>
      </c>
    </row>
    <row r="2017" spans="1:25" x14ac:dyDescent="0.3">
      <c r="A2017" s="1">
        <v>46015</v>
      </c>
      <c r="B2017" s="1" t="s">
        <v>2063</v>
      </c>
      <c r="C2017" s="1" t="s">
        <v>274</v>
      </c>
      <c r="D2017">
        <f>MONTH(StockData[[#This Row],[DATE]])</f>
        <v>12</v>
      </c>
      <c r="E2017">
        <v>2025</v>
      </c>
      <c r="F2017" t="s">
        <v>231</v>
      </c>
      <c r="G2017" t="str">
        <f>"Q"&amp;ROUNDUP(StockData[[#This Row],[Month Number]]/3,0)</f>
        <v>Q4</v>
      </c>
      <c r="H2017" s="1" t="s">
        <v>1565</v>
      </c>
      <c r="I2017" s="1" t="s">
        <v>1566</v>
      </c>
      <c r="J2017" t="s">
        <v>30</v>
      </c>
      <c r="K2017">
        <v>3304.1</v>
      </c>
      <c r="L2017">
        <v>3327.1</v>
      </c>
      <c r="M2017">
        <v>3296.1</v>
      </c>
      <c r="N2017">
        <v>3310</v>
      </c>
      <c r="O2017">
        <v>3313.1</v>
      </c>
      <c r="P2017">
        <v>3319</v>
      </c>
      <c r="Q2017">
        <v>3312.41</v>
      </c>
      <c r="R2017">
        <v>1367708</v>
      </c>
      <c r="S2017">
        <v>4530413590.8999996</v>
      </c>
      <c r="T2017">
        <v>84873</v>
      </c>
      <c r="U2017">
        <v>753755</v>
      </c>
      <c r="V2017">
        <v>55.11</v>
      </c>
      <c r="W2017" s="3">
        <f>StockData[[#This Row],[CLOSE]]-StockData[[#This Row],[PREV. CLOSE]]</f>
        <v>9</v>
      </c>
      <c r="X2017" s="2">
        <f>IFERROR((StockData[[#This Row],[CLOSE]]-StockData[[#This Row],[PREV. CLOSE]])/StockData[[#This Row],[PREV. CLOSE]],0)</f>
        <v>2.7190332326283988E-3</v>
      </c>
      <c r="Y2017" t="str">
        <f>IF(StockData[[#This Row],[Daily Return %]]&gt;0,"Gain",IF(StockData[[#This Row],[Daily Return %]]&lt;0,"Loss","No Change"))</f>
        <v>Gain</v>
      </c>
    </row>
    <row r="2018" spans="1:25" x14ac:dyDescent="0.3">
      <c r="A2018" s="1">
        <v>46017</v>
      </c>
      <c r="B2018" s="1" t="s">
        <v>2064</v>
      </c>
      <c r="C2018" s="1" t="s">
        <v>274</v>
      </c>
      <c r="D2018">
        <f>MONTH(StockData[[#This Row],[DATE]])</f>
        <v>12</v>
      </c>
      <c r="E2018">
        <v>2025</v>
      </c>
      <c r="F2018" t="s">
        <v>231</v>
      </c>
      <c r="G2018" t="str">
        <f>"Q"&amp;ROUNDUP(StockData[[#This Row],[Month Number]]/3,0)</f>
        <v>Q4</v>
      </c>
      <c r="H2018" s="1" t="s">
        <v>1565</v>
      </c>
      <c r="I2018" s="1" t="s">
        <v>1566</v>
      </c>
      <c r="J2018" t="s">
        <v>30</v>
      </c>
      <c r="K2018">
        <v>3313.1</v>
      </c>
      <c r="L2018">
        <v>3320</v>
      </c>
      <c r="M2018">
        <v>3271.8</v>
      </c>
      <c r="N2018">
        <v>3319</v>
      </c>
      <c r="O2018">
        <v>3276.8</v>
      </c>
      <c r="P2018">
        <v>3280</v>
      </c>
      <c r="Q2018">
        <v>3287.91</v>
      </c>
      <c r="R2018">
        <v>1176664</v>
      </c>
      <c r="S2018">
        <v>3868759940.5999999</v>
      </c>
      <c r="T2018">
        <v>89363</v>
      </c>
      <c r="U2018">
        <v>738341</v>
      </c>
      <c r="V2018">
        <v>62.75</v>
      </c>
      <c r="W2018" s="3">
        <f>StockData[[#This Row],[CLOSE]]-StockData[[#This Row],[PREV. CLOSE]]</f>
        <v>-39</v>
      </c>
      <c r="X2018" s="2">
        <f>IFERROR((StockData[[#This Row],[CLOSE]]-StockData[[#This Row],[PREV. CLOSE]])/StockData[[#This Row],[PREV. CLOSE]],0)</f>
        <v>-1.1750527267249171E-2</v>
      </c>
      <c r="Y2018" t="str">
        <f>IF(StockData[[#This Row],[Daily Return %]]&gt;0,"Gain",IF(StockData[[#This Row],[Daily Return %]]&lt;0,"Loss","No Change"))</f>
        <v>Loss</v>
      </c>
    </row>
    <row r="2019" spans="1:25" x14ac:dyDescent="0.3">
      <c r="A2019" s="1">
        <v>46020</v>
      </c>
      <c r="B2019" s="1" t="s">
        <v>2065</v>
      </c>
      <c r="C2019" s="1" t="s">
        <v>274</v>
      </c>
      <c r="D2019">
        <f>MONTH(StockData[[#This Row],[DATE]])</f>
        <v>12</v>
      </c>
      <c r="E2019">
        <v>2025</v>
      </c>
      <c r="F2019" t="s">
        <v>231</v>
      </c>
      <c r="G2019" t="str">
        <f>"Q"&amp;ROUNDUP(StockData[[#This Row],[Month Number]]/3,0)</f>
        <v>Q4</v>
      </c>
      <c r="H2019" s="1" t="s">
        <v>1565</v>
      </c>
      <c r="I2019" s="1" t="s">
        <v>1566</v>
      </c>
      <c r="J2019" t="s">
        <v>30</v>
      </c>
      <c r="K2019">
        <v>3280</v>
      </c>
      <c r="L2019">
        <v>3288</v>
      </c>
      <c r="M2019">
        <v>3242.9</v>
      </c>
      <c r="N2019">
        <v>3280</v>
      </c>
      <c r="O2019">
        <v>3256</v>
      </c>
      <c r="P2019">
        <v>3251.5</v>
      </c>
      <c r="Q2019">
        <v>3254.98</v>
      </c>
      <c r="R2019">
        <v>2079473</v>
      </c>
      <c r="S2019">
        <v>6768650796.3999996</v>
      </c>
      <c r="T2019">
        <v>117390</v>
      </c>
      <c r="U2019">
        <v>1403152</v>
      </c>
      <c r="V2019">
        <v>67.48</v>
      </c>
      <c r="W2019" s="3">
        <f>StockData[[#This Row],[CLOSE]]-StockData[[#This Row],[PREV. CLOSE]]</f>
        <v>-28.5</v>
      </c>
      <c r="X2019" s="2">
        <f>IFERROR((StockData[[#This Row],[CLOSE]]-StockData[[#This Row],[PREV. CLOSE]])/StockData[[#This Row],[PREV. CLOSE]],0)</f>
        <v>-8.6890243902439032E-3</v>
      </c>
      <c r="Y2019" t="str">
        <f>IF(StockData[[#This Row],[Daily Return %]]&gt;0,"Gain",IF(StockData[[#This Row],[Daily Return %]]&lt;0,"Loss","No Change"))</f>
        <v>Loss</v>
      </c>
    </row>
    <row r="2020" spans="1:25" x14ac:dyDescent="0.3">
      <c r="A2020" s="1">
        <v>46021</v>
      </c>
      <c r="B2020" s="1" t="s">
        <v>2066</v>
      </c>
      <c r="C2020" s="1" t="s">
        <v>274</v>
      </c>
      <c r="D2020">
        <f>MONTH(StockData[[#This Row],[DATE]])</f>
        <v>12</v>
      </c>
      <c r="E2020">
        <v>2025</v>
      </c>
      <c r="F2020" t="s">
        <v>231</v>
      </c>
      <c r="G2020" t="str">
        <f>"Q"&amp;ROUNDUP(StockData[[#This Row],[Month Number]]/3,0)</f>
        <v>Q4</v>
      </c>
      <c r="H2020" s="1" t="s">
        <v>1565</v>
      </c>
      <c r="I2020" s="1" t="s">
        <v>1566</v>
      </c>
      <c r="J2020" t="s">
        <v>30</v>
      </c>
      <c r="K2020">
        <v>3250</v>
      </c>
      <c r="L2020">
        <v>3267.5</v>
      </c>
      <c r="M2020">
        <v>3239.5</v>
      </c>
      <c r="N2020">
        <v>3251.5</v>
      </c>
      <c r="O2020">
        <v>3255</v>
      </c>
      <c r="P2020">
        <v>3246.8</v>
      </c>
      <c r="Q2020">
        <v>3250.64</v>
      </c>
      <c r="R2020">
        <v>2807593</v>
      </c>
      <c r="S2020">
        <v>9126473823.5</v>
      </c>
      <c r="T2020">
        <v>184541</v>
      </c>
      <c r="U2020">
        <v>1939014</v>
      </c>
      <c r="V2020">
        <v>69.06</v>
      </c>
      <c r="W2020" s="3">
        <f>StockData[[#This Row],[CLOSE]]-StockData[[#This Row],[PREV. CLOSE]]</f>
        <v>-4.6999999999998181</v>
      </c>
      <c r="X2020" s="2">
        <f>IFERROR((StockData[[#This Row],[CLOSE]]-StockData[[#This Row],[PREV. CLOSE]])/StockData[[#This Row],[PREV. CLOSE]],0)</f>
        <v>-1.4454866984468147E-3</v>
      </c>
      <c r="Y2020" t="str">
        <f>IF(StockData[[#This Row],[Daily Return %]]&gt;0,"Gain",IF(StockData[[#This Row],[Daily Return %]]&lt;0,"Loss","No Change"))</f>
        <v>Loss</v>
      </c>
    </row>
    <row r="2021" spans="1:25" x14ac:dyDescent="0.3">
      <c r="A2021" s="1">
        <v>46022</v>
      </c>
      <c r="B2021" s="1" t="s">
        <v>2067</v>
      </c>
      <c r="C2021" s="1" t="s">
        <v>274</v>
      </c>
      <c r="D2021">
        <f>MONTH(StockData[[#This Row],[DATE]])</f>
        <v>12</v>
      </c>
      <c r="E2021">
        <v>2025</v>
      </c>
      <c r="F2021" t="s">
        <v>231</v>
      </c>
      <c r="G2021" t="str">
        <f>"Q"&amp;ROUNDUP(StockData[[#This Row],[Month Number]]/3,0)</f>
        <v>Q4</v>
      </c>
      <c r="H2021" s="1" t="s">
        <v>1565</v>
      </c>
      <c r="I2021" s="1" t="s">
        <v>1566</v>
      </c>
      <c r="J2021" t="s">
        <v>30</v>
      </c>
      <c r="K2021">
        <v>3240</v>
      </c>
      <c r="L2021">
        <v>3246</v>
      </c>
      <c r="M2021">
        <v>3198.5</v>
      </c>
      <c r="N2021">
        <v>3246.8</v>
      </c>
      <c r="O2021">
        <v>3210</v>
      </c>
      <c r="P2021">
        <v>3206.2</v>
      </c>
      <c r="Q2021">
        <v>3216.08</v>
      </c>
      <c r="R2021">
        <v>3362634</v>
      </c>
      <c r="S2021">
        <v>10814502991.9</v>
      </c>
      <c r="T2021">
        <v>145683</v>
      </c>
      <c r="U2021">
        <v>2428193</v>
      </c>
      <c r="V2021">
        <v>72.209999999999994</v>
      </c>
      <c r="W2021" s="3">
        <f>StockData[[#This Row],[CLOSE]]-StockData[[#This Row],[PREV. CLOSE]]</f>
        <v>-40.600000000000364</v>
      </c>
      <c r="X2021" s="2">
        <f>IFERROR((StockData[[#This Row],[CLOSE]]-StockData[[#This Row],[PREV. CLOSE]])/StockData[[#This Row],[PREV. CLOSE]],0)</f>
        <v>-1.2504619933473069E-2</v>
      </c>
      <c r="Y2021" t="str">
        <f>IF(StockData[[#This Row],[Daily Return %]]&gt;0,"Gain",IF(StockData[[#This Row],[Daily Return %]]&lt;0,"Loss","No Change"))</f>
        <v>Loss</v>
      </c>
    </row>
    <row r="2022" spans="1:25" x14ac:dyDescent="0.3">
      <c r="A2022" s="1">
        <v>45292</v>
      </c>
      <c r="B2022" s="1" t="s">
        <v>2068</v>
      </c>
      <c r="C2022" s="1" t="s">
        <v>26</v>
      </c>
      <c r="D2022">
        <f>MONTH(StockData[[#This Row],[DATE]])</f>
        <v>1</v>
      </c>
      <c r="E2022">
        <v>2024</v>
      </c>
      <c r="F2022" t="s">
        <v>27</v>
      </c>
      <c r="G2022" t="str">
        <f>"Q"&amp;ROUNDUP(StockData[[#This Row],[Month Number]]/3,0)</f>
        <v>Q1</v>
      </c>
      <c r="H2022" s="1" t="s">
        <v>2069</v>
      </c>
      <c r="I2022" s="1" t="s">
        <v>1566</v>
      </c>
      <c r="J2022" t="s">
        <v>30</v>
      </c>
      <c r="K2022">
        <v>473</v>
      </c>
      <c r="L2022">
        <v>483.5</v>
      </c>
      <c r="M2022">
        <v>468.3</v>
      </c>
      <c r="N2022">
        <v>471.3</v>
      </c>
      <c r="O2022">
        <v>474.8</v>
      </c>
      <c r="P2022">
        <v>477.15</v>
      </c>
      <c r="Q2022">
        <v>477.34</v>
      </c>
      <c r="R2022">
        <v>10173639</v>
      </c>
      <c r="S2022">
        <v>4856283990.3000002</v>
      </c>
      <c r="T2022">
        <v>139809</v>
      </c>
      <c r="U2022">
        <v>3043928</v>
      </c>
      <c r="V2022">
        <v>29.92</v>
      </c>
      <c r="W2022" s="3">
        <f>StockData[[#This Row],[CLOSE]]-StockData[[#This Row],[PREV. CLOSE]]</f>
        <v>5.8499999999999659</v>
      </c>
      <c r="X2022" s="2">
        <f>IFERROR((StockData[[#This Row],[CLOSE]]-StockData[[#This Row],[PREV. CLOSE]])/StockData[[#This Row],[PREV. CLOSE]],0)</f>
        <v>1.2412476129853524E-2</v>
      </c>
      <c r="Y2022" t="str">
        <f>IF(StockData[[#This Row],[Daily Return %]]&gt;0,"Gain",IF(StockData[[#This Row],[Daily Return %]]&lt;0,"Loss","No Change"))</f>
        <v>Gain</v>
      </c>
    </row>
    <row r="2023" spans="1:25" x14ac:dyDescent="0.3">
      <c r="A2023" s="1">
        <v>45293</v>
      </c>
      <c r="B2023" s="1" t="s">
        <v>2070</v>
      </c>
      <c r="C2023" s="1" t="s">
        <v>26</v>
      </c>
      <c r="D2023">
        <f>MONTH(StockData[[#This Row],[DATE]])</f>
        <v>1</v>
      </c>
      <c r="E2023">
        <v>2024</v>
      </c>
      <c r="F2023" t="s">
        <v>27</v>
      </c>
      <c r="G2023" t="str">
        <f>"Q"&amp;ROUNDUP(StockData[[#This Row],[Month Number]]/3,0)</f>
        <v>Q1</v>
      </c>
      <c r="H2023" s="1" t="s">
        <v>2069</v>
      </c>
      <c r="I2023" s="1" t="s">
        <v>1566</v>
      </c>
      <c r="J2023" t="s">
        <v>30</v>
      </c>
      <c r="K2023">
        <v>478</v>
      </c>
      <c r="L2023">
        <v>478</v>
      </c>
      <c r="M2023">
        <v>464.3</v>
      </c>
      <c r="N2023">
        <v>477.15</v>
      </c>
      <c r="O2023">
        <v>469.55</v>
      </c>
      <c r="P2023">
        <v>469.2</v>
      </c>
      <c r="Q2023">
        <v>469.7</v>
      </c>
      <c r="R2023">
        <v>7141257</v>
      </c>
      <c r="S2023">
        <v>3354229294</v>
      </c>
      <c r="T2023">
        <v>124248</v>
      </c>
      <c r="U2023">
        <v>2628348</v>
      </c>
      <c r="V2023">
        <v>36.81</v>
      </c>
      <c r="W2023" s="3">
        <f>StockData[[#This Row],[CLOSE]]-StockData[[#This Row],[PREV. CLOSE]]</f>
        <v>-7.9499999999999886</v>
      </c>
      <c r="X2023" s="2">
        <f>IFERROR((StockData[[#This Row],[CLOSE]]-StockData[[#This Row],[PREV. CLOSE]])/StockData[[#This Row],[PREV. CLOSE]],0)</f>
        <v>-1.6661427224143328E-2</v>
      </c>
      <c r="Y2023" t="str">
        <f>IF(StockData[[#This Row],[Daily Return %]]&gt;0,"Gain",IF(StockData[[#This Row],[Daily Return %]]&lt;0,"Loss","No Change"))</f>
        <v>Loss</v>
      </c>
    </row>
    <row r="2024" spans="1:25" x14ac:dyDescent="0.3">
      <c r="A2024" s="1">
        <v>45294</v>
      </c>
      <c r="B2024" s="1" t="s">
        <v>2071</v>
      </c>
      <c r="C2024" s="1" t="s">
        <v>26</v>
      </c>
      <c r="D2024">
        <f>MONTH(StockData[[#This Row],[DATE]])</f>
        <v>1</v>
      </c>
      <c r="E2024">
        <v>2024</v>
      </c>
      <c r="F2024" t="s">
        <v>27</v>
      </c>
      <c r="G2024" t="str">
        <f>"Q"&amp;ROUNDUP(StockData[[#This Row],[Month Number]]/3,0)</f>
        <v>Q1</v>
      </c>
      <c r="H2024" s="1" t="s">
        <v>2069</v>
      </c>
      <c r="I2024" s="1" t="s">
        <v>1566</v>
      </c>
      <c r="J2024" t="s">
        <v>30</v>
      </c>
      <c r="K2024">
        <v>463.9</v>
      </c>
      <c r="L2024">
        <v>463.9</v>
      </c>
      <c r="M2024">
        <v>455</v>
      </c>
      <c r="N2024">
        <v>469.2</v>
      </c>
      <c r="O2024">
        <v>456</v>
      </c>
      <c r="P2024">
        <v>455.9</v>
      </c>
      <c r="Q2024">
        <v>458.42</v>
      </c>
      <c r="R2024">
        <v>9767182</v>
      </c>
      <c r="S2024">
        <v>4477457367.0500002</v>
      </c>
      <c r="T2024">
        <v>208213</v>
      </c>
      <c r="U2024">
        <v>4420494</v>
      </c>
      <c r="V2024">
        <v>45.26</v>
      </c>
      <c r="W2024" s="3">
        <f>StockData[[#This Row],[CLOSE]]-StockData[[#This Row],[PREV. CLOSE]]</f>
        <v>-13.300000000000011</v>
      </c>
      <c r="X2024" s="2">
        <f>IFERROR((StockData[[#This Row],[CLOSE]]-StockData[[#This Row],[PREV. CLOSE]])/StockData[[#This Row],[PREV. CLOSE]],0)</f>
        <v>-2.8346121057118524E-2</v>
      </c>
      <c r="Y2024" t="str">
        <f>IF(StockData[[#This Row],[Daily Return %]]&gt;0,"Gain",IF(StockData[[#This Row],[Daily Return %]]&lt;0,"Loss","No Change"))</f>
        <v>Loss</v>
      </c>
    </row>
    <row r="2025" spans="1:25" x14ac:dyDescent="0.3">
      <c r="A2025" s="1">
        <v>45295</v>
      </c>
      <c r="B2025" s="1" t="s">
        <v>2072</v>
      </c>
      <c r="C2025" s="1" t="s">
        <v>26</v>
      </c>
      <c r="D2025">
        <f>MONTH(StockData[[#This Row],[DATE]])</f>
        <v>1</v>
      </c>
      <c r="E2025">
        <v>2024</v>
      </c>
      <c r="F2025" t="s">
        <v>27</v>
      </c>
      <c r="G2025" t="str">
        <f>"Q"&amp;ROUNDUP(StockData[[#This Row],[Month Number]]/3,0)</f>
        <v>Q1</v>
      </c>
      <c r="H2025" s="1" t="s">
        <v>2069</v>
      </c>
      <c r="I2025" s="1" t="s">
        <v>1566</v>
      </c>
      <c r="J2025" t="s">
        <v>30</v>
      </c>
      <c r="K2025">
        <v>457</v>
      </c>
      <c r="L2025">
        <v>459.85</v>
      </c>
      <c r="M2025">
        <v>451.4</v>
      </c>
      <c r="N2025">
        <v>455.9</v>
      </c>
      <c r="O2025">
        <v>452.45</v>
      </c>
      <c r="P2025">
        <v>452.4</v>
      </c>
      <c r="Q2025">
        <v>454.67</v>
      </c>
      <c r="R2025">
        <v>7585168</v>
      </c>
      <c r="S2025">
        <v>3448736823.6500001</v>
      </c>
      <c r="T2025">
        <v>152999</v>
      </c>
      <c r="U2025">
        <v>3295903</v>
      </c>
      <c r="V2025">
        <v>43.45</v>
      </c>
      <c r="W2025" s="3">
        <f>StockData[[#This Row],[CLOSE]]-StockData[[#This Row],[PREV. CLOSE]]</f>
        <v>-3.5</v>
      </c>
      <c r="X2025" s="2">
        <f>IFERROR((StockData[[#This Row],[CLOSE]]-StockData[[#This Row],[PREV. CLOSE]])/StockData[[#This Row],[PREV. CLOSE]],0)</f>
        <v>-7.6771221759157713E-3</v>
      </c>
      <c r="Y2025" t="str">
        <f>IF(StockData[[#This Row],[Daily Return %]]&gt;0,"Gain",IF(StockData[[#This Row],[Daily Return %]]&lt;0,"Loss","No Change"))</f>
        <v>Loss</v>
      </c>
    </row>
    <row r="2026" spans="1:25" x14ac:dyDescent="0.3">
      <c r="A2026" s="1">
        <v>45296</v>
      </c>
      <c r="B2026" s="1" t="s">
        <v>2073</v>
      </c>
      <c r="C2026" s="1" t="s">
        <v>26</v>
      </c>
      <c r="D2026">
        <f>MONTH(StockData[[#This Row],[DATE]])</f>
        <v>1</v>
      </c>
      <c r="E2026">
        <v>2024</v>
      </c>
      <c r="F2026" t="s">
        <v>27</v>
      </c>
      <c r="G2026" t="str">
        <f>"Q"&amp;ROUNDUP(StockData[[#This Row],[Month Number]]/3,0)</f>
        <v>Q1</v>
      </c>
      <c r="H2026" s="1" t="s">
        <v>2069</v>
      </c>
      <c r="I2026" s="1" t="s">
        <v>1566</v>
      </c>
      <c r="J2026" t="s">
        <v>30</v>
      </c>
      <c r="K2026">
        <v>455.05</v>
      </c>
      <c r="L2026">
        <v>463</v>
      </c>
      <c r="M2026">
        <v>453.5</v>
      </c>
      <c r="N2026">
        <v>452.4</v>
      </c>
      <c r="O2026">
        <v>456.05</v>
      </c>
      <c r="P2026">
        <v>456.6</v>
      </c>
      <c r="Q2026">
        <v>458.35</v>
      </c>
      <c r="R2026">
        <v>8444565</v>
      </c>
      <c r="S2026">
        <v>3870600023.9499998</v>
      </c>
      <c r="T2026">
        <v>177606</v>
      </c>
      <c r="U2026">
        <v>2532447</v>
      </c>
      <c r="V2026">
        <v>29.99</v>
      </c>
      <c r="W2026" s="3">
        <f>StockData[[#This Row],[CLOSE]]-StockData[[#This Row],[PREV. CLOSE]]</f>
        <v>4.2000000000000455</v>
      </c>
      <c r="X2026" s="2">
        <f>IFERROR((StockData[[#This Row],[CLOSE]]-StockData[[#This Row],[PREV. CLOSE]])/StockData[[#This Row],[PREV. CLOSE]],0)</f>
        <v>9.2838196286473152E-3</v>
      </c>
      <c r="Y2026" t="str">
        <f>IF(StockData[[#This Row],[Daily Return %]]&gt;0,"Gain",IF(StockData[[#This Row],[Daily Return %]]&lt;0,"Loss","No Change"))</f>
        <v>Gain</v>
      </c>
    </row>
    <row r="2027" spans="1:25" x14ac:dyDescent="0.3">
      <c r="A2027" s="1">
        <v>45299</v>
      </c>
      <c r="B2027" s="1" t="s">
        <v>2074</v>
      </c>
      <c r="C2027" s="1" t="s">
        <v>26</v>
      </c>
      <c r="D2027">
        <f>MONTH(StockData[[#This Row],[DATE]])</f>
        <v>1</v>
      </c>
      <c r="E2027">
        <v>2024</v>
      </c>
      <c r="F2027" t="s">
        <v>27</v>
      </c>
      <c r="G2027" t="str">
        <f>"Q"&amp;ROUNDUP(StockData[[#This Row],[Month Number]]/3,0)</f>
        <v>Q1</v>
      </c>
      <c r="H2027" s="1" t="s">
        <v>2069</v>
      </c>
      <c r="I2027" s="1" t="s">
        <v>1566</v>
      </c>
      <c r="J2027" t="s">
        <v>30</v>
      </c>
      <c r="K2027">
        <v>457.5</v>
      </c>
      <c r="L2027">
        <v>460</v>
      </c>
      <c r="M2027">
        <v>449.05</v>
      </c>
      <c r="N2027">
        <v>456.6</v>
      </c>
      <c r="O2027">
        <v>450.6</v>
      </c>
      <c r="P2027">
        <v>450.35</v>
      </c>
      <c r="Q2027">
        <v>453.95</v>
      </c>
      <c r="R2027">
        <v>5041443</v>
      </c>
      <c r="S2027">
        <v>2288576121.25</v>
      </c>
      <c r="T2027">
        <v>122009</v>
      </c>
      <c r="U2027">
        <v>1882835</v>
      </c>
      <c r="V2027">
        <v>37.35</v>
      </c>
      <c r="W2027" s="3">
        <f>StockData[[#This Row],[CLOSE]]-StockData[[#This Row],[PREV. CLOSE]]</f>
        <v>-6.25</v>
      </c>
      <c r="X2027" s="2">
        <f>IFERROR((StockData[[#This Row],[CLOSE]]-StockData[[#This Row],[PREV. CLOSE]])/StockData[[#This Row],[PREV. CLOSE]],0)</f>
        <v>-1.3688129653964081E-2</v>
      </c>
      <c r="Y2027" t="str">
        <f>IF(StockData[[#This Row],[Daily Return %]]&gt;0,"Gain",IF(StockData[[#This Row],[Daily Return %]]&lt;0,"Loss","No Change"))</f>
        <v>Loss</v>
      </c>
    </row>
    <row r="2028" spans="1:25" x14ac:dyDescent="0.3">
      <c r="A2028" s="1">
        <v>45300</v>
      </c>
      <c r="B2028" s="1" t="s">
        <v>2075</v>
      </c>
      <c r="C2028" s="1" t="s">
        <v>26</v>
      </c>
      <c r="D2028">
        <f>MONTH(StockData[[#This Row],[DATE]])</f>
        <v>1</v>
      </c>
      <c r="E2028">
        <v>2024</v>
      </c>
      <c r="F2028" t="s">
        <v>27</v>
      </c>
      <c r="G2028" t="str">
        <f>"Q"&amp;ROUNDUP(StockData[[#This Row],[Month Number]]/3,0)</f>
        <v>Q1</v>
      </c>
      <c r="H2028" s="1" t="s">
        <v>2069</v>
      </c>
      <c r="I2028" s="1" t="s">
        <v>1566</v>
      </c>
      <c r="J2028" t="s">
        <v>30</v>
      </c>
      <c r="K2028">
        <v>458</v>
      </c>
      <c r="L2028">
        <v>462.5</v>
      </c>
      <c r="M2028">
        <v>449.95</v>
      </c>
      <c r="N2028">
        <v>450.35</v>
      </c>
      <c r="O2028">
        <v>451.5</v>
      </c>
      <c r="P2028">
        <v>450.75</v>
      </c>
      <c r="Q2028">
        <v>456.18</v>
      </c>
      <c r="R2028">
        <v>7232524</v>
      </c>
      <c r="S2028">
        <v>3299300580.5999999</v>
      </c>
      <c r="T2028">
        <v>135994</v>
      </c>
      <c r="U2028">
        <v>2491631</v>
      </c>
      <c r="V2028">
        <v>34.450000000000003</v>
      </c>
      <c r="W2028" s="3">
        <f>StockData[[#This Row],[CLOSE]]-StockData[[#This Row],[PREV. CLOSE]]</f>
        <v>0.39999999999997726</v>
      </c>
      <c r="X2028" s="2">
        <f>IFERROR((StockData[[#This Row],[CLOSE]]-StockData[[#This Row],[PREV. CLOSE]])/StockData[[#This Row],[PREV. CLOSE]],0)</f>
        <v>8.8819806816915119E-4</v>
      </c>
      <c r="Y2028" t="str">
        <f>IF(StockData[[#This Row],[Daily Return %]]&gt;0,"Gain",IF(StockData[[#This Row],[Daily Return %]]&lt;0,"Loss","No Change"))</f>
        <v>Gain</v>
      </c>
    </row>
    <row r="2029" spans="1:25" x14ac:dyDescent="0.3">
      <c r="A2029" s="1">
        <v>45301</v>
      </c>
      <c r="B2029" s="1" t="s">
        <v>2076</v>
      </c>
      <c r="C2029" s="1" t="s">
        <v>26</v>
      </c>
      <c r="D2029">
        <f>MONTH(StockData[[#This Row],[DATE]])</f>
        <v>1</v>
      </c>
      <c r="E2029">
        <v>2024</v>
      </c>
      <c r="F2029" t="s">
        <v>27</v>
      </c>
      <c r="G2029" t="str">
        <f>"Q"&amp;ROUNDUP(StockData[[#This Row],[Month Number]]/3,0)</f>
        <v>Q1</v>
      </c>
      <c r="H2029" s="1" t="s">
        <v>2069</v>
      </c>
      <c r="I2029" s="1" t="s">
        <v>1566</v>
      </c>
      <c r="J2029" t="s">
        <v>30</v>
      </c>
      <c r="K2029">
        <v>451.45</v>
      </c>
      <c r="L2029">
        <v>456</v>
      </c>
      <c r="M2029">
        <v>449</v>
      </c>
      <c r="N2029">
        <v>450.75</v>
      </c>
      <c r="O2029">
        <v>455.65</v>
      </c>
      <c r="P2029">
        <v>453.6</v>
      </c>
      <c r="Q2029">
        <v>452.29</v>
      </c>
      <c r="R2029">
        <v>4437338</v>
      </c>
      <c r="S2029">
        <v>2006949671.7</v>
      </c>
      <c r="T2029">
        <v>91350</v>
      </c>
      <c r="U2029">
        <v>1456951</v>
      </c>
      <c r="V2029">
        <v>32.83</v>
      </c>
      <c r="W2029" s="3">
        <f>StockData[[#This Row],[CLOSE]]-StockData[[#This Row],[PREV. CLOSE]]</f>
        <v>2.8500000000000227</v>
      </c>
      <c r="X2029" s="2">
        <f>IFERROR((StockData[[#This Row],[CLOSE]]-StockData[[#This Row],[PREV. CLOSE]])/StockData[[#This Row],[PREV. CLOSE]],0)</f>
        <v>6.32279534109822E-3</v>
      </c>
      <c r="Y2029" t="str">
        <f>IF(StockData[[#This Row],[Daily Return %]]&gt;0,"Gain",IF(StockData[[#This Row],[Daily Return %]]&lt;0,"Loss","No Change"))</f>
        <v>Gain</v>
      </c>
    </row>
    <row r="2030" spans="1:25" x14ac:dyDescent="0.3">
      <c r="A2030" s="1">
        <v>45302</v>
      </c>
      <c r="B2030" s="1" t="s">
        <v>2077</v>
      </c>
      <c r="C2030" s="1" t="s">
        <v>26</v>
      </c>
      <c r="D2030">
        <f>MONTH(StockData[[#This Row],[DATE]])</f>
        <v>1</v>
      </c>
      <c r="E2030">
        <v>2024</v>
      </c>
      <c r="F2030" t="s">
        <v>27</v>
      </c>
      <c r="G2030" t="str">
        <f>"Q"&amp;ROUNDUP(StockData[[#This Row],[Month Number]]/3,0)</f>
        <v>Q1</v>
      </c>
      <c r="H2030" s="1" t="s">
        <v>2069</v>
      </c>
      <c r="I2030" s="1" t="s">
        <v>1566</v>
      </c>
      <c r="J2030" t="s">
        <v>30</v>
      </c>
      <c r="K2030">
        <v>454.95</v>
      </c>
      <c r="L2030">
        <v>456.9</v>
      </c>
      <c r="M2030">
        <v>446.7</v>
      </c>
      <c r="N2030">
        <v>453.6</v>
      </c>
      <c r="O2030">
        <v>448.55</v>
      </c>
      <c r="P2030">
        <v>448.2</v>
      </c>
      <c r="Q2030">
        <v>451.39</v>
      </c>
      <c r="R2030">
        <v>4319409</v>
      </c>
      <c r="S2030">
        <v>1949738022.6500001</v>
      </c>
      <c r="T2030">
        <v>114196</v>
      </c>
      <c r="U2030">
        <v>1624924</v>
      </c>
      <c r="V2030">
        <v>37.619999999999997</v>
      </c>
      <c r="W2030" s="3">
        <f>StockData[[#This Row],[CLOSE]]-StockData[[#This Row],[PREV. CLOSE]]</f>
        <v>-5.4000000000000341</v>
      </c>
      <c r="X2030" s="2">
        <f>IFERROR((StockData[[#This Row],[CLOSE]]-StockData[[#This Row],[PREV. CLOSE]])/StockData[[#This Row],[PREV. CLOSE]],0)</f>
        <v>-1.1904761904761979E-2</v>
      </c>
      <c r="Y2030" t="str">
        <f>IF(StockData[[#This Row],[Daily Return %]]&gt;0,"Gain",IF(StockData[[#This Row],[Daily Return %]]&lt;0,"Loss","No Change"))</f>
        <v>Loss</v>
      </c>
    </row>
    <row r="2031" spans="1:25" x14ac:dyDescent="0.3">
      <c r="A2031" s="1">
        <v>45303</v>
      </c>
      <c r="B2031" s="1" t="s">
        <v>2078</v>
      </c>
      <c r="C2031" s="1" t="s">
        <v>26</v>
      </c>
      <c r="D2031">
        <f>MONTH(StockData[[#This Row],[DATE]])</f>
        <v>1</v>
      </c>
      <c r="E2031">
        <v>2024</v>
      </c>
      <c r="F2031" t="s">
        <v>27</v>
      </c>
      <c r="G2031" t="str">
        <f>"Q"&amp;ROUNDUP(StockData[[#This Row],[Month Number]]/3,0)</f>
        <v>Q1</v>
      </c>
      <c r="H2031" s="1" t="s">
        <v>2069</v>
      </c>
      <c r="I2031" s="1" t="s">
        <v>1566</v>
      </c>
      <c r="J2031" t="s">
        <v>30</v>
      </c>
      <c r="K2031">
        <v>455</v>
      </c>
      <c r="L2031">
        <v>469</v>
      </c>
      <c r="M2031">
        <v>455</v>
      </c>
      <c r="N2031">
        <v>448.2</v>
      </c>
      <c r="O2031">
        <v>466</v>
      </c>
      <c r="P2031">
        <v>465.45</v>
      </c>
      <c r="Q2031">
        <v>465.19</v>
      </c>
      <c r="R2031">
        <v>18043367</v>
      </c>
      <c r="S2031">
        <v>8393507441.1999998</v>
      </c>
      <c r="T2031">
        <v>418036</v>
      </c>
      <c r="U2031">
        <v>5959104</v>
      </c>
      <c r="V2031">
        <v>33.03</v>
      </c>
      <c r="W2031" s="3">
        <f>StockData[[#This Row],[CLOSE]]-StockData[[#This Row],[PREV. CLOSE]]</f>
        <v>17.25</v>
      </c>
      <c r="X2031" s="2">
        <f>IFERROR((StockData[[#This Row],[CLOSE]]-StockData[[#This Row],[PREV. CLOSE]])/StockData[[#This Row],[PREV. CLOSE]],0)</f>
        <v>3.8487282463186077E-2</v>
      </c>
      <c r="Y2031" t="str">
        <f>IF(StockData[[#This Row],[Daily Return %]]&gt;0,"Gain",IF(StockData[[#This Row],[Daily Return %]]&lt;0,"Loss","No Change"))</f>
        <v>Gain</v>
      </c>
    </row>
    <row r="2032" spans="1:25" x14ac:dyDescent="0.3">
      <c r="A2032" s="1">
        <v>45306</v>
      </c>
      <c r="B2032" s="1" t="s">
        <v>2079</v>
      </c>
      <c r="C2032" s="1" t="s">
        <v>26</v>
      </c>
      <c r="D2032">
        <f>MONTH(StockData[[#This Row],[DATE]])</f>
        <v>1</v>
      </c>
      <c r="E2032">
        <v>2024</v>
      </c>
      <c r="F2032" t="s">
        <v>27</v>
      </c>
      <c r="G2032" t="str">
        <f>"Q"&amp;ROUNDUP(StockData[[#This Row],[Month Number]]/3,0)</f>
        <v>Q1</v>
      </c>
      <c r="H2032" s="1" t="s">
        <v>2069</v>
      </c>
      <c r="I2032" s="1" t="s">
        <v>1566</v>
      </c>
      <c r="J2032" t="s">
        <v>30</v>
      </c>
      <c r="K2032">
        <v>511.95</v>
      </c>
      <c r="L2032">
        <v>529</v>
      </c>
      <c r="M2032">
        <v>489.15</v>
      </c>
      <c r="N2032">
        <v>465.45</v>
      </c>
      <c r="O2032">
        <v>495.1</v>
      </c>
      <c r="P2032">
        <v>494.6</v>
      </c>
      <c r="Q2032">
        <v>504.57</v>
      </c>
      <c r="R2032">
        <v>63922132</v>
      </c>
      <c r="S2032">
        <v>32253108339.25</v>
      </c>
      <c r="T2032">
        <v>561618</v>
      </c>
      <c r="U2032">
        <v>14653036</v>
      </c>
      <c r="V2032">
        <v>22.92</v>
      </c>
      <c r="W2032" s="3">
        <f>StockData[[#This Row],[CLOSE]]-StockData[[#This Row],[PREV. CLOSE]]</f>
        <v>29.150000000000034</v>
      </c>
      <c r="X2032" s="2">
        <f>IFERROR((StockData[[#This Row],[CLOSE]]-StockData[[#This Row],[PREV. CLOSE]])/StockData[[#This Row],[PREV. CLOSE]],0)</f>
        <v>6.2627564722311818E-2</v>
      </c>
      <c r="Y2032" t="str">
        <f>IF(StockData[[#This Row],[Daily Return %]]&gt;0,"Gain",IF(StockData[[#This Row],[Daily Return %]]&lt;0,"Loss","No Change"))</f>
        <v>Gain</v>
      </c>
    </row>
    <row r="2033" spans="1:25" x14ac:dyDescent="0.3">
      <c r="A2033" s="1">
        <v>45307</v>
      </c>
      <c r="B2033" s="1" t="s">
        <v>2080</v>
      </c>
      <c r="C2033" s="1" t="s">
        <v>26</v>
      </c>
      <c r="D2033">
        <f>MONTH(StockData[[#This Row],[DATE]])</f>
        <v>1</v>
      </c>
      <c r="E2033">
        <v>2024</v>
      </c>
      <c r="F2033" t="s">
        <v>27</v>
      </c>
      <c r="G2033" t="str">
        <f>"Q"&amp;ROUNDUP(StockData[[#This Row],[Month Number]]/3,0)</f>
        <v>Q1</v>
      </c>
      <c r="H2033" s="1" t="s">
        <v>2069</v>
      </c>
      <c r="I2033" s="1" t="s">
        <v>1566</v>
      </c>
      <c r="J2033" t="s">
        <v>30</v>
      </c>
      <c r="K2033">
        <v>495</v>
      </c>
      <c r="L2033">
        <v>495</v>
      </c>
      <c r="M2033">
        <v>480.5</v>
      </c>
      <c r="N2033">
        <v>494.6</v>
      </c>
      <c r="O2033">
        <v>485.75</v>
      </c>
      <c r="P2033">
        <v>485</v>
      </c>
      <c r="Q2033">
        <v>485.37</v>
      </c>
      <c r="R2033">
        <v>12956246</v>
      </c>
      <c r="S2033">
        <v>6288565190.3000002</v>
      </c>
      <c r="T2033">
        <v>206078</v>
      </c>
      <c r="U2033">
        <v>3958423</v>
      </c>
      <c r="V2033">
        <v>30.55</v>
      </c>
      <c r="W2033" s="3">
        <f>StockData[[#This Row],[CLOSE]]-StockData[[#This Row],[PREV. CLOSE]]</f>
        <v>-9.6000000000000227</v>
      </c>
      <c r="X2033" s="2">
        <f>IFERROR((StockData[[#This Row],[CLOSE]]-StockData[[#This Row],[PREV. CLOSE]])/StockData[[#This Row],[PREV. CLOSE]],0)</f>
        <v>-1.9409623938536236E-2</v>
      </c>
      <c r="Y2033" t="str">
        <f>IF(StockData[[#This Row],[Daily Return %]]&gt;0,"Gain",IF(StockData[[#This Row],[Daily Return %]]&lt;0,"Loss","No Change"))</f>
        <v>Loss</v>
      </c>
    </row>
    <row r="2034" spans="1:25" x14ac:dyDescent="0.3">
      <c r="A2034" s="1">
        <v>45308</v>
      </c>
      <c r="B2034" s="1" t="s">
        <v>2081</v>
      </c>
      <c r="C2034" s="1" t="s">
        <v>26</v>
      </c>
      <c r="D2034">
        <f>MONTH(StockData[[#This Row],[DATE]])</f>
        <v>1</v>
      </c>
      <c r="E2034">
        <v>2024</v>
      </c>
      <c r="F2034" t="s">
        <v>27</v>
      </c>
      <c r="G2034" t="str">
        <f>"Q"&amp;ROUNDUP(StockData[[#This Row],[Month Number]]/3,0)</f>
        <v>Q1</v>
      </c>
      <c r="H2034" s="1" t="s">
        <v>2069</v>
      </c>
      <c r="I2034" s="1" t="s">
        <v>1566</v>
      </c>
      <c r="J2034" t="s">
        <v>30</v>
      </c>
      <c r="K2034">
        <v>475.15</v>
      </c>
      <c r="L2034">
        <v>491.5</v>
      </c>
      <c r="M2034">
        <v>472</v>
      </c>
      <c r="N2034">
        <v>485</v>
      </c>
      <c r="O2034">
        <v>483</v>
      </c>
      <c r="P2034">
        <v>482.4</v>
      </c>
      <c r="Q2034">
        <v>483.21</v>
      </c>
      <c r="R2034">
        <v>14334466</v>
      </c>
      <c r="S2034">
        <v>6926540674.6999998</v>
      </c>
      <c r="T2034">
        <v>178223</v>
      </c>
      <c r="U2034">
        <v>4324835</v>
      </c>
      <c r="V2034">
        <v>30.17</v>
      </c>
      <c r="W2034" s="3">
        <f>StockData[[#This Row],[CLOSE]]-StockData[[#This Row],[PREV. CLOSE]]</f>
        <v>-2.6000000000000227</v>
      </c>
      <c r="X2034" s="2">
        <f>IFERROR((StockData[[#This Row],[CLOSE]]-StockData[[#This Row],[PREV. CLOSE]])/StockData[[#This Row],[PREV. CLOSE]],0)</f>
        <v>-5.3608247422680883E-3</v>
      </c>
      <c r="Y2034" t="str">
        <f>IF(StockData[[#This Row],[Daily Return %]]&gt;0,"Gain",IF(StockData[[#This Row],[Daily Return %]]&lt;0,"Loss","No Change"))</f>
        <v>Loss</v>
      </c>
    </row>
    <row r="2035" spans="1:25" x14ac:dyDescent="0.3">
      <c r="A2035" s="1">
        <v>45309</v>
      </c>
      <c r="B2035" s="1" t="s">
        <v>2082</v>
      </c>
      <c r="C2035" s="1" t="s">
        <v>26</v>
      </c>
      <c r="D2035">
        <f>MONTH(StockData[[#This Row],[DATE]])</f>
        <v>1</v>
      </c>
      <c r="E2035">
        <v>2024</v>
      </c>
      <c r="F2035" t="s">
        <v>27</v>
      </c>
      <c r="G2035" t="str">
        <f>"Q"&amp;ROUNDUP(StockData[[#This Row],[Month Number]]/3,0)</f>
        <v>Q1</v>
      </c>
      <c r="H2035" s="1" t="s">
        <v>2069</v>
      </c>
      <c r="I2035" s="1" t="s">
        <v>1566</v>
      </c>
      <c r="J2035" t="s">
        <v>30</v>
      </c>
      <c r="K2035">
        <v>482.4</v>
      </c>
      <c r="L2035">
        <v>489</v>
      </c>
      <c r="M2035">
        <v>468.4</v>
      </c>
      <c r="N2035">
        <v>482.4</v>
      </c>
      <c r="O2035">
        <v>482.3</v>
      </c>
      <c r="P2035">
        <v>482.65</v>
      </c>
      <c r="Q2035">
        <v>478.52</v>
      </c>
      <c r="R2035">
        <v>13072462</v>
      </c>
      <c r="S2035">
        <v>6255499769.4499998</v>
      </c>
      <c r="T2035">
        <v>200207</v>
      </c>
      <c r="U2035">
        <v>3315459</v>
      </c>
      <c r="V2035">
        <v>25.36</v>
      </c>
      <c r="W2035" s="3">
        <f>StockData[[#This Row],[CLOSE]]-StockData[[#This Row],[PREV. CLOSE]]</f>
        <v>0.25</v>
      </c>
      <c r="X2035" s="2">
        <f>IFERROR((StockData[[#This Row],[CLOSE]]-StockData[[#This Row],[PREV. CLOSE]])/StockData[[#This Row],[PREV. CLOSE]],0)</f>
        <v>5.1824212271973469E-4</v>
      </c>
      <c r="Y2035" t="str">
        <f>IF(StockData[[#This Row],[Daily Return %]]&gt;0,"Gain",IF(StockData[[#This Row],[Daily Return %]]&lt;0,"Loss","No Change"))</f>
        <v>Gain</v>
      </c>
    </row>
    <row r="2036" spans="1:25" x14ac:dyDescent="0.3">
      <c r="A2036" s="1">
        <v>45310</v>
      </c>
      <c r="B2036" s="1" t="s">
        <v>2083</v>
      </c>
      <c r="C2036" s="1" t="s">
        <v>26</v>
      </c>
      <c r="D2036">
        <f>MONTH(StockData[[#This Row],[DATE]])</f>
        <v>1</v>
      </c>
      <c r="E2036">
        <v>2024</v>
      </c>
      <c r="F2036" t="s">
        <v>27</v>
      </c>
      <c r="G2036" t="str">
        <f>"Q"&amp;ROUNDUP(StockData[[#This Row],[Month Number]]/3,0)</f>
        <v>Q1</v>
      </c>
      <c r="H2036" s="1" t="s">
        <v>2069</v>
      </c>
      <c r="I2036" s="1" t="s">
        <v>1566</v>
      </c>
      <c r="J2036" t="s">
        <v>30</v>
      </c>
      <c r="K2036">
        <v>488</v>
      </c>
      <c r="L2036">
        <v>493.35</v>
      </c>
      <c r="M2036">
        <v>483.6</v>
      </c>
      <c r="N2036">
        <v>482.65</v>
      </c>
      <c r="O2036">
        <v>484.9</v>
      </c>
      <c r="P2036">
        <v>485.05</v>
      </c>
      <c r="Q2036">
        <v>487.18</v>
      </c>
      <c r="R2036">
        <v>7749310</v>
      </c>
      <c r="S2036">
        <v>3775292896.75</v>
      </c>
      <c r="T2036">
        <v>136626</v>
      </c>
      <c r="U2036">
        <v>2621567</v>
      </c>
      <c r="V2036">
        <v>33.83</v>
      </c>
      <c r="W2036" s="3">
        <f>StockData[[#This Row],[CLOSE]]-StockData[[#This Row],[PREV. CLOSE]]</f>
        <v>2.4000000000000341</v>
      </c>
      <c r="X2036" s="2">
        <f>IFERROR((StockData[[#This Row],[CLOSE]]-StockData[[#This Row],[PREV. CLOSE]])/StockData[[#This Row],[PREV. CLOSE]],0)</f>
        <v>4.9725473945924255E-3</v>
      </c>
      <c r="Y2036" t="str">
        <f>IF(StockData[[#This Row],[Daily Return %]]&gt;0,"Gain",IF(StockData[[#This Row],[Daily Return %]]&lt;0,"Loss","No Change"))</f>
        <v>Gain</v>
      </c>
    </row>
    <row r="2037" spans="1:25" x14ac:dyDescent="0.3">
      <c r="A2037" s="1">
        <v>45311</v>
      </c>
      <c r="B2037" s="1" t="s">
        <v>2084</v>
      </c>
      <c r="C2037" s="1" t="s">
        <v>26</v>
      </c>
      <c r="D2037">
        <f>MONTH(StockData[[#This Row],[DATE]])</f>
        <v>1</v>
      </c>
      <c r="E2037">
        <v>2024</v>
      </c>
      <c r="F2037" t="s">
        <v>27</v>
      </c>
      <c r="G2037" t="str">
        <f>"Q"&amp;ROUNDUP(StockData[[#This Row],[Month Number]]/3,0)</f>
        <v>Q1</v>
      </c>
      <c r="H2037" s="1" t="s">
        <v>2069</v>
      </c>
      <c r="I2037" s="1" t="s">
        <v>1566</v>
      </c>
      <c r="J2037" t="s">
        <v>30</v>
      </c>
      <c r="K2037">
        <v>486.4</v>
      </c>
      <c r="L2037">
        <v>488.9</v>
      </c>
      <c r="M2037">
        <v>469.05</v>
      </c>
      <c r="N2037">
        <v>485.05</v>
      </c>
      <c r="O2037">
        <v>478.3</v>
      </c>
      <c r="P2037">
        <v>477.95</v>
      </c>
      <c r="Q2037">
        <v>479.48</v>
      </c>
      <c r="R2037">
        <v>6045801</v>
      </c>
      <c r="S2037">
        <v>2898837065.1500001</v>
      </c>
      <c r="T2037">
        <v>114091</v>
      </c>
      <c r="U2037">
        <v>1351171</v>
      </c>
      <c r="V2037">
        <v>22.35</v>
      </c>
      <c r="W2037" s="3">
        <f>StockData[[#This Row],[CLOSE]]-StockData[[#This Row],[PREV. CLOSE]]</f>
        <v>-7.1000000000000227</v>
      </c>
      <c r="X2037" s="2">
        <f>IFERROR((StockData[[#This Row],[CLOSE]]-StockData[[#This Row],[PREV. CLOSE]])/StockData[[#This Row],[PREV. CLOSE]],0)</f>
        <v>-1.4637666219977368E-2</v>
      </c>
      <c r="Y2037" t="str">
        <f>IF(StockData[[#This Row],[Daily Return %]]&gt;0,"Gain",IF(StockData[[#This Row],[Daily Return %]]&lt;0,"Loss","No Change"))</f>
        <v>Loss</v>
      </c>
    </row>
    <row r="2038" spans="1:25" x14ac:dyDescent="0.3">
      <c r="A2038" s="1">
        <v>45314</v>
      </c>
      <c r="B2038" s="1" t="s">
        <v>2085</v>
      </c>
      <c r="C2038" s="1" t="s">
        <v>26</v>
      </c>
      <c r="D2038">
        <f>MONTH(StockData[[#This Row],[DATE]])</f>
        <v>1</v>
      </c>
      <c r="E2038">
        <v>2024</v>
      </c>
      <c r="F2038" t="s">
        <v>27</v>
      </c>
      <c r="G2038" t="str">
        <f>"Q"&amp;ROUNDUP(StockData[[#This Row],[Month Number]]/3,0)</f>
        <v>Q1</v>
      </c>
      <c r="H2038" s="1" t="s">
        <v>2069</v>
      </c>
      <c r="I2038" s="1" t="s">
        <v>1566</v>
      </c>
      <c r="J2038" t="s">
        <v>30</v>
      </c>
      <c r="K2038">
        <v>478.05</v>
      </c>
      <c r="L2038">
        <v>486</v>
      </c>
      <c r="M2038">
        <v>467.05</v>
      </c>
      <c r="N2038">
        <v>477.95</v>
      </c>
      <c r="O2038">
        <v>471.5</v>
      </c>
      <c r="P2038">
        <v>469.9</v>
      </c>
      <c r="Q2038">
        <v>477.07</v>
      </c>
      <c r="R2038">
        <v>9986168</v>
      </c>
      <c r="S2038">
        <v>4764074713.6000004</v>
      </c>
      <c r="T2038">
        <v>142848</v>
      </c>
      <c r="U2038">
        <v>5212852</v>
      </c>
      <c r="V2038">
        <v>52.2</v>
      </c>
      <c r="W2038" s="3">
        <f>StockData[[#This Row],[CLOSE]]-StockData[[#This Row],[PREV. CLOSE]]</f>
        <v>-8.0500000000000114</v>
      </c>
      <c r="X2038" s="2">
        <f>IFERROR((StockData[[#This Row],[CLOSE]]-StockData[[#This Row],[PREV. CLOSE]])/StockData[[#This Row],[PREV. CLOSE]],0)</f>
        <v>-1.6842765979705014E-2</v>
      </c>
      <c r="Y2038" t="str">
        <f>IF(StockData[[#This Row],[Daily Return %]]&gt;0,"Gain",IF(StockData[[#This Row],[Daily Return %]]&lt;0,"Loss","No Change"))</f>
        <v>Loss</v>
      </c>
    </row>
    <row r="2039" spans="1:25" x14ac:dyDescent="0.3">
      <c r="A2039" s="1">
        <v>45315</v>
      </c>
      <c r="B2039" s="1" t="s">
        <v>2086</v>
      </c>
      <c r="C2039" s="1" t="s">
        <v>26</v>
      </c>
      <c r="D2039">
        <f>MONTH(StockData[[#This Row],[DATE]])</f>
        <v>1</v>
      </c>
      <c r="E2039">
        <v>2024</v>
      </c>
      <c r="F2039" t="s">
        <v>27</v>
      </c>
      <c r="G2039" t="str">
        <f>"Q"&amp;ROUNDUP(StockData[[#This Row],[Month Number]]/3,0)</f>
        <v>Q1</v>
      </c>
      <c r="H2039" s="1" t="s">
        <v>2069</v>
      </c>
      <c r="I2039" s="1" t="s">
        <v>1566</v>
      </c>
      <c r="J2039" t="s">
        <v>30</v>
      </c>
      <c r="K2039">
        <v>471</v>
      </c>
      <c r="L2039">
        <v>479</v>
      </c>
      <c r="M2039">
        <v>468.05</v>
      </c>
      <c r="N2039">
        <v>469.9</v>
      </c>
      <c r="O2039">
        <v>478.75</v>
      </c>
      <c r="P2039">
        <v>478.05</v>
      </c>
      <c r="Q2039">
        <v>472.97</v>
      </c>
      <c r="R2039">
        <v>5854375</v>
      </c>
      <c r="S2039">
        <v>2768938795.8000002</v>
      </c>
      <c r="T2039">
        <v>116149</v>
      </c>
      <c r="U2039">
        <v>2354335</v>
      </c>
      <c r="V2039">
        <v>40.21</v>
      </c>
      <c r="W2039" s="3">
        <f>StockData[[#This Row],[CLOSE]]-StockData[[#This Row],[PREV. CLOSE]]</f>
        <v>8.1500000000000341</v>
      </c>
      <c r="X2039" s="2">
        <f>IFERROR((StockData[[#This Row],[CLOSE]]-StockData[[#This Row],[PREV. CLOSE]])/StockData[[#This Row],[PREV. CLOSE]],0)</f>
        <v>1.7344115769312694E-2</v>
      </c>
      <c r="Y2039" t="str">
        <f>IF(StockData[[#This Row],[Daily Return %]]&gt;0,"Gain",IF(StockData[[#This Row],[Daily Return %]]&lt;0,"Loss","No Change"))</f>
        <v>Gain</v>
      </c>
    </row>
    <row r="2040" spans="1:25" x14ac:dyDescent="0.3">
      <c r="A2040" s="1">
        <v>45315</v>
      </c>
      <c r="B2040" s="1" t="s">
        <v>2087</v>
      </c>
      <c r="C2040" s="1" t="s">
        <v>26</v>
      </c>
      <c r="D2040">
        <f>MONTH(StockData[[#This Row],[DATE]])</f>
        <v>1</v>
      </c>
      <c r="E2040">
        <v>2024</v>
      </c>
      <c r="F2040" t="s">
        <v>27</v>
      </c>
      <c r="G2040" t="str">
        <f>"Q"&amp;ROUNDUP(StockData[[#This Row],[Month Number]]/3,0)</f>
        <v>Q1</v>
      </c>
      <c r="H2040" s="1" t="s">
        <v>2069</v>
      </c>
      <c r="I2040" s="1" t="s">
        <v>1566</v>
      </c>
      <c r="J2040" t="s">
        <v>30</v>
      </c>
      <c r="K2040">
        <v>471</v>
      </c>
      <c r="L2040">
        <v>479</v>
      </c>
      <c r="M2040">
        <v>468.05</v>
      </c>
      <c r="N2040">
        <v>469.9</v>
      </c>
      <c r="O2040">
        <v>478.75</v>
      </c>
      <c r="P2040">
        <v>478.05</v>
      </c>
      <c r="Q2040">
        <v>472.97</v>
      </c>
      <c r="R2040">
        <v>5854375</v>
      </c>
      <c r="S2040">
        <v>2768938795.8000002</v>
      </c>
      <c r="T2040">
        <v>116149</v>
      </c>
      <c r="U2040">
        <v>2354335</v>
      </c>
      <c r="V2040">
        <v>40.21</v>
      </c>
      <c r="W2040" s="3">
        <f>StockData[[#This Row],[CLOSE]]-StockData[[#This Row],[PREV. CLOSE]]</f>
        <v>8.1500000000000341</v>
      </c>
      <c r="X2040" s="2">
        <f>IFERROR((StockData[[#This Row],[CLOSE]]-StockData[[#This Row],[PREV. CLOSE]])/StockData[[#This Row],[PREV. CLOSE]],0)</f>
        <v>1.7344115769312694E-2</v>
      </c>
      <c r="Y2040" t="str">
        <f>IF(StockData[[#This Row],[Daily Return %]]&gt;0,"Gain",IF(StockData[[#This Row],[Daily Return %]]&lt;0,"Loss","No Change"))</f>
        <v>Gain</v>
      </c>
    </row>
    <row r="2041" spans="1:25" x14ac:dyDescent="0.3">
      <c r="A2041" s="1">
        <v>45316</v>
      </c>
      <c r="B2041" s="1" t="s">
        <v>2088</v>
      </c>
      <c r="C2041" s="1" t="s">
        <v>26</v>
      </c>
      <c r="D2041">
        <f>MONTH(StockData[[#This Row],[DATE]])</f>
        <v>1</v>
      </c>
      <c r="E2041">
        <v>2024</v>
      </c>
      <c r="F2041" t="s">
        <v>27</v>
      </c>
      <c r="G2041" t="str">
        <f>"Q"&amp;ROUNDUP(StockData[[#This Row],[Month Number]]/3,0)</f>
        <v>Q1</v>
      </c>
      <c r="H2041" s="1" t="s">
        <v>2069</v>
      </c>
      <c r="I2041" s="1" t="s">
        <v>1566</v>
      </c>
      <c r="J2041" t="s">
        <v>30</v>
      </c>
      <c r="K2041">
        <v>478.05</v>
      </c>
      <c r="L2041">
        <v>479.35</v>
      </c>
      <c r="M2041">
        <v>468.55</v>
      </c>
      <c r="N2041">
        <v>478.05</v>
      </c>
      <c r="O2041">
        <v>471.85</v>
      </c>
      <c r="P2041">
        <v>470</v>
      </c>
      <c r="Q2041">
        <v>472.58</v>
      </c>
      <c r="R2041">
        <v>6426490</v>
      </c>
      <c r="S2041">
        <v>3037056380.5999999</v>
      </c>
      <c r="T2041">
        <v>132676</v>
      </c>
      <c r="U2041">
        <v>2702680</v>
      </c>
      <c r="V2041">
        <v>42.06</v>
      </c>
      <c r="W2041" s="3">
        <f>StockData[[#This Row],[CLOSE]]-StockData[[#This Row],[PREV. CLOSE]]</f>
        <v>-8.0500000000000114</v>
      </c>
      <c r="X2041" s="2">
        <f>IFERROR((StockData[[#This Row],[CLOSE]]-StockData[[#This Row],[PREV. CLOSE]])/StockData[[#This Row],[PREV. CLOSE]],0)</f>
        <v>-1.6839242757033808E-2</v>
      </c>
      <c r="Y2041" t="str">
        <f>IF(StockData[[#This Row],[Daily Return %]]&gt;0,"Gain",IF(StockData[[#This Row],[Daily Return %]]&lt;0,"Loss","No Change"))</f>
        <v>Loss</v>
      </c>
    </row>
    <row r="2042" spans="1:25" x14ac:dyDescent="0.3">
      <c r="A2042" s="1">
        <v>45320</v>
      </c>
      <c r="B2042" s="1" t="s">
        <v>2089</v>
      </c>
      <c r="C2042" s="1" t="s">
        <v>26</v>
      </c>
      <c r="D2042">
        <f>MONTH(StockData[[#This Row],[DATE]])</f>
        <v>1</v>
      </c>
      <c r="E2042">
        <v>2024</v>
      </c>
      <c r="F2042" t="s">
        <v>27</v>
      </c>
      <c r="G2042" t="str">
        <f>"Q"&amp;ROUNDUP(StockData[[#This Row],[Month Number]]/3,0)</f>
        <v>Q1</v>
      </c>
      <c r="H2042" s="1" t="s">
        <v>2069</v>
      </c>
      <c r="I2042" s="1" t="s">
        <v>1566</v>
      </c>
      <c r="J2042" t="s">
        <v>30</v>
      </c>
      <c r="K2042">
        <v>470</v>
      </c>
      <c r="L2042">
        <v>477</v>
      </c>
      <c r="M2042">
        <v>470</v>
      </c>
      <c r="N2042">
        <v>470</v>
      </c>
      <c r="O2042">
        <v>473.05</v>
      </c>
      <c r="P2042">
        <v>473</v>
      </c>
      <c r="Q2042">
        <v>474.11</v>
      </c>
      <c r="R2042">
        <v>5025650</v>
      </c>
      <c r="S2042">
        <v>2382701969.5500002</v>
      </c>
      <c r="T2042">
        <v>95169</v>
      </c>
      <c r="U2042">
        <v>2311543</v>
      </c>
      <c r="V2042">
        <v>45.99</v>
      </c>
      <c r="W2042" s="3">
        <f>StockData[[#This Row],[CLOSE]]-StockData[[#This Row],[PREV. CLOSE]]</f>
        <v>3</v>
      </c>
      <c r="X2042" s="2">
        <f>IFERROR((StockData[[#This Row],[CLOSE]]-StockData[[#This Row],[PREV. CLOSE]])/StockData[[#This Row],[PREV. CLOSE]],0)</f>
        <v>6.382978723404255E-3</v>
      </c>
      <c r="Y2042" t="str">
        <f>IF(StockData[[#This Row],[Daily Return %]]&gt;0,"Gain",IF(StockData[[#This Row],[Daily Return %]]&lt;0,"Loss","No Change"))</f>
        <v>Gain</v>
      </c>
    </row>
    <row r="2043" spans="1:25" x14ac:dyDescent="0.3">
      <c r="A2043" s="1">
        <v>45321</v>
      </c>
      <c r="B2043" s="1" t="s">
        <v>2090</v>
      </c>
      <c r="C2043" s="1" t="s">
        <v>26</v>
      </c>
      <c r="D2043">
        <f>MONTH(StockData[[#This Row],[DATE]])</f>
        <v>1</v>
      </c>
      <c r="E2043">
        <v>2024</v>
      </c>
      <c r="F2043" t="s">
        <v>27</v>
      </c>
      <c r="G2043" t="str">
        <f>"Q"&amp;ROUNDUP(StockData[[#This Row],[Month Number]]/3,0)</f>
        <v>Q1</v>
      </c>
      <c r="H2043" s="1" t="s">
        <v>2069</v>
      </c>
      <c r="I2043" s="1" t="s">
        <v>1566</v>
      </c>
      <c r="J2043" t="s">
        <v>30</v>
      </c>
      <c r="K2043">
        <v>474.4</v>
      </c>
      <c r="L2043">
        <v>482.9</v>
      </c>
      <c r="M2043">
        <v>471.5</v>
      </c>
      <c r="N2043">
        <v>473</v>
      </c>
      <c r="O2043">
        <v>472.55</v>
      </c>
      <c r="P2043">
        <v>472.5</v>
      </c>
      <c r="Q2043">
        <v>477.82</v>
      </c>
      <c r="R2043">
        <v>5914007</v>
      </c>
      <c r="S2043">
        <v>2825837433.5</v>
      </c>
      <c r="T2043">
        <v>113702</v>
      </c>
      <c r="U2043">
        <v>2060932</v>
      </c>
      <c r="V2043">
        <v>34.85</v>
      </c>
      <c r="W2043" s="3">
        <f>StockData[[#This Row],[CLOSE]]-StockData[[#This Row],[PREV. CLOSE]]</f>
        <v>-0.5</v>
      </c>
      <c r="X2043" s="2">
        <f>IFERROR((StockData[[#This Row],[CLOSE]]-StockData[[#This Row],[PREV. CLOSE]])/StockData[[#This Row],[PREV. CLOSE]],0)</f>
        <v>-1.0570824524312897E-3</v>
      </c>
      <c r="Y2043" t="str">
        <f>IF(StockData[[#This Row],[Daily Return %]]&gt;0,"Gain",IF(StockData[[#This Row],[Daily Return %]]&lt;0,"Loss","No Change"))</f>
        <v>Loss</v>
      </c>
    </row>
    <row r="2044" spans="1:25" x14ac:dyDescent="0.3">
      <c r="A2044" s="1">
        <v>45322</v>
      </c>
      <c r="B2044" s="1" t="s">
        <v>2091</v>
      </c>
      <c r="C2044" s="1" t="s">
        <v>26</v>
      </c>
      <c r="D2044">
        <f>MONTH(StockData[[#This Row],[DATE]])</f>
        <v>1</v>
      </c>
      <c r="E2044">
        <v>2024</v>
      </c>
      <c r="F2044" t="s">
        <v>27</v>
      </c>
      <c r="G2044" t="str">
        <f>"Q"&amp;ROUNDUP(StockData[[#This Row],[Month Number]]/3,0)</f>
        <v>Q1</v>
      </c>
      <c r="H2044" s="1" t="s">
        <v>2069</v>
      </c>
      <c r="I2044" s="1" t="s">
        <v>1566</v>
      </c>
      <c r="J2044" t="s">
        <v>30</v>
      </c>
      <c r="K2044">
        <v>472.5</v>
      </c>
      <c r="L2044">
        <v>479.9</v>
      </c>
      <c r="M2044">
        <v>469</v>
      </c>
      <c r="N2044">
        <v>472.5</v>
      </c>
      <c r="O2044">
        <v>477</v>
      </c>
      <c r="P2044">
        <v>478.15</v>
      </c>
      <c r="Q2044">
        <v>474.77</v>
      </c>
      <c r="R2044">
        <v>5292240</v>
      </c>
      <c r="S2044">
        <v>2512600122.9000001</v>
      </c>
      <c r="T2044">
        <v>102548</v>
      </c>
      <c r="U2044">
        <v>2284170</v>
      </c>
      <c r="V2044">
        <v>43.16</v>
      </c>
      <c r="W2044" s="3">
        <f>StockData[[#This Row],[CLOSE]]-StockData[[#This Row],[PREV. CLOSE]]</f>
        <v>5.6499999999999773</v>
      </c>
      <c r="X2044" s="2">
        <f>IFERROR((StockData[[#This Row],[CLOSE]]-StockData[[#This Row],[PREV. CLOSE]])/StockData[[#This Row],[PREV. CLOSE]],0)</f>
        <v>1.195767195767191E-2</v>
      </c>
      <c r="Y2044" t="str">
        <f>IF(StockData[[#This Row],[Daily Return %]]&gt;0,"Gain",IF(StockData[[#This Row],[Daily Return %]]&lt;0,"Loss","No Change"))</f>
        <v>Gain</v>
      </c>
    </row>
    <row r="2045" spans="1:25" x14ac:dyDescent="0.3">
      <c r="A2045" s="1">
        <v>45323</v>
      </c>
      <c r="B2045" s="1" t="s">
        <v>2092</v>
      </c>
      <c r="C2045" s="1" t="s">
        <v>54</v>
      </c>
      <c r="D2045">
        <f>MONTH(StockData[[#This Row],[DATE]])</f>
        <v>2</v>
      </c>
      <c r="E2045">
        <v>2024</v>
      </c>
      <c r="F2045" t="s">
        <v>27</v>
      </c>
      <c r="G2045" t="str">
        <f>"Q"&amp;ROUNDUP(StockData[[#This Row],[Month Number]]/3,0)</f>
        <v>Q1</v>
      </c>
      <c r="H2045" s="1" t="s">
        <v>2069</v>
      </c>
      <c r="I2045" s="1" t="s">
        <v>1566</v>
      </c>
      <c r="J2045" t="s">
        <v>30</v>
      </c>
      <c r="K2045">
        <v>477.55</v>
      </c>
      <c r="L2045">
        <v>477.7</v>
      </c>
      <c r="M2045">
        <v>470.6</v>
      </c>
      <c r="N2045">
        <v>478.15</v>
      </c>
      <c r="O2045">
        <v>471.4</v>
      </c>
      <c r="P2045">
        <v>471.35</v>
      </c>
      <c r="Q2045">
        <v>473.04</v>
      </c>
      <c r="R2045">
        <v>3914060</v>
      </c>
      <c r="S2045">
        <v>1851496740.95</v>
      </c>
      <c r="T2045">
        <v>94070</v>
      </c>
      <c r="U2045">
        <v>1233618</v>
      </c>
      <c r="V2045">
        <v>31.52</v>
      </c>
      <c r="W2045" s="3">
        <f>StockData[[#This Row],[CLOSE]]-StockData[[#This Row],[PREV. CLOSE]]</f>
        <v>-6.7999999999999545</v>
      </c>
      <c r="X2045" s="2">
        <f>IFERROR((StockData[[#This Row],[CLOSE]]-StockData[[#This Row],[PREV. CLOSE]])/StockData[[#This Row],[PREV. CLOSE]],0)</f>
        <v>-1.4221478615497135E-2</v>
      </c>
      <c r="Y2045" t="str">
        <f>IF(StockData[[#This Row],[Daily Return %]]&gt;0,"Gain",IF(StockData[[#This Row],[Daily Return %]]&lt;0,"Loss","No Change"))</f>
        <v>Loss</v>
      </c>
    </row>
    <row r="2046" spans="1:25" x14ac:dyDescent="0.3">
      <c r="A2046" s="1">
        <v>45324</v>
      </c>
      <c r="B2046" s="1" t="s">
        <v>2093</v>
      </c>
      <c r="C2046" s="1" t="s">
        <v>54</v>
      </c>
      <c r="D2046">
        <f>MONTH(StockData[[#This Row],[DATE]])</f>
        <v>2</v>
      </c>
      <c r="E2046">
        <v>2024</v>
      </c>
      <c r="F2046" t="s">
        <v>27</v>
      </c>
      <c r="G2046" t="str">
        <f>"Q"&amp;ROUNDUP(StockData[[#This Row],[Month Number]]/3,0)</f>
        <v>Q1</v>
      </c>
      <c r="H2046" s="1" t="s">
        <v>2069</v>
      </c>
      <c r="I2046" s="1" t="s">
        <v>1566</v>
      </c>
      <c r="J2046" t="s">
        <v>30</v>
      </c>
      <c r="K2046">
        <v>475</v>
      </c>
      <c r="L2046">
        <v>486.5</v>
      </c>
      <c r="M2046">
        <v>475</v>
      </c>
      <c r="N2046">
        <v>471.35</v>
      </c>
      <c r="O2046">
        <v>483.8</v>
      </c>
      <c r="P2046">
        <v>483.15</v>
      </c>
      <c r="Q2046">
        <v>481.32</v>
      </c>
      <c r="R2046">
        <v>8148111</v>
      </c>
      <c r="S2046">
        <v>3921865076.4000001</v>
      </c>
      <c r="T2046">
        <v>143077</v>
      </c>
      <c r="U2046">
        <v>2942274</v>
      </c>
      <c r="V2046">
        <v>36.11</v>
      </c>
      <c r="W2046" s="3">
        <f>StockData[[#This Row],[CLOSE]]-StockData[[#This Row],[PREV. CLOSE]]</f>
        <v>11.799999999999955</v>
      </c>
      <c r="X2046" s="2">
        <f>IFERROR((StockData[[#This Row],[CLOSE]]-StockData[[#This Row],[PREV. CLOSE]])/StockData[[#This Row],[PREV. CLOSE]],0)</f>
        <v>2.5034475442876746E-2</v>
      </c>
      <c r="Y2046" t="str">
        <f>IF(StockData[[#This Row],[Daily Return %]]&gt;0,"Gain",IF(StockData[[#This Row],[Daily Return %]]&lt;0,"Loss","No Change"))</f>
        <v>Gain</v>
      </c>
    </row>
    <row r="2047" spans="1:25" x14ac:dyDescent="0.3">
      <c r="A2047" s="1">
        <v>45327</v>
      </c>
      <c r="B2047" s="1" t="s">
        <v>2094</v>
      </c>
      <c r="C2047" s="1" t="s">
        <v>54</v>
      </c>
      <c r="D2047">
        <f>MONTH(StockData[[#This Row],[DATE]])</f>
        <v>2</v>
      </c>
      <c r="E2047">
        <v>2024</v>
      </c>
      <c r="F2047" t="s">
        <v>27</v>
      </c>
      <c r="G2047" t="str">
        <f>"Q"&amp;ROUNDUP(StockData[[#This Row],[Month Number]]/3,0)</f>
        <v>Q1</v>
      </c>
      <c r="H2047" s="1" t="s">
        <v>2069</v>
      </c>
      <c r="I2047" s="1" t="s">
        <v>1566</v>
      </c>
      <c r="J2047" t="s">
        <v>30</v>
      </c>
      <c r="K2047">
        <v>483</v>
      </c>
      <c r="L2047">
        <v>489.5</v>
      </c>
      <c r="M2047">
        <v>479.15</v>
      </c>
      <c r="N2047">
        <v>483.15</v>
      </c>
      <c r="O2047">
        <v>482.5</v>
      </c>
      <c r="P2047">
        <v>482.35</v>
      </c>
      <c r="Q2047">
        <v>484.49</v>
      </c>
      <c r="R2047">
        <v>5783302</v>
      </c>
      <c r="S2047">
        <v>2801949885.5500002</v>
      </c>
      <c r="T2047">
        <v>104970</v>
      </c>
      <c r="U2047">
        <v>2214280</v>
      </c>
      <c r="V2047">
        <v>38.29</v>
      </c>
      <c r="W2047" s="3">
        <f>StockData[[#This Row],[CLOSE]]-StockData[[#This Row],[PREV. CLOSE]]</f>
        <v>-0.79999999999995453</v>
      </c>
      <c r="X2047" s="2">
        <f>IFERROR((StockData[[#This Row],[CLOSE]]-StockData[[#This Row],[PREV. CLOSE]])/StockData[[#This Row],[PREV. CLOSE]],0)</f>
        <v>-1.6558004760425429E-3</v>
      </c>
      <c r="Y2047" t="str">
        <f>IF(StockData[[#This Row],[Daily Return %]]&gt;0,"Gain",IF(StockData[[#This Row],[Daily Return %]]&lt;0,"Loss","No Change"))</f>
        <v>Loss</v>
      </c>
    </row>
    <row r="2048" spans="1:25" x14ac:dyDescent="0.3">
      <c r="A2048" s="1">
        <v>45328</v>
      </c>
      <c r="B2048" s="1" t="s">
        <v>2095</v>
      </c>
      <c r="C2048" s="1" t="s">
        <v>54</v>
      </c>
      <c r="D2048">
        <f>MONTH(StockData[[#This Row],[DATE]])</f>
        <v>2</v>
      </c>
      <c r="E2048">
        <v>2024</v>
      </c>
      <c r="F2048" t="s">
        <v>27</v>
      </c>
      <c r="G2048" t="str">
        <f>"Q"&amp;ROUNDUP(StockData[[#This Row],[Month Number]]/3,0)</f>
        <v>Q1</v>
      </c>
      <c r="H2048" s="1" t="s">
        <v>2069</v>
      </c>
      <c r="I2048" s="1" t="s">
        <v>1566</v>
      </c>
      <c r="J2048" t="s">
        <v>30</v>
      </c>
      <c r="K2048">
        <v>484.7</v>
      </c>
      <c r="L2048">
        <v>501.8</v>
      </c>
      <c r="M2048">
        <v>483.1</v>
      </c>
      <c r="N2048">
        <v>482.35</v>
      </c>
      <c r="O2048">
        <v>499.45</v>
      </c>
      <c r="P2048">
        <v>499.65</v>
      </c>
      <c r="Q2048">
        <v>496.86</v>
      </c>
      <c r="R2048">
        <v>14512019</v>
      </c>
      <c r="S2048">
        <v>7210461310.8999996</v>
      </c>
      <c r="T2048">
        <v>206606</v>
      </c>
      <c r="U2048">
        <v>5287811</v>
      </c>
      <c r="V2048">
        <v>36.44</v>
      </c>
      <c r="W2048" s="3">
        <f>StockData[[#This Row],[CLOSE]]-StockData[[#This Row],[PREV. CLOSE]]</f>
        <v>17.299999999999955</v>
      </c>
      <c r="X2048" s="2">
        <f>IFERROR((StockData[[#This Row],[CLOSE]]-StockData[[#This Row],[PREV. CLOSE]])/StockData[[#This Row],[PREV. CLOSE]],0)</f>
        <v>3.5866072354099623E-2</v>
      </c>
      <c r="Y2048" t="str">
        <f>IF(StockData[[#This Row],[Daily Return %]]&gt;0,"Gain",IF(StockData[[#This Row],[Daily Return %]]&lt;0,"Loss","No Change"))</f>
        <v>Gain</v>
      </c>
    </row>
    <row r="2049" spans="1:25" x14ac:dyDescent="0.3">
      <c r="A2049" s="1">
        <v>45329</v>
      </c>
      <c r="B2049" s="1" t="s">
        <v>2096</v>
      </c>
      <c r="C2049" s="1" t="s">
        <v>54</v>
      </c>
      <c r="D2049">
        <f>MONTH(StockData[[#This Row],[DATE]])</f>
        <v>2</v>
      </c>
      <c r="E2049">
        <v>2024</v>
      </c>
      <c r="F2049" t="s">
        <v>27</v>
      </c>
      <c r="G2049" t="str">
        <f>"Q"&amp;ROUNDUP(StockData[[#This Row],[Month Number]]/3,0)</f>
        <v>Q1</v>
      </c>
      <c r="H2049" s="1" t="s">
        <v>2069</v>
      </c>
      <c r="I2049" s="1" t="s">
        <v>1566</v>
      </c>
      <c r="J2049" t="s">
        <v>30</v>
      </c>
      <c r="K2049">
        <v>500.95</v>
      </c>
      <c r="L2049">
        <v>501.7</v>
      </c>
      <c r="M2049">
        <v>492.55</v>
      </c>
      <c r="N2049">
        <v>499.65</v>
      </c>
      <c r="O2049">
        <v>495.1</v>
      </c>
      <c r="P2049">
        <v>495.2</v>
      </c>
      <c r="Q2049">
        <v>496.51</v>
      </c>
      <c r="R2049">
        <v>4551767</v>
      </c>
      <c r="S2049">
        <v>2260005484.6999998</v>
      </c>
      <c r="T2049">
        <v>98302</v>
      </c>
      <c r="U2049">
        <v>1635432</v>
      </c>
      <c r="V2049">
        <v>35.93</v>
      </c>
      <c r="W2049" s="3">
        <f>StockData[[#This Row],[CLOSE]]-StockData[[#This Row],[PREV. CLOSE]]</f>
        <v>-4.4499999999999886</v>
      </c>
      <c r="X2049" s="2">
        <f>IFERROR((StockData[[#This Row],[CLOSE]]-StockData[[#This Row],[PREV. CLOSE]])/StockData[[#This Row],[PREV. CLOSE]],0)</f>
        <v>-8.9062343640548165E-3</v>
      </c>
      <c r="Y2049" t="str">
        <f>IF(StockData[[#This Row],[Daily Return %]]&gt;0,"Gain",IF(StockData[[#This Row],[Daily Return %]]&lt;0,"Loss","No Change"))</f>
        <v>Loss</v>
      </c>
    </row>
    <row r="2050" spans="1:25" x14ac:dyDescent="0.3">
      <c r="A2050" s="1">
        <v>45330</v>
      </c>
      <c r="B2050" s="1" t="s">
        <v>2097</v>
      </c>
      <c r="C2050" s="1" t="s">
        <v>54</v>
      </c>
      <c r="D2050">
        <f>MONTH(StockData[[#This Row],[DATE]])</f>
        <v>2</v>
      </c>
      <c r="E2050">
        <v>2024</v>
      </c>
      <c r="F2050" t="s">
        <v>27</v>
      </c>
      <c r="G2050" t="str">
        <f>"Q"&amp;ROUNDUP(StockData[[#This Row],[Month Number]]/3,0)</f>
        <v>Q1</v>
      </c>
      <c r="H2050" s="1" t="s">
        <v>2069</v>
      </c>
      <c r="I2050" s="1" t="s">
        <v>1566</v>
      </c>
      <c r="J2050" t="s">
        <v>30</v>
      </c>
      <c r="K2050">
        <v>495.9</v>
      </c>
      <c r="L2050">
        <v>500.1</v>
      </c>
      <c r="M2050">
        <v>485.1</v>
      </c>
      <c r="N2050">
        <v>495.2</v>
      </c>
      <c r="O2050">
        <v>489</v>
      </c>
      <c r="P2050">
        <v>488.85</v>
      </c>
      <c r="Q2050">
        <v>492.54</v>
      </c>
      <c r="R2050">
        <v>5651920</v>
      </c>
      <c r="S2050">
        <v>2783794237.3499999</v>
      </c>
      <c r="T2050">
        <v>132052</v>
      </c>
      <c r="U2050">
        <v>1740777</v>
      </c>
      <c r="V2050">
        <v>30.8</v>
      </c>
      <c r="W2050" s="3">
        <f>StockData[[#This Row],[CLOSE]]-StockData[[#This Row],[PREV. CLOSE]]</f>
        <v>-6.3499999999999659</v>
      </c>
      <c r="X2050" s="2">
        <f>IFERROR((StockData[[#This Row],[CLOSE]]-StockData[[#This Row],[PREV. CLOSE]])/StockData[[#This Row],[PREV. CLOSE]],0)</f>
        <v>-1.2823101777059705E-2</v>
      </c>
      <c r="Y2050" t="str">
        <f>IF(StockData[[#This Row],[Daily Return %]]&gt;0,"Gain",IF(StockData[[#This Row],[Daily Return %]]&lt;0,"Loss","No Change"))</f>
        <v>Loss</v>
      </c>
    </row>
    <row r="2051" spans="1:25" x14ac:dyDescent="0.3">
      <c r="A2051" s="1">
        <v>45331</v>
      </c>
      <c r="B2051" s="1" t="s">
        <v>2098</v>
      </c>
      <c r="C2051" s="1" t="s">
        <v>54</v>
      </c>
      <c r="D2051">
        <f>MONTH(StockData[[#This Row],[DATE]])</f>
        <v>2</v>
      </c>
      <c r="E2051">
        <v>2024</v>
      </c>
      <c r="F2051" t="s">
        <v>27</v>
      </c>
      <c r="G2051" t="str">
        <f>"Q"&amp;ROUNDUP(StockData[[#This Row],[Month Number]]/3,0)</f>
        <v>Q1</v>
      </c>
      <c r="H2051" s="1" t="s">
        <v>2069</v>
      </c>
      <c r="I2051" s="1" t="s">
        <v>1566</v>
      </c>
      <c r="J2051" t="s">
        <v>30</v>
      </c>
      <c r="K2051">
        <v>490.9</v>
      </c>
      <c r="L2051">
        <v>494.75</v>
      </c>
      <c r="M2051">
        <v>482.75</v>
      </c>
      <c r="N2051">
        <v>488.85</v>
      </c>
      <c r="O2051">
        <v>491</v>
      </c>
      <c r="P2051">
        <v>490.45</v>
      </c>
      <c r="Q2051">
        <v>488.69</v>
      </c>
      <c r="R2051">
        <v>3946894</v>
      </c>
      <c r="S2051">
        <v>1928809821.3</v>
      </c>
      <c r="T2051">
        <v>98190</v>
      </c>
      <c r="U2051">
        <v>964056</v>
      </c>
      <c r="V2051">
        <v>24.43</v>
      </c>
      <c r="W2051" s="3">
        <f>StockData[[#This Row],[CLOSE]]-StockData[[#This Row],[PREV. CLOSE]]</f>
        <v>1.5999999999999659</v>
      </c>
      <c r="X2051" s="2">
        <f>IFERROR((StockData[[#This Row],[CLOSE]]-StockData[[#This Row],[PREV. CLOSE]])/StockData[[#This Row],[PREV. CLOSE]],0)</f>
        <v>3.2729876240154766E-3</v>
      </c>
      <c r="Y2051" t="str">
        <f>IF(StockData[[#This Row],[Daily Return %]]&gt;0,"Gain",IF(StockData[[#This Row],[Daily Return %]]&lt;0,"Loss","No Change"))</f>
        <v>Gain</v>
      </c>
    </row>
    <row r="2052" spans="1:25" x14ac:dyDescent="0.3">
      <c r="A2052" s="1">
        <v>45334</v>
      </c>
      <c r="B2052" s="1" t="s">
        <v>2099</v>
      </c>
      <c r="C2052" s="1" t="s">
        <v>54</v>
      </c>
      <c r="D2052">
        <f>MONTH(StockData[[#This Row],[DATE]])</f>
        <v>2</v>
      </c>
      <c r="E2052">
        <v>2024</v>
      </c>
      <c r="F2052" t="s">
        <v>27</v>
      </c>
      <c r="G2052" t="str">
        <f>"Q"&amp;ROUNDUP(StockData[[#This Row],[Month Number]]/3,0)</f>
        <v>Q1</v>
      </c>
      <c r="H2052" s="1" t="s">
        <v>2069</v>
      </c>
      <c r="I2052" s="1" t="s">
        <v>1566</v>
      </c>
      <c r="J2052" t="s">
        <v>30</v>
      </c>
      <c r="K2052">
        <v>491</v>
      </c>
      <c r="L2052">
        <v>510.8</v>
      </c>
      <c r="M2052">
        <v>491</v>
      </c>
      <c r="N2052">
        <v>490.45</v>
      </c>
      <c r="O2052">
        <v>501.15</v>
      </c>
      <c r="P2052">
        <v>501.45</v>
      </c>
      <c r="Q2052">
        <v>504.66</v>
      </c>
      <c r="R2052">
        <v>24436750</v>
      </c>
      <c r="S2052">
        <v>12332175483.15</v>
      </c>
      <c r="T2052">
        <v>270583</v>
      </c>
      <c r="U2052">
        <v>8842230</v>
      </c>
      <c r="V2052">
        <v>36.18</v>
      </c>
      <c r="W2052" s="3">
        <f>StockData[[#This Row],[CLOSE]]-StockData[[#This Row],[PREV. CLOSE]]</f>
        <v>11</v>
      </c>
      <c r="X2052" s="2">
        <f>IFERROR((StockData[[#This Row],[CLOSE]]-StockData[[#This Row],[PREV. CLOSE]])/StockData[[#This Row],[PREV. CLOSE]],0)</f>
        <v>2.2428382098073199E-2</v>
      </c>
      <c r="Y2052" t="str">
        <f>IF(StockData[[#This Row],[Daily Return %]]&gt;0,"Gain",IF(StockData[[#This Row],[Daily Return %]]&lt;0,"Loss","No Change"))</f>
        <v>Gain</v>
      </c>
    </row>
    <row r="2053" spans="1:25" x14ac:dyDescent="0.3">
      <c r="A2053" s="1">
        <v>45335</v>
      </c>
      <c r="B2053" s="1" t="s">
        <v>2100</v>
      </c>
      <c r="C2053" s="1" t="s">
        <v>54</v>
      </c>
      <c r="D2053">
        <f>MONTH(StockData[[#This Row],[DATE]])</f>
        <v>2</v>
      </c>
      <c r="E2053">
        <v>2024</v>
      </c>
      <c r="F2053" t="s">
        <v>27</v>
      </c>
      <c r="G2053" t="str">
        <f>"Q"&amp;ROUNDUP(StockData[[#This Row],[Month Number]]/3,0)</f>
        <v>Q1</v>
      </c>
      <c r="H2053" s="1" t="s">
        <v>2069</v>
      </c>
      <c r="I2053" s="1" t="s">
        <v>1566</v>
      </c>
      <c r="J2053" t="s">
        <v>30</v>
      </c>
      <c r="K2053">
        <v>503.1</v>
      </c>
      <c r="L2053">
        <v>513</v>
      </c>
      <c r="M2053">
        <v>491.7</v>
      </c>
      <c r="N2053">
        <v>501.45</v>
      </c>
      <c r="O2053">
        <v>511.5</v>
      </c>
      <c r="P2053">
        <v>511.6</v>
      </c>
      <c r="Q2053">
        <v>504.28</v>
      </c>
      <c r="R2053">
        <v>11186788</v>
      </c>
      <c r="S2053">
        <v>5641264185.8999996</v>
      </c>
      <c r="T2053">
        <v>138027</v>
      </c>
      <c r="U2053">
        <v>4720158</v>
      </c>
      <c r="V2053">
        <v>42.19</v>
      </c>
      <c r="W2053" s="3">
        <f>StockData[[#This Row],[CLOSE]]-StockData[[#This Row],[PREV. CLOSE]]</f>
        <v>10.150000000000034</v>
      </c>
      <c r="X2053" s="2">
        <f>IFERROR((StockData[[#This Row],[CLOSE]]-StockData[[#This Row],[PREV. CLOSE]])/StockData[[#This Row],[PREV. CLOSE]],0)</f>
        <v>2.0241300229334996E-2</v>
      </c>
      <c r="Y2053" t="str">
        <f>IF(StockData[[#This Row],[Daily Return %]]&gt;0,"Gain",IF(StockData[[#This Row],[Daily Return %]]&lt;0,"Loss","No Change"))</f>
        <v>Gain</v>
      </c>
    </row>
    <row r="2054" spans="1:25" x14ac:dyDescent="0.3">
      <c r="A2054" s="1">
        <v>45336</v>
      </c>
      <c r="B2054" s="1" t="s">
        <v>2101</v>
      </c>
      <c r="C2054" s="1" t="s">
        <v>54</v>
      </c>
      <c r="D2054">
        <f>MONTH(StockData[[#This Row],[DATE]])</f>
        <v>2</v>
      </c>
      <c r="E2054">
        <v>2024</v>
      </c>
      <c r="F2054" t="s">
        <v>27</v>
      </c>
      <c r="G2054" t="str">
        <f>"Q"&amp;ROUNDUP(StockData[[#This Row],[Month Number]]/3,0)</f>
        <v>Q1</v>
      </c>
      <c r="H2054" s="1" t="s">
        <v>2069</v>
      </c>
      <c r="I2054" s="1" t="s">
        <v>1566</v>
      </c>
      <c r="J2054" t="s">
        <v>30</v>
      </c>
      <c r="K2054">
        <v>503.95</v>
      </c>
      <c r="L2054">
        <v>517</v>
      </c>
      <c r="M2054">
        <v>497.05</v>
      </c>
      <c r="N2054">
        <v>511.6</v>
      </c>
      <c r="O2054">
        <v>512.75</v>
      </c>
      <c r="P2054">
        <v>514.5</v>
      </c>
      <c r="Q2054">
        <v>507.88</v>
      </c>
      <c r="R2054">
        <v>11297328</v>
      </c>
      <c r="S2054">
        <v>5737687587.3999996</v>
      </c>
      <c r="T2054">
        <v>138332</v>
      </c>
      <c r="U2054">
        <v>4352564</v>
      </c>
      <c r="V2054">
        <v>38.53</v>
      </c>
      <c r="W2054" s="3">
        <f>StockData[[#This Row],[CLOSE]]-StockData[[#This Row],[PREV. CLOSE]]</f>
        <v>2.8999999999999773</v>
      </c>
      <c r="X2054" s="2">
        <f>IFERROR((StockData[[#This Row],[CLOSE]]-StockData[[#This Row],[PREV. CLOSE]])/StockData[[#This Row],[PREV. CLOSE]],0)</f>
        <v>5.6684910086004245E-3</v>
      </c>
      <c r="Y2054" t="str">
        <f>IF(StockData[[#This Row],[Daily Return %]]&gt;0,"Gain",IF(StockData[[#This Row],[Daily Return %]]&lt;0,"Loss","No Change"))</f>
        <v>Gain</v>
      </c>
    </row>
    <row r="2055" spans="1:25" x14ac:dyDescent="0.3">
      <c r="A2055" s="1">
        <v>45337</v>
      </c>
      <c r="B2055" s="1" t="s">
        <v>2102</v>
      </c>
      <c r="C2055" s="1" t="s">
        <v>54</v>
      </c>
      <c r="D2055">
        <f>MONTH(StockData[[#This Row],[DATE]])</f>
        <v>2</v>
      </c>
      <c r="E2055">
        <v>2024</v>
      </c>
      <c r="F2055" t="s">
        <v>27</v>
      </c>
      <c r="G2055" t="str">
        <f>"Q"&amp;ROUNDUP(StockData[[#This Row],[Month Number]]/3,0)</f>
        <v>Q1</v>
      </c>
      <c r="H2055" s="1" t="s">
        <v>2069</v>
      </c>
      <c r="I2055" s="1" t="s">
        <v>1566</v>
      </c>
      <c r="J2055" t="s">
        <v>30</v>
      </c>
      <c r="K2055">
        <v>516.95000000000005</v>
      </c>
      <c r="L2055">
        <v>522.85</v>
      </c>
      <c r="M2055">
        <v>513.04999999999995</v>
      </c>
      <c r="N2055">
        <v>514.5</v>
      </c>
      <c r="O2055">
        <v>517.70000000000005</v>
      </c>
      <c r="P2055">
        <v>518.5</v>
      </c>
      <c r="Q2055">
        <v>518.83000000000004</v>
      </c>
      <c r="R2055">
        <v>7285388</v>
      </c>
      <c r="S2055">
        <v>3779913374.25</v>
      </c>
      <c r="T2055">
        <v>139433</v>
      </c>
      <c r="U2055">
        <v>2439566</v>
      </c>
      <c r="V2055">
        <v>33.49</v>
      </c>
      <c r="W2055" s="3">
        <f>StockData[[#This Row],[CLOSE]]-StockData[[#This Row],[PREV. CLOSE]]</f>
        <v>4</v>
      </c>
      <c r="X2055" s="2">
        <f>IFERROR((StockData[[#This Row],[CLOSE]]-StockData[[#This Row],[PREV. CLOSE]])/StockData[[#This Row],[PREV. CLOSE]],0)</f>
        <v>7.7745383867832843E-3</v>
      </c>
      <c r="Y2055" t="str">
        <f>IF(StockData[[#This Row],[Daily Return %]]&gt;0,"Gain",IF(StockData[[#This Row],[Daily Return %]]&lt;0,"Loss","No Change"))</f>
        <v>Gain</v>
      </c>
    </row>
    <row r="2056" spans="1:25" x14ac:dyDescent="0.3">
      <c r="A2056" s="1">
        <v>45338</v>
      </c>
      <c r="B2056" s="1" t="s">
        <v>2103</v>
      </c>
      <c r="C2056" s="1" t="s">
        <v>54</v>
      </c>
      <c r="D2056">
        <f>MONTH(StockData[[#This Row],[DATE]])</f>
        <v>2</v>
      </c>
      <c r="E2056">
        <v>2024</v>
      </c>
      <c r="F2056" t="s">
        <v>27</v>
      </c>
      <c r="G2056" t="str">
        <f>"Q"&amp;ROUNDUP(StockData[[#This Row],[Month Number]]/3,0)</f>
        <v>Q1</v>
      </c>
      <c r="H2056" s="1" t="s">
        <v>2069</v>
      </c>
      <c r="I2056" s="1" t="s">
        <v>1566</v>
      </c>
      <c r="J2056" t="s">
        <v>30</v>
      </c>
      <c r="K2056">
        <v>522.5</v>
      </c>
      <c r="L2056">
        <v>545</v>
      </c>
      <c r="M2056">
        <v>520.95000000000005</v>
      </c>
      <c r="N2056">
        <v>518.5</v>
      </c>
      <c r="O2056">
        <v>541.95000000000005</v>
      </c>
      <c r="P2056">
        <v>543</v>
      </c>
      <c r="Q2056">
        <v>535.12</v>
      </c>
      <c r="R2056">
        <v>17471322</v>
      </c>
      <c r="S2056">
        <v>9349229002</v>
      </c>
      <c r="T2056">
        <v>257984</v>
      </c>
      <c r="U2056">
        <v>5745266</v>
      </c>
      <c r="V2056">
        <v>32.880000000000003</v>
      </c>
      <c r="W2056" s="3">
        <f>StockData[[#This Row],[CLOSE]]-StockData[[#This Row],[PREV. CLOSE]]</f>
        <v>24.5</v>
      </c>
      <c r="X2056" s="2">
        <f>IFERROR((StockData[[#This Row],[CLOSE]]-StockData[[#This Row],[PREV. CLOSE]])/StockData[[#This Row],[PREV. CLOSE]],0)</f>
        <v>4.7251687560270011E-2</v>
      </c>
      <c r="Y2056" t="str">
        <f>IF(StockData[[#This Row],[Daily Return %]]&gt;0,"Gain",IF(StockData[[#This Row],[Daily Return %]]&lt;0,"Loss","No Change"))</f>
        <v>Gain</v>
      </c>
    </row>
    <row r="2057" spans="1:25" x14ac:dyDescent="0.3">
      <c r="A2057" s="1">
        <v>45341</v>
      </c>
      <c r="B2057" s="1" t="s">
        <v>2104</v>
      </c>
      <c r="C2057" s="1" t="s">
        <v>54</v>
      </c>
      <c r="D2057">
        <f>MONTH(StockData[[#This Row],[DATE]])</f>
        <v>2</v>
      </c>
      <c r="E2057">
        <v>2024</v>
      </c>
      <c r="F2057" t="s">
        <v>27</v>
      </c>
      <c r="G2057" t="str">
        <f>"Q"&amp;ROUNDUP(StockData[[#This Row],[Month Number]]/3,0)</f>
        <v>Q1</v>
      </c>
      <c r="H2057" s="1" t="s">
        <v>2069</v>
      </c>
      <c r="I2057" s="1" t="s">
        <v>1566</v>
      </c>
      <c r="J2057" t="s">
        <v>30</v>
      </c>
      <c r="K2057">
        <v>545.9</v>
      </c>
      <c r="L2057">
        <v>545.9</v>
      </c>
      <c r="M2057">
        <v>531.35</v>
      </c>
      <c r="N2057">
        <v>543</v>
      </c>
      <c r="O2057">
        <v>536</v>
      </c>
      <c r="P2057">
        <v>535.95000000000005</v>
      </c>
      <c r="Q2057">
        <v>537.98</v>
      </c>
      <c r="R2057">
        <v>9301379</v>
      </c>
      <c r="S2057">
        <v>5003965091.3500004</v>
      </c>
      <c r="T2057">
        <v>152421</v>
      </c>
      <c r="U2057">
        <v>3095558</v>
      </c>
      <c r="V2057">
        <v>33.28</v>
      </c>
      <c r="W2057" s="3">
        <f>StockData[[#This Row],[CLOSE]]-StockData[[#This Row],[PREV. CLOSE]]</f>
        <v>-7.0499999999999545</v>
      </c>
      <c r="X2057" s="2">
        <f>IFERROR((StockData[[#This Row],[CLOSE]]-StockData[[#This Row],[PREV. CLOSE]])/StockData[[#This Row],[PREV. CLOSE]],0)</f>
        <v>-1.2983425414364556E-2</v>
      </c>
      <c r="Y2057" t="str">
        <f>IF(StockData[[#This Row],[Daily Return %]]&gt;0,"Gain",IF(StockData[[#This Row],[Daily Return %]]&lt;0,"Loss","No Change"))</f>
        <v>Loss</v>
      </c>
    </row>
    <row r="2058" spans="1:25" x14ac:dyDescent="0.3">
      <c r="A2058" s="1">
        <v>45342</v>
      </c>
      <c r="B2058" s="1" t="s">
        <v>2105</v>
      </c>
      <c r="C2058" s="1" t="s">
        <v>54</v>
      </c>
      <c r="D2058">
        <f>MONTH(StockData[[#This Row],[DATE]])</f>
        <v>2</v>
      </c>
      <c r="E2058">
        <v>2024</v>
      </c>
      <c r="F2058" t="s">
        <v>27</v>
      </c>
      <c r="G2058" t="str">
        <f>"Q"&amp;ROUNDUP(StockData[[#This Row],[Month Number]]/3,0)</f>
        <v>Q1</v>
      </c>
      <c r="H2058" s="1" t="s">
        <v>2069</v>
      </c>
      <c r="I2058" s="1" t="s">
        <v>1566</v>
      </c>
      <c r="J2058" t="s">
        <v>30</v>
      </c>
      <c r="K2058">
        <v>535.79999999999995</v>
      </c>
      <c r="L2058">
        <v>538.15</v>
      </c>
      <c r="M2058">
        <v>526.25</v>
      </c>
      <c r="N2058">
        <v>535.95000000000005</v>
      </c>
      <c r="O2058">
        <v>531.95000000000005</v>
      </c>
      <c r="P2058">
        <v>531.95000000000005</v>
      </c>
      <c r="Q2058">
        <v>532.53</v>
      </c>
      <c r="R2058">
        <v>5187063</v>
      </c>
      <c r="S2058">
        <v>2762243913</v>
      </c>
      <c r="T2058">
        <v>123368</v>
      </c>
      <c r="U2058">
        <v>1687133</v>
      </c>
      <c r="V2058">
        <v>32.53</v>
      </c>
      <c r="W2058" s="3">
        <f>StockData[[#This Row],[CLOSE]]-StockData[[#This Row],[PREV. CLOSE]]</f>
        <v>-4</v>
      </c>
      <c r="X2058" s="2">
        <f>IFERROR((StockData[[#This Row],[CLOSE]]-StockData[[#This Row],[PREV. CLOSE]])/StockData[[#This Row],[PREV. CLOSE]],0)</f>
        <v>-7.4633827782442383E-3</v>
      </c>
      <c r="Y2058" t="str">
        <f>IF(StockData[[#This Row],[Daily Return %]]&gt;0,"Gain",IF(StockData[[#This Row],[Daily Return %]]&lt;0,"Loss","No Change"))</f>
        <v>Loss</v>
      </c>
    </row>
    <row r="2059" spans="1:25" x14ac:dyDescent="0.3">
      <c r="A2059" s="1">
        <v>45343</v>
      </c>
      <c r="B2059" s="1" t="s">
        <v>2106</v>
      </c>
      <c r="C2059" s="1" t="s">
        <v>54</v>
      </c>
      <c r="D2059">
        <f>MONTH(StockData[[#This Row],[DATE]])</f>
        <v>2</v>
      </c>
      <c r="E2059">
        <v>2024</v>
      </c>
      <c r="F2059" t="s">
        <v>27</v>
      </c>
      <c r="G2059" t="str">
        <f>"Q"&amp;ROUNDUP(StockData[[#This Row],[Month Number]]/3,0)</f>
        <v>Q1</v>
      </c>
      <c r="H2059" s="1" t="s">
        <v>2069</v>
      </c>
      <c r="I2059" s="1" t="s">
        <v>1566</v>
      </c>
      <c r="J2059" t="s">
        <v>30</v>
      </c>
      <c r="K2059">
        <v>535.9</v>
      </c>
      <c r="L2059">
        <v>536.29999999999995</v>
      </c>
      <c r="M2059">
        <v>519.5</v>
      </c>
      <c r="N2059">
        <v>531.95000000000005</v>
      </c>
      <c r="O2059">
        <v>521</v>
      </c>
      <c r="P2059">
        <v>521.4</v>
      </c>
      <c r="Q2059">
        <v>526.80999999999995</v>
      </c>
      <c r="R2059">
        <v>6557787</v>
      </c>
      <c r="S2059">
        <v>3454723748.5500002</v>
      </c>
      <c r="T2059">
        <v>137819</v>
      </c>
      <c r="U2059">
        <v>2523275</v>
      </c>
      <c r="V2059">
        <v>38.479999999999997</v>
      </c>
      <c r="W2059" s="3">
        <f>StockData[[#This Row],[CLOSE]]-StockData[[#This Row],[PREV. CLOSE]]</f>
        <v>-10.550000000000068</v>
      </c>
      <c r="X2059" s="2">
        <f>IFERROR((StockData[[#This Row],[CLOSE]]-StockData[[#This Row],[PREV. CLOSE]])/StockData[[#This Row],[PREV. CLOSE]],0)</f>
        <v>-1.983269104239133E-2</v>
      </c>
      <c r="Y2059" t="str">
        <f>IF(StockData[[#This Row],[Daily Return %]]&gt;0,"Gain",IF(StockData[[#This Row],[Daily Return %]]&lt;0,"Loss","No Change"))</f>
        <v>Loss</v>
      </c>
    </row>
    <row r="2060" spans="1:25" x14ac:dyDescent="0.3">
      <c r="A2060" s="1">
        <v>45344</v>
      </c>
      <c r="B2060" s="1" t="s">
        <v>2107</v>
      </c>
      <c r="C2060" s="1" t="s">
        <v>54</v>
      </c>
      <c r="D2060">
        <f>MONTH(StockData[[#This Row],[DATE]])</f>
        <v>2</v>
      </c>
      <c r="E2060">
        <v>2024</v>
      </c>
      <c r="F2060" t="s">
        <v>27</v>
      </c>
      <c r="G2060" t="str">
        <f>"Q"&amp;ROUNDUP(StockData[[#This Row],[Month Number]]/3,0)</f>
        <v>Q1</v>
      </c>
      <c r="H2060" s="1" t="s">
        <v>2069</v>
      </c>
      <c r="I2060" s="1" t="s">
        <v>1566</v>
      </c>
      <c r="J2060" t="s">
        <v>30</v>
      </c>
      <c r="K2060">
        <v>522.79999999999995</v>
      </c>
      <c r="L2060">
        <v>533</v>
      </c>
      <c r="M2060">
        <v>521.45000000000005</v>
      </c>
      <c r="N2060">
        <v>521.4</v>
      </c>
      <c r="O2060">
        <v>530.79999999999995</v>
      </c>
      <c r="P2060">
        <v>531.04999999999995</v>
      </c>
      <c r="Q2060">
        <v>526.59</v>
      </c>
      <c r="R2060">
        <v>7298241</v>
      </c>
      <c r="S2060">
        <v>3843147169.1999998</v>
      </c>
      <c r="T2060">
        <v>158061</v>
      </c>
      <c r="U2060">
        <v>2059894</v>
      </c>
      <c r="V2060">
        <v>28.22</v>
      </c>
      <c r="W2060" s="3">
        <f>StockData[[#This Row],[CLOSE]]-StockData[[#This Row],[PREV. CLOSE]]</f>
        <v>9.6499999999999773</v>
      </c>
      <c r="X2060" s="2">
        <f>IFERROR((StockData[[#This Row],[CLOSE]]-StockData[[#This Row],[PREV. CLOSE]])/StockData[[#This Row],[PREV. CLOSE]],0)</f>
        <v>1.8507863444572264E-2</v>
      </c>
      <c r="Y2060" t="str">
        <f>IF(StockData[[#This Row],[Daily Return %]]&gt;0,"Gain",IF(StockData[[#This Row],[Daily Return %]]&lt;0,"Loss","No Change"))</f>
        <v>Gain</v>
      </c>
    </row>
    <row r="2061" spans="1:25" x14ac:dyDescent="0.3">
      <c r="A2061" s="1">
        <v>45345</v>
      </c>
      <c r="B2061" s="1" t="s">
        <v>2108</v>
      </c>
      <c r="C2061" s="1" t="s">
        <v>54</v>
      </c>
      <c r="D2061">
        <f>MONTH(StockData[[#This Row],[DATE]])</f>
        <v>2</v>
      </c>
      <c r="E2061">
        <v>2024</v>
      </c>
      <c r="F2061" t="s">
        <v>27</v>
      </c>
      <c r="G2061" t="str">
        <f>"Q"&amp;ROUNDUP(StockData[[#This Row],[Month Number]]/3,0)</f>
        <v>Q1</v>
      </c>
      <c r="H2061" s="1" t="s">
        <v>2069</v>
      </c>
      <c r="I2061" s="1" t="s">
        <v>1566</v>
      </c>
      <c r="J2061" t="s">
        <v>30</v>
      </c>
      <c r="K2061">
        <v>535</v>
      </c>
      <c r="L2061">
        <v>541.25</v>
      </c>
      <c r="M2061">
        <v>533.29999999999995</v>
      </c>
      <c r="N2061">
        <v>531.04999999999995</v>
      </c>
      <c r="O2061">
        <v>534.4</v>
      </c>
      <c r="P2061">
        <v>536.15</v>
      </c>
      <c r="Q2061">
        <v>536.4</v>
      </c>
      <c r="R2061">
        <v>9930497</v>
      </c>
      <c r="S2061">
        <v>5326758973.3999996</v>
      </c>
      <c r="T2061">
        <v>151667</v>
      </c>
      <c r="U2061">
        <v>4641983</v>
      </c>
      <c r="V2061">
        <v>46.74</v>
      </c>
      <c r="W2061" s="3">
        <f>StockData[[#This Row],[CLOSE]]-StockData[[#This Row],[PREV. CLOSE]]</f>
        <v>5.1000000000000227</v>
      </c>
      <c r="X2061" s="2">
        <f>IFERROR((StockData[[#This Row],[CLOSE]]-StockData[[#This Row],[PREV. CLOSE]])/StockData[[#This Row],[PREV. CLOSE]],0)</f>
        <v>9.6036154787685207E-3</v>
      </c>
      <c r="Y2061" t="str">
        <f>IF(StockData[[#This Row],[Daily Return %]]&gt;0,"Gain",IF(StockData[[#This Row],[Daily Return %]]&lt;0,"Loss","No Change"))</f>
        <v>Gain</v>
      </c>
    </row>
    <row r="2062" spans="1:25" x14ac:dyDescent="0.3">
      <c r="A2062" s="1">
        <v>45348</v>
      </c>
      <c r="B2062" s="1" t="s">
        <v>2109</v>
      </c>
      <c r="C2062" s="1" t="s">
        <v>54</v>
      </c>
      <c r="D2062">
        <f>MONTH(StockData[[#This Row],[DATE]])</f>
        <v>2</v>
      </c>
      <c r="E2062">
        <v>2024</v>
      </c>
      <c r="F2062" t="s">
        <v>27</v>
      </c>
      <c r="G2062" t="str">
        <f>"Q"&amp;ROUNDUP(StockData[[#This Row],[Month Number]]/3,0)</f>
        <v>Q1</v>
      </c>
      <c r="H2062" s="1" t="s">
        <v>2069</v>
      </c>
      <c r="I2062" s="1" t="s">
        <v>1566</v>
      </c>
      <c r="J2062" t="s">
        <v>30</v>
      </c>
      <c r="K2062">
        <v>536.25</v>
      </c>
      <c r="L2062">
        <v>536.5</v>
      </c>
      <c r="M2062">
        <v>526.04999999999995</v>
      </c>
      <c r="N2062">
        <v>536.15</v>
      </c>
      <c r="O2062">
        <v>531.5</v>
      </c>
      <c r="P2062">
        <v>532.9</v>
      </c>
      <c r="Q2062">
        <v>530.97</v>
      </c>
      <c r="R2062">
        <v>4410318</v>
      </c>
      <c r="S2062">
        <v>2341763075.1500001</v>
      </c>
      <c r="T2062">
        <v>121022</v>
      </c>
      <c r="U2062">
        <v>1751193</v>
      </c>
      <c r="V2062">
        <v>39.71</v>
      </c>
      <c r="W2062" s="3">
        <f>StockData[[#This Row],[CLOSE]]-StockData[[#This Row],[PREV. CLOSE]]</f>
        <v>-3.25</v>
      </c>
      <c r="X2062" s="2">
        <f>IFERROR((StockData[[#This Row],[CLOSE]]-StockData[[#This Row],[PREV. CLOSE]])/StockData[[#This Row],[PREV. CLOSE]],0)</f>
        <v>-6.0617364543504616E-3</v>
      </c>
      <c r="Y2062" t="str">
        <f>IF(StockData[[#This Row],[Daily Return %]]&gt;0,"Gain",IF(StockData[[#This Row],[Daily Return %]]&lt;0,"Loss","No Change"))</f>
        <v>Loss</v>
      </c>
    </row>
    <row r="2063" spans="1:25" x14ac:dyDescent="0.3">
      <c r="A2063" s="1">
        <v>45349</v>
      </c>
      <c r="B2063" s="1" t="s">
        <v>2110</v>
      </c>
      <c r="C2063" s="1" t="s">
        <v>54</v>
      </c>
      <c r="D2063">
        <f>MONTH(StockData[[#This Row],[DATE]])</f>
        <v>2</v>
      </c>
      <c r="E2063">
        <v>2024</v>
      </c>
      <c r="F2063" t="s">
        <v>27</v>
      </c>
      <c r="G2063" t="str">
        <f>"Q"&amp;ROUNDUP(StockData[[#This Row],[Month Number]]/3,0)</f>
        <v>Q1</v>
      </c>
      <c r="H2063" s="1" t="s">
        <v>2069</v>
      </c>
      <c r="I2063" s="1" t="s">
        <v>1566</v>
      </c>
      <c r="J2063" t="s">
        <v>30</v>
      </c>
      <c r="K2063">
        <v>534</v>
      </c>
      <c r="L2063">
        <v>537.4</v>
      </c>
      <c r="M2063">
        <v>527.54999999999995</v>
      </c>
      <c r="N2063">
        <v>532.9</v>
      </c>
      <c r="O2063">
        <v>531.1</v>
      </c>
      <c r="P2063">
        <v>531.45000000000005</v>
      </c>
      <c r="Q2063">
        <v>532.4</v>
      </c>
      <c r="R2063">
        <v>5199630</v>
      </c>
      <c r="S2063">
        <v>2768262998.75</v>
      </c>
      <c r="T2063">
        <v>106972</v>
      </c>
      <c r="U2063">
        <v>1784937</v>
      </c>
      <c r="V2063">
        <v>34.33</v>
      </c>
      <c r="W2063" s="3">
        <f>StockData[[#This Row],[CLOSE]]-StockData[[#This Row],[PREV. CLOSE]]</f>
        <v>-1.4499999999999318</v>
      </c>
      <c r="X2063" s="2">
        <f>IFERROR((StockData[[#This Row],[CLOSE]]-StockData[[#This Row],[PREV. CLOSE]])/StockData[[#This Row],[PREV. CLOSE]],0)</f>
        <v>-2.7209607806341373E-3</v>
      </c>
      <c r="Y2063" t="str">
        <f>IF(StockData[[#This Row],[Daily Return %]]&gt;0,"Gain",IF(StockData[[#This Row],[Daily Return %]]&lt;0,"Loss","No Change"))</f>
        <v>Loss</v>
      </c>
    </row>
    <row r="2064" spans="1:25" x14ac:dyDescent="0.3">
      <c r="A2064" s="1">
        <v>45350</v>
      </c>
      <c r="B2064" s="1" t="s">
        <v>2111</v>
      </c>
      <c r="C2064" s="1" t="s">
        <v>54</v>
      </c>
      <c r="D2064">
        <f>MONTH(StockData[[#This Row],[DATE]])</f>
        <v>2</v>
      </c>
      <c r="E2064">
        <v>2024</v>
      </c>
      <c r="F2064" t="s">
        <v>27</v>
      </c>
      <c r="G2064" t="str">
        <f>"Q"&amp;ROUNDUP(StockData[[#This Row],[Month Number]]/3,0)</f>
        <v>Q1</v>
      </c>
      <c r="H2064" s="1" t="s">
        <v>2069</v>
      </c>
      <c r="I2064" s="1" t="s">
        <v>1566</v>
      </c>
      <c r="J2064" t="s">
        <v>30</v>
      </c>
      <c r="K2064">
        <v>530</v>
      </c>
      <c r="L2064">
        <v>530.95000000000005</v>
      </c>
      <c r="M2064">
        <v>515</v>
      </c>
      <c r="N2064">
        <v>531.45000000000005</v>
      </c>
      <c r="O2064">
        <v>515.79999999999995</v>
      </c>
      <c r="P2064">
        <v>517.70000000000005</v>
      </c>
      <c r="Q2064">
        <v>522.69000000000005</v>
      </c>
      <c r="R2064">
        <v>6394528</v>
      </c>
      <c r="S2064">
        <v>3342369685.3000002</v>
      </c>
      <c r="T2064">
        <v>154136</v>
      </c>
      <c r="U2064">
        <v>2375998</v>
      </c>
      <c r="V2064">
        <v>37.159999999999997</v>
      </c>
      <c r="W2064" s="3">
        <f>StockData[[#This Row],[CLOSE]]-StockData[[#This Row],[PREV. CLOSE]]</f>
        <v>-13.75</v>
      </c>
      <c r="X2064" s="2">
        <f>IFERROR((StockData[[#This Row],[CLOSE]]-StockData[[#This Row],[PREV. CLOSE]])/StockData[[#This Row],[PREV. CLOSE]],0)</f>
        <v>-2.5872612663467867E-2</v>
      </c>
      <c r="Y2064" t="str">
        <f>IF(StockData[[#This Row],[Daily Return %]]&gt;0,"Gain",IF(StockData[[#This Row],[Daily Return %]]&lt;0,"Loss","No Change"))</f>
        <v>Loss</v>
      </c>
    </row>
    <row r="2065" spans="1:25" x14ac:dyDescent="0.3">
      <c r="A2065" s="1">
        <v>45351</v>
      </c>
      <c r="B2065" s="1" t="s">
        <v>2112</v>
      </c>
      <c r="C2065" s="1" t="s">
        <v>54</v>
      </c>
      <c r="D2065">
        <f>MONTH(StockData[[#This Row],[DATE]])</f>
        <v>2</v>
      </c>
      <c r="E2065">
        <v>2024</v>
      </c>
      <c r="F2065" t="s">
        <v>27</v>
      </c>
      <c r="G2065" t="str">
        <f>"Q"&amp;ROUNDUP(StockData[[#This Row],[Month Number]]/3,0)</f>
        <v>Q1</v>
      </c>
      <c r="H2065" s="1" t="s">
        <v>2069</v>
      </c>
      <c r="I2065" s="1" t="s">
        <v>1566</v>
      </c>
      <c r="J2065" t="s">
        <v>30</v>
      </c>
      <c r="K2065">
        <v>517.29999999999995</v>
      </c>
      <c r="L2065">
        <v>524.25</v>
      </c>
      <c r="M2065">
        <v>513.20000000000005</v>
      </c>
      <c r="N2065">
        <v>517.70000000000005</v>
      </c>
      <c r="O2065">
        <v>521</v>
      </c>
      <c r="P2065">
        <v>518.6</v>
      </c>
      <c r="Q2065">
        <v>518.17999999999995</v>
      </c>
      <c r="R2065">
        <v>7231382</v>
      </c>
      <c r="S2065">
        <v>3747158471.1500001</v>
      </c>
      <c r="T2065">
        <v>126016</v>
      </c>
      <c r="U2065">
        <v>3196884</v>
      </c>
      <c r="V2065">
        <v>44.21</v>
      </c>
      <c r="W2065" s="3">
        <f>StockData[[#This Row],[CLOSE]]-StockData[[#This Row],[PREV. CLOSE]]</f>
        <v>0.89999999999997726</v>
      </c>
      <c r="X2065" s="2">
        <f>IFERROR((StockData[[#This Row],[CLOSE]]-StockData[[#This Row],[PREV. CLOSE]])/StockData[[#This Row],[PREV. CLOSE]],0)</f>
        <v>1.7384585667374487E-3</v>
      </c>
      <c r="Y2065" t="str">
        <f>IF(StockData[[#This Row],[Daily Return %]]&gt;0,"Gain",IF(StockData[[#This Row],[Daily Return %]]&lt;0,"Loss","No Change"))</f>
        <v>Gain</v>
      </c>
    </row>
    <row r="2066" spans="1:25" x14ac:dyDescent="0.3">
      <c r="A2066" s="1">
        <v>45352</v>
      </c>
      <c r="B2066" s="1" t="s">
        <v>2113</v>
      </c>
      <c r="C2066" s="1" t="s">
        <v>76</v>
      </c>
      <c r="D2066">
        <f>MONTH(StockData[[#This Row],[DATE]])</f>
        <v>3</v>
      </c>
      <c r="E2066">
        <v>2024</v>
      </c>
      <c r="F2066" t="s">
        <v>27</v>
      </c>
      <c r="G2066" t="str">
        <f>"Q"&amp;ROUNDUP(StockData[[#This Row],[Month Number]]/3,0)</f>
        <v>Q1</v>
      </c>
      <c r="H2066" s="1" t="s">
        <v>2069</v>
      </c>
      <c r="I2066" s="1" t="s">
        <v>1566</v>
      </c>
      <c r="J2066" t="s">
        <v>30</v>
      </c>
      <c r="K2066">
        <v>522.4</v>
      </c>
      <c r="L2066">
        <v>525.20000000000005</v>
      </c>
      <c r="M2066">
        <v>517.54999999999995</v>
      </c>
      <c r="N2066">
        <v>518.6</v>
      </c>
      <c r="O2066">
        <v>519.25</v>
      </c>
      <c r="P2066">
        <v>519.1</v>
      </c>
      <c r="Q2066">
        <v>519.92999999999995</v>
      </c>
      <c r="R2066">
        <v>4710315</v>
      </c>
      <c r="S2066">
        <v>2449024179.6999998</v>
      </c>
      <c r="T2066">
        <v>101604</v>
      </c>
      <c r="U2066">
        <v>2099369</v>
      </c>
      <c r="V2066">
        <v>44.57</v>
      </c>
      <c r="W2066" s="3">
        <f>StockData[[#This Row],[CLOSE]]-StockData[[#This Row],[PREV. CLOSE]]</f>
        <v>0.5</v>
      </c>
      <c r="X2066" s="2">
        <f>IFERROR((StockData[[#This Row],[CLOSE]]-StockData[[#This Row],[PREV. CLOSE]])/StockData[[#This Row],[PREV. CLOSE]],0)</f>
        <v>9.6413420748168142E-4</v>
      </c>
      <c r="Y2066" t="str">
        <f>IF(StockData[[#This Row],[Daily Return %]]&gt;0,"Gain",IF(StockData[[#This Row],[Daily Return %]]&lt;0,"Loss","No Change"))</f>
        <v>Gain</v>
      </c>
    </row>
    <row r="2067" spans="1:25" x14ac:dyDescent="0.3">
      <c r="A2067" s="1">
        <v>45353</v>
      </c>
      <c r="B2067" s="1" t="s">
        <v>2114</v>
      </c>
      <c r="C2067" s="1" t="s">
        <v>76</v>
      </c>
      <c r="D2067">
        <f>MONTH(StockData[[#This Row],[DATE]])</f>
        <v>3</v>
      </c>
      <c r="E2067">
        <v>2024</v>
      </c>
      <c r="F2067" t="s">
        <v>27</v>
      </c>
      <c r="G2067" t="str">
        <f>"Q"&amp;ROUNDUP(StockData[[#This Row],[Month Number]]/3,0)</f>
        <v>Q1</v>
      </c>
      <c r="H2067" s="1" t="s">
        <v>2069</v>
      </c>
      <c r="I2067" s="1" t="s">
        <v>1566</v>
      </c>
      <c r="J2067" t="s">
        <v>30</v>
      </c>
      <c r="K2067">
        <v>523.45000000000005</v>
      </c>
      <c r="L2067">
        <v>524.79999999999995</v>
      </c>
      <c r="M2067">
        <v>522</v>
      </c>
      <c r="N2067">
        <v>519.1</v>
      </c>
      <c r="O2067">
        <v>523</v>
      </c>
      <c r="P2067">
        <v>522.85</v>
      </c>
      <c r="Q2067">
        <v>523.17999999999995</v>
      </c>
      <c r="R2067">
        <v>340134</v>
      </c>
      <c r="S2067">
        <v>177952735.69999999</v>
      </c>
      <c r="T2067">
        <v>8551</v>
      </c>
      <c r="U2067">
        <v>193596</v>
      </c>
      <c r="V2067">
        <v>56.92</v>
      </c>
      <c r="W2067" s="3">
        <f>StockData[[#This Row],[CLOSE]]-StockData[[#This Row],[PREV. CLOSE]]</f>
        <v>3.75</v>
      </c>
      <c r="X2067" s="2">
        <f>IFERROR((StockData[[#This Row],[CLOSE]]-StockData[[#This Row],[PREV. CLOSE]])/StockData[[#This Row],[PREV. CLOSE]],0)</f>
        <v>7.224041610479676E-3</v>
      </c>
      <c r="Y2067" t="str">
        <f>IF(StockData[[#This Row],[Daily Return %]]&gt;0,"Gain",IF(StockData[[#This Row],[Daily Return %]]&lt;0,"Loss","No Change"))</f>
        <v>Gain</v>
      </c>
    </row>
    <row r="2068" spans="1:25" x14ac:dyDescent="0.3">
      <c r="A2068" s="1">
        <v>45355</v>
      </c>
      <c r="B2068" s="1" t="s">
        <v>2115</v>
      </c>
      <c r="C2068" s="1" t="s">
        <v>76</v>
      </c>
      <c r="D2068">
        <f>MONTH(StockData[[#This Row],[DATE]])</f>
        <v>3</v>
      </c>
      <c r="E2068">
        <v>2024</v>
      </c>
      <c r="F2068" t="s">
        <v>27</v>
      </c>
      <c r="G2068" t="str">
        <f>"Q"&amp;ROUNDUP(StockData[[#This Row],[Month Number]]/3,0)</f>
        <v>Q1</v>
      </c>
      <c r="H2068" s="1" t="s">
        <v>2069</v>
      </c>
      <c r="I2068" s="1" t="s">
        <v>1566</v>
      </c>
      <c r="J2068" t="s">
        <v>30</v>
      </c>
      <c r="K2068">
        <v>522.95000000000005</v>
      </c>
      <c r="L2068">
        <v>526.4</v>
      </c>
      <c r="M2068">
        <v>518.54999999999995</v>
      </c>
      <c r="N2068">
        <v>522.85</v>
      </c>
      <c r="O2068">
        <v>520.45000000000005</v>
      </c>
      <c r="P2068">
        <v>520.5</v>
      </c>
      <c r="Q2068">
        <v>522.04</v>
      </c>
      <c r="R2068">
        <v>2831185</v>
      </c>
      <c r="S2068">
        <v>1477978691.8</v>
      </c>
      <c r="T2068">
        <v>70787</v>
      </c>
      <c r="U2068">
        <v>1177169</v>
      </c>
      <c r="V2068">
        <v>41.58</v>
      </c>
      <c r="W2068" s="3">
        <f>StockData[[#This Row],[CLOSE]]-StockData[[#This Row],[PREV. CLOSE]]</f>
        <v>-2.3500000000000227</v>
      </c>
      <c r="X2068" s="2">
        <f>IFERROR((StockData[[#This Row],[CLOSE]]-StockData[[#This Row],[PREV. CLOSE]])/StockData[[#This Row],[PREV. CLOSE]],0)</f>
        <v>-4.4945969207230039E-3</v>
      </c>
      <c r="Y2068" t="str">
        <f>IF(StockData[[#This Row],[Daily Return %]]&gt;0,"Gain",IF(StockData[[#This Row],[Daily Return %]]&lt;0,"Loss","No Change"))</f>
        <v>Loss</v>
      </c>
    </row>
    <row r="2069" spans="1:25" x14ac:dyDescent="0.3">
      <c r="A2069" s="1">
        <v>45356</v>
      </c>
      <c r="B2069" s="1" t="s">
        <v>2116</v>
      </c>
      <c r="C2069" s="1" t="s">
        <v>76</v>
      </c>
      <c r="D2069">
        <f>MONTH(StockData[[#This Row],[DATE]])</f>
        <v>3</v>
      </c>
      <c r="E2069">
        <v>2024</v>
      </c>
      <c r="F2069" t="s">
        <v>27</v>
      </c>
      <c r="G2069" t="str">
        <f>"Q"&amp;ROUNDUP(StockData[[#This Row],[Month Number]]/3,0)</f>
        <v>Q1</v>
      </c>
      <c r="H2069" s="1" t="s">
        <v>2069</v>
      </c>
      <c r="I2069" s="1" t="s">
        <v>1566</v>
      </c>
      <c r="J2069" t="s">
        <v>30</v>
      </c>
      <c r="K2069">
        <v>517.75</v>
      </c>
      <c r="L2069">
        <v>520.5</v>
      </c>
      <c r="M2069">
        <v>510.65</v>
      </c>
      <c r="N2069">
        <v>520.5</v>
      </c>
      <c r="O2069">
        <v>512.95000000000005</v>
      </c>
      <c r="P2069">
        <v>513.29999999999995</v>
      </c>
      <c r="Q2069">
        <v>514.67999999999995</v>
      </c>
      <c r="R2069">
        <v>5260774</v>
      </c>
      <c r="S2069">
        <v>2707597916.3499999</v>
      </c>
      <c r="T2069">
        <v>102449</v>
      </c>
      <c r="U2069">
        <v>2419162</v>
      </c>
      <c r="V2069">
        <v>45.98</v>
      </c>
      <c r="W2069" s="3">
        <f>StockData[[#This Row],[CLOSE]]-StockData[[#This Row],[PREV. CLOSE]]</f>
        <v>-7.2000000000000455</v>
      </c>
      <c r="X2069" s="2">
        <f>IFERROR((StockData[[#This Row],[CLOSE]]-StockData[[#This Row],[PREV. CLOSE]])/StockData[[#This Row],[PREV. CLOSE]],0)</f>
        <v>-1.3832853025936686E-2</v>
      </c>
      <c r="Y2069" t="str">
        <f>IF(StockData[[#This Row],[Daily Return %]]&gt;0,"Gain",IF(StockData[[#This Row],[Daily Return %]]&lt;0,"Loss","No Change"))</f>
        <v>Loss</v>
      </c>
    </row>
    <row r="2070" spans="1:25" x14ac:dyDescent="0.3">
      <c r="A2070" s="1">
        <v>45357</v>
      </c>
      <c r="B2070" s="1" t="s">
        <v>2117</v>
      </c>
      <c r="C2070" s="1" t="s">
        <v>76</v>
      </c>
      <c r="D2070">
        <f>MONTH(StockData[[#This Row],[DATE]])</f>
        <v>3</v>
      </c>
      <c r="E2070">
        <v>2024</v>
      </c>
      <c r="F2070" t="s">
        <v>27</v>
      </c>
      <c r="G2070" t="str">
        <f>"Q"&amp;ROUNDUP(StockData[[#This Row],[Month Number]]/3,0)</f>
        <v>Q1</v>
      </c>
      <c r="H2070" s="1" t="s">
        <v>2069</v>
      </c>
      <c r="I2070" s="1" t="s">
        <v>1566</v>
      </c>
      <c r="J2070" t="s">
        <v>30</v>
      </c>
      <c r="K2070">
        <v>513.70000000000005</v>
      </c>
      <c r="L2070">
        <v>514.85</v>
      </c>
      <c r="M2070">
        <v>500</v>
      </c>
      <c r="N2070">
        <v>513.29999999999995</v>
      </c>
      <c r="O2070">
        <v>513.70000000000005</v>
      </c>
      <c r="P2070">
        <v>513.15</v>
      </c>
      <c r="Q2070">
        <v>507.3</v>
      </c>
      <c r="R2070">
        <v>5545961</v>
      </c>
      <c r="S2070">
        <v>2813460342.1500001</v>
      </c>
      <c r="T2070">
        <v>106018</v>
      </c>
      <c r="U2070">
        <v>1628111</v>
      </c>
      <c r="V2070">
        <v>29.36</v>
      </c>
      <c r="W2070" s="3">
        <f>StockData[[#This Row],[CLOSE]]-StockData[[#This Row],[PREV. CLOSE]]</f>
        <v>-0.14999999999997726</v>
      </c>
      <c r="X2070" s="2">
        <f>IFERROR((StockData[[#This Row],[CLOSE]]-StockData[[#This Row],[PREV. CLOSE]])/StockData[[#This Row],[PREV. CLOSE]],0)</f>
        <v>-2.9222676797190198E-4</v>
      </c>
      <c r="Y2070" t="str">
        <f>IF(StockData[[#This Row],[Daily Return %]]&gt;0,"Gain",IF(StockData[[#This Row],[Daily Return %]]&lt;0,"Loss","No Change"))</f>
        <v>Loss</v>
      </c>
    </row>
    <row r="2071" spans="1:25" x14ac:dyDescent="0.3">
      <c r="A2071" s="1">
        <v>45358</v>
      </c>
      <c r="B2071" s="1" t="s">
        <v>2118</v>
      </c>
      <c r="C2071" s="1" t="s">
        <v>76</v>
      </c>
      <c r="D2071">
        <f>MONTH(StockData[[#This Row],[DATE]])</f>
        <v>3</v>
      </c>
      <c r="E2071">
        <v>2024</v>
      </c>
      <c r="F2071" t="s">
        <v>27</v>
      </c>
      <c r="G2071" t="str">
        <f>"Q"&amp;ROUNDUP(StockData[[#This Row],[Month Number]]/3,0)</f>
        <v>Q1</v>
      </c>
      <c r="H2071" s="1" t="s">
        <v>2069</v>
      </c>
      <c r="I2071" s="1" t="s">
        <v>1566</v>
      </c>
      <c r="J2071" t="s">
        <v>30</v>
      </c>
      <c r="K2071">
        <v>513.75</v>
      </c>
      <c r="L2071">
        <v>520.4</v>
      </c>
      <c r="M2071">
        <v>510.5</v>
      </c>
      <c r="N2071">
        <v>513.15</v>
      </c>
      <c r="O2071">
        <v>514.4</v>
      </c>
      <c r="P2071">
        <v>515.5</v>
      </c>
      <c r="Q2071">
        <v>515.79</v>
      </c>
      <c r="R2071">
        <v>4853991</v>
      </c>
      <c r="S2071">
        <v>2503634427.6500001</v>
      </c>
      <c r="T2071">
        <v>90688</v>
      </c>
      <c r="U2071">
        <v>1848515</v>
      </c>
      <c r="V2071">
        <v>38.08</v>
      </c>
      <c r="W2071" s="3">
        <f>StockData[[#This Row],[CLOSE]]-StockData[[#This Row],[PREV. CLOSE]]</f>
        <v>2.3500000000000227</v>
      </c>
      <c r="X2071" s="2">
        <f>IFERROR((StockData[[#This Row],[CLOSE]]-StockData[[#This Row],[PREV. CLOSE]])/StockData[[#This Row],[PREV. CLOSE]],0)</f>
        <v>4.5795576342200581E-3</v>
      </c>
      <c r="Y2071" t="str">
        <f>IF(StockData[[#This Row],[Daily Return %]]&gt;0,"Gain",IF(StockData[[#This Row],[Daily Return %]]&lt;0,"Loss","No Change"))</f>
        <v>Gain</v>
      </c>
    </row>
    <row r="2072" spans="1:25" x14ac:dyDescent="0.3">
      <c r="A2072" s="1">
        <v>45362</v>
      </c>
      <c r="B2072" s="1" t="s">
        <v>2119</v>
      </c>
      <c r="C2072" s="1" t="s">
        <v>76</v>
      </c>
      <c r="D2072">
        <f>MONTH(StockData[[#This Row],[DATE]])</f>
        <v>3</v>
      </c>
      <c r="E2072">
        <v>2024</v>
      </c>
      <c r="F2072" t="s">
        <v>27</v>
      </c>
      <c r="G2072" t="str">
        <f>"Q"&amp;ROUNDUP(StockData[[#This Row],[Month Number]]/3,0)</f>
        <v>Q1</v>
      </c>
      <c r="H2072" s="1" t="s">
        <v>2069</v>
      </c>
      <c r="I2072" s="1" t="s">
        <v>1566</v>
      </c>
      <c r="J2072" t="s">
        <v>30</v>
      </c>
      <c r="K2072">
        <v>517.4</v>
      </c>
      <c r="L2072">
        <v>518.95000000000005</v>
      </c>
      <c r="M2072">
        <v>512.29999999999995</v>
      </c>
      <c r="N2072">
        <v>515.5</v>
      </c>
      <c r="O2072">
        <v>513.35</v>
      </c>
      <c r="P2072">
        <v>514.54999999999995</v>
      </c>
      <c r="Q2072">
        <v>515.88</v>
      </c>
      <c r="R2072">
        <v>5565756</v>
      </c>
      <c r="S2072">
        <v>2871272596.8499999</v>
      </c>
      <c r="T2072">
        <v>100543</v>
      </c>
      <c r="U2072">
        <v>2757908</v>
      </c>
      <c r="V2072">
        <v>49.55</v>
      </c>
      <c r="W2072" s="3">
        <f>StockData[[#This Row],[CLOSE]]-StockData[[#This Row],[PREV. CLOSE]]</f>
        <v>-0.95000000000004547</v>
      </c>
      <c r="X2072" s="2">
        <f>IFERROR((StockData[[#This Row],[CLOSE]]-StockData[[#This Row],[PREV. CLOSE]])/StockData[[#This Row],[PREV. CLOSE]],0)</f>
        <v>-1.8428709990301561E-3</v>
      </c>
      <c r="Y2072" t="str">
        <f>IF(StockData[[#This Row],[Daily Return %]]&gt;0,"Gain",IF(StockData[[#This Row],[Daily Return %]]&lt;0,"Loss","No Change"))</f>
        <v>Loss</v>
      </c>
    </row>
    <row r="2073" spans="1:25" x14ac:dyDescent="0.3">
      <c r="A2073" s="1">
        <v>45363</v>
      </c>
      <c r="B2073" s="1" t="s">
        <v>2120</v>
      </c>
      <c r="C2073" s="1" t="s">
        <v>76</v>
      </c>
      <c r="D2073">
        <f>MONTH(StockData[[#This Row],[DATE]])</f>
        <v>3</v>
      </c>
      <c r="E2073">
        <v>2024</v>
      </c>
      <c r="F2073" t="s">
        <v>27</v>
      </c>
      <c r="G2073" t="str">
        <f>"Q"&amp;ROUNDUP(StockData[[#This Row],[Month Number]]/3,0)</f>
        <v>Q1</v>
      </c>
      <c r="H2073" s="1" t="s">
        <v>2069</v>
      </c>
      <c r="I2073" s="1" t="s">
        <v>1566</v>
      </c>
      <c r="J2073" t="s">
        <v>30</v>
      </c>
      <c r="K2073">
        <v>512.75</v>
      </c>
      <c r="L2073">
        <v>522.5</v>
      </c>
      <c r="M2073">
        <v>507.75</v>
      </c>
      <c r="N2073">
        <v>514.54999999999995</v>
      </c>
      <c r="O2073">
        <v>510.35</v>
      </c>
      <c r="P2073">
        <v>510.85</v>
      </c>
      <c r="Q2073">
        <v>514.32000000000005</v>
      </c>
      <c r="R2073">
        <v>5826380</v>
      </c>
      <c r="S2073">
        <v>2996641599.75</v>
      </c>
      <c r="T2073">
        <v>111713</v>
      </c>
      <c r="U2073">
        <v>1740185</v>
      </c>
      <c r="V2073">
        <v>29.87</v>
      </c>
      <c r="W2073" s="3">
        <f>StockData[[#This Row],[CLOSE]]-StockData[[#This Row],[PREV. CLOSE]]</f>
        <v>-3.6999999999999318</v>
      </c>
      <c r="X2073" s="2">
        <f>IFERROR((StockData[[#This Row],[CLOSE]]-StockData[[#This Row],[PREV. CLOSE]])/StockData[[#This Row],[PREV. CLOSE]],0)</f>
        <v>-7.1907491983285044E-3</v>
      </c>
      <c r="Y2073" t="str">
        <f>IF(StockData[[#This Row],[Daily Return %]]&gt;0,"Gain",IF(StockData[[#This Row],[Daily Return %]]&lt;0,"Loss","No Change"))</f>
        <v>Loss</v>
      </c>
    </row>
    <row r="2074" spans="1:25" x14ac:dyDescent="0.3">
      <c r="A2074" s="1">
        <v>45364</v>
      </c>
      <c r="B2074" s="1" t="s">
        <v>2121</v>
      </c>
      <c r="C2074" s="1" t="s">
        <v>76</v>
      </c>
      <c r="D2074">
        <f>MONTH(StockData[[#This Row],[DATE]])</f>
        <v>3</v>
      </c>
      <c r="E2074">
        <v>2024</v>
      </c>
      <c r="F2074" t="s">
        <v>27</v>
      </c>
      <c r="G2074" t="str">
        <f>"Q"&amp;ROUNDUP(StockData[[#This Row],[Month Number]]/3,0)</f>
        <v>Q1</v>
      </c>
      <c r="H2074" s="1" t="s">
        <v>2069</v>
      </c>
      <c r="I2074" s="1" t="s">
        <v>1566</v>
      </c>
      <c r="J2074" t="s">
        <v>30</v>
      </c>
      <c r="K2074">
        <v>513.79999999999995</v>
      </c>
      <c r="L2074">
        <v>518.70000000000005</v>
      </c>
      <c r="M2074">
        <v>496.8</v>
      </c>
      <c r="N2074">
        <v>510.85</v>
      </c>
      <c r="O2074">
        <v>503.3</v>
      </c>
      <c r="P2074">
        <v>504.4</v>
      </c>
      <c r="Q2074">
        <v>507.97</v>
      </c>
      <c r="R2074">
        <v>6790240</v>
      </c>
      <c r="S2074">
        <v>3449251500.0999999</v>
      </c>
      <c r="T2074">
        <v>131621</v>
      </c>
      <c r="U2074">
        <v>2341926</v>
      </c>
      <c r="V2074">
        <v>34.49</v>
      </c>
      <c r="W2074" s="3">
        <f>StockData[[#This Row],[CLOSE]]-StockData[[#This Row],[PREV. CLOSE]]</f>
        <v>-6.4500000000000455</v>
      </c>
      <c r="X2074" s="2">
        <f>IFERROR((StockData[[#This Row],[CLOSE]]-StockData[[#This Row],[PREV. CLOSE]])/StockData[[#This Row],[PREV. CLOSE]],0)</f>
        <v>-1.262601546442213E-2</v>
      </c>
      <c r="Y2074" t="str">
        <f>IF(StockData[[#This Row],[Daily Return %]]&gt;0,"Gain",IF(StockData[[#This Row],[Daily Return %]]&lt;0,"Loss","No Change"))</f>
        <v>Loss</v>
      </c>
    </row>
    <row r="2075" spans="1:25" x14ac:dyDescent="0.3">
      <c r="A2075" s="1">
        <v>45365</v>
      </c>
      <c r="B2075" s="1" t="s">
        <v>2122</v>
      </c>
      <c r="C2075" s="1" t="s">
        <v>76</v>
      </c>
      <c r="D2075">
        <f>MONTH(StockData[[#This Row],[DATE]])</f>
        <v>3</v>
      </c>
      <c r="E2075">
        <v>2024</v>
      </c>
      <c r="F2075" t="s">
        <v>27</v>
      </c>
      <c r="G2075" t="str">
        <f>"Q"&amp;ROUNDUP(StockData[[#This Row],[Month Number]]/3,0)</f>
        <v>Q1</v>
      </c>
      <c r="H2075" s="1" t="s">
        <v>2069</v>
      </c>
      <c r="I2075" s="1" t="s">
        <v>1566</v>
      </c>
      <c r="J2075" t="s">
        <v>30</v>
      </c>
      <c r="K2075">
        <v>501.15</v>
      </c>
      <c r="L2075">
        <v>518.9</v>
      </c>
      <c r="M2075">
        <v>495.15</v>
      </c>
      <c r="N2075">
        <v>504.4</v>
      </c>
      <c r="O2075">
        <v>516.70000000000005</v>
      </c>
      <c r="P2075">
        <v>517.95000000000005</v>
      </c>
      <c r="Q2075">
        <v>510.75</v>
      </c>
      <c r="R2075">
        <v>6412736</v>
      </c>
      <c r="S2075">
        <v>3275292245.5</v>
      </c>
      <c r="T2075">
        <v>131382</v>
      </c>
      <c r="U2075">
        <v>2400518</v>
      </c>
      <c r="V2075">
        <v>37.43</v>
      </c>
      <c r="W2075" s="3">
        <f>StockData[[#This Row],[CLOSE]]-StockData[[#This Row],[PREV. CLOSE]]</f>
        <v>13.550000000000068</v>
      </c>
      <c r="X2075" s="2">
        <f>IFERROR((StockData[[#This Row],[CLOSE]]-StockData[[#This Row],[PREV. CLOSE]])/StockData[[#This Row],[PREV. CLOSE]],0)</f>
        <v>2.6863600317208702E-2</v>
      </c>
      <c r="Y2075" t="str">
        <f>IF(StockData[[#This Row],[Daily Return %]]&gt;0,"Gain",IF(StockData[[#This Row],[Daily Return %]]&lt;0,"Loss","No Change"))</f>
        <v>Gain</v>
      </c>
    </row>
    <row r="2076" spans="1:25" x14ac:dyDescent="0.3">
      <c r="A2076" s="1">
        <v>45366</v>
      </c>
      <c r="B2076" s="1" t="s">
        <v>2123</v>
      </c>
      <c r="C2076" s="1" t="s">
        <v>76</v>
      </c>
      <c r="D2076">
        <f>MONTH(StockData[[#This Row],[DATE]])</f>
        <v>3</v>
      </c>
      <c r="E2076">
        <v>2024</v>
      </c>
      <c r="F2076" t="s">
        <v>27</v>
      </c>
      <c r="G2076" t="str">
        <f>"Q"&amp;ROUNDUP(StockData[[#This Row],[Month Number]]/3,0)</f>
        <v>Q1</v>
      </c>
      <c r="H2076" s="1" t="s">
        <v>2069</v>
      </c>
      <c r="I2076" s="1" t="s">
        <v>1566</v>
      </c>
      <c r="J2076" t="s">
        <v>30</v>
      </c>
      <c r="K2076">
        <v>514.75</v>
      </c>
      <c r="L2076">
        <v>518.25</v>
      </c>
      <c r="M2076">
        <v>506.4</v>
      </c>
      <c r="N2076">
        <v>517.95000000000005</v>
      </c>
      <c r="O2076">
        <v>515.04999999999995</v>
      </c>
      <c r="P2076">
        <v>517</v>
      </c>
      <c r="Q2076">
        <v>514.16999999999996</v>
      </c>
      <c r="R2076">
        <v>6824543</v>
      </c>
      <c r="S2076">
        <v>3508948810.8000002</v>
      </c>
      <c r="T2076">
        <v>120822</v>
      </c>
      <c r="U2076">
        <v>3267205</v>
      </c>
      <c r="V2076">
        <v>47.87</v>
      </c>
      <c r="W2076" s="3">
        <f>StockData[[#This Row],[CLOSE]]-StockData[[#This Row],[PREV. CLOSE]]</f>
        <v>-0.95000000000004547</v>
      </c>
      <c r="X2076" s="2">
        <f>IFERROR((StockData[[#This Row],[CLOSE]]-StockData[[#This Row],[PREV. CLOSE]])/StockData[[#This Row],[PREV. CLOSE]],0)</f>
        <v>-1.8341538758568305E-3</v>
      </c>
      <c r="Y2076" t="str">
        <f>IF(StockData[[#This Row],[Daily Return %]]&gt;0,"Gain",IF(StockData[[#This Row],[Daily Return %]]&lt;0,"Loss","No Change"))</f>
        <v>Loss</v>
      </c>
    </row>
    <row r="2077" spans="1:25" x14ac:dyDescent="0.3">
      <c r="A2077" s="1">
        <v>45369</v>
      </c>
      <c r="B2077" s="1" t="s">
        <v>2124</v>
      </c>
      <c r="C2077" s="1" t="s">
        <v>76</v>
      </c>
      <c r="D2077">
        <f>MONTH(StockData[[#This Row],[DATE]])</f>
        <v>3</v>
      </c>
      <c r="E2077">
        <v>2024</v>
      </c>
      <c r="F2077" t="s">
        <v>27</v>
      </c>
      <c r="G2077" t="str">
        <f>"Q"&amp;ROUNDUP(StockData[[#This Row],[Month Number]]/3,0)</f>
        <v>Q1</v>
      </c>
      <c r="H2077" s="1" t="s">
        <v>2069</v>
      </c>
      <c r="I2077" s="1" t="s">
        <v>1566</v>
      </c>
      <c r="J2077" t="s">
        <v>30</v>
      </c>
      <c r="K2077">
        <v>518</v>
      </c>
      <c r="L2077">
        <v>518.54999999999995</v>
      </c>
      <c r="M2077">
        <v>509</v>
      </c>
      <c r="N2077">
        <v>517</v>
      </c>
      <c r="O2077">
        <v>510</v>
      </c>
      <c r="P2077">
        <v>510.2</v>
      </c>
      <c r="Q2077">
        <v>512.48</v>
      </c>
      <c r="R2077">
        <v>3196980</v>
      </c>
      <c r="S2077">
        <v>1638384109.4000001</v>
      </c>
      <c r="T2077">
        <v>74628</v>
      </c>
      <c r="U2077">
        <v>1415711</v>
      </c>
      <c r="V2077">
        <v>44.28</v>
      </c>
      <c r="W2077" s="3">
        <f>StockData[[#This Row],[CLOSE]]-StockData[[#This Row],[PREV. CLOSE]]</f>
        <v>-6.8000000000000114</v>
      </c>
      <c r="X2077" s="2">
        <f>IFERROR((StockData[[#This Row],[CLOSE]]-StockData[[#This Row],[PREV. CLOSE]])/StockData[[#This Row],[PREV. CLOSE]],0)</f>
        <v>-1.3152804642166366E-2</v>
      </c>
      <c r="Y2077" t="str">
        <f>IF(StockData[[#This Row],[Daily Return %]]&gt;0,"Gain",IF(StockData[[#This Row],[Daily Return %]]&lt;0,"Loss","No Change"))</f>
        <v>Loss</v>
      </c>
    </row>
    <row r="2078" spans="1:25" x14ac:dyDescent="0.3">
      <c r="A2078" s="1">
        <v>45370</v>
      </c>
      <c r="B2078" s="1" t="s">
        <v>2125</v>
      </c>
      <c r="C2078" s="1" t="s">
        <v>76</v>
      </c>
      <c r="D2078">
        <f>MONTH(StockData[[#This Row],[DATE]])</f>
        <v>3</v>
      </c>
      <c r="E2078">
        <v>2024</v>
      </c>
      <c r="F2078" t="s">
        <v>27</v>
      </c>
      <c r="G2078" t="str">
        <f>"Q"&amp;ROUNDUP(StockData[[#This Row],[Month Number]]/3,0)</f>
        <v>Q1</v>
      </c>
      <c r="H2078" s="1" t="s">
        <v>2069</v>
      </c>
      <c r="I2078" s="1" t="s">
        <v>1566</v>
      </c>
      <c r="J2078" t="s">
        <v>30</v>
      </c>
      <c r="K2078">
        <v>509</v>
      </c>
      <c r="L2078">
        <v>509</v>
      </c>
      <c r="M2078">
        <v>493.15</v>
      </c>
      <c r="N2078">
        <v>510.2</v>
      </c>
      <c r="O2078">
        <v>494.05</v>
      </c>
      <c r="P2078">
        <v>494.85</v>
      </c>
      <c r="Q2078">
        <v>500.12</v>
      </c>
      <c r="R2078">
        <v>4808693</v>
      </c>
      <c r="S2078">
        <v>2404922101.6999998</v>
      </c>
      <c r="T2078">
        <v>100950</v>
      </c>
      <c r="U2078">
        <v>2022116</v>
      </c>
      <c r="V2078">
        <v>42.05</v>
      </c>
      <c r="W2078" s="3">
        <f>StockData[[#This Row],[CLOSE]]-StockData[[#This Row],[PREV. CLOSE]]</f>
        <v>-15.349999999999966</v>
      </c>
      <c r="X2078" s="2">
        <f>IFERROR((StockData[[#This Row],[CLOSE]]-StockData[[#This Row],[PREV. CLOSE]])/StockData[[#This Row],[PREV. CLOSE]],0)</f>
        <v>-3.0086240689925454E-2</v>
      </c>
      <c r="Y2078" t="str">
        <f>IF(StockData[[#This Row],[Daily Return %]]&gt;0,"Gain",IF(StockData[[#This Row],[Daily Return %]]&lt;0,"Loss","No Change"))</f>
        <v>Loss</v>
      </c>
    </row>
    <row r="2079" spans="1:25" x14ac:dyDescent="0.3">
      <c r="A2079" s="1">
        <v>45371</v>
      </c>
      <c r="B2079" s="1" t="s">
        <v>2126</v>
      </c>
      <c r="C2079" s="1" t="s">
        <v>76</v>
      </c>
      <c r="D2079">
        <f>MONTH(StockData[[#This Row],[DATE]])</f>
        <v>3</v>
      </c>
      <c r="E2079">
        <v>2024</v>
      </c>
      <c r="F2079" t="s">
        <v>27</v>
      </c>
      <c r="G2079" t="str">
        <f>"Q"&amp;ROUNDUP(StockData[[#This Row],[Month Number]]/3,0)</f>
        <v>Q1</v>
      </c>
      <c r="H2079" s="1" t="s">
        <v>2069</v>
      </c>
      <c r="I2079" s="1" t="s">
        <v>1566</v>
      </c>
      <c r="J2079" t="s">
        <v>30</v>
      </c>
      <c r="K2079">
        <v>496.05</v>
      </c>
      <c r="L2079">
        <v>501.25</v>
      </c>
      <c r="M2079">
        <v>489.2</v>
      </c>
      <c r="N2079">
        <v>494.85</v>
      </c>
      <c r="O2079">
        <v>494.1</v>
      </c>
      <c r="P2079">
        <v>493.5</v>
      </c>
      <c r="Q2079">
        <v>494.36</v>
      </c>
      <c r="R2079">
        <v>4192672</v>
      </c>
      <c r="S2079">
        <v>2072697556.55</v>
      </c>
      <c r="T2079">
        <v>93190</v>
      </c>
      <c r="U2079">
        <v>1522548</v>
      </c>
      <c r="V2079">
        <v>36.31</v>
      </c>
      <c r="W2079" s="3">
        <f>StockData[[#This Row],[CLOSE]]-StockData[[#This Row],[PREV. CLOSE]]</f>
        <v>-1.3500000000000227</v>
      </c>
      <c r="X2079" s="2">
        <f>IFERROR((StockData[[#This Row],[CLOSE]]-StockData[[#This Row],[PREV. CLOSE]])/StockData[[#This Row],[PREV. CLOSE]],0)</f>
        <v>-2.7280994240679451E-3</v>
      </c>
      <c r="Y2079" t="str">
        <f>IF(StockData[[#This Row],[Daily Return %]]&gt;0,"Gain",IF(StockData[[#This Row],[Daily Return %]]&lt;0,"Loss","No Change"))</f>
        <v>Loss</v>
      </c>
    </row>
    <row r="2080" spans="1:25" x14ac:dyDescent="0.3">
      <c r="A2080" s="1">
        <v>45372</v>
      </c>
      <c r="B2080" s="1" t="s">
        <v>2127</v>
      </c>
      <c r="C2080" s="1" t="s">
        <v>76</v>
      </c>
      <c r="D2080">
        <f>MONTH(StockData[[#This Row],[DATE]])</f>
        <v>3</v>
      </c>
      <c r="E2080">
        <v>2024</v>
      </c>
      <c r="F2080" t="s">
        <v>27</v>
      </c>
      <c r="G2080" t="str">
        <f>"Q"&amp;ROUNDUP(StockData[[#This Row],[Month Number]]/3,0)</f>
        <v>Q1</v>
      </c>
      <c r="H2080" s="1" t="s">
        <v>2069</v>
      </c>
      <c r="I2080" s="1" t="s">
        <v>1566</v>
      </c>
      <c r="J2080" t="s">
        <v>30</v>
      </c>
      <c r="K2080">
        <v>499.65</v>
      </c>
      <c r="L2080">
        <v>505.3</v>
      </c>
      <c r="M2080">
        <v>498.45</v>
      </c>
      <c r="N2080">
        <v>493.5</v>
      </c>
      <c r="O2080">
        <v>501</v>
      </c>
      <c r="P2080">
        <v>500.45</v>
      </c>
      <c r="Q2080">
        <v>501.64</v>
      </c>
      <c r="R2080">
        <v>5822290</v>
      </c>
      <c r="S2080">
        <v>2920674298.9000001</v>
      </c>
      <c r="T2080">
        <v>125870</v>
      </c>
      <c r="U2080">
        <v>2569374</v>
      </c>
      <c r="V2080">
        <v>44.13</v>
      </c>
      <c r="W2080" s="3">
        <f>StockData[[#This Row],[CLOSE]]-StockData[[#This Row],[PREV. CLOSE]]</f>
        <v>6.9499999999999886</v>
      </c>
      <c r="X2080" s="2">
        <f>IFERROR((StockData[[#This Row],[CLOSE]]-StockData[[#This Row],[PREV. CLOSE]])/StockData[[#This Row],[PREV. CLOSE]],0)</f>
        <v>1.4083080040526826E-2</v>
      </c>
      <c r="Y2080" t="str">
        <f>IF(StockData[[#This Row],[Daily Return %]]&gt;0,"Gain",IF(StockData[[#This Row],[Daily Return %]]&lt;0,"Loss","No Change"))</f>
        <v>Gain</v>
      </c>
    </row>
    <row r="2081" spans="1:25" x14ac:dyDescent="0.3">
      <c r="A2081" s="1">
        <v>45373</v>
      </c>
      <c r="B2081" s="1" t="s">
        <v>2128</v>
      </c>
      <c r="C2081" s="1" t="s">
        <v>76</v>
      </c>
      <c r="D2081">
        <f>MONTH(StockData[[#This Row],[DATE]])</f>
        <v>3</v>
      </c>
      <c r="E2081">
        <v>2024</v>
      </c>
      <c r="F2081" t="s">
        <v>27</v>
      </c>
      <c r="G2081" t="str">
        <f>"Q"&amp;ROUNDUP(StockData[[#This Row],[Month Number]]/3,0)</f>
        <v>Q1</v>
      </c>
      <c r="H2081" s="1" t="s">
        <v>2069</v>
      </c>
      <c r="I2081" s="1" t="s">
        <v>1566</v>
      </c>
      <c r="J2081" t="s">
        <v>30</v>
      </c>
      <c r="K2081">
        <v>489.25</v>
      </c>
      <c r="L2081">
        <v>490.75</v>
      </c>
      <c r="M2081">
        <v>479.55</v>
      </c>
      <c r="N2081">
        <v>500.45</v>
      </c>
      <c r="O2081">
        <v>488.15</v>
      </c>
      <c r="P2081">
        <v>487.1</v>
      </c>
      <c r="Q2081">
        <v>485.76</v>
      </c>
      <c r="R2081">
        <v>14323251</v>
      </c>
      <c r="S2081">
        <v>6957732104.4499998</v>
      </c>
      <c r="T2081">
        <v>213879</v>
      </c>
      <c r="U2081">
        <v>3906216</v>
      </c>
      <c r="V2081">
        <v>27.27</v>
      </c>
      <c r="W2081" s="3">
        <f>StockData[[#This Row],[CLOSE]]-StockData[[#This Row],[PREV. CLOSE]]</f>
        <v>-13.349999999999966</v>
      </c>
      <c r="X2081" s="2">
        <f>IFERROR((StockData[[#This Row],[CLOSE]]-StockData[[#This Row],[PREV. CLOSE]])/StockData[[#This Row],[PREV. CLOSE]],0)</f>
        <v>-2.6675991607553136E-2</v>
      </c>
      <c r="Y2081" t="str">
        <f>IF(StockData[[#This Row],[Daily Return %]]&gt;0,"Gain",IF(StockData[[#This Row],[Daily Return %]]&lt;0,"Loss","No Change"))</f>
        <v>Loss</v>
      </c>
    </row>
    <row r="2082" spans="1:25" x14ac:dyDescent="0.3">
      <c r="A2082" s="1">
        <v>45377</v>
      </c>
      <c r="B2082" s="1" t="s">
        <v>2129</v>
      </c>
      <c r="C2082" s="1" t="s">
        <v>76</v>
      </c>
      <c r="D2082">
        <f>MONTH(StockData[[#This Row],[DATE]])</f>
        <v>3</v>
      </c>
      <c r="E2082">
        <v>2024</v>
      </c>
      <c r="F2082" t="s">
        <v>27</v>
      </c>
      <c r="G2082" t="str">
        <f>"Q"&amp;ROUNDUP(StockData[[#This Row],[Month Number]]/3,0)</f>
        <v>Q1</v>
      </c>
      <c r="H2082" s="1" t="s">
        <v>2069</v>
      </c>
      <c r="I2082" s="1" t="s">
        <v>1566</v>
      </c>
      <c r="J2082" t="s">
        <v>30</v>
      </c>
      <c r="K2082">
        <v>486</v>
      </c>
      <c r="L2082">
        <v>490.95</v>
      </c>
      <c r="M2082">
        <v>479.05</v>
      </c>
      <c r="N2082">
        <v>487.1</v>
      </c>
      <c r="O2082">
        <v>479.9</v>
      </c>
      <c r="P2082">
        <v>479.85</v>
      </c>
      <c r="Q2082">
        <v>482.46</v>
      </c>
      <c r="R2082">
        <v>9136673</v>
      </c>
      <c r="S2082">
        <v>4408101326.8999996</v>
      </c>
      <c r="T2082">
        <v>135593</v>
      </c>
      <c r="U2082">
        <v>4807552</v>
      </c>
      <c r="V2082">
        <v>52.62</v>
      </c>
      <c r="W2082" s="3">
        <f>StockData[[#This Row],[CLOSE]]-StockData[[#This Row],[PREV. CLOSE]]</f>
        <v>-7.25</v>
      </c>
      <c r="X2082" s="2">
        <f>IFERROR((StockData[[#This Row],[CLOSE]]-StockData[[#This Row],[PREV. CLOSE]])/StockData[[#This Row],[PREV. CLOSE]],0)</f>
        <v>-1.4884007390679532E-2</v>
      </c>
      <c r="Y2082" t="str">
        <f>IF(StockData[[#This Row],[Daily Return %]]&gt;0,"Gain",IF(StockData[[#This Row],[Daily Return %]]&lt;0,"Loss","No Change"))</f>
        <v>Loss</v>
      </c>
    </row>
    <row r="2083" spans="1:25" x14ac:dyDescent="0.3">
      <c r="A2083" s="1">
        <v>45378</v>
      </c>
      <c r="B2083" s="1" t="s">
        <v>2130</v>
      </c>
      <c r="C2083" s="1" t="s">
        <v>76</v>
      </c>
      <c r="D2083">
        <f>MONTH(StockData[[#This Row],[DATE]])</f>
        <v>3</v>
      </c>
      <c r="E2083">
        <v>2024</v>
      </c>
      <c r="F2083" t="s">
        <v>27</v>
      </c>
      <c r="G2083" t="str">
        <f>"Q"&amp;ROUNDUP(StockData[[#This Row],[Month Number]]/3,0)</f>
        <v>Q1</v>
      </c>
      <c r="H2083" s="1" t="s">
        <v>2069</v>
      </c>
      <c r="I2083" s="1" t="s">
        <v>1566</v>
      </c>
      <c r="J2083" t="s">
        <v>30</v>
      </c>
      <c r="K2083">
        <v>479.7</v>
      </c>
      <c r="L2083">
        <v>480.95</v>
      </c>
      <c r="M2083">
        <v>471.25</v>
      </c>
      <c r="N2083">
        <v>479.85</v>
      </c>
      <c r="O2083">
        <v>472</v>
      </c>
      <c r="P2083">
        <v>472.3</v>
      </c>
      <c r="Q2083">
        <v>475.86</v>
      </c>
      <c r="R2083">
        <v>7160334</v>
      </c>
      <c r="S2083">
        <v>3407335199.9499998</v>
      </c>
      <c r="T2083">
        <v>132362</v>
      </c>
      <c r="U2083">
        <v>3572056</v>
      </c>
      <c r="V2083">
        <v>49.89</v>
      </c>
      <c r="W2083" s="3">
        <f>StockData[[#This Row],[CLOSE]]-StockData[[#This Row],[PREV. CLOSE]]</f>
        <v>-7.5500000000000114</v>
      </c>
      <c r="X2083" s="2">
        <f>IFERROR((StockData[[#This Row],[CLOSE]]-StockData[[#This Row],[PREV. CLOSE]])/StockData[[#This Row],[PREV. CLOSE]],0)</f>
        <v>-1.573408356778162E-2</v>
      </c>
      <c r="Y2083" t="str">
        <f>IF(StockData[[#This Row],[Daily Return %]]&gt;0,"Gain",IF(StockData[[#This Row],[Daily Return %]]&lt;0,"Loss","No Change"))</f>
        <v>Loss</v>
      </c>
    </row>
    <row r="2084" spans="1:25" x14ac:dyDescent="0.3">
      <c r="A2084" s="1">
        <v>45379</v>
      </c>
      <c r="B2084" s="1" t="s">
        <v>2131</v>
      </c>
      <c r="C2084" s="1" t="s">
        <v>76</v>
      </c>
      <c r="D2084">
        <f>MONTH(StockData[[#This Row],[DATE]])</f>
        <v>3</v>
      </c>
      <c r="E2084">
        <v>2024</v>
      </c>
      <c r="F2084" t="s">
        <v>27</v>
      </c>
      <c r="G2084" t="str">
        <f>"Q"&amp;ROUNDUP(StockData[[#This Row],[Month Number]]/3,0)</f>
        <v>Q1</v>
      </c>
      <c r="H2084" s="1" t="s">
        <v>2069</v>
      </c>
      <c r="I2084" s="1" t="s">
        <v>1566</v>
      </c>
      <c r="J2084" t="s">
        <v>30</v>
      </c>
      <c r="K2084">
        <v>476.7</v>
      </c>
      <c r="L2084">
        <v>483.05</v>
      </c>
      <c r="M2084">
        <v>475.3</v>
      </c>
      <c r="N2084">
        <v>472.3</v>
      </c>
      <c r="O2084">
        <v>480</v>
      </c>
      <c r="P2084">
        <v>480.1</v>
      </c>
      <c r="Q2084">
        <v>479.46</v>
      </c>
      <c r="R2084">
        <v>7727575</v>
      </c>
      <c r="S2084">
        <v>3705031323.1500001</v>
      </c>
      <c r="T2084">
        <v>116396</v>
      </c>
      <c r="U2084">
        <v>3363015</v>
      </c>
      <c r="V2084">
        <v>43.52</v>
      </c>
      <c r="W2084" s="3">
        <f>StockData[[#This Row],[CLOSE]]-StockData[[#This Row],[PREV. CLOSE]]</f>
        <v>7.8000000000000114</v>
      </c>
      <c r="X2084" s="2">
        <f>IFERROR((StockData[[#This Row],[CLOSE]]-StockData[[#This Row],[PREV. CLOSE]])/StockData[[#This Row],[PREV. CLOSE]],0)</f>
        <v>1.6514926953207731E-2</v>
      </c>
      <c r="Y2084" t="str">
        <f>IF(StockData[[#This Row],[Daily Return %]]&gt;0,"Gain",IF(StockData[[#This Row],[Daily Return %]]&lt;0,"Loss","No Change"))</f>
        <v>Gain</v>
      </c>
    </row>
    <row r="2085" spans="1:25" x14ac:dyDescent="0.3">
      <c r="A2085" s="1">
        <v>45383</v>
      </c>
      <c r="B2085" s="1" t="s">
        <v>2132</v>
      </c>
      <c r="C2085" s="1" t="s">
        <v>96</v>
      </c>
      <c r="D2085">
        <f>MONTH(StockData[[#This Row],[DATE]])</f>
        <v>4</v>
      </c>
      <c r="E2085">
        <v>2024</v>
      </c>
      <c r="F2085" t="s">
        <v>97</v>
      </c>
      <c r="G2085" t="str">
        <f>"Q"&amp;ROUNDUP(StockData[[#This Row],[Month Number]]/3,0)</f>
        <v>Q2</v>
      </c>
      <c r="H2085" s="1" t="s">
        <v>2069</v>
      </c>
      <c r="I2085" s="1" t="s">
        <v>1566</v>
      </c>
      <c r="J2085" t="s">
        <v>30</v>
      </c>
      <c r="K2085">
        <v>483.7</v>
      </c>
      <c r="L2085">
        <v>486.4</v>
      </c>
      <c r="M2085">
        <v>481.55</v>
      </c>
      <c r="N2085">
        <v>480.1</v>
      </c>
      <c r="O2085">
        <v>485.1</v>
      </c>
      <c r="P2085">
        <v>484.95</v>
      </c>
      <c r="Q2085">
        <v>484.07</v>
      </c>
      <c r="R2085">
        <v>3020504</v>
      </c>
      <c r="S2085">
        <v>1462149401.6500001</v>
      </c>
      <c r="T2085">
        <v>54843</v>
      </c>
      <c r="U2085">
        <v>1043951</v>
      </c>
      <c r="V2085">
        <v>34.56</v>
      </c>
      <c r="W2085" s="3">
        <f>StockData[[#This Row],[CLOSE]]-StockData[[#This Row],[PREV. CLOSE]]</f>
        <v>4.8499999999999659</v>
      </c>
      <c r="X2085" s="2">
        <f>IFERROR((StockData[[#This Row],[CLOSE]]-StockData[[#This Row],[PREV. CLOSE]])/StockData[[#This Row],[PREV. CLOSE]],0)</f>
        <v>1.0102062070401928E-2</v>
      </c>
      <c r="Y2085" t="str">
        <f>IF(StockData[[#This Row],[Daily Return %]]&gt;0,"Gain",IF(StockData[[#This Row],[Daily Return %]]&lt;0,"Loss","No Change"))</f>
        <v>Gain</v>
      </c>
    </row>
    <row r="2086" spans="1:25" x14ac:dyDescent="0.3">
      <c r="A2086" s="1">
        <v>45384</v>
      </c>
      <c r="B2086" s="1" t="s">
        <v>2133</v>
      </c>
      <c r="C2086" s="1" t="s">
        <v>96</v>
      </c>
      <c r="D2086">
        <f>MONTH(StockData[[#This Row],[DATE]])</f>
        <v>4</v>
      </c>
      <c r="E2086">
        <v>2024</v>
      </c>
      <c r="F2086" t="s">
        <v>97</v>
      </c>
      <c r="G2086" t="str">
        <f>"Q"&amp;ROUNDUP(StockData[[#This Row],[Month Number]]/3,0)</f>
        <v>Q2</v>
      </c>
      <c r="H2086" s="1" t="s">
        <v>2069</v>
      </c>
      <c r="I2086" s="1" t="s">
        <v>1566</v>
      </c>
      <c r="J2086" t="s">
        <v>30</v>
      </c>
      <c r="K2086">
        <v>481.95</v>
      </c>
      <c r="L2086">
        <v>482.7</v>
      </c>
      <c r="M2086">
        <v>479.6</v>
      </c>
      <c r="N2086">
        <v>484.95</v>
      </c>
      <c r="O2086">
        <v>481.65</v>
      </c>
      <c r="P2086">
        <v>481.2</v>
      </c>
      <c r="Q2086">
        <v>480.97</v>
      </c>
      <c r="R2086">
        <v>3466327</v>
      </c>
      <c r="S2086">
        <v>1667189630.6500001</v>
      </c>
      <c r="T2086">
        <v>60299</v>
      </c>
      <c r="U2086">
        <v>1715514</v>
      </c>
      <c r="V2086">
        <v>49.49</v>
      </c>
      <c r="W2086" s="3">
        <f>StockData[[#This Row],[CLOSE]]-StockData[[#This Row],[PREV. CLOSE]]</f>
        <v>-3.75</v>
      </c>
      <c r="X2086" s="2">
        <f>IFERROR((StockData[[#This Row],[CLOSE]]-StockData[[#This Row],[PREV. CLOSE]])/StockData[[#This Row],[PREV. CLOSE]],0)</f>
        <v>-7.732755954222085E-3</v>
      </c>
      <c r="Y2086" t="str">
        <f>IF(StockData[[#This Row],[Daily Return %]]&gt;0,"Gain",IF(StockData[[#This Row],[Daily Return %]]&lt;0,"Loss","No Change"))</f>
        <v>Loss</v>
      </c>
    </row>
    <row r="2087" spans="1:25" x14ac:dyDescent="0.3">
      <c r="A2087" s="1">
        <v>45385</v>
      </c>
      <c r="B2087" s="1" t="s">
        <v>2134</v>
      </c>
      <c r="C2087" s="1" t="s">
        <v>96</v>
      </c>
      <c r="D2087">
        <f>MONTH(StockData[[#This Row],[DATE]])</f>
        <v>4</v>
      </c>
      <c r="E2087">
        <v>2024</v>
      </c>
      <c r="F2087" t="s">
        <v>97</v>
      </c>
      <c r="G2087" t="str">
        <f>"Q"&amp;ROUNDUP(StockData[[#This Row],[Month Number]]/3,0)</f>
        <v>Q2</v>
      </c>
      <c r="H2087" s="1" t="s">
        <v>2069</v>
      </c>
      <c r="I2087" s="1" t="s">
        <v>1566</v>
      </c>
      <c r="J2087" t="s">
        <v>30</v>
      </c>
      <c r="K2087">
        <v>480</v>
      </c>
      <c r="L2087">
        <v>487.7</v>
      </c>
      <c r="M2087">
        <v>475.95</v>
      </c>
      <c r="N2087">
        <v>481.2</v>
      </c>
      <c r="O2087">
        <v>483.75</v>
      </c>
      <c r="P2087">
        <v>483.2</v>
      </c>
      <c r="Q2087">
        <v>483.26</v>
      </c>
      <c r="R2087">
        <v>6897258</v>
      </c>
      <c r="S2087">
        <v>3333143126.1999998</v>
      </c>
      <c r="T2087">
        <v>89528</v>
      </c>
      <c r="U2087">
        <v>3188072</v>
      </c>
      <c r="V2087">
        <v>46.22</v>
      </c>
      <c r="W2087" s="3">
        <f>StockData[[#This Row],[CLOSE]]-StockData[[#This Row],[PREV. CLOSE]]</f>
        <v>2</v>
      </c>
      <c r="X2087" s="2">
        <f>IFERROR((StockData[[#This Row],[CLOSE]]-StockData[[#This Row],[PREV. CLOSE]])/StockData[[#This Row],[PREV. CLOSE]],0)</f>
        <v>4.1562759767248547E-3</v>
      </c>
      <c r="Y2087" t="str">
        <f>IF(StockData[[#This Row],[Daily Return %]]&gt;0,"Gain",IF(StockData[[#This Row],[Daily Return %]]&lt;0,"Loss","No Change"))</f>
        <v>Gain</v>
      </c>
    </row>
    <row r="2088" spans="1:25" x14ac:dyDescent="0.3">
      <c r="A2088" s="1">
        <v>45386</v>
      </c>
      <c r="B2088" s="1" t="s">
        <v>2135</v>
      </c>
      <c r="C2088" s="1" t="s">
        <v>96</v>
      </c>
      <c r="D2088">
        <f>MONTH(StockData[[#This Row],[DATE]])</f>
        <v>4</v>
      </c>
      <c r="E2088">
        <v>2024</v>
      </c>
      <c r="F2088" t="s">
        <v>97</v>
      </c>
      <c r="G2088" t="str">
        <f>"Q"&amp;ROUNDUP(StockData[[#This Row],[Month Number]]/3,0)</f>
        <v>Q2</v>
      </c>
      <c r="H2088" s="1" t="s">
        <v>2069</v>
      </c>
      <c r="I2088" s="1" t="s">
        <v>1566</v>
      </c>
      <c r="J2088" t="s">
        <v>30</v>
      </c>
      <c r="K2088">
        <v>485.8</v>
      </c>
      <c r="L2088">
        <v>491.95</v>
      </c>
      <c r="M2088">
        <v>479.6</v>
      </c>
      <c r="N2088">
        <v>483.2</v>
      </c>
      <c r="O2088">
        <v>489</v>
      </c>
      <c r="P2088">
        <v>487.4</v>
      </c>
      <c r="Q2088">
        <v>486.02</v>
      </c>
      <c r="R2088">
        <v>8002023</v>
      </c>
      <c r="S2088">
        <v>3889152033</v>
      </c>
      <c r="T2088">
        <v>133925</v>
      </c>
      <c r="U2088">
        <v>2028380</v>
      </c>
      <c r="V2088">
        <v>25.35</v>
      </c>
      <c r="W2088" s="3">
        <f>StockData[[#This Row],[CLOSE]]-StockData[[#This Row],[PREV. CLOSE]]</f>
        <v>4.1999999999999886</v>
      </c>
      <c r="X2088" s="2">
        <f>IFERROR((StockData[[#This Row],[CLOSE]]-StockData[[#This Row],[PREV. CLOSE]])/StockData[[#This Row],[PREV. CLOSE]],0)</f>
        <v>8.6920529801324271E-3</v>
      </c>
      <c r="Y2088" t="str">
        <f>IF(StockData[[#This Row],[Daily Return %]]&gt;0,"Gain",IF(StockData[[#This Row],[Daily Return %]]&lt;0,"Loss","No Change"))</f>
        <v>Gain</v>
      </c>
    </row>
    <row r="2089" spans="1:25" x14ac:dyDescent="0.3">
      <c r="A2089" s="1">
        <v>45387</v>
      </c>
      <c r="B2089" s="1" t="s">
        <v>2136</v>
      </c>
      <c r="C2089" s="1" t="s">
        <v>96</v>
      </c>
      <c r="D2089">
        <f>MONTH(StockData[[#This Row],[DATE]])</f>
        <v>4</v>
      </c>
      <c r="E2089">
        <v>2024</v>
      </c>
      <c r="F2089" t="s">
        <v>97</v>
      </c>
      <c r="G2089" t="str">
        <f>"Q"&amp;ROUNDUP(StockData[[#This Row],[Month Number]]/3,0)</f>
        <v>Q2</v>
      </c>
      <c r="H2089" s="1" t="s">
        <v>2069</v>
      </c>
      <c r="I2089" s="1" t="s">
        <v>1566</v>
      </c>
      <c r="J2089" t="s">
        <v>30</v>
      </c>
      <c r="K2089">
        <v>486.5</v>
      </c>
      <c r="L2089">
        <v>487.15</v>
      </c>
      <c r="M2089">
        <v>482.55</v>
      </c>
      <c r="N2089">
        <v>487.4</v>
      </c>
      <c r="O2089">
        <v>485</v>
      </c>
      <c r="P2089">
        <v>485.05</v>
      </c>
      <c r="Q2089">
        <v>485.12</v>
      </c>
      <c r="R2089">
        <v>3207172</v>
      </c>
      <c r="S2089">
        <v>1555858117.0999999</v>
      </c>
      <c r="T2089">
        <v>67428</v>
      </c>
      <c r="U2089">
        <v>1278455</v>
      </c>
      <c r="V2089">
        <v>39.86</v>
      </c>
      <c r="W2089" s="3">
        <f>StockData[[#This Row],[CLOSE]]-StockData[[#This Row],[PREV. CLOSE]]</f>
        <v>-2.3499999999999659</v>
      </c>
      <c r="X2089" s="2">
        <f>IFERROR((StockData[[#This Row],[CLOSE]]-StockData[[#This Row],[PREV. CLOSE]])/StockData[[#This Row],[PREV. CLOSE]],0)</f>
        <v>-4.8215018465325521E-3</v>
      </c>
      <c r="Y2089" t="str">
        <f>IF(StockData[[#This Row],[Daily Return %]]&gt;0,"Gain",IF(StockData[[#This Row],[Daily Return %]]&lt;0,"Loss","No Change"))</f>
        <v>Loss</v>
      </c>
    </row>
    <row r="2090" spans="1:25" x14ac:dyDescent="0.3">
      <c r="A2090" s="1">
        <v>45390</v>
      </c>
      <c r="B2090" s="1" t="s">
        <v>2137</v>
      </c>
      <c r="C2090" s="1" t="s">
        <v>96</v>
      </c>
      <c r="D2090">
        <f>MONTH(StockData[[#This Row],[DATE]])</f>
        <v>4</v>
      </c>
      <c r="E2090">
        <v>2024</v>
      </c>
      <c r="F2090" t="s">
        <v>97</v>
      </c>
      <c r="G2090" t="str">
        <f>"Q"&amp;ROUNDUP(StockData[[#This Row],[Month Number]]/3,0)</f>
        <v>Q2</v>
      </c>
      <c r="H2090" s="1" t="s">
        <v>2069</v>
      </c>
      <c r="I2090" s="1" t="s">
        <v>1566</v>
      </c>
      <c r="J2090" t="s">
        <v>30</v>
      </c>
      <c r="K2090">
        <v>490</v>
      </c>
      <c r="L2090">
        <v>491.6</v>
      </c>
      <c r="M2090">
        <v>478.2</v>
      </c>
      <c r="N2090">
        <v>485.05</v>
      </c>
      <c r="O2090">
        <v>480.25</v>
      </c>
      <c r="P2090">
        <v>479.9</v>
      </c>
      <c r="Q2090">
        <v>481.97</v>
      </c>
      <c r="R2090">
        <v>13320385</v>
      </c>
      <c r="S2090">
        <v>6420041980.5</v>
      </c>
      <c r="T2090">
        <v>158947</v>
      </c>
      <c r="U2090">
        <v>5259589</v>
      </c>
      <c r="V2090">
        <v>39.49</v>
      </c>
      <c r="W2090" s="3">
        <f>StockData[[#This Row],[CLOSE]]-StockData[[#This Row],[PREV. CLOSE]]</f>
        <v>-5.1500000000000341</v>
      </c>
      <c r="X2090" s="2">
        <f>IFERROR((StockData[[#This Row],[CLOSE]]-StockData[[#This Row],[PREV. CLOSE]])/StockData[[#This Row],[PREV. CLOSE]],0)</f>
        <v>-1.0617462117307564E-2</v>
      </c>
      <c r="Y2090" t="str">
        <f>IF(StockData[[#This Row],[Daily Return %]]&gt;0,"Gain",IF(StockData[[#This Row],[Daily Return %]]&lt;0,"Loss","No Change"))</f>
        <v>Loss</v>
      </c>
    </row>
    <row r="2091" spans="1:25" x14ac:dyDescent="0.3">
      <c r="A2091" s="1">
        <v>45391</v>
      </c>
      <c r="B2091" s="1" t="s">
        <v>2138</v>
      </c>
      <c r="C2091" s="1" t="s">
        <v>96</v>
      </c>
      <c r="D2091">
        <f>MONTH(StockData[[#This Row],[DATE]])</f>
        <v>4</v>
      </c>
      <c r="E2091">
        <v>2024</v>
      </c>
      <c r="F2091" t="s">
        <v>97</v>
      </c>
      <c r="G2091" t="str">
        <f>"Q"&amp;ROUNDUP(StockData[[#This Row],[Month Number]]/3,0)</f>
        <v>Q2</v>
      </c>
      <c r="H2091" s="1" t="s">
        <v>2069</v>
      </c>
      <c r="I2091" s="1" t="s">
        <v>1566</v>
      </c>
      <c r="J2091" t="s">
        <v>30</v>
      </c>
      <c r="K2091">
        <v>483.95</v>
      </c>
      <c r="L2091">
        <v>485.25</v>
      </c>
      <c r="M2091">
        <v>475.2</v>
      </c>
      <c r="N2091">
        <v>479.9</v>
      </c>
      <c r="O2091">
        <v>476.2</v>
      </c>
      <c r="P2091">
        <v>475.8</v>
      </c>
      <c r="Q2091">
        <v>480</v>
      </c>
      <c r="R2091">
        <v>7900625</v>
      </c>
      <c r="S2091">
        <v>3792312304.1999998</v>
      </c>
      <c r="T2091">
        <v>94664</v>
      </c>
      <c r="U2091">
        <v>2971860</v>
      </c>
      <c r="V2091">
        <v>37.619999999999997</v>
      </c>
      <c r="W2091" s="3">
        <f>StockData[[#This Row],[CLOSE]]-StockData[[#This Row],[PREV. CLOSE]]</f>
        <v>-4.0999999999999659</v>
      </c>
      <c r="X2091" s="2">
        <f>IFERROR((StockData[[#This Row],[CLOSE]]-StockData[[#This Row],[PREV. CLOSE]])/StockData[[#This Row],[PREV. CLOSE]],0)</f>
        <v>-8.5434465513647972E-3</v>
      </c>
      <c r="Y2091" t="str">
        <f>IF(StockData[[#This Row],[Daily Return %]]&gt;0,"Gain",IF(StockData[[#This Row],[Daily Return %]]&lt;0,"Loss","No Change"))</f>
        <v>Loss</v>
      </c>
    </row>
    <row r="2092" spans="1:25" x14ac:dyDescent="0.3">
      <c r="A2092" s="1">
        <v>45392</v>
      </c>
      <c r="B2092" s="1" t="s">
        <v>2139</v>
      </c>
      <c r="C2092" s="1" t="s">
        <v>96</v>
      </c>
      <c r="D2092">
        <f>MONTH(StockData[[#This Row],[DATE]])</f>
        <v>4</v>
      </c>
      <c r="E2092">
        <v>2024</v>
      </c>
      <c r="F2092" t="s">
        <v>97</v>
      </c>
      <c r="G2092" t="str">
        <f>"Q"&amp;ROUNDUP(StockData[[#This Row],[Month Number]]/3,0)</f>
        <v>Q2</v>
      </c>
      <c r="H2092" s="1" t="s">
        <v>2069</v>
      </c>
      <c r="I2092" s="1" t="s">
        <v>1566</v>
      </c>
      <c r="J2092" t="s">
        <v>30</v>
      </c>
      <c r="K2092">
        <v>477.5</v>
      </c>
      <c r="L2092">
        <v>479.45</v>
      </c>
      <c r="M2092">
        <v>473.1</v>
      </c>
      <c r="N2092">
        <v>475.8</v>
      </c>
      <c r="O2092">
        <v>477.7</v>
      </c>
      <c r="P2092">
        <v>477.3</v>
      </c>
      <c r="Q2092">
        <v>476.56</v>
      </c>
      <c r="R2092">
        <v>5385767</v>
      </c>
      <c r="S2092">
        <v>2566667762.5999999</v>
      </c>
      <c r="T2092">
        <v>96262</v>
      </c>
      <c r="U2092">
        <v>2481747</v>
      </c>
      <c r="V2092">
        <v>46.08</v>
      </c>
      <c r="W2092" s="3">
        <f>StockData[[#This Row],[CLOSE]]-StockData[[#This Row],[PREV. CLOSE]]</f>
        <v>1.5</v>
      </c>
      <c r="X2092" s="2">
        <f>IFERROR((StockData[[#This Row],[CLOSE]]-StockData[[#This Row],[PREV. CLOSE]])/StockData[[#This Row],[PREV. CLOSE]],0)</f>
        <v>3.1525851197982345E-3</v>
      </c>
      <c r="Y2092" t="str">
        <f>IF(StockData[[#This Row],[Daily Return %]]&gt;0,"Gain",IF(StockData[[#This Row],[Daily Return %]]&lt;0,"Loss","No Change"))</f>
        <v>Gain</v>
      </c>
    </row>
    <row r="2093" spans="1:25" x14ac:dyDescent="0.3">
      <c r="A2093" s="1">
        <v>45394</v>
      </c>
      <c r="B2093" s="1" t="s">
        <v>2140</v>
      </c>
      <c r="C2093" s="1" t="s">
        <v>96</v>
      </c>
      <c r="D2093">
        <f>MONTH(StockData[[#This Row],[DATE]])</f>
        <v>4</v>
      </c>
      <c r="E2093">
        <v>2024</v>
      </c>
      <c r="F2093" t="s">
        <v>97</v>
      </c>
      <c r="G2093" t="str">
        <f>"Q"&amp;ROUNDUP(StockData[[#This Row],[Month Number]]/3,0)</f>
        <v>Q2</v>
      </c>
      <c r="H2093" s="1" t="s">
        <v>2069</v>
      </c>
      <c r="I2093" s="1" t="s">
        <v>1566</v>
      </c>
      <c r="J2093" t="s">
        <v>30</v>
      </c>
      <c r="K2093">
        <v>475</v>
      </c>
      <c r="L2093">
        <v>480</v>
      </c>
      <c r="M2093">
        <v>470</v>
      </c>
      <c r="N2093">
        <v>477.3</v>
      </c>
      <c r="O2093">
        <v>471.2</v>
      </c>
      <c r="P2093">
        <v>470.75</v>
      </c>
      <c r="Q2093">
        <v>474.6</v>
      </c>
      <c r="R2093">
        <v>6585023</v>
      </c>
      <c r="S2093">
        <v>3125273929.5999999</v>
      </c>
      <c r="T2093">
        <v>124860</v>
      </c>
      <c r="U2093">
        <v>2205682</v>
      </c>
      <c r="V2093">
        <v>33.5</v>
      </c>
      <c r="W2093" s="3">
        <f>StockData[[#This Row],[CLOSE]]-StockData[[#This Row],[PREV. CLOSE]]</f>
        <v>-6.5500000000000114</v>
      </c>
      <c r="X2093" s="2">
        <f>IFERROR((StockData[[#This Row],[CLOSE]]-StockData[[#This Row],[PREV. CLOSE]])/StockData[[#This Row],[PREV. CLOSE]],0)</f>
        <v>-1.3723025350932351E-2</v>
      </c>
      <c r="Y2093" t="str">
        <f>IF(StockData[[#This Row],[Daily Return %]]&gt;0,"Gain",IF(StockData[[#This Row],[Daily Return %]]&lt;0,"Loss","No Change"))</f>
        <v>Loss</v>
      </c>
    </row>
    <row r="2094" spans="1:25" x14ac:dyDescent="0.3">
      <c r="A2094" s="1">
        <v>45397</v>
      </c>
      <c r="B2094" s="1" t="s">
        <v>2141</v>
      </c>
      <c r="C2094" s="1" t="s">
        <v>96</v>
      </c>
      <c r="D2094">
        <f>MONTH(StockData[[#This Row],[DATE]])</f>
        <v>4</v>
      </c>
      <c r="E2094">
        <v>2024</v>
      </c>
      <c r="F2094" t="s">
        <v>97</v>
      </c>
      <c r="G2094" t="str">
        <f>"Q"&amp;ROUNDUP(StockData[[#This Row],[Month Number]]/3,0)</f>
        <v>Q2</v>
      </c>
      <c r="H2094" s="1" t="s">
        <v>2069</v>
      </c>
      <c r="I2094" s="1" t="s">
        <v>1566</v>
      </c>
      <c r="J2094" t="s">
        <v>30</v>
      </c>
      <c r="K2094">
        <v>466.45</v>
      </c>
      <c r="L2094">
        <v>468.35</v>
      </c>
      <c r="M2094">
        <v>458.2</v>
      </c>
      <c r="N2094">
        <v>470.75</v>
      </c>
      <c r="O2094">
        <v>458.5</v>
      </c>
      <c r="P2094">
        <v>459.35</v>
      </c>
      <c r="Q2094">
        <v>462.88</v>
      </c>
      <c r="R2094">
        <v>6088236</v>
      </c>
      <c r="S2094">
        <v>2818132715.9499998</v>
      </c>
      <c r="T2094">
        <v>106295</v>
      </c>
      <c r="U2094">
        <v>2421856</v>
      </c>
      <c r="V2094">
        <v>39.78</v>
      </c>
      <c r="W2094" s="3">
        <f>StockData[[#This Row],[CLOSE]]-StockData[[#This Row],[PREV. CLOSE]]</f>
        <v>-11.399999999999977</v>
      </c>
      <c r="X2094" s="2">
        <f>IFERROR((StockData[[#This Row],[CLOSE]]-StockData[[#This Row],[PREV. CLOSE]])/StockData[[#This Row],[PREV. CLOSE]],0)</f>
        <v>-2.421667551779071E-2</v>
      </c>
      <c r="Y2094" t="str">
        <f>IF(StockData[[#This Row],[Daily Return %]]&gt;0,"Gain",IF(StockData[[#This Row],[Daily Return %]]&lt;0,"Loss","No Change"))</f>
        <v>Loss</v>
      </c>
    </row>
    <row r="2095" spans="1:25" x14ac:dyDescent="0.3">
      <c r="A2095" s="1">
        <v>45398</v>
      </c>
      <c r="B2095" s="1" t="s">
        <v>2142</v>
      </c>
      <c r="C2095" s="1" t="s">
        <v>96</v>
      </c>
      <c r="D2095">
        <f>MONTH(StockData[[#This Row],[DATE]])</f>
        <v>4</v>
      </c>
      <c r="E2095">
        <v>2024</v>
      </c>
      <c r="F2095" t="s">
        <v>97</v>
      </c>
      <c r="G2095" t="str">
        <f>"Q"&amp;ROUNDUP(StockData[[#This Row],[Month Number]]/3,0)</f>
        <v>Q2</v>
      </c>
      <c r="H2095" s="1" t="s">
        <v>2069</v>
      </c>
      <c r="I2095" s="1" t="s">
        <v>1566</v>
      </c>
      <c r="J2095" t="s">
        <v>30</v>
      </c>
      <c r="K2095">
        <v>453.05</v>
      </c>
      <c r="L2095">
        <v>458.5</v>
      </c>
      <c r="M2095">
        <v>444.8</v>
      </c>
      <c r="N2095">
        <v>459.35</v>
      </c>
      <c r="O2095">
        <v>449</v>
      </c>
      <c r="P2095">
        <v>448.35</v>
      </c>
      <c r="Q2095">
        <v>451.53</v>
      </c>
      <c r="R2095">
        <v>10719712</v>
      </c>
      <c r="S2095">
        <v>4840273621.5</v>
      </c>
      <c r="T2095">
        <v>170099</v>
      </c>
      <c r="U2095">
        <v>5337730</v>
      </c>
      <c r="V2095">
        <v>49.79</v>
      </c>
      <c r="W2095" s="3">
        <f>StockData[[#This Row],[CLOSE]]-StockData[[#This Row],[PREV. CLOSE]]</f>
        <v>-11</v>
      </c>
      <c r="X2095" s="2">
        <f>IFERROR((StockData[[#This Row],[CLOSE]]-StockData[[#This Row],[PREV. CLOSE]])/StockData[[#This Row],[PREV. CLOSE]],0)</f>
        <v>-2.3946881462936758E-2</v>
      </c>
      <c r="Y2095" t="str">
        <f>IF(StockData[[#This Row],[Daily Return %]]&gt;0,"Gain",IF(StockData[[#This Row],[Daily Return %]]&lt;0,"Loss","No Change"))</f>
        <v>Loss</v>
      </c>
    </row>
    <row r="2096" spans="1:25" x14ac:dyDescent="0.3">
      <c r="A2096" s="1">
        <v>45400</v>
      </c>
      <c r="B2096" s="1" t="s">
        <v>2143</v>
      </c>
      <c r="C2096" s="1" t="s">
        <v>96</v>
      </c>
      <c r="D2096">
        <f>MONTH(StockData[[#This Row],[DATE]])</f>
        <v>4</v>
      </c>
      <c r="E2096">
        <v>2024</v>
      </c>
      <c r="F2096" t="s">
        <v>97</v>
      </c>
      <c r="G2096" t="str">
        <f>"Q"&amp;ROUNDUP(StockData[[#This Row],[Month Number]]/3,0)</f>
        <v>Q2</v>
      </c>
      <c r="H2096" s="1" t="s">
        <v>2069</v>
      </c>
      <c r="I2096" s="1" t="s">
        <v>1566</v>
      </c>
      <c r="J2096" t="s">
        <v>30</v>
      </c>
      <c r="K2096">
        <v>452.5</v>
      </c>
      <c r="L2096">
        <v>455.45</v>
      </c>
      <c r="M2096">
        <v>442.85</v>
      </c>
      <c r="N2096">
        <v>448.35</v>
      </c>
      <c r="O2096">
        <v>445.2</v>
      </c>
      <c r="P2096">
        <v>444.35</v>
      </c>
      <c r="Q2096">
        <v>448.85</v>
      </c>
      <c r="R2096">
        <v>10993129</v>
      </c>
      <c r="S2096">
        <v>4934308716.3999996</v>
      </c>
      <c r="T2096">
        <v>186058</v>
      </c>
      <c r="U2096">
        <v>4405773</v>
      </c>
      <c r="V2096">
        <v>40.08</v>
      </c>
      <c r="W2096" s="3">
        <f>StockData[[#This Row],[CLOSE]]-StockData[[#This Row],[PREV. CLOSE]]</f>
        <v>-4</v>
      </c>
      <c r="X2096" s="2">
        <f>IFERROR((StockData[[#This Row],[CLOSE]]-StockData[[#This Row],[PREV. CLOSE]])/StockData[[#This Row],[PREV. CLOSE]],0)</f>
        <v>-8.9216014274562279E-3</v>
      </c>
      <c r="Y2096" t="str">
        <f>IF(StockData[[#This Row],[Daily Return %]]&gt;0,"Gain",IF(StockData[[#This Row],[Daily Return %]]&lt;0,"Loss","No Change"))</f>
        <v>Loss</v>
      </c>
    </row>
    <row r="2097" spans="1:25" x14ac:dyDescent="0.3">
      <c r="A2097" s="1">
        <v>45401</v>
      </c>
      <c r="B2097" s="1" t="s">
        <v>2144</v>
      </c>
      <c r="C2097" s="1" t="s">
        <v>96</v>
      </c>
      <c r="D2097">
        <f>MONTH(StockData[[#This Row],[DATE]])</f>
        <v>4</v>
      </c>
      <c r="E2097">
        <v>2024</v>
      </c>
      <c r="F2097" t="s">
        <v>97</v>
      </c>
      <c r="G2097" t="str">
        <f>"Q"&amp;ROUNDUP(StockData[[#This Row],[Month Number]]/3,0)</f>
        <v>Q2</v>
      </c>
      <c r="H2097" s="1" t="s">
        <v>2069</v>
      </c>
      <c r="I2097" s="1" t="s">
        <v>1566</v>
      </c>
      <c r="J2097" t="s">
        <v>30</v>
      </c>
      <c r="K2097">
        <v>440</v>
      </c>
      <c r="L2097">
        <v>453.9</v>
      </c>
      <c r="M2097">
        <v>437</v>
      </c>
      <c r="N2097">
        <v>444.35</v>
      </c>
      <c r="O2097">
        <v>452.1</v>
      </c>
      <c r="P2097">
        <v>452.75</v>
      </c>
      <c r="Q2097">
        <v>446.76</v>
      </c>
      <c r="R2097">
        <v>10235053</v>
      </c>
      <c r="S2097">
        <v>4572653452.8500004</v>
      </c>
      <c r="T2097">
        <v>151723</v>
      </c>
      <c r="U2097">
        <v>4126287</v>
      </c>
      <c r="V2097">
        <v>40.32</v>
      </c>
      <c r="W2097" s="3">
        <f>StockData[[#This Row],[CLOSE]]-StockData[[#This Row],[PREV. CLOSE]]</f>
        <v>8.3999999999999773</v>
      </c>
      <c r="X2097" s="2">
        <f>IFERROR((StockData[[#This Row],[CLOSE]]-StockData[[#This Row],[PREV. CLOSE]])/StockData[[#This Row],[PREV. CLOSE]],0)</f>
        <v>1.8904017103634471E-2</v>
      </c>
      <c r="Y2097" t="str">
        <f>IF(StockData[[#This Row],[Daily Return %]]&gt;0,"Gain",IF(StockData[[#This Row],[Daily Return %]]&lt;0,"Loss","No Change"))</f>
        <v>Gain</v>
      </c>
    </row>
    <row r="2098" spans="1:25" x14ac:dyDescent="0.3">
      <c r="A2098" s="1">
        <v>45404</v>
      </c>
      <c r="B2098" s="1" t="s">
        <v>2145</v>
      </c>
      <c r="C2098" s="1" t="s">
        <v>96</v>
      </c>
      <c r="D2098">
        <f>MONTH(StockData[[#This Row],[DATE]])</f>
        <v>4</v>
      </c>
      <c r="E2098">
        <v>2024</v>
      </c>
      <c r="F2098" t="s">
        <v>97</v>
      </c>
      <c r="G2098" t="str">
        <f>"Q"&amp;ROUNDUP(StockData[[#This Row],[Month Number]]/3,0)</f>
        <v>Q2</v>
      </c>
      <c r="H2098" s="1" t="s">
        <v>2069</v>
      </c>
      <c r="I2098" s="1" t="s">
        <v>1566</v>
      </c>
      <c r="J2098" t="s">
        <v>30</v>
      </c>
      <c r="K2098">
        <v>452.75</v>
      </c>
      <c r="L2098">
        <v>466.15</v>
      </c>
      <c r="M2098">
        <v>450</v>
      </c>
      <c r="N2098">
        <v>452.75</v>
      </c>
      <c r="O2098">
        <v>461.95</v>
      </c>
      <c r="P2098">
        <v>462</v>
      </c>
      <c r="Q2098">
        <v>461.45</v>
      </c>
      <c r="R2098">
        <v>9440870</v>
      </c>
      <c r="S2098">
        <v>4356493004.8999996</v>
      </c>
      <c r="T2098">
        <v>118309</v>
      </c>
      <c r="U2098">
        <v>2480903</v>
      </c>
      <c r="V2098">
        <v>26.28</v>
      </c>
      <c r="W2098" s="3">
        <f>StockData[[#This Row],[CLOSE]]-StockData[[#This Row],[PREV. CLOSE]]</f>
        <v>9.25</v>
      </c>
      <c r="X2098" s="2">
        <f>IFERROR((StockData[[#This Row],[CLOSE]]-StockData[[#This Row],[PREV. CLOSE]])/StockData[[#This Row],[PREV. CLOSE]],0)</f>
        <v>2.0430701270016567E-2</v>
      </c>
      <c r="Y2098" t="str">
        <f>IF(StockData[[#This Row],[Daily Return %]]&gt;0,"Gain",IF(StockData[[#This Row],[Daily Return %]]&lt;0,"Loss","No Change"))</f>
        <v>Gain</v>
      </c>
    </row>
    <row r="2099" spans="1:25" x14ac:dyDescent="0.3">
      <c r="A2099" s="1">
        <v>45405</v>
      </c>
      <c r="B2099" s="1" t="s">
        <v>2146</v>
      </c>
      <c r="C2099" s="1" t="s">
        <v>96</v>
      </c>
      <c r="D2099">
        <f>MONTH(StockData[[#This Row],[DATE]])</f>
        <v>4</v>
      </c>
      <c r="E2099">
        <v>2024</v>
      </c>
      <c r="F2099" t="s">
        <v>97</v>
      </c>
      <c r="G2099" t="str">
        <f>"Q"&amp;ROUNDUP(StockData[[#This Row],[Month Number]]/3,0)</f>
        <v>Q2</v>
      </c>
      <c r="H2099" s="1" t="s">
        <v>2069</v>
      </c>
      <c r="I2099" s="1" t="s">
        <v>1566</v>
      </c>
      <c r="J2099" t="s">
        <v>30</v>
      </c>
      <c r="K2099">
        <v>466.8</v>
      </c>
      <c r="L2099">
        <v>466.8</v>
      </c>
      <c r="M2099">
        <v>460.2</v>
      </c>
      <c r="N2099">
        <v>462</v>
      </c>
      <c r="O2099">
        <v>461.5</v>
      </c>
      <c r="P2099">
        <v>462.1</v>
      </c>
      <c r="Q2099">
        <v>463.14</v>
      </c>
      <c r="R2099">
        <v>5161356</v>
      </c>
      <c r="S2099">
        <v>2390445963.4499998</v>
      </c>
      <c r="T2099">
        <v>72015</v>
      </c>
      <c r="U2099">
        <v>2091107</v>
      </c>
      <c r="V2099">
        <v>40.51</v>
      </c>
      <c r="W2099" s="3">
        <f>StockData[[#This Row],[CLOSE]]-StockData[[#This Row],[PREV. CLOSE]]</f>
        <v>0.10000000000002274</v>
      </c>
      <c r="X2099" s="2">
        <f>IFERROR((StockData[[#This Row],[CLOSE]]-StockData[[#This Row],[PREV. CLOSE]])/StockData[[#This Row],[PREV. CLOSE]],0)</f>
        <v>2.1645021645026567E-4</v>
      </c>
      <c r="Y2099" t="str">
        <f>IF(StockData[[#This Row],[Daily Return %]]&gt;0,"Gain",IF(StockData[[#This Row],[Daily Return %]]&lt;0,"Loss","No Change"))</f>
        <v>Gain</v>
      </c>
    </row>
    <row r="2100" spans="1:25" x14ac:dyDescent="0.3">
      <c r="A2100" s="1">
        <v>45406</v>
      </c>
      <c r="B2100" s="1" t="s">
        <v>2147</v>
      </c>
      <c r="C2100" s="1" t="s">
        <v>96</v>
      </c>
      <c r="D2100">
        <f>MONTH(StockData[[#This Row],[DATE]])</f>
        <v>4</v>
      </c>
      <c r="E2100">
        <v>2024</v>
      </c>
      <c r="F2100" t="s">
        <v>97</v>
      </c>
      <c r="G2100" t="str">
        <f>"Q"&amp;ROUNDUP(StockData[[#This Row],[Month Number]]/3,0)</f>
        <v>Q2</v>
      </c>
      <c r="H2100" s="1" t="s">
        <v>2069</v>
      </c>
      <c r="I2100" s="1" t="s">
        <v>1566</v>
      </c>
      <c r="J2100" t="s">
        <v>30</v>
      </c>
      <c r="K2100">
        <v>463.9</v>
      </c>
      <c r="L2100">
        <v>464.65</v>
      </c>
      <c r="M2100">
        <v>458.6</v>
      </c>
      <c r="N2100">
        <v>462.1</v>
      </c>
      <c r="O2100">
        <v>460.95</v>
      </c>
      <c r="P2100">
        <v>459.9</v>
      </c>
      <c r="Q2100">
        <v>461.58</v>
      </c>
      <c r="R2100">
        <v>2957584</v>
      </c>
      <c r="S2100">
        <v>1365154814.05</v>
      </c>
      <c r="T2100">
        <v>58214</v>
      </c>
      <c r="U2100">
        <v>1357055</v>
      </c>
      <c r="V2100">
        <v>45.88</v>
      </c>
      <c r="W2100" s="3">
        <f>StockData[[#This Row],[CLOSE]]-StockData[[#This Row],[PREV. CLOSE]]</f>
        <v>-2.2000000000000455</v>
      </c>
      <c r="X2100" s="2">
        <f>IFERROR((StockData[[#This Row],[CLOSE]]-StockData[[#This Row],[PREV. CLOSE]])/StockData[[#This Row],[PREV. CLOSE]],0)</f>
        <v>-4.7608742696387046E-3</v>
      </c>
      <c r="Y2100" t="str">
        <f>IF(StockData[[#This Row],[Daily Return %]]&gt;0,"Gain",IF(StockData[[#This Row],[Daily Return %]]&lt;0,"Loss","No Change"))</f>
        <v>Loss</v>
      </c>
    </row>
    <row r="2101" spans="1:25" x14ac:dyDescent="0.3">
      <c r="A2101" s="1">
        <v>45407</v>
      </c>
      <c r="B2101" s="1" t="s">
        <v>2148</v>
      </c>
      <c r="C2101" s="1" t="s">
        <v>96</v>
      </c>
      <c r="D2101">
        <f>MONTH(StockData[[#This Row],[DATE]])</f>
        <v>4</v>
      </c>
      <c r="E2101">
        <v>2024</v>
      </c>
      <c r="F2101" t="s">
        <v>97</v>
      </c>
      <c r="G2101" t="str">
        <f>"Q"&amp;ROUNDUP(StockData[[#This Row],[Month Number]]/3,0)</f>
        <v>Q2</v>
      </c>
      <c r="H2101" s="1" t="s">
        <v>2069</v>
      </c>
      <c r="I2101" s="1" t="s">
        <v>1566</v>
      </c>
      <c r="J2101" t="s">
        <v>30</v>
      </c>
      <c r="K2101">
        <v>458.9</v>
      </c>
      <c r="L2101">
        <v>462.55</v>
      </c>
      <c r="M2101">
        <v>455.8</v>
      </c>
      <c r="N2101">
        <v>459.9</v>
      </c>
      <c r="O2101">
        <v>461.65</v>
      </c>
      <c r="P2101">
        <v>461</v>
      </c>
      <c r="Q2101">
        <v>460.46</v>
      </c>
      <c r="R2101">
        <v>5902545</v>
      </c>
      <c r="S2101">
        <v>2717900740.5999999</v>
      </c>
      <c r="T2101">
        <v>111925</v>
      </c>
      <c r="U2101">
        <v>2074435</v>
      </c>
      <c r="V2101">
        <v>35.14</v>
      </c>
      <c r="W2101" s="3">
        <f>StockData[[#This Row],[CLOSE]]-StockData[[#This Row],[PREV. CLOSE]]</f>
        <v>1.1000000000000227</v>
      </c>
      <c r="X2101" s="2">
        <f>IFERROR((StockData[[#This Row],[CLOSE]]-StockData[[#This Row],[PREV. CLOSE]])/StockData[[#This Row],[PREV. CLOSE]],0)</f>
        <v>2.3918243096325786E-3</v>
      </c>
      <c r="Y2101" t="str">
        <f>IF(StockData[[#This Row],[Daily Return %]]&gt;0,"Gain",IF(StockData[[#This Row],[Daily Return %]]&lt;0,"Loss","No Change"))</f>
        <v>Gain</v>
      </c>
    </row>
    <row r="2102" spans="1:25" x14ac:dyDescent="0.3">
      <c r="A2102" s="1">
        <v>45408</v>
      </c>
      <c r="B2102" s="1" t="s">
        <v>2149</v>
      </c>
      <c r="C2102" s="1" t="s">
        <v>96</v>
      </c>
      <c r="D2102">
        <f>MONTH(StockData[[#This Row],[DATE]])</f>
        <v>4</v>
      </c>
      <c r="E2102">
        <v>2024</v>
      </c>
      <c r="F2102" t="s">
        <v>97</v>
      </c>
      <c r="G2102" t="str">
        <f>"Q"&amp;ROUNDUP(StockData[[#This Row],[Month Number]]/3,0)</f>
        <v>Q2</v>
      </c>
      <c r="H2102" s="1" t="s">
        <v>2069</v>
      </c>
      <c r="I2102" s="1" t="s">
        <v>1566</v>
      </c>
      <c r="J2102" t="s">
        <v>30</v>
      </c>
      <c r="K2102">
        <v>461.9</v>
      </c>
      <c r="L2102">
        <v>475.8</v>
      </c>
      <c r="M2102">
        <v>461.6</v>
      </c>
      <c r="N2102">
        <v>461</v>
      </c>
      <c r="O2102">
        <v>465.15</v>
      </c>
      <c r="P2102">
        <v>464.6</v>
      </c>
      <c r="Q2102">
        <v>469.2</v>
      </c>
      <c r="R2102">
        <v>10739147</v>
      </c>
      <c r="S2102">
        <v>5038808647.8000002</v>
      </c>
      <c r="T2102">
        <v>169644</v>
      </c>
      <c r="U2102">
        <v>3759538</v>
      </c>
      <c r="V2102">
        <v>35.01</v>
      </c>
      <c r="W2102" s="3">
        <f>StockData[[#This Row],[CLOSE]]-StockData[[#This Row],[PREV. CLOSE]]</f>
        <v>3.6000000000000227</v>
      </c>
      <c r="X2102" s="2">
        <f>IFERROR((StockData[[#This Row],[CLOSE]]-StockData[[#This Row],[PREV. CLOSE]])/StockData[[#This Row],[PREV. CLOSE]],0)</f>
        <v>7.8091106290672941E-3</v>
      </c>
      <c r="Y2102" t="str">
        <f>IF(StockData[[#This Row],[Daily Return %]]&gt;0,"Gain",IF(StockData[[#This Row],[Daily Return %]]&lt;0,"Loss","No Change"))</f>
        <v>Gain</v>
      </c>
    </row>
    <row r="2103" spans="1:25" x14ac:dyDescent="0.3">
      <c r="A2103" s="1">
        <v>45411</v>
      </c>
      <c r="B2103" s="1" t="s">
        <v>2150</v>
      </c>
      <c r="C2103" s="1" t="s">
        <v>96</v>
      </c>
      <c r="D2103">
        <f>MONTH(StockData[[#This Row],[DATE]])</f>
        <v>4</v>
      </c>
      <c r="E2103">
        <v>2024</v>
      </c>
      <c r="F2103" t="s">
        <v>97</v>
      </c>
      <c r="G2103" t="str">
        <f>"Q"&amp;ROUNDUP(StockData[[#This Row],[Month Number]]/3,0)</f>
        <v>Q2</v>
      </c>
      <c r="H2103" s="1" t="s">
        <v>2069</v>
      </c>
      <c r="I2103" s="1" t="s">
        <v>1566</v>
      </c>
      <c r="J2103" t="s">
        <v>30</v>
      </c>
      <c r="K2103">
        <v>467.65</v>
      </c>
      <c r="L2103">
        <v>468</v>
      </c>
      <c r="M2103">
        <v>461.6</v>
      </c>
      <c r="N2103">
        <v>464.6</v>
      </c>
      <c r="O2103">
        <v>463.3</v>
      </c>
      <c r="P2103">
        <v>462.95</v>
      </c>
      <c r="Q2103">
        <v>463.59</v>
      </c>
      <c r="R2103">
        <v>3624970</v>
      </c>
      <c r="S2103">
        <v>1680489736.8499999</v>
      </c>
      <c r="T2103">
        <v>68000</v>
      </c>
      <c r="U2103">
        <v>1654693</v>
      </c>
      <c r="V2103">
        <v>45.65</v>
      </c>
      <c r="W2103" s="3">
        <f>StockData[[#This Row],[CLOSE]]-StockData[[#This Row],[PREV. CLOSE]]</f>
        <v>-1.6500000000000341</v>
      </c>
      <c r="X2103" s="2">
        <f>IFERROR((StockData[[#This Row],[CLOSE]]-StockData[[#This Row],[PREV. CLOSE]])/StockData[[#This Row],[PREV. CLOSE]],0)</f>
        <v>-3.5514421007318856E-3</v>
      </c>
      <c r="Y2103" t="str">
        <f>IF(StockData[[#This Row],[Daily Return %]]&gt;0,"Gain",IF(StockData[[#This Row],[Daily Return %]]&lt;0,"Loss","No Change"))</f>
        <v>Loss</v>
      </c>
    </row>
    <row r="2104" spans="1:25" x14ac:dyDescent="0.3">
      <c r="A2104" s="1">
        <v>45412</v>
      </c>
      <c r="B2104" s="1" t="s">
        <v>2151</v>
      </c>
      <c r="C2104" s="1" t="s">
        <v>96</v>
      </c>
      <c r="D2104">
        <f>MONTH(StockData[[#This Row],[DATE]])</f>
        <v>4</v>
      </c>
      <c r="E2104">
        <v>2024</v>
      </c>
      <c r="F2104" t="s">
        <v>97</v>
      </c>
      <c r="G2104" t="str">
        <f>"Q"&amp;ROUNDUP(StockData[[#This Row],[Month Number]]/3,0)</f>
        <v>Q2</v>
      </c>
      <c r="H2104" s="1" t="s">
        <v>2069</v>
      </c>
      <c r="I2104" s="1" t="s">
        <v>1566</v>
      </c>
      <c r="J2104" t="s">
        <v>30</v>
      </c>
      <c r="K2104">
        <v>463</v>
      </c>
      <c r="L2104">
        <v>466.75</v>
      </c>
      <c r="M2104">
        <v>461.5</v>
      </c>
      <c r="N2104">
        <v>462.95</v>
      </c>
      <c r="O2104">
        <v>462.4</v>
      </c>
      <c r="P2104">
        <v>462.4</v>
      </c>
      <c r="Q2104">
        <v>463.91</v>
      </c>
      <c r="R2104">
        <v>4451478</v>
      </c>
      <c r="S2104">
        <v>2065064238.45</v>
      </c>
      <c r="T2104">
        <v>72568</v>
      </c>
      <c r="U2104">
        <v>2672315</v>
      </c>
      <c r="V2104">
        <v>60.03</v>
      </c>
      <c r="W2104" s="3">
        <f>StockData[[#This Row],[CLOSE]]-StockData[[#This Row],[PREV. CLOSE]]</f>
        <v>-0.55000000000001137</v>
      </c>
      <c r="X2104" s="2">
        <f>IFERROR((StockData[[#This Row],[CLOSE]]-StockData[[#This Row],[PREV. CLOSE]])/StockData[[#This Row],[PREV. CLOSE]],0)</f>
        <v>-1.1880332649314427E-3</v>
      </c>
      <c r="Y2104" t="str">
        <f>IF(StockData[[#This Row],[Daily Return %]]&gt;0,"Gain",IF(StockData[[#This Row],[Daily Return %]]&lt;0,"Loss","No Change"))</f>
        <v>Loss</v>
      </c>
    </row>
    <row r="2105" spans="1:25" x14ac:dyDescent="0.3">
      <c r="A2105" s="1">
        <v>45414</v>
      </c>
      <c r="B2105" s="1" t="s">
        <v>2152</v>
      </c>
      <c r="C2105" s="1" t="s">
        <v>119</v>
      </c>
      <c r="D2105">
        <f>MONTH(StockData[[#This Row],[DATE]])</f>
        <v>5</v>
      </c>
      <c r="E2105">
        <v>2024</v>
      </c>
      <c r="F2105" t="s">
        <v>97</v>
      </c>
      <c r="G2105" t="str">
        <f>"Q"&amp;ROUNDUP(StockData[[#This Row],[Month Number]]/3,0)</f>
        <v>Q2</v>
      </c>
      <c r="H2105" s="1" t="s">
        <v>2069</v>
      </c>
      <c r="I2105" s="1" t="s">
        <v>1566</v>
      </c>
      <c r="J2105" t="s">
        <v>30</v>
      </c>
      <c r="K2105">
        <v>462.4</v>
      </c>
      <c r="L2105">
        <v>463</v>
      </c>
      <c r="M2105">
        <v>455.45</v>
      </c>
      <c r="N2105">
        <v>462.4</v>
      </c>
      <c r="O2105">
        <v>457.8</v>
      </c>
      <c r="P2105">
        <v>457.4</v>
      </c>
      <c r="Q2105">
        <v>457.79</v>
      </c>
      <c r="R2105">
        <v>7468638</v>
      </c>
      <c r="S2105">
        <v>3419053761.5500002</v>
      </c>
      <c r="T2105">
        <v>170531</v>
      </c>
      <c r="U2105">
        <v>2870178</v>
      </c>
      <c r="V2105">
        <v>38.43</v>
      </c>
      <c r="W2105" s="3">
        <f>StockData[[#This Row],[CLOSE]]-StockData[[#This Row],[PREV. CLOSE]]</f>
        <v>-5</v>
      </c>
      <c r="X2105" s="2">
        <f>IFERROR((StockData[[#This Row],[CLOSE]]-StockData[[#This Row],[PREV. CLOSE]])/StockData[[#This Row],[PREV. CLOSE]],0)</f>
        <v>-1.0813148788927337E-2</v>
      </c>
      <c r="Y2105" t="str">
        <f>IF(StockData[[#This Row],[Daily Return %]]&gt;0,"Gain",IF(StockData[[#This Row],[Daily Return %]]&lt;0,"Loss","No Change"))</f>
        <v>Loss</v>
      </c>
    </row>
    <row r="2106" spans="1:25" x14ac:dyDescent="0.3">
      <c r="A2106" s="1">
        <v>45415</v>
      </c>
      <c r="B2106" s="1" t="s">
        <v>2153</v>
      </c>
      <c r="C2106" s="1" t="s">
        <v>119</v>
      </c>
      <c r="D2106">
        <f>MONTH(StockData[[#This Row],[DATE]])</f>
        <v>5</v>
      </c>
      <c r="E2106">
        <v>2024</v>
      </c>
      <c r="F2106" t="s">
        <v>97</v>
      </c>
      <c r="G2106" t="str">
        <f>"Q"&amp;ROUNDUP(StockData[[#This Row],[Month Number]]/3,0)</f>
        <v>Q2</v>
      </c>
      <c r="H2106" s="1" t="s">
        <v>2069</v>
      </c>
      <c r="I2106" s="1" t="s">
        <v>1566</v>
      </c>
      <c r="J2106" t="s">
        <v>30</v>
      </c>
      <c r="K2106">
        <v>460.4</v>
      </c>
      <c r="L2106">
        <v>462</v>
      </c>
      <c r="M2106">
        <v>453.2</v>
      </c>
      <c r="N2106">
        <v>457.4</v>
      </c>
      <c r="O2106">
        <v>455.95</v>
      </c>
      <c r="P2106">
        <v>457.35</v>
      </c>
      <c r="Q2106">
        <v>457.47</v>
      </c>
      <c r="R2106">
        <v>4865313</v>
      </c>
      <c r="S2106">
        <v>2225749257.6500001</v>
      </c>
      <c r="T2106">
        <v>108000</v>
      </c>
      <c r="U2106">
        <v>1606043</v>
      </c>
      <c r="V2106">
        <v>33.01</v>
      </c>
      <c r="W2106" s="3">
        <f>StockData[[#This Row],[CLOSE]]-StockData[[#This Row],[PREV. CLOSE]]</f>
        <v>-4.9999999999954525E-2</v>
      </c>
      <c r="X2106" s="2">
        <f>IFERROR((StockData[[#This Row],[CLOSE]]-StockData[[#This Row],[PREV. CLOSE]])/StockData[[#This Row],[PREV. CLOSE]],0)</f>
        <v>-1.0931351114987872E-4</v>
      </c>
      <c r="Y2106" t="str">
        <f>IF(StockData[[#This Row],[Daily Return %]]&gt;0,"Gain",IF(StockData[[#This Row],[Daily Return %]]&lt;0,"Loss","No Change"))</f>
        <v>Loss</v>
      </c>
    </row>
    <row r="2107" spans="1:25" x14ac:dyDescent="0.3">
      <c r="A2107" s="1">
        <v>45418</v>
      </c>
      <c r="B2107" s="1" t="s">
        <v>2154</v>
      </c>
      <c r="C2107" s="1" t="s">
        <v>119</v>
      </c>
      <c r="D2107">
        <f>MONTH(StockData[[#This Row],[DATE]])</f>
        <v>5</v>
      </c>
      <c r="E2107">
        <v>2024</v>
      </c>
      <c r="F2107" t="s">
        <v>97</v>
      </c>
      <c r="G2107" t="str">
        <f>"Q"&amp;ROUNDUP(StockData[[#This Row],[Month Number]]/3,0)</f>
        <v>Q2</v>
      </c>
      <c r="H2107" s="1" t="s">
        <v>2069</v>
      </c>
      <c r="I2107" s="1" t="s">
        <v>1566</v>
      </c>
      <c r="J2107" t="s">
        <v>30</v>
      </c>
      <c r="K2107">
        <v>458.8</v>
      </c>
      <c r="L2107">
        <v>462.6</v>
      </c>
      <c r="M2107">
        <v>456</v>
      </c>
      <c r="N2107">
        <v>457.35</v>
      </c>
      <c r="O2107">
        <v>458.6</v>
      </c>
      <c r="P2107">
        <v>458.65</v>
      </c>
      <c r="Q2107">
        <v>459.91</v>
      </c>
      <c r="R2107">
        <v>3459063</v>
      </c>
      <c r="S2107">
        <v>1590842471.05</v>
      </c>
      <c r="T2107">
        <v>63782</v>
      </c>
      <c r="U2107">
        <v>1208701</v>
      </c>
      <c r="V2107">
        <v>34.94</v>
      </c>
      <c r="W2107" s="3">
        <f>StockData[[#This Row],[CLOSE]]-StockData[[#This Row],[PREV. CLOSE]]</f>
        <v>1.2999999999999545</v>
      </c>
      <c r="X2107" s="2">
        <f>IFERROR((StockData[[#This Row],[CLOSE]]-StockData[[#This Row],[PREV. CLOSE]])/StockData[[#This Row],[PREV. CLOSE]],0)</f>
        <v>2.8424620094018903E-3</v>
      </c>
      <c r="Y2107" t="str">
        <f>IF(StockData[[#This Row],[Daily Return %]]&gt;0,"Gain",IF(StockData[[#This Row],[Daily Return %]]&lt;0,"Loss","No Change"))</f>
        <v>Gain</v>
      </c>
    </row>
    <row r="2108" spans="1:25" x14ac:dyDescent="0.3">
      <c r="A2108" s="1">
        <v>45419</v>
      </c>
      <c r="B2108" s="1" t="s">
        <v>2155</v>
      </c>
      <c r="C2108" s="1" t="s">
        <v>119</v>
      </c>
      <c r="D2108">
        <f>MONTH(StockData[[#This Row],[DATE]])</f>
        <v>5</v>
      </c>
      <c r="E2108">
        <v>2024</v>
      </c>
      <c r="F2108" t="s">
        <v>97</v>
      </c>
      <c r="G2108" t="str">
        <f>"Q"&amp;ROUNDUP(StockData[[#This Row],[Month Number]]/3,0)</f>
        <v>Q2</v>
      </c>
      <c r="H2108" s="1" t="s">
        <v>2069</v>
      </c>
      <c r="I2108" s="1" t="s">
        <v>1566</v>
      </c>
      <c r="J2108" t="s">
        <v>30</v>
      </c>
      <c r="K2108">
        <v>461.8</v>
      </c>
      <c r="L2108">
        <v>465.35</v>
      </c>
      <c r="M2108">
        <v>454</v>
      </c>
      <c r="N2108">
        <v>458.65</v>
      </c>
      <c r="O2108">
        <v>464.65</v>
      </c>
      <c r="P2108">
        <v>463.9</v>
      </c>
      <c r="Q2108">
        <v>460.84</v>
      </c>
      <c r="R2108">
        <v>4639264</v>
      </c>
      <c r="S2108">
        <v>2137962667.0999999</v>
      </c>
      <c r="T2108">
        <v>88701</v>
      </c>
      <c r="U2108">
        <v>1643799</v>
      </c>
      <c r="V2108">
        <v>35.43</v>
      </c>
      <c r="W2108" s="3">
        <f>StockData[[#This Row],[CLOSE]]-StockData[[#This Row],[PREV. CLOSE]]</f>
        <v>5.25</v>
      </c>
      <c r="X2108" s="2">
        <f>IFERROR((StockData[[#This Row],[CLOSE]]-StockData[[#This Row],[PREV. CLOSE]])/StockData[[#This Row],[PREV. CLOSE]],0)</f>
        <v>1.1446636869072277E-2</v>
      </c>
      <c r="Y2108" t="str">
        <f>IF(StockData[[#This Row],[Daily Return %]]&gt;0,"Gain",IF(StockData[[#This Row],[Daily Return %]]&lt;0,"Loss","No Change"))</f>
        <v>Gain</v>
      </c>
    </row>
    <row r="2109" spans="1:25" x14ac:dyDescent="0.3">
      <c r="A2109" s="1">
        <v>45420</v>
      </c>
      <c r="B2109" s="1" t="s">
        <v>2156</v>
      </c>
      <c r="C2109" s="1" t="s">
        <v>119</v>
      </c>
      <c r="D2109">
        <f>MONTH(StockData[[#This Row],[DATE]])</f>
        <v>5</v>
      </c>
      <c r="E2109">
        <v>2024</v>
      </c>
      <c r="F2109" t="s">
        <v>97</v>
      </c>
      <c r="G2109" t="str">
        <f>"Q"&amp;ROUNDUP(StockData[[#This Row],[Month Number]]/3,0)</f>
        <v>Q2</v>
      </c>
      <c r="H2109" s="1" t="s">
        <v>2069</v>
      </c>
      <c r="I2109" s="1" t="s">
        <v>1566</v>
      </c>
      <c r="J2109" t="s">
        <v>30</v>
      </c>
      <c r="K2109">
        <v>465</v>
      </c>
      <c r="L2109">
        <v>466.4</v>
      </c>
      <c r="M2109">
        <v>461.3</v>
      </c>
      <c r="N2109">
        <v>463.9</v>
      </c>
      <c r="O2109">
        <v>462.55</v>
      </c>
      <c r="P2109">
        <v>463.2</v>
      </c>
      <c r="Q2109">
        <v>463.75</v>
      </c>
      <c r="R2109">
        <v>4102840</v>
      </c>
      <c r="S2109">
        <v>1902696372</v>
      </c>
      <c r="T2109">
        <v>71059</v>
      </c>
      <c r="U2109">
        <v>1856114</v>
      </c>
      <c r="V2109">
        <v>45.24</v>
      </c>
      <c r="W2109" s="3">
        <f>StockData[[#This Row],[CLOSE]]-StockData[[#This Row],[PREV. CLOSE]]</f>
        <v>-0.69999999999998863</v>
      </c>
      <c r="X2109" s="2">
        <f>IFERROR((StockData[[#This Row],[CLOSE]]-StockData[[#This Row],[PREV. CLOSE]])/StockData[[#This Row],[PREV. CLOSE]],0)</f>
        <v>-1.5089458935115083E-3</v>
      </c>
      <c r="Y2109" t="str">
        <f>IF(StockData[[#This Row],[Daily Return %]]&gt;0,"Gain",IF(StockData[[#This Row],[Daily Return %]]&lt;0,"Loss","No Change"))</f>
        <v>Loss</v>
      </c>
    </row>
    <row r="2110" spans="1:25" x14ac:dyDescent="0.3">
      <c r="A2110" s="1">
        <v>45421</v>
      </c>
      <c r="B2110" s="1" t="s">
        <v>2157</v>
      </c>
      <c r="C2110" s="1" t="s">
        <v>119</v>
      </c>
      <c r="D2110">
        <f>MONTH(StockData[[#This Row],[DATE]])</f>
        <v>5</v>
      </c>
      <c r="E2110">
        <v>2024</v>
      </c>
      <c r="F2110" t="s">
        <v>97</v>
      </c>
      <c r="G2110" t="str">
        <f>"Q"&amp;ROUNDUP(StockData[[#This Row],[Month Number]]/3,0)</f>
        <v>Q2</v>
      </c>
      <c r="H2110" s="1" t="s">
        <v>2069</v>
      </c>
      <c r="I2110" s="1" t="s">
        <v>1566</v>
      </c>
      <c r="J2110" t="s">
        <v>30</v>
      </c>
      <c r="K2110">
        <v>461.75</v>
      </c>
      <c r="L2110">
        <v>464.4</v>
      </c>
      <c r="M2110">
        <v>454.05</v>
      </c>
      <c r="N2110">
        <v>463.2</v>
      </c>
      <c r="O2110">
        <v>454.95</v>
      </c>
      <c r="P2110">
        <v>455.9</v>
      </c>
      <c r="Q2110">
        <v>459.15</v>
      </c>
      <c r="R2110">
        <v>4616742</v>
      </c>
      <c r="S2110">
        <v>2119764605.5999999</v>
      </c>
      <c r="T2110">
        <v>105541</v>
      </c>
      <c r="U2110">
        <v>1769541</v>
      </c>
      <c r="V2110">
        <v>38.33</v>
      </c>
      <c r="W2110" s="3">
        <f>StockData[[#This Row],[CLOSE]]-StockData[[#This Row],[PREV. CLOSE]]</f>
        <v>-7.3000000000000114</v>
      </c>
      <c r="X2110" s="2">
        <f>IFERROR((StockData[[#This Row],[CLOSE]]-StockData[[#This Row],[PREV. CLOSE]])/StockData[[#This Row],[PREV. CLOSE]],0)</f>
        <v>-1.5759930915371353E-2</v>
      </c>
      <c r="Y2110" t="str">
        <f>IF(StockData[[#This Row],[Daily Return %]]&gt;0,"Gain",IF(StockData[[#This Row],[Daily Return %]]&lt;0,"Loss","No Change"))</f>
        <v>Loss</v>
      </c>
    </row>
    <row r="2111" spans="1:25" x14ac:dyDescent="0.3">
      <c r="A2111" s="1">
        <v>45422</v>
      </c>
      <c r="B2111" s="1" t="s">
        <v>2158</v>
      </c>
      <c r="C2111" s="1" t="s">
        <v>119</v>
      </c>
      <c r="D2111">
        <f>MONTH(StockData[[#This Row],[DATE]])</f>
        <v>5</v>
      </c>
      <c r="E2111">
        <v>2024</v>
      </c>
      <c r="F2111" t="s">
        <v>97</v>
      </c>
      <c r="G2111" t="str">
        <f>"Q"&amp;ROUNDUP(StockData[[#This Row],[Month Number]]/3,0)</f>
        <v>Q2</v>
      </c>
      <c r="H2111" s="1" t="s">
        <v>2069</v>
      </c>
      <c r="I2111" s="1" t="s">
        <v>1566</v>
      </c>
      <c r="J2111" t="s">
        <v>30</v>
      </c>
      <c r="K2111">
        <v>456.05</v>
      </c>
      <c r="L2111">
        <v>457.5</v>
      </c>
      <c r="M2111">
        <v>450.3</v>
      </c>
      <c r="N2111">
        <v>455.9</v>
      </c>
      <c r="O2111">
        <v>451.75</v>
      </c>
      <c r="P2111">
        <v>451.85</v>
      </c>
      <c r="Q2111">
        <v>453.02</v>
      </c>
      <c r="R2111">
        <v>3327357</v>
      </c>
      <c r="S2111">
        <v>1507374022.8499999</v>
      </c>
      <c r="T2111">
        <v>87956</v>
      </c>
      <c r="U2111">
        <v>1117120</v>
      </c>
      <c r="V2111">
        <v>33.57</v>
      </c>
      <c r="W2111" s="3">
        <f>StockData[[#This Row],[CLOSE]]-StockData[[#This Row],[PREV. CLOSE]]</f>
        <v>-4.0499999999999545</v>
      </c>
      <c r="X2111" s="2">
        <f>IFERROR((StockData[[#This Row],[CLOSE]]-StockData[[#This Row],[PREV. CLOSE]])/StockData[[#This Row],[PREV. CLOSE]],0)</f>
        <v>-8.8835270892738648E-3</v>
      </c>
      <c r="Y2111" t="str">
        <f>IF(StockData[[#This Row],[Daily Return %]]&gt;0,"Gain",IF(StockData[[#This Row],[Daily Return %]]&lt;0,"Loss","No Change"))</f>
        <v>Loss</v>
      </c>
    </row>
    <row r="2112" spans="1:25" x14ac:dyDescent="0.3">
      <c r="A2112" s="1">
        <v>45425</v>
      </c>
      <c r="B2112" s="1" t="s">
        <v>2159</v>
      </c>
      <c r="C2112" s="1" t="s">
        <v>119</v>
      </c>
      <c r="D2112">
        <f>MONTH(StockData[[#This Row],[DATE]])</f>
        <v>5</v>
      </c>
      <c r="E2112">
        <v>2024</v>
      </c>
      <c r="F2112" t="s">
        <v>97</v>
      </c>
      <c r="G2112" t="str">
        <f>"Q"&amp;ROUNDUP(StockData[[#This Row],[Month Number]]/3,0)</f>
        <v>Q2</v>
      </c>
      <c r="H2112" s="1" t="s">
        <v>2069</v>
      </c>
      <c r="I2112" s="1" t="s">
        <v>1566</v>
      </c>
      <c r="J2112" t="s">
        <v>30</v>
      </c>
      <c r="K2112">
        <v>451.85</v>
      </c>
      <c r="L2112">
        <v>453.25</v>
      </c>
      <c r="M2112">
        <v>445</v>
      </c>
      <c r="N2112">
        <v>451.85</v>
      </c>
      <c r="O2112">
        <v>452.7</v>
      </c>
      <c r="P2112">
        <v>451.95</v>
      </c>
      <c r="Q2112">
        <v>449.32</v>
      </c>
      <c r="R2112">
        <v>3555804</v>
      </c>
      <c r="S2112">
        <v>1597691210.1500001</v>
      </c>
      <c r="T2112">
        <v>70590</v>
      </c>
      <c r="U2112">
        <v>1497674</v>
      </c>
      <c r="V2112">
        <v>42.12</v>
      </c>
      <c r="W2112" s="3">
        <f>StockData[[#This Row],[CLOSE]]-StockData[[#This Row],[PREV. CLOSE]]</f>
        <v>9.9999999999965894E-2</v>
      </c>
      <c r="X2112" s="2">
        <f>IFERROR((StockData[[#This Row],[CLOSE]]-StockData[[#This Row],[PREV. CLOSE]])/StockData[[#This Row],[PREV. CLOSE]],0)</f>
        <v>2.2131238242772134E-4</v>
      </c>
      <c r="Y2112" t="str">
        <f>IF(StockData[[#This Row],[Daily Return %]]&gt;0,"Gain",IF(StockData[[#This Row],[Daily Return %]]&lt;0,"Loss","No Change"))</f>
        <v>Gain</v>
      </c>
    </row>
    <row r="2113" spans="1:25" x14ac:dyDescent="0.3">
      <c r="A2113" s="1">
        <v>45426</v>
      </c>
      <c r="B2113" s="1" t="s">
        <v>2160</v>
      </c>
      <c r="C2113" s="1" t="s">
        <v>119</v>
      </c>
      <c r="D2113">
        <f>MONTH(StockData[[#This Row],[DATE]])</f>
        <v>5</v>
      </c>
      <c r="E2113">
        <v>2024</v>
      </c>
      <c r="F2113" t="s">
        <v>97</v>
      </c>
      <c r="G2113" t="str">
        <f>"Q"&amp;ROUNDUP(StockData[[#This Row],[Month Number]]/3,0)</f>
        <v>Q2</v>
      </c>
      <c r="H2113" s="1" t="s">
        <v>2069</v>
      </c>
      <c r="I2113" s="1" t="s">
        <v>1566</v>
      </c>
      <c r="J2113" t="s">
        <v>30</v>
      </c>
      <c r="K2113">
        <v>452.7</v>
      </c>
      <c r="L2113">
        <v>459.9</v>
      </c>
      <c r="M2113">
        <v>452.2</v>
      </c>
      <c r="N2113">
        <v>451.95</v>
      </c>
      <c r="O2113">
        <v>457</v>
      </c>
      <c r="P2113">
        <v>456.35</v>
      </c>
      <c r="Q2113">
        <v>456.06</v>
      </c>
      <c r="R2113">
        <v>2454710</v>
      </c>
      <c r="S2113">
        <v>1119504487.6500001</v>
      </c>
      <c r="T2113">
        <v>50943</v>
      </c>
      <c r="U2113">
        <v>913207</v>
      </c>
      <c r="V2113">
        <v>37.200000000000003</v>
      </c>
      <c r="W2113" s="3">
        <f>StockData[[#This Row],[CLOSE]]-StockData[[#This Row],[PREV. CLOSE]]</f>
        <v>4.4000000000000341</v>
      </c>
      <c r="X2113" s="2">
        <f>IFERROR((StockData[[#This Row],[CLOSE]]-StockData[[#This Row],[PREV. CLOSE]])/StockData[[#This Row],[PREV. CLOSE]],0)</f>
        <v>9.7355902201571726E-3</v>
      </c>
      <c r="Y2113" t="str">
        <f>IF(StockData[[#This Row],[Daily Return %]]&gt;0,"Gain",IF(StockData[[#This Row],[Daily Return %]]&lt;0,"Loss","No Change"))</f>
        <v>Gain</v>
      </c>
    </row>
    <row r="2114" spans="1:25" x14ac:dyDescent="0.3">
      <c r="A2114" s="1">
        <v>45427</v>
      </c>
      <c r="B2114" s="1" t="s">
        <v>2161</v>
      </c>
      <c r="C2114" s="1" t="s">
        <v>119</v>
      </c>
      <c r="D2114">
        <f>MONTH(StockData[[#This Row],[DATE]])</f>
        <v>5</v>
      </c>
      <c r="E2114">
        <v>2024</v>
      </c>
      <c r="F2114" t="s">
        <v>97</v>
      </c>
      <c r="G2114" t="str">
        <f>"Q"&amp;ROUNDUP(StockData[[#This Row],[Month Number]]/3,0)</f>
        <v>Q2</v>
      </c>
      <c r="H2114" s="1" t="s">
        <v>2069</v>
      </c>
      <c r="I2114" s="1" t="s">
        <v>1566</v>
      </c>
      <c r="J2114" t="s">
        <v>30</v>
      </c>
      <c r="K2114">
        <v>456.35</v>
      </c>
      <c r="L2114">
        <v>459.75</v>
      </c>
      <c r="M2114">
        <v>454.65</v>
      </c>
      <c r="N2114">
        <v>456.35</v>
      </c>
      <c r="O2114">
        <v>458.5</v>
      </c>
      <c r="P2114">
        <v>458.3</v>
      </c>
      <c r="Q2114">
        <v>457.55</v>
      </c>
      <c r="R2114">
        <v>2396712</v>
      </c>
      <c r="S2114">
        <v>1096619531.3499999</v>
      </c>
      <c r="T2114">
        <v>51332</v>
      </c>
      <c r="U2114">
        <v>856079</v>
      </c>
      <c r="V2114">
        <v>35.72</v>
      </c>
      <c r="W2114" s="3">
        <f>StockData[[#This Row],[CLOSE]]-StockData[[#This Row],[PREV. CLOSE]]</f>
        <v>1.9499999999999886</v>
      </c>
      <c r="X2114" s="2">
        <f>IFERROR((StockData[[#This Row],[CLOSE]]-StockData[[#This Row],[PREV. CLOSE]])/StockData[[#This Row],[PREV. CLOSE]],0)</f>
        <v>4.2730360468938066E-3</v>
      </c>
      <c r="Y2114" t="str">
        <f>IF(StockData[[#This Row],[Daily Return %]]&gt;0,"Gain",IF(StockData[[#This Row],[Daily Return %]]&lt;0,"Loss","No Change"))</f>
        <v>Gain</v>
      </c>
    </row>
    <row r="2115" spans="1:25" x14ac:dyDescent="0.3">
      <c r="A2115" s="1">
        <v>45428</v>
      </c>
      <c r="B2115" s="1" t="s">
        <v>2162</v>
      </c>
      <c r="C2115" s="1" t="s">
        <v>119</v>
      </c>
      <c r="D2115">
        <f>MONTH(StockData[[#This Row],[DATE]])</f>
        <v>5</v>
      </c>
      <c r="E2115">
        <v>2024</v>
      </c>
      <c r="F2115" t="s">
        <v>97</v>
      </c>
      <c r="G2115" t="str">
        <f>"Q"&amp;ROUNDUP(StockData[[#This Row],[Month Number]]/3,0)</f>
        <v>Q2</v>
      </c>
      <c r="H2115" s="1" t="s">
        <v>2069</v>
      </c>
      <c r="I2115" s="1" t="s">
        <v>1566</v>
      </c>
      <c r="J2115" t="s">
        <v>30</v>
      </c>
      <c r="K2115">
        <v>462</v>
      </c>
      <c r="L2115">
        <v>467.5</v>
      </c>
      <c r="M2115">
        <v>456.1</v>
      </c>
      <c r="N2115">
        <v>458.3</v>
      </c>
      <c r="O2115">
        <v>464</v>
      </c>
      <c r="P2115">
        <v>464.45</v>
      </c>
      <c r="Q2115">
        <v>462.22</v>
      </c>
      <c r="R2115">
        <v>7310736</v>
      </c>
      <c r="S2115">
        <v>3379192091.6500001</v>
      </c>
      <c r="T2115">
        <v>199329</v>
      </c>
      <c r="U2115">
        <v>2119139</v>
      </c>
      <c r="V2115">
        <v>28.99</v>
      </c>
      <c r="W2115" s="3">
        <f>StockData[[#This Row],[CLOSE]]-StockData[[#This Row],[PREV. CLOSE]]</f>
        <v>6.1499999999999773</v>
      </c>
      <c r="X2115" s="2">
        <f>IFERROR((StockData[[#This Row],[CLOSE]]-StockData[[#This Row],[PREV. CLOSE]])/StockData[[#This Row],[PREV. CLOSE]],0)</f>
        <v>1.3419157756927726E-2</v>
      </c>
      <c r="Y2115" t="str">
        <f>IF(StockData[[#This Row],[Daily Return %]]&gt;0,"Gain",IF(StockData[[#This Row],[Daily Return %]]&lt;0,"Loss","No Change"))</f>
        <v>Gain</v>
      </c>
    </row>
    <row r="2116" spans="1:25" x14ac:dyDescent="0.3">
      <c r="A2116" s="1">
        <v>45429</v>
      </c>
      <c r="B2116" s="1" t="s">
        <v>2163</v>
      </c>
      <c r="C2116" s="1" t="s">
        <v>119</v>
      </c>
      <c r="D2116">
        <f>MONTH(StockData[[#This Row],[DATE]])</f>
        <v>5</v>
      </c>
      <c r="E2116">
        <v>2024</v>
      </c>
      <c r="F2116" t="s">
        <v>97</v>
      </c>
      <c r="G2116" t="str">
        <f>"Q"&amp;ROUNDUP(StockData[[#This Row],[Month Number]]/3,0)</f>
        <v>Q2</v>
      </c>
      <c r="H2116" s="1" t="s">
        <v>2069</v>
      </c>
      <c r="I2116" s="1" t="s">
        <v>1566</v>
      </c>
      <c r="J2116" t="s">
        <v>30</v>
      </c>
      <c r="K2116">
        <v>464.4</v>
      </c>
      <c r="L2116">
        <v>464.4</v>
      </c>
      <c r="M2116">
        <v>460.05</v>
      </c>
      <c r="N2116">
        <v>464.45</v>
      </c>
      <c r="O2116">
        <v>461.15</v>
      </c>
      <c r="P2116">
        <v>461</v>
      </c>
      <c r="Q2116">
        <v>461.45</v>
      </c>
      <c r="R2116">
        <v>3438410</v>
      </c>
      <c r="S2116">
        <v>1586641333</v>
      </c>
      <c r="T2116">
        <v>69648</v>
      </c>
      <c r="U2116">
        <v>1465365</v>
      </c>
      <c r="V2116">
        <v>42.62</v>
      </c>
      <c r="W2116" s="3">
        <f>StockData[[#This Row],[CLOSE]]-StockData[[#This Row],[PREV. CLOSE]]</f>
        <v>-3.4499999999999886</v>
      </c>
      <c r="X2116" s="2">
        <f>IFERROR((StockData[[#This Row],[CLOSE]]-StockData[[#This Row],[PREV. CLOSE]])/StockData[[#This Row],[PREV. CLOSE]],0)</f>
        <v>-7.428140811712754E-3</v>
      </c>
      <c r="Y2116" t="str">
        <f>IF(StockData[[#This Row],[Daily Return %]]&gt;0,"Gain",IF(StockData[[#This Row],[Daily Return %]]&lt;0,"Loss","No Change"))</f>
        <v>Loss</v>
      </c>
    </row>
    <row r="2117" spans="1:25" x14ac:dyDescent="0.3">
      <c r="A2117" s="1">
        <v>45430</v>
      </c>
      <c r="B2117" s="1" t="s">
        <v>2164</v>
      </c>
      <c r="C2117" s="1" t="s">
        <v>119</v>
      </c>
      <c r="D2117">
        <f>MONTH(StockData[[#This Row],[DATE]])</f>
        <v>5</v>
      </c>
      <c r="E2117">
        <v>2024</v>
      </c>
      <c r="F2117" t="s">
        <v>97</v>
      </c>
      <c r="G2117" t="str">
        <f>"Q"&amp;ROUNDUP(StockData[[#This Row],[Month Number]]/3,0)</f>
        <v>Q2</v>
      </c>
      <c r="H2117" s="1" t="s">
        <v>2069</v>
      </c>
      <c r="I2117" s="1" t="s">
        <v>1566</v>
      </c>
      <c r="J2117" t="s">
        <v>30</v>
      </c>
      <c r="K2117">
        <v>460.7</v>
      </c>
      <c r="L2117">
        <v>463.15</v>
      </c>
      <c r="M2117">
        <v>459.15</v>
      </c>
      <c r="N2117">
        <v>461</v>
      </c>
      <c r="O2117">
        <v>462.8</v>
      </c>
      <c r="P2117">
        <v>462.55</v>
      </c>
      <c r="Q2117">
        <v>462.14</v>
      </c>
      <c r="R2117">
        <v>439806</v>
      </c>
      <c r="S2117">
        <v>203251846.75</v>
      </c>
      <c r="T2117">
        <v>9611</v>
      </c>
      <c r="U2117">
        <v>244786</v>
      </c>
      <c r="V2117">
        <v>55.66</v>
      </c>
      <c r="W2117" s="3">
        <f>StockData[[#This Row],[CLOSE]]-StockData[[#This Row],[PREV. CLOSE]]</f>
        <v>1.5500000000000114</v>
      </c>
      <c r="X2117" s="2">
        <f>IFERROR((StockData[[#This Row],[CLOSE]]-StockData[[#This Row],[PREV. CLOSE]])/StockData[[#This Row],[PREV. CLOSE]],0)</f>
        <v>3.3622559652928662E-3</v>
      </c>
      <c r="Y2117" t="str">
        <f>IF(StockData[[#This Row],[Daily Return %]]&gt;0,"Gain",IF(StockData[[#This Row],[Daily Return %]]&lt;0,"Loss","No Change"))</f>
        <v>Gain</v>
      </c>
    </row>
    <row r="2118" spans="1:25" x14ac:dyDescent="0.3">
      <c r="A2118" s="1">
        <v>45433</v>
      </c>
      <c r="B2118" s="1" t="s">
        <v>2165</v>
      </c>
      <c r="C2118" s="1" t="s">
        <v>119</v>
      </c>
      <c r="D2118">
        <f>MONTH(StockData[[#This Row],[DATE]])</f>
        <v>5</v>
      </c>
      <c r="E2118">
        <v>2024</v>
      </c>
      <c r="F2118" t="s">
        <v>97</v>
      </c>
      <c r="G2118" t="str">
        <f>"Q"&amp;ROUNDUP(StockData[[#This Row],[Month Number]]/3,0)</f>
        <v>Q2</v>
      </c>
      <c r="H2118" s="1" t="s">
        <v>2069</v>
      </c>
      <c r="I2118" s="1" t="s">
        <v>1566</v>
      </c>
      <c r="J2118" t="s">
        <v>30</v>
      </c>
      <c r="K2118">
        <v>463</v>
      </c>
      <c r="L2118">
        <v>464.8</v>
      </c>
      <c r="M2118">
        <v>459.7</v>
      </c>
      <c r="N2118">
        <v>462.55</v>
      </c>
      <c r="O2118">
        <v>460.6</v>
      </c>
      <c r="P2118">
        <v>460.9</v>
      </c>
      <c r="Q2118">
        <v>461.91</v>
      </c>
      <c r="R2118">
        <v>4233724</v>
      </c>
      <c r="S2118">
        <v>1955615977.05</v>
      </c>
      <c r="T2118">
        <v>91428</v>
      </c>
      <c r="U2118">
        <v>2301866</v>
      </c>
      <c r="V2118">
        <v>54.37</v>
      </c>
      <c r="W2118" s="3">
        <f>StockData[[#This Row],[CLOSE]]-StockData[[#This Row],[PREV. CLOSE]]</f>
        <v>-1.6500000000000341</v>
      </c>
      <c r="X2118" s="2">
        <f>IFERROR((StockData[[#This Row],[CLOSE]]-StockData[[#This Row],[PREV. CLOSE]])/StockData[[#This Row],[PREV. CLOSE]],0)</f>
        <v>-3.567181926278314E-3</v>
      </c>
      <c r="Y2118" t="str">
        <f>IF(StockData[[#This Row],[Daily Return %]]&gt;0,"Gain",IF(StockData[[#This Row],[Daily Return %]]&lt;0,"Loss","No Change"))</f>
        <v>Loss</v>
      </c>
    </row>
    <row r="2119" spans="1:25" x14ac:dyDescent="0.3">
      <c r="A2119" s="1">
        <v>45434</v>
      </c>
      <c r="B2119" s="1" t="s">
        <v>2166</v>
      </c>
      <c r="C2119" s="1" t="s">
        <v>119</v>
      </c>
      <c r="D2119">
        <f>MONTH(StockData[[#This Row],[DATE]])</f>
        <v>5</v>
      </c>
      <c r="E2119">
        <v>2024</v>
      </c>
      <c r="F2119" t="s">
        <v>97</v>
      </c>
      <c r="G2119" t="str">
        <f>"Q"&amp;ROUNDUP(StockData[[#This Row],[Month Number]]/3,0)</f>
        <v>Q2</v>
      </c>
      <c r="H2119" s="1" t="s">
        <v>2069</v>
      </c>
      <c r="I2119" s="1" t="s">
        <v>1566</v>
      </c>
      <c r="J2119" t="s">
        <v>30</v>
      </c>
      <c r="K2119">
        <v>462.9</v>
      </c>
      <c r="L2119">
        <v>463.45</v>
      </c>
      <c r="M2119">
        <v>458.85</v>
      </c>
      <c r="N2119">
        <v>460.9</v>
      </c>
      <c r="O2119">
        <v>461.35</v>
      </c>
      <c r="P2119">
        <v>461.3</v>
      </c>
      <c r="Q2119">
        <v>460.99</v>
      </c>
      <c r="R2119">
        <v>3882942</v>
      </c>
      <c r="S2119">
        <v>1789985123.8499999</v>
      </c>
      <c r="T2119">
        <v>75978</v>
      </c>
      <c r="U2119">
        <v>1839961</v>
      </c>
      <c r="V2119">
        <v>47.39</v>
      </c>
      <c r="W2119" s="3">
        <f>StockData[[#This Row],[CLOSE]]-StockData[[#This Row],[PREV. CLOSE]]</f>
        <v>0.40000000000003411</v>
      </c>
      <c r="X2119" s="2">
        <f>IFERROR((StockData[[#This Row],[CLOSE]]-StockData[[#This Row],[PREV. CLOSE]])/StockData[[#This Row],[PREV. CLOSE]],0)</f>
        <v>8.6786721631597775E-4</v>
      </c>
      <c r="Y2119" t="str">
        <f>IF(StockData[[#This Row],[Daily Return %]]&gt;0,"Gain",IF(StockData[[#This Row],[Daily Return %]]&lt;0,"Loss","No Change"))</f>
        <v>Gain</v>
      </c>
    </row>
    <row r="2120" spans="1:25" x14ac:dyDescent="0.3">
      <c r="A2120" s="1">
        <v>45435</v>
      </c>
      <c r="B2120" s="1" t="s">
        <v>2167</v>
      </c>
      <c r="C2120" s="1" t="s">
        <v>119</v>
      </c>
      <c r="D2120">
        <f>MONTH(StockData[[#This Row],[DATE]])</f>
        <v>5</v>
      </c>
      <c r="E2120">
        <v>2024</v>
      </c>
      <c r="F2120" t="s">
        <v>97</v>
      </c>
      <c r="G2120" t="str">
        <f>"Q"&amp;ROUNDUP(StockData[[#This Row],[Month Number]]/3,0)</f>
        <v>Q2</v>
      </c>
      <c r="H2120" s="1" t="s">
        <v>2069</v>
      </c>
      <c r="I2120" s="1" t="s">
        <v>1566</v>
      </c>
      <c r="J2120" t="s">
        <v>30</v>
      </c>
      <c r="K2120">
        <v>462.5</v>
      </c>
      <c r="L2120">
        <v>468</v>
      </c>
      <c r="M2120">
        <v>461.75</v>
      </c>
      <c r="N2120">
        <v>461.3</v>
      </c>
      <c r="O2120">
        <v>465.85</v>
      </c>
      <c r="P2120">
        <v>465.8</v>
      </c>
      <c r="Q2120">
        <v>465.85</v>
      </c>
      <c r="R2120">
        <v>6585666</v>
      </c>
      <c r="S2120">
        <v>3067941496.3499999</v>
      </c>
      <c r="T2120">
        <v>109706</v>
      </c>
      <c r="U2120">
        <v>2437530</v>
      </c>
      <c r="V2120">
        <v>37.01</v>
      </c>
      <c r="W2120" s="3">
        <f>StockData[[#This Row],[CLOSE]]-StockData[[#This Row],[PREV. CLOSE]]</f>
        <v>4.5</v>
      </c>
      <c r="X2120" s="2">
        <f>IFERROR((StockData[[#This Row],[CLOSE]]-StockData[[#This Row],[PREV. CLOSE]])/StockData[[#This Row],[PREV. CLOSE]],0)</f>
        <v>9.7550401040537617E-3</v>
      </c>
      <c r="Y2120" t="str">
        <f>IF(StockData[[#This Row],[Daily Return %]]&gt;0,"Gain",IF(StockData[[#This Row],[Daily Return %]]&lt;0,"Loss","No Change"))</f>
        <v>Gain</v>
      </c>
    </row>
    <row r="2121" spans="1:25" x14ac:dyDescent="0.3">
      <c r="A2121" s="1">
        <v>45436</v>
      </c>
      <c r="B2121" s="1" t="s">
        <v>2168</v>
      </c>
      <c r="C2121" s="1" t="s">
        <v>119</v>
      </c>
      <c r="D2121">
        <f>MONTH(StockData[[#This Row],[DATE]])</f>
        <v>5</v>
      </c>
      <c r="E2121">
        <v>2024</v>
      </c>
      <c r="F2121" t="s">
        <v>97</v>
      </c>
      <c r="G2121" t="str">
        <f>"Q"&amp;ROUNDUP(StockData[[#This Row],[Month Number]]/3,0)</f>
        <v>Q2</v>
      </c>
      <c r="H2121" s="1" t="s">
        <v>2069</v>
      </c>
      <c r="I2121" s="1" t="s">
        <v>1566</v>
      </c>
      <c r="J2121" t="s">
        <v>30</v>
      </c>
      <c r="K2121">
        <v>467</v>
      </c>
      <c r="L2121">
        <v>470.5</v>
      </c>
      <c r="M2121">
        <v>462</v>
      </c>
      <c r="N2121">
        <v>465.8</v>
      </c>
      <c r="O2121">
        <v>462.15</v>
      </c>
      <c r="P2121">
        <v>463.65</v>
      </c>
      <c r="Q2121">
        <v>466.89</v>
      </c>
      <c r="R2121">
        <v>4102763</v>
      </c>
      <c r="S2121">
        <v>1915533447.2</v>
      </c>
      <c r="T2121">
        <v>69778</v>
      </c>
      <c r="U2121">
        <v>1544473</v>
      </c>
      <c r="V2121">
        <v>37.64</v>
      </c>
      <c r="W2121" s="3">
        <f>StockData[[#This Row],[CLOSE]]-StockData[[#This Row],[PREV. CLOSE]]</f>
        <v>-2.1500000000000341</v>
      </c>
      <c r="X2121" s="2">
        <f>IFERROR((StockData[[#This Row],[CLOSE]]-StockData[[#This Row],[PREV. CLOSE]])/StockData[[#This Row],[PREV. CLOSE]],0)</f>
        <v>-4.615714899098399E-3</v>
      </c>
      <c r="Y2121" t="str">
        <f>IF(StockData[[#This Row],[Daily Return %]]&gt;0,"Gain",IF(StockData[[#This Row],[Daily Return %]]&lt;0,"Loss","No Change"))</f>
        <v>Loss</v>
      </c>
    </row>
    <row r="2122" spans="1:25" x14ac:dyDescent="0.3">
      <c r="A2122" s="1">
        <v>45439</v>
      </c>
      <c r="B2122" s="1" t="s">
        <v>2169</v>
      </c>
      <c r="C2122" s="1" t="s">
        <v>119</v>
      </c>
      <c r="D2122">
        <f>MONTH(StockData[[#This Row],[DATE]])</f>
        <v>5</v>
      </c>
      <c r="E2122">
        <v>2024</v>
      </c>
      <c r="F2122" t="s">
        <v>97</v>
      </c>
      <c r="G2122" t="str">
        <f>"Q"&amp;ROUNDUP(StockData[[#This Row],[Month Number]]/3,0)</f>
        <v>Q2</v>
      </c>
      <c r="H2122" s="1" t="s">
        <v>2069</v>
      </c>
      <c r="I2122" s="1" t="s">
        <v>1566</v>
      </c>
      <c r="J2122" t="s">
        <v>30</v>
      </c>
      <c r="K2122">
        <v>462</v>
      </c>
      <c r="L2122">
        <v>462.15</v>
      </c>
      <c r="M2122">
        <v>451.6</v>
      </c>
      <c r="N2122">
        <v>463.65</v>
      </c>
      <c r="O2122">
        <v>453.6</v>
      </c>
      <c r="P2122">
        <v>452.45</v>
      </c>
      <c r="Q2122">
        <v>454.36</v>
      </c>
      <c r="R2122">
        <v>20491879</v>
      </c>
      <c r="S2122">
        <v>9310712901.0499992</v>
      </c>
      <c r="T2122">
        <v>291324</v>
      </c>
      <c r="U2122">
        <v>13336057</v>
      </c>
      <c r="V2122">
        <v>65.08</v>
      </c>
      <c r="W2122" s="3">
        <f>StockData[[#This Row],[CLOSE]]-StockData[[#This Row],[PREV. CLOSE]]</f>
        <v>-11.199999999999989</v>
      </c>
      <c r="X2122" s="2">
        <f>IFERROR((StockData[[#This Row],[CLOSE]]-StockData[[#This Row],[PREV. CLOSE]])/StockData[[#This Row],[PREV. CLOSE]],0)</f>
        <v>-2.4156152270031251E-2</v>
      </c>
      <c r="Y2122" t="str">
        <f>IF(StockData[[#This Row],[Daily Return %]]&gt;0,"Gain",IF(StockData[[#This Row],[Daily Return %]]&lt;0,"Loss","No Change"))</f>
        <v>Loss</v>
      </c>
    </row>
    <row r="2123" spans="1:25" x14ac:dyDescent="0.3">
      <c r="A2123" s="1">
        <v>45440</v>
      </c>
      <c r="B2123" s="1" t="s">
        <v>2170</v>
      </c>
      <c r="C2123" s="1" t="s">
        <v>119</v>
      </c>
      <c r="D2123">
        <f>MONTH(StockData[[#This Row],[DATE]])</f>
        <v>5</v>
      </c>
      <c r="E2123">
        <v>2024</v>
      </c>
      <c r="F2123" t="s">
        <v>97</v>
      </c>
      <c r="G2123" t="str">
        <f>"Q"&amp;ROUNDUP(StockData[[#This Row],[Month Number]]/3,0)</f>
        <v>Q2</v>
      </c>
      <c r="H2123" s="1" t="s">
        <v>2069</v>
      </c>
      <c r="I2123" s="1" t="s">
        <v>1566</v>
      </c>
      <c r="J2123" t="s">
        <v>30</v>
      </c>
      <c r="K2123">
        <v>454</v>
      </c>
      <c r="L2123">
        <v>457.25</v>
      </c>
      <c r="M2123">
        <v>453.1</v>
      </c>
      <c r="N2123">
        <v>452.45</v>
      </c>
      <c r="O2123">
        <v>455</v>
      </c>
      <c r="P2123">
        <v>456.05</v>
      </c>
      <c r="Q2123">
        <v>455.59</v>
      </c>
      <c r="R2123">
        <v>7889063</v>
      </c>
      <c r="S2123">
        <v>3594158781.5500002</v>
      </c>
      <c r="T2123">
        <v>52387</v>
      </c>
      <c r="U2123">
        <v>5426219</v>
      </c>
      <c r="V2123">
        <v>68.78</v>
      </c>
      <c r="W2123" s="3">
        <f>StockData[[#This Row],[CLOSE]]-StockData[[#This Row],[PREV. CLOSE]]</f>
        <v>3.6000000000000227</v>
      </c>
      <c r="X2123" s="2">
        <f>IFERROR((StockData[[#This Row],[CLOSE]]-StockData[[#This Row],[PREV. CLOSE]])/StockData[[#This Row],[PREV. CLOSE]],0)</f>
        <v>7.9566802961653724E-3</v>
      </c>
      <c r="Y2123" t="str">
        <f>IF(StockData[[#This Row],[Daily Return %]]&gt;0,"Gain",IF(StockData[[#This Row],[Daily Return %]]&lt;0,"Loss","No Change"))</f>
        <v>Gain</v>
      </c>
    </row>
    <row r="2124" spans="1:25" x14ac:dyDescent="0.3">
      <c r="A2124" s="1">
        <v>45441</v>
      </c>
      <c r="B2124" s="1" t="s">
        <v>2171</v>
      </c>
      <c r="C2124" s="1" t="s">
        <v>119</v>
      </c>
      <c r="D2124">
        <f>MONTH(StockData[[#This Row],[DATE]])</f>
        <v>5</v>
      </c>
      <c r="E2124">
        <v>2024</v>
      </c>
      <c r="F2124" t="s">
        <v>97</v>
      </c>
      <c r="G2124" t="str">
        <f>"Q"&amp;ROUNDUP(StockData[[#This Row],[Month Number]]/3,0)</f>
        <v>Q2</v>
      </c>
      <c r="H2124" s="1" t="s">
        <v>2069</v>
      </c>
      <c r="I2124" s="1" t="s">
        <v>1566</v>
      </c>
      <c r="J2124" t="s">
        <v>30</v>
      </c>
      <c r="K2124">
        <v>454</v>
      </c>
      <c r="L2124">
        <v>455.5</v>
      </c>
      <c r="M2124">
        <v>449.5</v>
      </c>
      <c r="N2124">
        <v>456.05</v>
      </c>
      <c r="O2124">
        <v>450</v>
      </c>
      <c r="P2124">
        <v>450.8</v>
      </c>
      <c r="Q2124">
        <v>451.95</v>
      </c>
      <c r="R2124">
        <v>4878018</v>
      </c>
      <c r="S2124">
        <v>2204635542.8000002</v>
      </c>
      <c r="T2124">
        <v>73341</v>
      </c>
      <c r="U2124">
        <v>2661736</v>
      </c>
      <c r="V2124">
        <v>54.57</v>
      </c>
      <c r="W2124" s="3">
        <f>StockData[[#This Row],[CLOSE]]-StockData[[#This Row],[PREV. CLOSE]]</f>
        <v>-5.25</v>
      </c>
      <c r="X2124" s="2">
        <f>IFERROR((StockData[[#This Row],[CLOSE]]-StockData[[#This Row],[PREV. CLOSE]])/StockData[[#This Row],[PREV. CLOSE]],0)</f>
        <v>-1.1511895625479662E-2</v>
      </c>
      <c r="Y2124" t="str">
        <f>IF(StockData[[#This Row],[Daily Return %]]&gt;0,"Gain",IF(StockData[[#This Row],[Daily Return %]]&lt;0,"Loss","No Change"))</f>
        <v>Loss</v>
      </c>
    </row>
    <row r="2125" spans="1:25" x14ac:dyDescent="0.3">
      <c r="A2125" s="1">
        <v>45442</v>
      </c>
      <c r="B2125" s="1" t="s">
        <v>2172</v>
      </c>
      <c r="C2125" s="1" t="s">
        <v>119</v>
      </c>
      <c r="D2125">
        <f>MONTH(StockData[[#This Row],[DATE]])</f>
        <v>5</v>
      </c>
      <c r="E2125">
        <v>2024</v>
      </c>
      <c r="F2125" t="s">
        <v>97</v>
      </c>
      <c r="G2125" t="str">
        <f>"Q"&amp;ROUNDUP(StockData[[#This Row],[Month Number]]/3,0)</f>
        <v>Q2</v>
      </c>
      <c r="H2125" s="1" t="s">
        <v>2069</v>
      </c>
      <c r="I2125" s="1" t="s">
        <v>1566</v>
      </c>
      <c r="J2125" t="s">
        <v>30</v>
      </c>
      <c r="K2125">
        <v>449</v>
      </c>
      <c r="L2125">
        <v>449.5</v>
      </c>
      <c r="M2125">
        <v>435.1</v>
      </c>
      <c r="N2125">
        <v>450.8</v>
      </c>
      <c r="O2125">
        <v>438.2</v>
      </c>
      <c r="P2125">
        <v>436.95</v>
      </c>
      <c r="Q2125">
        <v>440.23</v>
      </c>
      <c r="R2125">
        <v>10362284</v>
      </c>
      <c r="S2125">
        <v>4561774444.6999998</v>
      </c>
      <c r="T2125">
        <v>195003</v>
      </c>
      <c r="U2125">
        <v>5996258</v>
      </c>
      <c r="V2125">
        <v>57.87</v>
      </c>
      <c r="W2125" s="3">
        <f>StockData[[#This Row],[CLOSE]]-StockData[[#This Row],[PREV. CLOSE]]</f>
        <v>-13.850000000000023</v>
      </c>
      <c r="X2125" s="2">
        <f>IFERROR((StockData[[#This Row],[CLOSE]]-StockData[[#This Row],[PREV. CLOSE]])/StockData[[#This Row],[PREV. CLOSE]],0)</f>
        <v>-3.0723158828748941E-2</v>
      </c>
      <c r="Y2125" t="str">
        <f>IF(StockData[[#This Row],[Daily Return %]]&gt;0,"Gain",IF(StockData[[#This Row],[Daily Return %]]&lt;0,"Loss","No Change"))</f>
        <v>Loss</v>
      </c>
    </row>
    <row r="2126" spans="1:25" x14ac:dyDescent="0.3">
      <c r="A2126" s="1">
        <v>45443</v>
      </c>
      <c r="B2126" s="1" t="s">
        <v>2173</v>
      </c>
      <c r="C2126" s="1" t="s">
        <v>119</v>
      </c>
      <c r="D2126">
        <f>MONTH(StockData[[#This Row],[DATE]])</f>
        <v>5</v>
      </c>
      <c r="E2126">
        <v>2024</v>
      </c>
      <c r="F2126" t="s">
        <v>97</v>
      </c>
      <c r="G2126" t="str">
        <f>"Q"&amp;ROUNDUP(StockData[[#This Row],[Month Number]]/3,0)</f>
        <v>Q2</v>
      </c>
      <c r="H2126" s="1" t="s">
        <v>2069</v>
      </c>
      <c r="I2126" s="1" t="s">
        <v>1566</v>
      </c>
      <c r="J2126" t="s">
        <v>30</v>
      </c>
      <c r="K2126">
        <v>437.55</v>
      </c>
      <c r="L2126">
        <v>442.15</v>
      </c>
      <c r="M2126">
        <v>435.5</v>
      </c>
      <c r="N2126">
        <v>436.95</v>
      </c>
      <c r="O2126">
        <v>439</v>
      </c>
      <c r="P2126">
        <v>438.2</v>
      </c>
      <c r="Q2126">
        <v>438.75</v>
      </c>
      <c r="R2126">
        <v>10719002</v>
      </c>
      <c r="S2126">
        <v>4702921093.6999998</v>
      </c>
      <c r="T2126">
        <v>163674</v>
      </c>
      <c r="U2126">
        <v>5338961</v>
      </c>
      <c r="V2126">
        <v>49.81</v>
      </c>
      <c r="W2126" s="3">
        <f>StockData[[#This Row],[CLOSE]]-StockData[[#This Row],[PREV. CLOSE]]</f>
        <v>1.25</v>
      </c>
      <c r="X2126" s="2">
        <f>IFERROR((StockData[[#This Row],[CLOSE]]-StockData[[#This Row],[PREV. CLOSE]])/StockData[[#This Row],[PREV. CLOSE]],0)</f>
        <v>2.8607392150131594E-3</v>
      </c>
      <c r="Y2126" t="str">
        <f>IF(StockData[[#This Row],[Daily Return %]]&gt;0,"Gain",IF(StockData[[#This Row],[Daily Return %]]&lt;0,"Loss","No Change"))</f>
        <v>Gain</v>
      </c>
    </row>
    <row r="2127" spans="1:25" x14ac:dyDescent="0.3">
      <c r="A2127" s="1">
        <v>45446</v>
      </c>
      <c r="B2127" s="1" t="s">
        <v>2174</v>
      </c>
      <c r="C2127" s="1" t="s">
        <v>142</v>
      </c>
      <c r="D2127">
        <f>MONTH(StockData[[#This Row],[DATE]])</f>
        <v>6</v>
      </c>
      <c r="E2127">
        <v>2024</v>
      </c>
      <c r="F2127" t="s">
        <v>97</v>
      </c>
      <c r="G2127" t="str">
        <f>"Q"&amp;ROUNDUP(StockData[[#This Row],[Month Number]]/3,0)</f>
        <v>Q2</v>
      </c>
      <c r="H2127" s="1" t="s">
        <v>2069</v>
      </c>
      <c r="I2127" s="1" t="s">
        <v>1566</v>
      </c>
      <c r="J2127" t="s">
        <v>30</v>
      </c>
      <c r="K2127">
        <v>450.2</v>
      </c>
      <c r="L2127">
        <v>450.55</v>
      </c>
      <c r="M2127">
        <v>441.55</v>
      </c>
      <c r="N2127">
        <v>438.2</v>
      </c>
      <c r="O2127">
        <v>444.5</v>
      </c>
      <c r="P2127">
        <v>444.1</v>
      </c>
      <c r="Q2127">
        <v>444.23</v>
      </c>
      <c r="R2127">
        <v>4482212</v>
      </c>
      <c r="S2127">
        <v>1991112467.95</v>
      </c>
      <c r="T2127">
        <v>88057</v>
      </c>
      <c r="U2127">
        <v>2202807</v>
      </c>
      <c r="V2127">
        <v>49.15</v>
      </c>
      <c r="W2127" s="3">
        <f>StockData[[#This Row],[CLOSE]]-StockData[[#This Row],[PREV. CLOSE]]</f>
        <v>5.9000000000000341</v>
      </c>
      <c r="X2127" s="2">
        <f>IFERROR((StockData[[#This Row],[CLOSE]]-StockData[[#This Row],[PREV. CLOSE]])/StockData[[#This Row],[PREV. CLOSE]],0)</f>
        <v>1.3464171611136546E-2</v>
      </c>
      <c r="Y2127" t="str">
        <f>IF(StockData[[#This Row],[Daily Return %]]&gt;0,"Gain",IF(StockData[[#This Row],[Daily Return %]]&lt;0,"Loss","No Change"))</f>
        <v>Gain</v>
      </c>
    </row>
    <row r="2128" spans="1:25" x14ac:dyDescent="0.3">
      <c r="A2128" s="1">
        <v>45447</v>
      </c>
      <c r="B2128" s="1" t="s">
        <v>2175</v>
      </c>
      <c r="C2128" s="1" t="s">
        <v>142</v>
      </c>
      <c r="D2128">
        <f>MONTH(StockData[[#This Row],[DATE]])</f>
        <v>6</v>
      </c>
      <c r="E2128">
        <v>2024</v>
      </c>
      <c r="F2128" t="s">
        <v>97</v>
      </c>
      <c r="G2128" t="str">
        <f>"Q"&amp;ROUNDUP(StockData[[#This Row],[Month Number]]/3,0)</f>
        <v>Q2</v>
      </c>
      <c r="H2128" s="1" t="s">
        <v>2069</v>
      </c>
      <c r="I2128" s="1" t="s">
        <v>1566</v>
      </c>
      <c r="J2128" t="s">
        <v>30</v>
      </c>
      <c r="K2128">
        <v>445.9</v>
      </c>
      <c r="L2128">
        <v>445.9</v>
      </c>
      <c r="M2128">
        <v>417</v>
      </c>
      <c r="N2128">
        <v>444.1</v>
      </c>
      <c r="O2128">
        <v>439.7</v>
      </c>
      <c r="P2128">
        <v>438.15</v>
      </c>
      <c r="Q2128">
        <v>436.08</v>
      </c>
      <c r="R2128">
        <v>8865366</v>
      </c>
      <c r="S2128">
        <v>3865979968.3499999</v>
      </c>
      <c r="T2128">
        <v>167269</v>
      </c>
      <c r="U2128">
        <v>3562470</v>
      </c>
      <c r="V2128">
        <v>40.18</v>
      </c>
      <c r="W2128" s="3">
        <f>StockData[[#This Row],[CLOSE]]-StockData[[#This Row],[PREV. CLOSE]]</f>
        <v>-5.9500000000000455</v>
      </c>
      <c r="X2128" s="2">
        <f>IFERROR((StockData[[#This Row],[CLOSE]]-StockData[[#This Row],[PREV. CLOSE]])/StockData[[#This Row],[PREV. CLOSE]],0)</f>
        <v>-1.3397883359603794E-2</v>
      </c>
      <c r="Y2128" t="str">
        <f>IF(StockData[[#This Row],[Daily Return %]]&gt;0,"Gain",IF(StockData[[#This Row],[Daily Return %]]&lt;0,"Loss","No Change"))</f>
        <v>Loss</v>
      </c>
    </row>
    <row r="2129" spans="1:25" x14ac:dyDescent="0.3">
      <c r="A2129" s="1">
        <v>45448</v>
      </c>
      <c r="B2129" s="1" t="s">
        <v>2176</v>
      </c>
      <c r="C2129" s="1" t="s">
        <v>142</v>
      </c>
      <c r="D2129">
        <f>MONTH(StockData[[#This Row],[DATE]])</f>
        <v>6</v>
      </c>
      <c r="E2129">
        <v>2024</v>
      </c>
      <c r="F2129" t="s">
        <v>97</v>
      </c>
      <c r="G2129" t="str">
        <f>"Q"&amp;ROUNDUP(StockData[[#This Row],[Month Number]]/3,0)</f>
        <v>Q2</v>
      </c>
      <c r="H2129" s="1" t="s">
        <v>2069</v>
      </c>
      <c r="I2129" s="1" t="s">
        <v>1566</v>
      </c>
      <c r="J2129" t="s">
        <v>30</v>
      </c>
      <c r="K2129">
        <v>439.7</v>
      </c>
      <c r="L2129">
        <v>455</v>
      </c>
      <c r="M2129">
        <v>439.05</v>
      </c>
      <c r="N2129">
        <v>438.15</v>
      </c>
      <c r="O2129">
        <v>451.5</v>
      </c>
      <c r="P2129">
        <v>451.5</v>
      </c>
      <c r="Q2129">
        <v>449.65</v>
      </c>
      <c r="R2129">
        <v>6133714</v>
      </c>
      <c r="S2129">
        <v>2758021848.9000001</v>
      </c>
      <c r="T2129">
        <v>123575</v>
      </c>
      <c r="U2129">
        <v>2803619</v>
      </c>
      <c r="V2129">
        <v>45.71</v>
      </c>
      <c r="W2129" s="3">
        <f>StockData[[#This Row],[CLOSE]]-StockData[[#This Row],[PREV. CLOSE]]</f>
        <v>13.350000000000023</v>
      </c>
      <c r="X2129" s="2">
        <f>IFERROR((StockData[[#This Row],[CLOSE]]-StockData[[#This Row],[PREV. CLOSE]])/StockData[[#This Row],[PREV. CLOSE]],0)</f>
        <v>3.0469017459774102E-2</v>
      </c>
      <c r="Y2129" t="str">
        <f>IF(StockData[[#This Row],[Daily Return %]]&gt;0,"Gain",IF(StockData[[#This Row],[Daily Return %]]&lt;0,"Loss","No Change"))</f>
        <v>Gain</v>
      </c>
    </row>
    <row r="2130" spans="1:25" x14ac:dyDescent="0.3">
      <c r="A2130" s="1">
        <v>45449</v>
      </c>
      <c r="B2130" s="1" t="s">
        <v>2177</v>
      </c>
      <c r="C2130" s="1" t="s">
        <v>142</v>
      </c>
      <c r="D2130">
        <f>MONTH(StockData[[#This Row],[DATE]])</f>
        <v>6</v>
      </c>
      <c r="E2130">
        <v>2024</v>
      </c>
      <c r="F2130" t="s">
        <v>97</v>
      </c>
      <c r="G2130" t="str">
        <f>"Q"&amp;ROUNDUP(StockData[[#This Row],[Month Number]]/3,0)</f>
        <v>Q2</v>
      </c>
      <c r="H2130" s="1" t="s">
        <v>2069</v>
      </c>
      <c r="I2130" s="1" t="s">
        <v>1566</v>
      </c>
      <c r="J2130" t="s">
        <v>30</v>
      </c>
      <c r="K2130">
        <v>454.95</v>
      </c>
      <c r="L2130">
        <v>462</v>
      </c>
      <c r="M2130">
        <v>452.6</v>
      </c>
      <c r="N2130">
        <v>451.5</v>
      </c>
      <c r="O2130">
        <v>461.6</v>
      </c>
      <c r="P2130">
        <v>461</v>
      </c>
      <c r="Q2130">
        <v>458.2</v>
      </c>
      <c r="R2130">
        <v>7712784</v>
      </c>
      <c r="S2130">
        <v>3533982927.8000002</v>
      </c>
      <c r="T2130">
        <v>150107</v>
      </c>
      <c r="U2130">
        <v>3056234</v>
      </c>
      <c r="V2130">
        <v>39.630000000000003</v>
      </c>
      <c r="W2130" s="3">
        <f>StockData[[#This Row],[CLOSE]]-StockData[[#This Row],[PREV. CLOSE]]</f>
        <v>9.5</v>
      </c>
      <c r="X2130" s="2">
        <f>IFERROR((StockData[[#This Row],[CLOSE]]-StockData[[#This Row],[PREV. CLOSE]])/StockData[[#This Row],[PREV. CLOSE]],0)</f>
        <v>2.1040974529346623E-2</v>
      </c>
      <c r="Y2130" t="str">
        <f>IF(StockData[[#This Row],[Daily Return %]]&gt;0,"Gain",IF(StockData[[#This Row],[Daily Return %]]&lt;0,"Loss","No Change"))</f>
        <v>Gain</v>
      </c>
    </row>
    <row r="2131" spans="1:25" x14ac:dyDescent="0.3">
      <c r="A2131" s="1">
        <v>45450</v>
      </c>
      <c r="B2131" s="1" t="s">
        <v>2178</v>
      </c>
      <c r="C2131" s="1" t="s">
        <v>142</v>
      </c>
      <c r="D2131">
        <f>MONTH(StockData[[#This Row],[DATE]])</f>
        <v>6</v>
      </c>
      <c r="E2131">
        <v>2024</v>
      </c>
      <c r="F2131" t="s">
        <v>97</v>
      </c>
      <c r="G2131" t="str">
        <f>"Q"&amp;ROUNDUP(StockData[[#This Row],[Month Number]]/3,0)</f>
        <v>Q2</v>
      </c>
      <c r="H2131" s="1" t="s">
        <v>2069</v>
      </c>
      <c r="I2131" s="1" t="s">
        <v>1566</v>
      </c>
      <c r="J2131" t="s">
        <v>30</v>
      </c>
      <c r="K2131">
        <v>470</v>
      </c>
      <c r="L2131">
        <v>486.4</v>
      </c>
      <c r="M2131">
        <v>468.3</v>
      </c>
      <c r="N2131">
        <v>461</v>
      </c>
      <c r="O2131">
        <v>484</v>
      </c>
      <c r="P2131">
        <v>484.55</v>
      </c>
      <c r="Q2131">
        <v>482.16</v>
      </c>
      <c r="R2131">
        <v>36336220</v>
      </c>
      <c r="S2131">
        <v>17519972023.150002</v>
      </c>
      <c r="T2131">
        <v>373790</v>
      </c>
      <c r="U2131">
        <v>11291883</v>
      </c>
      <c r="V2131">
        <v>31.08</v>
      </c>
      <c r="W2131" s="3">
        <f>StockData[[#This Row],[CLOSE]]-StockData[[#This Row],[PREV. CLOSE]]</f>
        <v>23.550000000000011</v>
      </c>
      <c r="X2131" s="2">
        <f>IFERROR((StockData[[#This Row],[CLOSE]]-StockData[[#This Row],[PREV. CLOSE]])/StockData[[#This Row],[PREV. CLOSE]],0)</f>
        <v>5.1084598698481587E-2</v>
      </c>
      <c r="Y2131" t="str">
        <f>IF(StockData[[#This Row],[Daily Return %]]&gt;0,"Gain",IF(StockData[[#This Row],[Daily Return %]]&lt;0,"Loss","No Change"))</f>
        <v>Gain</v>
      </c>
    </row>
    <row r="2132" spans="1:25" x14ac:dyDescent="0.3">
      <c r="A2132" s="1">
        <v>45453</v>
      </c>
      <c r="B2132" s="1" t="s">
        <v>2179</v>
      </c>
      <c r="C2132" s="1" t="s">
        <v>142</v>
      </c>
      <c r="D2132">
        <f>MONTH(StockData[[#This Row],[DATE]])</f>
        <v>6</v>
      </c>
      <c r="E2132">
        <v>2024</v>
      </c>
      <c r="F2132" t="s">
        <v>97</v>
      </c>
      <c r="G2132" t="str">
        <f>"Q"&amp;ROUNDUP(StockData[[#This Row],[Month Number]]/3,0)</f>
        <v>Q2</v>
      </c>
      <c r="H2132" s="1" t="s">
        <v>2069</v>
      </c>
      <c r="I2132" s="1" t="s">
        <v>1566</v>
      </c>
      <c r="J2132" t="s">
        <v>30</v>
      </c>
      <c r="K2132">
        <v>488.4</v>
      </c>
      <c r="L2132">
        <v>488.4</v>
      </c>
      <c r="M2132">
        <v>473.35</v>
      </c>
      <c r="N2132">
        <v>484.55</v>
      </c>
      <c r="O2132">
        <v>475.45</v>
      </c>
      <c r="P2132">
        <v>475.25</v>
      </c>
      <c r="Q2132">
        <v>477.61</v>
      </c>
      <c r="R2132">
        <v>9155876</v>
      </c>
      <c r="S2132">
        <v>4372896775.6499996</v>
      </c>
      <c r="T2132">
        <v>128553</v>
      </c>
      <c r="U2132">
        <v>3403226</v>
      </c>
      <c r="V2132">
        <v>37.17</v>
      </c>
      <c r="W2132" s="3">
        <f>StockData[[#This Row],[CLOSE]]-StockData[[#This Row],[PREV. CLOSE]]</f>
        <v>-9.3000000000000114</v>
      </c>
      <c r="X2132" s="2">
        <f>IFERROR((StockData[[#This Row],[CLOSE]]-StockData[[#This Row],[PREV. CLOSE]])/StockData[[#This Row],[PREV. CLOSE]],0)</f>
        <v>-1.9193065731090725E-2</v>
      </c>
      <c r="Y2132" t="str">
        <f>IF(StockData[[#This Row],[Daily Return %]]&gt;0,"Gain",IF(StockData[[#This Row],[Daily Return %]]&lt;0,"Loss","No Change"))</f>
        <v>Loss</v>
      </c>
    </row>
    <row r="2133" spans="1:25" x14ac:dyDescent="0.3">
      <c r="A2133" s="1">
        <v>45454</v>
      </c>
      <c r="B2133" s="1" t="s">
        <v>2180</v>
      </c>
      <c r="C2133" s="1" t="s">
        <v>142</v>
      </c>
      <c r="D2133">
        <f>MONTH(StockData[[#This Row],[DATE]])</f>
        <v>6</v>
      </c>
      <c r="E2133">
        <v>2024</v>
      </c>
      <c r="F2133" t="s">
        <v>97</v>
      </c>
      <c r="G2133" t="str">
        <f>"Q"&amp;ROUNDUP(StockData[[#This Row],[Month Number]]/3,0)</f>
        <v>Q2</v>
      </c>
      <c r="H2133" s="1" t="s">
        <v>2069</v>
      </c>
      <c r="I2133" s="1" t="s">
        <v>1566</v>
      </c>
      <c r="J2133" t="s">
        <v>30</v>
      </c>
      <c r="K2133">
        <v>479.2</v>
      </c>
      <c r="L2133">
        <v>479.2</v>
      </c>
      <c r="M2133">
        <v>474.35</v>
      </c>
      <c r="N2133">
        <v>475.25</v>
      </c>
      <c r="O2133">
        <v>475.55</v>
      </c>
      <c r="P2133">
        <v>476.05</v>
      </c>
      <c r="Q2133">
        <v>476.76</v>
      </c>
      <c r="R2133">
        <v>4685857</v>
      </c>
      <c r="S2133">
        <v>2234007039.3499999</v>
      </c>
      <c r="T2133">
        <v>67351</v>
      </c>
      <c r="U2133">
        <v>2099470</v>
      </c>
      <c r="V2133">
        <v>44.8</v>
      </c>
      <c r="W2133" s="3">
        <f>StockData[[#This Row],[CLOSE]]-StockData[[#This Row],[PREV. CLOSE]]</f>
        <v>0.80000000000001137</v>
      </c>
      <c r="X2133" s="2">
        <f>IFERROR((StockData[[#This Row],[CLOSE]]-StockData[[#This Row],[PREV. CLOSE]])/StockData[[#This Row],[PREV. CLOSE]],0)</f>
        <v>1.6833245660179093E-3</v>
      </c>
      <c r="Y2133" t="str">
        <f>IF(StockData[[#This Row],[Daily Return %]]&gt;0,"Gain",IF(StockData[[#This Row],[Daily Return %]]&lt;0,"Loss","No Change"))</f>
        <v>Gain</v>
      </c>
    </row>
    <row r="2134" spans="1:25" x14ac:dyDescent="0.3">
      <c r="A2134" s="1">
        <v>45455</v>
      </c>
      <c r="B2134" s="1" t="s">
        <v>2181</v>
      </c>
      <c r="C2134" s="1" t="s">
        <v>142</v>
      </c>
      <c r="D2134">
        <f>MONTH(StockData[[#This Row],[DATE]])</f>
        <v>6</v>
      </c>
      <c r="E2134">
        <v>2024</v>
      </c>
      <c r="F2134" t="s">
        <v>97</v>
      </c>
      <c r="G2134" t="str">
        <f>"Q"&amp;ROUNDUP(StockData[[#This Row],[Month Number]]/3,0)</f>
        <v>Q2</v>
      </c>
      <c r="H2134" s="1" t="s">
        <v>2069</v>
      </c>
      <c r="I2134" s="1" t="s">
        <v>1566</v>
      </c>
      <c r="J2134" t="s">
        <v>30</v>
      </c>
      <c r="K2134">
        <v>478</v>
      </c>
      <c r="L2134">
        <v>484.4</v>
      </c>
      <c r="M2134">
        <v>475.55</v>
      </c>
      <c r="N2134">
        <v>476.05</v>
      </c>
      <c r="O2134">
        <v>477</v>
      </c>
      <c r="P2134">
        <v>476.9</v>
      </c>
      <c r="Q2134">
        <v>479.94</v>
      </c>
      <c r="R2134">
        <v>6937558</v>
      </c>
      <c r="S2134">
        <v>3329620700.9499998</v>
      </c>
      <c r="T2134">
        <v>145168</v>
      </c>
      <c r="U2134">
        <v>2783699</v>
      </c>
      <c r="V2134">
        <v>40.130000000000003</v>
      </c>
      <c r="W2134" s="3">
        <f>StockData[[#This Row],[CLOSE]]-StockData[[#This Row],[PREV. CLOSE]]</f>
        <v>0.84999999999996589</v>
      </c>
      <c r="X2134" s="2">
        <f>IFERROR((StockData[[#This Row],[CLOSE]]-StockData[[#This Row],[PREV. CLOSE]])/StockData[[#This Row],[PREV. CLOSE]],0)</f>
        <v>1.7855267303853921E-3</v>
      </c>
      <c r="Y2134" t="str">
        <f>IF(StockData[[#This Row],[Daily Return %]]&gt;0,"Gain",IF(StockData[[#This Row],[Daily Return %]]&lt;0,"Loss","No Change"))</f>
        <v>Gain</v>
      </c>
    </row>
    <row r="2135" spans="1:25" x14ac:dyDescent="0.3">
      <c r="A2135" s="1">
        <v>45456</v>
      </c>
      <c r="B2135" s="1" t="s">
        <v>2182</v>
      </c>
      <c r="C2135" s="1" t="s">
        <v>142</v>
      </c>
      <c r="D2135">
        <f>MONTH(StockData[[#This Row],[DATE]])</f>
        <v>6</v>
      </c>
      <c r="E2135">
        <v>2024</v>
      </c>
      <c r="F2135" t="s">
        <v>97</v>
      </c>
      <c r="G2135" t="str">
        <f>"Q"&amp;ROUNDUP(StockData[[#This Row],[Month Number]]/3,0)</f>
        <v>Q2</v>
      </c>
      <c r="H2135" s="1" t="s">
        <v>2069</v>
      </c>
      <c r="I2135" s="1" t="s">
        <v>1566</v>
      </c>
      <c r="J2135" t="s">
        <v>30</v>
      </c>
      <c r="K2135">
        <v>480</v>
      </c>
      <c r="L2135">
        <v>485.35</v>
      </c>
      <c r="M2135">
        <v>478.15</v>
      </c>
      <c r="N2135">
        <v>476.9</v>
      </c>
      <c r="O2135">
        <v>482</v>
      </c>
      <c r="P2135">
        <v>482.6</v>
      </c>
      <c r="Q2135">
        <v>482.91</v>
      </c>
      <c r="R2135">
        <v>6497966</v>
      </c>
      <c r="S2135">
        <v>3137928794.0500002</v>
      </c>
      <c r="T2135">
        <v>110667</v>
      </c>
      <c r="U2135">
        <v>2315056</v>
      </c>
      <c r="V2135">
        <v>35.630000000000003</v>
      </c>
      <c r="W2135" s="3">
        <f>StockData[[#This Row],[CLOSE]]-StockData[[#This Row],[PREV. CLOSE]]</f>
        <v>5.7000000000000455</v>
      </c>
      <c r="X2135" s="2">
        <f>IFERROR((StockData[[#This Row],[CLOSE]]-StockData[[#This Row],[PREV. CLOSE]])/StockData[[#This Row],[PREV. CLOSE]],0)</f>
        <v>1.1952191235059856E-2</v>
      </c>
      <c r="Y2135" t="str">
        <f>IF(StockData[[#This Row],[Daily Return %]]&gt;0,"Gain",IF(StockData[[#This Row],[Daily Return %]]&lt;0,"Loss","No Change"))</f>
        <v>Gain</v>
      </c>
    </row>
    <row r="2136" spans="1:25" x14ac:dyDescent="0.3">
      <c r="A2136" s="1">
        <v>45457</v>
      </c>
      <c r="B2136" s="1" t="s">
        <v>2183</v>
      </c>
      <c r="C2136" s="1" t="s">
        <v>142</v>
      </c>
      <c r="D2136">
        <f>MONTH(StockData[[#This Row],[DATE]])</f>
        <v>6</v>
      </c>
      <c r="E2136">
        <v>2024</v>
      </c>
      <c r="F2136" t="s">
        <v>97</v>
      </c>
      <c r="G2136" t="str">
        <f>"Q"&amp;ROUNDUP(StockData[[#This Row],[Month Number]]/3,0)</f>
        <v>Q2</v>
      </c>
      <c r="H2136" s="1" t="s">
        <v>2069</v>
      </c>
      <c r="I2136" s="1" t="s">
        <v>1566</v>
      </c>
      <c r="J2136" t="s">
        <v>30</v>
      </c>
      <c r="K2136">
        <v>485</v>
      </c>
      <c r="L2136">
        <v>485.6</v>
      </c>
      <c r="M2136">
        <v>476.2</v>
      </c>
      <c r="N2136">
        <v>482.6</v>
      </c>
      <c r="O2136">
        <v>477.15</v>
      </c>
      <c r="P2136">
        <v>477.5</v>
      </c>
      <c r="Q2136">
        <v>478.63</v>
      </c>
      <c r="R2136">
        <v>5661298</v>
      </c>
      <c r="S2136">
        <v>2709681807.5</v>
      </c>
      <c r="T2136">
        <v>134137</v>
      </c>
      <c r="U2136">
        <v>2365395</v>
      </c>
      <c r="V2136">
        <v>41.78</v>
      </c>
      <c r="W2136" s="3">
        <f>StockData[[#This Row],[CLOSE]]-StockData[[#This Row],[PREV. CLOSE]]</f>
        <v>-5.1000000000000227</v>
      </c>
      <c r="X2136" s="2">
        <f>IFERROR((StockData[[#This Row],[CLOSE]]-StockData[[#This Row],[PREV. CLOSE]])/StockData[[#This Row],[PREV. CLOSE]],0)</f>
        <v>-1.0567757977621266E-2</v>
      </c>
      <c r="Y2136" t="str">
        <f>IF(StockData[[#This Row],[Daily Return %]]&gt;0,"Gain",IF(StockData[[#This Row],[Daily Return %]]&lt;0,"Loss","No Change"))</f>
        <v>Loss</v>
      </c>
    </row>
    <row r="2137" spans="1:25" x14ac:dyDescent="0.3">
      <c r="A2137" s="1">
        <v>45461</v>
      </c>
      <c r="B2137" s="1" t="s">
        <v>2184</v>
      </c>
      <c r="C2137" s="1" t="s">
        <v>142</v>
      </c>
      <c r="D2137">
        <f>MONTH(StockData[[#This Row],[DATE]])</f>
        <v>6</v>
      </c>
      <c r="E2137">
        <v>2024</v>
      </c>
      <c r="F2137" t="s">
        <v>97</v>
      </c>
      <c r="G2137" t="str">
        <f>"Q"&amp;ROUNDUP(StockData[[#This Row],[Month Number]]/3,0)</f>
        <v>Q2</v>
      </c>
      <c r="H2137" s="1" t="s">
        <v>2069</v>
      </c>
      <c r="I2137" s="1" t="s">
        <v>1566</v>
      </c>
      <c r="J2137" t="s">
        <v>30</v>
      </c>
      <c r="K2137">
        <v>481</v>
      </c>
      <c r="L2137">
        <v>493</v>
      </c>
      <c r="M2137">
        <v>480.05</v>
      </c>
      <c r="N2137">
        <v>477.5</v>
      </c>
      <c r="O2137">
        <v>491.55</v>
      </c>
      <c r="P2137">
        <v>491.85</v>
      </c>
      <c r="Q2137">
        <v>490.22</v>
      </c>
      <c r="R2137">
        <v>15935492</v>
      </c>
      <c r="S2137">
        <v>7811945829.1499996</v>
      </c>
      <c r="T2137">
        <v>242174</v>
      </c>
      <c r="U2137">
        <v>6386875</v>
      </c>
      <c r="V2137">
        <v>40.08</v>
      </c>
      <c r="W2137" s="3">
        <f>StockData[[#This Row],[CLOSE]]-StockData[[#This Row],[PREV. CLOSE]]</f>
        <v>14.350000000000023</v>
      </c>
      <c r="X2137" s="2">
        <f>IFERROR((StockData[[#This Row],[CLOSE]]-StockData[[#This Row],[PREV. CLOSE]])/StockData[[#This Row],[PREV. CLOSE]],0)</f>
        <v>3.0052356020942455E-2</v>
      </c>
      <c r="Y2137" t="str">
        <f>IF(StockData[[#This Row],[Daily Return %]]&gt;0,"Gain",IF(StockData[[#This Row],[Daily Return %]]&lt;0,"Loss","No Change"))</f>
        <v>Gain</v>
      </c>
    </row>
    <row r="2138" spans="1:25" x14ac:dyDescent="0.3">
      <c r="A2138" s="1">
        <v>45462</v>
      </c>
      <c r="B2138" s="1" t="s">
        <v>2185</v>
      </c>
      <c r="C2138" s="1" t="s">
        <v>142</v>
      </c>
      <c r="D2138">
        <f>MONTH(StockData[[#This Row],[DATE]])</f>
        <v>6</v>
      </c>
      <c r="E2138">
        <v>2024</v>
      </c>
      <c r="F2138" t="s">
        <v>97</v>
      </c>
      <c r="G2138" t="str">
        <f>"Q"&amp;ROUNDUP(StockData[[#This Row],[Month Number]]/3,0)</f>
        <v>Q2</v>
      </c>
      <c r="H2138" s="1" t="s">
        <v>2069</v>
      </c>
      <c r="I2138" s="1" t="s">
        <v>1566</v>
      </c>
      <c r="J2138" t="s">
        <v>30</v>
      </c>
      <c r="K2138">
        <v>492.25</v>
      </c>
      <c r="L2138">
        <v>497.15</v>
      </c>
      <c r="M2138">
        <v>486.75</v>
      </c>
      <c r="N2138">
        <v>491.85</v>
      </c>
      <c r="O2138">
        <v>495.25</v>
      </c>
      <c r="P2138">
        <v>495.75</v>
      </c>
      <c r="Q2138">
        <v>492.61</v>
      </c>
      <c r="R2138">
        <v>10440142</v>
      </c>
      <c r="S2138">
        <v>5142923763.6499996</v>
      </c>
      <c r="T2138">
        <v>123262</v>
      </c>
      <c r="U2138">
        <v>5054224</v>
      </c>
      <c r="V2138">
        <v>48.41</v>
      </c>
      <c r="W2138" s="3">
        <f>StockData[[#This Row],[CLOSE]]-StockData[[#This Row],[PREV. CLOSE]]</f>
        <v>3.8999999999999773</v>
      </c>
      <c r="X2138" s="2">
        <f>IFERROR((StockData[[#This Row],[CLOSE]]-StockData[[#This Row],[PREV. CLOSE]])/StockData[[#This Row],[PREV. CLOSE]],0)</f>
        <v>7.9292467215614053E-3</v>
      </c>
      <c r="Y2138" t="str">
        <f>IF(StockData[[#This Row],[Daily Return %]]&gt;0,"Gain",IF(StockData[[#This Row],[Daily Return %]]&lt;0,"Loss","No Change"))</f>
        <v>Gain</v>
      </c>
    </row>
    <row r="2139" spans="1:25" x14ac:dyDescent="0.3">
      <c r="A2139" s="1">
        <v>45463</v>
      </c>
      <c r="B2139" s="1" t="s">
        <v>2186</v>
      </c>
      <c r="C2139" s="1" t="s">
        <v>142</v>
      </c>
      <c r="D2139">
        <f>MONTH(StockData[[#This Row],[DATE]])</f>
        <v>6</v>
      </c>
      <c r="E2139">
        <v>2024</v>
      </c>
      <c r="F2139" t="s">
        <v>97</v>
      </c>
      <c r="G2139" t="str">
        <f>"Q"&amp;ROUNDUP(StockData[[#This Row],[Month Number]]/3,0)</f>
        <v>Q2</v>
      </c>
      <c r="H2139" s="1" t="s">
        <v>2069</v>
      </c>
      <c r="I2139" s="1" t="s">
        <v>1566</v>
      </c>
      <c r="J2139" t="s">
        <v>30</v>
      </c>
      <c r="K2139">
        <v>497.5</v>
      </c>
      <c r="L2139">
        <v>497.5</v>
      </c>
      <c r="M2139">
        <v>488.25</v>
      </c>
      <c r="N2139">
        <v>495.75</v>
      </c>
      <c r="O2139">
        <v>491</v>
      </c>
      <c r="P2139">
        <v>490.4</v>
      </c>
      <c r="Q2139">
        <v>491.98</v>
      </c>
      <c r="R2139">
        <v>6285563</v>
      </c>
      <c r="S2139">
        <v>3092391359.8000002</v>
      </c>
      <c r="T2139">
        <v>108929</v>
      </c>
      <c r="U2139">
        <v>2591614</v>
      </c>
      <c r="V2139">
        <v>41.23</v>
      </c>
      <c r="W2139" s="3">
        <f>StockData[[#This Row],[CLOSE]]-StockData[[#This Row],[PREV. CLOSE]]</f>
        <v>-5.3500000000000227</v>
      </c>
      <c r="X2139" s="2">
        <f>IFERROR((StockData[[#This Row],[CLOSE]]-StockData[[#This Row],[PREV. CLOSE]])/StockData[[#This Row],[PREV. CLOSE]],0)</f>
        <v>-1.079172970247105E-2</v>
      </c>
      <c r="Y2139" t="str">
        <f>IF(StockData[[#This Row],[Daily Return %]]&gt;0,"Gain",IF(StockData[[#This Row],[Daily Return %]]&lt;0,"Loss","No Change"))</f>
        <v>Loss</v>
      </c>
    </row>
    <row r="2140" spans="1:25" x14ac:dyDescent="0.3">
      <c r="A2140" s="1">
        <v>45464</v>
      </c>
      <c r="B2140" s="1" t="s">
        <v>2187</v>
      </c>
      <c r="C2140" s="1" t="s">
        <v>142</v>
      </c>
      <c r="D2140">
        <f>MONTH(StockData[[#This Row],[DATE]])</f>
        <v>6</v>
      </c>
      <c r="E2140">
        <v>2024</v>
      </c>
      <c r="F2140" t="s">
        <v>97</v>
      </c>
      <c r="G2140" t="str">
        <f>"Q"&amp;ROUNDUP(StockData[[#This Row],[Month Number]]/3,0)</f>
        <v>Q2</v>
      </c>
      <c r="H2140" s="1" t="s">
        <v>2069</v>
      </c>
      <c r="I2140" s="1" t="s">
        <v>1566</v>
      </c>
      <c r="J2140" t="s">
        <v>30</v>
      </c>
      <c r="K2140">
        <v>497.95</v>
      </c>
      <c r="L2140">
        <v>500.95</v>
      </c>
      <c r="M2140">
        <v>489.1</v>
      </c>
      <c r="N2140">
        <v>490.4</v>
      </c>
      <c r="O2140">
        <v>491.6</v>
      </c>
      <c r="P2140">
        <v>490.55</v>
      </c>
      <c r="Q2140">
        <v>491.89</v>
      </c>
      <c r="R2140">
        <v>47585588</v>
      </c>
      <c r="S2140">
        <v>23406656808.25</v>
      </c>
      <c r="T2140">
        <v>203465</v>
      </c>
      <c r="U2140">
        <v>33855194</v>
      </c>
      <c r="V2140">
        <v>71.150000000000006</v>
      </c>
      <c r="W2140" s="3">
        <f>StockData[[#This Row],[CLOSE]]-StockData[[#This Row],[PREV. CLOSE]]</f>
        <v>0.15000000000003411</v>
      </c>
      <c r="X2140" s="2">
        <f>IFERROR((StockData[[#This Row],[CLOSE]]-StockData[[#This Row],[PREV. CLOSE]])/StockData[[#This Row],[PREV. CLOSE]],0)</f>
        <v>3.058727569331854E-4</v>
      </c>
      <c r="Y2140" t="str">
        <f>IF(StockData[[#This Row],[Daily Return %]]&gt;0,"Gain",IF(StockData[[#This Row],[Daily Return %]]&lt;0,"Loss","No Change"))</f>
        <v>Gain</v>
      </c>
    </row>
    <row r="2141" spans="1:25" x14ac:dyDescent="0.3">
      <c r="A2141" s="1">
        <v>45467</v>
      </c>
      <c r="B2141" s="1" t="s">
        <v>2188</v>
      </c>
      <c r="C2141" s="1" t="s">
        <v>142</v>
      </c>
      <c r="D2141">
        <f>MONTH(StockData[[#This Row],[DATE]])</f>
        <v>6</v>
      </c>
      <c r="E2141">
        <v>2024</v>
      </c>
      <c r="F2141" t="s">
        <v>97</v>
      </c>
      <c r="G2141" t="str">
        <f>"Q"&amp;ROUNDUP(StockData[[#This Row],[Month Number]]/3,0)</f>
        <v>Q2</v>
      </c>
      <c r="H2141" s="1" t="s">
        <v>2069</v>
      </c>
      <c r="I2141" s="1" t="s">
        <v>1566</v>
      </c>
      <c r="J2141" t="s">
        <v>30</v>
      </c>
      <c r="K2141">
        <v>490.1</v>
      </c>
      <c r="L2141">
        <v>494.9</v>
      </c>
      <c r="M2141">
        <v>489.45</v>
      </c>
      <c r="N2141">
        <v>490.55</v>
      </c>
      <c r="O2141">
        <v>490.8</v>
      </c>
      <c r="P2141">
        <v>490.55</v>
      </c>
      <c r="Q2141">
        <v>491.78</v>
      </c>
      <c r="R2141">
        <v>4967259</v>
      </c>
      <c r="S2141">
        <v>2442784735.6999998</v>
      </c>
      <c r="T2141">
        <v>73973</v>
      </c>
      <c r="U2141">
        <v>2351300</v>
      </c>
      <c r="V2141">
        <v>47.34</v>
      </c>
      <c r="W2141" s="3">
        <f>StockData[[#This Row],[CLOSE]]-StockData[[#This Row],[PREV. CLOSE]]</f>
        <v>0</v>
      </c>
      <c r="X2141" s="2">
        <f>IFERROR((StockData[[#This Row],[CLOSE]]-StockData[[#This Row],[PREV. CLOSE]])/StockData[[#This Row],[PREV. CLOSE]],0)</f>
        <v>0</v>
      </c>
      <c r="Y2141" t="str">
        <f>IF(StockData[[#This Row],[Daily Return %]]&gt;0,"Gain",IF(StockData[[#This Row],[Daily Return %]]&lt;0,"Loss","No Change"))</f>
        <v>No Change</v>
      </c>
    </row>
    <row r="2142" spans="1:25" x14ac:dyDescent="0.3">
      <c r="A2142" s="1">
        <v>45468</v>
      </c>
      <c r="B2142" s="1" t="s">
        <v>2189</v>
      </c>
      <c r="C2142" s="1" t="s">
        <v>142</v>
      </c>
      <c r="D2142">
        <f>MONTH(StockData[[#This Row],[DATE]])</f>
        <v>6</v>
      </c>
      <c r="E2142">
        <v>2024</v>
      </c>
      <c r="F2142" t="s">
        <v>97</v>
      </c>
      <c r="G2142" t="str">
        <f>"Q"&amp;ROUNDUP(StockData[[#This Row],[Month Number]]/3,0)</f>
        <v>Q2</v>
      </c>
      <c r="H2142" s="1" t="s">
        <v>2069</v>
      </c>
      <c r="I2142" s="1" t="s">
        <v>1566</v>
      </c>
      <c r="J2142" t="s">
        <v>30</v>
      </c>
      <c r="K2142">
        <v>490.55</v>
      </c>
      <c r="L2142">
        <v>498</v>
      </c>
      <c r="M2142">
        <v>489.3</v>
      </c>
      <c r="N2142">
        <v>490.55</v>
      </c>
      <c r="O2142">
        <v>497</v>
      </c>
      <c r="P2142">
        <v>496.85</v>
      </c>
      <c r="Q2142">
        <v>493.94</v>
      </c>
      <c r="R2142">
        <v>4629105</v>
      </c>
      <c r="S2142">
        <v>2286480802.1500001</v>
      </c>
      <c r="T2142">
        <v>79008</v>
      </c>
      <c r="U2142">
        <v>2449317</v>
      </c>
      <c r="V2142">
        <v>52.91</v>
      </c>
      <c r="W2142" s="3">
        <f>StockData[[#This Row],[CLOSE]]-StockData[[#This Row],[PREV. CLOSE]]</f>
        <v>6.3000000000000114</v>
      </c>
      <c r="X2142" s="2">
        <f>IFERROR((StockData[[#This Row],[CLOSE]]-StockData[[#This Row],[PREV. CLOSE]])/StockData[[#This Row],[PREV. CLOSE]],0)</f>
        <v>1.2842727550708411E-2</v>
      </c>
      <c r="Y2142" t="str">
        <f>IF(StockData[[#This Row],[Daily Return %]]&gt;0,"Gain",IF(StockData[[#This Row],[Daily Return %]]&lt;0,"Loss","No Change"))</f>
        <v>Gain</v>
      </c>
    </row>
    <row r="2143" spans="1:25" x14ac:dyDescent="0.3">
      <c r="A2143" s="1">
        <v>45469</v>
      </c>
      <c r="B2143" s="1" t="s">
        <v>2190</v>
      </c>
      <c r="C2143" s="1" t="s">
        <v>142</v>
      </c>
      <c r="D2143">
        <f>MONTH(StockData[[#This Row],[DATE]])</f>
        <v>6</v>
      </c>
      <c r="E2143">
        <v>2024</v>
      </c>
      <c r="F2143" t="s">
        <v>97</v>
      </c>
      <c r="G2143" t="str">
        <f>"Q"&amp;ROUNDUP(StockData[[#This Row],[Month Number]]/3,0)</f>
        <v>Q2</v>
      </c>
      <c r="H2143" s="1" t="s">
        <v>2069</v>
      </c>
      <c r="I2143" s="1" t="s">
        <v>1566</v>
      </c>
      <c r="J2143" t="s">
        <v>30</v>
      </c>
      <c r="K2143">
        <v>496.85</v>
      </c>
      <c r="L2143">
        <v>499.9</v>
      </c>
      <c r="M2143">
        <v>493.8</v>
      </c>
      <c r="N2143">
        <v>496.85</v>
      </c>
      <c r="O2143">
        <v>494.5</v>
      </c>
      <c r="P2143">
        <v>495.2</v>
      </c>
      <c r="Q2143">
        <v>495.95</v>
      </c>
      <c r="R2143">
        <v>6406045</v>
      </c>
      <c r="S2143">
        <v>3177096996.0500002</v>
      </c>
      <c r="T2143">
        <v>113867</v>
      </c>
      <c r="U2143">
        <v>4193069</v>
      </c>
      <c r="V2143">
        <v>65.45</v>
      </c>
      <c r="W2143" s="3">
        <f>StockData[[#This Row],[CLOSE]]-StockData[[#This Row],[PREV. CLOSE]]</f>
        <v>-1.6500000000000341</v>
      </c>
      <c r="X2143" s="2">
        <f>IFERROR((StockData[[#This Row],[CLOSE]]-StockData[[#This Row],[PREV. CLOSE]])/StockData[[#This Row],[PREV. CLOSE]],0)</f>
        <v>-3.3209218073866039E-3</v>
      </c>
      <c r="Y2143" t="str">
        <f>IF(StockData[[#This Row],[Daily Return %]]&gt;0,"Gain",IF(StockData[[#This Row],[Daily Return %]]&lt;0,"Loss","No Change"))</f>
        <v>Loss</v>
      </c>
    </row>
    <row r="2144" spans="1:25" x14ac:dyDescent="0.3">
      <c r="A2144" s="1">
        <v>45470</v>
      </c>
      <c r="B2144" s="1" t="s">
        <v>2191</v>
      </c>
      <c r="C2144" s="1" t="s">
        <v>142</v>
      </c>
      <c r="D2144">
        <f>MONTH(StockData[[#This Row],[DATE]])</f>
        <v>6</v>
      </c>
      <c r="E2144">
        <v>2024</v>
      </c>
      <c r="F2144" t="s">
        <v>97</v>
      </c>
      <c r="G2144" t="str">
        <f>"Q"&amp;ROUNDUP(StockData[[#This Row],[Month Number]]/3,0)</f>
        <v>Q2</v>
      </c>
      <c r="H2144" s="1" t="s">
        <v>2069</v>
      </c>
      <c r="I2144" s="1" t="s">
        <v>1566</v>
      </c>
      <c r="J2144" t="s">
        <v>30</v>
      </c>
      <c r="K2144">
        <v>492.15</v>
      </c>
      <c r="L2144">
        <v>511.95</v>
      </c>
      <c r="M2144">
        <v>489.2</v>
      </c>
      <c r="N2144">
        <v>495.2</v>
      </c>
      <c r="O2144">
        <v>510.5</v>
      </c>
      <c r="P2144">
        <v>510.8</v>
      </c>
      <c r="Q2144">
        <v>505.59</v>
      </c>
      <c r="R2144">
        <v>21068569</v>
      </c>
      <c r="S2144">
        <v>10652092506.85</v>
      </c>
      <c r="T2144">
        <v>225180</v>
      </c>
      <c r="U2144">
        <v>9612457</v>
      </c>
      <c r="V2144">
        <v>45.62</v>
      </c>
      <c r="W2144" s="3">
        <f>StockData[[#This Row],[CLOSE]]-StockData[[#This Row],[PREV. CLOSE]]</f>
        <v>15.600000000000023</v>
      </c>
      <c r="X2144" s="2">
        <f>IFERROR((StockData[[#This Row],[CLOSE]]-StockData[[#This Row],[PREV. CLOSE]])/StockData[[#This Row],[PREV. CLOSE]],0)</f>
        <v>3.1502423263327993E-2</v>
      </c>
      <c r="Y2144" t="str">
        <f>IF(StockData[[#This Row],[Daily Return %]]&gt;0,"Gain",IF(StockData[[#This Row],[Daily Return %]]&lt;0,"Loss","No Change"))</f>
        <v>Gain</v>
      </c>
    </row>
    <row r="2145" spans="1:25" x14ac:dyDescent="0.3">
      <c r="A2145" s="1">
        <v>45471</v>
      </c>
      <c r="B2145" s="1" t="s">
        <v>2192</v>
      </c>
      <c r="C2145" s="1" t="s">
        <v>142</v>
      </c>
      <c r="D2145">
        <f>MONTH(StockData[[#This Row],[DATE]])</f>
        <v>6</v>
      </c>
      <c r="E2145">
        <v>2024</v>
      </c>
      <c r="F2145" t="s">
        <v>97</v>
      </c>
      <c r="G2145" t="str">
        <f>"Q"&amp;ROUNDUP(StockData[[#This Row],[Month Number]]/3,0)</f>
        <v>Q2</v>
      </c>
      <c r="H2145" s="1" t="s">
        <v>2069</v>
      </c>
      <c r="I2145" s="1" t="s">
        <v>1566</v>
      </c>
      <c r="J2145" t="s">
        <v>30</v>
      </c>
      <c r="K2145">
        <v>512</v>
      </c>
      <c r="L2145">
        <v>516.29999999999995</v>
      </c>
      <c r="M2145">
        <v>505.85</v>
      </c>
      <c r="N2145">
        <v>510.8</v>
      </c>
      <c r="O2145">
        <v>513.79999999999995</v>
      </c>
      <c r="P2145">
        <v>514.85</v>
      </c>
      <c r="Q2145">
        <v>512.44000000000005</v>
      </c>
      <c r="R2145">
        <v>8202916</v>
      </c>
      <c r="S2145">
        <v>4203497643.4499998</v>
      </c>
      <c r="T2145">
        <v>117062</v>
      </c>
      <c r="U2145">
        <v>3874428</v>
      </c>
      <c r="V2145">
        <v>47.23</v>
      </c>
      <c r="W2145" s="3">
        <f>StockData[[#This Row],[CLOSE]]-StockData[[#This Row],[PREV. CLOSE]]</f>
        <v>4.0500000000000114</v>
      </c>
      <c r="X2145" s="2">
        <f>IFERROR((StockData[[#This Row],[CLOSE]]-StockData[[#This Row],[PREV. CLOSE]])/StockData[[#This Row],[PREV. CLOSE]],0)</f>
        <v>7.9287392325763737E-3</v>
      </c>
      <c r="Y2145" t="str">
        <f>IF(StockData[[#This Row],[Daily Return %]]&gt;0,"Gain",IF(StockData[[#This Row],[Daily Return %]]&lt;0,"Loss","No Change"))</f>
        <v>Gain</v>
      </c>
    </row>
    <row r="2146" spans="1:25" x14ac:dyDescent="0.3">
      <c r="A2146" s="1">
        <v>45474</v>
      </c>
      <c r="B2146" s="1" t="s">
        <v>2193</v>
      </c>
      <c r="C2146" s="1" t="s">
        <v>162</v>
      </c>
      <c r="D2146">
        <f>MONTH(StockData[[#This Row],[DATE]])</f>
        <v>7</v>
      </c>
      <c r="E2146">
        <v>2024</v>
      </c>
      <c r="F2146" t="s">
        <v>163</v>
      </c>
      <c r="G2146" t="str">
        <f>"Q"&amp;ROUNDUP(StockData[[#This Row],[Month Number]]/3,0)</f>
        <v>Q3</v>
      </c>
      <c r="H2146" s="1" t="s">
        <v>2069</v>
      </c>
      <c r="I2146" s="1" t="s">
        <v>1566</v>
      </c>
      <c r="J2146" t="s">
        <v>30</v>
      </c>
      <c r="K2146">
        <v>517.9</v>
      </c>
      <c r="L2146">
        <v>535.79999999999995</v>
      </c>
      <c r="M2146">
        <v>514.1</v>
      </c>
      <c r="N2146">
        <v>514.85</v>
      </c>
      <c r="O2146">
        <v>527.20000000000005</v>
      </c>
      <c r="P2146">
        <v>527.35</v>
      </c>
      <c r="Q2146">
        <v>528.84</v>
      </c>
      <c r="R2146">
        <v>15378764</v>
      </c>
      <c r="S2146">
        <v>8132928198</v>
      </c>
      <c r="T2146">
        <v>257497</v>
      </c>
      <c r="U2146">
        <v>5321092</v>
      </c>
      <c r="V2146">
        <v>34.6</v>
      </c>
      <c r="W2146" s="3">
        <f>StockData[[#This Row],[CLOSE]]-StockData[[#This Row],[PREV. CLOSE]]</f>
        <v>12.5</v>
      </c>
      <c r="X2146" s="2">
        <f>IFERROR((StockData[[#This Row],[CLOSE]]-StockData[[#This Row],[PREV. CLOSE]])/StockData[[#This Row],[PREV. CLOSE]],0)</f>
        <v>2.4278916189181314E-2</v>
      </c>
      <c r="Y2146" t="str">
        <f>IF(StockData[[#This Row],[Daily Return %]]&gt;0,"Gain",IF(StockData[[#This Row],[Daily Return %]]&lt;0,"Loss","No Change"))</f>
        <v>Gain</v>
      </c>
    </row>
    <row r="2147" spans="1:25" x14ac:dyDescent="0.3">
      <c r="A2147" s="1">
        <v>45475</v>
      </c>
      <c r="B2147" s="1" t="s">
        <v>2194</v>
      </c>
      <c r="C2147" s="1" t="s">
        <v>162</v>
      </c>
      <c r="D2147">
        <f>MONTH(StockData[[#This Row],[DATE]])</f>
        <v>7</v>
      </c>
      <c r="E2147">
        <v>2024</v>
      </c>
      <c r="F2147" t="s">
        <v>163</v>
      </c>
      <c r="G2147" t="str">
        <f>"Q"&amp;ROUNDUP(StockData[[#This Row],[Month Number]]/3,0)</f>
        <v>Q3</v>
      </c>
      <c r="H2147" s="1" t="s">
        <v>2069</v>
      </c>
      <c r="I2147" s="1" t="s">
        <v>1566</v>
      </c>
      <c r="J2147" t="s">
        <v>30</v>
      </c>
      <c r="K2147">
        <v>529.29999999999995</v>
      </c>
      <c r="L2147">
        <v>545</v>
      </c>
      <c r="M2147">
        <v>528.29999999999995</v>
      </c>
      <c r="N2147">
        <v>527.35</v>
      </c>
      <c r="O2147">
        <v>538.35</v>
      </c>
      <c r="P2147">
        <v>538.20000000000005</v>
      </c>
      <c r="Q2147">
        <v>538.33000000000004</v>
      </c>
      <c r="R2147">
        <v>18138484</v>
      </c>
      <c r="S2147">
        <v>9764457855.7000008</v>
      </c>
      <c r="T2147">
        <v>231000</v>
      </c>
      <c r="U2147">
        <v>5155630</v>
      </c>
      <c r="V2147">
        <v>28.42</v>
      </c>
      <c r="W2147" s="3">
        <f>StockData[[#This Row],[CLOSE]]-StockData[[#This Row],[PREV. CLOSE]]</f>
        <v>10.850000000000023</v>
      </c>
      <c r="X2147" s="2">
        <f>IFERROR((StockData[[#This Row],[CLOSE]]-StockData[[#This Row],[PREV. CLOSE]])/StockData[[#This Row],[PREV. CLOSE]],0)</f>
        <v>2.057457096804783E-2</v>
      </c>
      <c r="Y2147" t="str">
        <f>IF(StockData[[#This Row],[Daily Return %]]&gt;0,"Gain",IF(StockData[[#This Row],[Daily Return %]]&lt;0,"Loss","No Change"))</f>
        <v>Gain</v>
      </c>
    </row>
    <row r="2148" spans="1:25" x14ac:dyDescent="0.3">
      <c r="A2148" s="1">
        <v>45476</v>
      </c>
      <c r="B2148" s="1" t="s">
        <v>2195</v>
      </c>
      <c r="C2148" s="1" t="s">
        <v>162</v>
      </c>
      <c r="D2148">
        <f>MONTH(StockData[[#This Row],[DATE]])</f>
        <v>7</v>
      </c>
      <c r="E2148">
        <v>2024</v>
      </c>
      <c r="F2148" t="s">
        <v>163</v>
      </c>
      <c r="G2148" t="str">
        <f>"Q"&amp;ROUNDUP(StockData[[#This Row],[Month Number]]/3,0)</f>
        <v>Q3</v>
      </c>
      <c r="H2148" s="1" t="s">
        <v>2069</v>
      </c>
      <c r="I2148" s="1" t="s">
        <v>1566</v>
      </c>
      <c r="J2148" t="s">
        <v>30</v>
      </c>
      <c r="K2148">
        <v>541.9</v>
      </c>
      <c r="L2148">
        <v>545.45000000000005</v>
      </c>
      <c r="M2148">
        <v>535.5</v>
      </c>
      <c r="N2148">
        <v>538.20000000000005</v>
      </c>
      <c r="O2148">
        <v>539.20000000000005</v>
      </c>
      <c r="P2148">
        <v>539</v>
      </c>
      <c r="Q2148">
        <v>540.19000000000005</v>
      </c>
      <c r="R2148">
        <v>8024692</v>
      </c>
      <c r="S2148">
        <v>4334852225.6000004</v>
      </c>
      <c r="T2148">
        <v>112117</v>
      </c>
      <c r="U2148">
        <v>3253614</v>
      </c>
      <c r="V2148">
        <v>40.549999999999997</v>
      </c>
      <c r="W2148" s="3">
        <f>StockData[[#This Row],[CLOSE]]-StockData[[#This Row],[PREV. CLOSE]]</f>
        <v>0.79999999999995453</v>
      </c>
      <c r="X2148" s="2">
        <f>IFERROR((StockData[[#This Row],[CLOSE]]-StockData[[#This Row],[PREV. CLOSE]])/StockData[[#This Row],[PREV. CLOSE]],0)</f>
        <v>1.4864362690448802E-3</v>
      </c>
      <c r="Y2148" t="str">
        <f>IF(StockData[[#This Row],[Daily Return %]]&gt;0,"Gain",IF(StockData[[#This Row],[Daily Return %]]&lt;0,"Loss","No Change"))</f>
        <v>Gain</v>
      </c>
    </row>
    <row r="2149" spans="1:25" x14ac:dyDescent="0.3">
      <c r="A2149" s="1">
        <v>45477</v>
      </c>
      <c r="B2149" s="1" t="s">
        <v>2196</v>
      </c>
      <c r="C2149" s="1" t="s">
        <v>162</v>
      </c>
      <c r="D2149">
        <f>MONTH(StockData[[#This Row],[DATE]])</f>
        <v>7</v>
      </c>
      <c r="E2149">
        <v>2024</v>
      </c>
      <c r="F2149" t="s">
        <v>163</v>
      </c>
      <c r="G2149" t="str">
        <f>"Q"&amp;ROUNDUP(StockData[[#This Row],[Month Number]]/3,0)</f>
        <v>Q3</v>
      </c>
      <c r="H2149" s="1" t="s">
        <v>2069</v>
      </c>
      <c r="I2149" s="1" t="s">
        <v>1566</v>
      </c>
      <c r="J2149" t="s">
        <v>30</v>
      </c>
      <c r="K2149">
        <v>541.4</v>
      </c>
      <c r="L2149">
        <v>548.79999999999995</v>
      </c>
      <c r="M2149">
        <v>529.1</v>
      </c>
      <c r="N2149">
        <v>539</v>
      </c>
      <c r="O2149">
        <v>532.25</v>
      </c>
      <c r="P2149">
        <v>530.70000000000005</v>
      </c>
      <c r="Q2149">
        <v>537.46</v>
      </c>
      <c r="R2149">
        <v>9762316</v>
      </c>
      <c r="S2149">
        <v>5246859994.6499996</v>
      </c>
      <c r="T2149">
        <v>127355</v>
      </c>
      <c r="U2149">
        <v>3486684</v>
      </c>
      <c r="V2149">
        <v>35.72</v>
      </c>
      <c r="W2149" s="3">
        <f>StockData[[#This Row],[CLOSE]]-StockData[[#This Row],[PREV. CLOSE]]</f>
        <v>-8.2999999999999545</v>
      </c>
      <c r="X2149" s="2">
        <f>IFERROR((StockData[[#This Row],[CLOSE]]-StockData[[#This Row],[PREV. CLOSE]])/StockData[[#This Row],[PREV. CLOSE]],0)</f>
        <v>-1.5398886827458172E-2</v>
      </c>
      <c r="Y2149" t="str">
        <f>IF(StockData[[#This Row],[Daily Return %]]&gt;0,"Gain",IF(StockData[[#This Row],[Daily Return %]]&lt;0,"Loss","No Change"))</f>
        <v>Loss</v>
      </c>
    </row>
    <row r="2150" spans="1:25" x14ac:dyDescent="0.3">
      <c r="A2150" s="1">
        <v>45478</v>
      </c>
      <c r="B2150" s="1" t="s">
        <v>2197</v>
      </c>
      <c r="C2150" s="1" t="s">
        <v>162</v>
      </c>
      <c r="D2150">
        <f>MONTH(StockData[[#This Row],[DATE]])</f>
        <v>7</v>
      </c>
      <c r="E2150">
        <v>2024</v>
      </c>
      <c r="F2150" t="s">
        <v>163</v>
      </c>
      <c r="G2150" t="str">
        <f>"Q"&amp;ROUNDUP(StockData[[#This Row],[Month Number]]/3,0)</f>
        <v>Q3</v>
      </c>
      <c r="H2150" s="1" t="s">
        <v>2069</v>
      </c>
      <c r="I2150" s="1" t="s">
        <v>1566</v>
      </c>
      <c r="J2150" t="s">
        <v>30</v>
      </c>
      <c r="K2150">
        <v>531.35</v>
      </c>
      <c r="L2150">
        <v>536.5</v>
      </c>
      <c r="M2150">
        <v>529.45000000000005</v>
      </c>
      <c r="N2150">
        <v>530.70000000000005</v>
      </c>
      <c r="O2150">
        <v>534.9</v>
      </c>
      <c r="P2150">
        <v>535.1</v>
      </c>
      <c r="Q2150">
        <v>533.34</v>
      </c>
      <c r="R2150">
        <v>5188045</v>
      </c>
      <c r="S2150">
        <v>2767005678.25</v>
      </c>
      <c r="T2150">
        <v>104240</v>
      </c>
      <c r="U2150">
        <v>1796224</v>
      </c>
      <c r="V2150">
        <v>34.619999999999997</v>
      </c>
      <c r="W2150" s="3">
        <f>StockData[[#This Row],[CLOSE]]-StockData[[#This Row],[PREV. CLOSE]]</f>
        <v>4.3999999999999773</v>
      </c>
      <c r="X2150" s="2">
        <f>IFERROR((StockData[[#This Row],[CLOSE]]-StockData[[#This Row],[PREV. CLOSE]])/StockData[[#This Row],[PREV. CLOSE]],0)</f>
        <v>8.2909364989635897E-3</v>
      </c>
      <c r="Y2150" t="str">
        <f>IF(StockData[[#This Row],[Daily Return %]]&gt;0,"Gain",IF(StockData[[#This Row],[Daily Return %]]&lt;0,"Loss","No Change"))</f>
        <v>Gain</v>
      </c>
    </row>
    <row r="2151" spans="1:25" x14ac:dyDescent="0.3">
      <c r="A2151" s="1">
        <v>45481</v>
      </c>
      <c r="B2151" s="1" t="s">
        <v>2198</v>
      </c>
      <c r="C2151" s="1" t="s">
        <v>162</v>
      </c>
      <c r="D2151">
        <f>MONTH(StockData[[#This Row],[DATE]])</f>
        <v>7</v>
      </c>
      <c r="E2151">
        <v>2024</v>
      </c>
      <c r="F2151" t="s">
        <v>163</v>
      </c>
      <c r="G2151" t="str">
        <f>"Q"&amp;ROUNDUP(StockData[[#This Row],[Month Number]]/3,0)</f>
        <v>Q3</v>
      </c>
      <c r="H2151" s="1" t="s">
        <v>2069</v>
      </c>
      <c r="I2151" s="1" t="s">
        <v>1566</v>
      </c>
      <c r="J2151" t="s">
        <v>30</v>
      </c>
      <c r="K2151">
        <v>535.95000000000005</v>
      </c>
      <c r="L2151">
        <v>543</v>
      </c>
      <c r="M2151">
        <v>535</v>
      </c>
      <c r="N2151">
        <v>535.1</v>
      </c>
      <c r="O2151">
        <v>542.20000000000005</v>
      </c>
      <c r="P2151">
        <v>541.20000000000005</v>
      </c>
      <c r="Q2151">
        <v>540.02</v>
      </c>
      <c r="R2151">
        <v>6088180</v>
      </c>
      <c r="S2151">
        <v>3287739222.1999998</v>
      </c>
      <c r="T2151">
        <v>121678</v>
      </c>
      <c r="U2151">
        <v>3048879</v>
      </c>
      <c r="V2151">
        <v>50.08</v>
      </c>
      <c r="W2151" s="3">
        <f>StockData[[#This Row],[CLOSE]]-StockData[[#This Row],[PREV. CLOSE]]</f>
        <v>6.1000000000000227</v>
      </c>
      <c r="X2151" s="2">
        <f>IFERROR((StockData[[#This Row],[CLOSE]]-StockData[[#This Row],[PREV. CLOSE]])/StockData[[#This Row],[PREV. CLOSE]],0)</f>
        <v>1.1399738366660479E-2</v>
      </c>
      <c r="Y2151" t="str">
        <f>IF(StockData[[#This Row],[Daily Return %]]&gt;0,"Gain",IF(StockData[[#This Row],[Daily Return %]]&lt;0,"Loss","No Change"))</f>
        <v>Gain</v>
      </c>
    </row>
    <row r="2152" spans="1:25" x14ac:dyDescent="0.3">
      <c r="A2152" s="1">
        <v>45482</v>
      </c>
      <c r="B2152" s="1" t="s">
        <v>2199</v>
      </c>
      <c r="C2152" s="1" t="s">
        <v>162</v>
      </c>
      <c r="D2152">
        <f>MONTH(StockData[[#This Row],[DATE]])</f>
        <v>7</v>
      </c>
      <c r="E2152">
        <v>2024</v>
      </c>
      <c r="F2152" t="s">
        <v>163</v>
      </c>
      <c r="G2152" t="str">
        <f>"Q"&amp;ROUNDUP(StockData[[#This Row],[Month Number]]/3,0)</f>
        <v>Q3</v>
      </c>
      <c r="H2152" s="1" t="s">
        <v>2069</v>
      </c>
      <c r="I2152" s="1" t="s">
        <v>1566</v>
      </c>
      <c r="J2152" t="s">
        <v>30</v>
      </c>
      <c r="K2152">
        <v>544</v>
      </c>
      <c r="L2152">
        <v>544.95000000000005</v>
      </c>
      <c r="M2152">
        <v>537.6</v>
      </c>
      <c r="N2152">
        <v>541.20000000000005</v>
      </c>
      <c r="O2152">
        <v>541</v>
      </c>
      <c r="P2152">
        <v>541</v>
      </c>
      <c r="Q2152">
        <v>540.76</v>
      </c>
      <c r="R2152">
        <v>4340722</v>
      </c>
      <c r="S2152">
        <v>2347284220.5500002</v>
      </c>
      <c r="T2152">
        <v>74512</v>
      </c>
      <c r="U2152">
        <v>2555797</v>
      </c>
      <c r="V2152">
        <v>58.88</v>
      </c>
      <c r="W2152" s="3">
        <f>StockData[[#This Row],[CLOSE]]-StockData[[#This Row],[PREV. CLOSE]]</f>
        <v>-0.20000000000004547</v>
      </c>
      <c r="X2152" s="2">
        <f>IFERROR((StockData[[#This Row],[CLOSE]]-StockData[[#This Row],[PREV. CLOSE]])/StockData[[#This Row],[PREV. CLOSE]],0)</f>
        <v>-3.6954915003703889E-4</v>
      </c>
      <c r="Y2152" t="str">
        <f>IF(StockData[[#This Row],[Daily Return %]]&gt;0,"Gain",IF(StockData[[#This Row],[Daily Return %]]&lt;0,"Loss","No Change"))</f>
        <v>Loss</v>
      </c>
    </row>
    <row r="2153" spans="1:25" x14ac:dyDescent="0.3">
      <c r="A2153" s="1">
        <v>45483</v>
      </c>
      <c r="B2153" s="1" t="s">
        <v>2200</v>
      </c>
      <c r="C2153" s="1" t="s">
        <v>162</v>
      </c>
      <c r="D2153">
        <f>MONTH(StockData[[#This Row],[DATE]])</f>
        <v>7</v>
      </c>
      <c r="E2153">
        <v>2024</v>
      </c>
      <c r="F2153" t="s">
        <v>163</v>
      </c>
      <c r="G2153" t="str">
        <f>"Q"&amp;ROUNDUP(StockData[[#This Row],[Month Number]]/3,0)</f>
        <v>Q3</v>
      </c>
      <c r="H2153" s="1" t="s">
        <v>2069</v>
      </c>
      <c r="I2153" s="1" t="s">
        <v>1566</v>
      </c>
      <c r="J2153" t="s">
        <v>30</v>
      </c>
      <c r="K2153">
        <v>541</v>
      </c>
      <c r="L2153">
        <v>543.35</v>
      </c>
      <c r="M2153">
        <v>531.75</v>
      </c>
      <c r="N2153">
        <v>541</v>
      </c>
      <c r="O2153">
        <v>534.5</v>
      </c>
      <c r="P2153">
        <v>535.54999999999995</v>
      </c>
      <c r="Q2153">
        <v>536.48</v>
      </c>
      <c r="R2153">
        <v>4616874</v>
      </c>
      <c r="S2153">
        <v>2476864488.6999998</v>
      </c>
      <c r="T2153">
        <v>74450</v>
      </c>
      <c r="U2153">
        <v>1897558</v>
      </c>
      <c r="V2153">
        <v>41.1</v>
      </c>
      <c r="W2153" s="3">
        <f>StockData[[#This Row],[CLOSE]]-StockData[[#This Row],[PREV. CLOSE]]</f>
        <v>-5.4500000000000455</v>
      </c>
      <c r="X2153" s="2">
        <f>IFERROR((StockData[[#This Row],[CLOSE]]-StockData[[#This Row],[PREV. CLOSE]])/StockData[[#This Row],[PREV. CLOSE]],0)</f>
        <v>-1.0073937153419678E-2</v>
      </c>
      <c r="Y2153" t="str">
        <f>IF(StockData[[#This Row],[Daily Return %]]&gt;0,"Gain",IF(StockData[[#This Row],[Daily Return %]]&lt;0,"Loss","No Change"))</f>
        <v>Loss</v>
      </c>
    </row>
    <row r="2154" spans="1:25" x14ac:dyDescent="0.3">
      <c r="A2154" s="1">
        <v>45484</v>
      </c>
      <c r="B2154" s="1" t="s">
        <v>2201</v>
      </c>
      <c r="C2154" s="1" t="s">
        <v>162</v>
      </c>
      <c r="D2154">
        <f>MONTH(StockData[[#This Row],[DATE]])</f>
        <v>7</v>
      </c>
      <c r="E2154">
        <v>2024</v>
      </c>
      <c r="F2154" t="s">
        <v>163</v>
      </c>
      <c r="G2154" t="str">
        <f>"Q"&amp;ROUNDUP(StockData[[#This Row],[Month Number]]/3,0)</f>
        <v>Q3</v>
      </c>
      <c r="H2154" s="1" t="s">
        <v>2069</v>
      </c>
      <c r="I2154" s="1" t="s">
        <v>1566</v>
      </c>
      <c r="J2154" t="s">
        <v>30</v>
      </c>
      <c r="K2154">
        <v>536.70000000000005</v>
      </c>
      <c r="L2154">
        <v>539.54999999999995</v>
      </c>
      <c r="M2154">
        <v>530</v>
      </c>
      <c r="N2154">
        <v>535.54999999999995</v>
      </c>
      <c r="O2154">
        <v>535.9</v>
      </c>
      <c r="P2154">
        <v>534.1</v>
      </c>
      <c r="Q2154">
        <v>533.65</v>
      </c>
      <c r="R2154">
        <v>4403809</v>
      </c>
      <c r="S2154">
        <v>2350085273.9499998</v>
      </c>
      <c r="T2154">
        <v>100387</v>
      </c>
      <c r="U2154">
        <v>1688771</v>
      </c>
      <c r="V2154">
        <v>38.35</v>
      </c>
      <c r="W2154" s="3">
        <f>StockData[[#This Row],[CLOSE]]-StockData[[#This Row],[PREV. CLOSE]]</f>
        <v>-1.4499999999999318</v>
      </c>
      <c r="X2154" s="2">
        <f>IFERROR((StockData[[#This Row],[CLOSE]]-StockData[[#This Row],[PREV. CLOSE]])/StockData[[#This Row],[PREV. CLOSE]],0)</f>
        <v>-2.7074969657360322E-3</v>
      </c>
      <c r="Y2154" t="str">
        <f>IF(StockData[[#This Row],[Daily Return %]]&gt;0,"Gain",IF(StockData[[#This Row],[Daily Return %]]&lt;0,"Loss","No Change"))</f>
        <v>Loss</v>
      </c>
    </row>
    <row r="2155" spans="1:25" x14ac:dyDescent="0.3">
      <c r="A2155" s="1">
        <v>45485</v>
      </c>
      <c r="B2155" s="1" t="s">
        <v>2202</v>
      </c>
      <c r="C2155" s="1" t="s">
        <v>162</v>
      </c>
      <c r="D2155">
        <f>MONTH(StockData[[#This Row],[DATE]])</f>
        <v>7</v>
      </c>
      <c r="E2155">
        <v>2024</v>
      </c>
      <c r="F2155" t="s">
        <v>163</v>
      </c>
      <c r="G2155" t="str">
        <f>"Q"&amp;ROUNDUP(StockData[[#This Row],[Month Number]]/3,0)</f>
        <v>Q3</v>
      </c>
      <c r="H2155" s="1" t="s">
        <v>2069</v>
      </c>
      <c r="I2155" s="1" t="s">
        <v>1566</v>
      </c>
      <c r="J2155" t="s">
        <v>30</v>
      </c>
      <c r="K2155">
        <v>545</v>
      </c>
      <c r="L2155">
        <v>564.79999999999995</v>
      </c>
      <c r="M2155">
        <v>541.54999999999995</v>
      </c>
      <c r="N2155">
        <v>534.1</v>
      </c>
      <c r="O2155">
        <v>559</v>
      </c>
      <c r="P2155">
        <v>560.15</v>
      </c>
      <c r="Q2155">
        <v>555.57000000000005</v>
      </c>
      <c r="R2155">
        <v>27093021</v>
      </c>
      <c r="S2155">
        <v>15052005876.200001</v>
      </c>
      <c r="T2155">
        <v>298553</v>
      </c>
      <c r="U2155">
        <v>8395630</v>
      </c>
      <c r="V2155">
        <v>30.99</v>
      </c>
      <c r="W2155" s="3">
        <f>StockData[[#This Row],[CLOSE]]-StockData[[#This Row],[PREV. CLOSE]]</f>
        <v>26.049999999999955</v>
      </c>
      <c r="X2155" s="2">
        <f>IFERROR((StockData[[#This Row],[CLOSE]]-StockData[[#This Row],[PREV. CLOSE]])/StockData[[#This Row],[PREV. CLOSE]],0)</f>
        <v>4.8773637895525093E-2</v>
      </c>
      <c r="Y2155" t="str">
        <f>IF(StockData[[#This Row],[Daily Return %]]&gt;0,"Gain",IF(StockData[[#This Row],[Daily Return %]]&lt;0,"Loss","No Change"))</f>
        <v>Gain</v>
      </c>
    </row>
    <row r="2156" spans="1:25" x14ac:dyDescent="0.3">
      <c r="A2156" s="1">
        <v>45488</v>
      </c>
      <c r="B2156" s="1" t="s">
        <v>2203</v>
      </c>
      <c r="C2156" s="1" t="s">
        <v>162</v>
      </c>
      <c r="D2156">
        <f>MONTH(StockData[[#This Row],[DATE]])</f>
        <v>7</v>
      </c>
      <c r="E2156">
        <v>2024</v>
      </c>
      <c r="F2156" t="s">
        <v>163</v>
      </c>
      <c r="G2156" t="str">
        <f>"Q"&amp;ROUNDUP(StockData[[#This Row],[Month Number]]/3,0)</f>
        <v>Q3</v>
      </c>
      <c r="H2156" s="1" t="s">
        <v>2069</v>
      </c>
      <c r="I2156" s="1" t="s">
        <v>1566</v>
      </c>
      <c r="J2156" t="s">
        <v>30</v>
      </c>
      <c r="K2156">
        <v>566.9</v>
      </c>
      <c r="L2156">
        <v>566.9</v>
      </c>
      <c r="M2156">
        <v>556.15</v>
      </c>
      <c r="N2156">
        <v>560.15</v>
      </c>
      <c r="O2156">
        <v>561</v>
      </c>
      <c r="P2156">
        <v>559.70000000000005</v>
      </c>
      <c r="Q2156">
        <v>560.79</v>
      </c>
      <c r="R2156">
        <v>8049739</v>
      </c>
      <c r="S2156">
        <v>4514204271.1999998</v>
      </c>
      <c r="T2156">
        <v>137790</v>
      </c>
      <c r="U2156">
        <v>3911616</v>
      </c>
      <c r="V2156">
        <v>48.59</v>
      </c>
      <c r="W2156" s="3">
        <f>StockData[[#This Row],[CLOSE]]-StockData[[#This Row],[PREV. CLOSE]]</f>
        <v>-0.44999999999993179</v>
      </c>
      <c r="X2156" s="2">
        <f>IFERROR((StockData[[#This Row],[CLOSE]]-StockData[[#This Row],[PREV. CLOSE]])/StockData[[#This Row],[PREV. CLOSE]],0)</f>
        <v>-8.033562438631292E-4</v>
      </c>
      <c r="Y2156" t="str">
        <f>IF(StockData[[#This Row],[Daily Return %]]&gt;0,"Gain",IF(StockData[[#This Row],[Daily Return %]]&lt;0,"Loss","No Change"))</f>
        <v>Loss</v>
      </c>
    </row>
    <row r="2157" spans="1:25" x14ac:dyDescent="0.3">
      <c r="A2157" s="1">
        <v>45489</v>
      </c>
      <c r="B2157" s="1" t="s">
        <v>2204</v>
      </c>
      <c r="C2157" s="1" t="s">
        <v>162</v>
      </c>
      <c r="D2157">
        <f>MONTH(StockData[[#This Row],[DATE]])</f>
        <v>7</v>
      </c>
      <c r="E2157">
        <v>2024</v>
      </c>
      <c r="F2157" t="s">
        <v>163</v>
      </c>
      <c r="G2157" t="str">
        <f>"Q"&amp;ROUNDUP(StockData[[#This Row],[Month Number]]/3,0)</f>
        <v>Q3</v>
      </c>
      <c r="H2157" s="1" t="s">
        <v>2069</v>
      </c>
      <c r="I2157" s="1" t="s">
        <v>1566</v>
      </c>
      <c r="J2157" t="s">
        <v>30</v>
      </c>
      <c r="K2157">
        <v>561.85</v>
      </c>
      <c r="L2157">
        <v>562.6</v>
      </c>
      <c r="M2157">
        <v>556.4</v>
      </c>
      <c r="N2157">
        <v>559.70000000000005</v>
      </c>
      <c r="O2157">
        <v>559.5</v>
      </c>
      <c r="P2157">
        <v>559.70000000000005</v>
      </c>
      <c r="Q2157">
        <v>559.14</v>
      </c>
      <c r="R2157">
        <v>5619531</v>
      </c>
      <c r="S2157">
        <v>3142108459.5500002</v>
      </c>
      <c r="T2157">
        <v>138520</v>
      </c>
      <c r="U2157">
        <v>2750412</v>
      </c>
      <c r="V2157">
        <v>48.94</v>
      </c>
      <c r="W2157" s="3">
        <f>StockData[[#This Row],[CLOSE]]-StockData[[#This Row],[PREV. CLOSE]]</f>
        <v>0</v>
      </c>
      <c r="X2157" s="2">
        <f>IFERROR((StockData[[#This Row],[CLOSE]]-StockData[[#This Row],[PREV. CLOSE]])/StockData[[#This Row],[PREV. CLOSE]],0)</f>
        <v>0</v>
      </c>
      <c r="Y2157" t="str">
        <f>IF(StockData[[#This Row],[Daily Return %]]&gt;0,"Gain",IF(StockData[[#This Row],[Daily Return %]]&lt;0,"Loss","No Change"))</f>
        <v>No Change</v>
      </c>
    </row>
    <row r="2158" spans="1:25" x14ac:dyDescent="0.3">
      <c r="A2158" s="1">
        <v>45491</v>
      </c>
      <c r="B2158" s="1" t="s">
        <v>2205</v>
      </c>
      <c r="C2158" s="1" t="s">
        <v>162</v>
      </c>
      <c r="D2158">
        <f>MONTH(StockData[[#This Row],[DATE]])</f>
        <v>7</v>
      </c>
      <c r="E2158">
        <v>2024</v>
      </c>
      <c r="F2158" t="s">
        <v>163</v>
      </c>
      <c r="G2158" t="str">
        <f>"Q"&amp;ROUNDUP(StockData[[#This Row],[Month Number]]/3,0)</f>
        <v>Q3</v>
      </c>
      <c r="H2158" s="1" t="s">
        <v>2069</v>
      </c>
      <c r="I2158" s="1" t="s">
        <v>1566</v>
      </c>
      <c r="J2158" t="s">
        <v>30</v>
      </c>
      <c r="K2158">
        <v>556.54999999999995</v>
      </c>
      <c r="L2158">
        <v>574.4</v>
      </c>
      <c r="M2158">
        <v>556.35</v>
      </c>
      <c r="N2158">
        <v>559.70000000000005</v>
      </c>
      <c r="O2158">
        <v>573.20000000000005</v>
      </c>
      <c r="P2158">
        <v>573.20000000000005</v>
      </c>
      <c r="Q2158">
        <v>567.26</v>
      </c>
      <c r="R2158">
        <v>12509893</v>
      </c>
      <c r="S2158">
        <v>7096365104</v>
      </c>
      <c r="T2158">
        <v>250266</v>
      </c>
      <c r="U2158">
        <v>4708971</v>
      </c>
      <c r="V2158">
        <v>37.64</v>
      </c>
      <c r="W2158" s="3">
        <f>StockData[[#This Row],[CLOSE]]-StockData[[#This Row],[PREV. CLOSE]]</f>
        <v>13.5</v>
      </c>
      <c r="X2158" s="2">
        <f>IFERROR((StockData[[#This Row],[CLOSE]]-StockData[[#This Row],[PREV. CLOSE]])/StockData[[#This Row],[PREV. CLOSE]],0)</f>
        <v>2.4120064320171518E-2</v>
      </c>
      <c r="Y2158" t="str">
        <f>IF(StockData[[#This Row],[Daily Return %]]&gt;0,"Gain",IF(StockData[[#This Row],[Daily Return %]]&lt;0,"Loss","No Change"))</f>
        <v>Gain</v>
      </c>
    </row>
    <row r="2159" spans="1:25" x14ac:dyDescent="0.3">
      <c r="A2159" s="1">
        <v>45492</v>
      </c>
      <c r="B2159" s="1" t="s">
        <v>2206</v>
      </c>
      <c r="C2159" s="1" t="s">
        <v>162</v>
      </c>
      <c r="D2159">
        <f>MONTH(StockData[[#This Row],[DATE]])</f>
        <v>7</v>
      </c>
      <c r="E2159">
        <v>2024</v>
      </c>
      <c r="F2159" t="s">
        <v>163</v>
      </c>
      <c r="G2159" t="str">
        <f>"Q"&amp;ROUNDUP(StockData[[#This Row],[Month Number]]/3,0)</f>
        <v>Q3</v>
      </c>
      <c r="H2159" s="1" t="s">
        <v>2069</v>
      </c>
      <c r="I2159" s="1" t="s">
        <v>1566</v>
      </c>
      <c r="J2159" t="s">
        <v>30</v>
      </c>
      <c r="K2159">
        <v>579.9</v>
      </c>
      <c r="L2159">
        <v>579.9</v>
      </c>
      <c r="M2159">
        <v>554.70000000000005</v>
      </c>
      <c r="N2159">
        <v>573.20000000000005</v>
      </c>
      <c r="O2159">
        <v>557</v>
      </c>
      <c r="P2159">
        <v>557.20000000000005</v>
      </c>
      <c r="Q2159">
        <v>564.95000000000005</v>
      </c>
      <c r="R2159">
        <v>13261745</v>
      </c>
      <c r="S2159">
        <v>7492208987.8500004</v>
      </c>
      <c r="T2159">
        <v>173832</v>
      </c>
      <c r="U2159">
        <v>5202882</v>
      </c>
      <c r="V2159">
        <v>39.229999999999997</v>
      </c>
      <c r="W2159" s="3">
        <f>StockData[[#This Row],[CLOSE]]-StockData[[#This Row],[PREV. CLOSE]]</f>
        <v>-16</v>
      </c>
      <c r="X2159" s="2">
        <f>IFERROR((StockData[[#This Row],[CLOSE]]-StockData[[#This Row],[PREV. CLOSE]])/StockData[[#This Row],[PREV. CLOSE]],0)</f>
        <v>-2.7913468248429864E-2</v>
      </c>
      <c r="Y2159" t="str">
        <f>IF(StockData[[#This Row],[Daily Return %]]&gt;0,"Gain",IF(StockData[[#This Row],[Daily Return %]]&lt;0,"Loss","No Change"))</f>
        <v>Loss</v>
      </c>
    </row>
    <row r="2160" spans="1:25" x14ac:dyDescent="0.3">
      <c r="A2160" s="1">
        <v>45495</v>
      </c>
      <c r="B2160" s="1" t="s">
        <v>2207</v>
      </c>
      <c r="C2160" s="1" t="s">
        <v>162</v>
      </c>
      <c r="D2160">
        <f>MONTH(StockData[[#This Row],[DATE]])</f>
        <v>7</v>
      </c>
      <c r="E2160">
        <v>2024</v>
      </c>
      <c r="F2160" t="s">
        <v>163</v>
      </c>
      <c r="G2160" t="str">
        <f>"Q"&amp;ROUNDUP(StockData[[#This Row],[Month Number]]/3,0)</f>
        <v>Q3</v>
      </c>
      <c r="H2160" s="1" t="s">
        <v>2069</v>
      </c>
      <c r="I2160" s="1" t="s">
        <v>1566</v>
      </c>
      <c r="J2160" t="s">
        <v>30</v>
      </c>
      <c r="K2160">
        <v>521</v>
      </c>
      <c r="L2160">
        <v>526.75</v>
      </c>
      <c r="M2160">
        <v>501.55</v>
      </c>
      <c r="N2160">
        <v>557.20000000000005</v>
      </c>
      <c r="O2160">
        <v>505.35</v>
      </c>
      <c r="P2160">
        <v>505.8</v>
      </c>
      <c r="Q2160">
        <v>510.51</v>
      </c>
      <c r="R2160">
        <v>38007284</v>
      </c>
      <c r="S2160">
        <v>19403165698.849998</v>
      </c>
      <c r="T2160">
        <v>486533</v>
      </c>
      <c r="U2160">
        <v>15852606</v>
      </c>
      <c r="V2160">
        <v>41.71</v>
      </c>
      <c r="W2160" s="3">
        <f>StockData[[#This Row],[CLOSE]]-StockData[[#This Row],[PREV. CLOSE]]</f>
        <v>-51.400000000000034</v>
      </c>
      <c r="X2160" s="2">
        <f>IFERROR((StockData[[#This Row],[CLOSE]]-StockData[[#This Row],[PREV. CLOSE]])/StockData[[#This Row],[PREV. CLOSE]],0)</f>
        <v>-9.2246949030868677E-2</v>
      </c>
      <c r="Y2160" t="str">
        <f>IF(StockData[[#This Row],[Daily Return %]]&gt;0,"Gain",IF(StockData[[#This Row],[Daily Return %]]&lt;0,"Loss","No Change"))</f>
        <v>Loss</v>
      </c>
    </row>
    <row r="2161" spans="1:25" x14ac:dyDescent="0.3">
      <c r="A2161" s="1">
        <v>45496</v>
      </c>
      <c r="B2161" s="1" t="s">
        <v>2208</v>
      </c>
      <c r="C2161" s="1" t="s">
        <v>162</v>
      </c>
      <c r="D2161">
        <f>MONTH(StockData[[#This Row],[DATE]])</f>
        <v>7</v>
      </c>
      <c r="E2161">
        <v>2024</v>
      </c>
      <c r="F2161" t="s">
        <v>163</v>
      </c>
      <c r="G2161" t="str">
        <f>"Q"&amp;ROUNDUP(StockData[[#This Row],[Month Number]]/3,0)</f>
        <v>Q3</v>
      </c>
      <c r="H2161" s="1" t="s">
        <v>2069</v>
      </c>
      <c r="I2161" s="1" t="s">
        <v>1566</v>
      </c>
      <c r="J2161" t="s">
        <v>30</v>
      </c>
      <c r="K2161">
        <v>508</v>
      </c>
      <c r="L2161">
        <v>508</v>
      </c>
      <c r="M2161">
        <v>486.35</v>
      </c>
      <c r="N2161">
        <v>505.8</v>
      </c>
      <c r="O2161">
        <v>500.6</v>
      </c>
      <c r="P2161">
        <v>500.55</v>
      </c>
      <c r="Q2161">
        <v>499.94</v>
      </c>
      <c r="R2161">
        <v>12923816</v>
      </c>
      <c r="S2161">
        <v>6461087870.8999996</v>
      </c>
      <c r="T2161">
        <v>224589</v>
      </c>
      <c r="U2161">
        <v>4235782</v>
      </c>
      <c r="V2161">
        <v>32.78</v>
      </c>
      <c r="W2161" s="3">
        <f>StockData[[#This Row],[CLOSE]]-StockData[[#This Row],[PREV. CLOSE]]</f>
        <v>-5.25</v>
      </c>
      <c r="X2161" s="2">
        <f>IFERROR((StockData[[#This Row],[CLOSE]]-StockData[[#This Row],[PREV. CLOSE]])/StockData[[#This Row],[PREV. CLOSE]],0)</f>
        <v>-1.0379596678529062E-2</v>
      </c>
      <c r="Y2161" t="str">
        <f>IF(StockData[[#This Row],[Daily Return %]]&gt;0,"Gain",IF(StockData[[#This Row],[Daily Return %]]&lt;0,"Loss","No Change"))</f>
        <v>Loss</v>
      </c>
    </row>
    <row r="2162" spans="1:25" x14ac:dyDescent="0.3">
      <c r="A2162" s="1">
        <v>45497</v>
      </c>
      <c r="B2162" s="1" t="s">
        <v>2209</v>
      </c>
      <c r="C2162" s="1" t="s">
        <v>162</v>
      </c>
      <c r="D2162">
        <f>MONTH(StockData[[#This Row],[DATE]])</f>
        <v>7</v>
      </c>
      <c r="E2162">
        <v>2024</v>
      </c>
      <c r="F2162" t="s">
        <v>163</v>
      </c>
      <c r="G2162" t="str">
        <f>"Q"&amp;ROUNDUP(StockData[[#This Row],[Month Number]]/3,0)</f>
        <v>Q3</v>
      </c>
      <c r="H2162" s="1" t="s">
        <v>2069</v>
      </c>
      <c r="I2162" s="1" t="s">
        <v>1566</v>
      </c>
      <c r="J2162" t="s">
        <v>30</v>
      </c>
      <c r="K2162">
        <v>502.5</v>
      </c>
      <c r="L2162">
        <v>506.35</v>
      </c>
      <c r="M2162">
        <v>499.85</v>
      </c>
      <c r="N2162">
        <v>500.55</v>
      </c>
      <c r="O2162">
        <v>500.5</v>
      </c>
      <c r="P2162">
        <v>500.1</v>
      </c>
      <c r="Q2162">
        <v>502.64</v>
      </c>
      <c r="R2162">
        <v>6120138</v>
      </c>
      <c r="S2162">
        <v>3076214876.1500001</v>
      </c>
      <c r="T2162">
        <v>105843</v>
      </c>
      <c r="U2162">
        <v>2467637</v>
      </c>
      <c r="V2162">
        <v>40.32</v>
      </c>
      <c r="W2162" s="3">
        <f>StockData[[#This Row],[CLOSE]]-StockData[[#This Row],[PREV. CLOSE]]</f>
        <v>-0.44999999999998863</v>
      </c>
      <c r="X2162" s="2">
        <f>IFERROR((StockData[[#This Row],[CLOSE]]-StockData[[#This Row],[PREV. CLOSE]])/StockData[[#This Row],[PREV. CLOSE]],0)</f>
        <v>-8.9901108780339348E-4</v>
      </c>
      <c r="Y2162" t="str">
        <f>IF(StockData[[#This Row],[Daily Return %]]&gt;0,"Gain",IF(StockData[[#This Row],[Daily Return %]]&lt;0,"Loss","No Change"))</f>
        <v>Loss</v>
      </c>
    </row>
    <row r="2163" spans="1:25" x14ac:dyDescent="0.3">
      <c r="A2163" s="1">
        <v>45498</v>
      </c>
      <c r="B2163" s="1" t="s">
        <v>2210</v>
      </c>
      <c r="C2163" s="1" t="s">
        <v>162</v>
      </c>
      <c r="D2163">
        <f>MONTH(StockData[[#This Row],[DATE]])</f>
        <v>7</v>
      </c>
      <c r="E2163">
        <v>2024</v>
      </c>
      <c r="F2163" t="s">
        <v>163</v>
      </c>
      <c r="G2163" t="str">
        <f>"Q"&amp;ROUNDUP(StockData[[#This Row],[Month Number]]/3,0)</f>
        <v>Q3</v>
      </c>
      <c r="H2163" s="1" t="s">
        <v>2069</v>
      </c>
      <c r="I2163" s="1" t="s">
        <v>1566</v>
      </c>
      <c r="J2163" t="s">
        <v>30</v>
      </c>
      <c r="K2163">
        <v>496</v>
      </c>
      <c r="L2163">
        <v>507.5</v>
      </c>
      <c r="M2163">
        <v>493.3</v>
      </c>
      <c r="N2163">
        <v>500.1</v>
      </c>
      <c r="O2163">
        <v>507.5</v>
      </c>
      <c r="P2163">
        <v>506.85</v>
      </c>
      <c r="Q2163">
        <v>502.96</v>
      </c>
      <c r="R2163">
        <v>10943945</v>
      </c>
      <c r="S2163">
        <v>5504398301.8500004</v>
      </c>
      <c r="T2163">
        <v>161155</v>
      </c>
      <c r="U2163">
        <v>5847757</v>
      </c>
      <c r="V2163">
        <v>53.43</v>
      </c>
      <c r="W2163" s="3">
        <f>StockData[[#This Row],[CLOSE]]-StockData[[#This Row],[PREV. CLOSE]]</f>
        <v>6.75</v>
      </c>
      <c r="X2163" s="2">
        <f>IFERROR((StockData[[#This Row],[CLOSE]]-StockData[[#This Row],[PREV. CLOSE]])/StockData[[#This Row],[PREV. CLOSE]],0)</f>
        <v>1.349730053989202E-2</v>
      </c>
      <c r="Y2163" t="str">
        <f>IF(StockData[[#This Row],[Daily Return %]]&gt;0,"Gain",IF(StockData[[#This Row],[Daily Return %]]&lt;0,"Loss","No Change"))</f>
        <v>Gain</v>
      </c>
    </row>
    <row r="2164" spans="1:25" x14ac:dyDescent="0.3">
      <c r="A2164" s="1">
        <v>45499</v>
      </c>
      <c r="B2164" s="1" t="s">
        <v>2211</v>
      </c>
      <c r="C2164" s="1" t="s">
        <v>162</v>
      </c>
      <c r="D2164">
        <f>MONTH(StockData[[#This Row],[DATE]])</f>
        <v>7</v>
      </c>
      <c r="E2164">
        <v>2024</v>
      </c>
      <c r="F2164" t="s">
        <v>163</v>
      </c>
      <c r="G2164" t="str">
        <f>"Q"&amp;ROUNDUP(StockData[[#This Row],[Month Number]]/3,0)</f>
        <v>Q3</v>
      </c>
      <c r="H2164" s="1" t="s">
        <v>2069</v>
      </c>
      <c r="I2164" s="1" t="s">
        <v>1566</v>
      </c>
      <c r="J2164" t="s">
        <v>30</v>
      </c>
      <c r="K2164">
        <v>510</v>
      </c>
      <c r="L2164">
        <v>528.54999999999995</v>
      </c>
      <c r="M2164">
        <v>508.5</v>
      </c>
      <c r="N2164">
        <v>506.85</v>
      </c>
      <c r="O2164">
        <v>524.5</v>
      </c>
      <c r="P2164">
        <v>524.79999999999995</v>
      </c>
      <c r="Q2164">
        <v>520.77</v>
      </c>
      <c r="R2164">
        <v>13076998</v>
      </c>
      <c r="S2164">
        <v>6810108396.1999998</v>
      </c>
      <c r="T2164">
        <v>176213</v>
      </c>
      <c r="U2164">
        <v>5734204</v>
      </c>
      <c r="V2164">
        <v>43.85</v>
      </c>
      <c r="W2164" s="3">
        <f>StockData[[#This Row],[CLOSE]]-StockData[[#This Row],[PREV. CLOSE]]</f>
        <v>17.949999999999932</v>
      </c>
      <c r="X2164" s="2">
        <f>IFERROR((StockData[[#This Row],[CLOSE]]-StockData[[#This Row],[PREV. CLOSE]])/StockData[[#This Row],[PREV. CLOSE]],0)</f>
        <v>3.5414817007003906E-2</v>
      </c>
      <c r="Y2164" t="str">
        <f>IF(StockData[[#This Row],[Daily Return %]]&gt;0,"Gain",IF(StockData[[#This Row],[Daily Return %]]&lt;0,"Loss","No Change"))</f>
        <v>Gain</v>
      </c>
    </row>
    <row r="2165" spans="1:25" x14ac:dyDescent="0.3">
      <c r="A2165" s="1">
        <v>45502</v>
      </c>
      <c r="B2165" s="1" t="s">
        <v>2212</v>
      </c>
      <c r="C2165" s="1" t="s">
        <v>162</v>
      </c>
      <c r="D2165">
        <f>MONTH(StockData[[#This Row],[DATE]])</f>
        <v>7</v>
      </c>
      <c r="E2165">
        <v>2024</v>
      </c>
      <c r="F2165" t="s">
        <v>163</v>
      </c>
      <c r="G2165" t="str">
        <f>"Q"&amp;ROUNDUP(StockData[[#This Row],[Month Number]]/3,0)</f>
        <v>Q3</v>
      </c>
      <c r="H2165" s="1" t="s">
        <v>2069</v>
      </c>
      <c r="I2165" s="1" t="s">
        <v>1566</v>
      </c>
      <c r="J2165" t="s">
        <v>30</v>
      </c>
      <c r="K2165">
        <v>528</v>
      </c>
      <c r="L2165">
        <v>530.54999999999995</v>
      </c>
      <c r="M2165">
        <v>522.85</v>
      </c>
      <c r="N2165">
        <v>524.79999999999995</v>
      </c>
      <c r="O2165">
        <v>524.35</v>
      </c>
      <c r="P2165">
        <v>524.4</v>
      </c>
      <c r="Q2165">
        <v>525.97</v>
      </c>
      <c r="R2165">
        <v>6005777</v>
      </c>
      <c r="S2165">
        <v>3158876664.8499999</v>
      </c>
      <c r="T2165">
        <v>85064</v>
      </c>
      <c r="U2165">
        <v>2630100</v>
      </c>
      <c r="V2165">
        <v>43.79</v>
      </c>
      <c r="W2165" s="3">
        <f>StockData[[#This Row],[CLOSE]]-StockData[[#This Row],[PREV. CLOSE]]</f>
        <v>-0.39999999999997726</v>
      </c>
      <c r="X2165" s="2">
        <f>IFERROR((StockData[[#This Row],[CLOSE]]-StockData[[#This Row],[PREV. CLOSE]])/StockData[[#This Row],[PREV. CLOSE]],0)</f>
        <v>-7.6219512195117628E-4</v>
      </c>
      <c r="Y2165" t="str">
        <f>IF(StockData[[#This Row],[Daily Return %]]&gt;0,"Gain",IF(StockData[[#This Row],[Daily Return %]]&lt;0,"Loss","No Change"))</f>
        <v>Loss</v>
      </c>
    </row>
    <row r="2166" spans="1:25" x14ac:dyDescent="0.3">
      <c r="A2166" s="1">
        <v>45503</v>
      </c>
      <c r="B2166" s="1" t="s">
        <v>2213</v>
      </c>
      <c r="C2166" s="1" t="s">
        <v>162</v>
      </c>
      <c r="D2166">
        <f>MONTH(StockData[[#This Row],[DATE]])</f>
        <v>7</v>
      </c>
      <c r="E2166">
        <v>2024</v>
      </c>
      <c r="F2166" t="s">
        <v>163</v>
      </c>
      <c r="G2166" t="str">
        <f>"Q"&amp;ROUNDUP(StockData[[#This Row],[Month Number]]/3,0)</f>
        <v>Q3</v>
      </c>
      <c r="H2166" s="1" t="s">
        <v>2069</v>
      </c>
      <c r="I2166" s="1" t="s">
        <v>1566</v>
      </c>
      <c r="J2166" t="s">
        <v>30</v>
      </c>
      <c r="K2166">
        <v>524.4</v>
      </c>
      <c r="L2166">
        <v>526.95000000000005</v>
      </c>
      <c r="M2166">
        <v>519.75</v>
      </c>
      <c r="N2166">
        <v>524.4</v>
      </c>
      <c r="O2166">
        <v>521.70000000000005</v>
      </c>
      <c r="P2166">
        <v>521.5</v>
      </c>
      <c r="Q2166">
        <v>522.32000000000005</v>
      </c>
      <c r="R2166">
        <v>5408263</v>
      </c>
      <c r="S2166">
        <v>2824820422.5999999</v>
      </c>
      <c r="T2166">
        <v>69751</v>
      </c>
      <c r="U2166">
        <v>3109387</v>
      </c>
      <c r="V2166">
        <v>57.49</v>
      </c>
      <c r="W2166" s="3">
        <f>StockData[[#This Row],[CLOSE]]-StockData[[#This Row],[PREV. CLOSE]]</f>
        <v>-2.8999999999999773</v>
      </c>
      <c r="X2166" s="2">
        <f>IFERROR((StockData[[#This Row],[CLOSE]]-StockData[[#This Row],[PREV. CLOSE]])/StockData[[#This Row],[PREV. CLOSE]],0)</f>
        <v>-5.5301296720060593E-3</v>
      </c>
      <c r="Y2166" t="str">
        <f>IF(StockData[[#This Row],[Daily Return %]]&gt;0,"Gain",IF(StockData[[#This Row],[Daily Return %]]&lt;0,"Loss","No Change"))</f>
        <v>Loss</v>
      </c>
    </row>
    <row r="2167" spans="1:25" x14ac:dyDescent="0.3">
      <c r="A2167" s="1">
        <v>45504</v>
      </c>
      <c r="B2167" s="1" t="s">
        <v>2214</v>
      </c>
      <c r="C2167" s="1" t="s">
        <v>162</v>
      </c>
      <c r="D2167">
        <f>MONTH(StockData[[#This Row],[DATE]])</f>
        <v>7</v>
      </c>
      <c r="E2167">
        <v>2024</v>
      </c>
      <c r="F2167" t="s">
        <v>163</v>
      </c>
      <c r="G2167" t="str">
        <f>"Q"&amp;ROUNDUP(StockData[[#This Row],[Month Number]]/3,0)</f>
        <v>Q3</v>
      </c>
      <c r="H2167" s="1" t="s">
        <v>2069</v>
      </c>
      <c r="I2167" s="1" t="s">
        <v>1566</v>
      </c>
      <c r="J2167" t="s">
        <v>30</v>
      </c>
      <c r="K2167">
        <v>521.79999999999995</v>
      </c>
      <c r="L2167">
        <v>524.9</v>
      </c>
      <c r="M2167">
        <v>519.45000000000005</v>
      </c>
      <c r="N2167">
        <v>521.5</v>
      </c>
      <c r="O2167">
        <v>521</v>
      </c>
      <c r="P2167">
        <v>522</v>
      </c>
      <c r="Q2167">
        <v>522.01</v>
      </c>
      <c r="R2167">
        <v>3879254</v>
      </c>
      <c r="S2167">
        <v>2025000532.8499999</v>
      </c>
      <c r="T2167">
        <v>78311</v>
      </c>
      <c r="U2167">
        <v>1956935</v>
      </c>
      <c r="V2167">
        <v>50.45</v>
      </c>
      <c r="W2167" s="3">
        <f>StockData[[#This Row],[CLOSE]]-StockData[[#This Row],[PREV. CLOSE]]</f>
        <v>0.5</v>
      </c>
      <c r="X2167" s="2">
        <f>IFERROR((StockData[[#This Row],[CLOSE]]-StockData[[#This Row],[PREV. CLOSE]])/StockData[[#This Row],[PREV. CLOSE]],0)</f>
        <v>9.5877277085330771E-4</v>
      </c>
      <c r="Y2167" t="str">
        <f>IF(StockData[[#This Row],[Daily Return %]]&gt;0,"Gain",IF(StockData[[#This Row],[Daily Return %]]&lt;0,"Loss","No Change"))</f>
        <v>Gain</v>
      </c>
    </row>
    <row r="2168" spans="1:25" x14ac:dyDescent="0.3">
      <c r="A2168" s="1">
        <v>45505</v>
      </c>
      <c r="B2168" s="1" t="s">
        <v>2215</v>
      </c>
      <c r="C2168" s="1" t="s">
        <v>186</v>
      </c>
      <c r="D2168">
        <f>MONTH(StockData[[#This Row],[DATE]])</f>
        <v>8</v>
      </c>
      <c r="E2168">
        <v>2024</v>
      </c>
      <c r="F2168" t="s">
        <v>163</v>
      </c>
      <c r="G2168" t="str">
        <f>"Q"&amp;ROUNDUP(StockData[[#This Row],[Month Number]]/3,0)</f>
        <v>Q3</v>
      </c>
      <c r="H2168" s="1" t="s">
        <v>2069</v>
      </c>
      <c r="I2168" s="1" t="s">
        <v>1566</v>
      </c>
      <c r="J2168" t="s">
        <v>30</v>
      </c>
      <c r="K2168">
        <v>523</v>
      </c>
      <c r="L2168">
        <v>526.79999999999995</v>
      </c>
      <c r="M2168">
        <v>517.5</v>
      </c>
      <c r="N2168">
        <v>522</v>
      </c>
      <c r="O2168">
        <v>521.29999999999995</v>
      </c>
      <c r="P2168">
        <v>521.54999999999995</v>
      </c>
      <c r="Q2168">
        <v>522.20000000000005</v>
      </c>
      <c r="R2168">
        <v>5379876</v>
      </c>
      <c r="S2168">
        <v>2809361657.0500002</v>
      </c>
      <c r="T2168">
        <v>81748</v>
      </c>
      <c r="U2168">
        <v>2578400</v>
      </c>
      <c r="V2168">
        <v>47.93</v>
      </c>
      <c r="W2168" s="3">
        <f>StockData[[#This Row],[CLOSE]]-StockData[[#This Row],[PREV. CLOSE]]</f>
        <v>-0.45000000000004547</v>
      </c>
      <c r="X2168" s="2">
        <f>IFERROR((StockData[[#This Row],[CLOSE]]-StockData[[#This Row],[PREV. CLOSE]])/StockData[[#This Row],[PREV. CLOSE]],0)</f>
        <v>-8.6206896551732854E-4</v>
      </c>
      <c r="Y2168" t="str">
        <f>IF(StockData[[#This Row],[Daily Return %]]&gt;0,"Gain",IF(StockData[[#This Row],[Daily Return %]]&lt;0,"Loss","No Change"))</f>
        <v>Loss</v>
      </c>
    </row>
    <row r="2169" spans="1:25" x14ac:dyDescent="0.3">
      <c r="A2169" s="1">
        <v>45506</v>
      </c>
      <c r="B2169" s="1" t="s">
        <v>2216</v>
      </c>
      <c r="C2169" s="1" t="s">
        <v>186</v>
      </c>
      <c r="D2169">
        <f>MONTH(StockData[[#This Row],[DATE]])</f>
        <v>8</v>
      </c>
      <c r="E2169">
        <v>2024</v>
      </c>
      <c r="F2169" t="s">
        <v>163</v>
      </c>
      <c r="G2169" t="str">
        <f>"Q"&amp;ROUNDUP(StockData[[#This Row],[Month Number]]/3,0)</f>
        <v>Q3</v>
      </c>
      <c r="H2169" s="1" t="s">
        <v>2069</v>
      </c>
      <c r="I2169" s="1" t="s">
        <v>1566</v>
      </c>
      <c r="J2169" t="s">
        <v>30</v>
      </c>
      <c r="K2169">
        <v>515</v>
      </c>
      <c r="L2169">
        <v>519.25</v>
      </c>
      <c r="M2169">
        <v>501</v>
      </c>
      <c r="N2169">
        <v>521.54999999999995</v>
      </c>
      <c r="O2169">
        <v>502</v>
      </c>
      <c r="P2169">
        <v>502.15</v>
      </c>
      <c r="Q2169">
        <v>508.74</v>
      </c>
      <c r="R2169">
        <v>7826114</v>
      </c>
      <c r="S2169">
        <v>3981444687.5999999</v>
      </c>
      <c r="T2169">
        <v>182307</v>
      </c>
      <c r="U2169">
        <v>3783930</v>
      </c>
      <c r="V2169">
        <v>48.35</v>
      </c>
      <c r="W2169" s="3">
        <f>StockData[[#This Row],[CLOSE]]-StockData[[#This Row],[PREV. CLOSE]]</f>
        <v>-19.399999999999977</v>
      </c>
      <c r="X2169" s="2">
        <f>IFERROR((StockData[[#This Row],[CLOSE]]-StockData[[#This Row],[PREV. CLOSE]])/StockData[[#This Row],[PREV. CLOSE]],0)</f>
        <v>-3.7196817179560887E-2</v>
      </c>
      <c r="Y2169" t="str">
        <f>IF(StockData[[#This Row],[Daily Return %]]&gt;0,"Gain",IF(StockData[[#This Row],[Daily Return %]]&lt;0,"Loss","No Change"))</f>
        <v>Loss</v>
      </c>
    </row>
    <row r="2170" spans="1:25" x14ac:dyDescent="0.3">
      <c r="A2170" s="1">
        <v>45509</v>
      </c>
      <c r="B2170" s="1" t="s">
        <v>2217</v>
      </c>
      <c r="C2170" s="1" t="s">
        <v>186</v>
      </c>
      <c r="D2170">
        <f>MONTH(StockData[[#This Row],[DATE]])</f>
        <v>8</v>
      </c>
      <c r="E2170">
        <v>2024</v>
      </c>
      <c r="F2170" t="s">
        <v>163</v>
      </c>
      <c r="G2170" t="str">
        <f>"Q"&amp;ROUNDUP(StockData[[#This Row],[Month Number]]/3,0)</f>
        <v>Q3</v>
      </c>
      <c r="H2170" s="1" t="s">
        <v>2069</v>
      </c>
      <c r="I2170" s="1" t="s">
        <v>1566</v>
      </c>
      <c r="J2170" t="s">
        <v>30</v>
      </c>
      <c r="K2170">
        <v>490</v>
      </c>
      <c r="L2170">
        <v>495.85</v>
      </c>
      <c r="M2170">
        <v>480.25</v>
      </c>
      <c r="N2170">
        <v>502.15</v>
      </c>
      <c r="O2170">
        <v>485.4</v>
      </c>
      <c r="P2170">
        <v>485</v>
      </c>
      <c r="Q2170">
        <v>486.81</v>
      </c>
      <c r="R2170">
        <v>10969040</v>
      </c>
      <c r="S2170">
        <v>5339844298.25</v>
      </c>
      <c r="T2170">
        <v>209255</v>
      </c>
      <c r="U2170">
        <v>5610453</v>
      </c>
      <c r="V2170">
        <v>51.15</v>
      </c>
      <c r="W2170" s="3">
        <f>StockData[[#This Row],[CLOSE]]-StockData[[#This Row],[PREV. CLOSE]]</f>
        <v>-17.149999999999977</v>
      </c>
      <c r="X2170" s="2">
        <f>IFERROR((StockData[[#This Row],[CLOSE]]-StockData[[#This Row],[PREV. CLOSE]])/StockData[[#This Row],[PREV. CLOSE]],0)</f>
        <v>-3.4153141491586138E-2</v>
      </c>
      <c r="Y2170" t="str">
        <f>IF(StockData[[#This Row],[Daily Return %]]&gt;0,"Gain",IF(StockData[[#This Row],[Daily Return %]]&lt;0,"Loss","No Change"))</f>
        <v>Loss</v>
      </c>
    </row>
    <row r="2171" spans="1:25" x14ac:dyDescent="0.3">
      <c r="A2171" s="1">
        <v>45510</v>
      </c>
      <c r="B2171" s="1" t="s">
        <v>2218</v>
      </c>
      <c r="C2171" s="1" t="s">
        <v>186</v>
      </c>
      <c r="D2171">
        <f>MONTH(StockData[[#This Row],[DATE]])</f>
        <v>8</v>
      </c>
      <c r="E2171">
        <v>2024</v>
      </c>
      <c r="F2171" t="s">
        <v>163</v>
      </c>
      <c r="G2171" t="str">
        <f>"Q"&amp;ROUNDUP(StockData[[#This Row],[Month Number]]/3,0)</f>
        <v>Q3</v>
      </c>
      <c r="H2171" s="1" t="s">
        <v>2069</v>
      </c>
      <c r="I2171" s="1" t="s">
        <v>1566</v>
      </c>
      <c r="J2171" t="s">
        <v>30</v>
      </c>
      <c r="K2171">
        <v>489.75</v>
      </c>
      <c r="L2171">
        <v>499.35</v>
      </c>
      <c r="M2171">
        <v>486.6</v>
      </c>
      <c r="N2171">
        <v>485</v>
      </c>
      <c r="O2171">
        <v>490</v>
      </c>
      <c r="P2171">
        <v>489.5</v>
      </c>
      <c r="Q2171">
        <v>493.38</v>
      </c>
      <c r="R2171">
        <v>5635792</v>
      </c>
      <c r="S2171">
        <v>2780565321.75</v>
      </c>
      <c r="T2171">
        <v>103575</v>
      </c>
      <c r="U2171">
        <v>1837585</v>
      </c>
      <c r="V2171">
        <v>32.61</v>
      </c>
      <c r="W2171" s="3">
        <f>StockData[[#This Row],[CLOSE]]-StockData[[#This Row],[PREV. CLOSE]]</f>
        <v>4.5</v>
      </c>
      <c r="X2171" s="2">
        <f>IFERROR((StockData[[#This Row],[CLOSE]]-StockData[[#This Row],[PREV. CLOSE]])/StockData[[#This Row],[PREV. CLOSE]],0)</f>
        <v>9.2783505154639175E-3</v>
      </c>
      <c r="Y2171" t="str">
        <f>IF(StockData[[#This Row],[Daily Return %]]&gt;0,"Gain",IF(StockData[[#This Row],[Daily Return %]]&lt;0,"Loss","No Change"))</f>
        <v>Gain</v>
      </c>
    </row>
    <row r="2172" spans="1:25" x14ac:dyDescent="0.3">
      <c r="A2172" s="1">
        <v>45511</v>
      </c>
      <c r="B2172" s="1" t="s">
        <v>2219</v>
      </c>
      <c r="C2172" s="1" t="s">
        <v>186</v>
      </c>
      <c r="D2172">
        <f>MONTH(StockData[[#This Row],[DATE]])</f>
        <v>8</v>
      </c>
      <c r="E2172">
        <v>2024</v>
      </c>
      <c r="F2172" t="s">
        <v>163</v>
      </c>
      <c r="G2172" t="str">
        <f>"Q"&amp;ROUNDUP(StockData[[#This Row],[Month Number]]/3,0)</f>
        <v>Q3</v>
      </c>
      <c r="H2172" s="1" t="s">
        <v>2069</v>
      </c>
      <c r="I2172" s="1" t="s">
        <v>1566</v>
      </c>
      <c r="J2172" t="s">
        <v>30</v>
      </c>
      <c r="K2172">
        <v>498.7</v>
      </c>
      <c r="L2172">
        <v>500.1</v>
      </c>
      <c r="M2172">
        <v>492.65</v>
      </c>
      <c r="N2172">
        <v>489.5</v>
      </c>
      <c r="O2172">
        <v>498.1</v>
      </c>
      <c r="P2172">
        <v>497.4</v>
      </c>
      <c r="Q2172">
        <v>496.66</v>
      </c>
      <c r="R2172">
        <v>3539913</v>
      </c>
      <c r="S2172">
        <v>1758126813.2</v>
      </c>
      <c r="T2172">
        <v>73879</v>
      </c>
      <c r="U2172">
        <v>1408677</v>
      </c>
      <c r="V2172">
        <v>39.79</v>
      </c>
      <c r="W2172" s="3">
        <f>StockData[[#This Row],[CLOSE]]-StockData[[#This Row],[PREV. CLOSE]]</f>
        <v>7.8999999999999773</v>
      </c>
      <c r="X2172" s="2">
        <f>IFERROR((StockData[[#This Row],[CLOSE]]-StockData[[#This Row],[PREV. CLOSE]])/StockData[[#This Row],[PREV. CLOSE]],0)</f>
        <v>1.6138917262512723E-2</v>
      </c>
      <c r="Y2172" t="str">
        <f>IF(StockData[[#This Row],[Daily Return %]]&gt;0,"Gain",IF(StockData[[#This Row],[Daily Return %]]&lt;0,"Loss","No Change"))</f>
        <v>Gain</v>
      </c>
    </row>
    <row r="2173" spans="1:25" x14ac:dyDescent="0.3">
      <c r="A2173" s="1">
        <v>45512</v>
      </c>
      <c r="B2173" s="1" t="s">
        <v>2220</v>
      </c>
      <c r="C2173" s="1" t="s">
        <v>186</v>
      </c>
      <c r="D2173">
        <f>MONTH(StockData[[#This Row],[DATE]])</f>
        <v>8</v>
      </c>
      <c r="E2173">
        <v>2024</v>
      </c>
      <c r="F2173" t="s">
        <v>163</v>
      </c>
      <c r="G2173" t="str">
        <f>"Q"&amp;ROUNDUP(StockData[[#This Row],[Month Number]]/3,0)</f>
        <v>Q3</v>
      </c>
      <c r="H2173" s="1" t="s">
        <v>2069</v>
      </c>
      <c r="I2173" s="1" t="s">
        <v>1566</v>
      </c>
      <c r="J2173" t="s">
        <v>30</v>
      </c>
      <c r="K2173">
        <v>494</v>
      </c>
      <c r="L2173">
        <v>494</v>
      </c>
      <c r="M2173">
        <v>486.35</v>
      </c>
      <c r="N2173">
        <v>497.4</v>
      </c>
      <c r="O2173">
        <v>488.05</v>
      </c>
      <c r="P2173">
        <v>487.3</v>
      </c>
      <c r="Q2173">
        <v>489.34</v>
      </c>
      <c r="R2173">
        <v>6580285</v>
      </c>
      <c r="S2173">
        <v>3220017618.3000002</v>
      </c>
      <c r="T2173">
        <v>118284</v>
      </c>
      <c r="U2173">
        <v>3352196</v>
      </c>
      <c r="V2173">
        <v>50.94</v>
      </c>
      <c r="W2173" s="3">
        <f>StockData[[#This Row],[CLOSE]]-StockData[[#This Row],[PREV. CLOSE]]</f>
        <v>-10.099999999999966</v>
      </c>
      <c r="X2173" s="2">
        <f>IFERROR((StockData[[#This Row],[CLOSE]]-StockData[[#This Row],[PREV. CLOSE]])/StockData[[#This Row],[PREV. CLOSE]],0)</f>
        <v>-2.0305589063128199E-2</v>
      </c>
      <c r="Y2173" t="str">
        <f>IF(StockData[[#This Row],[Daily Return %]]&gt;0,"Gain",IF(StockData[[#This Row],[Daily Return %]]&lt;0,"Loss","No Change"))</f>
        <v>Loss</v>
      </c>
    </row>
    <row r="2174" spans="1:25" x14ac:dyDescent="0.3">
      <c r="A2174" s="1">
        <v>45513</v>
      </c>
      <c r="B2174" s="1" t="s">
        <v>2221</v>
      </c>
      <c r="C2174" s="1" t="s">
        <v>186</v>
      </c>
      <c r="D2174">
        <f>MONTH(StockData[[#This Row],[DATE]])</f>
        <v>8</v>
      </c>
      <c r="E2174">
        <v>2024</v>
      </c>
      <c r="F2174" t="s">
        <v>163</v>
      </c>
      <c r="G2174" t="str">
        <f>"Q"&amp;ROUNDUP(StockData[[#This Row],[Month Number]]/3,0)</f>
        <v>Q3</v>
      </c>
      <c r="H2174" s="1" t="s">
        <v>2069</v>
      </c>
      <c r="I2174" s="1" t="s">
        <v>1566</v>
      </c>
      <c r="J2174" t="s">
        <v>30</v>
      </c>
      <c r="K2174">
        <v>495.35</v>
      </c>
      <c r="L2174">
        <v>496.45</v>
      </c>
      <c r="M2174">
        <v>489.65</v>
      </c>
      <c r="N2174">
        <v>487.3</v>
      </c>
      <c r="O2174">
        <v>492</v>
      </c>
      <c r="P2174">
        <v>491.3</v>
      </c>
      <c r="Q2174">
        <v>492.02</v>
      </c>
      <c r="R2174">
        <v>3032974</v>
      </c>
      <c r="S2174">
        <v>1492275333.25</v>
      </c>
      <c r="T2174">
        <v>58877</v>
      </c>
      <c r="U2174">
        <v>1237184</v>
      </c>
      <c r="V2174">
        <v>40.79</v>
      </c>
      <c r="W2174" s="3">
        <f>StockData[[#This Row],[CLOSE]]-StockData[[#This Row],[PREV. CLOSE]]</f>
        <v>4</v>
      </c>
      <c r="X2174" s="2">
        <f>IFERROR((StockData[[#This Row],[CLOSE]]-StockData[[#This Row],[PREV. CLOSE]])/StockData[[#This Row],[PREV. CLOSE]],0)</f>
        <v>8.2084957931459063E-3</v>
      </c>
      <c r="Y2174" t="str">
        <f>IF(StockData[[#This Row],[Daily Return %]]&gt;0,"Gain",IF(StockData[[#This Row],[Daily Return %]]&lt;0,"Loss","No Change"))</f>
        <v>Gain</v>
      </c>
    </row>
    <row r="2175" spans="1:25" x14ac:dyDescent="0.3">
      <c r="A2175" s="1">
        <v>45516</v>
      </c>
      <c r="B2175" s="1" t="s">
        <v>2222</v>
      </c>
      <c r="C2175" s="1" t="s">
        <v>186</v>
      </c>
      <c r="D2175">
        <f>MONTH(StockData[[#This Row],[DATE]])</f>
        <v>8</v>
      </c>
      <c r="E2175">
        <v>2024</v>
      </c>
      <c r="F2175" t="s">
        <v>163</v>
      </c>
      <c r="G2175" t="str">
        <f>"Q"&amp;ROUNDUP(StockData[[#This Row],[Month Number]]/3,0)</f>
        <v>Q3</v>
      </c>
      <c r="H2175" s="1" t="s">
        <v>2069</v>
      </c>
      <c r="I2175" s="1" t="s">
        <v>1566</v>
      </c>
      <c r="J2175" t="s">
        <v>30</v>
      </c>
      <c r="K2175">
        <v>491.55</v>
      </c>
      <c r="L2175">
        <v>494</v>
      </c>
      <c r="M2175">
        <v>487.4</v>
      </c>
      <c r="N2175">
        <v>491.3</v>
      </c>
      <c r="O2175">
        <v>489.5</v>
      </c>
      <c r="P2175">
        <v>489.05</v>
      </c>
      <c r="Q2175">
        <v>490.3</v>
      </c>
      <c r="R2175">
        <v>3669234</v>
      </c>
      <c r="S2175">
        <v>1799007178.1500001</v>
      </c>
      <c r="T2175">
        <v>53159</v>
      </c>
      <c r="U2175">
        <v>1725407</v>
      </c>
      <c r="V2175">
        <v>47.02</v>
      </c>
      <c r="W2175" s="3">
        <f>StockData[[#This Row],[CLOSE]]-StockData[[#This Row],[PREV. CLOSE]]</f>
        <v>-2.25</v>
      </c>
      <c r="X2175" s="2">
        <f>IFERROR((StockData[[#This Row],[CLOSE]]-StockData[[#This Row],[PREV. CLOSE]])/StockData[[#This Row],[PREV. CLOSE]],0)</f>
        <v>-4.5796865458986365E-3</v>
      </c>
      <c r="Y2175" t="str">
        <f>IF(StockData[[#This Row],[Daily Return %]]&gt;0,"Gain",IF(StockData[[#This Row],[Daily Return %]]&lt;0,"Loss","No Change"))</f>
        <v>Loss</v>
      </c>
    </row>
    <row r="2176" spans="1:25" x14ac:dyDescent="0.3">
      <c r="A2176" s="1">
        <v>45517</v>
      </c>
      <c r="B2176" s="1" t="s">
        <v>2223</v>
      </c>
      <c r="C2176" s="1" t="s">
        <v>186</v>
      </c>
      <c r="D2176">
        <f>MONTH(StockData[[#This Row],[DATE]])</f>
        <v>8</v>
      </c>
      <c r="E2176">
        <v>2024</v>
      </c>
      <c r="F2176" t="s">
        <v>163</v>
      </c>
      <c r="G2176" t="str">
        <f>"Q"&amp;ROUNDUP(StockData[[#This Row],[Month Number]]/3,0)</f>
        <v>Q3</v>
      </c>
      <c r="H2176" s="1" t="s">
        <v>2069</v>
      </c>
      <c r="I2176" s="1" t="s">
        <v>1566</v>
      </c>
      <c r="J2176" t="s">
        <v>30</v>
      </c>
      <c r="K2176">
        <v>489.05</v>
      </c>
      <c r="L2176">
        <v>492.7</v>
      </c>
      <c r="M2176">
        <v>487.15</v>
      </c>
      <c r="N2176">
        <v>489.05</v>
      </c>
      <c r="O2176">
        <v>490.4</v>
      </c>
      <c r="P2176">
        <v>490.5</v>
      </c>
      <c r="Q2176">
        <v>490.35</v>
      </c>
      <c r="R2176">
        <v>3144709</v>
      </c>
      <c r="S2176">
        <v>1542011528.55</v>
      </c>
      <c r="T2176">
        <v>55702</v>
      </c>
      <c r="U2176">
        <v>1156277</v>
      </c>
      <c r="V2176">
        <v>36.770000000000003</v>
      </c>
      <c r="W2176" s="3">
        <f>StockData[[#This Row],[CLOSE]]-StockData[[#This Row],[PREV. CLOSE]]</f>
        <v>1.4499999999999886</v>
      </c>
      <c r="X2176" s="2">
        <f>IFERROR((StockData[[#This Row],[CLOSE]]-StockData[[#This Row],[PREV. CLOSE]])/StockData[[#This Row],[PREV. CLOSE]],0)</f>
        <v>2.9649320110417925E-3</v>
      </c>
      <c r="Y2176" t="str">
        <f>IF(StockData[[#This Row],[Daily Return %]]&gt;0,"Gain",IF(StockData[[#This Row],[Daily Return %]]&lt;0,"Loss","No Change"))</f>
        <v>Gain</v>
      </c>
    </row>
    <row r="2177" spans="1:25" x14ac:dyDescent="0.3">
      <c r="A2177" s="1">
        <v>45518</v>
      </c>
      <c r="B2177" s="1" t="s">
        <v>2224</v>
      </c>
      <c r="C2177" s="1" t="s">
        <v>186</v>
      </c>
      <c r="D2177">
        <f>MONTH(StockData[[#This Row],[DATE]])</f>
        <v>8</v>
      </c>
      <c r="E2177">
        <v>2024</v>
      </c>
      <c r="F2177" t="s">
        <v>163</v>
      </c>
      <c r="G2177" t="str">
        <f>"Q"&amp;ROUNDUP(StockData[[#This Row],[Month Number]]/3,0)</f>
        <v>Q3</v>
      </c>
      <c r="H2177" s="1" t="s">
        <v>2069</v>
      </c>
      <c r="I2177" s="1" t="s">
        <v>1566</v>
      </c>
      <c r="J2177" t="s">
        <v>30</v>
      </c>
      <c r="K2177">
        <v>493</v>
      </c>
      <c r="L2177">
        <v>496.85</v>
      </c>
      <c r="M2177">
        <v>490.45</v>
      </c>
      <c r="N2177">
        <v>490.5</v>
      </c>
      <c r="O2177">
        <v>495.7</v>
      </c>
      <c r="P2177">
        <v>495.15</v>
      </c>
      <c r="Q2177">
        <v>493.14</v>
      </c>
      <c r="R2177">
        <v>5560878</v>
      </c>
      <c r="S2177">
        <v>2742302149.5500002</v>
      </c>
      <c r="T2177">
        <v>81615</v>
      </c>
      <c r="U2177">
        <v>2802332</v>
      </c>
      <c r="V2177">
        <v>50.39</v>
      </c>
      <c r="W2177" s="3">
        <f>StockData[[#This Row],[CLOSE]]-StockData[[#This Row],[PREV. CLOSE]]</f>
        <v>4.6499999999999773</v>
      </c>
      <c r="X2177" s="2">
        <f>IFERROR((StockData[[#This Row],[CLOSE]]-StockData[[#This Row],[PREV. CLOSE]])/StockData[[#This Row],[PREV. CLOSE]],0)</f>
        <v>9.4801223241589745E-3</v>
      </c>
      <c r="Y2177" t="str">
        <f>IF(StockData[[#This Row],[Daily Return %]]&gt;0,"Gain",IF(StockData[[#This Row],[Daily Return %]]&lt;0,"Loss","No Change"))</f>
        <v>Gain</v>
      </c>
    </row>
    <row r="2178" spans="1:25" x14ac:dyDescent="0.3">
      <c r="A2178" s="1">
        <v>45520</v>
      </c>
      <c r="B2178" s="1" t="s">
        <v>2225</v>
      </c>
      <c r="C2178" s="1" t="s">
        <v>186</v>
      </c>
      <c r="D2178">
        <f>MONTH(StockData[[#This Row],[DATE]])</f>
        <v>8</v>
      </c>
      <c r="E2178">
        <v>2024</v>
      </c>
      <c r="F2178" t="s">
        <v>163</v>
      </c>
      <c r="G2178" t="str">
        <f>"Q"&amp;ROUNDUP(StockData[[#This Row],[Month Number]]/3,0)</f>
        <v>Q3</v>
      </c>
      <c r="H2178" s="1" t="s">
        <v>2069</v>
      </c>
      <c r="I2178" s="1" t="s">
        <v>1566</v>
      </c>
      <c r="J2178" t="s">
        <v>30</v>
      </c>
      <c r="K2178">
        <v>501</v>
      </c>
      <c r="L2178">
        <v>517.45000000000005</v>
      </c>
      <c r="M2178">
        <v>497.95</v>
      </c>
      <c r="N2178">
        <v>495.15</v>
      </c>
      <c r="O2178">
        <v>516.1</v>
      </c>
      <c r="P2178">
        <v>516.25</v>
      </c>
      <c r="Q2178">
        <v>510.99</v>
      </c>
      <c r="R2178">
        <v>12965570</v>
      </c>
      <c r="S2178">
        <v>6625267335.5500002</v>
      </c>
      <c r="T2178">
        <v>147094</v>
      </c>
      <c r="U2178">
        <v>4626618</v>
      </c>
      <c r="V2178">
        <v>35.68</v>
      </c>
      <c r="W2178" s="3">
        <f>StockData[[#This Row],[CLOSE]]-StockData[[#This Row],[PREV. CLOSE]]</f>
        <v>21.100000000000023</v>
      </c>
      <c r="X2178" s="2">
        <f>IFERROR((StockData[[#This Row],[CLOSE]]-StockData[[#This Row],[PREV. CLOSE]])/StockData[[#This Row],[PREV. CLOSE]],0)</f>
        <v>4.2613349490053569E-2</v>
      </c>
      <c r="Y2178" t="str">
        <f>IF(StockData[[#This Row],[Daily Return %]]&gt;0,"Gain",IF(StockData[[#This Row],[Daily Return %]]&lt;0,"Loss","No Change"))</f>
        <v>Gain</v>
      </c>
    </row>
    <row r="2179" spans="1:25" x14ac:dyDescent="0.3">
      <c r="A2179" s="1">
        <v>45523</v>
      </c>
      <c r="B2179" s="1" t="s">
        <v>2226</v>
      </c>
      <c r="C2179" s="1" t="s">
        <v>186</v>
      </c>
      <c r="D2179">
        <f>MONTH(StockData[[#This Row],[DATE]])</f>
        <v>8</v>
      </c>
      <c r="E2179">
        <v>2024</v>
      </c>
      <c r="F2179" t="s">
        <v>163</v>
      </c>
      <c r="G2179" t="str">
        <f>"Q"&amp;ROUNDUP(StockData[[#This Row],[Month Number]]/3,0)</f>
        <v>Q3</v>
      </c>
      <c r="H2179" s="1" t="s">
        <v>2069</v>
      </c>
      <c r="I2179" s="1" t="s">
        <v>1566</v>
      </c>
      <c r="J2179" t="s">
        <v>30</v>
      </c>
      <c r="K2179">
        <v>516</v>
      </c>
      <c r="L2179">
        <v>523.20000000000005</v>
      </c>
      <c r="M2179">
        <v>513.70000000000005</v>
      </c>
      <c r="N2179">
        <v>516.25</v>
      </c>
      <c r="O2179">
        <v>520</v>
      </c>
      <c r="P2179">
        <v>519.75</v>
      </c>
      <c r="Q2179">
        <v>519.73</v>
      </c>
      <c r="R2179">
        <v>5733281</v>
      </c>
      <c r="S2179">
        <v>2979756757.5500002</v>
      </c>
      <c r="T2179">
        <v>79050</v>
      </c>
      <c r="U2179">
        <v>2213314</v>
      </c>
      <c r="V2179">
        <v>38.6</v>
      </c>
      <c r="W2179" s="3">
        <f>StockData[[#This Row],[CLOSE]]-StockData[[#This Row],[PREV. CLOSE]]</f>
        <v>3.5</v>
      </c>
      <c r="X2179" s="2">
        <f>IFERROR((StockData[[#This Row],[CLOSE]]-StockData[[#This Row],[PREV. CLOSE]])/StockData[[#This Row],[PREV. CLOSE]],0)</f>
        <v>6.7796610169491523E-3</v>
      </c>
      <c r="Y2179" t="str">
        <f>IF(StockData[[#This Row],[Daily Return %]]&gt;0,"Gain",IF(StockData[[#This Row],[Daily Return %]]&lt;0,"Loss","No Change"))</f>
        <v>Gain</v>
      </c>
    </row>
    <row r="2180" spans="1:25" x14ac:dyDescent="0.3">
      <c r="A2180" s="1">
        <v>45524</v>
      </c>
      <c r="B2180" s="1" t="s">
        <v>2227</v>
      </c>
      <c r="C2180" s="1" t="s">
        <v>186</v>
      </c>
      <c r="D2180">
        <f>MONTH(StockData[[#This Row],[DATE]])</f>
        <v>8</v>
      </c>
      <c r="E2180">
        <v>2024</v>
      </c>
      <c r="F2180" t="s">
        <v>163</v>
      </c>
      <c r="G2180" t="str">
        <f>"Q"&amp;ROUNDUP(StockData[[#This Row],[Month Number]]/3,0)</f>
        <v>Q3</v>
      </c>
      <c r="H2180" s="1" t="s">
        <v>2069</v>
      </c>
      <c r="I2180" s="1" t="s">
        <v>1566</v>
      </c>
      <c r="J2180" t="s">
        <v>30</v>
      </c>
      <c r="K2180">
        <v>519.9</v>
      </c>
      <c r="L2180">
        <v>527.6</v>
      </c>
      <c r="M2180">
        <v>519.65</v>
      </c>
      <c r="N2180">
        <v>519.75</v>
      </c>
      <c r="O2180">
        <v>524.5</v>
      </c>
      <c r="P2180">
        <v>524.65</v>
      </c>
      <c r="Q2180">
        <v>524.52</v>
      </c>
      <c r="R2180">
        <v>4771906</v>
      </c>
      <c r="S2180">
        <v>2502951305.75</v>
      </c>
      <c r="T2180">
        <v>72550</v>
      </c>
      <c r="U2180">
        <v>1707519</v>
      </c>
      <c r="V2180">
        <v>35.78</v>
      </c>
      <c r="W2180" s="3">
        <f>StockData[[#This Row],[CLOSE]]-StockData[[#This Row],[PREV. CLOSE]]</f>
        <v>4.8999999999999773</v>
      </c>
      <c r="X2180" s="2">
        <f>IFERROR((StockData[[#This Row],[CLOSE]]-StockData[[#This Row],[PREV. CLOSE]])/StockData[[#This Row],[PREV. CLOSE]],0)</f>
        <v>9.4276094276093837E-3</v>
      </c>
      <c r="Y2180" t="str">
        <f>IF(StockData[[#This Row],[Daily Return %]]&gt;0,"Gain",IF(StockData[[#This Row],[Daily Return %]]&lt;0,"Loss","No Change"))</f>
        <v>Gain</v>
      </c>
    </row>
    <row r="2181" spans="1:25" x14ac:dyDescent="0.3">
      <c r="A2181" s="1">
        <v>45525</v>
      </c>
      <c r="B2181" s="1" t="s">
        <v>2228</v>
      </c>
      <c r="C2181" s="1" t="s">
        <v>186</v>
      </c>
      <c r="D2181">
        <f>MONTH(StockData[[#This Row],[DATE]])</f>
        <v>8</v>
      </c>
      <c r="E2181">
        <v>2024</v>
      </c>
      <c r="F2181" t="s">
        <v>163</v>
      </c>
      <c r="G2181" t="str">
        <f>"Q"&amp;ROUNDUP(StockData[[#This Row],[Month Number]]/3,0)</f>
        <v>Q3</v>
      </c>
      <c r="H2181" s="1" t="s">
        <v>2069</v>
      </c>
      <c r="I2181" s="1" t="s">
        <v>1566</v>
      </c>
      <c r="J2181" t="s">
        <v>30</v>
      </c>
      <c r="K2181">
        <v>523.4</v>
      </c>
      <c r="L2181">
        <v>528.1</v>
      </c>
      <c r="M2181">
        <v>521.04999999999995</v>
      </c>
      <c r="N2181">
        <v>524.65</v>
      </c>
      <c r="O2181">
        <v>528</v>
      </c>
      <c r="P2181">
        <v>526.35</v>
      </c>
      <c r="Q2181">
        <v>524.66</v>
      </c>
      <c r="R2181">
        <v>3227201</v>
      </c>
      <c r="S2181">
        <v>1693190755.55</v>
      </c>
      <c r="T2181">
        <v>62328</v>
      </c>
      <c r="U2181">
        <v>1544546</v>
      </c>
      <c r="V2181">
        <v>47.86</v>
      </c>
      <c r="W2181" s="3">
        <f>StockData[[#This Row],[CLOSE]]-StockData[[#This Row],[PREV. CLOSE]]</f>
        <v>1.7000000000000455</v>
      </c>
      <c r="X2181" s="2">
        <f>IFERROR((StockData[[#This Row],[CLOSE]]-StockData[[#This Row],[PREV. CLOSE]])/StockData[[#This Row],[PREV. CLOSE]],0)</f>
        <v>3.2402554083675698E-3</v>
      </c>
      <c r="Y2181" t="str">
        <f>IF(StockData[[#This Row],[Daily Return %]]&gt;0,"Gain",IF(StockData[[#This Row],[Daily Return %]]&lt;0,"Loss","No Change"))</f>
        <v>Gain</v>
      </c>
    </row>
    <row r="2182" spans="1:25" x14ac:dyDescent="0.3">
      <c r="A2182" s="1">
        <v>45526</v>
      </c>
      <c r="B2182" s="1" t="s">
        <v>2229</v>
      </c>
      <c r="C2182" s="1" t="s">
        <v>186</v>
      </c>
      <c r="D2182">
        <f>MONTH(StockData[[#This Row],[DATE]])</f>
        <v>8</v>
      </c>
      <c r="E2182">
        <v>2024</v>
      </c>
      <c r="F2182" t="s">
        <v>163</v>
      </c>
      <c r="G2182" t="str">
        <f>"Q"&amp;ROUNDUP(StockData[[#This Row],[Month Number]]/3,0)</f>
        <v>Q3</v>
      </c>
      <c r="H2182" s="1" t="s">
        <v>2069</v>
      </c>
      <c r="I2182" s="1" t="s">
        <v>1566</v>
      </c>
      <c r="J2182" t="s">
        <v>30</v>
      </c>
      <c r="K2182">
        <v>527.79999999999995</v>
      </c>
      <c r="L2182">
        <v>530.54999999999995</v>
      </c>
      <c r="M2182">
        <v>518.04999999999995</v>
      </c>
      <c r="N2182">
        <v>526.35</v>
      </c>
      <c r="O2182">
        <v>519.15</v>
      </c>
      <c r="P2182">
        <v>519</v>
      </c>
      <c r="Q2182">
        <v>523.97</v>
      </c>
      <c r="R2182">
        <v>5748253</v>
      </c>
      <c r="S2182">
        <v>3011912487</v>
      </c>
      <c r="T2182">
        <v>85781</v>
      </c>
      <c r="U2182">
        <v>2723757</v>
      </c>
      <c r="V2182">
        <v>47.38</v>
      </c>
      <c r="W2182" s="3">
        <f>StockData[[#This Row],[CLOSE]]-StockData[[#This Row],[PREV. CLOSE]]</f>
        <v>-7.3500000000000227</v>
      </c>
      <c r="X2182" s="2">
        <f>IFERROR((StockData[[#This Row],[CLOSE]]-StockData[[#This Row],[PREV. CLOSE]])/StockData[[#This Row],[PREV. CLOSE]],0)</f>
        <v>-1.3964092333998333E-2</v>
      </c>
      <c r="Y2182" t="str">
        <f>IF(StockData[[#This Row],[Daily Return %]]&gt;0,"Gain",IF(StockData[[#This Row],[Daily Return %]]&lt;0,"Loss","No Change"))</f>
        <v>Loss</v>
      </c>
    </row>
    <row r="2183" spans="1:25" x14ac:dyDescent="0.3">
      <c r="A2183" s="1">
        <v>45527</v>
      </c>
      <c r="B2183" s="1" t="s">
        <v>2230</v>
      </c>
      <c r="C2183" s="1" t="s">
        <v>186</v>
      </c>
      <c r="D2183">
        <f>MONTH(StockData[[#This Row],[DATE]])</f>
        <v>8</v>
      </c>
      <c r="E2183">
        <v>2024</v>
      </c>
      <c r="F2183" t="s">
        <v>163</v>
      </c>
      <c r="G2183" t="str">
        <f>"Q"&amp;ROUNDUP(StockData[[#This Row],[Month Number]]/3,0)</f>
        <v>Q3</v>
      </c>
      <c r="H2183" s="1" t="s">
        <v>2069</v>
      </c>
      <c r="I2183" s="1" t="s">
        <v>1566</v>
      </c>
      <c r="J2183" t="s">
        <v>30</v>
      </c>
      <c r="K2183">
        <v>519.9</v>
      </c>
      <c r="L2183">
        <v>521.45000000000005</v>
      </c>
      <c r="M2183">
        <v>511.35</v>
      </c>
      <c r="N2183">
        <v>519</v>
      </c>
      <c r="O2183">
        <v>513</v>
      </c>
      <c r="P2183">
        <v>512.4</v>
      </c>
      <c r="Q2183">
        <v>514.16999999999996</v>
      </c>
      <c r="R2183">
        <v>5638853</v>
      </c>
      <c r="S2183">
        <v>2899331237.6500001</v>
      </c>
      <c r="T2183">
        <v>71998</v>
      </c>
      <c r="U2183">
        <v>2151364</v>
      </c>
      <c r="V2183">
        <v>38.15</v>
      </c>
      <c r="W2183" s="3">
        <f>StockData[[#This Row],[CLOSE]]-StockData[[#This Row],[PREV. CLOSE]]</f>
        <v>-6.6000000000000227</v>
      </c>
      <c r="X2183" s="2">
        <f>IFERROR((StockData[[#This Row],[CLOSE]]-StockData[[#This Row],[PREV. CLOSE]])/StockData[[#This Row],[PREV. CLOSE]],0)</f>
        <v>-1.2716763005780391E-2</v>
      </c>
      <c r="Y2183" t="str">
        <f>IF(StockData[[#This Row],[Daily Return %]]&gt;0,"Gain",IF(StockData[[#This Row],[Daily Return %]]&lt;0,"Loss","No Change"))</f>
        <v>Loss</v>
      </c>
    </row>
    <row r="2184" spans="1:25" x14ac:dyDescent="0.3">
      <c r="A2184" s="1">
        <v>45530</v>
      </c>
      <c r="B2184" s="1" t="s">
        <v>2231</v>
      </c>
      <c r="C2184" s="1" t="s">
        <v>186</v>
      </c>
      <c r="D2184">
        <f>MONTH(StockData[[#This Row],[DATE]])</f>
        <v>8</v>
      </c>
      <c r="E2184">
        <v>2024</v>
      </c>
      <c r="F2184" t="s">
        <v>163</v>
      </c>
      <c r="G2184" t="str">
        <f>"Q"&amp;ROUNDUP(StockData[[#This Row],[Month Number]]/3,0)</f>
        <v>Q3</v>
      </c>
      <c r="H2184" s="1" t="s">
        <v>2069</v>
      </c>
      <c r="I2184" s="1" t="s">
        <v>1566</v>
      </c>
      <c r="J2184" t="s">
        <v>30</v>
      </c>
      <c r="K2184">
        <v>516</v>
      </c>
      <c r="L2184">
        <v>524.79999999999995</v>
      </c>
      <c r="M2184">
        <v>515.95000000000005</v>
      </c>
      <c r="N2184">
        <v>512.4</v>
      </c>
      <c r="O2184">
        <v>520.5</v>
      </c>
      <c r="P2184">
        <v>520</v>
      </c>
      <c r="Q2184">
        <v>521.85</v>
      </c>
      <c r="R2184">
        <v>8675690</v>
      </c>
      <c r="S2184">
        <v>4527422401.0500002</v>
      </c>
      <c r="T2184">
        <v>108967</v>
      </c>
      <c r="U2184">
        <v>2827637</v>
      </c>
      <c r="V2184">
        <v>32.590000000000003</v>
      </c>
      <c r="W2184" s="3">
        <f>StockData[[#This Row],[CLOSE]]-StockData[[#This Row],[PREV. CLOSE]]</f>
        <v>7.6000000000000227</v>
      </c>
      <c r="X2184" s="2">
        <f>IFERROR((StockData[[#This Row],[CLOSE]]-StockData[[#This Row],[PREV. CLOSE]])/StockData[[#This Row],[PREV. CLOSE]],0)</f>
        <v>1.4832162373146024E-2</v>
      </c>
      <c r="Y2184" t="str">
        <f>IF(StockData[[#This Row],[Daily Return %]]&gt;0,"Gain",IF(StockData[[#This Row],[Daily Return %]]&lt;0,"Loss","No Change"))</f>
        <v>Gain</v>
      </c>
    </row>
    <row r="2185" spans="1:25" x14ac:dyDescent="0.3">
      <c r="A2185" s="1">
        <v>45531</v>
      </c>
      <c r="B2185" s="1" t="s">
        <v>2232</v>
      </c>
      <c r="C2185" s="1" t="s">
        <v>186</v>
      </c>
      <c r="D2185">
        <f>MONTH(StockData[[#This Row],[DATE]])</f>
        <v>8</v>
      </c>
      <c r="E2185">
        <v>2024</v>
      </c>
      <c r="F2185" t="s">
        <v>163</v>
      </c>
      <c r="G2185" t="str">
        <f>"Q"&amp;ROUNDUP(StockData[[#This Row],[Month Number]]/3,0)</f>
        <v>Q3</v>
      </c>
      <c r="H2185" s="1" t="s">
        <v>2069</v>
      </c>
      <c r="I2185" s="1" t="s">
        <v>1566</v>
      </c>
      <c r="J2185" t="s">
        <v>30</v>
      </c>
      <c r="K2185">
        <v>520</v>
      </c>
      <c r="L2185">
        <v>523.25</v>
      </c>
      <c r="M2185">
        <v>516</v>
      </c>
      <c r="N2185">
        <v>520</v>
      </c>
      <c r="O2185">
        <v>517.20000000000005</v>
      </c>
      <c r="P2185">
        <v>517.15</v>
      </c>
      <c r="Q2185">
        <v>518.47</v>
      </c>
      <c r="R2185">
        <v>3982898</v>
      </c>
      <c r="S2185">
        <v>2065004421.7</v>
      </c>
      <c r="T2185">
        <v>58350</v>
      </c>
      <c r="U2185">
        <v>1962543</v>
      </c>
      <c r="V2185">
        <v>49.27</v>
      </c>
      <c r="W2185" s="3">
        <f>StockData[[#This Row],[CLOSE]]-StockData[[#This Row],[PREV. CLOSE]]</f>
        <v>-2.8500000000000227</v>
      </c>
      <c r="X2185" s="2">
        <f>IFERROR((StockData[[#This Row],[CLOSE]]-StockData[[#This Row],[PREV. CLOSE]])/StockData[[#This Row],[PREV. CLOSE]],0)</f>
        <v>-5.4807692307692743E-3</v>
      </c>
      <c r="Y2185" t="str">
        <f>IF(StockData[[#This Row],[Daily Return %]]&gt;0,"Gain",IF(StockData[[#This Row],[Daily Return %]]&lt;0,"Loss","No Change"))</f>
        <v>Loss</v>
      </c>
    </row>
    <row r="2186" spans="1:25" x14ac:dyDescent="0.3">
      <c r="A2186" s="1">
        <v>45532</v>
      </c>
      <c r="B2186" s="1" t="s">
        <v>2233</v>
      </c>
      <c r="C2186" s="1" t="s">
        <v>186</v>
      </c>
      <c r="D2186">
        <f>MONTH(StockData[[#This Row],[DATE]])</f>
        <v>8</v>
      </c>
      <c r="E2186">
        <v>2024</v>
      </c>
      <c r="F2186" t="s">
        <v>163</v>
      </c>
      <c r="G2186" t="str">
        <f>"Q"&amp;ROUNDUP(StockData[[#This Row],[Month Number]]/3,0)</f>
        <v>Q3</v>
      </c>
      <c r="H2186" s="1" t="s">
        <v>2069</v>
      </c>
      <c r="I2186" s="1" t="s">
        <v>1566</v>
      </c>
      <c r="J2186" t="s">
        <v>30</v>
      </c>
      <c r="K2186">
        <v>520</v>
      </c>
      <c r="L2186">
        <v>538.1</v>
      </c>
      <c r="M2186">
        <v>517.85</v>
      </c>
      <c r="N2186">
        <v>517.15</v>
      </c>
      <c r="O2186">
        <v>536.35</v>
      </c>
      <c r="P2186">
        <v>534.6</v>
      </c>
      <c r="Q2186">
        <v>532.55999999999995</v>
      </c>
      <c r="R2186">
        <v>17187783</v>
      </c>
      <c r="S2186">
        <v>9153517554.1000004</v>
      </c>
      <c r="T2186">
        <v>202576</v>
      </c>
      <c r="U2186">
        <v>5722914</v>
      </c>
      <c r="V2186">
        <v>33.299999999999997</v>
      </c>
      <c r="W2186" s="3">
        <f>StockData[[#This Row],[CLOSE]]-StockData[[#This Row],[PREV. CLOSE]]</f>
        <v>17.450000000000045</v>
      </c>
      <c r="X2186" s="2">
        <f>IFERROR((StockData[[#This Row],[CLOSE]]-StockData[[#This Row],[PREV. CLOSE]])/StockData[[#This Row],[PREV. CLOSE]],0)</f>
        <v>3.3742627864256108E-2</v>
      </c>
      <c r="Y2186" t="str">
        <f>IF(StockData[[#This Row],[Daily Return %]]&gt;0,"Gain",IF(StockData[[#This Row],[Daily Return %]]&lt;0,"Loss","No Change"))</f>
        <v>Gain</v>
      </c>
    </row>
    <row r="2187" spans="1:25" x14ac:dyDescent="0.3">
      <c r="A2187" s="1">
        <v>45533</v>
      </c>
      <c r="B2187" s="1" t="s">
        <v>2234</v>
      </c>
      <c r="C2187" s="1" t="s">
        <v>186</v>
      </c>
      <c r="D2187">
        <f>MONTH(StockData[[#This Row],[DATE]])</f>
        <v>8</v>
      </c>
      <c r="E2187">
        <v>2024</v>
      </c>
      <c r="F2187" t="s">
        <v>163</v>
      </c>
      <c r="G2187" t="str">
        <f>"Q"&amp;ROUNDUP(StockData[[#This Row],[Month Number]]/3,0)</f>
        <v>Q3</v>
      </c>
      <c r="H2187" s="1" t="s">
        <v>2069</v>
      </c>
      <c r="I2187" s="1" t="s">
        <v>1566</v>
      </c>
      <c r="J2187" t="s">
        <v>30</v>
      </c>
      <c r="K2187">
        <v>535</v>
      </c>
      <c r="L2187">
        <v>541.95000000000005</v>
      </c>
      <c r="M2187">
        <v>534.04999999999995</v>
      </c>
      <c r="N2187">
        <v>534.6</v>
      </c>
      <c r="O2187">
        <v>538.79999999999995</v>
      </c>
      <c r="P2187">
        <v>538.70000000000005</v>
      </c>
      <c r="Q2187">
        <v>537.86</v>
      </c>
      <c r="R2187">
        <v>12842659</v>
      </c>
      <c r="S2187">
        <v>6907557608.3000002</v>
      </c>
      <c r="T2187">
        <v>191366</v>
      </c>
      <c r="U2187">
        <v>4505232</v>
      </c>
      <c r="V2187">
        <v>35.08</v>
      </c>
      <c r="W2187" s="3">
        <f>StockData[[#This Row],[CLOSE]]-StockData[[#This Row],[PREV. CLOSE]]</f>
        <v>4.1000000000000227</v>
      </c>
      <c r="X2187" s="2">
        <f>IFERROR((StockData[[#This Row],[CLOSE]]-StockData[[#This Row],[PREV. CLOSE]])/StockData[[#This Row],[PREV. CLOSE]],0)</f>
        <v>7.6692854470632671E-3</v>
      </c>
      <c r="Y2187" t="str">
        <f>IF(StockData[[#This Row],[Daily Return %]]&gt;0,"Gain",IF(StockData[[#This Row],[Daily Return %]]&lt;0,"Loss","No Change"))</f>
        <v>Gain</v>
      </c>
    </row>
    <row r="2188" spans="1:25" x14ac:dyDescent="0.3">
      <c r="A2188" s="1">
        <v>45534</v>
      </c>
      <c r="B2188" s="1" t="s">
        <v>2235</v>
      </c>
      <c r="C2188" s="1" t="s">
        <v>186</v>
      </c>
      <c r="D2188">
        <f>MONTH(StockData[[#This Row],[DATE]])</f>
        <v>8</v>
      </c>
      <c r="E2188">
        <v>2024</v>
      </c>
      <c r="F2188" t="s">
        <v>163</v>
      </c>
      <c r="G2188" t="str">
        <f>"Q"&amp;ROUNDUP(StockData[[#This Row],[Month Number]]/3,0)</f>
        <v>Q3</v>
      </c>
      <c r="H2188" s="1" t="s">
        <v>2069</v>
      </c>
      <c r="I2188" s="1" t="s">
        <v>1566</v>
      </c>
      <c r="J2188" t="s">
        <v>30</v>
      </c>
      <c r="K2188">
        <v>541.70000000000005</v>
      </c>
      <c r="L2188">
        <v>542</v>
      </c>
      <c r="M2188">
        <v>535.70000000000005</v>
      </c>
      <c r="N2188">
        <v>538.70000000000005</v>
      </c>
      <c r="O2188">
        <v>539.04999999999995</v>
      </c>
      <c r="P2188">
        <v>538.4</v>
      </c>
      <c r="Q2188">
        <v>538.5</v>
      </c>
      <c r="R2188">
        <v>9717402</v>
      </c>
      <c r="S2188">
        <v>5232795744.6000004</v>
      </c>
      <c r="T2188">
        <v>95523</v>
      </c>
      <c r="U2188">
        <v>6382372</v>
      </c>
      <c r="V2188">
        <v>65.680000000000007</v>
      </c>
      <c r="W2188" s="3">
        <f>StockData[[#This Row],[CLOSE]]-StockData[[#This Row],[PREV. CLOSE]]</f>
        <v>-0.30000000000006821</v>
      </c>
      <c r="X2188" s="2">
        <f>IFERROR((StockData[[#This Row],[CLOSE]]-StockData[[#This Row],[PREV. CLOSE]])/StockData[[#This Row],[PREV. CLOSE]],0)</f>
        <v>-5.5689623166895895E-4</v>
      </c>
      <c r="Y2188" t="str">
        <f>IF(StockData[[#This Row],[Daily Return %]]&gt;0,"Gain",IF(StockData[[#This Row],[Daily Return %]]&lt;0,"Loss","No Change"))</f>
        <v>Loss</v>
      </c>
    </row>
    <row r="2189" spans="1:25" x14ac:dyDescent="0.3">
      <c r="A2189" s="1">
        <v>45537</v>
      </c>
      <c r="B2189" s="1" t="s">
        <v>2236</v>
      </c>
      <c r="C2189" s="1" t="s">
        <v>208</v>
      </c>
      <c r="D2189">
        <f>MONTH(StockData[[#This Row],[DATE]])</f>
        <v>9</v>
      </c>
      <c r="E2189">
        <v>2024</v>
      </c>
      <c r="F2189" t="s">
        <v>163</v>
      </c>
      <c r="G2189" t="str">
        <f>"Q"&amp;ROUNDUP(StockData[[#This Row],[Month Number]]/3,0)</f>
        <v>Q3</v>
      </c>
      <c r="H2189" s="1" t="s">
        <v>2069</v>
      </c>
      <c r="I2189" s="1" t="s">
        <v>1566</v>
      </c>
      <c r="J2189" t="s">
        <v>30</v>
      </c>
      <c r="K2189">
        <v>538.4</v>
      </c>
      <c r="L2189">
        <v>542</v>
      </c>
      <c r="M2189">
        <v>531.85</v>
      </c>
      <c r="N2189">
        <v>538.4</v>
      </c>
      <c r="O2189">
        <v>532.5</v>
      </c>
      <c r="P2189">
        <v>532.45000000000005</v>
      </c>
      <c r="Q2189">
        <v>534.85</v>
      </c>
      <c r="R2189">
        <v>7867991</v>
      </c>
      <c r="S2189">
        <v>4208186458.0500002</v>
      </c>
      <c r="T2189">
        <v>89740</v>
      </c>
      <c r="U2189">
        <v>4833493</v>
      </c>
      <c r="V2189">
        <v>61.43</v>
      </c>
      <c r="W2189" s="3">
        <f>StockData[[#This Row],[CLOSE]]-StockData[[#This Row],[PREV. CLOSE]]</f>
        <v>-5.9499999999999318</v>
      </c>
      <c r="X2189" s="2">
        <f>IFERROR((StockData[[#This Row],[CLOSE]]-StockData[[#This Row],[PREV. CLOSE]])/StockData[[#This Row],[PREV. CLOSE]],0)</f>
        <v>-1.1051263001485758E-2</v>
      </c>
      <c r="Y2189" t="str">
        <f>IF(StockData[[#This Row],[Daily Return %]]&gt;0,"Gain",IF(StockData[[#This Row],[Daily Return %]]&lt;0,"Loss","No Change"))</f>
        <v>Loss</v>
      </c>
    </row>
    <row r="2190" spans="1:25" x14ac:dyDescent="0.3">
      <c r="A2190" s="1">
        <v>45538</v>
      </c>
      <c r="B2190" s="1" t="s">
        <v>2237</v>
      </c>
      <c r="C2190" s="1" t="s">
        <v>208</v>
      </c>
      <c r="D2190">
        <f>MONTH(StockData[[#This Row],[DATE]])</f>
        <v>9</v>
      </c>
      <c r="E2190">
        <v>2024</v>
      </c>
      <c r="F2190" t="s">
        <v>163</v>
      </c>
      <c r="G2190" t="str">
        <f>"Q"&amp;ROUNDUP(StockData[[#This Row],[Month Number]]/3,0)</f>
        <v>Q3</v>
      </c>
      <c r="H2190" s="1" t="s">
        <v>2069</v>
      </c>
      <c r="I2190" s="1" t="s">
        <v>1566</v>
      </c>
      <c r="J2190" t="s">
        <v>30</v>
      </c>
      <c r="K2190">
        <v>533</v>
      </c>
      <c r="L2190">
        <v>540.85</v>
      </c>
      <c r="M2190">
        <v>529.5</v>
      </c>
      <c r="N2190">
        <v>532.45000000000005</v>
      </c>
      <c r="O2190">
        <v>535</v>
      </c>
      <c r="P2190">
        <v>536.04999999999995</v>
      </c>
      <c r="Q2190">
        <v>536.58000000000004</v>
      </c>
      <c r="R2190">
        <v>7528343</v>
      </c>
      <c r="S2190">
        <v>4039558285.9000001</v>
      </c>
      <c r="T2190">
        <v>107595</v>
      </c>
      <c r="U2190">
        <v>3361991</v>
      </c>
      <c r="V2190">
        <v>44.66</v>
      </c>
      <c r="W2190" s="3">
        <f>StockData[[#This Row],[CLOSE]]-StockData[[#This Row],[PREV. CLOSE]]</f>
        <v>3.5999999999999091</v>
      </c>
      <c r="X2190" s="2">
        <f>IFERROR((StockData[[#This Row],[CLOSE]]-StockData[[#This Row],[PREV. CLOSE]])/StockData[[#This Row],[PREV. CLOSE]],0)</f>
        <v>6.7611982345758452E-3</v>
      </c>
      <c r="Y2190" t="str">
        <f>IF(StockData[[#This Row],[Daily Return %]]&gt;0,"Gain",IF(StockData[[#This Row],[Daily Return %]]&lt;0,"Loss","No Change"))</f>
        <v>Gain</v>
      </c>
    </row>
    <row r="2191" spans="1:25" x14ac:dyDescent="0.3">
      <c r="A2191" s="1">
        <v>45539</v>
      </c>
      <c r="B2191" s="1" t="s">
        <v>2238</v>
      </c>
      <c r="C2191" s="1" t="s">
        <v>208</v>
      </c>
      <c r="D2191">
        <f>MONTH(StockData[[#This Row],[DATE]])</f>
        <v>9</v>
      </c>
      <c r="E2191">
        <v>2024</v>
      </c>
      <c r="F2191" t="s">
        <v>163</v>
      </c>
      <c r="G2191" t="str">
        <f>"Q"&amp;ROUNDUP(StockData[[#This Row],[Month Number]]/3,0)</f>
        <v>Q3</v>
      </c>
      <c r="H2191" s="1" t="s">
        <v>2069</v>
      </c>
      <c r="I2191" s="1" t="s">
        <v>1566</v>
      </c>
      <c r="J2191" t="s">
        <v>30</v>
      </c>
      <c r="K2191">
        <v>528</v>
      </c>
      <c r="L2191">
        <v>528.25</v>
      </c>
      <c r="M2191">
        <v>516.75</v>
      </c>
      <c r="N2191">
        <v>536.04999999999995</v>
      </c>
      <c r="O2191">
        <v>519.65</v>
      </c>
      <c r="P2191">
        <v>519.15</v>
      </c>
      <c r="Q2191">
        <v>520.25</v>
      </c>
      <c r="R2191">
        <v>10201064</v>
      </c>
      <c r="S2191">
        <v>5307153537.6499996</v>
      </c>
      <c r="T2191">
        <v>120722</v>
      </c>
      <c r="U2191">
        <v>4776336</v>
      </c>
      <c r="V2191">
        <v>46.82</v>
      </c>
      <c r="W2191" s="3">
        <f>StockData[[#This Row],[CLOSE]]-StockData[[#This Row],[PREV. CLOSE]]</f>
        <v>-16.899999999999977</v>
      </c>
      <c r="X2191" s="2">
        <f>IFERROR((StockData[[#This Row],[CLOSE]]-StockData[[#This Row],[PREV. CLOSE]])/StockData[[#This Row],[PREV. CLOSE]],0)</f>
        <v>-3.1526909803189958E-2</v>
      </c>
      <c r="Y2191" t="str">
        <f>IF(StockData[[#This Row],[Daily Return %]]&gt;0,"Gain",IF(StockData[[#This Row],[Daily Return %]]&lt;0,"Loss","No Change"))</f>
        <v>Loss</v>
      </c>
    </row>
    <row r="2192" spans="1:25" x14ac:dyDescent="0.3">
      <c r="A2192" s="1">
        <v>45540</v>
      </c>
      <c r="B2192" s="1" t="s">
        <v>2239</v>
      </c>
      <c r="C2192" s="1" t="s">
        <v>208</v>
      </c>
      <c r="D2192">
        <f>MONTH(StockData[[#This Row],[DATE]])</f>
        <v>9</v>
      </c>
      <c r="E2192">
        <v>2024</v>
      </c>
      <c r="F2192" t="s">
        <v>163</v>
      </c>
      <c r="G2192" t="str">
        <f>"Q"&amp;ROUNDUP(StockData[[#This Row],[Month Number]]/3,0)</f>
        <v>Q3</v>
      </c>
      <c r="H2192" s="1" t="s">
        <v>2069</v>
      </c>
      <c r="I2192" s="1" t="s">
        <v>1566</v>
      </c>
      <c r="J2192" t="s">
        <v>30</v>
      </c>
      <c r="K2192">
        <v>521.20000000000005</v>
      </c>
      <c r="L2192">
        <v>526</v>
      </c>
      <c r="M2192">
        <v>519.5</v>
      </c>
      <c r="N2192">
        <v>519.15</v>
      </c>
      <c r="O2192">
        <v>525.15</v>
      </c>
      <c r="P2192">
        <v>524.85</v>
      </c>
      <c r="Q2192">
        <v>523.09</v>
      </c>
      <c r="R2192">
        <v>6034559</v>
      </c>
      <c r="S2192">
        <v>3156641272.0999999</v>
      </c>
      <c r="T2192">
        <v>69496</v>
      </c>
      <c r="U2192">
        <v>2908596</v>
      </c>
      <c r="V2192">
        <v>48.2</v>
      </c>
      <c r="W2192" s="3">
        <f>StockData[[#This Row],[CLOSE]]-StockData[[#This Row],[PREV. CLOSE]]</f>
        <v>5.7000000000000455</v>
      </c>
      <c r="X2192" s="2">
        <f>IFERROR((StockData[[#This Row],[CLOSE]]-StockData[[#This Row],[PREV. CLOSE]])/StockData[[#This Row],[PREV. CLOSE]],0)</f>
        <v>1.0979485697775298E-2</v>
      </c>
      <c r="Y2192" t="str">
        <f>IF(StockData[[#This Row],[Daily Return %]]&gt;0,"Gain",IF(StockData[[#This Row],[Daily Return %]]&lt;0,"Loss","No Change"))</f>
        <v>Gain</v>
      </c>
    </row>
    <row r="2193" spans="1:25" x14ac:dyDescent="0.3">
      <c r="A2193" s="1">
        <v>45541</v>
      </c>
      <c r="B2193" s="1" t="s">
        <v>2240</v>
      </c>
      <c r="C2193" s="1" t="s">
        <v>208</v>
      </c>
      <c r="D2193">
        <f>MONTH(StockData[[#This Row],[DATE]])</f>
        <v>9</v>
      </c>
      <c r="E2193">
        <v>2024</v>
      </c>
      <c r="F2193" t="s">
        <v>163</v>
      </c>
      <c r="G2193" t="str">
        <f>"Q"&amp;ROUNDUP(StockData[[#This Row],[Month Number]]/3,0)</f>
        <v>Q3</v>
      </c>
      <c r="H2193" s="1" t="s">
        <v>2069</v>
      </c>
      <c r="I2193" s="1" t="s">
        <v>1566</v>
      </c>
      <c r="J2193" t="s">
        <v>30</v>
      </c>
      <c r="K2193">
        <v>524.85</v>
      </c>
      <c r="L2193">
        <v>529.9</v>
      </c>
      <c r="M2193">
        <v>518.45000000000005</v>
      </c>
      <c r="N2193">
        <v>524.85</v>
      </c>
      <c r="O2193">
        <v>521.5</v>
      </c>
      <c r="P2193">
        <v>520.6</v>
      </c>
      <c r="Q2193">
        <v>522.96</v>
      </c>
      <c r="R2193">
        <v>7289977</v>
      </c>
      <c r="S2193">
        <v>3812359008.0500002</v>
      </c>
      <c r="T2193">
        <v>87136</v>
      </c>
      <c r="U2193">
        <v>3270872</v>
      </c>
      <c r="V2193">
        <v>44.87</v>
      </c>
      <c r="W2193" s="3">
        <f>StockData[[#This Row],[CLOSE]]-StockData[[#This Row],[PREV. CLOSE]]</f>
        <v>-4.25</v>
      </c>
      <c r="X2193" s="2">
        <f>IFERROR((StockData[[#This Row],[CLOSE]]-StockData[[#This Row],[PREV. CLOSE]])/StockData[[#This Row],[PREV. CLOSE]],0)</f>
        <v>-8.0975516814327901E-3</v>
      </c>
      <c r="Y2193" t="str">
        <f>IF(StockData[[#This Row],[Daily Return %]]&gt;0,"Gain",IF(StockData[[#This Row],[Daily Return %]]&lt;0,"Loss","No Change"))</f>
        <v>Loss</v>
      </c>
    </row>
    <row r="2194" spans="1:25" x14ac:dyDescent="0.3">
      <c r="A2194" s="1">
        <v>45544</v>
      </c>
      <c r="B2194" s="1" t="s">
        <v>2241</v>
      </c>
      <c r="C2194" s="1" t="s">
        <v>208</v>
      </c>
      <c r="D2194">
        <f>MONTH(StockData[[#This Row],[DATE]])</f>
        <v>9</v>
      </c>
      <c r="E2194">
        <v>2024</v>
      </c>
      <c r="F2194" t="s">
        <v>163</v>
      </c>
      <c r="G2194" t="str">
        <f>"Q"&amp;ROUNDUP(StockData[[#This Row],[Month Number]]/3,0)</f>
        <v>Q3</v>
      </c>
      <c r="H2194" s="1" t="s">
        <v>2069</v>
      </c>
      <c r="I2194" s="1" t="s">
        <v>1566</v>
      </c>
      <c r="J2194" t="s">
        <v>30</v>
      </c>
      <c r="K2194">
        <v>517.1</v>
      </c>
      <c r="L2194">
        <v>521.75</v>
      </c>
      <c r="M2194">
        <v>513.45000000000005</v>
      </c>
      <c r="N2194">
        <v>520.6</v>
      </c>
      <c r="O2194">
        <v>516.5</v>
      </c>
      <c r="P2194">
        <v>514.85</v>
      </c>
      <c r="Q2194">
        <v>517.42999999999995</v>
      </c>
      <c r="R2194">
        <v>5959770</v>
      </c>
      <c r="S2194">
        <v>3083740128.25</v>
      </c>
      <c r="T2194">
        <v>61816</v>
      </c>
      <c r="U2194">
        <v>3150194</v>
      </c>
      <c r="V2194">
        <v>52.86</v>
      </c>
      <c r="W2194" s="3">
        <f>StockData[[#This Row],[CLOSE]]-StockData[[#This Row],[PREV. CLOSE]]</f>
        <v>-5.75</v>
      </c>
      <c r="X2194" s="2">
        <f>IFERROR((StockData[[#This Row],[CLOSE]]-StockData[[#This Row],[PREV. CLOSE]])/StockData[[#This Row],[PREV. CLOSE]],0)</f>
        <v>-1.104494813676527E-2</v>
      </c>
      <c r="Y2194" t="str">
        <f>IF(StockData[[#This Row],[Daily Return %]]&gt;0,"Gain",IF(StockData[[#This Row],[Daily Return %]]&lt;0,"Loss","No Change"))</f>
        <v>Loss</v>
      </c>
    </row>
    <row r="2195" spans="1:25" x14ac:dyDescent="0.3">
      <c r="A2195" s="1">
        <v>45545</v>
      </c>
      <c r="B2195" s="1" t="s">
        <v>2242</v>
      </c>
      <c r="C2195" s="1" t="s">
        <v>208</v>
      </c>
      <c r="D2195">
        <f>MONTH(StockData[[#This Row],[DATE]])</f>
        <v>9</v>
      </c>
      <c r="E2195">
        <v>2024</v>
      </c>
      <c r="F2195" t="s">
        <v>163</v>
      </c>
      <c r="G2195" t="str">
        <f>"Q"&amp;ROUNDUP(StockData[[#This Row],[Month Number]]/3,0)</f>
        <v>Q3</v>
      </c>
      <c r="H2195" s="1" t="s">
        <v>2069</v>
      </c>
      <c r="I2195" s="1" t="s">
        <v>1566</v>
      </c>
      <c r="J2195" t="s">
        <v>30</v>
      </c>
      <c r="K2195">
        <v>516.79999999999995</v>
      </c>
      <c r="L2195">
        <v>528</v>
      </c>
      <c r="M2195">
        <v>514</v>
      </c>
      <c r="N2195">
        <v>514.85</v>
      </c>
      <c r="O2195">
        <v>525.25</v>
      </c>
      <c r="P2195">
        <v>525.75</v>
      </c>
      <c r="Q2195">
        <v>521.92999999999995</v>
      </c>
      <c r="R2195">
        <v>5143636</v>
      </c>
      <c r="S2195">
        <v>2684613353.8499999</v>
      </c>
      <c r="T2195">
        <v>81752</v>
      </c>
      <c r="U2195">
        <v>1896892</v>
      </c>
      <c r="V2195">
        <v>36.880000000000003</v>
      </c>
      <c r="W2195" s="3">
        <f>StockData[[#This Row],[CLOSE]]-StockData[[#This Row],[PREV. CLOSE]]</f>
        <v>10.899999999999977</v>
      </c>
      <c r="X2195" s="2">
        <f>IFERROR((StockData[[#This Row],[CLOSE]]-StockData[[#This Row],[PREV. CLOSE]])/StockData[[#This Row],[PREV. CLOSE]],0)</f>
        <v>2.1171214916966063E-2</v>
      </c>
      <c r="Y2195" t="str">
        <f>IF(StockData[[#This Row],[Daily Return %]]&gt;0,"Gain",IF(StockData[[#This Row],[Daily Return %]]&lt;0,"Loss","No Change"))</f>
        <v>Gain</v>
      </c>
    </row>
    <row r="2196" spans="1:25" x14ac:dyDescent="0.3">
      <c r="A2196" s="1">
        <v>45546</v>
      </c>
      <c r="B2196" s="1" t="s">
        <v>2243</v>
      </c>
      <c r="C2196" s="1" t="s">
        <v>208</v>
      </c>
      <c r="D2196">
        <f>MONTH(StockData[[#This Row],[DATE]])</f>
        <v>9</v>
      </c>
      <c r="E2196">
        <v>2024</v>
      </c>
      <c r="F2196" t="s">
        <v>163</v>
      </c>
      <c r="G2196" t="str">
        <f>"Q"&amp;ROUNDUP(StockData[[#This Row],[Month Number]]/3,0)</f>
        <v>Q3</v>
      </c>
      <c r="H2196" s="1" t="s">
        <v>2069</v>
      </c>
      <c r="I2196" s="1" t="s">
        <v>1566</v>
      </c>
      <c r="J2196" t="s">
        <v>30</v>
      </c>
      <c r="K2196">
        <v>525</v>
      </c>
      <c r="L2196">
        <v>526.25</v>
      </c>
      <c r="M2196">
        <v>513.25</v>
      </c>
      <c r="N2196">
        <v>525.75</v>
      </c>
      <c r="O2196">
        <v>516</v>
      </c>
      <c r="P2196">
        <v>514.35</v>
      </c>
      <c r="Q2196">
        <v>518.96</v>
      </c>
      <c r="R2196">
        <v>4130762</v>
      </c>
      <c r="S2196">
        <v>2143716775.95</v>
      </c>
      <c r="T2196">
        <v>74007</v>
      </c>
      <c r="U2196">
        <v>1754751</v>
      </c>
      <c r="V2196">
        <v>42.48</v>
      </c>
      <c r="W2196" s="3">
        <f>StockData[[#This Row],[CLOSE]]-StockData[[#This Row],[PREV. CLOSE]]</f>
        <v>-11.399999999999977</v>
      </c>
      <c r="X2196" s="2">
        <f>IFERROR((StockData[[#This Row],[CLOSE]]-StockData[[#This Row],[PREV. CLOSE]])/StockData[[#This Row],[PREV. CLOSE]],0)</f>
        <v>-2.1683309557774564E-2</v>
      </c>
      <c r="Y2196" t="str">
        <f>IF(StockData[[#This Row],[Daily Return %]]&gt;0,"Gain",IF(StockData[[#This Row],[Daily Return %]]&lt;0,"Loss","No Change"))</f>
        <v>Loss</v>
      </c>
    </row>
    <row r="2197" spans="1:25" x14ac:dyDescent="0.3">
      <c r="A2197" s="1">
        <v>45547</v>
      </c>
      <c r="B2197" s="1" t="s">
        <v>2244</v>
      </c>
      <c r="C2197" s="1" t="s">
        <v>208</v>
      </c>
      <c r="D2197">
        <f>MONTH(StockData[[#This Row],[DATE]])</f>
        <v>9</v>
      </c>
      <c r="E2197">
        <v>2024</v>
      </c>
      <c r="F2197" t="s">
        <v>163</v>
      </c>
      <c r="G2197" t="str">
        <f>"Q"&amp;ROUNDUP(StockData[[#This Row],[Month Number]]/3,0)</f>
        <v>Q3</v>
      </c>
      <c r="H2197" s="1" t="s">
        <v>2069</v>
      </c>
      <c r="I2197" s="1" t="s">
        <v>1566</v>
      </c>
      <c r="J2197" t="s">
        <v>30</v>
      </c>
      <c r="K2197">
        <v>520.45000000000005</v>
      </c>
      <c r="L2197">
        <v>532</v>
      </c>
      <c r="M2197">
        <v>517.75</v>
      </c>
      <c r="N2197">
        <v>514.35</v>
      </c>
      <c r="O2197">
        <v>528.5</v>
      </c>
      <c r="P2197">
        <v>530.04999999999995</v>
      </c>
      <c r="Q2197">
        <v>525.53</v>
      </c>
      <c r="R2197">
        <v>7889737</v>
      </c>
      <c r="S2197">
        <v>4146286007.6500001</v>
      </c>
      <c r="T2197">
        <v>167465</v>
      </c>
      <c r="U2197">
        <v>3401408</v>
      </c>
      <c r="V2197">
        <v>43.11</v>
      </c>
      <c r="W2197" s="3">
        <f>StockData[[#This Row],[CLOSE]]-StockData[[#This Row],[PREV. CLOSE]]</f>
        <v>15.699999999999932</v>
      </c>
      <c r="X2197" s="2">
        <f>IFERROR((StockData[[#This Row],[CLOSE]]-StockData[[#This Row],[PREV. CLOSE]])/StockData[[#This Row],[PREV. CLOSE]],0)</f>
        <v>3.0523962282492333E-2</v>
      </c>
      <c r="Y2197" t="str">
        <f>IF(StockData[[#This Row],[Daily Return %]]&gt;0,"Gain",IF(StockData[[#This Row],[Daily Return %]]&lt;0,"Loss","No Change"))</f>
        <v>Gain</v>
      </c>
    </row>
    <row r="2198" spans="1:25" x14ac:dyDescent="0.3">
      <c r="A2198" s="1">
        <v>45548</v>
      </c>
      <c r="B2198" s="1" t="s">
        <v>2245</v>
      </c>
      <c r="C2198" s="1" t="s">
        <v>208</v>
      </c>
      <c r="D2198">
        <f>MONTH(StockData[[#This Row],[DATE]])</f>
        <v>9</v>
      </c>
      <c r="E2198">
        <v>2024</v>
      </c>
      <c r="F2198" t="s">
        <v>163</v>
      </c>
      <c r="G2198" t="str">
        <f>"Q"&amp;ROUNDUP(StockData[[#This Row],[Month Number]]/3,0)</f>
        <v>Q3</v>
      </c>
      <c r="H2198" s="1" t="s">
        <v>2069</v>
      </c>
      <c r="I2198" s="1" t="s">
        <v>1566</v>
      </c>
      <c r="J2198" t="s">
        <v>30</v>
      </c>
      <c r="K2198">
        <v>533.79999999999995</v>
      </c>
      <c r="L2198">
        <v>552.5</v>
      </c>
      <c r="M2198">
        <v>530.85</v>
      </c>
      <c r="N2198">
        <v>530.04999999999995</v>
      </c>
      <c r="O2198">
        <v>550.1</v>
      </c>
      <c r="P2198">
        <v>550.6</v>
      </c>
      <c r="Q2198">
        <v>546.67999999999995</v>
      </c>
      <c r="R2198">
        <v>17959853</v>
      </c>
      <c r="S2198">
        <v>9818272121.4500008</v>
      </c>
      <c r="T2198">
        <v>212317</v>
      </c>
      <c r="U2198">
        <v>5550499</v>
      </c>
      <c r="V2198">
        <v>30.91</v>
      </c>
      <c r="W2198" s="3">
        <f>StockData[[#This Row],[CLOSE]]-StockData[[#This Row],[PREV. CLOSE]]</f>
        <v>20.550000000000068</v>
      </c>
      <c r="X2198" s="2">
        <f>IFERROR((StockData[[#This Row],[CLOSE]]-StockData[[#This Row],[PREV. CLOSE]])/StockData[[#This Row],[PREV. CLOSE]],0)</f>
        <v>3.8769927365343022E-2</v>
      </c>
      <c r="Y2198" t="str">
        <f>IF(StockData[[#This Row],[Daily Return %]]&gt;0,"Gain",IF(StockData[[#This Row],[Daily Return %]]&lt;0,"Loss","No Change"))</f>
        <v>Gain</v>
      </c>
    </row>
    <row r="2199" spans="1:25" x14ac:dyDescent="0.3">
      <c r="A2199" s="1">
        <v>45551</v>
      </c>
      <c r="B2199" s="1" t="s">
        <v>2246</v>
      </c>
      <c r="C2199" s="1" t="s">
        <v>208</v>
      </c>
      <c r="D2199">
        <f>MONTH(StockData[[#This Row],[DATE]])</f>
        <v>9</v>
      </c>
      <c r="E2199">
        <v>2024</v>
      </c>
      <c r="F2199" t="s">
        <v>163</v>
      </c>
      <c r="G2199" t="str">
        <f>"Q"&amp;ROUNDUP(StockData[[#This Row],[Month Number]]/3,0)</f>
        <v>Q3</v>
      </c>
      <c r="H2199" s="1" t="s">
        <v>2069</v>
      </c>
      <c r="I2199" s="1" t="s">
        <v>1566</v>
      </c>
      <c r="J2199" t="s">
        <v>30</v>
      </c>
      <c r="K2199">
        <v>553</v>
      </c>
      <c r="L2199">
        <v>556.85</v>
      </c>
      <c r="M2199">
        <v>549</v>
      </c>
      <c r="N2199">
        <v>550.6</v>
      </c>
      <c r="O2199">
        <v>551.04999999999995</v>
      </c>
      <c r="P2199">
        <v>551.9</v>
      </c>
      <c r="Q2199">
        <v>553.19000000000005</v>
      </c>
      <c r="R2199">
        <v>5544289</v>
      </c>
      <c r="S2199">
        <v>3067048209.0500002</v>
      </c>
      <c r="T2199">
        <v>110124</v>
      </c>
      <c r="U2199">
        <v>2194710</v>
      </c>
      <c r="V2199">
        <v>39.590000000000003</v>
      </c>
      <c r="W2199" s="3">
        <f>StockData[[#This Row],[CLOSE]]-StockData[[#This Row],[PREV. CLOSE]]</f>
        <v>1.2999999999999545</v>
      </c>
      <c r="X2199" s="2">
        <f>IFERROR((StockData[[#This Row],[CLOSE]]-StockData[[#This Row],[PREV. CLOSE]])/StockData[[#This Row],[PREV. CLOSE]],0)</f>
        <v>2.3610606610969024E-3</v>
      </c>
      <c r="Y2199" t="str">
        <f>IF(StockData[[#This Row],[Daily Return %]]&gt;0,"Gain",IF(StockData[[#This Row],[Daily Return %]]&lt;0,"Loss","No Change"))</f>
        <v>Gain</v>
      </c>
    </row>
    <row r="2200" spans="1:25" x14ac:dyDescent="0.3">
      <c r="A2200" s="1">
        <v>45552</v>
      </c>
      <c r="B2200" s="1" t="s">
        <v>2247</v>
      </c>
      <c r="C2200" s="1" t="s">
        <v>208</v>
      </c>
      <c r="D2200">
        <f>MONTH(StockData[[#This Row],[DATE]])</f>
        <v>9</v>
      </c>
      <c r="E2200">
        <v>2024</v>
      </c>
      <c r="F2200" t="s">
        <v>163</v>
      </c>
      <c r="G2200" t="str">
        <f>"Q"&amp;ROUNDUP(StockData[[#This Row],[Month Number]]/3,0)</f>
        <v>Q3</v>
      </c>
      <c r="H2200" s="1" t="s">
        <v>2069</v>
      </c>
      <c r="I2200" s="1" t="s">
        <v>1566</v>
      </c>
      <c r="J2200" t="s">
        <v>30</v>
      </c>
      <c r="K2200">
        <v>549</v>
      </c>
      <c r="L2200">
        <v>554.9</v>
      </c>
      <c r="M2200">
        <v>547.04999999999995</v>
      </c>
      <c r="N2200">
        <v>551.9</v>
      </c>
      <c r="O2200">
        <v>550.6</v>
      </c>
      <c r="P2200">
        <v>551.9</v>
      </c>
      <c r="Q2200">
        <v>551.65</v>
      </c>
      <c r="R2200">
        <v>4364119</v>
      </c>
      <c r="S2200">
        <v>2407452261.3000002</v>
      </c>
      <c r="T2200">
        <v>83124</v>
      </c>
      <c r="U2200">
        <v>1617856</v>
      </c>
      <c r="V2200">
        <v>37.07</v>
      </c>
      <c r="W2200" s="3">
        <f>StockData[[#This Row],[CLOSE]]-StockData[[#This Row],[PREV. CLOSE]]</f>
        <v>0</v>
      </c>
      <c r="X2200" s="2">
        <f>IFERROR((StockData[[#This Row],[CLOSE]]-StockData[[#This Row],[PREV. CLOSE]])/StockData[[#This Row],[PREV. CLOSE]],0)</f>
        <v>0</v>
      </c>
      <c r="Y2200" t="str">
        <f>IF(StockData[[#This Row],[Daily Return %]]&gt;0,"Gain",IF(StockData[[#This Row],[Daily Return %]]&lt;0,"Loss","No Change"))</f>
        <v>No Change</v>
      </c>
    </row>
    <row r="2201" spans="1:25" x14ac:dyDescent="0.3">
      <c r="A2201" s="1">
        <v>45553</v>
      </c>
      <c r="B2201" s="1" t="s">
        <v>2248</v>
      </c>
      <c r="C2201" s="1" t="s">
        <v>208</v>
      </c>
      <c r="D2201">
        <f>MONTH(StockData[[#This Row],[DATE]])</f>
        <v>9</v>
      </c>
      <c r="E2201">
        <v>2024</v>
      </c>
      <c r="F2201" t="s">
        <v>163</v>
      </c>
      <c r="G2201" t="str">
        <f>"Q"&amp;ROUNDUP(StockData[[#This Row],[Month Number]]/3,0)</f>
        <v>Q3</v>
      </c>
      <c r="H2201" s="1" t="s">
        <v>2069</v>
      </c>
      <c r="I2201" s="1" t="s">
        <v>1566</v>
      </c>
      <c r="J2201" t="s">
        <v>30</v>
      </c>
      <c r="K2201">
        <v>549.04999999999995</v>
      </c>
      <c r="L2201">
        <v>549.04999999999995</v>
      </c>
      <c r="M2201">
        <v>532.65</v>
      </c>
      <c r="N2201">
        <v>551.9</v>
      </c>
      <c r="O2201">
        <v>537.70000000000005</v>
      </c>
      <c r="P2201">
        <v>538.15</v>
      </c>
      <c r="Q2201">
        <v>537.77</v>
      </c>
      <c r="R2201">
        <v>8332760</v>
      </c>
      <c r="S2201">
        <v>4481092138.9499998</v>
      </c>
      <c r="T2201">
        <v>138689</v>
      </c>
      <c r="U2201">
        <v>3129682</v>
      </c>
      <c r="V2201">
        <v>37.56</v>
      </c>
      <c r="W2201" s="3">
        <f>StockData[[#This Row],[CLOSE]]-StockData[[#This Row],[PREV. CLOSE]]</f>
        <v>-13.75</v>
      </c>
      <c r="X2201" s="2">
        <f>IFERROR((StockData[[#This Row],[CLOSE]]-StockData[[#This Row],[PREV. CLOSE]])/StockData[[#This Row],[PREV. CLOSE]],0)</f>
        <v>-2.491393368363834E-2</v>
      </c>
      <c r="Y2201" t="str">
        <f>IF(StockData[[#This Row],[Daily Return %]]&gt;0,"Gain",IF(StockData[[#This Row],[Daily Return %]]&lt;0,"Loss","No Change"))</f>
        <v>Loss</v>
      </c>
    </row>
    <row r="2202" spans="1:25" x14ac:dyDescent="0.3">
      <c r="A2202" s="1">
        <v>45554</v>
      </c>
      <c r="B2202" s="1" t="s">
        <v>2249</v>
      </c>
      <c r="C2202" s="1" t="s">
        <v>208</v>
      </c>
      <c r="D2202">
        <f>MONTH(StockData[[#This Row],[DATE]])</f>
        <v>9</v>
      </c>
      <c r="E2202">
        <v>2024</v>
      </c>
      <c r="F2202" t="s">
        <v>163</v>
      </c>
      <c r="G2202" t="str">
        <f>"Q"&amp;ROUNDUP(StockData[[#This Row],[Month Number]]/3,0)</f>
        <v>Q3</v>
      </c>
      <c r="H2202" s="1" t="s">
        <v>2069</v>
      </c>
      <c r="I2202" s="1" t="s">
        <v>1566</v>
      </c>
      <c r="J2202" t="s">
        <v>30</v>
      </c>
      <c r="K2202">
        <v>544.20000000000005</v>
      </c>
      <c r="L2202">
        <v>551.45000000000005</v>
      </c>
      <c r="M2202">
        <v>529.15</v>
      </c>
      <c r="N2202">
        <v>538.15</v>
      </c>
      <c r="O2202">
        <v>535</v>
      </c>
      <c r="P2202">
        <v>533.35</v>
      </c>
      <c r="Q2202">
        <v>536.9</v>
      </c>
      <c r="R2202">
        <v>10484591</v>
      </c>
      <c r="S2202">
        <v>5629211683.5</v>
      </c>
      <c r="T2202">
        <v>135094</v>
      </c>
      <c r="U2202">
        <v>2952280</v>
      </c>
      <c r="V2202">
        <v>28.16</v>
      </c>
      <c r="W2202" s="3">
        <f>StockData[[#This Row],[CLOSE]]-StockData[[#This Row],[PREV. CLOSE]]</f>
        <v>-4.7999999999999545</v>
      </c>
      <c r="X2202" s="2">
        <f>IFERROR((StockData[[#This Row],[CLOSE]]-StockData[[#This Row],[PREV. CLOSE]])/StockData[[#This Row],[PREV. CLOSE]],0)</f>
        <v>-8.9194462510451631E-3</v>
      </c>
      <c r="Y2202" t="str">
        <f>IF(StockData[[#This Row],[Daily Return %]]&gt;0,"Gain",IF(StockData[[#This Row],[Daily Return %]]&lt;0,"Loss","No Change"))</f>
        <v>Loss</v>
      </c>
    </row>
    <row r="2203" spans="1:25" x14ac:dyDescent="0.3">
      <c r="A2203" s="1">
        <v>45555</v>
      </c>
      <c r="B2203" s="1" t="s">
        <v>2250</v>
      </c>
      <c r="C2203" s="1" t="s">
        <v>208</v>
      </c>
      <c r="D2203">
        <f>MONTH(StockData[[#This Row],[DATE]])</f>
        <v>9</v>
      </c>
      <c r="E2203">
        <v>2024</v>
      </c>
      <c r="F2203" t="s">
        <v>163</v>
      </c>
      <c r="G2203" t="str">
        <f>"Q"&amp;ROUNDUP(StockData[[#This Row],[Month Number]]/3,0)</f>
        <v>Q3</v>
      </c>
      <c r="H2203" s="1" t="s">
        <v>2069</v>
      </c>
      <c r="I2203" s="1" t="s">
        <v>1566</v>
      </c>
      <c r="J2203" t="s">
        <v>30</v>
      </c>
      <c r="K2203">
        <v>537.9</v>
      </c>
      <c r="L2203">
        <v>540.75</v>
      </c>
      <c r="M2203">
        <v>531</v>
      </c>
      <c r="N2203">
        <v>533.35</v>
      </c>
      <c r="O2203">
        <v>538.20000000000005</v>
      </c>
      <c r="P2203">
        <v>539.1</v>
      </c>
      <c r="Q2203">
        <v>536.02</v>
      </c>
      <c r="R2203">
        <v>8332116</v>
      </c>
      <c r="S2203">
        <v>4466200600.6000004</v>
      </c>
      <c r="T2203">
        <v>83666</v>
      </c>
      <c r="U2203">
        <v>3670787</v>
      </c>
      <c r="V2203">
        <v>44.06</v>
      </c>
      <c r="W2203" s="3">
        <f>StockData[[#This Row],[CLOSE]]-StockData[[#This Row],[PREV. CLOSE]]</f>
        <v>5.75</v>
      </c>
      <c r="X2203" s="2">
        <f>IFERROR((StockData[[#This Row],[CLOSE]]-StockData[[#This Row],[PREV. CLOSE]])/StockData[[#This Row],[PREV. CLOSE]],0)</f>
        <v>1.0780913096465734E-2</v>
      </c>
      <c r="Y2203" t="str">
        <f>IF(StockData[[#This Row],[Daily Return %]]&gt;0,"Gain",IF(StockData[[#This Row],[Daily Return %]]&lt;0,"Loss","No Change"))</f>
        <v>Gain</v>
      </c>
    </row>
    <row r="2204" spans="1:25" x14ac:dyDescent="0.3">
      <c r="A2204" s="1">
        <v>45558</v>
      </c>
      <c r="B2204" s="1" t="s">
        <v>2251</v>
      </c>
      <c r="C2204" s="1" t="s">
        <v>208</v>
      </c>
      <c r="D2204">
        <f>MONTH(StockData[[#This Row],[DATE]])</f>
        <v>9</v>
      </c>
      <c r="E2204">
        <v>2024</v>
      </c>
      <c r="F2204" t="s">
        <v>163</v>
      </c>
      <c r="G2204" t="str">
        <f>"Q"&amp;ROUNDUP(StockData[[#This Row],[Month Number]]/3,0)</f>
        <v>Q3</v>
      </c>
      <c r="H2204" s="1" t="s">
        <v>2069</v>
      </c>
      <c r="I2204" s="1" t="s">
        <v>1566</v>
      </c>
      <c r="J2204" t="s">
        <v>30</v>
      </c>
      <c r="K2204">
        <v>539.1</v>
      </c>
      <c r="L2204">
        <v>540.4</v>
      </c>
      <c r="M2204">
        <v>532</v>
      </c>
      <c r="N2204">
        <v>539.1</v>
      </c>
      <c r="O2204">
        <v>533</v>
      </c>
      <c r="P2204">
        <v>534.9</v>
      </c>
      <c r="Q2204">
        <v>534.82000000000005</v>
      </c>
      <c r="R2204">
        <v>4272145</v>
      </c>
      <c r="S2204">
        <v>2284807436.8000002</v>
      </c>
      <c r="T2204">
        <v>73277</v>
      </c>
      <c r="U2204">
        <v>1629470</v>
      </c>
      <c r="V2204">
        <v>38.14</v>
      </c>
      <c r="W2204" s="3">
        <f>StockData[[#This Row],[CLOSE]]-StockData[[#This Row],[PREV. CLOSE]]</f>
        <v>-4.2000000000000455</v>
      </c>
      <c r="X2204" s="2">
        <f>IFERROR((StockData[[#This Row],[CLOSE]]-StockData[[#This Row],[PREV. CLOSE]])/StockData[[#This Row],[PREV. CLOSE]],0)</f>
        <v>-7.7907623817474406E-3</v>
      </c>
      <c r="Y2204" t="str">
        <f>IF(StockData[[#This Row],[Daily Return %]]&gt;0,"Gain",IF(StockData[[#This Row],[Daily Return %]]&lt;0,"Loss","No Change"))</f>
        <v>Loss</v>
      </c>
    </row>
    <row r="2205" spans="1:25" x14ac:dyDescent="0.3">
      <c r="A2205" s="1">
        <v>45559</v>
      </c>
      <c r="B2205" s="1" t="s">
        <v>2252</v>
      </c>
      <c r="C2205" s="1" t="s">
        <v>208</v>
      </c>
      <c r="D2205">
        <f>MONTH(StockData[[#This Row],[DATE]])</f>
        <v>9</v>
      </c>
      <c r="E2205">
        <v>2024</v>
      </c>
      <c r="F2205" t="s">
        <v>163</v>
      </c>
      <c r="G2205" t="str">
        <f>"Q"&amp;ROUNDUP(StockData[[#This Row],[Month Number]]/3,0)</f>
        <v>Q3</v>
      </c>
      <c r="H2205" s="1" t="s">
        <v>2069</v>
      </c>
      <c r="I2205" s="1" t="s">
        <v>1566</v>
      </c>
      <c r="J2205" t="s">
        <v>30</v>
      </c>
      <c r="K2205">
        <v>532.20000000000005</v>
      </c>
      <c r="L2205">
        <v>541.9</v>
      </c>
      <c r="M2205">
        <v>529.35</v>
      </c>
      <c r="N2205">
        <v>534.9</v>
      </c>
      <c r="O2205">
        <v>539</v>
      </c>
      <c r="P2205">
        <v>539.54999999999995</v>
      </c>
      <c r="Q2205">
        <v>536.29</v>
      </c>
      <c r="R2205">
        <v>6177847</v>
      </c>
      <c r="S2205">
        <v>3313141006.6999998</v>
      </c>
      <c r="T2205">
        <v>92764</v>
      </c>
      <c r="U2205">
        <v>2425112</v>
      </c>
      <c r="V2205">
        <v>39.25</v>
      </c>
      <c r="W2205" s="3">
        <f>StockData[[#This Row],[CLOSE]]-StockData[[#This Row],[PREV. CLOSE]]</f>
        <v>4.6499999999999773</v>
      </c>
      <c r="X2205" s="2">
        <f>IFERROR((StockData[[#This Row],[CLOSE]]-StockData[[#This Row],[PREV. CLOSE]])/StockData[[#This Row],[PREV. CLOSE]],0)</f>
        <v>8.6932136848008549E-3</v>
      </c>
      <c r="Y2205" t="str">
        <f>IF(StockData[[#This Row],[Daily Return %]]&gt;0,"Gain",IF(StockData[[#This Row],[Daily Return %]]&lt;0,"Loss","No Change"))</f>
        <v>Gain</v>
      </c>
    </row>
    <row r="2206" spans="1:25" x14ac:dyDescent="0.3">
      <c r="A2206" s="1">
        <v>45560</v>
      </c>
      <c r="B2206" s="1" t="s">
        <v>2253</v>
      </c>
      <c r="C2206" s="1" t="s">
        <v>208</v>
      </c>
      <c r="D2206">
        <f>MONTH(StockData[[#This Row],[DATE]])</f>
        <v>9</v>
      </c>
      <c r="E2206">
        <v>2024</v>
      </c>
      <c r="F2206" t="s">
        <v>163</v>
      </c>
      <c r="G2206" t="str">
        <f>"Q"&amp;ROUNDUP(StockData[[#This Row],[Month Number]]/3,0)</f>
        <v>Q3</v>
      </c>
      <c r="H2206" s="1" t="s">
        <v>2069</v>
      </c>
      <c r="I2206" s="1" t="s">
        <v>1566</v>
      </c>
      <c r="J2206" t="s">
        <v>30</v>
      </c>
      <c r="K2206">
        <v>538.79999999999995</v>
      </c>
      <c r="L2206">
        <v>539.4</v>
      </c>
      <c r="M2206">
        <v>530.75</v>
      </c>
      <c r="N2206">
        <v>539.54999999999995</v>
      </c>
      <c r="O2206">
        <v>535</v>
      </c>
      <c r="P2206">
        <v>536.20000000000005</v>
      </c>
      <c r="Q2206">
        <v>534.66999999999996</v>
      </c>
      <c r="R2206">
        <v>4032598</v>
      </c>
      <c r="S2206">
        <v>2156115961.3000002</v>
      </c>
      <c r="T2206">
        <v>68102</v>
      </c>
      <c r="U2206">
        <v>1598332</v>
      </c>
      <c r="V2206">
        <v>39.64</v>
      </c>
      <c r="W2206" s="3">
        <f>StockData[[#This Row],[CLOSE]]-StockData[[#This Row],[PREV. CLOSE]]</f>
        <v>-3.3499999999999091</v>
      </c>
      <c r="X2206" s="2">
        <f>IFERROR((StockData[[#This Row],[CLOSE]]-StockData[[#This Row],[PREV. CLOSE]])/StockData[[#This Row],[PREV. CLOSE]],0)</f>
        <v>-6.2088777685106282E-3</v>
      </c>
      <c r="Y2206" t="str">
        <f>IF(StockData[[#This Row],[Daily Return %]]&gt;0,"Gain",IF(StockData[[#This Row],[Daily Return %]]&lt;0,"Loss","No Change"))</f>
        <v>Loss</v>
      </c>
    </row>
    <row r="2207" spans="1:25" x14ac:dyDescent="0.3">
      <c r="A2207" s="1">
        <v>45561</v>
      </c>
      <c r="B2207" s="1" t="s">
        <v>2254</v>
      </c>
      <c r="C2207" s="1" t="s">
        <v>208</v>
      </c>
      <c r="D2207">
        <f>MONTH(StockData[[#This Row],[DATE]])</f>
        <v>9</v>
      </c>
      <c r="E2207">
        <v>2024</v>
      </c>
      <c r="F2207" t="s">
        <v>163</v>
      </c>
      <c r="G2207" t="str">
        <f>"Q"&amp;ROUNDUP(StockData[[#This Row],[Month Number]]/3,0)</f>
        <v>Q3</v>
      </c>
      <c r="H2207" s="1" t="s">
        <v>2069</v>
      </c>
      <c r="I2207" s="1" t="s">
        <v>1566</v>
      </c>
      <c r="J2207" t="s">
        <v>30</v>
      </c>
      <c r="K2207">
        <v>538.70000000000005</v>
      </c>
      <c r="L2207">
        <v>543.1</v>
      </c>
      <c r="M2207">
        <v>535.70000000000005</v>
      </c>
      <c r="N2207">
        <v>536.20000000000005</v>
      </c>
      <c r="O2207">
        <v>539.95000000000005</v>
      </c>
      <c r="P2207">
        <v>541.9</v>
      </c>
      <c r="Q2207">
        <v>540.80999999999995</v>
      </c>
      <c r="R2207">
        <v>5701700</v>
      </c>
      <c r="S2207">
        <v>3083559514.1500001</v>
      </c>
      <c r="T2207">
        <v>102748</v>
      </c>
      <c r="U2207">
        <v>2643607</v>
      </c>
      <c r="V2207">
        <v>46.37</v>
      </c>
      <c r="W2207" s="3">
        <f>StockData[[#This Row],[CLOSE]]-StockData[[#This Row],[PREV. CLOSE]]</f>
        <v>5.6999999999999318</v>
      </c>
      <c r="X2207" s="2">
        <f>IFERROR((StockData[[#This Row],[CLOSE]]-StockData[[#This Row],[PREV. CLOSE]])/StockData[[#This Row],[PREV. CLOSE]],0)</f>
        <v>1.0630361805296404E-2</v>
      </c>
      <c r="Y2207" t="str">
        <f>IF(StockData[[#This Row],[Daily Return %]]&gt;0,"Gain",IF(StockData[[#This Row],[Daily Return %]]&lt;0,"Loss","No Change"))</f>
        <v>Gain</v>
      </c>
    </row>
    <row r="2208" spans="1:25" x14ac:dyDescent="0.3">
      <c r="A2208" s="1">
        <v>45562</v>
      </c>
      <c r="B2208" s="1" t="s">
        <v>2255</v>
      </c>
      <c r="C2208" s="1" t="s">
        <v>208</v>
      </c>
      <c r="D2208">
        <f>MONTH(StockData[[#This Row],[DATE]])</f>
        <v>9</v>
      </c>
      <c r="E2208">
        <v>2024</v>
      </c>
      <c r="F2208" t="s">
        <v>163</v>
      </c>
      <c r="G2208" t="str">
        <f>"Q"&amp;ROUNDUP(StockData[[#This Row],[Month Number]]/3,0)</f>
        <v>Q3</v>
      </c>
      <c r="H2208" s="1" t="s">
        <v>2069</v>
      </c>
      <c r="I2208" s="1" t="s">
        <v>1566</v>
      </c>
      <c r="J2208" t="s">
        <v>30</v>
      </c>
      <c r="K2208">
        <v>548.9</v>
      </c>
      <c r="L2208">
        <v>558.9</v>
      </c>
      <c r="M2208">
        <v>540.70000000000005</v>
      </c>
      <c r="N2208">
        <v>541.9</v>
      </c>
      <c r="O2208">
        <v>542</v>
      </c>
      <c r="P2208">
        <v>541.79999999999995</v>
      </c>
      <c r="Q2208">
        <v>548.12</v>
      </c>
      <c r="R2208">
        <v>13231192</v>
      </c>
      <c r="S2208">
        <v>7252334393.1499996</v>
      </c>
      <c r="T2208">
        <v>143591</v>
      </c>
      <c r="U2208">
        <v>5611000</v>
      </c>
      <c r="V2208">
        <v>42.41</v>
      </c>
      <c r="W2208" s="3">
        <f>StockData[[#This Row],[CLOSE]]-StockData[[#This Row],[PREV. CLOSE]]</f>
        <v>-0.10000000000002274</v>
      </c>
      <c r="X2208" s="2">
        <f>IFERROR((StockData[[#This Row],[CLOSE]]-StockData[[#This Row],[PREV. CLOSE]])/StockData[[#This Row],[PREV. CLOSE]],0)</f>
        <v>-1.845358922310809E-4</v>
      </c>
      <c r="Y2208" t="str">
        <f>IF(StockData[[#This Row],[Daily Return %]]&gt;0,"Gain",IF(StockData[[#This Row],[Daily Return %]]&lt;0,"Loss","No Change"))</f>
        <v>Loss</v>
      </c>
    </row>
    <row r="2209" spans="1:25" x14ac:dyDescent="0.3">
      <c r="A2209" s="1">
        <v>45565</v>
      </c>
      <c r="B2209" s="1" t="s">
        <v>2256</v>
      </c>
      <c r="C2209" s="1" t="s">
        <v>208</v>
      </c>
      <c r="D2209">
        <f>MONTH(StockData[[#This Row],[DATE]])</f>
        <v>9</v>
      </c>
      <c r="E2209">
        <v>2024</v>
      </c>
      <c r="F2209" t="s">
        <v>163</v>
      </c>
      <c r="G2209" t="str">
        <f>"Q"&amp;ROUNDUP(StockData[[#This Row],[Month Number]]/3,0)</f>
        <v>Q3</v>
      </c>
      <c r="H2209" s="1" t="s">
        <v>2069</v>
      </c>
      <c r="I2209" s="1" t="s">
        <v>1566</v>
      </c>
      <c r="J2209" t="s">
        <v>30</v>
      </c>
      <c r="K2209">
        <v>538</v>
      </c>
      <c r="L2209">
        <v>544.5</v>
      </c>
      <c r="M2209">
        <v>534</v>
      </c>
      <c r="N2209">
        <v>541.79999999999995</v>
      </c>
      <c r="O2209">
        <v>540.4</v>
      </c>
      <c r="P2209">
        <v>541.45000000000005</v>
      </c>
      <c r="Q2209">
        <v>541.1</v>
      </c>
      <c r="R2209">
        <v>4099723</v>
      </c>
      <c r="S2209">
        <v>2218359319.3000002</v>
      </c>
      <c r="T2209">
        <v>72853</v>
      </c>
      <c r="U2209">
        <v>1778298</v>
      </c>
      <c r="V2209">
        <v>43.38</v>
      </c>
      <c r="W2209" s="3">
        <f>StockData[[#This Row],[CLOSE]]-StockData[[#This Row],[PREV. CLOSE]]</f>
        <v>-0.34999999999990905</v>
      </c>
      <c r="X2209" s="2">
        <f>IFERROR((StockData[[#This Row],[CLOSE]]-StockData[[#This Row],[PREV. CLOSE]])/StockData[[#This Row],[PREV. CLOSE]],0)</f>
        <v>-6.4599483204117586E-4</v>
      </c>
      <c r="Y2209" t="str">
        <f>IF(StockData[[#This Row],[Daily Return %]]&gt;0,"Gain",IF(StockData[[#This Row],[Daily Return %]]&lt;0,"Loss","No Change"))</f>
        <v>Loss</v>
      </c>
    </row>
    <row r="2210" spans="1:25" x14ac:dyDescent="0.3">
      <c r="A2210" s="1">
        <v>45566</v>
      </c>
      <c r="B2210" s="1" t="s">
        <v>2257</v>
      </c>
      <c r="C2210" s="1" t="s">
        <v>230</v>
      </c>
      <c r="D2210">
        <f>MONTH(StockData[[#This Row],[DATE]])</f>
        <v>10</v>
      </c>
      <c r="E2210">
        <v>2024</v>
      </c>
      <c r="F2210" t="s">
        <v>231</v>
      </c>
      <c r="G2210" t="str">
        <f>"Q"&amp;ROUNDUP(StockData[[#This Row],[Month Number]]/3,0)</f>
        <v>Q4</v>
      </c>
      <c r="H2210" s="1" t="s">
        <v>2069</v>
      </c>
      <c r="I2210" s="1" t="s">
        <v>1566</v>
      </c>
      <c r="J2210" t="s">
        <v>30</v>
      </c>
      <c r="K2210">
        <v>540.20000000000005</v>
      </c>
      <c r="L2210">
        <v>549.6</v>
      </c>
      <c r="M2210">
        <v>540.20000000000005</v>
      </c>
      <c r="N2210">
        <v>541.45000000000005</v>
      </c>
      <c r="O2210">
        <v>546.04999999999995</v>
      </c>
      <c r="P2210">
        <v>546.75</v>
      </c>
      <c r="Q2210">
        <v>546.75</v>
      </c>
      <c r="R2210">
        <v>4705637</v>
      </c>
      <c r="S2210">
        <v>2572788788.6999998</v>
      </c>
      <c r="T2210">
        <v>73430</v>
      </c>
      <c r="U2210">
        <v>1795145</v>
      </c>
      <c r="V2210">
        <v>38.15</v>
      </c>
      <c r="W2210" s="3">
        <f>StockData[[#This Row],[CLOSE]]-StockData[[#This Row],[PREV. CLOSE]]</f>
        <v>5.2999999999999545</v>
      </c>
      <c r="X2210" s="2">
        <f>IFERROR((StockData[[#This Row],[CLOSE]]-StockData[[#This Row],[PREV. CLOSE]])/StockData[[#This Row],[PREV. CLOSE]],0)</f>
        <v>9.7885307969340727E-3</v>
      </c>
      <c r="Y2210" t="str">
        <f>IF(StockData[[#This Row],[Daily Return %]]&gt;0,"Gain",IF(StockData[[#This Row],[Daily Return %]]&lt;0,"Loss","No Change"))</f>
        <v>Gain</v>
      </c>
    </row>
    <row r="2211" spans="1:25" x14ac:dyDescent="0.3">
      <c r="A2211" s="1">
        <v>45568</v>
      </c>
      <c r="B2211" s="1" t="s">
        <v>2258</v>
      </c>
      <c r="C2211" s="1" t="s">
        <v>230</v>
      </c>
      <c r="D2211">
        <f>MONTH(StockData[[#This Row],[DATE]])</f>
        <v>10</v>
      </c>
      <c r="E2211">
        <v>2024</v>
      </c>
      <c r="F2211" t="s">
        <v>231</v>
      </c>
      <c r="G2211" t="str">
        <f>"Q"&amp;ROUNDUP(StockData[[#This Row],[Month Number]]/3,0)</f>
        <v>Q4</v>
      </c>
      <c r="H2211" s="1" t="s">
        <v>2069</v>
      </c>
      <c r="I2211" s="1" t="s">
        <v>1566</v>
      </c>
      <c r="J2211" t="s">
        <v>30</v>
      </c>
      <c r="K2211">
        <v>540.1</v>
      </c>
      <c r="L2211">
        <v>542.4</v>
      </c>
      <c r="M2211">
        <v>526.25</v>
      </c>
      <c r="N2211">
        <v>546.75</v>
      </c>
      <c r="O2211">
        <v>529.79999999999995</v>
      </c>
      <c r="P2211">
        <v>530.15</v>
      </c>
      <c r="Q2211">
        <v>533.1</v>
      </c>
      <c r="R2211">
        <v>7017684</v>
      </c>
      <c r="S2211">
        <v>3741123907.3499999</v>
      </c>
      <c r="T2211">
        <v>128928</v>
      </c>
      <c r="U2211">
        <v>3028152</v>
      </c>
      <c r="V2211">
        <v>43.15</v>
      </c>
      <c r="W2211" s="3">
        <f>StockData[[#This Row],[CLOSE]]-StockData[[#This Row],[PREV. CLOSE]]</f>
        <v>-16.600000000000023</v>
      </c>
      <c r="X2211" s="2">
        <f>IFERROR((StockData[[#This Row],[CLOSE]]-StockData[[#This Row],[PREV. CLOSE]])/StockData[[#This Row],[PREV. CLOSE]],0)</f>
        <v>-3.0361225422953858E-2</v>
      </c>
      <c r="Y2211" t="str">
        <f>IF(StockData[[#This Row],[Daily Return %]]&gt;0,"Gain",IF(StockData[[#This Row],[Daily Return %]]&lt;0,"Loss","No Change"))</f>
        <v>Loss</v>
      </c>
    </row>
    <row r="2212" spans="1:25" x14ac:dyDescent="0.3">
      <c r="A2212" s="1">
        <v>45569</v>
      </c>
      <c r="B2212" s="1" t="s">
        <v>2259</v>
      </c>
      <c r="C2212" s="1" t="s">
        <v>230</v>
      </c>
      <c r="D2212">
        <f>MONTH(StockData[[#This Row],[DATE]])</f>
        <v>10</v>
      </c>
      <c r="E2212">
        <v>2024</v>
      </c>
      <c r="F2212" t="s">
        <v>231</v>
      </c>
      <c r="G2212" t="str">
        <f>"Q"&amp;ROUNDUP(StockData[[#This Row],[Month Number]]/3,0)</f>
        <v>Q4</v>
      </c>
      <c r="H2212" s="1" t="s">
        <v>2069</v>
      </c>
      <c r="I2212" s="1" t="s">
        <v>1566</v>
      </c>
      <c r="J2212" t="s">
        <v>30</v>
      </c>
      <c r="K2212">
        <v>528.04999999999995</v>
      </c>
      <c r="L2212">
        <v>541.95000000000005</v>
      </c>
      <c r="M2212">
        <v>528.04999999999995</v>
      </c>
      <c r="N2212">
        <v>530.15</v>
      </c>
      <c r="O2212">
        <v>533.6</v>
      </c>
      <c r="P2212">
        <v>533.54999999999995</v>
      </c>
      <c r="Q2212">
        <v>536.37</v>
      </c>
      <c r="R2212">
        <v>5961377</v>
      </c>
      <c r="S2212">
        <v>3197506692.4499998</v>
      </c>
      <c r="T2212">
        <v>90123</v>
      </c>
      <c r="U2212">
        <v>2062575</v>
      </c>
      <c r="V2212">
        <v>34.6</v>
      </c>
      <c r="W2212" s="3">
        <f>StockData[[#This Row],[CLOSE]]-StockData[[#This Row],[PREV. CLOSE]]</f>
        <v>3.3999999999999773</v>
      </c>
      <c r="X2212" s="2">
        <f>IFERROR((StockData[[#This Row],[CLOSE]]-StockData[[#This Row],[PREV. CLOSE]])/StockData[[#This Row],[PREV. CLOSE]],0)</f>
        <v>6.4132792605865836E-3</v>
      </c>
      <c r="Y2212" t="str">
        <f>IF(StockData[[#This Row],[Daily Return %]]&gt;0,"Gain",IF(StockData[[#This Row],[Daily Return %]]&lt;0,"Loss","No Change"))</f>
        <v>Gain</v>
      </c>
    </row>
    <row r="2213" spans="1:25" x14ac:dyDescent="0.3">
      <c r="A2213" s="1">
        <v>45572</v>
      </c>
      <c r="B2213" s="1" t="s">
        <v>2260</v>
      </c>
      <c r="C2213" s="1" t="s">
        <v>230</v>
      </c>
      <c r="D2213">
        <f>MONTH(StockData[[#This Row],[DATE]])</f>
        <v>10</v>
      </c>
      <c r="E2213">
        <v>2024</v>
      </c>
      <c r="F2213" t="s">
        <v>231</v>
      </c>
      <c r="G2213" t="str">
        <f>"Q"&amp;ROUNDUP(StockData[[#This Row],[Month Number]]/3,0)</f>
        <v>Q4</v>
      </c>
      <c r="H2213" s="1" t="s">
        <v>2069</v>
      </c>
      <c r="I2213" s="1" t="s">
        <v>1566</v>
      </c>
      <c r="J2213" t="s">
        <v>30</v>
      </c>
      <c r="K2213">
        <v>538</v>
      </c>
      <c r="L2213">
        <v>541.70000000000005</v>
      </c>
      <c r="M2213">
        <v>525.95000000000005</v>
      </c>
      <c r="N2213">
        <v>533.54999999999995</v>
      </c>
      <c r="O2213">
        <v>530.54999999999995</v>
      </c>
      <c r="P2213">
        <v>531.45000000000005</v>
      </c>
      <c r="Q2213">
        <v>532.53</v>
      </c>
      <c r="R2213">
        <v>4939037</v>
      </c>
      <c r="S2213">
        <v>2630202954.5500002</v>
      </c>
      <c r="T2213">
        <v>86426</v>
      </c>
      <c r="U2213">
        <v>2240857</v>
      </c>
      <c r="V2213">
        <v>45.37</v>
      </c>
      <c r="W2213" s="3">
        <f>StockData[[#This Row],[CLOSE]]-StockData[[#This Row],[PREV. CLOSE]]</f>
        <v>-2.0999999999999091</v>
      </c>
      <c r="X2213" s="2">
        <f>IFERROR((StockData[[#This Row],[CLOSE]]-StockData[[#This Row],[PREV. CLOSE]])/StockData[[#This Row],[PREV. CLOSE]],0)</f>
        <v>-3.9359010402022472E-3</v>
      </c>
      <c r="Y2213" t="str">
        <f>IF(StockData[[#This Row],[Daily Return %]]&gt;0,"Gain",IF(StockData[[#This Row],[Daily Return %]]&lt;0,"Loss","No Change"))</f>
        <v>Loss</v>
      </c>
    </row>
    <row r="2214" spans="1:25" x14ac:dyDescent="0.3">
      <c r="A2214" s="1">
        <v>45573</v>
      </c>
      <c r="B2214" s="1" t="s">
        <v>2261</v>
      </c>
      <c r="C2214" s="1" t="s">
        <v>230</v>
      </c>
      <c r="D2214">
        <f>MONTH(StockData[[#This Row],[DATE]])</f>
        <v>10</v>
      </c>
      <c r="E2214">
        <v>2024</v>
      </c>
      <c r="F2214" t="s">
        <v>231</v>
      </c>
      <c r="G2214" t="str">
        <f>"Q"&amp;ROUNDUP(StockData[[#This Row],[Month Number]]/3,0)</f>
        <v>Q4</v>
      </c>
      <c r="H2214" s="1" t="s">
        <v>2069</v>
      </c>
      <c r="I2214" s="1" t="s">
        <v>1566</v>
      </c>
      <c r="J2214" t="s">
        <v>30</v>
      </c>
      <c r="K2214">
        <v>531.54999999999995</v>
      </c>
      <c r="L2214">
        <v>533.79999999999995</v>
      </c>
      <c r="M2214">
        <v>520.29999999999995</v>
      </c>
      <c r="N2214">
        <v>531.45000000000005</v>
      </c>
      <c r="O2214">
        <v>528.25</v>
      </c>
      <c r="P2214">
        <v>526.95000000000005</v>
      </c>
      <c r="Q2214">
        <v>524.67999999999995</v>
      </c>
      <c r="R2214">
        <v>5751402</v>
      </c>
      <c r="S2214">
        <v>3017639913.0500002</v>
      </c>
      <c r="T2214">
        <v>99618</v>
      </c>
      <c r="U2214">
        <v>2163698</v>
      </c>
      <c r="V2214">
        <v>37.619999999999997</v>
      </c>
      <c r="W2214" s="3">
        <f>StockData[[#This Row],[CLOSE]]-StockData[[#This Row],[PREV. CLOSE]]</f>
        <v>-4.5</v>
      </c>
      <c r="X2214" s="2">
        <f>IFERROR((StockData[[#This Row],[CLOSE]]-StockData[[#This Row],[PREV. CLOSE]])/StockData[[#This Row],[PREV. CLOSE]],0)</f>
        <v>-8.4674005080440304E-3</v>
      </c>
      <c r="Y2214" t="str">
        <f>IF(StockData[[#This Row],[Daily Return %]]&gt;0,"Gain",IF(StockData[[#This Row],[Daily Return %]]&lt;0,"Loss","No Change"))</f>
        <v>Loss</v>
      </c>
    </row>
    <row r="2215" spans="1:25" x14ac:dyDescent="0.3">
      <c r="A2215" s="1">
        <v>45574</v>
      </c>
      <c r="B2215" s="1" t="s">
        <v>2262</v>
      </c>
      <c r="C2215" s="1" t="s">
        <v>230</v>
      </c>
      <c r="D2215">
        <f>MONTH(StockData[[#This Row],[DATE]])</f>
        <v>10</v>
      </c>
      <c r="E2215">
        <v>2024</v>
      </c>
      <c r="F2215" t="s">
        <v>231</v>
      </c>
      <c r="G2215" t="str">
        <f>"Q"&amp;ROUNDUP(StockData[[#This Row],[Month Number]]/3,0)</f>
        <v>Q4</v>
      </c>
      <c r="H2215" s="1" t="s">
        <v>2069</v>
      </c>
      <c r="I2215" s="1" t="s">
        <v>1566</v>
      </c>
      <c r="J2215" t="s">
        <v>30</v>
      </c>
      <c r="K2215">
        <v>529.79999999999995</v>
      </c>
      <c r="L2215">
        <v>538.70000000000005</v>
      </c>
      <c r="M2215">
        <v>528.5</v>
      </c>
      <c r="N2215">
        <v>526.95000000000005</v>
      </c>
      <c r="O2215">
        <v>532.79999999999995</v>
      </c>
      <c r="P2215">
        <v>531.15</v>
      </c>
      <c r="Q2215">
        <v>533.63</v>
      </c>
      <c r="R2215">
        <v>4420844</v>
      </c>
      <c r="S2215">
        <v>2359082210.9499998</v>
      </c>
      <c r="T2215">
        <v>75937</v>
      </c>
      <c r="U2215">
        <v>2034478</v>
      </c>
      <c r="V2215">
        <v>46.02</v>
      </c>
      <c r="W2215" s="3">
        <f>StockData[[#This Row],[CLOSE]]-StockData[[#This Row],[PREV. CLOSE]]</f>
        <v>4.1999999999999318</v>
      </c>
      <c r="X2215" s="2">
        <f>IFERROR((StockData[[#This Row],[CLOSE]]-StockData[[#This Row],[PREV. CLOSE]])/StockData[[#This Row],[PREV. CLOSE]],0)</f>
        <v>7.9703956732136479E-3</v>
      </c>
      <c r="Y2215" t="str">
        <f>IF(StockData[[#This Row],[Daily Return %]]&gt;0,"Gain",IF(StockData[[#This Row],[Daily Return %]]&lt;0,"Loss","No Change"))</f>
        <v>Gain</v>
      </c>
    </row>
    <row r="2216" spans="1:25" x14ac:dyDescent="0.3">
      <c r="A2216" s="1">
        <v>45575</v>
      </c>
      <c r="B2216" s="1" t="s">
        <v>2263</v>
      </c>
      <c r="C2216" s="1" t="s">
        <v>230</v>
      </c>
      <c r="D2216">
        <f>MONTH(StockData[[#This Row],[DATE]])</f>
        <v>10</v>
      </c>
      <c r="E2216">
        <v>2024</v>
      </c>
      <c r="F2216" t="s">
        <v>231</v>
      </c>
      <c r="G2216" t="str">
        <f>"Q"&amp;ROUNDUP(StockData[[#This Row],[Month Number]]/3,0)</f>
        <v>Q4</v>
      </c>
      <c r="H2216" s="1" t="s">
        <v>2069</v>
      </c>
      <c r="I2216" s="1" t="s">
        <v>1566</v>
      </c>
      <c r="J2216" t="s">
        <v>30</v>
      </c>
      <c r="K2216">
        <v>535</v>
      </c>
      <c r="L2216">
        <v>537.6</v>
      </c>
      <c r="M2216">
        <v>523.45000000000005</v>
      </c>
      <c r="N2216">
        <v>531.15</v>
      </c>
      <c r="O2216">
        <v>526.1</v>
      </c>
      <c r="P2216">
        <v>525</v>
      </c>
      <c r="Q2216">
        <v>529.1</v>
      </c>
      <c r="R2216">
        <v>6310122</v>
      </c>
      <c r="S2216">
        <v>3338657218.3499999</v>
      </c>
      <c r="T2216">
        <v>128185</v>
      </c>
      <c r="U2216">
        <v>3222336</v>
      </c>
      <c r="V2216">
        <v>51.07</v>
      </c>
      <c r="W2216" s="3">
        <f>StockData[[#This Row],[CLOSE]]-StockData[[#This Row],[PREV. CLOSE]]</f>
        <v>-6.1499999999999773</v>
      </c>
      <c r="X2216" s="2">
        <f>IFERROR((StockData[[#This Row],[CLOSE]]-StockData[[#This Row],[PREV. CLOSE]])/StockData[[#This Row],[PREV. CLOSE]],0)</f>
        <v>-1.1578650098842092E-2</v>
      </c>
      <c r="Y2216" t="str">
        <f>IF(StockData[[#This Row],[Daily Return %]]&gt;0,"Gain",IF(StockData[[#This Row],[Daily Return %]]&lt;0,"Loss","No Change"))</f>
        <v>Loss</v>
      </c>
    </row>
    <row r="2217" spans="1:25" x14ac:dyDescent="0.3">
      <c r="A2217" s="1">
        <v>45576</v>
      </c>
      <c r="B2217" s="1" t="s">
        <v>2264</v>
      </c>
      <c r="C2217" s="1" t="s">
        <v>230</v>
      </c>
      <c r="D2217">
        <f>MONTH(StockData[[#This Row],[DATE]])</f>
        <v>10</v>
      </c>
      <c r="E2217">
        <v>2024</v>
      </c>
      <c r="F2217" t="s">
        <v>231</v>
      </c>
      <c r="G2217" t="str">
        <f>"Q"&amp;ROUNDUP(StockData[[#This Row],[Month Number]]/3,0)</f>
        <v>Q4</v>
      </c>
      <c r="H2217" s="1" t="s">
        <v>2069</v>
      </c>
      <c r="I2217" s="1" t="s">
        <v>1566</v>
      </c>
      <c r="J2217" t="s">
        <v>30</v>
      </c>
      <c r="K2217">
        <v>520.35</v>
      </c>
      <c r="L2217">
        <v>534.4</v>
      </c>
      <c r="M2217">
        <v>520.35</v>
      </c>
      <c r="N2217">
        <v>525</v>
      </c>
      <c r="O2217">
        <v>528.45000000000005</v>
      </c>
      <c r="P2217">
        <v>528.29999999999995</v>
      </c>
      <c r="Q2217">
        <v>527.76</v>
      </c>
      <c r="R2217">
        <v>4218491</v>
      </c>
      <c r="S2217">
        <v>2226369252.6500001</v>
      </c>
      <c r="T2217">
        <v>67047</v>
      </c>
      <c r="U2217">
        <v>1652930</v>
      </c>
      <c r="V2217">
        <v>39.18</v>
      </c>
      <c r="W2217" s="3">
        <f>StockData[[#This Row],[CLOSE]]-StockData[[#This Row],[PREV. CLOSE]]</f>
        <v>3.2999999999999545</v>
      </c>
      <c r="X2217" s="2">
        <f>IFERROR((StockData[[#This Row],[CLOSE]]-StockData[[#This Row],[PREV. CLOSE]])/StockData[[#This Row],[PREV. CLOSE]],0)</f>
        <v>6.2857142857141992E-3</v>
      </c>
      <c r="Y2217" t="str">
        <f>IF(StockData[[#This Row],[Daily Return %]]&gt;0,"Gain",IF(StockData[[#This Row],[Daily Return %]]&lt;0,"Loss","No Change"))</f>
        <v>Gain</v>
      </c>
    </row>
    <row r="2218" spans="1:25" x14ac:dyDescent="0.3">
      <c r="A2218" s="1">
        <v>45579</v>
      </c>
      <c r="B2218" s="1" t="s">
        <v>2265</v>
      </c>
      <c r="C2218" s="1" t="s">
        <v>230</v>
      </c>
      <c r="D2218">
        <f>MONTH(StockData[[#This Row],[DATE]])</f>
        <v>10</v>
      </c>
      <c r="E2218">
        <v>2024</v>
      </c>
      <c r="F2218" t="s">
        <v>231</v>
      </c>
      <c r="G2218" t="str">
        <f>"Q"&amp;ROUNDUP(StockData[[#This Row],[Month Number]]/3,0)</f>
        <v>Q4</v>
      </c>
      <c r="H2218" s="1" t="s">
        <v>2069</v>
      </c>
      <c r="I2218" s="1" t="s">
        <v>1566</v>
      </c>
      <c r="J2218" t="s">
        <v>30</v>
      </c>
      <c r="K2218">
        <v>538.70000000000005</v>
      </c>
      <c r="L2218">
        <v>551.85</v>
      </c>
      <c r="M2218">
        <v>536.29999999999995</v>
      </c>
      <c r="N2218">
        <v>528.29999999999995</v>
      </c>
      <c r="O2218">
        <v>550.70000000000005</v>
      </c>
      <c r="P2218">
        <v>549.54999999999995</v>
      </c>
      <c r="Q2218">
        <v>544.54</v>
      </c>
      <c r="R2218">
        <v>16568133</v>
      </c>
      <c r="S2218">
        <v>9022059506.25</v>
      </c>
      <c r="T2218">
        <v>402524</v>
      </c>
      <c r="U2218">
        <v>3569420</v>
      </c>
      <c r="V2218">
        <v>21.54</v>
      </c>
      <c r="W2218" s="3">
        <f>StockData[[#This Row],[CLOSE]]-StockData[[#This Row],[PREV. CLOSE]]</f>
        <v>21.25</v>
      </c>
      <c r="X2218" s="2">
        <f>IFERROR((StockData[[#This Row],[CLOSE]]-StockData[[#This Row],[PREV. CLOSE]])/StockData[[#This Row],[PREV. CLOSE]],0)</f>
        <v>4.0223357940564079E-2</v>
      </c>
      <c r="Y2218" t="str">
        <f>IF(StockData[[#This Row],[Daily Return %]]&gt;0,"Gain",IF(StockData[[#This Row],[Daily Return %]]&lt;0,"Loss","No Change"))</f>
        <v>Gain</v>
      </c>
    </row>
    <row r="2219" spans="1:25" x14ac:dyDescent="0.3">
      <c r="A2219" s="1">
        <v>45580</v>
      </c>
      <c r="B2219" s="1" t="s">
        <v>2266</v>
      </c>
      <c r="C2219" s="1" t="s">
        <v>230</v>
      </c>
      <c r="D2219">
        <f>MONTH(StockData[[#This Row],[DATE]])</f>
        <v>10</v>
      </c>
      <c r="E2219">
        <v>2024</v>
      </c>
      <c r="F2219" t="s">
        <v>231</v>
      </c>
      <c r="G2219" t="str">
        <f>"Q"&amp;ROUNDUP(StockData[[#This Row],[Month Number]]/3,0)</f>
        <v>Q4</v>
      </c>
      <c r="H2219" s="1" t="s">
        <v>2069</v>
      </c>
      <c r="I2219" s="1" t="s">
        <v>1566</v>
      </c>
      <c r="J2219" t="s">
        <v>30</v>
      </c>
      <c r="K2219">
        <v>552.85</v>
      </c>
      <c r="L2219">
        <v>552.85</v>
      </c>
      <c r="M2219">
        <v>530.85</v>
      </c>
      <c r="N2219">
        <v>549.54999999999995</v>
      </c>
      <c r="O2219">
        <v>532.70000000000005</v>
      </c>
      <c r="P2219">
        <v>532.95000000000005</v>
      </c>
      <c r="Q2219">
        <v>538.03</v>
      </c>
      <c r="R2219">
        <v>10800626</v>
      </c>
      <c r="S2219">
        <v>5811104306.6499996</v>
      </c>
      <c r="T2219">
        <v>139212</v>
      </c>
      <c r="U2219">
        <v>4464822</v>
      </c>
      <c r="V2219">
        <v>41.34</v>
      </c>
      <c r="W2219" s="3">
        <f>StockData[[#This Row],[CLOSE]]-StockData[[#This Row],[PREV. CLOSE]]</f>
        <v>-16.599999999999909</v>
      </c>
      <c r="X2219" s="2">
        <f>IFERROR((StockData[[#This Row],[CLOSE]]-StockData[[#This Row],[PREV. CLOSE]])/StockData[[#This Row],[PREV. CLOSE]],0)</f>
        <v>-3.0206532617596052E-2</v>
      </c>
      <c r="Y2219" t="str">
        <f>IF(StockData[[#This Row],[Daily Return %]]&gt;0,"Gain",IF(StockData[[#This Row],[Daily Return %]]&lt;0,"Loss","No Change"))</f>
        <v>Loss</v>
      </c>
    </row>
    <row r="2220" spans="1:25" x14ac:dyDescent="0.3">
      <c r="A2220" s="1">
        <v>45581</v>
      </c>
      <c r="B2220" s="1" t="s">
        <v>2267</v>
      </c>
      <c r="C2220" s="1" t="s">
        <v>230</v>
      </c>
      <c r="D2220">
        <f>MONTH(StockData[[#This Row],[DATE]])</f>
        <v>10</v>
      </c>
      <c r="E2220">
        <v>2024</v>
      </c>
      <c r="F2220" t="s">
        <v>231</v>
      </c>
      <c r="G2220" t="str">
        <f>"Q"&amp;ROUNDUP(StockData[[#This Row],[Month Number]]/3,0)</f>
        <v>Q4</v>
      </c>
      <c r="H2220" s="1" t="s">
        <v>2069</v>
      </c>
      <c r="I2220" s="1" t="s">
        <v>1566</v>
      </c>
      <c r="J2220" t="s">
        <v>30</v>
      </c>
      <c r="K2220">
        <v>533</v>
      </c>
      <c r="L2220">
        <v>538.79999999999995</v>
      </c>
      <c r="M2220">
        <v>529</v>
      </c>
      <c r="N2220">
        <v>532.95000000000005</v>
      </c>
      <c r="O2220">
        <v>532.5</v>
      </c>
      <c r="P2220">
        <v>532.15</v>
      </c>
      <c r="Q2220">
        <v>533.41</v>
      </c>
      <c r="R2220">
        <v>6276811</v>
      </c>
      <c r="S2220">
        <v>3348085618.8000002</v>
      </c>
      <c r="T2220">
        <v>89889</v>
      </c>
      <c r="U2220">
        <v>2468932</v>
      </c>
      <c r="V2220">
        <v>39.33</v>
      </c>
      <c r="W2220" s="3">
        <f>StockData[[#This Row],[CLOSE]]-StockData[[#This Row],[PREV. CLOSE]]</f>
        <v>-0.80000000000006821</v>
      </c>
      <c r="X2220" s="2">
        <f>IFERROR((StockData[[#This Row],[CLOSE]]-StockData[[#This Row],[PREV. CLOSE]])/StockData[[#This Row],[PREV. CLOSE]],0)</f>
        <v>-1.5010789004598333E-3</v>
      </c>
      <c r="Y2220" t="str">
        <f>IF(StockData[[#This Row],[Daily Return %]]&gt;0,"Gain",IF(StockData[[#This Row],[Daily Return %]]&lt;0,"Loss","No Change"))</f>
        <v>Loss</v>
      </c>
    </row>
    <row r="2221" spans="1:25" x14ac:dyDescent="0.3">
      <c r="A2221" s="1">
        <v>45582</v>
      </c>
      <c r="B2221" s="1" t="s">
        <v>2268</v>
      </c>
      <c r="C2221" s="1" t="s">
        <v>230</v>
      </c>
      <c r="D2221">
        <f>MONTH(StockData[[#This Row],[DATE]])</f>
        <v>10</v>
      </c>
      <c r="E2221">
        <v>2024</v>
      </c>
      <c r="F2221" t="s">
        <v>231</v>
      </c>
      <c r="G2221" t="str">
        <f>"Q"&amp;ROUNDUP(StockData[[#This Row],[Month Number]]/3,0)</f>
        <v>Q4</v>
      </c>
      <c r="H2221" s="1" t="s">
        <v>2069</v>
      </c>
      <c r="I2221" s="1" t="s">
        <v>1566</v>
      </c>
      <c r="J2221" t="s">
        <v>30</v>
      </c>
      <c r="K2221">
        <v>534.95000000000005</v>
      </c>
      <c r="L2221">
        <v>538</v>
      </c>
      <c r="M2221">
        <v>525.04999999999995</v>
      </c>
      <c r="N2221">
        <v>532.15</v>
      </c>
      <c r="O2221">
        <v>528.70000000000005</v>
      </c>
      <c r="P2221">
        <v>528.75</v>
      </c>
      <c r="Q2221">
        <v>532.52</v>
      </c>
      <c r="R2221">
        <v>11877639</v>
      </c>
      <c r="S2221">
        <v>6325137029.5</v>
      </c>
      <c r="T2221">
        <v>123685</v>
      </c>
      <c r="U2221">
        <v>6065092</v>
      </c>
      <c r="V2221">
        <v>51.06</v>
      </c>
      <c r="W2221" s="3">
        <f>StockData[[#This Row],[CLOSE]]-StockData[[#This Row],[PREV. CLOSE]]</f>
        <v>-3.3999999999999773</v>
      </c>
      <c r="X2221" s="2">
        <f>IFERROR((StockData[[#This Row],[CLOSE]]-StockData[[#This Row],[PREV. CLOSE]])/StockData[[#This Row],[PREV. CLOSE]],0)</f>
        <v>-6.3891759842149348E-3</v>
      </c>
      <c r="Y2221" t="str">
        <f>IF(StockData[[#This Row],[Daily Return %]]&gt;0,"Gain",IF(StockData[[#This Row],[Daily Return %]]&lt;0,"Loss","No Change"))</f>
        <v>Loss</v>
      </c>
    </row>
    <row r="2222" spans="1:25" x14ac:dyDescent="0.3">
      <c r="A2222" s="1">
        <v>45583</v>
      </c>
      <c r="B2222" s="1" t="s">
        <v>2269</v>
      </c>
      <c r="C2222" s="1" t="s">
        <v>230</v>
      </c>
      <c r="D2222">
        <f>MONTH(StockData[[#This Row],[DATE]])</f>
        <v>10</v>
      </c>
      <c r="E2222">
        <v>2024</v>
      </c>
      <c r="F2222" t="s">
        <v>231</v>
      </c>
      <c r="G2222" t="str">
        <f>"Q"&amp;ROUNDUP(StockData[[#This Row],[Month Number]]/3,0)</f>
        <v>Q4</v>
      </c>
      <c r="H2222" s="1" t="s">
        <v>2069</v>
      </c>
      <c r="I2222" s="1" t="s">
        <v>1566</v>
      </c>
      <c r="J2222" t="s">
        <v>30</v>
      </c>
      <c r="K2222">
        <v>532</v>
      </c>
      <c r="L2222">
        <v>558.4</v>
      </c>
      <c r="M2222">
        <v>524.79999999999995</v>
      </c>
      <c r="N2222">
        <v>528.75</v>
      </c>
      <c r="O2222">
        <v>547.75</v>
      </c>
      <c r="P2222">
        <v>548.65</v>
      </c>
      <c r="Q2222">
        <v>548.9</v>
      </c>
      <c r="R2222">
        <v>37326527</v>
      </c>
      <c r="S2222">
        <v>20488612199.200001</v>
      </c>
      <c r="T2222">
        <v>430239</v>
      </c>
      <c r="U2222">
        <v>9797097</v>
      </c>
      <c r="V2222">
        <v>26.25</v>
      </c>
      <c r="W2222" s="3">
        <f>StockData[[#This Row],[CLOSE]]-StockData[[#This Row],[PREV. CLOSE]]</f>
        <v>19.899999999999977</v>
      </c>
      <c r="X2222" s="2">
        <f>IFERROR((StockData[[#This Row],[CLOSE]]-StockData[[#This Row],[PREV. CLOSE]])/StockData[[#This Row],[PREV. CLOSE]],0)</f>
        <v>3.7635933806146528E-2</v>
      </c>
      <c r="Y2222" t="str">
        <f>IF(StockData[[#This Row],[Daily Return %]]&gt;0,"Gain",IF(StockData[[#This Row],[Daily Return %]]&lt;0,"Loss","No Change"))</f>
        <v>Gain</v>
      </c>
    </row>
    <row r="2223" spans="1:25" x14ac:dyDescent="0.3">
      <c r="A2223" s="1">
        <v>45586</v>
      </c>
      <c r="B2223" s="1" t="s">
        <v>2270</v>
      </c>
      <c r="C2223" s="1" t="s">
        <v>230</v>
      </c>
      <c r="D2223">
        <f>MONTH(StockData[[#This Row],[DATE]])</f>
        <v>10</v>
      </c>
      <c r="E2223">
        <v>2024</v>
      </c>
      <c r="F2223" t="s">
        <v>231</v>
      </c>
      <c r="G2223" t="str">
        <f>"Q"&amp;ROUNDUP(StockData[[#This Row],[Month Number]]/3,0)</f>
        <v>Q4</v>
      </c>
      <c r="H2223" s="1" t="s">
        <v>2069</v>
      </c>
      <c r="I2223" s="1" t="s">
        <v>1566</v>
      </c>
      <c r="J2223" t="s">
        <v>30</v>
      </c>
      <c r="K2223">
        <v>551.6</v>
      </c>
      <c r="L2223">
        <v>561.9</v>
      </c>
      <c r="M2223">
        <v>547</v>
      </c>
      <c r="N2223">
        <v>548.65</v>
      </c>
      <c r="O2223">
        <v>547.20000000000005</v>
      </c>
      <c r="P2223">
        <v>548.1</v>
      </c>
      <c r="Q2223">
        <v>553.55999999999995</v>
      </c>
      <c r="R2223">
        <v>11983482</v>
      </c>
      <c r="S2223">
        <v>6633586475.5500002</v>
      </c>
      <c r="T2223">
        <v>197938</v>
      </c>
      <c r="U2223">
        <v>3792543</v>
      </c>
      <c r="V2223">
        <v>31.65</v>
      </c>
      <c r="W2223" s="3">
        <f>StockData[[#This Row],[CLOSE]]-StockData[[#This Row],[PREV. CLOSE]]</f>
        <v>-0.54999999999995453</v>
      </c>
      <c r="X2223" s="2">
        <f>IFERROR((StockData[[#This Row],[CLOSE]]-StockData[[#This Row],[PREV. CLOSE]])/StockData[[#This Row],[PREV. CLOSE]],0)</f>
        <v>-1.0024605850723677E-3</v>
      </c>
      <c r="Y2223" t="str">
        <f>IF(StockData[[#This Row],[Daily Return %]]&gt;0,"Gain",IF(StockData[[#This Row],[Daily Return %]]&lt;0,"Loss","No Change"))</f>
        <v>Loss</v>
      </c>
    </row>
    <row r="2224" spans="1:25" x14ac:dyDescent="0.3">
      <c r="A2224" s="1">
        <v>45587</v>
      </c>
      <c r="B2224" s="1" t="s">
        <v>2271</v>
      </c>
      <c r="C2224" s="1" t="s">
        <v>230</v>
      </c>
      <c r="D2224">
        <f>MONTH(StockData[[#This Row],[DATE]])</f>
        <v>10</v>
      </c>
      <c r="E2224">
        <v>2024</v>
      </c>
      <c r="F2224" t="s">
        <v>231</v>
      </c>
      <c r="G2224" t="str">
        <f>"Q"&amp;ROUNDUP(StockData[[#This Row],[Month Number]]/3,0)</f>
        <v>Q4</v>
      </c>
      <c r="H2224" s="1" t="s">
        <v>2069</v>
      </c>
      <c r="I2224" s="1" t="s">
        <v>1566</v>
      </c>
      <c r="J2224" t="s">
        <v>30</v>
      </c>
      <c r="K2224">
        <v>549.79999999999995</v>
      </c>
      <c r="L2224">
        <v>555.5</v>
      </c>
      <c r="M2224">
        <v>543.85</v>
      </c>
      <c r="N2224">
        <v>548.1</v>
      </c>
      <c r="O2224">
        <v>546</v>
      </c>
      <c r="P2224">
        <v>545.45000000000005</v>
      </c>
      <c r="Q2224">
        <v>548.86</v>
      </c>
      <c r="R2224">
        <v>9239150</v>
      </c>
      <c r="S2224">
        <v>5071042569.75</v>
      </c>
      <c r="T2224">
        <v>135345</v>
      </c>
      <c r="U2224">
        <v>3946014</v>
      </c>
      <c r="V2224">
        <v>42.71</v>
      </c>
      <c r="W2224" s="3">
        <f>StockData[[#This Row],[CLOSE]]-StockData[[#This Row],[PREV. CLOSE]]</f>
        <v>-2.6499999999999773</v>
      </c>
      <c r="X2224" s="2">
        <f>IFERROR((StockData[[#This Row],[CLOSE]]-StockData[[#This Row],[PREV. CLOSE]])/StockData[[#This Row],[PREV. CLOSE]],0)</f>
        <v>-4.8348841452289315E-3</v>
      </c>
      <c r="Y2224" t="str">
        <f>IF(StockData[[#This Row],[Daily Return %]]&gt;0,"Gain",IF(StockData[[#This Row],[Daily Return %]]&lt;0,"Loss","No Change"))</f>
        <v>Loss</v>
      </c>
    </row>
    <row r="2225" spans="1:25" x14ac:dyDescent="0.3">
      <c r="A2225" s="1">
        <v>45588</v>
      </c>
      <c r="B2225" s="1" t="s">
        <v>2272</v>
      </c>
      <c r="C2225" s="1" t="s">
        <v>230</v>
      </c>
      <c r="D2225">
        <f>MONTH(StockData[[#This Row],[DATE]])</f>
        <v>10</v>
      </c>
      <c r="E2225">
        <v>2024</v>
      </c>
      <c r="F2225" t="s">
        <v>231</v>
      </c>
      <c r="G2225" t="str">
        <f>"Q"&amp;ROUNDUP(StockData[[#This Row],[Month Number]]/3,0)</f>
        <v>Q4</v>
      </c>
      <c r="H2225" s="1" t="s">
        <v>2069</v>
      </c>
      <c r="I2225" s="1" t="s">
        <v>1566</v>
      </c>
      <c r="J2225" t="s">
        <v>30</v>
      </c>
      <c r="K2225">
        <v>547.5</v>
      </c>
      <c r="L2225">
        <v>554.5</v>
      </c>
      <c r="M2225">
        <v>542.20000000000005</v>
      </c>
      <c r="N2225">
        <v>545.45000000000005</v>
      </c>
      <c r="O2225">
        <v>547.15</v>
      </c>
      <c r="P2225">
        <v>547.20000000000005</v>
      </c>
      <c r="Q2225">
        <v>549.71</v>
      </c>
      <c r="R2225">
        <v>6349288</v>
      </c>
      <c r="S2225">
        <v>3490247134.8499999</v>
      </c>
      <c r="T2225">
        <v>96079</v>
      </c>
      <c r="U2225">
        <v>2520038</v>
      </c>
      <c r="V2225">
        <v>39.69</v>
      </c>
      <c r="W2225" s="3">
        <f>StockData[[#This Row],[CLOSE]]-StockData[[#This Row],[PREV. CLOSE]]</f>
        <v>1.75</v>
      </c>
      <c r="X2225" s="2">
        <f>IFERROR((StockData[[#This Row],[CLOSE]]-StockData[[#This Row],[PREV. CLOSE]])/StockData[[#This Row],[PREV. CLOSE]],0)</f>
        <v>3.2083600696672472E-3</v>
      </c>
      <c r="Y2225" t="str">
        <f>IF(StockData[[#This Row],[Daily Return %]]&gt;0,"Gain",IF(StockData[[#This Row],[Daily Return %]]&lt;0,"Loss","No Change"))</f>
        <v>Gain</v>
      </c>
    </row>
    <row r="2226" spans="1:25" x14ac:dyDescent="0.3">
      <c r="A2226" s="1">
        <v>45589</v>
      </c>
      <c r="B2226" s="1" t="s">
        <v>2273</v>
      </c>
      <c r="C2226" s="1" t="s">
        <v>230</v>
      </c>
      <c r="D2226">
        <f>MONTH(StockData[[#This Row],[DATE]])</f>
        <v>10</v>
      </c>
      <c r="E2226">
        <v>2024</v>
      </c>
      <c r="F2226" t="s">
        <v>231</v>
      </c>
      <c r="G2226" t="str">
        <f>"Q"&amp;ROUNDUP(StockData[[#This Row],[Month Number]]/3,0)</f>
        <v>Q4</v>
      </c>
      <c r="H2226" s="1" t="s">
        <v>2069</v>
      </c>
      <c r="I2226" s="1" t="s">
        <v>1566</v>
      </c>
      <c r="J2226" t="s">
        <v>30</v>
      </c>
      <c r="K2226">
        <v>547.20000000000005</v>
      </c>
      <c r="L2226">
        <v>550.5</v>
      </c>
      <c r="M2226">
        <v>545.15</v>
      </c>
      <c r="N2226">
        <v>547.20000000000005</v>
      </c>
      <c r="O2226">
        <v>547.6</v>
      </c>
      <c r="P2226">
        <v>546.9</v>
      </c>
      <c r="Q2226">
        <v>547.13</v>
      </c>
      <c r="R2226">
        <v>4788302</v>
      </c>
      <c r="S2226">
        <v>2619811932.3000002</v>
      </c>
      <c r="T2226">
        <v>73877</v>
      </c>
      <c r="U2226">
        <v>2734571</v>
      </c>
      <c r="V2226">
        <v>57.11</v>
      </c>
      <c r="W2226" s="3">
        <f>StockData[[#This Row],[CLOSE]]-StockData[[#This Row],[PREV. CLOSE]]</f>
        <v>-0.30000000000006821</v>
      </c>
      <c r="X2226" s="2">
        <f>IFERROR((StockData[[#This Row],[CLOSE]]-StockData[[#This Row],[PREV. CLOSE]])/StockData[[#This Row],[PREV. CLOSE]],0)</f>
        <v>-5.4824561403521237E-4</v>
      </c>
      <c r="Y2226" t="str">
        <f>IF(StockData[[#This Row],[Daily Return %]]&gt;0,"Gain",IF(StockData[[#This Row],[Daily Return %]]&lt;0,"Loss","No Change"))</f>
        <v>Loss</v>
      </c>
    </row>
    <row r="2227" spans="1:25" x14ac:dyDescent="0.3">
      <c r="A2227" s="1">
        <v>45590</v>
      </c>
      <c r="B2227" s="1" t="s">
        <v>2274</v>
      </c>
      <c r="C2227" s="1" t="s">
        <v>230</v>
      </c>
      <c r="D2227">
        <f>MONTH(StockData[[#This Row],[DATE]])</f>
        <v>10</v>
      </c>
      <c r="E2227">
        <v>2024</v>
      </c>
      <c r="F2227" t="s">
        <v>231</v>
      </c>
      <c r="G2227" t="str">
        <f>"Q"&amp;ROUNDUP(StockData[[#This Row],[Month Number]]/3,0)</f>
        <v>Q4</v>
      </c>
      <c r="H2227" s="1" t="s">
        <v>2069</v>
      </c>
      <c r="I2227" s="1" t="s">
        <v>1566</v>
      </c>
      <c r="J2227" t="s">
        <v>30</v>
      </c>
      <c r="K2227">
        <v>549.75</v>
      </c>
      <c r="L2227">
        <v>552</v>
      </c>
      <c r="M2227">
        <v>540.5</v>
      </c>
      <c r="N2227">
        <v>546.9</v>
      </c>
      <c r="O2227">
        <v>544.79999999999995</v>
      </c>
      <c r="P2227">
        <v>543.45000000000005</v>
      </c>
      <c r="Q2227">
        <v>544.24</v>
      </c>
      <c r="R2227">
        <v>5062270</v>
      </c>
      <c r="S2227">
        <v>2755114012.8000002</v>
      </c>
      <c r="T2227">
        <v>79747</v>
      </c>
      <c r="U2227">
        <v>2288800</v>
      </c>
      <c r="V2227">
        <v>45.21</v>
      </c>
      <c r="W2227" s="3">
        <f>StockData[[#This Row],[CLOSE]]-StockData[[#This Row],[PREV. CLOSE]]</f>
        <v>-3.4499999999999318</v>
      </c>
      <c r="X2227" s="2">
        <f>IFERROR((StockData[[#This Row],[CLOSE]]-StockData[[#This Row],[PREV. CLOSE]])/StockData[[#This Row],[PREV. CLOSE]],0)</f>
        <v>-6.308283049917594E-3</v>
      </c>
      <c r="Y2227" t="str">
        <f>IF(StockData[[#This Row],[Daily Return %]]&gt;0,"Gain",IF(StockData[[#This Row],[Daily Return %]]&lt;0,"Loss","No Change"))</f>
        <v>Loss</v>
      </c>
    </row>
    <row r="2228" spans="1:25" x14ac:dyDescent="0.3">
      <c r="A2228" s="1">
        <v>45593</v>
      </c>
      <c r="B2228" s="1" t="s">
        <v>2275</v>
      </c>
      <c r="C2228" s="1" t="s">
        <v>230</v>
      </c>
      <c r="D2228">
        <f>MONTH(StockData[[#This Row],[DATE]])</f>
        <v>10</v>
      </c>
      <c r="E2228">
        <v>2024</v>
      </c>
      <c r="F2228" t="s">
        <v>231</v>
      </c>
      <c r="G2228" t="str">
        <f>"Q"&amp;ROUNDUP(StockData[[#This Row],[Month Number]]/3,0)</f>
        <v>Q4</v>
      </c>
      <c r="H2228" s="1" t="s">
        <v>2069</v>
      </c>
      <c r="I2228" s="1" t="s">
        <v>1566</v>
      </c>
      <c r="J2228" t="s">
        <v>30</v>
      </c>
      <c r="K2228">
        <v>543.45000000000005</v>
      </c>
      <c r="L2228">
        <v>559.79999999999995</v>
      </c>
      <c r="M2228">
        <v>542.70000000000005</v>
      </c>
      <c r="N2228">
        <v>543.45000000000005</v>
      </c>
      <c r="O2228">
        <v>559.20000000000005</v>
      </c>
      <c r="P2228">
        <v>558.6</v>
      </c>
      <c r="Q2228">
        <v>555.1</v>
      </c>
      <c r="R2228">
        <v>5592929</v>
      </c>
      <c r="S2228">
        <v>3104643637.4499998</v>
      </c>
      <c r="T2228">
        <v>112113</v>
      </c>
      <c r="U2228">
        <v>2567153</v>
      </c>
      <c r="V2228">
        <v>45.9</v>
      </c>
      <c r="W2228" s="3">
        <f>StockData[[#This Row],[CLOSE]]-StockData[[#This Row],[PREV. CLOSE]]</f>
        <v>15.149999999999977</v>
      </c>
      <c r="X2228" s="2">
        <f>IFERROR((StockData[[#This Row],[CLOSE]]-StockData[[#This Row],[PREV. CLOSE]])/StockData[[#This Row],[PREV. CLOSE]],0)</f>
        <v>2.787744962738058E-2</v>
      </c>
      <c r="Y2228" t="str">
        <f>IF(StockData[[#This Row],[Daily Return %]]&gt;0,"Gain",IF(StockData[[#This Row],[Daily Return %]]&lt;0,"Loss","No Change"))</f>
        <v>Gain</v>
      </c>
    </row>
    <row r="2229" spans="1:25" x14ac:dyDescent="0.3">
      <c r="A2229" s="1">
        <v>45594</v>
      </c>
      <c r="B2229" s="1" t="s">
        <v>2276</v>
      </c>
      <c r="C2229" s="1" t="s">
        <v>230</v>
      </c>
      <c r="D2229">
        <f>MONTH(StockData[[#This Row],[DATE]])</f>
        <v>10</v>
      </c>
      <c r="E2229">
        <v>2024</v>
      </c>
      <c r="F2229" t="s">
        <v>231</v>
      </c>
      <c r="G2229" t="str">
        <f>"Q"&amp;ROUNDUP(StockData[[#This Row],[Month Number]]/3,0)</f>
        <v>Q4</v>
      </c>
      <c r="H2229" s="1" t="s">
        <v>2069</v>
      </c>
      <c r="I2229" s="1" t="s">
        <v>1566</v>
      </c>
      <c r="J2229" t="s">
        <v>30</v>
      </c>
      <c r="K2229">
        <v>559.79999999999995</v>
      </c>
      <c r="L2229">
        <v>563.4</v>
      </c>
      <c r="M2229">
        <v>553.25</v>
      </c>
      <c r="N2229">
        <v>558.6</v>
      </c>
      <c r="O2229">
        <v>561.04999999999995</v>
      </c>
      <c r="P2229">
        <v>562.20000000000005</v>
      </c>
      <c r="Q2229">
        <v>558.80999999999995</v>
      </c>
      <c r="R2229">
        <v>6027815</v>
      </c>
      <c r="S2229">
        <v>3368379485.3499999</v>
      </c>
      <c r="T2229">
        <v>99440</v>
      </c>
      <c r="U2229">
        <v>2813187</v>
      </c>
      <c r="V2229">
        <v>46.67</v>
      </c>
      <c r="W2229" s="3">
        <f>StockData[[#This Row],[CLOSE]]-StockData[[#This Row],[PREV. CLOSE]]</f>
        <v>3.6000000000000227</v>
      </c>
      <c r="X2229" s="2">
        <f>IFERROR((StockData[[#This Row],[CLOSE]]-StockData[[#This Row],[PREV. CLOSE]])/StockData[[#This Row],[PREV. CLOSE]],0)</f>
        <v>6.4446831364124999E-3</v>
      </c>
      <c r="Y2229" t="str">
        <f>IF(StockData[[#This Row],[Daily Return %]]&gt;0,"Gain",IF(StockData[[#This Row],[Daily Return %]]&lt;0,"Loss","No Change"))</f>
        <v>Gain</v>
      </c>
    </row>
    <row r="2230" spans="1:25" x14ac:dyDescent="0.3">
      <c r="A2230" s="1">
        <v>45595</v>
      </c>
      <c r="B2230" s="1" t="s">
        <v>2277</v>
      </c>
      <c r="C2230" s="1" t="s">
        <v>230</v>
      </c>
      <c r="D2230">
        <f>MONTH(StockData[[#This Row],[DATE]])</f>
        <v>10</v>
      </c>
      <c r="E2230">
        <v>2024</v>
      </c>
      <c r="F2230" t="s">
        <v>231</v>
      </c>
      <c r="G2230" t="str">
        <f>"Q"&amp;ROUNDUP(StockData[[#This Row],[Month Number]]/3,0)</f>
        <v>Q4</v>
      </c>
      <c r="H2230" s="1" t="s">
        <v>2069</v>
      </c>
      <c r="I2230" s="1" t="s">
        <v>1566</v>
      </c>
      <c r="J2230" t="s">
        <v>30</v>
      </c>
      <c r="K2230">
        <v>562.5</v>
      </c>
      <c r="L2230">
        <v>578.75</v>
      </c>
      <c r="M2230">
        <v>561.1</v>
      </c>
      <c r="N2230">
        <v>562.20000000000005</v>
      </c>
      <c r="O2230">
        <v>566.5</v>
      </c>
      <c r="P2230">
        <v>565.25</v>
      </c>
      <c r="Q2230">
        <v>570.96</v>
      </c>
      <c r="R2230">
        <v>10377746</v>
      </c>
      <c r="S2230">
        <v>5925281460.6499996</v>
      </c>
      <c r="T2230">
        <v>145868</v>
      </c>
      <c r="U2230">
        <v>4437323</v>
      </c>
      <c r="V2230">
        <v>42.76</v>
      </c>
      <c r="W2230" s="3">
        <f>StockData[[#This Row],[CLOSE]]-StockData[[#This Row],[PREV. CLOSE]]</f>
        <v>3.0499999999999545</v>
      </c>
      <c r="X2230" s="2">
        <f>IFERROR((StockData[[#This Row],[CLOSE]]-StockData[[#This Row],[PREV. CLOSE]])/StockData[[#This Row],[PREV. CLOSE]],0)</f>
        <v>5.4251156172179906E-3</v>
      </c>
      <c r="Y2230" t="str">
        <f>IF(StockData[[#This Row],[Daily Return %]]&gt;0,"Gain",IF(StockData[[#This Row],[Daily Return %]]&lt;0,"Loss","No Change"))</f>
        <v>Gain</v>
      </c>
    </row>
    <row r="2231" spans="1:25" x14ac:dyDescent="0.3">
      <c r="A2231" s="1">
        <v>45596</v>
      </c>
      <c r="B2231" s="1" t="s">
        <v>2278</v>
      </c>
      <c r="C2231" s="1" t="s">
        <v>230</v>
      </c>
      <c r="D2231">
        <f>MONTH(StockData[[#This Row],[DATE]])</f>
        <v>10</v>
      </c>
      <c r="E2231">
        <v>2024</v>
      </c>
      <c r="F2231" t="s">
        <v>231</v>
      </c>
      <c r="G2231" t="str">
        <f>"Q"&amp;ROUNDUP(StockData[[#This Row],[Month Number]]/3,0)</f>
        <v>Q4</v>
      </c>
      <c r="H2231" s="1" t="s">
        <v>2069</v>
      </c>
      <c r="I2231" s="1" t="s">
        <v>1566</v>
      </c>
      <c r="J2231" t="s">
        <v>30</v>
      </c>
      <c r="K2231">
        <v>564.79999999999995</v>
      </c>
      <c r="L2231">
        <v>566.29999999999995</v>
      </c>
      <c r="M2231">
        <v>548.29999999999995</v>
      </c>
      <c r="N2231">
        <v>565.25</v>
      </c>
      <c r="O2231">
        <v>553.1</v>
      </c>
      <c r="P2231">
        <v>551.79999999999995</v>
      </c>
      <c r="Q2231">
        <v>552.84</v>
      </c>
      <c r="R2231">
        <v>7840047</v>
      </c>
      <c r="S2231">
        <v>4334304399.8500004</v>
      </c>
      <c r="T2231">
        <v>117481</v>
      </c>
      <c r="U2231">
        <v>2985191</v>
      </c>
      <c r="V2231">
        <v>38.08</v>
      </c>
      <c r="W2231" s="3">
        <f>StockData[[#This Row],[CLOSE]]-StockData[[#This Row],[PREV. CLOSE]]</f>
        <v>-13.450000000000045</v>
      </c>
      <c r="X2231" s="2">
        <f>IFERROR((StockData[[#This Row],[CLOSE]]-StockData[[#This Row],[PREV. CLOSE]])/StockData[[#This Row],[PREV. CLOSE]],0)</f>
        <v>-2.3794781070322946E-2</v>
      </c>
      <c r="Y2231" t="str">
        <f>IF(StockData[[#This Row],[Daily Return %]]&gt;0,"Gain",IF(StockData[[#This Row],[Daily Return %]]&lt;0,"Loss","No Change"))</f>
        <v>Loss</v>
      </c>
    </row>
    <row r="2232" spans="1:25" x14ac:dyDescent="0.3">
      <c r="A2232" s="1">
        <v>45597</v>
      </c>
      <c r="B2232" s="1" t="s">
        <v>2279</v>
      </c>
      <c r="C2232" s="1" t="s">
        <v>254</v>
      </c>
      <c r="D2232">
        <f>MONTH(StockData[[#This Row],[DATE]])</f>
        <v>11</v>
      </c>
      <c r="E2232">
        <v>2024</v>
      </c>
      <c r="F2232" t="s">
        <v>231</v>
      </c>
      <c r="G2232" t="str">
        <f>"Q"&amp;ROUNDUP(StockData[[#This Row],[Month Number]]/3,0)</f>
        <v>Q4</v>
      </c>
      <c r="H2232" s="1" t="s">
        <v>2069</v>
      </c>
      <c r="I2232" s="1" t="s">
        <v>1566</v>
      </c>
      <c r="J2232" t="s">
        <v>30</v>
      </c>
      <c r="K2232">
        <v>551.70000000000005</v>
      </c>
      <c r="L2232">
        <v>554.9</v>
      </c>
      <c r="M2232">
        <v>550</v>
      </c>
      <c r="N2232">
        <v>551.79999999999995</v>
      </c>
      <c r="O2232">
        <v>551.5</v>
      </c>
      <c r="P2232">
        <v>551.35</v>
      </c>
      <c r="Q2232">
        <v>552.16</v>
      </c>
      <c r="R2232">
        <v>981405</v>
      </c>
      <c r="S2232">
        <v>541892872.5</v>
      </c>
      <c r="T2232">
        <v>28631</v>
      </c>
      <c r="U2232">
        <v>418237</v>
      </c>
      <c r="V2232">
        <v>42.62</v>
      </c>
      <c r="W2232" s="3">
        <f>StockData[[#This Row],[CLOSE]]-StockData[[#This Row],[PREV. CLOSE]]</f>
        <v>-0.44999999999993179</v>
      </c>
      <c r="X2232" s="2">
        <f>IFERROR((StockData[[#This Row],[CLOSE]]-StockData[[#This Row],[PREV. CLOSE]])/StockData[[#This Row],[PREV. CLOSE]],0)</f>
        <v>-8.1551286698066663E-4</v>
      </c>
      <c r="Y2232" t="str">
        <f>IF(StockData[[#This Row],[Daily Return %]]&gt;0,"Gain",IF(StockData[[#This Row],[Daily Return %]]&lt;0,"Loss","No Change"))</f>
        <v>Loss</v>
      </c>
    </row>
    <row r="2233" spans="1:25" x14ac:dyDescent="0.3">
      <c r="A2233" s="1">
        <v>45600</v>
      </c>
      <c r="B2233" s="1" t="s">
        <v>2280</v>
      </c>
      <c r="C2233" s="1" t="s">
        <v>254</v>
      </c>
      <c r="D2233">
        <f>MONTH(StockData[[#This Row],[DATE]])</f>
        <v>11</v>
      </c>
      <c r="E2233">
        <v>2024</v>
      </c>
      <c r="F2233" t="s">
        <v>231</v>
      </c>
      <c r="G2233" t="str">
        <f>"Q"&amp;ROUNDUP(StockData[[#This Row],[Month Number]]/3,0)</f>
        <v>Q4</v>
      </c>
      <c r="H2233" s="1" t="s">
        <v>2069</v>
      </c>
      <c r="I2233" s="1" t="s">
        <v>1566</v>
      </c>
      <c r="J2233" t="s">
        <v>30</v>
      </c>
      <c r="K2233">
        <v>551</v>
      </c>
      <c r="L2233">
        <v>552.45000000000005</v>
      </c>
      <c r="M2233">
        <v>534.20000000000005</v>
      </c>
      <c r="N2233">
        <v>551.35</v>
      </c>
      <c r="O2233">
        <v>541.79999999999995</v>
      </c>
      <c r="P2233">
        <v>540.79999999999995</v>
      </c>
      <c r="Q2233">
        <v>540.79</v>
      </c>
      <c r="R2233">
        <v>4927780</v>
      </c>
      <c r="S2233">
        <v>2664900712.6999998</v>
      </c>
      <c r="T2233">
        <v>102676</v>
      </c>
      <c r="U2233">
        <v>1781415</v>
      </c>
      <c r="V2233">
        <v>36.15</v>
      </c>
      <c r="W2233" s="3">
        <f>StockData[[#This Row],[CLOSE]]-StockData[[#This Row],[PREV. CLOSE]]</f>
        <v>-10.550000000000068</v>
      </c>
      <c r="X2233" s="2">
        <f>IFERROR((StockData[[#This Row],[CLOSE]]-StockData[[#This Row],[PREV. CLOSE]])/StockData[[#This Row],[PREV. CLOSE]],0)</f>
        <v>-1.913485082071292E-2</v>
      </c>
      <c r="Y2233" t="str">
        <f>IF(StockData[[#This Row],[Daily Return %]]&gt;0,"Gain",IF(StockData[[#This Row],[Daily Return %]]&lt;0,"Loss","No Change"))</f>
        <v>Loss</v>
      </c>
    </row>
    <row r="2234" spans="1:25" x14ac:dyDescent="0.3">
      <c r="A2234" s="1">
        <v>45601</v>
      </c>
      <c r="B2234" s="1" t="s">
        <v>2281</v>
      </c>
      <c r="C2234" s="1" t="s">
        <v>254</v>
      </c>
      <c r="D2234">
        <f>MONTH(StockData[[#This Row],[DATE]])</f>
        <v>11</v>
      </c>
      <c r="E2234">
        <v>2024</v>
      </c>
      <c r="F2234" t="s">
        <v>231</v>
      </c>
      <c r="G2234" t="str">
        <f>"Q"&amp;ROUNDUP(StockData[[#This Row],[Month Number]]/3,0)</f>
        <v>Q4</v>
      </c>
      <c r="H2234" s="1" t="s">
        <v>2069</v>
      </c>
      <c r="I2234" s="1" t="s">
        <v>1566</v>
      </c>
      <c r="J2234" t="s">
        <v>30</v>
      </c>
      <c r="K2234">
        <v>543</v>
      </c>
      <c r="L2234">
        <v>545.35</v>
      </c>
      <c r="M2234">
        <v>540.4</v>
      </c>
      <c r="N2234">
        <v>540.79999999999995</v>
      </c>
      <c r="O2234">
        <v>544</v>
      </c>
      <c r="P2234">
        <v>543.70000000000005</v>
      </c>
      <c r="Q2234">
        <v>543.01</v>
      </c>
      <c r="R2234">
        <v>3431130</v>
      </c>
      <c r="S2234">
        <v>1863133921.8499999</v>
      </c>
      <c r="T2234">
        <v>104857</v>
      </c>
      <c r="U2234">
        <v>1601721</v>
      </c>
      <c r="V2234">
        <v>46.68</v>
      </c>
      <c r="W2234" s="3">
        <f>StockData[[#This Row],[CLOSE]]-StockData[[#This Row],[PREV. CLOSE]]</f>
        <v>2.9000000000000909</v>
      </c>
      <c r="X2234" s="2">
        <f>IFERROR((StockData[[#This Row],[CLOSE]]-StockData[[#This Row],[PREV. CLOSE]])/StockData[[#This Row],[PREV. CLOSE]],0)</f>
        <v>5.3624260355031273E-3</v>
      </c>
      <c r="Y2234" t="str">
        <f>IF(StockData[[#This Row],[Daily Return %]]&gt;0,"Gain",IF(StockData[[#This Row],[Daily Return %]]&lt;0,"Loss","No Change"))</f>
        <v>Gain</v>
      </c>
    </row>
    <row r="2235" spans="1:25" x14ac:dyDescent="0.3">
      <c r="A2235" s="1">
        <v>45602</v>
      </c>
      <c r="B2235" s="1" t="s">
        <v>2282</v>
      </c>
      <c r="C2235" s="1" t="s">
        <v>254</v>
      </c>
      <c r="D2235">
        <f>MONTH(StockData[[#This Row],[DATE]])</f>
        <v>11</v>
      </c>
      <c r="E2235">
        <v>2024</v>
      </c>
      <c r="F2235" t="s">
        <v>231</v>
      </c>
      <c r="G2235" t="str">
        <f>"Q"&amp;ROUNDUP(StockData[[#This Row],[Month Number]]/3,0)</f>
        <v>Q4</v>
      </c>
      <c r="H2235" s="1" t="s">
        <v>2069</v>
      </c>
      <c r="I2235" s="1" t="s">
        <v>1566</v>
      </c>
      <c r="J2235" t="s">
        <v>30</v>
      </c>
      <c r="K2235">
        <v>547.45000000000005</v>
      </c>
      <c r="L2235">
        <v>565.85</v>
      </c>
      <c r="M2235">
        <v>541</v>
      </c>
      <c r="N2235">
        <v>543.70000000000005</v>
      </c>
      <c r="O2235">
        <v>565</v>
      </c>
      <c r="P2235">
        <v>563.9</v>
      </c>
      <c r="Q2235">
        <v>558.38</v>
      </c>
      <c r="R2235">
        <v>9777442</v>
      </c>
      <c r="S2235">
        <v>5459548569.3500004</v>
      </c>
      <c r="T2235">
        <v>142103</v>
      </c>
      <c r="U2235">
        <v>3204489</v>
      </c>
      <c r="V2235">
        <v>32.770000000000003</v>
      </c>
      <c r="W2235" s="3">
        <f>StockData[[#This Row],[CLOSE]]-StockData[[#This Row],[PREV. CLOSE]]</f>
        <v>20.199999999999932</v>
      </c>
      <c r="X2235" s="2">
        <f>IFERROR((StockData[[#This Row],[CLOSE]]-StockData[[#This Row],[PREV. CLOSE]])/StockData[[#This Row],[PREV. CLOSE]],0)</f>
        <v>3.7152841640610501E-2</v>
      </c>
      <c r="Y2235" t="str">
        <f>IF(StockData[[#This Row],[Daily Return %]]&gt;0,"Gain",IF(StockData[[#This Row],[Daily Return %]]&lt;0,"Loss","No Change"))</f>
        <v>Gain</v>
      </c>
    </row>
    <row r="2236" spans="1:25" x14ac:dyDescent="0.3">
      <c r="A2236" s="1">
        <v>45603</v>
      </c>
      <c r="B2236" s="1" t="s">
        <v>2283</v>
      </c>
      <c r="C2236" s="1" t="s">
        <v>254</v>
      </c>
      <c r="D2236">
        <f>MONTH(StockData[[#This Row],[DATE]])</f>
        <v>11</v>
      </c>
      <c r="E2236">
        <v>2024</v>
      </c>
      <c r="F2236" t="s">
        <v>231</v>
      </c>
      <c r="G2236" t="str">
        <f>"Q"&amp;ROUNDUP(StockData[[#This Row],[Month Number]]/3,0)</f>
        <v>Q4</v>
      </c>
      <c r="H2236" s="1" t="s">
        <v>2069</v>
      </c>
      <c r="I2236" s="1" t="s">
        <v>1566</v>
      </c>
      <c r="J2236" t="s">
        <v>30</v>
      </c>
      <c r="K2236">
        <v>566</v>
      </c>
      <c r="L2236">
        <v>569.70000000000005</v>
      </c>
      <c r="M2236">
        <v>554.45000000000005</v>
      </c>
      <c r="N2236">
        <v>563.9</v>
      </c>
      <c r="O2236">
        <v>563</v>
      </c>
      <c r="P2236">
        <v>563.4</v>
      </c>
      <c r="Q2236">
        <v>562.51</v>
      </c>
      <c r="R2236">
        <v>5998571</v>
      </c>
      <c r="S2236">
        <v>3374230528.25</v>
      </c>
      <c r="T2236">
        <v>104332</v>
      </c>
      <c r="U2236">
        <v>2026502</v>
      </c>
      <c r="V2236">
        <v>33.78</v>
      </c>
      <c r="W2236" s="3">
        <f>StockData[[#This Row],[CLOSE]]-StockData[[#This Row],[PREV. CLOSE]]</f>
        <v>-0.5</v>
      </c>
      <c r="X2236" s="2">
        <f>IFERROR((StockData[[#This Row],[CLOSE]]-StockData[[#This Row],[PREV. CLOSE]])/StockData[[#This Row],[PREV. CLOSE]],0)</f>
        <v>-8.8668203582195431E-4</v>
      </c>
      <c r="Y2236" t="str">
        <f>IF(StockData[[#This Row],[Daily Return %]]&gt;0,"Gain",IF(StockData[[#This Row],[Daily Return %]]&lt;0,"Loss","No Change"))</f>
        <v>Loss</v>
      </c>
    </row>
    <row r="2237" spans="1:25" x14ac:dyDescent="0.3">
      <c r="A2237" s="1">
        <v>45603</v>
      </c>
      <c r="B2237" s="1" t="s">
        <v>2284</v>
      </c>
      <c r="C2237" s="1" t="s">
        <v>254</v>
      </c>
      <c r="D2237">
        <f>MONTH(StockData[[#This Row],[DATE]])</f>
        <v>11</v>
      </c>
      <c r="E2237">
        <v>2024</v>
      </c>
      <c r="F2237" t="s">
        <v>231</v>
      </c>
      <c r="G2237" t="str">
        <f>"Q"&amp;ROUNDUP(StockData[[#This Row],[Month Number]]/3,0)</f>
        <v>Q4</v>
      </c>
      <c r="H2237" s="1" t="s">
        <v>2069</v>
      </c>
      <c r="I2237" s="1" t="s">
        <v>1566</v>
      </c>
      <c r="J2237" t="s">
        <v>30</v>
      </c>
      <c r="K2237">
        <v>566</v>
      </c>
      <c r="L2237">
        <v>569.70000000000005</v>
      </c>
      <c r="M2237">
        <v>554.45000000000005</v>
      </c>
      <c r="N2237">
        <v>563.9</v>
      </c>
      <c r="O2237">
        <v>563</v>
      </c>
      <c r="P2237">
        <v>563.4</v>
      </c>
      <c r="Q2237">
        <v>562.51</v>
      </c>
      <c r="R2237">
        <v>5998571</v>
      </c>
      <c r="S2237">
        <v>3374230528.25</v>
      </c>
      <c r="T2237">
        <v>104332</v>
      </c>
      <c r="U2237">
        <v>2026502</v>
      </c>
      <c r="V2237">
        <v>33.78</v>
      </c>
      <c r="W2237" s="3">
        <f>StockData[[#This Row],[CLOSE]]-StockData[[#This Row],[PREV. CLOSE]]</f>
        <v>-0.5</v>
      </c>
      <c r="X2237" s="2">
        <f>IFERROR((StockData[[#This Row],[CLOSE]]-StockData[[#This Row],[PREV. CLOSE]])/StockData[[#This Row],[PREV. CLOSE]],0)</f>
        <v>-8.8668203582195431E-4</v>
      </c>
      <c r="Y2237" t="str">
        <f>IF(StockData[[#This Row],[Daily Return %]]&gt;0,"Gain",IF(StockData[[#This Row],[Daily Return %]]&lt;0,"Loss","No Change"))</f>
        <v>Loss</v>
      </c>
    </row>
    <row r="2238" spans="1:25" x14ac:dyDescent="0.3">
      <c r="A2238" s="1">
        <v>45604</v>
      </c>
      <c r="B2238" s="1" t="s">
        <v>2285</v>
      </c>
      <c r="C2238" s="1" t="s">
        <v>254</v>
      </c>
      <c r="D2238">
        <f>MONTH(StockData[[#This Row],[DATE]])</f>
        <v>11</v>
      </c>
      <c r="E2238">
        <v>2024</v>
      </c>
      <c r="F2238" t="s">
        <v>231</v>
      </c>
      <c r="G2238" t="str">
        <f>"Q"&amp;ROUNDUP(StockData[[#This Row],[Month Number]]/3,0)</f>
        <v>Q4</v>
      </c>
      <c r="H2238" s="1" t="s">
        <v>2069</v>
      </c>
      <c r="I2238" s="1" t="s">
        <v>1566</v>
      </c>
      <c r="J2238" t="s">
        <v>30</v>
      </c>
      <c r="K2238">
        <v>565</v>
      </c>
      <c r="L2238">
        <v>578.79999999999995</v>
      </c>
      <c r="M2238">
        <v>565</v>
      </c>
      <c r="N2238">
        <v>563.4</v>
      </c>
      <c r="O2238">
        <v>568.6</v>
      </c>
      <c r="P2238">
        <v>569</v>
      </c>
      <c r="Q2238">
        <v>572.86</v>
      </c>
      <c r="R2238">
        <v>10426329</v>
      </c>
      <c r="S2238">
        <v>5972791779.6000004</v>
      </c>
      <c r="T2238">
        <v>183221</v>
      </c>
      <c r="U2238">
        <v>3795713</v>
      </c>
      <c r="V2238">
        <v>36.409999999999997</v>
      </c>
      <c r="W2238" s="3">
        <f>StockData[[#This Row],[CLOSE]]-StockData[[#This Row],[PREV. CLOSE]]</f>
        <v>5.6000000000000227</v>
      </c>
      <c r="X2238" s="2">
        <f>IFERROR((StockData[[#This Row],[CLOSE]]-StockData[[#This Row],[PREV. CLOSE]])/StockData[[#This Row],[PREV. CLOSE]],0)</f>
        <v>9.9396521121761141E-3</v>
      </c>
      <c r="Y2238" t="str">
        <f>IF(StockData[[#This Row],[Daily Return %]]&gt;0,"Gain",IF(StockData[[#This Row],[Daily Return %]]&lt;0,"Loss","No Change"))</f>
        <v>Gain</v>
      </c>
    </row>
    <row r="2239" spans="1:25" x14ac:dyDescent="0.3">
      <c r="A2239" s="1">
        <v>45607</v>
      </c>
      <c r="B2239" s="1" t="s">
        <v>2286</v>
      </c>
      <c r="C2239" s="1" t="s">
        <v>254</v>
      </c>
      <c r="D2239">
        <f>MONTH(StockData[[#This Row],[DATE]])</f>
        <v>11</v>
      </c>
      <c r="E2239">
        <v>2024</v>
      </c>
      <c r="F2239" t="s">
        <v>231</v>
      </c>
      <c r="G2239" t="str">
        <f>"Q"&amp;ROUNDUP(StockData[[#This Row],[Month Number]]/3,0)</f>
        <v>Q4</v>
      </c>
      <c r="H2239" s="1" t="s">
        <v>2069</v>
      </c>
      <c r="I2239" s="1" t="s">
        <v>1566</v>
      </c>
      <c r="J2239" t="s">
        <v>30</v>
      </c>
      <c r="K2239">
        <v>569</v>
      </c>
      <c r="L2239">
        <v>583.20000000000005</v>
      </c>
      <c r="M2239">
        <v>566.04999999999995</v>
      </c>
      <c r="N2239">
        <v>569</v>
      </c>
      <c r="O2239">
        <v>572.9</v>
      </c>
      <c r="P2239">
        <v>573.5</v>
      </c>
      <c r="Q2239">
        <v>576.16999999999996</v>
      </c>
      <c r="R2239">
        <v>8069722</v>
      </c>
      <c r="S2239">
        <v>4649552223.3500004</v>
      </c>
      <c r="T2239">
        <v>138522</v>
      </c>
      <c r="U2239">
        <v>2934545</v>
      </c>
      <c r="V2239">
        <v>36.36</v>
      </c>
      <c r="W2239" s="3">
        <f>StockData[[#This Row],[CLOSE]]-StockData[[#This Row],[PREV. CLOSE]]</f>
        <v>4.5</v>
      </c>
      <c r="X2239" s="2">
        <f>IFERROR((StockData[[#This Row],[CLOSE]]-StockData[[#This Row],[PREV. CLOSE]])/StockData[[#This Row],[PREV. CLOSE]],0)</f>
        <v>7.9086115992970125E-3</v>
      </c>
      <c r="Y2239" t="str">
        <f>IF(StockData[[#This Row],[Daily Return %]]&gt;0,"Gain",IF(StockData[[#This Row],[Daily Return %]]&lt;0,"Loss","No Change"))</f>
        <v>Gain</v>
      </c>
    </row>
    <row r="2240" spans="1:25" x14ac:dyDescent="0.3">
      <c r="A2240" s="1">
        <v>45608</v>
      </c>
      <c r="B2240" s="1" t="s">
        <v>2287</v>
      </c>
      <c r="C2240" s="1" t="s">
        <v>254</v>
      </c>
      <c r="D2240">
        <f>MONTH(StockData[[#This Row],[DATE]])</f>
        <v>11</v>
      </c>
      <c r="E2240">
        <v>2024</v>
      </c>
      <c r="F2240" t="s">
        <v>231</v>
      </c>
      <c r="G2240" t="str">
        <f>"Q"&amp;ROUNDUP(StockData[[#This Row],[Month Number]]/3,0)</f>
        <v>Q4</v>
      </c>
      <c r="H2240" s="1" t="s">
        <v>2069</v>
      </c>
      <c r="I2240" s="1" t="s">
        <v>1566</v>
      </c>
      <c r="J2240" t="s">
        <v>30</v>
      </c>
      <c r="K2240">
        <v>575</v>
      </c>
      <c r="L2240">
        <v>579.70000000000005</v>
      </c>
      <c r="M2240">
        <v>569.04999999999995</v>
      </c>
      <c r="N2240">
        <v>573.5</v>
      </c>
      <c r="O2240">
        <v>569.04999999999995</v>
      </c>
      <c r="P2240">
        <v>570.65</v>
      </c>
      <c r="Q2240">
        <v>574.29</v>
      </c>
      <c r="R2240">
        <v>5630445</v>
      </c>
      <c r="S2240">
        <v>3233516616.8000002</v>
      </c>
      <c r="T2240">
        <v>108985</v>
      </c>
      <c r="U2240">
        <v>2556064</v>
      </c>
      <c r="V2240">
        <v>45.4</v>
      </c>
      <c r="W2240" s="3">
        <f>StockData[[#This Row],[CLOSE]]-StockData[[#This Row],[PREV. CLOSE]]</f>
        <v>-2.8500000000000227</v>
      </c>
      <c r="X2240" s="2">
        <f>IFERROR((StockData[[#This Row],[CLOSE]]-StockData[[#This Row],[PREV. CLOSE]])/StockData[[#This Row],[PREV. CLOSE]],0)</f>
        <v>-4.9694856146469445E-3</v>
      </c>
      <c r="Y2240" t="str">
        <f>IF(StockData[[#This Row],[Daily Return %]]&gt;0,"Gain",IF(StockData[[#This Row],[Daily Return %]]&lt;0,"Loss","No Change"))</f>
        <v>Loss</v>
      </c>
    </row>
    <row r="2241" spans="1:25" x14ac:dyDescent="0.3">
      <c r="A2241" s="1">
        <v>45609</v>
      </c>
      <c r="B2241" s="1" t="s">
        <v>2288</v>
      </c>
      <c r="C2241" s="1" t="s">
        <v>254</v>
      </c>
      <c r="D2241">
        <f>MONTH(StockData[[#This Row],[DATE]])</f>
        <v>11</v>
      </c>
      <c r="E2241">
        <v>2024</v>
      </c>
      <c r="F2241" t="s">
        <v>231</v>
      </c>
      <c r="G2241" t="str">
        <f>"Q"&amp;ROUNDUP(StockData[[#This Row],[Month Number]]/3,0)</f>
        <v>Q4</v>
      </c>
      <c r="H2241" s="1" t="s">
        <v>2069</v>
      </c>
      <c r="I2241" s="1" t="s">
        <v>1566</v>
      </c>
      <c r="J2241" t="s">
        <v>30</v>
      </c>
      <c r="K2241">
        <v>570</v>
      </c>
      <c r="L2241">
        <v>573.6</v>
      </c>
      <c r="M2241">
        <v>565.54999999999995</v>
      </c>
      <c r="N2241">
        <v>570.65</v>
      </c>
      <c r="O2241">
        <v>570.04999999999995</v>
      </c>
      <c r="P2241">
        <v>569</v>
      </c>
      <c r="Q2241">
        <v>569.28</v>
      </c>
      <c r="R2241">
        <v>5695600</v>
      </c>
      <c r="S2241">
        <v>3242406875.0999999</v>
      </c>
      <c r="T2241">
        <v>102437</v>
      </c>
      <c r="U2241">
        <v>2554703</v>
      </c>
      <c r="V2241">
        <v>44.85</v>
      </c>
      <c r="W2241" s="3">
        <f>StockData[[#This Row],[CLOSE]]-StockData[[#This Row],[PREV. CLOSE]]</f>
        <v>-1.6499999999999773</v>
      </c>
      <c r="X2241" s="2">
        <f>IFERROR((StockData[[#This Row],[CLOSE]]-StockData[[#This Row],[PREV. CLOSE]])/StockData[[#This Row],[PREV. CLOSE]],0)</f>
        <v>-2.8914395864364801E-3</v>
      </c>
      <c r="Y2241" t="str">
        <f>IF(StockData[[#This Row],[Daily Return %]]&gt;0,"Gain",IF(StockData[[#This Row],[Daily Return %]]&lt;0,"Loss","No Change"))</f>
        <v>Loss</v>
      </c>
    </row>
    <row r="2242" spans="1:25" x14ac:dyDescent="0.3">
      <c r="A2242" s="1">
        <v>45610</v>
      </c>
      <c r="B2242" s="1" t="s">
        <v>2289</v>
      </c>
      <c r="C2242" s="1" t="s">
        <v>254</v>
      </c>
      <c r="D2242">
        <f>MONTH(StockData[[#This Row],[DATE]])</f>
        <v>11</v>
      </c>
      <c r="E2242">
        <v>2024</v>
      </c>
      <c r="F2242" t="s">
        <v>231</v>
      </c>
      <c r="G2242" t="str">
        <f>"Q"&amp;ROUNDUP(StockData[[#This Row],[Month Number]]/3,0)</f>
        <v>Q4</v>
      </c>
      <c r="H2242" s="1" t="s">
        <v>2069</v>
      </c>
      <c r="I2242" s="1" t="s">
        <v>1566</v>
      </c>
      <c r="J2242" t="s">
        <v>30</v>
      </c>
      <c r="K2242">
        <v>568.95000000000005</v>
      </c>
      <c r="L2242">
        <v>574.54999999999995</v>
      </c>
      <c r="M2242">
        <v>564.20000000000005</v>
      </c>
      <c r="N2242">
        <v>569</v>
      </c>
      <c r="O2242">
        <v>566.9</v>
      </c>
      <c r="P2242">
        <v>566.70000000000005</v>
      </c>
      <c r="Q2242">
        <v>567.92999999999995</v>
      </c>
      <c r="R2242">
        <v>4891760</v>
      </c>
      <c r="S2242">
        <v>2778176528.0999999</v>
      </c>
      <c r="T2242">
        <v>117854</v>
      </c>
      <c r="U2242">
        <v>2538670</v>
      </c>
      <c r="V2242">
        <v>51.9</v>
      </c>
      <c r="W2242" s="3">
        <f>StockData[[#This Row],[CLOSE]]-StockData[[#This Row],[PREV. CLOSE]]</f>
        <v>-2.2999999999999545</v>
      </c>
      <c r="X2242" s="2">
        <f>IFERROR((StockData[[#This Row],[CLOSE]]-StockData[[#This Row],[PREV. CLOSE]])/StockData[[#This Row],[PREV. CLOSE]],0)</f>
        <v>-4.0421792618628377E-3</v>
      </c>
      <c r="Y2242" t="str">
        <f>IF(StockData[[#This Row],[Daily Return %]]&gt;0,"Gain",IF(StockData[[#This Row],[Daily Return %]]&lt;0,"Loss","No Change"))</f>
        <v>Loss</v>
      </c>
    </row>
    <row r="2243" spans="1:25" x14ac:dyDescent="0.3">
      <c r="A2243" s="1">
        <v>45614</v>
      </c>
      <c r="B2243" s="1" t="s">
        <v>2290</v>
      </c>
      <c r="C2243" s="1" t="s">
        <v>254</v>
      </c>
      <c r="D2243">
        <f>MONTH(StockData[[#This Row],[DATE]])</f>
        <v>11</v>
      </c>
      <c r="E2243">
        <v>2024</v>
      </c>
      <c r="F2243" t="s">
        <v>231</v>
      </c>
      <c r="G2243" t="str">
        <f>"Q"&amp;ROUNDUP(StockData[[#This Row],[Month Number]]/3,0)</f>
        <v>Q4</v>
      </c>
      <c r="H2243" s="1" t="s">
        <v>2069</v>
      </c>
      <c r="I2243" s="1" t="s">
        <v>1566</v>
      </c>
      <c r="J2243" t="s">
        <v>30</v>
      </c>
      <c r="K2243">
        <v>566.70000000000005</v>
      </c>
      <c r="L2243">
        <v>566.70000000000005</v>
      </c>
      <c r="M2243">
        <v>540.29999999999995</v>
      </c>
      <c r="N2243">
        <v>566.70000000000005</v>
      </c>
      <c r="O2243">
        <v>553.95000000000005</v>
      </c>
      <c r="P2243">
        <v>552.85</v>
      </c>
      <c r="Q2243">
        <v>549.36</v>
      </c>
      <c r="R2243">
        <v>7644882</v>
      </c>
      <c r="S2243">
        <v>4199784851.8499999</v>
      </c>
      <c r="T2243">
        <v>123477</v>
      </c>
      <c r="U2243">
        <v>2781316</v>
      </c>
      <c r="V2243">
        <v>36.380000000000003</v>
      </c>
      <c r="W2243" s="3">
        <f>StockData[[#This Row],[CLOSE]]-StockData[[#This Row],[PREV. CLOSE]]</f>
        <v>-13.850000000000023</v>
      </c>
      <c r="X2243" s="2">
        <f>IFERROR((StockData[[#This Row],[CLOSE]]-StockData[[#This Row],[PREV. CLOSE]])/StockData[[#This Row],[PREV. CLOSE]],0)</f>
        <v>-2.4439738838891868E-2</v>
      </c>
      <c r="Y2243" t="str">
        <f>IF(StockData[[#This Row],[Daily Return %]]&gt;0,"Gain",IF(StockData[[#This Row],[Daily Return %]]&lt;0,"Loss","No Change"))</f>
        <v>Loss</v>
      </c>
    </row>
    <row r="2244" spans="1:25" x14ac:dyDescent="0.3">
      <c r="A2244" s="1">
        <v>45615</v>
      </c>
      <c r="B2244" s="1" t="s">
        <v>2291</v>
      </c>
      <c r="C2244" s="1" t="s">
        <v>254</v>
      </c>
      <c r="D2244">
        <f>MONTH(StockData[[#This Row],[DATE]])</f>
        <v>11</v>
      </c>
      <c r="E2244">
        <v>2024</v>
      </c>
      <c r="F2244" t="s">
        <v>231</v>
      </c>
      <c r="G2244" t="str">
        <f>"Q"&amp;ROUNDUP(StockData[[#This Row],[Month Number]]/3,0)</f>
        <v>Q4</v>
      </c>
      <c r="H2244" s="1" t="s">
        <v>2069</v>
      </c>
      <c r="I2244" s="1" t="s">
        <v>1566</v>
      </c>
      <c r="J2244" t="s">
        <v>30</v>
      </c>
      <c r="K2244">
        <v>556</v>
      </c>
      <c r="L2244">
        <v>569.79999999999995</v>
      </c>
      <c r="M2244">
        <v>554.70000000000005</v>
      </c>
      <c r="N2244">
        <v>552.85</v>
      </c>
      <c r="O2244">
        <v>561</v>
      </c>
      <c r="P2244">
        <v>562</v>
      </c>
      <c r="Q2244">
        <v>564.30999999999995</v>
      </c>
      <c r="R2244">
        <v>6459889</v>
      </c>
      <c r="S2244">
        <v>3645350716.9000001</v>
      </c>
      <c r="T2244">
        <v>90880</v>
      </c>
      <c r="U2244">
        <v>2905769</v>
      </c>
      <c r="V2244">
        <v>44.98</v>
      </c>
      <c r="W2244" s="3">
        <f>StockData[[#This Row],[CLOSE]]-StockData[[#This Row],[PREV. CLOSE]]</f>
        <v>9.1499999999999773</v>
      </c>
      <c r="X2244" s="2">
        <f>IFERROR((StockData[[#This Row],[CLOSE]]-StockData[[#This Row],[PREV. CLOSE]])/StockData[[#This Row],[PREV. CLOSE]],0)</f>
        <v>1.6550601428958988E-2</v>
      </c>
      <c r="Y2244" t="str">
        <f>IF(StockData[[#This Row],[Daily Return %]]&gt;0,"Gain",IF(StockData[[#This Row],[Daily Return %]]&lt;0,"Loss","No Change"))</f>
        <v>Gain</v>
      </c>
    </row>
    <row r="2245" spans="1:25" x14ac:dyDescent="0.3">
      <c r="A2245" s="1">
        <v>45617</v>
      </c>
      <c r="B2245" s="1" t="s">
        <v>2292</v>
      </c>
      <c r="C2245" s="1" t="s">
        <v>254</v>
      </c>
      <c r="D2245">
        <f>MONTH(StockData[[#This Row],[DATE]])</f>
        <v>11</v>
      </c>
      <c r="E2245">
        <v>2024</v>
      </c>
      <c r="F2245" t="s">
        <v>231</v>
      </c>
      <c r="G2245" t="str">
        <f>"Q"&amp;ROUNDUP(StockData[[#This Row],[Month Number]]/3,0)</f>
        <v>Q4</v>
      </c>
      <c r="H2245" s="1" t="s">
        <v>2069</v>
      </c>
      <c r="I2245" s="1" t="s">
        <v>1566</v>
      </c>
      <c r="J2245" t="s">
        <v>30</v>
      </c>
      <c r="K2245">
        <v>562</v>
      </c>
      <c r="L2245">
        <v>567.6</v>
      </c>
      <c r="M2245">
        <v>555.29999999999995</v>
      </c>
      <c r="N2245">
        <v>562</v>
      </c>
      <c r="O2245">
        <v>557</v>
      </c>
      <c r="P2245">
        <v>557.15</v>
      </c>
      <c r="Q2245">
        <v>559.59</v>
      </c>
      <c r="R2245">
        <v>5836304</v>
      </c>
      <c r="S2245">
        <v>3265913413.75</v>
      </c>
      <c r="T2245">
        <v>106572</v>
      </c>
      <c r="U2245">
        <v>2500250</v>
      </c>
      <c r="V2245">
        <v>42.84</v>
      </c>
      <c r="W2245" s="3">
        <f>StockData[[#This Row],[CLOSE]]-StockData[[#This Row],[PREV. CLOSE]]</f>
        <v>-4.8500000000000227</v>
      </c>
      <c r="X2245" s="2">
        <f>IFERROR((StockData[[#This Row],[CLOSE]]-StockData[[#This Row],[PREV. CLOSE]])/StockData[[#This Row],[PREV. CLOSE]],0)</f>
        <v>-8.6298932384342043E-3</v>
      </c>
      <c r="Y2245" t="str">
        <f>IF(StockData[[#This Row],[Daily Return %]]&gt;0,"Gain",IF(StockData[[#This Row],[Daily Return %]]&lt;0,"Loss","No Change"))</f>
        <v>Loss</v>
      </c>
    </row>
    <row r="2246" spans="1:25" x14ac:dyDescent="0.3">
      <c r="A2246" s="1">
        <v>45618</v>
      </c>
      <c r="B2246" s="1" t="s">
        <v>2293</v>
      </c>
      <c r="C2246" s="1" t="s">
        <v>254</v>
      </c>
      <c r="D2246">
        <f>MONTH(StockData[[#This Row],[DATE]])</f>
        <v>11</v>
      </c>
      <c r="E2246">
        <v>2024</v>
      </c>
      <c r="F2246" t="s">
        <v>231</v>
      </c>
      <c r="G2246" t="str">
        <f>"Q"&amp;ROUNDUP(StockData[[#This Row],[Month Number]]/3,0)</f>
        <v>Q4</v>
      </c>
      <c r="H2246" s="1" t="s">
        <v>2069</v>
      </c>
      <c r="I2246" s="1" t="s">
        <v>1566</v>
      </c>
      <c r="J2246" t="s">
        <v>30</v>
      </c>
      <c r="K2246">
        <v>561.95000000000005</v>
      </c>
      <c r="L2246">
        <v>573.6</v>
      </c>
      <c r="M2246">
        <v>557.9</v>
      </c>
      <c r="N2246">
        <v>557.15</v>
      </c>
      <c r="O2246">
        <v>571.4</v>
      </c>
      <c r="P2246">
        <v>571.65</v>
      </c>
      <c r="Q2246">
        <v>569.09</v>
      </c>
      <c r="R2246">
        <v>7366616</v>
      </c>
      <c r="S2246">
        <v>4192288196.0500002</v>
      </c>
      <c r="T2246">
        <v>109184</v>
      </c>
      <c r="U2246">
        <v>2731667</v>
      </c>
      <c r="V2246">
        <v>37.08</v>
      </c>
      <c r="W2246" s="3">
        <f>StockData[[#This Row],[CLOSE]]-StockData[[#This Row],[PREV. CLOSE]]</f>
        <v>14.5</v>
      </c>
      <c r="X2246" s="2">
        <f>IFERROR((StockData[[#This Row],[CLOSE]]-StockData[[#This Row],[PREV. CLOSE]])/StockData[[#This Row],[PREV. CLOSE]],0)</f>
        <v>2.6025307367854258E-2</v>
      </c>
      <c r="Y2246" t="str">
        <f>IF(StockData[[#This Row],[Daily Return %]]&gt;0,"Gain",IF(StockData[[#This Row],[Daily Return %]]&lt;0,"Loss","No Change"))</f>
        <v>Gain</v>
      </c>
    </row>
    <row r="2247" spans="1:25" x14ac:dyDescent="0.3">
      <c r="A2247" s="1">
        <v>45621</v>
      </c>
      <c r="B2247" s="1" t="s">
        <v>2294</v>
      </c>
      <c r="C2247" s="1" t="s">
        <v>254</v>
      </c>
      <c r="D2247">
        <f>MONTH(StockData[[#This Row],[DATE]])</f>
        <v>11</v>
      </c>
      <c r="E2247">
        <v>2024</v>
      </c>
      <c r="F2247" t="s">
        <v>231</v>
      </c>
      <c r="G2247" t="str">
        <f>"Q"&amp;ROUNDUP(StockData[[#This Row],[Month Number]]/3,0)</f>
        <v>Q4</v>
      </c>
      <c r="H2247" s="1" t="s">
        <v>2069</v>
      </c>
      <c r="I2247" s="1" t="s">
        <v>1566</v>
      </c>
      <c r="J2247" t="s">
        <v>30</v>
      </c>
      <c r="K2247">
        <v>575.5</v>
      </c>
      <c r="L2247">
        <v>587.54999999999995</v>
      </c>
      <c r="M2247">
        <v>573.9</v>
      </c>
      <c r="N2247">
        <v>571.65</v>
      </c>
      <c r="O2247">
        <v>583.70000000000005</v>
      </c>
      <c r="P2247">
        <v>582.45000000000005</v>
      </c>
      <c r="Q2247">
        <v>581.59</v>
      </c>
      <c r="R2247">
        <v>11648737</v>
      </c>
      <c r="S2247">
        <v>6774802478.3500004</v>
      </c>
      <c r="T2247">
        <v>117152</v>
      </c>
      <c r="U2247">
        <v>6359322</v>
      </c>
      <c r="V2247">
        <v>54.59</v>
      </c>
      <c r="W2247" s="3">
        <f>StockData[[#This Row],[CLOSE]]-StockData[[#This Row],[PREV. CLOSE]]</f>
        <v>10.800000000000068</v>
      </c>
      <c r="X2247" s="2">
        <f>IFERROR((StockData[[#This Row],[CLOSE]]-StockData[[#This Row],[PREV. CLOSE]])/StockData[[#This Row],[PREV. CLOSE]],0)</f>
        <v>1.8892679086853964E-2</v>
      </c>
      <c r="Y2247" t="str">
        <f>IF(StockData[[#This Row],[Daily Return %]]&gt;0,"Gain",IF(StockData[[#This Row],[Daily Return %]]&lt;0,"Loss","No Change"))</f>
        <v>Gain</v>
      </c>
    </row>
    <row r="2248" spans="1:25" x14ac:dyDescent="0.3">
      <c r="A2248" s="1">
        <v>45622</v>
      </c>
      <c r="B2248" s="1" t="s">
        <v>2295</v>
      </c>
      <c r="C2248" s="1" t="s">
        <v>254</v>
      </c>
      <c r="D2248">
        <f>MONTH(StockData[[#This Row],[DATE]])</f>
        <v>11</v>
      </c>
      <c r="E2248">
        <v>2024</v>
      </c>
      <c r="F2248" t="s">
        <v>231</v>
      </c>
      <c r="G2248" t="str">
        <f>"Q"&amp;ROUNDUP(StockData[[#This Row],[Month Number]]/3,0)</f>
        <v>Q4</v>
      </c>
      <c r="H2248" s="1" t="s">
        <v>2069</v>
      </c>
      <c r="I2248" s="1" t="s">
        <v>1566</v>
      </c>
      <c r="J2248" t="s">
        <v>30</v>
      </c>
      <c r="K2248">
        <v>585</v>
      </c>
      <c r="L2248">
        <v>590.35</v>
      </c>
      <c r="M2248">
        <v>579.29999999999995</v>
      </c>
      <c r="N2248">
        <v>582.45000000000005</v>
      </c>
      <c r="O2248">
        <v>588.29999999999995</v>
      </c>
      <c r="P2248">
        <v>589</v>
      </c>
      <c r="Q2248">
        <v>585.41</v>
      </c>
      <c r="R2248">
        <v>7885670</v>
      </c>
      <c r="S2248">
        <v>4616316839.1499996</v>
      </c>
      <c r="T2248">
        <v>100727</v>
      </c>
      <c r="U2248">
        <v>3715970</v>
      </c>
      <c r="V2248">
        <v>47.12</v>
      </c>
      <c r="W2248" s="3">
        <f>StockData[[#This Row],[CLOSE]]-StockData[[#This Row],[PREV. CLOSE]]</f>
        <v>6.5499999999999545</v>
      </c>
      <c r="X2248" s="2">
        <f>IFERROR((StockData[[#This Row],[CLOSE]]-StockData[[#This Row],[PREV. CLOSE]])/StockData[[#This Row],[PREV. CLOSE]],0)</f>
        <v>1.1245600480727881E-2</v>
      </c>
      <c r="Y2248" t="str">
        <f>IF(StockData[[#This Row],[Daily Return %]]&gt;0,"Gain",IF(StockData[[#This Row],[Daily Return %]]&lt;0,"Loss","No Change"))</f>
        <v>Gain</v>
      </c>
    </row>
    <row r="2249" spans="1:25" x14ac:dyDescent="0.3">
      <c r="A2249" s="1">
        <v>45623</v>
      </c>
      <c r="B2249" s="1" t="s">
        <v>2296</v>
      </c>
      <c r="C2249" s="1" t="s">
        <v>254</v>
      </c>
      <c r="D2249">
        <f>MONTH(StockData[[#This Row],[DATE]])</f>
        <v>11</v>
      </c>
      <c r="E2249">
        <v>2024</v>
      </c>
      <c r="F2249" t="s">
        <v>231</v>
      </c>
      <c r="G2249" t="str">
        <f>"Q"&amp;ROUNDUP(StockData[[#This Row],[Month Number]]/3,0)</f>
        <v>Q4</v>
      </c>
      <c r="H2249" s="1" t="s">
        <v>2069</v>
      </c>
      <c r="I2249" s="1" t="s">
        <v>1566</v>
      </c>
      <c r="J2249" t="s">
        <v>30</v>
      </c>
      <c r="K2249">
        <v>591.5</v>
      </c>
      <c r="L2249">
        <v>596</v>
      </c>
      <c r="M2249">
        <v>581.9</v>
      </c>
      <c r="N2249">
        <v>589</v>
      </c>
      <c r="O2249">
        <v>583.85</v>
      </c>
      <c r="P2249">
        <v>582.9</v>
      </c>
      <c r="Q2249">
        <v>587.17999999999995</v>
      </c>
      <c r="R2249">
        <v>6829838</v>
      </c>
      <c r="S2249">
        <v>4010375225.5500002</v>
      </c>
      <c r="T2249">
        <v>96998</v>
      </c>
      <c r="U2249">
        <v>2948908</v>
      </c>
      <c r="V2249">
        <v>43.18</v>
      </c>
      <c r="W2249" s="3">
        <f>StockData[[#This Row],[CLOSE]]-StockData[[#This Row],[PREV. CLOSE]]</f>
        <v>-6.1000000000000227</v>
      </c>
      <c r="X2249" s="2">
        <f>IFERROR((StockData[[#This Row],[CLOSE]]-StockData[[#This Row],[PREV. CLOSE]])/StockData[[#This Row],[PREV. CLOSE]],0)</f>
        <v>-1.0356536502546728E-2</v>
      </c>
      <c r="Y2249" t="str">
        <f>IF(StockData[[#This Row],[Daily Return %]]&gt;0,"Gain",IF(StockData[[#This Row],[Daily Return %]]&lt;0,"Loss","No Change"))</f>
        <v>Loss</v>
      </c>
    </row>
    <row r="2250" spans="1:25" x14ac:dyDescent="0.3">
      <c r="A2250" s="1">
        <v>45624</v>
      </c>
      <c r="B2250" s="1" t="s">
        <v>2297</v>
      </c>
      <c r="C2250" s="1" t="s">
        <v>254</v>
      </c>
      <c r="D2250">
        <f>MONTH(StockData[[#This Row],[DATE]])</f>
        <v>11</v>
      </c>
      <c r="E2250">
        <v>2024</v>
      </c>
      <c r="F2250" t="s">
        <v>231</v>
      </c>
      <c r="G2250" t="str">
        <f>"Q"&amp;ROUNDUP(StockData[[#This Row],[Month Number]]/3,0)</f>
        <v>Q4</v>
      </c>
      <c r="H2250" s="1" t="s">
        <v>2069</v>
      </c>
      <c r="I2250" s="1" t="s">
        <v>1566</v>
      </c>
      <c r="J2250" t="s">
        <v>30</v>
      </c>
      <c r="K2250">
        <v>585.75</v>
      </c>
      <c r="L2250">
        <v>586</v>
      </c>
      <c r="M2250">
        <v>570.54999999999995</v>
      </c>
      <c r="N2250">
        <v>582.9</v>
      </c>
      <c r="O2250">
        <v>574.20000000000005</v>
      </c>
      <c r="P2250">
        <v>572.20000000000005</v>
      </c>
      <c r="Q2250">
        <v>575.74</v>
      </c>
      <c r="R2250">
        <v>5948278</v>
      </c>
      <c r="S2250">
        <v>3424685849.5</v>
      </c>
      <c r="T2250">
        <v>130985</v>
      </c>
      <c r="U2250">
        <v>2572197</v>
      </c>
      <c r="V2250">
        <v>43.24</v>
      </c>
      <c r="W2250" s="3">
        <f>StockData[[#This Row],[CLOSE]]-StockData[[#This Row],[PREV. CLOSE]]</f>
        <v>-10.699999999999932</v>
      </c>
      <c r="X2250" s="2">
        <f>IFERROR((StockData[[#This Row],[CLOSE]]-StockData[[#This Row],[PREV. CLOSE]])/StockData[[#This Row],[PREV. CLOSE]],0)</f>
        <v>-1.8356493395093383E-2</v>
      </c>
      <c r="Y2250" t="str">
        <f>IF(StockData[[#This Row],[Daily Return %]]&gt;0,"Gain",IF(StockData[[#This Row],[Daily Return %]]&lt;0,"Loss","No Change"))</f>
        <v>Loss</v>
      </c>
    </row>
    <row r="2251" spans="1:25" x14ac:dyDescent="0.3">
      <c r="A2251" s="1">
        <v>45625</v>
      </c>
      <c r="B2251" s="1" t="s">
        <v>2298</v>
      </c>
      <c r="C2251" s="1" t="s">
        <v>254</v>
      </c>
      <c r="D2251">
        <f>MONTH(StockData[[#This Row],[DATE]])</f>
        <v>11</v>
      </c>
      <c r="E2251">
        <v>2024</v>
      </c>
      <c r="F2251" t="s">
        <v>231</v>
      </c>
      <c r="G2251" t="str">
        <f>"Q"&amp;ROUNDUP(StockData[[#This Row],[Month Number]]/3,0)</f>
        <v>Q4</v>
      </c>
      <c r="H2251" s="1" t="s">
        <v>2069</v>
      </c>
      <c r="I2251" s="1" t="s">
        <v>1566</v>
      </c>
      <c r="J2251" t="s">
        <v>30</v>
      </c>
      <c r="K2251">
        <v>575</v>
      </c>
      <c r="L2251">
        <v>580.75</v>
      </c>
      <c r="M2251">
        <v>571.6</v>
      </c>
      <c r="N2251">
        <v>572.20000000000005</v>
      </c>
      <c r="O2251">
        <v>579</v>
      </c>
      <c r="P2251">
        <v>577.85</v>
      </c>
      <c r="Q2251">
        <v>577.57000000000005</v>
      </c>
      <c r="R2251">
        <v>4270056</v>
      </c>
      <c r="S2251">
        <v>2466257932.6500001</v>
      </c>
      <c r="T2251">
        <v>101163</v>
      </c>
      <c r="U2251">
        <v>2427128</v>
      </c>
      <c r="V2251">
        <v>56.84</v>
      </c>
      <c r="W2251" s="3">
        <f>StockData[[#This Row],[CLOSE]]-StockData[[#This Row],[PREV. CLOSE]]</f>
        <v>5.6499999999999773</v>
      </c>
      <c r="X2251" s="2">
        <f>IFERROR((StockData[[#This Row],[CLOSE]]-StockData[[#This Row],[PREV. CLOSE]])/StockData[[#This Row],[PREV. CLOSE]],0)</f>
        <v>9.8741698706745484E-3</v>
      </c>
      <c r="Y2251" t="str">
        <f>IF(StockData[[#This Row],[Daily Return %]]&gt;0,"Gain",IF(StockData[[#This Row],[Daily Return %]]&lt;0,"Loss","No Change"))</f>
        <v>Gain</v>
      </c>
    </row>
    <row r="2252" spans="1:25" x14ac:dyDescent="0.3">
      <c r="A2252" s="1">
        <v>45628</v>
      </c>
      <c r="B2252" s="1" t="s">
        <v>2299</v>
      </c>
      <c r="C2252" s="1" t="s">
        <v>274</v>
      </c>
      <c r="D2252">
        <f>MONTH(StockData[[#This Row],[DATE]])</f>
        <v>12</v>
      </c>
      <c r="E2252">
        <v>2024</v>
      </c>
      <c r="F2252" t="s">
        <v>231</v>
      </c>
      <c r="G2252" t="str">
        <f>"Q"&amp;ROUNDUP(StockData[[#This Row],[Month Number]]/3,0)</f>
        <v>Q4</v>
      </c>
      <c r="H2252" s="1" t="s">
        <v>2069</v>
      </c>
      <c r="I2252" s="1" t="s">
        <v>1566</v>
      </c>
      <c r="J2252" t="s">
        <v>30</v>
      </c>
      <c r="K2252">
        <v>582.45000000000005</v>
      </c>
      <c r="L2252">
        <v>585.54999999999995</v>
      </c>
      <c r="M2252">
        <v>578.20000000000005</v>
      </c>
      <c r="N2252">
        <v>577.85</v>
      </c>
      <c r="O2252">
        <v>585</v>
      </c>
      <c r="P2252">
        <v>584.54999999999995</v>
      </c>
      <c r="Q2252">
        <v>582.21</v>
      </c>
      <c r="R2252">
        <v>5597000</v>
      </c>
      <c r="S2252">
        <v>3258628990.8000002</v>
      </c>
      <c r="T2252">
        <v>113636</v>
      </c>
      <c r="U2252">
        <v>2944370</v>
      </c>
      <c r="V2252">
        <v>52.61</v>
      </c>
      <c r="W2252" s="3">
        <f>StockData[[#This Row],[CLOSE]]-StockData[[#This Row],[PREV. CLOSE]]</f>
        <v>6.6999999999999318</v>
      </c>
      <c r="X2252" s="2">
        <f>IFERROR((StockData[[#This Row],[CLOSE]]-StockData[[#This Row],[PREV. CLOSE]])/StockData[[#This Row],[PREV. CLOSE]],0)</f>
        <v>1.1594704508090217E-2</v>
      </c>
      <c r="Y2252" t="str">
        <f>IF(StockData[[#This Row],[Daily Return %]]&gt;0,"Gain",IF(StockData[[#This Row],[Daily Return %]]&lt;0,"Loss","No Change"))</f>
        <v>Gain</v>
      </c>
    </row>
    <row r="2253" spans="1:25" x14ac:dyDescent="0.3">
      <c r="A2253" s="1">
        <v>45629</v>
      </c>
      <c r="B2253" s="1" t="s">
        <v>2300</v>
      </c>
      <c r="C2253" s="1" t="s">
        <v>274</v>
      </c>
      <c r="D2253">
        <f>MONTH(StockData[[#This Row],[DATE]])</f>
        <v>12</v>
      </c>
      <c r="E2253">
        <v>2024</v>
      </c>
      <c r="F2253" t="s">
        <v>231</v>
      </c>
      <c r="G2253" t="str">
        <f>"Q"&amp;ROUNDUP(StockData[[#This Row],[Month Number]]/3,0)</f>
        <v>Q4</v>
      </c>
      <c r="H2253" s="1" t="s">
        <v>2069</v>
      </c>
      <c r="I2253" s="1" t="s">
        <v>1566</v>
      </c>
      <c r="J2253" t="s">
        <v>30</v>
      </c>
      <c r="K2253">
        <v>295.35000000000002</v>
      </c>
      <c r="L2253">
        <v>296.2</v>
      </c>
      <c r="M2253">
        <v>289.3</v>
      </c>
      <c r="N2253">
        <v>584.54999999999995</v>
      </c>
      <c r="O2253">
        <v>291.8</v>
      </c>
      <c r="P2253">
        <v>291.64999999999998</v>
      </c>
      <c r="Q2253">
        <v>291.48</v>
      </c>
      <c r="R2253">
        <v>15445286</v>
      </c>
      <c r="S2253">
        <v>4501979935.75</v>
      </c>
      <c r="T2253">
        <v>241078</v>
      </c>
      <c r="U2253">
        <v>9273590</v>
      </c>
      <c r="V2253">
        <v>60.04</v>
      </c>
      <c r="W2253" s="3">
        <f>StockData[[#This Row],[CLOSE]]-StockData[[#This Row],[PREV. CLOSE]]</f>
        <v>-292.89999999999998</v>
      </c>
      <c r="X2253" s="2">
        <f>IFERROR((StockData[[#This Row],[CLOSE]]-StockData[[#This Row],[PREV. CLOSE]])/StockData[[#This Row],[PREV. CLOSE]],0)</f>
        <v>-0.50106919852878284</v>
      </c>
      <c r="Y2253" t="str">
        <f>IF(StockData[[#This Row],[Daily Return %]]&gt;0,"Gain",IF(StockData[[#This Row],[Daily Return %]]&lt;0,"Loss","No Change"))</f>
        <v>Loss</v>
      </c>
    </row>
    <row r="2254" spans="1:25" x14ac:dyDescent="0.3">
      <c r="A2254" s="1">
        <v>45630</v>
      </c>
      <c r="B2254" s="1" t="s">
        <v>2301</v>
      </c>
      <c r="C2254" s="1" t="s">
        <v>274</v>
      </c>
      <c r="D2254">
        <f>MONTH(StockData[[#This Row],[DATE]])</f>
        <v>12</v>
      </c>
      <c r="E2254">
        <v>2024</v>
      </c>
      <c r="F2254" t="s">
        <v>231</v>
      </c>
      <c r="G2254" t="str">
        <f>"Q"&amp;ROUNDUP(StockData[[#This Row],[Month Number]]/3,0)</f>
        <v>Q4</v>
      </c>
      <c r="H2254" s="1" t="s">
        <v>2069</v>
      </c>
      <c r="I2254" s="1" t="s">
        <v>1566</v>
      </c>
      <c r="J2254" t="s">
        <v>30</v>
      </c>
      <c r="K2254">
        <v>294.64999999999998</v>
      </c>
      <c r="L2254">
        <v>297</v>
      </c>
      <c r="M2254">
        <v>291.8</v>
      </c>
      <c r="N2254">
        <v>291.64999999999998</v>
      </c>
      <c r="O2254">
        <v>294.3</v>
      </c>
      <c r="P2254">
        <v>294</v>
      </c>
      <c r="Q2254">
        <v>294.48</v>
      </c>
      <c r="R2254">
        <v>14036431</v>
      </c>
      <c r="S2254">
        <v>4133501841.8499999</v>
      </c>
      <c r="T2254">
        <v>192217</v>
      </c>
      <c r="U2254">
        <v>7356160</v>
      </c>
      <c r="V2254">
        <v>52.41</v>
      </c>
      <c r="W2254" s="3">
        <f>StockData[[#This Row],[CLOSE]]-StockData[[#This Row],[PREV. CLOSE]]</f>
        <v>2.3500000000000227</v>
      </c>
      <c r="X2254" s="2">
        <f>IFERROR((StockData[[#This Row],[CLOSE]]-StockData[[#This Row],[PREV. CLOSE]])/StockData[[#This Row],[PREV. CLOSE]],0)</f>
        <v>8.0576032916167429E-3</v>
      </c>
      <c r="Y2254" t="str">
        <f>IF(StockData[[#This Row],[Daily Return %]]&gt;0,"Gain",IF(StockData[[#This Row],[Daily Return %]]&lt;0,"Loss","No Change"))</f>
        <v>Gain</v>
      </c>
    </row>
    <row r="2255" spans="1:25" x14ac:dyDescent="0.3">
      <c r="A2255" s="1">
        <v>45631</v>
      </c>
      <c r="B2255" s="1" t="s">
        <v>2302</v>
      </c>
      <c r="C2255" s="1" t="s">
        <v>274</v>
      </c>
      <c r="D2255">
        <f>MONTH(StockData[[#This Row],[DATE]])</f>
        <v>12</v>
      </c>
      <c r="E2255">
        <v>2024</v>
      </c>
      <c r="F2255" t="s">
        <v>231</v>
      </c>
      <c r="G2255" t="str">
        <f>"Q"&amp;ROUNDUP(StockData[[#This Row],[Month Number]]/3,0)</f>
        <v>Q4</v>
      </c>
      <c r="H2255" s="1" t="s">
        <v>2069</v>
      </c>
      <c r="I2255" s="1" t="s">
        <v>1566</v>
      </c>
      <c r="J2255" t="s">
        <v>30</v>
      </c>
      <c r="K2255">
        <v>295</v>
      </c>
      <c r="L2255">
        <v>300.89999999999998</v>
      </c>
      <c r="M2255">
        <v>293.89999999999998</v>
      </c>
      <c r="N2255">
        <v>294</v>
      </c>
      <c r="O2255">
        <v>299.14999999999998</v>
      </c>
      <c r="P2255">
        <v>299.3</v>
      </c>
      <c r="Q2255">
        <v>297.56</v>
      </c>
      <c r="R2255">
        <v>13487264</v>
      </c>
      <c r="S2255">
        <v>4013214755.6999998</v>
      </c>
      <c r="T2255">
        <v>184617</v>
      </c>
      <c r="U2255">
        <v>5779526</v>
      </c>
      <c r="V2255">
        <v>42.85</v>
      </c>
      <c r="W2255" s="3">
        <f>StockData[[#This Row],[CLOSE]]-StockData[[#This Row],[PREV. CLOSE]]</f>
        <v>5.3000000000000114</v>
      </c>
      <c r="X2255" s="2">
        <f>IFERROR((StockData[[#This Row],[CLOSE]]-StockData[[#This Row],[PREV. CLOSE]])/StockData[[#This Row],[PREV. CLOSE]],0)</f>
        <v>1.802721088435378E-2</v>
      </c>
      <c r="Y2255" t="str">
        <f>IF(StockData[[#This Row],[Daily Return %]]&gt;0,"Gain",IF(StockData[[#This Row],[Daily Return %]]&lt;0,"Loss","No Change"))</f>
        <v>Gain</v>
      </c>
    </row>
    <row r="2256" spans="1:25" x14ac:dyDescent="0.3">
      <c r="A2256" s="1">
        <v>45632</v>
      </c>
      <c r="B2256" s="1" t="s">
        <v>2303</v>
      </c>
      <c r="C2256" s="1" t="s">
        <v>274</v>
      </c>
      <c r="D2256">
        <f>MONTH(StockData[[#This Row],[DATE]])</f>
        <v>12</v>
      </c>
      <c r="E2256">
        <v>2024</v>
      </c>
      <c r="F2256" t="s">
        <v>231</v>
      </c>
      <c r="G2256" t="str">
        <f>"Q"&amp;ROUNDUP(StockData[[#This Row],[Month Number]]/3,0)</f>
        <v>Q4</v>
      </c>
      <c r="H2256" s="1" t="s">
        <v>2069</v>
      </c>
      <c r="I2256" s="1" t="s">
        <v>1566</v>
      </c>
      <c r="J2256" t="s">
        <v>30</v>
      </c>
      <c r="K2256">
        <v>299.14999999999998</v>
      </c>
      <c r="L2256">
        <v>299.14999999999998</v>
      </c>
      <c r="M2256">
        <v>296.2</v>
      </c>
      <c r="N2256">
        <v>299.3</v>
      </c>
      <c r="O2256">
        <v>297.39999999999998</v>
      </c>
      <c r="P2256">
        <v>297.35000000000002</v>
      </c>
      <c r="Q2256">
        <v>297.51</v>
      </c>
      <c r="R2256">
        <v>7894350</v>
      </c>
      <c r="S2256">
        <v>2348629293.5500002</v>
      </c>
      <c r="T2256">
        <v>107637</v>
      </c>
      <c r="U2256">
        <v>4426207</v>
      </c>
      <c r="V2256">
        <v>56.07</v>
      </c>
      <c r="W2256" s="3">
        <f>StockData[[#This Row],[CLOSE]]-StockData[[#This Row],[PREV. CLOSE]]</f>
        <v>-1.9499999999999886</v>
      </c>
      <c r="X2256" s="2">
        <f>IFERROR((StockData[[#This Row],[CLOSE]]-StockData[[#This Row],[PREV. CLOSE]])/StockData[[#This Row],[PREV. CLOSE]],0)</f>
        <v>-6.5152021383227147E-3</v>
      </c>
      <c r="Y2256" t="str">
        <f>IF(StockData[[#This Row],[Daily Return %]]&gt;0,"Gain",IF(StockData[[#This Row],[Daily Return %]]&lt;0,"Loss","No Change"))</f>
        <v>Loss</v>
      </c>
    </row>
    <row r="2257" spans="1:25" x14ac:dyDescent="0.3">
      <c r="A2257" s="1">
        <v>45635</v>
      </c>
      <c r="B2257" s="1" t="s">
        <v>2304</v>
      </c>
      <c r="C2257" s="1" t="s">
        <v>274</v>
      </c>
      <c r="D2257">
        <f>MONTH(StockData[[#This Row],[DATE]])</f>
        <v>12</v>
      </c>
      <c r="E2257">
        <v>2024</v>
      </c>
      <c r="F2257" t="s">
        <v>231</v>
      </c>
      <c r="G2257" t="str">
        <f>"Q"&amp;ROUNDUP(StockData[[#This Row],[Month Number]]/3,0)</f>
        <v>Q4</v>
      </c>
      <c r="H2257" s="1" t="s">
        <v>2069</v>
      </c>
      <c r="I2257" s="1" t="s">
        <v>1566</v>
      </c>
      <c r="J2257" t="s">
        <v>30</v>
      </c>
      <c r="K2257">
        <v>295</v>
      </c>
      <c r="L2257">
        <v>305.7</v>
      </c>
      <c r="M2257">
        <v>293.75</v>
      </c>
      <c r="N2257">
        <v>297.35000000000002</v>
      </c>
      <c r="O2257">
        <v>305.3</v>
      </c>
      <c r="P2257">
        <v>303.75</v>
      </c>
      <c r="Q2257">
        <v>300.3</v>
      </c>
      <c r="R2257">
        <v>9285213</v>
      </c>
      <c r="S2257">
        <v>2788380944.25</v>
      </c>
      <c r="T2257">
        <v>120217</v>
      </c>
      <c r="U2257">
        <v>4789337</v>
      </c>
      <c r="V2257">
        <v>51.58</v>
      </c>
      <c r="W2257" s="3">
        <f>StockData[[#This Row],[CLOSE]]-StockData[[#This Row],[PREV. CLOSE]]</f>
        <v>6.3999999999999773</v>
      </c>
      <c r="X2257" s="2">
        <f>IFERROR((StockData[[#This Row],[CLOSE]]-StockData[[#This Row],[PREV. CLOSE]])/StockData[[#This Row],[PREV. CLOSE]],0)</f>
        <v>2.1523457205313526E-2</v>
      </c>
      <c r="Y2257" t="str">
        <f>IF(StockData[[#This Row],[Daily Return %]]&gt;0,"Gain",IF(StockData[[#This Row],[Daily Return %]]&lt;0,"Loss","No Change"))</f>
        <v>Gain</v>
      </c>
    </row>
    <row r="2258" spans="1:25" x14ac:dyDescent="0.3">
      <c r="A2258" s="1">
        <v>45636</v>
      </c>
      <c r="B2258" s="1" t="s">
        <v>2305</v>
      </c>
      <c r="C2258" s="1" t="s">
        <v>274</v>
      </c>
      <c r="D2258">
        <f>MONTH(StockData[[#This Row],[DATE]])</f>
        <v>12</v>
      </c>
      <c r="E2258">
        <v>2024</v>
      </c>
      <c r="F2258" t="s">
        <v>231</v>
      </c>
      <c r="G2258" t="str">
        <f>"Q"&amp;ROUNDUP(StockData[[#This Row],[Month Number]]/3,0)</f>
        <v>Q4</v>
      </c>
      <c r="H2258" s="1" t="s">
        <v>2069</v>
      </c>
      <c r="I2258" s="1" t="s">
        <v>1566</v>
      </c>
      <c r="J2258" t="s">
        <v>30</v>
      </c>
      <c r="K2258">
        <v>306</v>
      </c>
      <c r="L2258">
        <v>311</v>
      </c>
      <c r="M2258">
        <v>303.45</v>
      </c>
      <c r="N2258">
        <v>303.75</v>
      </c>
      <c r="O2258">
        <v>308</v>
      </c>
      <c r="P2258">
        <v>308.10000000000002</v>
      </c>
      <c r="Q2258">
        <v>308.08999999999997</v>
      </c>
      <c r="R2258">
        <v>17028502</v>
      </c>
      <c r="S2258">
        <v>5246385861.8000002</v>
      </c>
      <c r="T2258">
        <v>184274</v>
      </c>
      <c r="U2258">
        <v>8540135</v>
      </c>
      <c r="V2258">
        <v>50.15</v>
      </c>
      <c r="W2258" s="3">
        <f>StockData[[#This Row],[CLOSE]]-StockData[[#This Row],[PREV. CLOSE]]</f>
        <v>4.3500000000000227</v>
      </c>
      <c r="X2258" s="2">
        <f>IFERROR((StockData[[#This Row],[CLOSE]]-StockData[[#This Row],[PREV. CLOSE]])/StockData[[#This Row],[PREV. CLOSE]],0)</f>
        <v>1.4320987654321063E-2</v>
      </c>
      <c r="Y2258" t="str">
        <f>IF(StockData[[#This Row],[Daily Return %]]&gt;0,"Gain",IF(StockData[[#This Row],[Daily Return %]]&lt;0,"Loss","No Change"))</f>
        <v>Gain</v>
      </c>
    </row>
    <row r="2259" spans="1:25" x14ac:dyDescent="0.3">
      <c r="A2259" s="1">
        <v>45637</v>
      </c>
      <c r="B2259" s="1" t="s">
        <v>2306</v>
      </c>
      <c r="C2259" s="1" t="s">
        <v>274</v>
      </c>
      <c r="D2259">
        <f>MONTH(StockData[[#This Row],[DATE]])</f>
        <v>12</v>
      </c>
      <c r="E2259">
        <v>2024</v>
      </c>
      <c r="F2259" t="s">
        <v>231</v>
      </c>
      <c r="G2259" t="str">
        <f>"Q"&amp;ROUNDUP(StockData[[#This Row],[Month Number]]/3,0)</f>
        <v>Q4</v>
      </c>
      <c r="H2259" s="1" t="s">
        <v>2069</v>
      </c>
      <c r="I2259" s="1" t="s">
        <v>1566</v>
      </c>
      <c r="J2259" t="s">
        <v>30</v>
      </c>
      <c r="K2259">
        <v>308.14999999999998</v>
      </c>
      <c r="L2259">
        <v>309.89999999999998</v>
      </c>
      <c r="M2259">
        <v>305.55</v>
      </c>
      <c r="N2259">
        <v>308.10000000000002</v>
      </c>
      <c r="O2259">
        <v>308.7</v>
      </c>
      <c r="P2259">
        <v>309</v>
      </c>
      <c r="Q2259">
        <v>308.20999999999998</v>
      </c>
      <c r="R2259">
        <v>8608406</v>
      </c>
      <c r="S2259">
        <v>2653207924.1999998</v>
      </c>
      <c r="T2259">
        <v>109206</v>
      </c>
      <c r="U2259">
        <v>4398374</v>
      </c>
      <c r="V2259">
        <v>51.09</v>
      </c>
      <c r="W2259" s="3">
        <f>StockData[[#This Row],[CLOSE]]-StockData[[#This Row],[PREV. CLOSE]]</f>
        <v>0.89999999999997726</v>
      </c>
      <c r="X2259" s="2">
        <f>IFERROR((StockData[[#This Row],[CLOSE]]-StockData[[#This Row],[PREV. CLOSE]])/StockData[[#This Row],[PREV. CLOSE]],0)</f>
        <v>2.9211295034079106E-3</v>
      </c>
      <c r="Y2259" t="str">
        <f>IF(StockData[[#This Row],[Daily Return %]]&gt;0,"Gain",IF(StockData[[#This Row],[Daily Return %]]&lt;0,"Loss","No Change"))</f>
        <v>Gain</v>
      </c>
    </row>
    <row r="2260" spans="1:25" x14ac:dyDescent="0.3">
      <c r="A2260" s="1">
        <v>45638</v>
      </c>
      <c r="B2260" s="1" t="s">
        <v>2307</v>
      </c>
      <c r="C2260" s="1" t="s">
        <v>274</v>
      </c>
      <c r="D2260">
        <f>MONTH(StockData[[#This Row],[DATE]])</f>
        <v>12</v>
      </c>
      <c r="E2260">
        <v>2024</v>
      </c>
      <c r="F2260" t="s">
        <v>231</v>
      </c>
      <c r="G2260" t="str">
        <f>"Q"&amp;ROUNDUP(StockData[[#This Row],[Month Number]]/3,0)</f>
        <v>Q4</v>
      </c>
      <c r="H2260" s="1" t="s">
        <v>2069</v>
      </c>
      <c r="I2260" s="1" t="s">
        <v>1566</v>
      </c>
      <c r="J2260" t="s">
        <v>30</v>
      </c>
      <c r="K2260">
        <v>308</v>
      </c>
      <c r="L2260">
        <v>313.8</v>
      </c>
      <c r="M2260">
        <v>307.45</v>
      </c>
      <c r="N2260">
        <v>309</v>
      </c>
      <c r="O2260">
        <v>309.55</v>
      </c>
      <c r="P2260">
        <v>309.10000000000002</v>
      </c>
      <c r="Q2260">
        <v>310.88</v>
      </c>
      <c r="R2260">
        <v>12958440</v>
      </c>
      <c r="S2260">
        <v>4028498050.8000002</v>
      </c>
      <c r="T2260">
        <v>155980</v>
      </c>
      <c r="U2260">
        <v>5670635</v>
      </c>
      <c r="V2260">
        <v>43.76</v>
      </c>
      <c r="W2260" s="3">
        <f>StockData[[#This Row],[CLOSE]]-StockData[[#This Row],[PREV. CLOSE]]</f>
        <v>0.10000000000002274</v>
      </c>
      <c r="X2260" s="2">
        <f>IFERROR((StockData[[#This Row],[CLOSE]]-StockData[[#This Row],[PREV. CLOSE]])/StockData[[#This Row],[PREV. CLOSE]],0)</f>
        <v>3.2362459546932923E-4</v>
      </c>
      <c r="Y2260" t="str">
        <f>IF(StockData[[#This Row],[Daily Return %]]&gt;0,"Gain",IF(StockData[[#This Row],[Daily Return %]]&lt;0,"Loss","No Change"))</f>
        <v>Gain</v>
      </c>
    </row>
    <row r="2261" spans="1:25" x14ac:dyDescent="0.3">
      <c r="A2261" s="1">
        <v>45639</v>
      </c>
      <c r="B2261" s="1" t="s">
        <v>2308</v>
      </c>
      <c r="C2261" s="1" t="s">
        <v>274</v>
      </c>
      <c r="D2261">
        <f>MONTH(StockData[[#This Row],[DATE]])</f>
        <v>12</v>
      </c>
      <c r="E2261">
        <v>2024</v>
      </c>
      <c r="F2261" t="s">
        <v>231</v>
      </c>
      <c r="G2261" t="str">
        <f>"Q"&amp;ROUNDUP(StockData[[#This Row],[Month Number]]/3,0)</f>
        <v>Q4</v>
      </c>
      <c r="H2261" s="1" t="s">
        <v>2069</v>
      </c>
      <c r="I2261" s="1" t="s">
        <v>1566</v>
      </c>
      <c r="J2261" t="s">
        <v>30</v>
      </c>
      <c r="K2261">
        <v>309.10000000000002</v>
      </c>
      <c r="L2261">
        <v>311.05</v>
      </c>
      <c r="M2261">
        <v>304.2</v>
      </c>
      <c r="N2261">
        <v>309.10000000000002</v>
      </c>
      <c r="O2261">
        <v>310.25</v>
      </c>
      <c r="P2261">
        <v>309.95</v>
      </c>
      <c r="Q2261">
        <v>308.51</v>
      </c>
      <c r="R2261">
        <v>7382211</v>
      </c>
      <c r="S2261">
        <v>2277456511.6999998</v>
      </c>
      <c r="T2261">
        <v>133262</v>
      </c>
      <c r="U2261">
        <v>3083574</v>
      </c>
      <c r="V2261">
        <v>41.77</v>
      </c>
      <c r="W2261" s="3">
        <f>StockData[[#This Row],[CLOSE]]-StockData[[#This Row],[PREV. CLOSE]]</f>
        <v>0.84999999999996589</v>
      </c>
      <c r="X2261" s="2">
        <f>IFERROR((StockData[[#This Row],[CLOSE]]-StockData[[#This Row],[PREV. CLOSE]])/StockData[[#This Row],[PREV. CLOSE]],0)</f>
        <v>2.749919120025771E-3</v>
      </c>
      <c r="Y2261" t="str">
        <f>IF(StockData[[#This Row],[Daily Return %]]&gt;0,"Gain",IF(StockData[[#This Row],[Daily Return %]]&lt;0,"Loss","No Change"))</f>
        <v>Gain</v>
      </c>
    </row>
    <row r="2262" spans="1:25" x14ac:dyDescent="0.3">
      <c r="A2262" s="1">
        <v>45642</v>
      </c>
      <c r="B2262" s="1" t="s">
        <v>2309</v>
      </c>
      <c r="C2262" s="1" t="s">
        <v>274</v>
      </c>
      <c r="D2262">
        <f>MONTH(StockData[[#This Row],[DATE]])</f>
        <v>12</v>
      </c>
      <c r="E2262">
        <v>2024</v>
      </c>
      <c r="F2262" t="s">
        <v>231</v>
      </c>
      <c r="G2262" t="str">
        <f>"Q"&amp;ROUNDUP(StockData[[#This Row],[Month Number]]/3,0)</f>
        <v>Q4</v>
      </c>
      <c r="H2262" s="1" t="s">
        <v>2069</v>
      </c>
      <c r="I2262" s="1" t="s">
        <v>1566</v>
      </c>
      <c r="J2262" t="s">
        <v>30</v>
      </c>
      <c r="K2262">
        <v>310</v>
      </c>
      <c r="L2262">
        <v>311.39999999999998</v>
      </c>
      <c r="M2262">
        <v>307.10000000000002</v>
      </c>
      <c r="N2262">
        <v>309.95</v>
      </c>
      <c r="O2262">
        <v>308.7</v>
      </c>
      <c r="P2262">
        <v>309.2</v>
      </c>
      <c r="Q2262">
        <v>308.69</v>
      </c>
      <c r="R2262">
        <v>7221189</v>
      </c>
      <c r="S2262">
        <v>2229078544.0999999</v>
      </c>
      <c r="T2262">
        <v>80436</v>
      </c>
      <c r="U2262">
        <v>3342550</v>
      </c>
      <c r="V2262">
        <v>46.29</v>
      </c>
      <c r="W2262" s="3">
        <f>StockData[[#This Row],[CLOSE]]-StockData[[#This Row],[PREV. CLOSE]]</f>
        <v>-0.75</v>
      </c>
      <c r="X2262" s="2">
        <f>IFERROR((StockData[[#This Row],[CLOSE]]-StockData[[#This Row],[PREV. CLOSE]])/StockData[[#This Row],[PREV. CLOSE]],0)</f>
        <v>-2.4197451201806745E-3</v>
      </c>
      <c r="Y2262" t="str">
        <f>IF(StockData[[#This Row],[Daily Return %]]&gt;0,"Gain",IF(StockData[[#This Row],[Daily Return %]]&lt;0,"Loss","No Change"))</f>
        <v>Loss</v>
      </c>
    </row>
    <row r="2263" spans="1:25" x14ac:dyDescent="0.3">
      <c r="A2263" s="1">
        <v>45643</v>
      </c>
      <c r="B2263" s="1" t="s">
        <v>2310</v>
      </c>
      <c r="C2263" s="1" t="s">
        <v>274</v>
      </c>
      <c r="D2263">
        <f>MONTH(StockData[[#This Row],[DATE]])</f>
        <v>12</v>
      </c>
      <c r="E2263">
        <v>2024</v>
      </c>
      <c r="F2263" t="s">
        <v>231</v>
      </c>
      <c r="G2263" t="str">
        <f>"Q"&amp;ROUNDUP(StockData[[#This Row],[Month Number]]/3,0)</f>
        <v>Q4</v>
      </c>
      <c r="H2263" s="1" t="s">
        <v>2069</v>
      </c>
      <c r="I2263" s="1" t="s">
        <v>1566</v>
      </c>
      <c r="J2263" t="s">
        <v>30</v>
      </c>
      <c r="K2263">
        <v>311</v>
      </c>
      <c r="L2263">
        <v>312.25</v>
      </c>
      <c r="M2263">
        <v>307.3</v>
      </c>
      <c r="N2263">
        <v>309.2</v>
      </c>
      <c r="O2263">
        <v>308.89999999999998</v>
      </c>
      <c r="P2263">
        <v>308.85000000000002</v>
      </c>
      <c r="Q2263">
        <v>309.01</v>
      </c>
      <c r="R2263">
        <v>10568517</v>
      </c>
      <c r="S2263">
        <v>3265733260.1999998</v>
      </c>
      <c r="T2263">
        <v>130871</v>
      </c>
      <c r="U2263">
        <v>5577889</v>
      </c>
      <c r="V2263">
        <v>52.78</v>
      </c>
      <c r="W2263" s="3">
        <f>StockData[[#This Row],[CLOSE]]-StockData[[#This Row],[PREV. CLOSE]]</f>
        <v>-0.34999999999996589</v>
      </c>
      <c r="X2263" s="2">
        <f>IFERROR((StockData[[#This Row],[CLOSE]]-StockData[[#This Row],[PREV. CLOSE]])/StockData[[#This Row],[PREV. CLOSE]],0)</f>
        <v>-1.1319534282017009E-3</v>
      </c>
      <c r="Y2263" t="str">
        <f>IF(StockData[[#This Row],[Daily Return %]]&gt;0,"Gain",IF(StockData[[#This Row],[Daily Return %]]&lt;0,"Loss","No Change"))</f>
        <v>Loss</v>
      </c>
    </row>
    <row r="2264" spans="1:25" x14ac:dyDescent="0.3">
      <c r="A2264" s="1">
        <v>45644</v>
      </c>
      <c r="B2264" s="1" t="s">
        <v>2311</v>
      </c>
      <c r="C2264" s="1" t="s">
        <v>274</v>
      </c>
      <c r="D2264">
        <f>MONTH(StockData[[#This Row],[DATE]])</f>
        <v>12</v>
      </c>
      <c r="E2264">
        <v>2024</v>
      </c>
      <c r="F2264" t="s">
        <v>231</v>
      </c>
      <c r="G2264" t="str">
        <f>"Q"&amp;ROUNDUP(StockData[[#This Row],[Month Number]]/3,0)</f>
        <v>Q4</v>
      </c>
      <c r="H2264" s="1" t="s">
        <v>2069</v>
      </c>
      <c r="I2264" s="1" t="s">
        <v>1566</v>
      </c>
      <c r="J2264" t="s">
        <v>30</v>
      </c>
      <c r="K2264">
        <v>309</v>
      </c>
      <c r="L2264">
        <v>313.25</v>
      </c>
      <c r="M2264">
        <v>308.55</v>
      </c>
      <c r="N2264">
        <v>308.85000000000002</v>
      </c>
      <c r="O2264">
        <v>311.95</v>
      </c>
      <c r="P2264">
        <v>312.60000000000002</v>
      </c>
      <c r="Q2264">
        <v>312.08</v>
      </c>
      <c r="R2264">
        <v>10965226</v>
      </c>
      <c r="S2264">
        <v>3422064737.9499998</v>
      </c>
      <c r="T2264">
        <v>127057</v>
      </c>
      <c r="U2264">
        <v>5793042</v>
      </c>
      <c r="V2264">
        <v>52.83</v>
      </c>
      <c r="W2264" s="3">
        <f>StockData[[#This Row],[CLOSE]]-StockData[[#This Row],[PREV. CLOSE]]</f>
        <v>3.75</v>
      </c>
      <c r="X2264" s="2">
        <f>IFERROR((StockData[[#This Row],[CLOSE]]-StockData[[#This Row],[PREV. CLOSE]])/StockData[[#This Row],[PREV. CLOSE]],0)</f>
        <v>1.2141816415735793E-2</v>
      </c>
      <c r="Y2264" t="str">
        <f>IF(StockData[[#This Row],[Daily Return %]]&gt;0,"Gain",IF(StockData[[#This Row],[Daily Return %]]&lt;0,"Loss","No Change"))</f>
        <v>Gain</v>
      </c>
    </row>
    <row r="2265" spans="1:25" x14ac:dyDescent="0.3">
      <c r="A2265" s="1">
        <v>45645</v>
      </c>
      <c r="B2265" s="1" t="s">
        <v>2312</v>
      </c>
      <c r="C2265" s="1" t="s">
        <v>274</v>
      </c>
      <c r="D2265">
        <f>MONTH(StockData[[#This Row],[DATE]])</f>
        <v>12</v>
      </c>
      <c r="E2265">
        <v>2024</v>
      </c>
      <c r="F2265" t="s">
        <v>231</v>
      </c>
      <c r="G2265" t="str">
        <f>"Q"&amp;ROUNDUP(StockData[[#This Row],[Month Number]]/3,0)</f>
        <v>Q4</v>
      </c>
      <c r="H2265" s="1" t="s">
        <v>2069</v>
      </c>
      <c r="I2265" s="1" t="s">
        <v>1566</v>
      </c>
      <c r="J2265" t="s">
        <v>30</v>
      </c>
      <c r="K2265">
        <v>306.35000000000002</v>
      </c>
      <c r="L2265">
        <v>313.39999999999998</v>
      </c>
      <c r="M2265">
        <v>301.14999999999998</v>
      </c>
      <c r="N2265">
        <v>312.60000000000002</v>
      </c>
      <c r="O2265">
        <v>312.75</v>
      </c>
      <c r="P2265">
        <v>312.75</v>
      </c>
      <c r="Q2265">
        <v>309.27</v>
      </c>
      <c r="R2265">
        <v>12405595</v>
      </c>
      <c r="S2265">
        <v>3836727496.9499998</v>
      </c>
      <c r="T2265">
        <v>128282</v>
      </c>
      <c r="U2265">
        <v>4533620</v>
      </c>
      <c r="V2265">
        <v>36.54</v>
      </c>
      <c r="W2265" s="3">
        <f>StockData[[#This Row],[CLOSE]]-StockData[[#This Row],[PREV. CLOSE]]</f>
        <v>0.14999999999997726</v>
      </c>
      <c r="X2265" s="2">
        <f>IFERROR((StockData[[#This Row],[CLOSE]]-StockData[[#This Row],[PREV. CLOSE]])/StockData[[#This Row],[PREV. CLOSE]],0)</f>
        <v>4.7984644913620362E-4</v>
      </c>
      <c r="Y2265" t="str">
        <f>IF(StockData[[#This Row],[Daily Return %]]&gt;0,"Gain",IF(StockData[[#This Row],[Daily Return %]]&lt;0,"Loss","No Change"))</f>
        <v>Gain</v>
      </c>
    </row>
    <row r="2266" spans="1:25" x14ac:dyDescent="0.3">
      <c r="A2266" s="1">
        <v>45646</v>
      </c>
      <c r="B2266" s="1" t="s">
        <v>2313</v>
      </c>
      <c r="C2266" s="1" t="s">
        <v>274</v>
      </c>
      <c r="D2266">
        <f>MONTH(StockData[[#This Row],[DATE]])</f>
        <v>12</v>
      </c>
      <c r="E2266">
        <v>2024</v>
      </c>
      <c r="F2266" t="s">
        <v>231</v>
      </c>
      <c r="G2266" t="str">
        <f>"Q"&amp;ROUNDUP(StockData[[#This Row],[Month Number]]/3,0)</f>
        <v>Q4</v>
      </c>
      <c r="H2266" s="1" t="s">
        <v>2069</v>
      </c>
      <c r="I2266" s="1" t="s">
        <v>1566</v>
      </c>
      <c r="J2266" t="s">
        <v>30</v>
      </c>
      <c r="K2266">
        <v>315.5</v>
      </c>
      <c r="L2266">
        <v>320</v>
      </c>
      <c r="M2266">
        <v>304.39999999999998</v>
      </c>
      <c r="N2266">
        <v>312.75</v>
      </c>
      <c r="O2266">
        <v>305.85000000000002</v>
      </c>
      <c r="P2266">
        <v>305.2</v>
      </c>
      <c r="Q2266">
        <v>308.58999999999997</v>
      </c>
      <c r="R2266">
        <v>22214824</v>
      </c>
      <c r="S2266">
        <v>6855240775.6000004</v>
      </c>
      <c r="T2266">
        <v>143471</v>
      </c>
      <c r="U2266">
        <v>10656680</v>
      </c>
      <c r="V2266">
        <v>47.97</v>
      </c>
      <c r="W2266" s="3">
        <f>StockData[[#This Row],[CLOSE]]-StockData[[#This Row],[PREV. CLOSE]]</f>
        <v>-7.5500000000000114</v>
      </c>
      <c r="X2266" s="2">
        <f>IFERROR((StockData[[#This Row],[CLOSE]]-StockData[[#This Row],[PREV. CLOSE]])/StockData[[#This Row],[PREV. CLOSE]],0)</f>
        <v>-2.4140687450040003E-2</v>
      </c>
      <c r="Y2266" t="str">
        <f>IF(StockData[[#This Row],[Daily Return %]]&gt;0,"Gain",IF(StockData[[#This Row],[Daily Return %]]&lt;0,"Loss","No Change"))</f>
        <v>Loss</v>
      </c>
    </row>
    <row r="2267" spans="1:25" x14ac:dyDescent="0.3">
      <c r="A2267" s="1">
        <v>45649</v>
      </c>
      <c r="B2267" s="1" t="s">
        <v>2314</v>
      </c>
      <c r="C2267" s="1" t="s">
        <v>274</v>
      </c>
      <c r="D2267">
        <f>MONTH(StockData[[#This Row],[DATE]])</f>
        <v>12</v>
      </c>
      <c r="E2267">
        <v>2024</v>
      </c>
      <c r="F2267" t="s">
        <v>231</v>
      </c>
      <c r="G2267" t="str">
        <f>"Q"&amp;ROUNDUP(StockData[[#This Row],[Month Number]]/3,0)</f>
        <v>Q4</v>
      </c>
      <c r="H2267" s="1" t="s">
        <v>2069</v>
      </c>
      <c r="I2267" s="1" t="s">
        <v>1566</v>
      </c>
      <c r="J2267" t="s">
        <v>30</v>
      </c>
      <c r="K2267">
        <v>306.60000000000002</v>
      </c>
      <c r="L2267">
        <v>310.64999999999998</v>
      </c>
      <c r="M2267">
        <v>305</v>
      </c>
      <c r="N2267">
        <v>305.2</v>
      </c>
      <c r="O2267">
        <v>307.5</v>
      </c>
      <c r="P2267">
        <v>307.89999999999998</v>
      </c>
      <c r="Q2267">
        <v>307.77999999999997</v>
      </c>
      <c r="R2267">
        <v>6693583</v>
      </c>
      <c r="S2267">
        <v>2060141009.8</v>
      </c>
      <c r="T2267">
        <v>87521</v>
      </c>
      <c r="U2267">
        <v>2382117</v>
      </c>
      <c r="V2267">
        <v>35.590000000000003</v>
      </c>
      <c r="W2267" s="3">
        <f>StockData[[#This Row],[CLOSE]]-StockData[[#This Row],[PREV. CLOSE]]</f>
        <v>2.6999999999999886</v>
      </c>
      <c r="X2267" s="2">
        <f>IFERROR((StockData[[#This Row],[CLOSE]]-StockData[[#This Row],[PREV. CLOSE]])/StockData[[#This Row],[PREV. CLOSE]],0)</f>
        <v>8.8466579292266999E-3</v>
      </c>
      <c r="Y2267" t="str">
        <f>IF(StockData[[#This Row],[Daily Return %]]&gt;0,"Gain",IF(StockData[[#This Row],[Daily Return %]]&lt;0,"Loss","No Change"))</f>
        <v>Gain</v>
      </c>
    </row>
    <row r="2268" spans="1:25" x14ac:dyDescent="0.3">
      <c r="A2268" s="1">
        <v>45650</v>
      </c>
      <c r="B2268" s="1" t="s">
        <v>2315</v>
      </c>
      <c r="C2268" s="1" t="s">
        <v>274</v>
      </c>
      <c r="D2268">
        <f>MONTH(StockData[[#This Row],[DATE]])</f>
        <v>12</v>
      </c>
      <c r="E2268">
        <v>2024</v>
      </c>
      <c r="F2268" t="s">
        <v>231</v>
      </c>
      <c r="G2268" t="str">
        <f>"Q"&amp;ROUNDUP(StockData[[#This Row],[Month Number]]/3,0)</f>
        <v>Q4</v>
      </c>
      <c r="H2268" s="1" t="s">
        <v>2069</v>
      </c>
      <c r="I2268" s="1" t="s">
        <v>1566</v>
      </c>
      <c r="J2268" t="s">
        <v>30</v>
      </c>
      <c r="K2268">
        <v>307.5</v>
      </c>
      <c r="L2268">
        <v>309.2</v>
      </c>
      <c r="M2268">
        <v>302.8</v>
      </c>
      <c r="N2268">
        <v>307.89999999999998</v>
      </c>
      <c r="O2268">
        <v>305.75</v>
      </c>
      <c r="P2268">
        <v>305.3</v>
      </c>
      <c r="Q2268">
        <v>305.67</v>
      </c>
      <c r="R2268">
        <v>8837902</v>
      </c>
      <c r="S2268">
        <v>2701515577.0500002</v>
      </c>
      <c r="T2268">
        <v>95955</v>
      </c>
      <c r="U2268">
        <v>4583966</v>
      </c>
      <c r="V2268">
        <v>51.87</v>
      </c>
      <c r="W2268" s="3">
        <f>StockData[[#This Row],[CLOSE]]-StockData[[#This Row],[PREV. CLOSE]]</f>
        <v>-2.5999999999999659</v>
      </c>
      <c r="X2268" s="2">
        <f>IFERROR((StockData[[#This Row],[CLOSE]]-StockData[[#This Row],[PREV. CLOSE]])/StockData[[#This Row],[PREV. CLOSE]],0)</f>
        <v>-8.4443000974341216E-3</v>
      </c>
      <c r="Y2268" t="str">
        <f>IF(StockData[[#This Row],[Daily Return %]]&gt;0,"Gain",IF(StockData[[#This Row],[Daily Return %]]&lt;0,"Loss","No Change"))</f>
        <v>Loss</v>
      </c>
    </row>
    <row r="2269" spans="1:25" x14ac:dyDescent="0.3">
      <c r="A2269" s="1">
        <v>45652</v>
      </c>
      <c r="B2269" s="1" t="s">
        <v>2316</v>
      </c>
      <c r="C2269" s="1" t="s">
        <v>274</v>
      </c>
      <c r="D2269">
        <f>MONTH(StockData[[#This Row],[DATE]])</f>
        <v>12</v>
      </c>
      <c r="E2269">
        <v>2024</v>
      </c>
      <c r="F2269" t="s">
        <v>231</v>
      </c>
      <c r="G2269" t="str">
        <f>"Q"&amp;ROUNDUP(StockData[[#This Row],[Month Number]]/3,0)</f>
        <v>Q4</v>
      </c>
      <c r="H2269" s="1" t="s">
        <v>2069</v>
      </c>
      <c r="I2269" s="1" t="s">
        <v>1566</v>
      </c>
      <c r="J2269" t="s">
        <v>30</v>
      </c>
      <c r="K2269">
        <v>305.39999999999998</v>
      </c>
      <c r="L2269">
        <v>306.95</v>
      </c>
      <c r="M2269">
        <v>304</v>
      </c>
      <c r="N2269">
        <v>305.3</v>
      </c>
      <c r="O2269">
        <v>304.8</v>
      </c>
      <c r="P2269">
        <v>305.05</v>
      </c>
      <c r="Q2269">
        <v>305.27</v>
      </c>
      <c r="R2269">
        <v>6516148</v>
      </c>
      <c r="S2269">
        <v>1989167003.95</v>
      </c>
      <c r="T2269">
        <v>96741</v>
      </c>
      <c r="U2269">
        <v>2962478</v>
      </c>
      <c r="V2269">
        <v>45.46</v>
      </c>
      <c r="W2269" s="3">
        <f>StockData[[#This Row],[CLOSE]]-StockData[[#This Row],[PREV. CLOSE]]</f>
        <v>-0.25</v>
      </c>
      <c r="X2269" s="2">
        <f>IFERROR((StockData[[#This Row],[CLOSE]]-StockData[[#This Row],[PREV. CLOSE]])/StockData[[#This Row],[PREV. CLOSE]],0)</f>
        <v>-8.1886668850311164E-4</v>
      </c>
      <c r="Y2269" t="str">
        <f>IF(StockData[[#This Row],[Daily Return %]]&gt;0,"Gain",IF(StockData[[#This Row],[Daily Return %]]&lt;0,"Loss","No Change"))</f>
        <v>Loss</v>
      </c>
    </row>
    <row r="2270" spans="1:25" x14ac:dyDescent="0.3">
      <c r="A2270" s="1">
        <v>45653</v>
      </c>
      <c r="B2270" s="1" t="s">
        <v>2317</v>
      </c>
      <c r="C2270" s="1" t="s">
        <v>274</v>
      </c>
      <c r="D2270">
        <f>MONTH(StockData[[#This Row],[DATE]])</f>
        <v>12</v>
      </c>
      <c r="E2270">
        <v>2024</v>
      </c>
      <c r="F2270" t="s">
        <v>231</v>
      </c>
      <c r="G2270" t="str">
        <f>"Q"&amp;ROUNDUP(StockData[[#This Row],[Month Number]]/3,0)</f>
        <v>Q4</v>
      </c>
      <c r="H2270" s="1" t="s">
        <v>2069</v>
      </c>
      <c r="I2270" s="1" t="s">
        <v>1566</v>
      </c>
      <c r="J2270" t="s">
        <v>30</v>
      </c>
      <c r="K2270">
        <v>305.2</v>
      </c>
      <c r="L2270">
        <v>310.89999999999998</v>
      </c>
      <c r="M2270">
        <v>304.7</v>
      </c>
      <c r="N2270">
        <v>305.05</v>
      </c>
      <c r="O2270">
        <v>309.39999999999998</v>
      </c>
      <c r="P2270">
        <v>309.10000000000002</v>
      </c>
      <c r="Q2270">
        <v>308.98</v>
      </c>
      <c r="R2270">
        <v>8063921</v>
      </c>
      <c r="S2270">
        <v>2491583630.6500001</v>
      </c>
      <c r="T2270">
        <v>81568</v>
      </c>
      <c r="U2270">
        <v>4045681</v>
      </c>
      <c r="V2270">
        <v>50.17</v>
      </c>
      <c r="W2270" s="3">
        <f>StockData[[#This Row],[CLOSE]]-StockData[[#This Row],[PREV. CLOSE]]</f>
        <v>4.0500000000000114</v>
      </c>
      <c r="X2270" s="2">
        <f>IFERROR((StockData[[#This Row],[CLOSE]]-StockData[[#This Row],[PREV. CLOSE]])/StockData[[#This Row],[PREV. CLOSE]],0)</f>
        <v>1.3276512047205412E-2</v>
      </c>
      <c r="Y2270" t="str">
        <f>IF(StockData[[#This Row],[Daily Return %]]&gt;0,"Gain",IF(StockData[[#This Row],[Daily Return %]]&lt;0,"Loss","No Change"))</f>
        <v>Gain</v>
      </c>
    </row>
    <row r="2271" spans="1:25" x14ac:dyDescent="0.3">
      <c r="A2271" s="1">
        <v>45656</v>
      </c>
      <c r="B2271" s="1" t="s">
        <v>2318</v>
      </c>
      <c r="C2271" s="1" t="s">
        <v>274</v>
      </c>
      <c r="D2271">
        <f>MONTH(StockData[[#This Row],[DATE]])</f>
        <v>12</v>
      </c>
      <c r="E2271">
        <v>2024</v>
      </c>
      <c r="F2271" t="s">
        <v>231</v>
      </c>
      <c r="G2271" t="str">
        <f>"Q"&amp;ROUNDUP(StockData[[#This Row],[Month Number]]/3,0)</f>
        <v>Q4</v>
      </c>
      <c r="H2271" s="1" t="s">
        <v>2069</v>
      </c>
      <c r="I2271" s="1" t="s">
        <v>1566</v>
      </c>
      <c r="J2271" t="s">
        <v>30</v>
      </c>
      <c r="K2271">
        <v>309.10000000000002</v>
      </c>
      <c r="L2271">
        <v>309.39999999999998</v>
      </c>
      <c r="M2271">
        <v>302.64999999999998</v>
      </c>
      <c r="N2271">
        <v>309.10000000000002</v>
      </c>
      <c r="O2271">
        <v>304</v>
      </c>
      <c r="P2271">
        <v>303.7</v>
      </c>
      <c r="Q2271">
        <v>304.43</v>
      </c>
      <c r="R2271">
        <v>13709891</v>
      </c>
      <c r="S2271">
        <v>4173684145.1500001</v>
      </c>
      <c r="T2271">
        <v>119604</v>
      </c>
      <c r="U2271">
        <v>8023833</v>
      </c>
      <c r="V2271">
        <v>58.53</v>
      </c>
      <c r="W2271" s="3">
        <f>StockData[[#This Row],[CLOSE]]-StockData[[#This Row],[PREV. CLOSE]]</f>
        <v>-5.4000000000000341</v>
      </c>
      <c r="X2271" s="2">
        <f>IFERROR((StockData[[#This Row],[CLOSE]]-StockData[[#This Row],[PREV. CLOSE]])/StockData[[#This Row],[PREV. CLOSE]],0)</f>
        <v>-1.7470074409576299E-2</v>
      </c>
      <c r="Y2271" t="str">
        <f>IF(StockData[[#This Row],[Daily Return %]]&gt;0,"Gain",IF(StockData[[#This Row],[Daily Return %]]&lt;0,"Loss","No Change"))</f>
        <v>Loss</v>
      </c>
    </row>
    <row r="2272" spans="1:25" x14ac:dyDescent="0.3">
      <c r="A2272" s="1">
        <v>45657</v>
      </c>
      <c r="B2272" s="1" t="s">
        <v>2319</v>
      </c>
      <c r="C2272" s="1" t="s">
        <v>274</v>
      </c>
      <c r="D2272">
        <f>MONTH(StockData[[#This Row],[DATE]])</f>
        <v>12</v>
      </c>
      <c r="E2272">
        <v>2024</v>
      </c>
      <c r="F2272" t="s">
        <v>231</v>
      </c>
      <c r="G2272" t="str">
        <f>"Q"&amp;ROUNDUP(StockData[[#This Row],[Month Number]]/3,0)</f>
        <v>Q4</v>
      </c>
      <c r="H2272" s="1" t="s">
        <v>2069</v>
      </c>
      <c r="I2272" s="1" t="s">
        <v>1566</v>
      </c>
      <c r="J2272" t="s">
        <v>30</v>
      </c>
      <c r="K2272">
        <v>300.95</v>
      </c>
      <c r="L2272">
        <v>303</v>
      </c>
      <c r="M2272">
        <v>295.25</v>
      </c>
      <c r="N2272">
        <v>303.7</v>
      </c>
      <c r="O2272">
        <v>302</v>
      </c>
      <c r="P2272">
        <v>301.85000000000002</v>
      </c>
      <c r="Q2272">
        <v>299.75</v>
      </c>
      <c r="R2272">
        <v>9337030</v>
      </c>
      <c r="S2272">
        <v>2798787560.9000001</v>
      </c>
      <c r="T2272">
        <v>105060</v>
      </c>
      <c r="U2272">
        <v>4370615</v>
      </c>
      <c r="V2272">
        <v>46.81</v>
      </c>
      <c r="W2272" s="3">
        <f>StockData[[#This Row],[CLOSE]]-StockData[[#This Row],[PREV. CLOSE]]</f>
        <v>-1.8499999999999659</v>
      </c>
      <c r="X2272" s="2">
        <f>IFERROR((StockData[[#This Row],[CLOSE]]-StockData[[#This Row],[PREV. CLOSE]])/StockData[[#This Row],[PREV. CLOSE]],0)</f>
        <v>-6.0915377016791767E-3</v>
      </c>
      <c r="Y2272" t="str">
        <f>IF(StockData[[#This Row],[Daily Return %]]&gt;0,"Gain",IF(StockData[[#This Row],[Daily Return %]]&lt;0,"Loss","No Change"))</f>
        <v>Loss</v>
      </c>
    </row>
    <row r="2273" spans="1:25" x14ac:dyDescent="0.3">
      <c r="A2273" s="1">
        <v>45658</v>
      </c>
      <c r="B2273" s="1" t="s">
        <v>2320</v>
      </c>
      <c r="C2273" s="1" t="s">
        <v>26</v>
      </c>
      <c r="D2273">
        <f>MONTH(StockData[[#This Row],[DATE]])</f>
        <v>1</v>
      </c>
      <c r="E2273">
        <v>2025</v>
      </c>
      <c r="F2273" t="s">
        <v>27</v>
      </c>
      <c r="G2273" t="str">
        <f>"Q"&amp;ROUNDUP(StockData[[#This Row],[Month Number]]/3,0)</f>
        <v>Q1</v>
      </c>
      <c r="H2273" s="1" t="s">
        <v>2069</v>
      </c>
      <c r="I2273" s="1" t="s">
        <v>1566</v>
      </c>
      <c r="J2273" t="s">
        <v>30</v>
      </c>
      <c r="K2273">
        <v>300</v>
      </c>
      <c r="L2273">
        <v>303.35000000000002</v>
      </c>
      <c r="M2273">
        <v>298.95</v>
      </c>
      <c r="N2273">
        <v>301.85000000000002</v>
      </c>
      <c r="O2273">
        <v>300.60000000000002</v>
      </c>
      <c r="P2273">
        <v>300.3</v>
      </c>
      <c r="Q2273">
        <v>300.5</v>
      </c>
      <c r="R2273">
        <v>7878201</v>
      </c>
      <c r="S2273">
        <v>2367386600.8499999</v>
      </c>
      <c r="T2273">
        <v>70506</v>
      </c>
      <c r="U2273">
        <v>3953484</v>
      </c>
      <c r="V2273">
        <v>50.18</v>
      </c>
      <c r="W2273" s="3">
        <f>StockData[[#This Row],[CLOSE]]-StockData[[#This Row],[PREV. CLOSE]]</f>
        <v>-1.5500000000000114</v>
      </c>
      <c r="X2273" s="2">
        <f>IFERROR((StockData[[#This Row],[CLOSE]]-StockData[[#This Row],[PREV. CLOSE]])/StockData[[#This Row],[PREV. CLOSE]],0)</f>
        <v>-5.1350008282259772E-3</v>
      </c>
      <c r="Y2273" t="str">
        <f>IF(StockData[[#This Row],[Daily Return %]]&gt;0,"Gain",IF(StockData[[#This Row],[Daily Return %]]&lt;0,"Loss","No Change"))</f>
        <v>Loss</v>
      </c>
    </row>
    <row r="2274" spans="1:25" x14ac:dyDescent="0.3">
      <c r="A2274" s="1">
        <v>45659</v>
      </c>
      <c r="B2274" s="1" t="s">
        <v>2321</v>
      </c>
      <c r="C2274" s="1" t="s">
        <v>26</v>
      </c>
      <c r="D2274">
        <f>MONTH(StockData[[#This Row],[DATE]])</f>
        <v>1</v>
      </c>
      <c r="E2274">
        <v>2025</v>
      </c>
      <c r="F2274" t="s">
        <v>27</v>
      </c>
      <c r="G2274" t="str">
        <f>"Q"&amp;ROUNDUP(StockData[[#This Row],[Month Number]]/3,0)</f>
        <v>Q1</v>
      </c>
      <c r="H2274" s="1" t="s">
        <v>2069</v>
      </c>
      <c r="I2274" s="1" t="s">
        <v>1566</v>
      </c>
      <c r="J2274" t="s">
        <v>30</v>
      </c>
      <c r="K2274">
        <v>298</v>
      </c>
      <c r="L2274">
        <v>304.45</v>
      </c>
      <c r="M2274">
        <v>297.14999999999998</v>
      </c>
      <c r="N2274">
        <v>300.3</v>
      </c>
      <c r="O2274">
        <v>303</v>
      </c>
      <c r="P2274">
        <v>303.8</v>
      </c>
      <c r="Q2274">
        <v>301.60000000000002</v>
      </c>
      <c r="R2274">
        <v>8800435</v>
      </c>
      <c r="S2274">
        <v>2654194340.8000002</v>
      </c>
      <c r="T2274">
        <v>148575</v>
      </c>
      <c r="U2274">
        <v>3598426</v>
      </c>
      <c r="V2274">
        <v>40.89</v>
      </c>
      <c r="W2274" s="3">
        <f>StockData[[#This Row],[CLOSE]]-StockData[[#This Row],[PREV. CLOSE]]</f>
        <v>3.5</v>
      </c>
      <c r="X2274" s="2">
        <f>IFERROR((StockData[[#This Row],[CLOSE]]-StockData[[#This Row],[PREV. CLOSE]])/StockData[[#This Row],[PREV. CLOSE]],0)</f>
        <v>1.1655011655011654E-2</v>
      </c>
      <c r="Y2274" t="str">
        <f>IF(StockData[[#This Row],[Daily Return %]]&gt;0,"Gain",IF(StockData[[#This Row],[Daily Return %]]&lt;0,"Loss","No Change"))</f>
        <v>Gain</v>
      </c>
    </row>
    <row r="2275" spans="1:25" x14ac:dyDescent="0.3">
      <c r="A2275" s="1">
        <v>45660</v>
      </c>
      <c r="B2275" s="1" t="s">
        <v>2322</v>
      </c>
      <c r="C2275" s="1" t="s">
        <v>26</v>
      </c>
      <c r="D2275">
        <f>MONTH(StockData[[#This Row],[DATE]])</f>
        <v>1</v>
      </c>
      <c r="E2275">
        <v>2025</v>
      </c>
      <c r="F2275" t="s">
        <v>27</v>
      </c>
      <c r="G2275" t="str">
        <f>"Q"&amp;ROUNDUP(StockData[[#This Row],[Month Number]]/3,0)</f>
        <v>Q1</v>
      </c>
      <c r="H2275" s="1" t="s">
        <v>2069</v>
      </c>
      <c r="I2275" s="1" t="s">
        <v>1566</v>
      </c>
      <c r="J2275" t="s">
        <v>30</v>
      </c>
      <c r="K2275">
        <v>303.3</v>
      </c>
      <c r="L2275">
        <v>303.8</v>
      </c>
      <c r="M2275">
        <v>294</v>
      </c>
      <c r="N2275">
        <v>303.8</v>
      </c>
      <c r="O2275">
        <v>295.2</v>
      </c>
      <c r="P2275">
        <v>294.45</v>
      </c>
      <c r="Q2275">
        <v>296.45999999999998</v>
      </c>
      <c r="R2275">
        <v>12535720</v>
      </c>
      <c r="S2275">
        <v>3716321365.3000002</v>
      </c>
      <c r="T2275">
        <v>171050</v>
      </c>
      <c r="U2275">
        <v>5869513</v>
      </c>
      <c r="V2275">
        <v>46.82</v>
      </c>
      <c r="W2275" s="3">
        <f>StockData[[#This Row],[CLOSE]]-StockData[[#This Row],[PREV. CLOSE]]</f>
        <v>-9.3500000000000227</v>
      </c>
      <c r="X2275" s="2">
        <f>IFERROR((StockData[[#This Row],[CLOSE]]-StockData[[#This Row],[PREV. CLOSE]])/StockData[[#This Row],[PREV. CLOSE]],0)</f>
        <v>-3.0776826859776243E-2</v>
      </c>
      <c r="Y2275" t="str">
        <f>IF(StockData[[#This Row],[Daily Return %]]&gt;0,"Gain",IF(StockData[[#This Row],[Daily Return %]]&lt;0,"Loss","No Change"))</f>
        <v>Loss</v>
      </c>
    </row>
    <row r="2276" spans="1:25" x14ac:dyDescent="0.3">
      <c r="A2276" s="1">
        <v>45663</v>
      </c>
      <c r="B2276" s="1" t="s">
        <v>2323</v>
      </c>
      <c r="C2276" s="1" t="s">
        <v>26</v>
      </c>
      <c r="D2276">
        <f>MONTH(StockData[[#This Row],[DATE]])</f>
        <v>1</v>
      </c>
      <c r="E2276">
        <v>2025</v>
      </c>
      <c r="F2276" t="s">
        <v>27</v>
      </c>
      <c r="G2276" t="str">
        <f>"Q"&amp;ROUNDUP(StockData[[#This Row],[Month Number]]/3,0)</f>
        <v>Q1</v>
      </c>
      <c r="H2276" s="1" t="s">
        <v>2069</v>
      </c>
      <c r="I2276" s="1" t="s">
        <v>1566</v>
      </c>
      <c r="J2276" t="s">
        <v>30</v>
      </c>
      <c r="K2276">
        <v>295</v>
      </c>
      <c r="L2276">
        <v>297.8</v>
      </c>
      <c r="M2276">
        <v>290.55</v>
      </c>
      <c r="N2276">
        <v>294.45</v>
      </c>
      <c r="O2276">
        <v>294</v>
      </c>
      <c r="P2276">
        <v>294.3</v>
      </c>
      <c r="Q2276">
        <v>294.25</v>
      </c>
      <c r="R2276">
        <v>9173687</v>
      </c>
      <c r="S2276">
        <v>2699322101</v>
      </c>
      <c r="T2276">
        <v>127575</v>
      </c>
      <c r="U2276">
        <v>4226853</v>
      </c>
      <c r="V2276">
        <v>46.08</v>
      </c>
      <c r="W2276" s="3">
        <f>StockData[[#This Row],[CLOSE]]-StockData[[#This Row],[PREV. CLOSE]]</f>
        <v>-0.14999999999997726</v>
      </c>
      <c r="X2276" s="2">
        <f>IFERROR((StockData[[#This Row],[CLOSE]]-StockData[[#This Row],[PREV. CLOSE]])/StockData[[#This Row],[PREV. CLOSE]],0)</f>
        <v>-5.0942435048387594E-4</v>
      </c>
      <c r="Y2276" t="str">
        <f>IF(StockData[[#This Row],[Daily Return %]]&gt;0,"Gain",IF(StockData[[#This Row],[Daily Return %]]&lt;0,"Loss","No Change"))</f>
        <v>Loss</v>
      </c>
    </row>
    <row r="2277" spans="1:25" x14ac:dyDescent="0.3">
      <c r="A2277" s="1">
        <v>45664</v>
      </c>
      <c r="B2277" s="1" t="s">
        <v>2324</v>
      </c>
      <c r="C2277" s="1" t="s">
        <v>26</v>
      </c>
      <c r="D2277">
        <f>MONTH(StockData[[#This Row],[DATE]])</f>
        <v>1</v>
      </c>
      <c r="E2277">
        <v>2025</v>
      </c>
      <c r="F2277" t="s">
        <v>27</v>
      </c>
      <c r="G2277" t="str">
        <f>"Q"&amp;ROUNDUP(StockData[[#This Row],[Month Number]]/3,0)</f>
        <v>Q1</v>
      </c>
      <c r="H2277" s="1" t="s">
        <v>2069</v>
      </c>
      <c r="I2277" s="1" t="s">
        <v>1566</v>
      </c>
      <c r="J2277" t="s">
        <v>30</v>
      </c>
      <c r="K2277">
        <v>294.3</v>
      </c>
      <c r="L2277">
        <v>297.5</v>
      </c>
      <c r="M2277">
        <v>291.3</v>
      </c>
      <c r="N2277">
        <v>294.3</v>
      </c>
      <c r="O2277">
        <v>293.89999999999998</v>
      </c>
      <c r="P2277">
        <v>294.05</v>
      </c>
      <c r="Q2277">
        <v>293.58999999999997</v>
      </c>
      <c r="R2277">
        <v>7381943</v>
      </c>
      <c r="S2277">
        <v>2167252622.4499998</v>
      </c>
      <c r="T2277">
        <v>79777</v>
      </c>
      <c r="U2277">
        <v>3500484</v>
      </c>
      <c r="V2277">
        <v>47.42</v>
      </c>
      <c r="W2277" s="3">
        <f>StockData[[#This Row],[CLOSE]]-StockData[[#This Row],[PREV. CLOSE]]</f>
        <v>-0.25</v>
      </c>
      <c r="X2277" s="2">
        <f>IFERROR((StockData[[#This Row],[CLOSE]]-StockData[[#This Row],[PREV. CLOSE]])/StockData[[#This Row],[PREV. CLOSE]],0)</f>
        <v>-8.4947332653754668E-4</v>
      </c>
      <c r="Y2277" t="str">
        <f>IF(StockData[[#This Row],[Daily Return %]]&gt;0,"Gain",IF(StockData[[#This Row],[Daily Return %]]&lt;0,"Loss","No Change"))</f>
        <v>Loss</v>
      </c>
    </row>
    <row r="2278" spans="1:25" x14ac:dyDescent="0.3">
      <c r="A2278" s="1">
        <v>45665</v>
      </c>
      <c r="B2278" s="1" t="s">
        <v>2325</v>
      </c>
      <c r="C2278" s="1" t="s">
        <v>26</v>
      </c>
      <c r="D2278">
        <f>MONTH(StockData[[#This Row],[DATE]])</f>
        <v>1</v>
      </c>
      <c r="E2278">
        <v>2025</v>
      </c>
      <c r="F2278" t="s">
        <v>27</v>
      </c>
      <c r="G2278" t="str">
        <f>"Q"&amp;ROUNDUP(StockData[[#This Row],[Month Number]]/3,0)</f>
        <v>Q1</v>
      </c>
      <c r="H2278" s="1" t="s">
        <v>2069</v>
      </c>
      <c r="I2278" s="1" t="s">
        <v>1566</v>
      </c>
      <c r="J2278" t="s">
        <v>30</v>
      </c>
      <c r="K2278">
        <v>293</v>
      </c>
      <c r="L2278">
        <v>298.45</v>
      </c>
      <c r="M2278">
        <v>289.3</v>
      </c>
      <c r="N2278">
        <v>294.05</v>
      </c>
      <c r="O2278">
        <v>296.7</v>
      </c>
      <c r="P2278">
        <v>297.55</v>
      </c>
      <c r="Q2278">
        <v>293.58</v>
      </c>
      <c r="R2278">
        <v>7937785</v>
      </c>
      <c r="S2278">
        <v>2330369706.1500001</v>
      </c>
      <c r="T2278">
        <v>87090</v>
      </c>
      <c r="U2278">
        <v>3829612</v>
      </c>
      <c r="V2278">
        <v>48.25</v>
      </c>
      <c r="W2278" s="3">
        <f>StockData[[#This Row],[CLOSE]]-StockData[[#This Row],[PREV. CLOSE]]</f>
        <v>3.5</v>
      </c>
      <c r="X2278" s="2">
        <f>IFERROR((StockData[[#This Row],[CLOSE]]-StockData[[#This Row],[PREV. CLOSE]])/StockData[[#This Row],[PREV. CLOSE]],0)</f>
        <v>1.190273762965482E-2</v>
      </c>
      <c r="Y2278" t="str">
        <f>IF(StockData[[#This Row],[Daily Return %]]&gt;0,"Gain",IF(StockData[[#This Row],[Daily Return %]]&lt;0,"Loss","No Change"))</f>
        <v>Gain</v>
      </c>
    </row>
    <row r="2279" spans="1:25" x14ac:dyDescent="0.3">
      <c r="A2279" s="1">
        <v>45666</v>
      </c>
      <c r="B2279" s="1" t="s">
        <v>2326</v>
      </c>
      <c r="C2279" s="1" t="s">
        <v>26</v>
      </c>
      <c r="D2279">
        <f>MONTH(StockData[[#This Row],[DATE]])</f>
        <v>1</v>
      </c>
      <c r="E2279">
        <v>2025</v>
      </c>
      <c r="F2279" t="s">
        <v>27</v>
      </c>
      <c r="G2279" t="str">
        <f>"Q"&amp;ROUNDUP(StockData[[#This Row],[Month Number]]/3,0)</f>
        <v>Q1</v>
      </c>
      <c r="H2279" s="1" t="s">
        <v>2069</v>
      </c>
      <c r="I2279" s="1" t="s">
        <v>1566</v>
      </c>
      <c r="J2279" t="s">
        <v>30</v>
      </c>
      <c r="K2279">
        <v>297</v>
      </c>
      <c r="L2279">
        <v>298</v>
      </c>
      <c r="M2279">
        <v>291.35000000000002</v>
      </c>
      <c r="N2279">
        <v>297.55</v>
      </c>
      <c r="O2279">
        <v>292.55</v>
      </c>
      <c r="P2279">
        <v>292.3</v>
      </c>
      <c r="Q2279">
        <v>293.67</v>
      </c>
      <c r="R2279">
        <v>7964702</v>
      </c>
      <c r="S2279">
        <v>2339025845.6500001</v>
      </c>
      <c r="T2279">
        <v>111802</v>
      </c>
      <c r="U2279">
        <v>3629759</v>
      </c>
      <c r="V2279">
        <v>45.57</v>
      </c>
      <c r="W2279" s="3">
        <f>StockData[[#This Row],[CLOSE]]-StockData[[#This Row],[PREV. CLOSE]]</f>
        <v>-5.25</v>
      </c>
      <c r="X2279" s="2">
        <f>IFERROR((StockData[[#This Row],[CLOSE]]-StockData[[#This Row],[PREV. CLOSE]])/StockData[[#This Row],[PREV. CLOSE]],0)</f>
        <v>-1.7644093429675684E-2</v>
      </c>
      <c r="Y2279" t="str">
        <f>IF(StockData[[#This Row],[Daily Return %]]&gt;0,"Gain",IF(StockData[[#This Row],[Daily Return %]]&lt;0,"Loss","No Change"))</f>
        <v>Loss</v>
      </c>
    </row>
    <row r="2280" spans="1:25" x14ac:dyDescent="0.3">
      <c r="A2280" s="1">
        <v>45667</v>
      </c>
      <c r="B2280" s="1" t="s">
        <v>2327</v>
      </c>
      <c r="C2280" s="1" t="s">
        <v>26</v>
      </c>
      <c r="D2280">
        <f>MONTH(StockData[[#This Row],[DATE]])</f>
        <v>1</v>
      </c>
      <c r="E2280">
        <v>2025</v>
      </c>
      <c r="F2280" t="s">
        <v>27</v>
      </c>
      <c r="G2280" t="str">
        <f>"Q"&amp;ROUNDUP(StockData[[#This Row],[Month Number]]/3,0)</f>
        <v>Q1</v>
      </c>
      <c r="H2280" s="1" t="s">
        <v>2069</v>
      </c>
      <c r="I2280" s="1" t="s">
        <v>1566</v>
      </c>
      <c r="J2280" t="s">
        <v>30</v>
      </c>
      <c r="K2280">
        <v>294.3</v>
      </c>
      <c r="L2280">
        <v>303.25</v>
      </c>
      <c r="M2280">
        <v>294.3</v>
      </c>
      <c r="N2280">
        <v>292.3</v>
      </c>
      <c r="O2280">
        <v>299.64999999999998</v>
      </c>
      <c r="P2280">
        <v>300.55</v>
      </c>
      <c r="Q2280">
        <v>300.02999999999997</v>
      </c>
      <c r="R2280">
        <v>19505556</v>
      </c>
      <c r="S2280">
        <v>5852212907.8999996</v>
      </c>
      <c r="T2280">
        <v>195857</v>
      </c>
      <c r="U2280">
        <v>6505263</v>
      </c>
      <c r="V2280">
        <v>33.35</v>
      </c>
      <c r="W2280" s="3">
        <f>StockData[[#This Row],[CLOSE]]-StockData[[#This Row],[PREV. CLOSE]]</f>
        <v>8.25</v>
      </c>
      <c r="X2280" s="2">
        <f>IFERROR((StockData[[#This Row],[CLOSE]]-StockData[[#This Row],[PREV. CLOSE]])/StockData[[#This Row],[PREV. CLOSE]],0)</f>
        <v>2.8224426958604172E-2</v>
      </c>
      <c r="Y2280" t="str">
        <f>IF(StockData[[#This Row],[Daily Return %]]&gt;0,"Gain",IF(StockData[[#This Row],[Daily Return %]]&lt;0,"Loss","No Change"))</f>
        <v>Gain</v>
      </c>
    </row>
    <row r="2281" spans="1:25" x14ac:dyDescent="0.3">
      <c r="A2281" s="1">
        <v>45670</v>
      </c>
      <c r="B2281" s="1" t="s">
        <v>2328</v>
      </c>
      <c r="C2281" s="1" t="s">
        <v>26</v>
      </c>
      <c r="D2281">
        <f>MONTH(StockData[[#This Row],[DATE]])</f>
        <v>1</v>
      </c>
      <c r="E2281">
        <v>2025</v>
      </c>
      <c r="F2281" t="s">
        <v>27</v>
      </c>
      <c r="G2281" t="str">
        <f>"Q"&amp;ROUNDUP(StockData[[#This Row],[Month Number]]/3,0)</f>
        <v>Q1</v>
      </c>
      <c r="H2281" s="1" t="s">
        <v>2069</v>
      </c>
      <c r="I2281" s="1" t="s">
        <v>1566</v>
      </c>
      <c r="J2281" t="s">
        <v>30</v>
      </c>
      <c r="K2281">
        <v>298.95</v>
      </c>
      <c r="L2281">
        <v>299.25</v>
      </c>
      <c r="M2281">
        <v>290.25</v>
      </c>
      <c r="N2281">
        <v>300.55</v>
      </c>
      <c r="O2281">
        <v>292.55</v>
      </c>
      <c r="P2281">
        <v>291.85000000000002</v>
      </c>
      <c r="Q2281">
        <v>293.47000000000003</v>
      </c>
      <c r="R2281">
        <v>9541248</v>
      </c>
      <c r="S2281">
        <v>2800066624.0999999</v>
      </c>
      <c r="T2281">
        <v>111331</v>
      </c>
      <c r="U2281">
        <v>4418991</v>
      </c>
      <c r="V2281">
        <v>46.31</v>
      </c>
      <c r="W2281" s="3">
        <f>StockData[[#This Row],[CLOSE]]-StockData[[#This Row],[PREV. CLOSE]]</f>
        <v>-8.6999999999999886</v>
      </c>
      <c r="X2281" s="2">
        <f>IFERROR((StockData[[#This Row],[CLOSE]]-StockData[[#This Row],[PREV. CLOSE]])/StockData[[#This Row],[PREV. CLOSE]],0)</f>
        <v>-2.8946930627183457E-2</v>
      </c>
      <c r="Y2281" t="str">
        <f>IF(StockData[[#This Row],[Daily Return %]]&gt;0,"Gain",IF(StockData[[#This Row],[Daily Return %]]&lt;0,"Loss","No Change"))</f>
        <v>Loss</v>
      </c>
    </row>
    <row r="2282" spans="1:25" x14ac:dyDescent="0.3">
      <c r="A2282" s="1">
        <v>45671</v>
      </c>
      <c r="B2282" s="1" t="s">
        <v>2329</v>
      </c>
      <c r="C2282" s="1" t="s">
        <v>26</v>
      </c>
      <c r="D2282">
        <f>MONTH(StockData[[#This Row],[DATE]])</f>
        <v>1</v>
      </c>
      <c r="E2282">
        <v>2025</v>
      </c>
      <c r="F2282" t="s">
        <v>27</v>
      </c>
      <c r="G2282" t="str">
        <f>"Q"&amp;ROUNDUP(StockData[[#This Row],[Month Number]]/3,0)</f>
        <v>Q1</v>
      </c>
      <c r="H2282" s="1" t="s">
        <v>2069</v>
      </c>
      <c r="I2282" s="1" t="s">
        <v>1566</v>
      </c>
      <c r="J2282" t="s">
        <v>30</v>
      </c>
      <c r="K2282">
        <v>291.8</v>
      </c>
      <c r="L2282">
        <v>294.55</v>
      </c>
      <c r="M2282">
        <v>286.55</v>
      </c>
      <c r="N2282">
        <v>291.85000000000002</v>
      </c>
      <c r="O2282">
        <v>292.89999999999998</v>
      </c>
      <c r="P2282">
        <v>292.85000000000002</v>
      </c>
      <c r="Q2282">
        <v>291.88</v>
      </c>
      <c r="R2282">
        <v>7670070</v>
      </c>
      <c r="S2282">
        <v>2238739925.3499999</v>
      </c>
      <c r="T2282">
        <v>94571</v>
      </c>
      <c r="U2282">
        <v>2496025</v>
      </c>
      <c r="V2282">
        <v>32.54</v>
      </c>
      <c r="W2282" s="3">
        <f>StockData[[#This Row],[CLOSE]]-StockData[[#This Row],[PREV. CLOSE]]</f>
        <v>1</v>
      </c>
      <c r="X2282" s="2">
        <f>IFERROR((StockData[[#This Row],[CLOSE]]-StockData[[#This Row],[PREV. CLOSE]])/StockData[[#This Row],[PREV. CLOSE]],0)</f>
        <v>3.4264176803152301E-3</v>
      </c>
      <c r="Y2282" t="str">
        <f>IF(StockData[[#This Row],[Daily Return %]]&gt;0,"Gain",IF(StockData[[#This Row],[Daily Return %]]&lt;0,"Loss","No Change"))</f>
        <v>Gain</v>
      </c>
    </row>
    <row r="2283" spans="1:25" x14ac:dyDescent="0.3">
      <c r="A2283" s="1">
        <v>45672</v>
      </c>
      <c r="B2283" s="1" t="s">
        <v>2330</v>
      </c>
      <c r="C2283" s="1" t="s">
        <v>26</v>
      </c>
      <c r="D2283">
        <f>MONTH(StockData[[#This Row],[DATE]])</f>
        <v>1</v>
      </c>
      <c r="E2283">
        <v>2025</v>
      </c>
      <c r="F2283" t="s">
        <v>27</v>
      </c>
      <c r="G2283" t="str">
        <f>"Q"&amp;ROUNDUP(StockData[[#This Row],[Month Number]]/3,0)</f>
        <v>Q1</v>
      </c>
      <c r="H2283" s="1" t="s">
        <v>2069</v>
      </c>
      <c r="I2283" s="1" t="s">
        <v>1566</v>
      </c>
      <c r="J2283" t="s">
        <v>30</v>
      </c>
      <c r="K2283">
        <v>293</v>
      </c>
      <c r="L2283">
        <v>294.7</v>
      </c>
      <c r="M2283">
        <v>289.7</v>
      </c>
      <c r="N2283">
        <v>292.85000000000002</v>
      </c>
      <c r="O2283">
        <v>292.60000000000002</v>
      </c>
      <c r="P2283">
        <v>292.64999999999998</v>
      </c>
      <c r="Q2283">
        <v>292.07</v>
      </c>
      <c r="R2283">
        <v>4662694</v>
      </c>
      <c r="S2283">
        <v>1361815377.05</v>
      </c>
      <c r="T2283">
        <v>77903</v>
      </c>
      <c r="U2283">
        <v>1731098</v>
      </c>
      <c r="V2283">
        <v>37.130000000000003</v>
      </c>
      <c r="W2283" s="3">
        <f>StockData[[#This Row],[CLOSE]]-StockData[[#This Row],[PREV. CLOSE]]</f>
        <v>-0.20000000000004547</v>
      </c>
      <c r="X2283" s="2">
        <f>IFERROR((StockData[[#This Row],[CLOSE]]-StockData[[#This Row],[PREV. CLOSE]])/StockData[[#This Row],[PREV. CLOSE]],0)</f>
        <v>-6.8294348642665339E-4</v>
      </c>
      <c r="Y2283" t="str">
        <f>IF(StockData[[#This Row],[Daily Return %]]&gt;0,"Gain",IF(StockData[[#This Row],[Daily Return %]]&lt;0,"Loss","No Change"))</f>
        <v>Loss</v>
      </c>
    </row>
    <row r="2284" spans="1:25" x14ac:dyDescent="0.3">
      <c r="A2284" s="1">
        <v>45673</v>
      </c>
      <c r="B2284" s="1" t="s">
        <v>2331</v>
      </c>
      <c r="C2284" s="1" t="s">
        <v>26</v>
      </c>
      <c r="D2284">
        <f>MONTH(StockData[[#This Row],[DATE]])</f>
        <v>1</v>
      </c>
      <c r="E2284">
        <v>2025</v>
      </c>
      <c r="F2284" t="s">
        <v>27</v>
      </c>
      <c r="G2284" t="str">
        <f>"Q"&amp;ROUNDUP(StockData[[#This Row],[Month Number]]/3,0)</f>
        <v>Q1</v>
      </c>
      <c r="H2284" s="1" t="s">
        <v>2069</v>
      </c>
      <c r="I2284" s="1" t="s">
        <v>1566</v>
      </c>
      <c r="J2284" t="s">
        <v>30</v>
      </c>
      <c r="K2284">
        <v>295.89999999999998</v>
      </c>
      <c r="L2284">
        <v>296.5</v>
      </c>
      <c r="M2284">
        <v>286.7</v>
      </c>
      <c r="N2284">
        <v>292.64999999999998</v>
      </c>
      <c r="O2284">
        <v>288.85000000000002</v>
      </c>
      <c r="P2284">
        <v>288.05</v>
      </c>
      <c r="Q2284">
        <v>289.08999999999997</v>
      </c>
      <c r="R2284">
        <v>10345666</v>
      </c>
      <c r="S2284">
        <v>2990829442.5999999</v>
      </c>
      <c r="T2284">
        <v>145955</v>
      </c>
      <c r="U2284">
        <v>4625066</v>
      </c>
      <c r="V2284">
        <v>44.71</v>
      </c>
      <c r="W2284" s="3">
        <f>StockData[[#This Row],[CLOSE]]-StockData[[#This Row],[PREV. CLOSE]]</f>
        <v>-4.5999999999999659</v>
      </c>
      <c r="X2284" s="2">
        <f>IFERROR((StockData[[#This Row],[CLOSE]]-StockData[[#This Row],[PREV. CLOSE]])/StockData[[#This Row],[PREV. CLOSE]],0)</f>
        <v>-1.5718434990602995E-2</v>
      </c>
      <c r="Y2284" t="str">
        <f>IF(StockData[[#This Row],[Daily Return %]]&gt;0,"Gain",IF(StockData[[#This Row],[Daily Return %]]&lt;0,"Loss","No Change"))</f>
        <v>Loss</v>
      </c>
    </row>
    <row r="2285" spans="1:25" x14ac:dyDescent="0.3">
      <c r="A2285" s="1">
        <v>45674</v>
      </c>
      <c r="B2285" s="1" t="s">
        <v>2332</v>
      </c>
      <c r="C2285" s="1" t="s">
        <v>26</v>
      </c>
      <c r="D2285">
        <f>MONTH(StockData[[#This Row],[DATE]])</f>
        <v>1</v>
      </c>
      <c r="E2285">
        <v>2025</v>
      </c>
      <c r="F2285" t="s">
        <v>27</v>
      </c>
      <c r="G2285" t="str">
        <f>"Q"&amp;ROUNDUP(StockData[[#This Row],[Month Number]]/3,0)</f>
        <v>Q1</v>
      </c>
      <c r="H2285" s="1" t="s">
        <v>2069</v>
      </c>
      <c r="I2285" s="1" t="s">
        <v>1566</v>
      </c>
      <c r="J2285" t="s">
        <v>30</v>
      </c>
      <c r="K2285">
        <v>287.8</v>
      </c>
      <c r="L2285">
        <v>287.8</v>
      </c>
      <c r="M2285">
        <v>280.5</v>
      </c>
      <c r="N2285">
        <v>288.05</v>
      </c>
      <c r="O2285">
        <v>281.7</v>
      </c>
      <c r="P2285">
        <v>281.95</v>
      </c>
      <c r="Q2285">
        <v>283.14999999999998</v>
      </c>
      <c r="R2285">
        <v>9358955</v>
      </c>
      <c r="S2285">
        <v>2650006805.4499998</v>
      </c>
      <c r="T2285">
        <v>122143</v>
      </c>
      <c r="U2285">
        <v>3407322</v>
      </c>
      <c r="V2285">
        <v>36.409999999999997</v>
      </c>
      <c r="W2285" s="3">
        <f>StockData[[#This Row],[CLOSE]]-StockData[[#This Row],[PREV. CLOSE]]</f>
        <v>-6.1000000000000227</v>
      </c>
      <c r="X2285" s="2">
        <f>IFERROR((StockData[[#This Row],[CLOSE]]-StockData[[#This Row],[PREV. CLOSE]])/StockData[[#This Row],[PREV. CLOSE]],0)</f>
        <v>-2.1176879014060138E-2</v>
      </c>
      <c r="Y2285" t="str">
        <f>IF(StockData[[#This Row],[Daily Return %]]&gt;0,"Gain",IF(StockData[[#This Row],[Daily Return %]]&lt;0,"Loss","No Change"))</f>
        <v>Loss</v>
      </c>
    </row>
    <row r="2286" spans="1:25" x14ac:dyDescent="0.3">
      <c r="A2286" s="1">
        <v>45677</v>
      </c>
      <c r="B2286" s="1" t="s">
        <v>2333</v>
      </c>
      <c r="C2286" s="1" t="s">
        <v>26</v>
      </c>
      <c r="D2286">
        <f>MONTH(StockData[[#This Row],[DATE]])</f>
        <v>1</v>
      </c>
      <c r="E2286">
        <v>2025</v>
      </c>
      <c r="F2286" t="s">
        <v>27</v>
      </c>
      <c r="G2286" t="str">
        <f>"Q"&amp;ROUNDUP(StockData[[#This Row],[Month Number]]/3,0)</f>
        <v>Q1</v>
      </c>
      <c r="H2286" s="1" t="s">
        <v>2069</v>
      </c>
      <c r="I2286" s="1" t="s">
        <v>1566</v>
      </c>
      <c r="J2286" t="s">
        <v>30</v>
      </c>
      <c r="K2286">
        <v>302</v>
      </c>
      <c r="L2286">
        <v>305.39999999999998</v>
      </c>
      <c r="M2286">
        <v>296.95</v>
      </c>
      <c r="N2286">
        <v>281.95</v>
      </c>
      <c r="O2286">
        <v>300.5</v>
      </c>
      <c r="P2286">
        <v>300.25</v>
      </c>
      <c r="Q2286">
        <v>301.18</v>
      </c>
      <c r="R2286">
        <v>39380165</v>
      </c>
      <c r="S2286">
        <v>11860340505.5</v>
      </c>
      <c r="T2286">
        <v>291765</v>
      </c>
      <c r="U2286">
        <v>14224370</v>
      </c>
      <c r="V2286">
        <v>36.119999999999997</v>
      </c>
      <c r="W2286" s="3">
        <f>StockData[[#This Row],[CLOSE]]-StockData[[#This Row],[PREV. CLOSE]]</f>
        <v>18.300000000000011</v>
      </c>
      <c r="X2286" s="2">
        <f>IFERROR((StockData[[#This Row],[CLOSE]]-StockData[[#This Row],[PREV. CLOSE]])/StockData[[#This Row],[PREV. CLOSE]],0)</f>
        <v>6.4905125022167096E-2</v>
      </c>
      <c r="Y2286" t="str">
        <f>IF(StockData[[#This Row],[Daily Return %]]&gt;0,"Gain",IF(StockData[[#This Row],[Daily Return %]]&lt;0,"Loss","No Change"))</f>
        <v>Gain</v>
      </c>
    </row>
    <row r="2287" spans="1:25" x14ac:dyDescent="0.3">
      <c r="A2287" s="1">
        <v>45678</v>
      </c>
      <c r="B2287" s="1" t="s">
        <v>2334</v>
      </c>
      <c r="C2287" s="1" t="s">
        <v>26</v>
      </c>
      <c r="D2287">
        <f>MONTH(StockData[[#This Row],[DATE]])</f>
        <v>1</v>
      </c>
      <c r="E2287">
        <v>2025</v>
      </c>
      <c r="F2287" t="s">
        <v>27</v>
      </c>
      <c r="G2287" t="str">
        <f>"Q"&amp;ROUNDUP(StockData[[#This Row],[Month Number]]/3,0)</f>
        <v>Q1</v>
      </c>
      <c r="H2287" s="1" t="s">
        <v>2069</v>
      </c>
      <c r="I2287" s="1" t="s">
        <v>1566</v>
      </c>
      <c r="J2287" t="s">
        <v>30</v>
      </c>
      <c r="K2287">
        <v>302.39999999999998</v>
      </c>
      <c r="L2287">
        <v>305.85000000000002</v>
      </c>
      <c r="M2287">
        <v>297.8</v>
      </c>
      <c r="N2287">
        <v>300.25</v>
      </c>
      <c r="O2287">
        <v>298.14999999999998</v>
      </c>
      <c r="P2287">
        <v>298.35000000000002</v>
      </c>
      <c r="Q2287">
        <v>300.92</v>
      </c>
      <c r="R2287">
        <v>15619474</v>
      </c>
      <c r="S2287">
        <v>4700225888.1999998</v>
      </c>
      <c r="T2287">
        <v>136792</v>
      </c>
      <c r="U2287">
        <v>6143034</v>
      </c>
      <c r="V2287">
        <v>39.33</v>
      </c>
      <c r="W2287" s="3">
        <f>StockData[[#This Row],[CLOSE]]-StockData[[#This Row],[PREV. CLOSE]]</f>
        <v>-1.8999999999999773</v>
      </c>
      <c r="X2287" s="2">
        <f>IFERROR((StockData[[#This Row],[CLOSE]]-StockData[[#This Row],[PREV. CLOSE]])/StockData[[#This Row],[PREV. CLOSE]],0)</f>
        <v>-6.3280599500415563E-3</v>
      </c>
      <c r="Y2287" t="str">
        <f>IF(StockData[[#This Row],[Daily Return %]]&gt;0,"Gain",IF(StockData[[#This Row],[Daily Return %]]&lt;0,"Loss","No Change"))</f>
        <v>Loss</v>
      </c>
    </row>
    <row r="2288" spans="1:25" x14ac:dyDescent="0.3">
      <c r="A2288" s="1">
        <v>45679</v>
      </c>
      <c r="B2288" s="1" t="s">
        <v>2335</v>
      </c>
      <c r="C2288" s="1" t="s">
        <v>26</v>
      </c>
      <c r="D2288">
        <f>MONTH(StockData[[#This Row],[DATE]])</f>
        <v>1</v>
      </c>
      <c r="E2288">
        <v>2025</v>
      </c>
      <c r="F2288" t="s">
        <v>27</v>
      </c>
      <c r="G2288" t="str">
        <f>"Q"&amp;ROUNDUP(StockData[[#This Row],[Month Number]]/3,0)</f>
        <v>Q1</v>
      </c>
      <c r="H2288" s="1" t="s">
        <v>2069</v>
      </c>
      <c r="I2288" s="1" t="s">
        <v>1566</v>
      </c>
      <c r="J2288" t="s">
        <v>30</v>
      </c>
      <c r="K2288">
        <v>299.35000000000002</v>
      </c>
      <c r="L2288">
        <v>310</v>
      </c>
      <c r="M2288">
        <v>299.35000000000002</v>
      </c>
      <c r="N2288">
        <v>298.35000000000002</v>
      </c>
      <c r="O2288">
        <v>309.89999999999998</v>
      </c>
      <c r="P2288">
        <v>309.10000000000002</v>
      </c>
      <c r="Q2288">
        <v>306.19</v>
      </c>
      <c r="R2288">
        <v>30859317</v>
      </c>
      <c r="S2288">
        <v>9448783185.7000008</v>
      </c>
      <c r="T2288">
        <v>261178</v>
      </c>
      <c r="U2288">
        <v>10036697</v>
      </c>
      <c r="V2288">
        <v>32.520000000000003</v>
      </c>
      <c r="W2288" s="3">
        <f>StockData[[#This Row],[CLOSE]]-StockData[[#This Row],[PREV. CLOSE]]</f>
        <v>10.75</v>
      </c>
      <c r="X2288" s="2">
        <f>IFERROR((StockData[[#This Row],[CLOSE]]-StockData[[#This Row],[PREV. CLOSE]])/StockData[[#This Row],[PREV. CLOSE]],0)</f>
        <v>3.6031506619741908E-2</v>
      </c>
      <c r="Y2288" t="str">
        <f>IF(StockData[[#This Row],[Daily Return %]]&gt;0,"Gain",IF(StockData[[#This Row],[Daily Return %]]&lt;0,"Loss","No Change"))</f>
        <v>Gain</v>
      </c>
    </row>
    <row r="2289" spans="1:25" x14ac:dyDescent="0.3">
      <c r="A2289" s="1">
        <v>45680</v>
      </c>
      <c r="B2289" s="1" t="s">
        <v>2336</v>
      </c>
      <c r="C2289" s="1" t="s">
        <v>26</v>
      </c>
      <c r="D2289">
        <f>MONTH(StockData[[#This Row],[DATE]])</f>
        <v>1</v>
      </c>
      <c r="E2289">
        <v>2025</v>
      </c>
      <c r="F2289" t="s">
        <v>27</v>
      </c>
      <c r="G2289" t="str">
        <f>"Q"&amp;ROUNDUP(StockData[[#This Row],[Month Number]]/3,0)</f>
        <v>Q1</v>
      </c>
      <c r="H2289" s="1" t="s">
        <v>2069</v>
      </c>
      <c r="I2289" s="1" t="s">
        <v>1566</v>
      </c>
      <c r="J2289" t="s">
        <v>30</v>
      </c>
      <c r="K2289">
        <v>311.10000000000002</v>
      </c>
      <c r="L2289">
        <v>324.60000000000002</v>
      </c>
      <c r="M2289">
        <v>310.64999999999998</v>
      </c>
      <c r="N2289">
        <v>309.10000000000002</v>
      </c>
      <c r="O2289">
        <v>317.7</v>
      </c>
      <c r="P2289">
        <v>317.7</v>
      </c>
      <c r="Q2289">
        <v>319.2</v>
      </c>
      <c r="R2289">
        <v>39904371</v>
      </c>
      <c r="S2289">
        <v>12737462398.950001</v>
      </c>
      <c r="T2289">
        <v>372523</v>
      </c>
      <c r="U2289">
        <v>14521709</v>
      </c>
      <c r="V2289">
        <v>36.39</v>
      </c>
      <c r="W2289" s="3">
        <f>StockData[[#This Row],[CLOSE]]-StockData[[#This Row],[PREV. CLOSE]]</f>
        <v>8.5999999999999659</v>
      </c>
      <c r="X2289" s="2">
        <f>IFERROR((StockData[[#This Row],[CLOSE]]-StockData[[#This Row],[PREV. CLOSE]])/StockData[[#This Row],[PREV. CLOSE]],0)</f>
        <v>2.7822711096732337E-2</v>
      </c>
      <c r="Y2289" t="str">
        <f>IF(StockData[[#This Row],[Daily Return %]]&gt;0,"Gain",IF(StockData[[#This Row],[Daily Return %]]&lt;0,"Loss","No Change"))</f>
        <v>Gain</v>
      </c>
    </row>
    <row r="2290" spans="1:25" x14ac:dyDescent="0.3">
      <c r="A2290" s="1">
        <v>45681</v>
      </c>
      <c r="B2290" s="1" t="s">
        <v>2337</v>
      </c>
      <c r="C2290" s="1" t="s">
        <v>26</v>
      </c>
      <c r="D2290">
        <f>MONTH(StockData[[#This Row],[DATE]])</f>
        <v>1</v>
      </c>
      <c r="E2290">
        <v>2025</v>
      </c>
      <c r="F2290" t="s">
        <v>27</v>
      </c>
      <c r="G2290" t="str">
        <f>"Q"&amp;ROUNDUP(StockData[[#This Row],[Month Number]]/3,0)</f>
        <v>Q1</v>
      </c>
      <c r="H2290" s="1" t="s">
        <v>2069</v>
      </c>
      <c r="I2290" s="1" t="s">
        <v>1566</v>
      </c>
      <c r="J2290" t="s">
        <v>30</v>
      </c>
      <c r="K2290">
        <v>319</v>
      </c>
      <c r="L2290">
        <v>322.5</v>
      </c>
      <c r="M2290">
        <v>316.60000000000002</v>
      </c>
      <c r="N2290">
        <v>317.7</v>
      </c>
      <c r="O2290">
        <v>319.95</v>
      </c>
      <c r="P2290">
        <v>320.10000000000002</v>
      </c>
      <c r="Q2290">
        <v>319.91000000000003</v>
      </c>
      <c r="R2290">
        <v>17479586</v>
      </c>
      <c r="S2290">
        <v>5591940063.1000004</v>
      </c>
      <c r="T2290">
        <v>162614</v>
      </c>
      <c r="U2290">
        <v>8186989</v>
      </c>
      <c r="V2290">
        <v>46.84</v>
      </c>
      <c r="W2290" s="3">
        <f>StockData[[#This Row],[CLOSE]]-StockData[[#This Row],[PREV. CLOSE]]</f>
        <v>2.4000000000000341</v>
      </c>
      <c r="X2290" s="2">
        <f>IFERROR((StockData[[#This Row],[CLOSE]]-StockData[[#This Row],[PREV. CLOSE]])/StockData[[#This Row],[PREV. CLOSE]],0)</f>
        <v>7.5542965061379738E-3</v>
      </c>
      <c r="Y2290" t="str">
        <f>IF(StockData[[#This Row],[Daily Return %]]&gt;0,"Gain",IF(StockData[[#This Row],[Daily Return %]]&lt;0,"Loss","No Change"))</f>
        <v>Gain</v>
      </c>
    </row>
    <row r="2291" spans="1:25" x14ac:dyDescent="0.3">
      <c r="A2291" s="1">
        <v>45684</v>
      </c>
      <c r="B2291" s="1" t="s">
        <v>2338</v>
      </c>
      <c r="C2291" s="1" t="s">
        <v>26</v>
      </c>
      <c r="D2291">
        <f>MONTH(StockData[[#This Row],[DATE]])</f>
        <v>1</v>
      </c>
      <c r="E2291">
        <v>2025</v>
      </c>
      <c r="F2291" t="s">
        <v>27</v>
      </c>
      <c r="G2291" t="str">
        <f>"Q"&amp;ROUNDUP(StockData[[#This Row],[Month Number]]/3,0)</f>
        <v>Q1</v>
      </c>
      <c r="H2291" s="1" t="s">
        <v>2069</v>
      </c>
      <c r="I2291" s="1" t="s">
        <v>1566</v>
      </c>
      <c r="J2291" t="s">
        <v>30</v>
      </c>
      <c r="K2291">
        <v>317.8</v>
      </c>
      <c r="L2291">
        <v>319.14999999999998</v>
      </c>
      <c r="M2291">
        <v>306.75</v>
      </c>
      <c r="N2291">
        <v>320.10000000000002</v>
      </c>
      <c r="O2291">
        <v>308</v>
      </c>
      <c r="P2291">
        <v>307.95</v>
      </c>
      <c r="Q2291">
        <v>312</v>
      </c>
      <c r="R2291">
        <v>12372895</v>
      </c>
      <c r="S2291">
        <v>3860364424.4499998</v>
      </c>
      <c r="T2291">
        <v>131012</v>
      </c>
      <c r="U2291">
        <v>4968819</v>
      </c>
      <c r="V2291">
        <v>40.159999999999997</v>
      </c>
      <c r="W2291" s="3">
        <f>StockData[[#This Row],[CLOSE]]-StockData[[#This Row],[PREV. CLOSE]]</f>
        <v>-12.150000000000034</v>
      </c>
      <c r="X2291" s="2">
        <f>IFERROR((StockData[[#This Row],[CLOSE]]-StockData[[#This Row],[PREV. CLOSE]])/StockData[[#This Row],[PREV. CLOSE]],0)</f>
        <v>-3.7956888472352492E-2</v>
      </c>
      <c r="Y2291" t="str">
        <f>IF(StockData[[#This Row],[Daily Return %]]&gt;0,"Gain",IF(StockData[[#This Row],[Daily Return %]]&lt;0,"Loss","No Change"))</f>
        <v>Loss</v>
      </c>
    </row>
    <row r="2292" spans="1:25" x14ac:dyDescent="0.3">
      <c r="A2292" s="1">
        <v>45685</v>
      </c>
      <c r="B2292" s="1" t="s">
        <v>2339</v>
      </c>
      <c r="C2292" s="1" t="s">
        <v>26</v>
      </c>
      <c r="D2292">
        <f>MONTH(StockData[[#This Row],[DATE]])</f>
        <v>1</v>
      </c>
      <c r="E2292">
        <v>2025</v>
      </c>
      <c r="F2292" t="s">
        <v>27</v>
      </c>
      <c r="G2292" t="str">
        <f>"Q"&amp;ROUNDUP(StockData[[#This Row],[Month Number]]/3,0)</f>
        <v>Q1</v>
      </c>
      <c r="H2292" s="1" t="s">
        <v>2069</v>
      </c>
      <c r="I2292" s="1" t="s">
        <v>1566</v>
      </c>
      <c r="J2292" t="s">
        <v>30</v>
      </c>
      <c r="K2292">
        <v>304</v>
      </c>
      <c r="L2292">
        <v>307.60000000000002</v>
      </c>
      <c r="M2292">
        <v>301.55</v>
      </c>
      <c r="N2292">
        <v>307.95</v>
      </c>
      <c r="O2292">
        <v>304.95</v>
      </c>
      <c r="P2292">
        <v>303.60000000000002</v>
      </c>
      <c r="Q2292">
        <v>304.14</v>
      </c>
      <c r="R2292">
        <v>12077491</v>
      </c>
      <c r="S2292">
        <v>3673218598.4000001</v>
      </c>
      <c r="T2292">
        <v>102233</v>
      </c>
      <c r="U2292">
        <v>4643767</v>
      </c>
      <c r="V2292">
        <v>38.450000000000003</v>
      </c>
      <c r="W2292" s="3">
        <f>StockData[[#This Row],[CLOSE]]-StockData[[#This Row],[PREV. CLOSE]]</f>
        <v>-4.3499999999999659</v>
      </c>
      <c r="X2292" s="2">
        <f>IFERROR((StockData[[#This Row],[CLOSE]]-StockData[[#This Row],[PREV. CLOSE]])/StockData[[#This Row],[PREV. CLOSE]],0)</f>
        <v>-1.4125669751582939E-2</v>
      </c>
      <c r="Y2292" t="str">
        <f>IF(StockData[[#This Row],[Daily Return %]]&gt;0,"Gain",IF(StockData[[#This Row],[Daily Return %]]&lt;0,"Loss","No Change"))</f>
        <v>Loss</v>
      </c>
    </row>
    <row r="2293" spans="1:25" x14ac:dyDescent="0.3">
      <c r="A2293" s="1">
        <v>45686</v>
      </c>
      <c r="B2293" s="1" t="s">
        <v>2340</v>
      </c>
      <c r="C2293" s="1" t="s">
        <v>26</v>
      </c>
      <c r="D2293">
        <f>MONTH(StockData[[#This Row],[DATE]])</f>
        <v>1</v>
      </c>
      <c r="E2293">
        <v>2025</v>
      </c>
      <c r="F2293" t="s">
        <v>27</v>
      </c>
      <c r="G2293" t="str">
        <f>"Q"&amp;ROUNDUP(StockData[[#This Row],[Month Number]]/3,0)</f>
        <v>Q1</v>
      </c>
      <c r="H2293" s="1" t="s">
        <v>2069</v>
      </c>
      <c r="I2293" s="1" t="s">
        <v>1566</v>
      </c>
      <c r="J2293" t="s">
        <v>30</v>
      </c>
      <c r="K2293">
        <v>305.05</v>
      </c>
      <c r="L2293">
        <v>314.7</v>
      </c>
      <c r="M2293">
        <v>305.05</v>
      </c>
      <c r="N2293">
        <v>303.60000000000002</v>
      </c>
      <c r="O2293">
        <v>312</v>
      </c>
      <c r="P2293">
        <v>312.45</v>
      </c>
      <c r="Q2293">
        <v>311.14</v>
      </c>
      <c r="R2293">
        <v>16338112</v>
      </c>
      <c r="S2293">
        <v>5083383800.8999996</v>
      </c>
      <c r="T2293">
        <v>117876</v>
      </c>
      <c r="U2293">
        <v>8000527</v>
      </c>
      <c r="V2293">
        <v>48.97</v>
      </c>
      <c r="W2293" s="3">
        <f>StockData[[#This Row],[CLOSE]]-StockData[[#This Row],[PREV. CLOSE]]</f>
        <v>8.8499999999999659</v>
      </c>
      <c r="X2293" s="2">
        <f>IFERROR((StockData[[#This Row],[CLOSE]]-StockData[[#This Row],[PREV. CLOSE]])/StockData[[#This Row],[PREV. CLOSE]],0)</f>
        <v>2.9150197628458382E-2</v>
      </c>
      <c r="Y2293" t="str">
        <f>IF(StockData[[#This Row],[Daily Return %]]&gt;0,"Gain",IF(StockData[[#This Row],[Daily Return %]]&lt;0,"Loss","No Change"))</f>
        <v>Gain</v>
      </c>
    </row>
    <row r="2294" spans="1:25" x14ac:dyDescent="0.3">
      <c r="A2294" s="1">
        <v>45687</v>
      </c>
      <c r="B2294" s="1" t="s">
        <v>2341</v>
      </c>
      <c r="C2294" s="1" t="s">
        <v>26</v>
      </c>
      <c r="D2294">
        <f>MONTH(StockData[[#This Row],[DATE]])</f>
        <v>1</v>
      </c>
      <c r="E2294">
        <v>2025</v>
      </c>
      <c r="F2294" t="s">
        <v>27</v>
      </c>
      <c r="G2294" t="str">
        <f>"Q"&amp;ROUNDUP(StockData[[#This Row],[Month Number]]/3,0)</f>
        <v>Q1</v>
      </c>
      <c r="H2294" s="1" t="s">
        <v>2069</v>
      </c>
      <c r="I2294" s="1" t="s">
        <v>1566</v>
      </c>
      <c r="J2294" t="s">
        <v>30</v>
      </c>
      <c r="K2294">
        <v>311</v>
      </c>
      <c r="L2294">
        <v>313.7</v>
      </c>
      <c r="M2294">
        <v>305.95</v>
      </c>
      <c r="N2294">
        <v>312.45</v>
      </c>
      <c r="O2294">
        <v>309.5</v>
      </c>
      <c r="P2294">
        <v>309</v>
      </c>
      <c r="Q2294">
        <v>309.73</v>
      </c>
      <c r="R2294">
        <v>9984186</v>
      </c>
      <c r="S2294">
        <v>3092415893.6999998</v>
      </c>
      <c r="T2294">
        <v>101415</v>
      </c>
      <c r="U2294">
        <v>3413179</v>
      </c>
      <c r="V2294">
        <v>34.19</v>
      </c>
      <c r="W2294" s="3">
        <f>StockData[[#This Row],[CLOSE]]-StockData[[#This Row],[PREV. CLOSE]]</f>
        <v>-3.4499999999999886</v>
      </c>
      <c r="X2294" s="2">
        <f>IFERROR((StockData[[#This Row],[CLOSE]]-StockData[[#This Row],[PREV. CLOSE]])/StockData[[#This Row],[PREV. CLOSE]],0)</f>
        <v>-1.1041766682669192E-2</v>
      </c>
      <c r="Y2294" t="str">
        <f>IF(StockData[[#This Row],[Daily Return %]]&gt;0,"Gain",IF(StockData[[#This Row],[Daily Return %]]&lt;0,"Loss","No Change"))</f>
        <v>Loss</v>
      </c>
    </row>
    <row r="2295" spans="1:25" x14ac:dyDescent="0.3">
      <c r="A2295" s="1">
        <v>45688</v>
      </c>
      <c r="B2295" s="1" t="s">
        <v>2342</v>
      </c>
      <c r="C2295" s="1" t="s">
        <v>26</v>
      </c>
      <c r="D2295">
        <f>MONTH(StockData[[#This Row],[DATE]])</f>
        <v>1</v>
      </c>
      <c r="E2295">
        <v>2025</v>
      </c>
      <c r="F2295" t="s">
        <v>27</v>
      </c>
      <c r="G2295" t="str">
        <f>"Q"&amp;ROUNDUP(StockData[[#This Row],[Month Number]]/3,0)</f>
        <v>Q1</v>
      </c>
      <c r="H2295" s="1" t="s">
        <v>2069</v>
      </c>
      <c r="I2295" s="1" t="s">
        <v>1566</v>
      </c>
      <c r="J2295" t="s">
        <v>30</v>
      </c>
      <c r="K2295">
        <v>311.7</v>
      </c>
      <c r="L2295">
        <v>315.7</v>
      </c>
      <c r="M2295">
        <v>309.55</v>
      </c>
      <c r="N2295">
        <v>309</v>
      </c>
      <c r="O2295">
        <v>312.2</v>
      </c>
      <c r="P2295">
        <v>311.89999999999998</v>
      </c>
      <c r="Q2295">
        <v>311.83999999999997</v>
      </c>
      <c r="R2295">
        <v>15597644</v>
      </c>
      <c r="S2295">
        <v>4864035359.8000002</v>
      </c>
      <c r="T2295">
        <v>107818</v>
      </c>
      <c r="U2295">
        <v>9696037</v>
      </c>
      <c r="V2295">
        <v>62.16</v>
      </c>
      <c r="W2295" s="3">
        <f>StockData[[#This Row],[CLOSE]]-StockData[[#This Row],[PREV. CLOSE]]</f>
        <v>2.8999999999999773</v>
      </c>
      <c r="X2295" s="2">
        <f>IFERROR((StockData[[#This Row],[CLOSE]]-StockData[[#This Row],[PREV. CLOSE]])/StockData[[#This Row],[PREV. CLOSE]],0)</f>
        <v>9.3851132686083409E-3</v>
      </c>
      <c r="Y2295" t="str">
        <f>IF(StockData[[#This Row],[Daily Return %]]&gt;0,"Gain",IF(StockData[[#This Row],[Daily Return %]]&lt;0,"Loss","No Change"))</f>
        <v>Gain</v>
      </c>
    </row>
    <row r="2296" spans="1:25" x14ac:dyDescent="0.3">
      <c r="A2296" s="1">
        <v>45689</v>
      </c>
      <c r="B2296" s="1" t="s">
        <v>2343</v>
      </c>
      <c r="C2296" s="1" t="s">
        <v>54</v>
      </c>
      <c r="D2296">
        <f>MONTH(StockData[[#This Row],[DATE]])</f>
        <v>2</v>
      </c>
      <c r="E2296">
        <v>2025</v>
      </c>
      <c r="F2296" t="s">
        <v>27</v>
      </c>
      <c r="G2296" t="str">
        <f>"Q"&amp;ROUNDUP(StockData[[#This Row],[Month Number]]/3,0)</f>
        <v>Q1</v>
      </c>
      <c r="H2296" s="1" t="s">
        <v>2069</v>
      </c>
      <c r="I2296" s="1" t="s">
        <v>1566</v>
      </c>
      <c r="J2296" t="s">
        <v>30</v>
      </c>
      <c r="K2296">
        <v>312.55</v>
      </c>
      <c r="L2296">
        <v>313.25</v>
      </c>
      <c r="M2296">
        <v>303.35000000000002</v>
      </c>
      <c r="N2296">
        <v>311.89999999999998</v>
      </c>
      <c r="O2296">
        <v>305.55</v>
      </c>
      <c r="P2296">
        <v>304.8</v>
      </c>
      <c r="Q2296">
        <v>307.3</v>
      </c>
      <c r="R2296">
        <v>6046117</v>
      </c>
      <c r="S2296">
        <v>1857955201.9000001</v>
      </c>
      <c r="T2296">
        <v>67619</v>
      </c>
      <c r="U2296">
        <v>1880171</v>
      </c>
      <c r="V2296">
        <v>31.1</v>
      </c>
      <c r="W2296" s="3">
        <f>StockData[[#This Row],[CLOSE]]-StockData[[#This Row],[PREV. CLOSE]]</f>
        <v>-7.0999999999999659</v>
      </c>
      <c r="X2296" s="2">
        <f>IFERROR((StockData[[#This Row],[CLOSE]]-StockData[[#This Row],[PREV. CLOSE]])/StockData[[#This Row],[PREV. CLOSE]],0)</f>
        <v>-2.2763706316126855E-2</v>
      </c>
      <c r="Y2296" t="str">
        <f>IF(StockData[[#This Row],[Daily Return %]]&gt;0,"Gain",IF(StockData[[#This Row],[Daily Return %]]&lt;0,"Loss","No Change"))</f>
        <v>Loss</v>
      </c>
    </row>
    <row r="2297" spans="1:25" x14ac:dyDescent="0.3">
      <c r="A2297" s="1">
        <v>45691</v>
      </c>
      <c r="B2297" s="1" t="s">
        <v>2344</v>
      </c>
      <c r="C2297" s="1" t="s">
        <v>54</v>
      </c>
      <c r="D2297">
        <f>MONTH(StockData[[#This Row],[DATE]])</f>
        <v>2</v>
      </c>
      <c r="E2297">
        <v>2025</v>
      </c>
      <c r="F2297" t="s">
        <v>27</v>
      </c>
      <c r="G2297" t="str">
        <f>"Q"&amp;ROUNDUP(StockData[[#This Row],[Month Number]]/3,0)</f>
        <v>Q1</v>
      </c>
      <c r="H2297" s="1" t="s">
        <v>2069</v>
      </c>
      <c r="I2297" s="1" t="s">
        <v>1566</v>
      </c>
      <c r="J2297" t="s">
        <v>30</v>
      </c>
      <c r="K2297">
        <v>303</v>
      </c>
      <c r="L2297">
        <v>314</v>
      </c>
      <c r="M2297">
        <v>300.3</v>
      </c>
      <c r="N2297">
        <v>304.8</v>
      </c>
      <c r="O2297">
        <v>313.10000000000002</v>
      </c>
      <c r="P2297">
        <v>313.60000000000002</v>
      </c>
      <c r="Q2297">
        <v>310.58</v>
      </c>
      <c r="R2297">
        <v>14877076</v>
      </c>
      <c r="S2297">
        <v>4620484899.4499998</v>
      </c>
      <c r="T2297">
        <v>139269</v>
      </c>
      <c r="U2297">
        <v>8297126</v>
      </c>
      <c r="V2297">
        <v>55.77</v>
      </c>
      <c r="W2297" s="3">
        <f>StockData[[#This Row],[CLOSE]]-StockData[[#This Row],[PREV. CLOSE]]</f>
        <v>8.8000000000000114</v>
      </c>
      <c r="X2297" s="2">
        <f>IFERROR((StockData[[#This Row],[CLOSE]]-StockData[[#This Row],[PREV. CLOSE]])/StockData[[#This Row],[PREV. CLOSE]],0)</f>
        <v>2.8871391076115523E-2</v>
      </c>
      <c r="Y2297" t="str">
        <f>IF(StockData[[#This Row],[Daily Return %]]&gt;0,"Gain",IF(StockData[[#This Row],[Daily Return %]]&lt;0,"Loss","No Change"))</f>
        <v>Gain</v>
      </c>
    </row>
    <row r="2298" spans="1:25" x14ac:dyDescent="0.3">
      <c r="A2298" s="1">
        <v>45692</v>
      </c>
      <c r="B2298" s="1" t="s">
        <v>2345</v>
      </c>
      <c r="C2298" s="1" t="s">
        <v>54</v>
      </c>
      <c r="D2298">
        <f>MONTH(StockData[[#This Row],[DATE]])</f>
        <v>2</v>
      </c>
      <c r="E2298">
        <v>2025</v>
      </c>
      <c r="F2298" t="s">
        <v>27</v>
      </c>
      <c r="G2298" t="str">
        <f>"Q"&amp;ROUNDUP(StockData[[#This Row],[Month Number]]/3,0)</f>
        <v>Q1</v>
      </c>
      <c r="H2298" s="1" t="s">
        <v>2069</v>
      </c>
      <c r="I2298" s="1" t="s">
        <v>1566</v>
      </c>
      <c r="J2298" t="s">
        <v>30</v>
      </c>
      <c r="K2298">
        <v>318</v>
      </c>
      <c r="L2298">
        <v>318.85000000000002</v>
      </c>
      <c r="M2298">
        <v>313.35000000000002</v>
      </c>
      <c r="N2298">
        <v>313.60000000000002</v>
      </c>
      <c r="O2298">
        <v>316.14999999999998</v>
      </c>
      <c r="P2298">
        <v>316.25</v>
      </c>
      <c r="Q2298">
        <v>315.89</v>
      </c>
      <c r="R2298">
        <v>15366864</v>
      </c>
      <c r="S2298">
        <v>4854202226.25</v>
      </c>
      <c r="T2298">
        <v>123243</v>
      </c>
      <c r="U2298">
        <v>9643293</v>
      </c>
      <c r="V2298">
        <v>62.75</v>
      </c>
      <c r="W2298" s="3">
        <f>StockData[[#This Row],[CLOSE]]-StockData[[#This Row],[PREV. CLOSE]]</f>
        <v>2.6499999999999773</v>
      </c>
      <c r="X2298" s="2">
        <f>IFERROR((StockData[[#This Row],[CLOSE]]-StockData[[#This Row],[PREV. CLOSE]])/StockData[[#This Row],[PREV. CLOSE]],0)</f>
        <v>8.4502551020407424E-3</v>
      </c>
      <c r="Y2298" t="str">
        <f>IF(StockData[[#This Row],[Daily Return %]]&gt;0,"Gain",IF(StockData[[#This Row],[Daily Return %]]&lt;0,"Loss","No Change"))</f>
        <v>Gain</v>
      </c>
    </row>
    <row r="2299" spans="1:25" x14ac:dyDescent="0.3">
      <c r="A2299" s="1">
        <v>45693</v>
      </c>
      <c r="B2299" s="1" t="s">
        <v>2346</v>
      </c>
      <c r="C2299" s="1" t="s">
        <v>54</v>
      </c>
      <c r="D2299">
        <f>MONTH(StockData[[#This Row],[DATE]])</f>
        <v>2</v>
      </c>
      <c r="E2299">
        <v>2025</v>
      </c>
      <c r="F2299" t="s">
        <v>27</v>
      </c>
      <c r="G2299" t="str">
        <f>"Q"&amp;ROUNDUP(StockData[[#This Row],[Month Number]]/3,0)</f>
        <v>Q1</v>
      </c>
      <c r="H2299" s="1" t="s">
        <v>2069</v>
      </c>
      <c r="I2299" s="1" t="s">
        <v>1566</v>
      </c>
      <c r="J2299" t="s">
        <v>30</v>
      </c>
      <c r="K2299">
        <v>317.8</v>
      </c>
      <c r="L2299">
        <v>321.45</v>
      </c>
      <c r="M2299">
        <v>314.89999999999998</v>
      </c>
      <c r="N2299">
        <v>316.25</v>
      </c>
      <c r="O2299">
        <v>316.75</v>
      </c>
      <c r="P2299">
        <v>317.10000000000002</v>
      </c>
      <c r="Q2299">
        <v>316.99</v>
      </c>
      <c r="R2299">
        <v>9628027</v>
      </c>
      <c r="S2299">
        <v>3052025827.1999998</v>
      </c>
      <c r="T2299">
        <v>85969</v>
      </c>
      <c r="U2299">
        <v>4976837</v>
      </c>
      <c r="V2299">
        <v>51.69</v>
      </c>
      <c r="W2299" s="3">
        <f>StockData[[#This Row],[CLOSE]]-StockData[[#This Row],[PREV. CLOSE]]</f>
        <v>0.85000000000002274</v>
      </c>
      <c r="X2299" s="2">
        <f>IFERROR((StockData[[#This Row],[CLOSE]]-StockData[[#This Row],[PREV. CLOSE]])/StockData[[#This Row],[PREV. CLOSE]],0)</f>
        <v>2.6877470355731944E-3</v>
      </c>
      <c r="Y2299" t="str">
        <f>IF(StockData[[#This Row],[Daily Return %]]&gt;0,"Gain",IF(StockData[[#This Row],[Daily Return %]]&lt;0,"Loss","No Change"))</f>
        <v>Gain</v>
      </c>
    </row>
    <row r="2300" spans="1:25" x14ac:dyDescent="0.3">
      <c r="A2300" s="1">
        <v>45694</v>
      </c>
      <c r="B2300" s="1" t="s">
        <v>2347</v>
      </c>
      <c r="C2300" s="1" t="s">
        <v>54</v>
      </c>
      <c r="D2300">
        <f>MONTH(StockData[[#This Row],[DATE]])</f>
        <v>2</v>
      </c>
      <c r="E2300">
        <v>2025</v>
      </c>
      <c r="F2300" t="s">
        <v>27</v>
      </c>
      <c r="G2300" t="str">
        <f>"Q"&amp;ROUNDUP(StockData[[#This Row],[Month Number]]/3,0)</f>
        <v>Q1</v>
      </c>
      <c r="H2300" s="1" t="s">
        <v>2069</v>
      </c>
      <c r="I2300" s="1" t="s">
        <v>1566</v>
      </c>
      <c r="J2300" t="s">
        <v>30</v>
      </c>
      <c r="K2300">
        <v>320</v>
      </c>
      <c r="L2300">
        <v>323.60000000000002</v>
      </c>
      <c r="M2300">
        <v>314.55</v>
      </c>
      <c r="N2300">
        <v>317.10000000000002</v>
      </c>
      <c r="O2300">
        <v>317.3</v>
      </c>
      <c r="P2300">
        <v>317.95</v>
      </c>
      <c r="Q2300">
        <v>318.05</v>
      </c>
      <c r="R2300">
        <v>15062390</v>
      </c>
      <c r="S2300">
        <v>4790591282</v>
      </c>
      <c r="T2300">
        <v>108568</v>
      </c>
      <c r="U2300">
        <v>6694893</v>
      </c>
      <c r="V2300">
        <v>44.45</v>
      </c>
      <c r="W2300" s="3">
        <f>StockData[[#This Row],[CLOSE]]-StockData[[#This Row],[PREV. CLOSE]]</f>
        <v>0.84999999999996589</v>
      </c>
      <c r="X2300" s="2">
        <f>IFERROR((StockData[[#This Row],[CLOSE]]-StockData[[#This Row],[PREV. CLOSE]])/StockData[[#This Row],[PREV. CLOSE]],0)</f>
        <v>2.6805424156416458E-3</v>
      </c>
      <c r="Y2300" t="str">
        <f>IF(StockData[[#This Row],[Daily Return %]]&gt;0,"Gain",IF(StockData[[#This Row],[Daily Return %]]&lt;0,"Loss","No Change"))</f>
        <v>Gain</v>
      </c>
    </row>
    <row r="2301" spans="1:25" x14ac:dyDescent="0.3">
      <c r="A2301" s="1">
        <v>45695</v>
      </c>
      <c r="B2301" s="1" t="s">
        <v>2348</v>
      </c>
      <c r="C2301" s="1" t="s">
        <v>54</v>
      </c>
      <c r="D2301">
        <f>MONTH(StockData[[#This Row],[DATE]])</f>
        <v>2</v>
      </c>
      <c r="E2301">
        <v>2025</v>
      </c>
      <c r="F2301" t="s">
        <v>27</v>
      </c>
      <c r="G2301" t="str">
        <f>"Q"&amp;ROUNDUP(StockData[[#This Row],[Month Number]]/3,0)</f>
        <v>Q1</v>
      </c>
      <c r="H2301" s="1" t="s">
        <v>2069</v>
      </c>
      <c r="I2301" s="1" t="s">
        <v>1566</v>
      </c>
      <c r="J2301" t="s">
        <v>30</v>
      </c>
      <c r="K2301">
        <v>319</v>
      </c>
      <c r="L2301">
        <v>319</v>
      </c>
      <c r="M2301">
        <v>314</v>
      </c>
      <c r="N2301">
        <v>317.95</v>
      </c>
      <c r="O2301">
        <v>317</v>
      </c>
      <c r="P2301">
        <v>318</v>
      </c>
      <c r="Q2301">
        <v>317.33</v>
      </c>
      <c r="R2301">
        <v>8589587</v>
      </c>
      <c r="S2301">
        <v>2725695315.0500002</v>
      </c>
      <c r="T2301">
        <v>72987</v>
      </c>
      <c r="U2301">
        <v>5364432</v>
      </c>
      <c r="V2301">
        <v>62.45</v>
      </c>
      <c r="W2301" s="3">
        <f>StockData[[#This Row],[CLOSE]]-StockData[[#This Row],[PREV. CLOSE]]</f>
        <v>5.0000000000011369E-2</v>
      </c>
      <c r="X2301" s="2">
        <f>IFERROR((StockData[[#This Row],[CLOSE]]-StockData[[#This Row],[PREV. CLOSE]])/StockData[[#This Row],[PREV. CLOSE]],0)</f>
        <v>1.572574304136228E-4</v>
      </c>
      <c r="Y2301" t="str">
        <f>IF(StockData[[#This Row],[Daily Return %]]&gt;0,"Gain",IF(StockData[[#This Row],[Daily Return %]]&lt;0,"Loss","No Change"))</f>
        <v>Gain</v>
      </c>
    </row>
    <row r="2302" spans="1:25" x14ac:dyDescent="0.3">
      <c r="A2302" s="1">
        <v>45698</v>
      </c>
      <c r="B2302" s="1" t="s">
        <v>2349</v>
      </c>
      <c r="C2302" s="1" t="s">
        <v>54</v>
      </c>
      <c r="D2302">
        <f>MONTH(StockData[[#This Row],[DATE]])</f>
        <v>2</v>
      </c>
      <c r="E2302">
        <v>2025</v>
      </c>
      <c r="F2302" t="s">
        <v>27</v>
      </c>
      <c r="G2302" t="str">
        <f>"Q"&amp;ROUNDUP(StockData[[#This Row],[Month Number]]/3,0)</f>
        <v>Q1</v>
      </c>
      <c r="H2302" s="1" t="s">
        <v>2069</v>
      </c>
      <c r="I2302" s="1" t="s">
        <v>1566</v>
      </c>
      <c r="J2302" t="s">
        <v>30</v>
      </c>
      <c r="K2302">
        <v>318.8</v>
      </c>
      <c r="L2302">
        <v>321</v>
      </c>
      <c r="M2302">
        <v>315.85000000000002</v>
      </c>
      <c r="N2302">
        <v>318</v>
      </c>
      <c r="O2302">
        <v>319</v>
      </c>
      <c r="P2302">
        <v>319.05</v>
      </c>
      <c r="Q2302">
        <v>318.97000000000003</v>
      </c>
      <c r="R2302">
        <v>12304840</v>
      </c>
      <c r="S2302">
        <v>3924877162.5999999</v>
      </c>
      <c r="T2302">
        <v>108216</v>
      </c>
      <c r="U2302">
        <v>7947545</v>
      </c>
      <c r="V2302">
        <v>64.59</v>
      </c>
      <c r="W2302" s="3">
        <f>StockData[[#This Row],[CLOSE]]-StockData[[#This Row],[PREV. CLOSE]]</f>
        <v>1.0500000000000114</v>
      </c>
      <c r="X2302" s="2">
        <f>IFERROR((StockData[[#This Row],[CLOSE]]-StockData[[#This Row],[PREV. CLOSE]])/StockData[[#This Row],[PREV. CLOSE]],0)</f>
        <v>3.3018867924528659E-3</v>
      </c>
      <c r="Y2302" t="str">
        <f>IF(StockData[[#This Row],[Daily Return %]]&gt;0,"Gain",IF(StockData[[#This Row],[Daily Return %]]&lt;0,"Loss","No Change"))</f>
        <v>Gain</v>
      </c>
    </row>
    <row r="2303" spans="1:25" x14ac:dyDescent="0.3">
      <c r="A2303" s="1">
        <v>45699</v>
      </c>
      <c r="B2303" s="1" t="s">
        <v>2350</v>
      </c>
      <c r="C2303" s="1" t="s">
        <v>54</v>
      </c>
      <c r="D2303">
        <f>MONTH(StockData[[#This Row],[DATE]])</f>
        <v>2</v>
      </c>
      <c r="E2303">
        <v>2025</v>
      </c>
      <c r="F2303" t="s">
        <v>27</v>
      </c>
      <c r="G2303" t="str">
        <f>"Q"&amp;ROUNDUP(StockData[[#This Row],[Month Number]]/3,0)</f>
        <v>Q1</v>
      </c>
      <c r="H2303" s="1" t="s">
        <v>2069</v>
      </c>
      <c r="I2303" s="1" t="s">
        <v>1566</v>
      </c>
      <c r="J2303" t="s">
        <v>30</v>
      </c>
      <c r="K2303">
        <v>319.5</v>
      </c>
      <c r="L2303">
        <v>320.39999999999998</v>
      </c>
      <c r="M2303">
        <v>311.60000000000002</v>
      </c>
      <c r="N2303">
        <v>319.05</v>
      </c>
      <c r="O2303">
        <v>312.75</v>
      </c>
      <c r="P2303">
        <v>313</v>
      </c>
      <c r="Q2303">
        <v>314.52</v>
      </c>
      <c r="R2303">
        <v>10627890</v>
      </c>
      <c r="S2303">
        <v>3342682930</v>
      </c>
      <c r="T2303">
        <v>109307</v>
      </c>
      <c r="U2303">
        <v>5988058</v>
      </c>
      <c r="V2303">
        <v>56.34</v>
      </c>
      <c r="W2303" s="3">
        <f>StockData[[#This Row],[CLOSE]]-StockData[[#This Row],[PREV. CLOSE]]</f>
        <v>-6.0500000000000114</v>
      </c>
      <c r="X2303" s="2">
        <f>IFERROR((StockData[[#This Row],[CLOSE]]-StockData[[#This Row],[PREV. CLOSE]])/StockData[[#This Row],[PREV. CLOSE]],0)</f>
        <v>-1.896254505563395E-2</v>
      </c>
      <c r="Y2303" t="str">
        <f>IF(StockData[[#This Row],[Daily Return %]]&gt;0,"Gain",IF(StockData[[#This Row],[Daily Return %]]&lt;0,"Loss","No Change"))</f>
        <v>Loss</v>
      </c>
    </row>
    <row r="2304" spans="1:25" x14ac:dyDescent="0.3">
      <c r="A2304" s="1">
        <v>45700</v>
      </c>
      <c r="B2304" s="1" t="s">
        <v>2351</v>
      </c>
      <c r="C2304" s="1" t="s">
        <v>54</v>
      </c>
      <c r="D2304">
        <f>MONTH(StockData[[#This Row],[DATE]])</f>
        <v>2</v>
      </c>
      <c r="E2304">
        <v>2025</v>
      </c>
      <c r="F2304" t="s">
        <v>27</v>
      </c>
      <c r="G2304" t="str">
        <f>"Q"&amp;ROUNDUP(StockData[[#This Row],[Month Number]]/3,0)</f>
        <v>Q1</v>
      </c>
      <c r="H2304" s="1" t="s">
        <v>2069</v>
      </c>
      <c r="I2304" s="1" t="s">
        <v>1566</v>
      </c>
      <c r="J2304" t="s">
        <v>30</v>
      </c>
      <c r="K2304">
        <v>313.45</v>
      </c>
      <c r="L2304">
        <v>315.75</v>
      </c>
      <c r="M2304">
        <v>309.35000000000002</v>
      </c>
      <c r="N2304">
        <v>313</v>
      </c>
      <c r="O2304">
        <v>310.05</v>
      </c>
      <c r="P2304">
        <v>310.2</v>
      </c>
      <c r="Q2304">
        <v>311.56</v>
      </c>
      <c r="R2304">
        <v>9668342</v>
      </c>
      <c r="S2304">
        <v>3012222171.0999999</v>
      </c>
      <c r="T2304">
        <v>125445</v>
      </c>
      <c r="U2304">
        <v>4570699</v>
      </c>
      <c r="V2304">
        <v>47.27</v>
      </c>
      <c r="W2304" s="3">
        <f>StockData[[#This Row],[CLOSE]]-StockData[[#This Row],[PREV. CLOSE]]</f>
        <v>-2.8000000000000114</v>
      </c>
      <c r="X2304" s="2">
        <f>IFERROR((StockData[[#This Row],[CLOSE]]-StockData[[#This Row],[PREV. CLOSE]])/StockData[[#This Row],[PREV. CLOSE]],0)</f>
        <v>-8.9456869009585036E-3</v>
      </c>
      <c r="Y2304" t="str">
        <f>IF(StockData[[#This Row],[Daily Return %]]&gt;0,"Gain",IF(StockData[[#This Row],[Daily Return %]]&lt;0,"Loss","No Change"))</f>
        <v>Loss</v>
      </c>
    </row>
    <row r="2305" spans="1:25" x14ac:dyDescent="0.3">
      <c r="A2305" s="1">
        <v>45701</v>
      </c>
      <c r="B2305" s="1" t="s">
        <v>2352</v>
      </c>
      <c r="C2305" s="1" t="s">
        <v>54</v>
      </c>
      <c r="D2305">
        <f>MONTH(StockData[[#This Row],[DATE]])</f>
        <v>2</v>
      </c>
      <c r="E2305">
        <v>2025</v>
      </c>
      <c r="F2305" t="s">
        <v>27</v>
      </c>
      <c r="G2305" t="str">
        <f>"Q"&amp;ROUNDUP(StockData[[#This Row],[Month Number]]/3,0)</f>
        <v>Q1</v>
      </c>
      <c r="H2305" s="1" t="s">
        <v>2069</v>
      </c>
      <c r="I2305" s="1" t="s">
        <v>1566</v>
      </c>
      <c r="J2305" t="s">
        <v>30</v>
      </c>
      <c r="K2305">
        <v>310.3</v>
      </c>
      <c r="L2305">
        <v>313.64999999999998</v>
      </c>
      <c r="M2305">
        <v>306.95</v>
      </c>
      <c r="N2305">
        <v>310.2</v>
      </c>
      <c r="O2305">
        <v>309</v>
      </c>
      <c r="P2305">
        <v>308.55</v>
      </c>
      <c r="Q2305">
        <v>310.11</v>
      </c>
      <c r="R2305">
        <v>8832731</v>
      </c>
      <c r="S2305">
        <v>2739143267.4000001</v>
      </c>
      <c r="T2305">
        <v>102188</v>
      </c>
      <c r="U2305">
        <v>3825947</v>
      </c>
      <c r="V2305">
        <v>43.32</v>
      </c>
      <c r="W2305" s="3">
        <f>StockData[[#This Row],[CLOSE]]-StockData[[#This Row],[PREV. CLOSE]]</f>
        <v>-1.6499999999999773</v>
      </c>
      <c r="X2305" s="2">
        <f>IFERROR((StockData[[#This Row],[CLOSE]]-StockData[[#This Row],[PREV. CLOSE]])/StockData[[#This Row],[PREV. CLOSE]],0)</f>
        <v>-5.3191489361701398E-3</v>
      </c>
      <c r="Y2305" t="str">
        <f>IF(StockData[[#This Row],[Daily Return %]]&gt;0,"Gain",IF(StockData[[#This Row],[Daily Return %]]&lt;0,"Loss","No Change"))</f>
        <v>Loss</v>
      </c>
    </row>
    <row r="2306" spans="1:25" x14ac:dyDescent="0.3">
      <c r="A2306" s="1">
        <v>45702</v>
      </c>
      <c r="B2306" s="1" t="s">
        <v>2353</v>
      </c>
      <c r="C2306" s="1" t="s">
        <v>54</v>
      </c>
      <c r="D2306">
        <f>MONTH(StockData[[#This Row],[DATE]])</f>
        <v>2</v>
      </c>
      <c r="E2306">
        <v>2025</v>
      </c>
      <c r="F2306" t="s">
        <v>27</v>
      </c>
      <c r="G2306" t="str">
        <f>"Q"&amp;ROUNDUP(StockData[[#This Row],[Month Number]]/3,0)</f>
        <v>Q1</v>
      </c>
      <c r="H2306" s="1" t="s">
        <v>2069</v>
      </c>
      <c r="I2306" s="1" t="s">
        <v>1566</v>
      </c>
      <c r="J2306" t="s">
        <v>30</v>
      </c>
      <c r="K2306">
        <v>310.05</v>
      </c>
      <c r="L2306">
        <v>312.39999999999998</v>
      </c>
      <c r="M2306">
        <v>304.55</v>
      </c>
      <c r="N2306">
        <v>308.55</v>
      </c>
      <c r="O2306">
        <v>308.14999999999998</v>
      </c>
      <c r="P2306">
        <v>308.10000000000002</v>
      </c>
      <c r="Q2306">
        <v>307.44</v>
      </c>
      <c r="R2306">
        <v>7371341</v>
      </c>
      <c r="S2306">
        <v>2266239687.3000002</v>
      </c>
      <c r="T2306">
        <v>77927</v>
      </c>
      <c r="U2306">
        <v>3584514</v>
      </c>
      <c r="V2306">
        <v>48.63</v>
      </c>
      <c r="W2306" s="3">
        <f>StockData[[#This Row],[CLOSE]]-StockData[[#This Row],[PREV. CLOSE]]</f>
        <v>-0.44999999999998863</v>
      </c>
      <c r="X2306" s="2">
        <f>IFERROR((StockData[[#This Row],[CLOSE]]-StockData[[#This Row],[PREV. CLOSE]])/StockData[[#This Row],[PREV. CLOSE]],0)</f>
        <v>-1.4584346135147906E-3</v>
      </c>
      <c r="Y2306" t="str">
        <f>IF(StockData[[#This Row],[Daily Return %]]&gt;0,"Gain",IF(StockData[[#This Row],[Daily Return %]]&lt;0,"Loss","No Change"))</f>
        <v>Loss</v>
      </c>
    </row>
    <row r="2307" spans="1:25" x14ac:dyDescent="0.3">
      <c r="A2307" s="1">
        <v>45705</v>
      </c>
      <c r="B2307" s="1" t="s">
        <v>2354</v>
      </c>
      <c r="C2307" s="1" t="s">
        <v>54</v>
      </c>
      <c r="D2307">
        <f>MONTH(StockData[[#This Row],[DATE]])</f>
        <v>2</v>
      </c>
      <c r="E2307">
        <v>2025</v>
      </c>
      <c r="F2307" t="s">
        <v>27</v>
      </c>
      <c r="G2307" t="str">
        <f>"Q"&amp;ROUNDUP(StockData[[#This Row],[Month Number]]/3,0)</f>
        <v>Q1</v>
      </c>
      <c r="H2307" s="1" t="s">
        <v>2069</v>
      </c>
      <c r="I2307" s="1" t="s">
        <v>1566</v>
      </c>
      <c r="J2307" t="s">
        <v>30</v>
      </c>
      <c r="K2307">
        <v>308.10000000000002</v>
      </c>
      <c r="L2307">
        <v>310.3</v>
      </c>
      <c r="M2307">
        <v>302</v>
      </c>
      <c r="N2307">
        <v>308.10000000000002</v>
      </c>
      <c r="O2307">
        <v>306.10000000000002</v>
      </c>
      <c r="P2307">
        <v>305.35000000000002</v>
      </c>
      <c r="Q2307">
        <v>304.55</v>
      </c>
      <c r="R2307">
        <v>7507772</v>
      </c>
      <c r="S2307">
        <v>2286499118.8000002</v>
      </c>
      <c r="T2307">
        <v>82489</v>
      </c>
      <c r="U2307">
        <v>4134827</v>
      </c>
      <c r="V2307">
        <v>55.07</v>
      </c>
      <c r="W2307" s="3">
        <f>StockData[[#This Row],[CLOSE]]-StockData[[#This Row],[PREV. CLOSE]]</f>
        <v>-2.75</v>
      </c>
      <c r="X2307" s="2">
        <f>IFERROR((StockData[[#This Row],[CLOSE]]-StockData[[#This Row],[PREV. CLOSE]])/StockData[[#This Row],[PREV. CLOSE]],0)</f>
        <v>-8.9256734826355065E-3</v>
      </c>
      <c r="Y2307" t="str">
        <f>IF(StockData[[#This Row],[Daily Return %]]&gt;0,"Gain",IF(StockData[[#This Row],[Daily Return %]]&lt;0,"Loss","No Change"))</f>
        <v>Loss</v>
      </c>
    </row>
    <row r="2308" spans="1:25" x14ac:dyDescent="0.3">
      <c r="A2308" s="1">
        <v>45706</v>
      </c>
      <c r="B2308" s="1" t="s">
        <v>2355</v>
      </c>
      <c r="C2308" s="1" t="s">
        <v>54</v>
      </c>
      <c r="D2308">
        <f>MONTH(StockData[[#This Row],[DATE]])</f>
        <v>2</v>
      </c>
      <c r="E2308">
        <v>2025</v>
      </c>
      <c r="F2308" t="s">
        <v>27</v>
      </c>
      <c r="G2308" t="str">
        <f>"Q"&amp;ROUNDUP(StockData[[#This Row],[Month Number]]/3,0)</f>
        <v>Q1</v>
      </c>
      <c r="H2308" s="1" t="s">
        <v>2069</v>
      </c>
      <c r="I2308" s="1" t="s">
        <v>1566</v>
      </c>
      <c r="J2308" t="s">
        <v>30</v>
      </c>
      <c r="K2308">
        <v>305.35000000000002</v>
      </c>
      <c r="L2308">
        <v>312.75</v>
      </c>
      <c r="M2308">
        <v>305.35000000000002</v>
      </c>
      <c r="N2308">
        <v>305.35000000000002</v>
      </c>
      <c r="O2308">
        <v>311.5</v>
      </c>
      <c r="P2308">
        <v>312.2</v>
      </c>
      <c r="Q2308">
        <v>309.20999999999998</v>
      </c>
      <c r="R2308">
        <v>10368789</v>
      </c>
      <c r="S2308">
        <v>3206129056.5999999</v>
      </c>
      <c r="T2308">
        <v>118208</v>
      </c>
      <c r="U2308">
        <v>3960943</v>
      </c>
      <c r="V2308">
        <v>38.200000000000003</v>
      </c>
      <c r="W2308" s="3">
        <f>StockData[[#This Row],[CLOSE]]-StockData[[#This Row],[PREV. CLOSE]]</f>
        <v>6.8499999999999659</v>
      </c>
      <c r="X2308" s="2">
        <f>IFERROR((StockData[[#This Row],[CLOSE]]-StockData[[#This Row],[PREV. CLOSE]])/StockData[[#This Row],[PREV. CLOSE]],0)</f>
        <v>2.243327329294241E-2</v>
      </c>
      <c r="Y2308" t="str">
        <f>IF(StockData[[#This Row],[Daily Return %]]&gt;0,"Gain",IF(StockData[[#This Row],[Daily Return %]]&lt;0,"Loss","No Change"))</f>
        <v>Gain</v>
      </c>
    </row>
    <row r="2309" spans="1:25" x14ac:dyDescent="0.3">
      <c r="A2309" s="1">
        <v>45707</v>
      </c>
      <c r="B2309" s="1" t="s">
        <v>2356</v>
      </c>
      <c r="C2309" s="1" t="s">
        <v>54</v>
      </c>
      <c r="D2309">
        <f>MONTH(StockData[[#This Row],[DATE]])</f>
        <v>2</v>
      </c>
      <c r="E2309">
        <v>2025</v>
      </c>
      <c r="F2309" t="s">
        <v>27</v>
      </c>
      <c r="G2309" t="str">
        <f>"Q"&amp;ROUNDUP(StockData[[#This Row],[Month Number]]/3,0)</f>
        <v>Q1</v>
      </c>
      <c r="H2309" s="1" t="s">
        <v>2069</v>
      </c>
      <c r="I2309" s="1" t="s">
        <v>1566</v>
      </c>
      <c r="J2309" t="s">
        <v>30</v>
      </c>
      <c r="K2309">
        <v>311.25</v>
      </c>
      <c r="L2309">
        <v>316.5</v>
      </c>
      <c r="M2309">
        <v>308.3</v>
      </c>
      <c r="N2309">
        <v>312.2</v>
      </c>
      <c r="O2309">
        <v>313.2</v>
      </c>
      <c r="P2309">
        <v>314.10000000000002</v>
      </c>
      <c r="Q2309">
        <v>313.54000000000002</v>
      </c>
      <c r="R2309">
        <v>7835672</v>
      </c>
      <c r="S2309">
        <v>2456788980.5</v>
      </c>
      <c r="T2309">
        <v>97876</v>
      </c>
      <c r="U2309">
        <v>3834506</v>
      </c>
      <c r="V2309">
        <v>48.94</v>
      </c>
      <c r="W2309" s="3">
        <f>StockData[[#This Row],[CLOSE]]-StockData[[#This Row],[PREV. CLOSE]]</f>
        <v>1.9000000000000341</v>
      </c>
      <c r="X2309" s="2">
        <f>IFERROR((StockData[[#This Row],[CLOSE]]-StockData[[#This Row],[PREV. CLOSE]])/StockData[[#This Row],[PREV. CLOSE]],0)</f>
        <v>6.0858424087124737E-3</v>
      </c>
      <c r="Y2309" t="str">
        <f>IF(StockData[[#This Row],[Daily Return %]]&gt;0,"Gain",IF(StockData[[#This Row],[Daily Return %]]&lt;0,"Loss","No Change"))</f>
        <v>Gain</v>
      </c>
    </row>
    <row r="2310" spans="1:25" x14ac:dyDescent="0.3">
      <c r="A2310" s="1">
        <v>45708</v>
      </c>
      <c r="B2310" s="1" t="s">
        <v>2357</v>
      </c>
      <c r="C2310" s="1" t="s">
        <v>54</v>
      </c>
      <c r="D2310">
        <f>MONTH(StockData[[#This Row],[DATE]])</f>
        <v>2</v>
      </c>
      <c r="E2310">
        <v>2025</v>
      </c>
      <c r="F2310" t="s">
        <v>27</v>
      </c>
      <c r="G2310" t="str">
        <f>"Q"&amp;ROUNDUP(StockData[[#This Row],[Month Number]]/3,0)</f>
        <v>Q1</v>
      </c>
      <c r="H2310" s="1" t="s">
        <v>2069</v>
      </c>
      <c r="I2310" s="1" t="s">
        <v>1566</v>
      </c>
      <c r="J2310" t="s">
        <v>30</v>
      </c>
      <c r="K2310">
        <v>311.2</v>
      </c>
      <c r="L2310">
        <v>314.3</v>
      </c>
      <c r="M2310">
        <v>310.25</v>
      </c>
      <c r="N2310">
        <v>314.10000000000002</v>
      </c>
      <c r="O2310">
        <v>313.10000000000002</v>
      </c>
      <c r="P2310">
        <v>313.3</v>
      </c>
      <c r="Q2310">
        <v>312.82</v>
      </c>
      <c r="R2310">
        <v>7697134</v>
      </c>
      <c r="S2310">
        <v>2407804466.3499999</v>
      </c>
      <c r="T2310">
        <v>71909</v>
      </c>
      <c r="U2310">
        <v>4879339</v>
      </c>
      <c r="V2310">
        <v>63.39</v>
      </c>
      <c r="W2310" s="3">
        <f>StockData[[#This Row],[CLOSE]]-StockData[[#This Row],[PREV. CLOSE]]</f>
        <v>-0.80000000000001137</v>
      </c>
      <c r="X2310" s="2">
        <f>IFERROR((StockData[[#This Row],[CLOSE]]-StockData[[#This Row],[PREV. CLOSE]])/StockData[[#This Row],[PREV. CLOSE]],0)</f>
        <v>-2.5469595670169097E-3</v>
      </c>
      <c r="Y2310" t="str">
        <f>IF(StockData[[#This Row],[Daily Return %]]&gt;0,"Gain",IF(StockData[[#This Row],[Daily Return %]]&lt;0,"Loss","No Change"))</f>
        <v>Loss</v>
      </c>
    </row>
    <row r="2311" spans="1:25" x14ac:dyDescent="0.3">
      <c r="A2311" s="1">
        <v>45709</v>
      </c>
      <c r="B2311" s="1" t="s">
        <v>2358</v>
      </c>
      <c r="C2311" s="1" t="s">
        <v>54</v>
      </c>
      <c r="D2311">
        <f>MONTH(StockData[[#This Row],[DATE]])</f>
        <v>2</v>
      </c>
      <c r="E2311">
        <v>2025</v>
      </c>
      <c r="F2311" t="s">
        <v>27</v>
      </c>
      <c r="G2311" t="str">
        <f>"Q"&amp;ROUNDUP(StockData[[#This Row],[Month Number]]/3,0)</f>
        <v>Q1</v>
      </c>
      <c r="H2311" s="1" t="s">
        <v>2069</v>
      </c>
      <c r="I2311" s="1" t="s">
        <v>1566</v>
      </c>
      <c r="J2311" t="s">
        <v>30</v>
      </c>
      <c r="K2311">
        <v>312.8</v>
      </c>
      <c r="L2311">
        <v>312.8</v>
      </c>
      <c r="M2311">
        <v>305.05</v>
      </c>
      <c r="N2311">
        <v>313.3</v>
      </c>
      <c r="O2311">
        <v>305.8</v>
      </c>
      <c r="P2311">
        <v>306.35000000000002</v>
      </c>
      <c r="Q2311">
        <v>308.19</v>
      </c>
      <c r="R2311">
        <v>8722925</v>
      </c>
      <c r="S2311">
        <v>2688295209.1500001</v>
      </c>
      <c r="T2311">
        <v>86732</v>
      </c>
      <c r="U2311">
        <v>4444390</v>
      </c>
      <c r="V2311">
        <v>50.95</v>
      </c>
      <c r="W2311" s="3">
        <f>StockData[[#This Row],[CLOSE]]-StockData[[#This Row],[PREV. CLOSE]]</f>
        <v>-6.9499999999999886</v>
      </c>
      <c r="X2311" s="2">
        <f>IFERROR((StockData[[#This Row],[CLOSE]]-StockData[[#This Row],[PREV. CLOSE]])/StockData[[#This Row],[PREV. CLOSE]],0)</f>
        <v>-2.2183210979891441E-2</v>
      </c>
      <c r="Y2311" t="str">
        <f>IF(StockData[[#This Row],[Daily Return %]]&gt;0,"Gain",IF(StockData[[#This Row],[Daily Return %]]&lt;0,"Loss","No Change"))</f>
        <v>Loss</v>
      </c>
    </row>
    <row r="2312" spans="1:25" x14ac:dyDescent="0.3">
      <c r="A2312" s="1">
        <v>45712</v>
      </c>
      <c r="B2312" s="1" t="s">
        <v>2359</v>
      </c>
      <c r="C2312" s="1" t="s">
        <v>54</v>
      </c>
      <c r="D2312">
        <f>MONTH(StockData[[#This Row],[DATE]])</f>
        <v>2</v>
      </c>
      <c r="E2312">
        <v>2025</v>
      </c>
      <c r="F2312" t="s">
        <v>27</v>
      </c>
      <c r="G2312" t="str">
        <f>"Q"&amp;ROUNDUP(StockData[[#This Row],[Month Number]]/3,0)</f>
        <v>Q1</v>
      </c>
      <c r="H2312" s="1" t="s">
        <v>2069</v>
      </c>
      <c r="I2312" s="1" t="s">
        <v>1566</v>
      </c>
      <c r="J2312" t="s">
        <v>30</v>
      </c>
      <c r="K2312">
        <v>302.95</v>
      </c>
      <c r="L2312">
        <v>303.3</v>
      </c>
      <c r="M2312">
        <v>293.35000000000002</v>
      </c>
      <c r="N2312">
        <v>306.35000000000002</v>
      </c>
      <c r="O2312">
        <v>295</v>
      </c>
      <c r="P2312">
        <v>295.05</v>
      </c>
      <c r="Q2312">
        <v>296.26</v>
      </c>
      <c r="R2312">
        <v>12600963</v>
      </c>
      <c r="S2312">
        <v>3733183076.8000002</v>
      </c>
      <c r="T2312">
        <v>143817</v>
      </c>
      <c r="U2312">
        <v>5790132</v>
      </c>
      <c r="V2312">
        <v>45.95</v>
      </c>
      <c r="W2312" s="3">
        <f>StockData[[#This Row],[CLOSE]]-StockData[[#This Row],[PREV. CLOSE]]</f>
        <v>-11.300000000000011</v>
      </c>
      <c r="X2312" s="2">
        <f>IFERROR((StockData[[#This Row],[CLOSE]]-StockData[[#This Row],[PREV. CLOSE]])/StockData[[#This Row],[PREV. CLOSE]],0)</f>
        <v>-3.6885914803329561E-2</v>
      </c>
      <c r="Y2312" t="str">
        <f>IF(StockData[[#This Row],[Daily Return %]]&gt;0,"Gain",IF(StockData[[#This Row],[Daily Return %]]&lt;0,"Loss","No Change"))</f>
        <v>Loss</v>
      </c>
    </row>
    <row r="2313" spans="1:25" x14ac:dyDescent="0.3">
      <c r="A2313" s="1">
        <v>45713</v>
      </c>
      <c r="B2313" s="1" t="s">
        <v>2360</v>
      </c>
      <c r="C2313" s="1" t="s">
        <v>54</v>
      </c>
      <c r="D2313">
        <f>MONTH(StockData[[#This Row],[DATE]])</f>
        <v>2</v>
      </c>
      <c r="E2313">
        <v>2025</v>
      </c>
      <c r="F2313" t="s">
        <v>27</v>
      </c>
      <c r="G2313" t="str">
        <f>"Q"&amp;ROUNDUP(StockData[[#This Row],[Month Number]]/3,0)</f>
        <v>Q1</v>
      </c>
      <c r="H2313" s="1" t="s">
        <v>2069</v>
      </c>
      <c r="I2313" s="1" t="s">
        <v>1566</v>
      </c>
      <c r="J2313" t="s">
        <v>30</v>
      </c>
      <c r="K2313">
        <v>294.35000000000002</v>
      </c>
      <c r="L2313">
        <v>296.3</v>
      </c>
      <c r="M2313">
        <v>290.10000000000002</v>
      </c>
      <c r="N2313">
        <v>295.05</v>
      </c>
      <c r="O2313">
        <v>291.3</v>
      </c>
      <c r="P2313">
        <v>291.3</v>
      </c>
      <c r="Q2313">
        <v>292.64</v>
      </c>
      <c r="R2313">
        <v>10810040</v>
      </c>
      <c r="S2313">
        <v>3163486984.0500002</v>
      </c>
      <c r="T2313">
        <v>109038</v>
      </c>
      <c r="U2313">
        <v>5347307</v>
      </c>
      <c r="V2313">
        <v>49.47</v>
      </c>
      <c r="W2313" s="3">
        <f>StockData[[#This Row],[CLOSE]]-StockData[[#This Row],[PREV. CLOSE]]</f>
        <v>-3.75</v>
      </c>
      <c r="X2313" s="2">
        <f>IFERROR((StockData[[#This Row],[CLOSE]]-StockData[[#This Row],[PREV. CLOSE]])/StockData[[#This Row],[PREV. CLOSE]],0)</f>
        <v>-1.2709710218607015E-2</v>
      </c>
      <c r="Y2313" t="str">
        <f>IF(StockData[[#This Row],[Daily Return %]]&gt;0,"Gain",IF(StockData[[#This Row],[Daily Return %]]&lt;0,"Loss","No Change"))</f>
        <v>Loss</v>
      </c>
    </row>
    <row r="2314" spans="1:25" x14ac:dyDescent="0.3">
      <c r="A2314" s="1">
        <v>45715</v>
      </c>
      <c r="B2314" s="1" t="s">
        <v>2361</v>
      </c>
      <c r="C2314" s="1" t="s">
        <v>54</v>
      </c>
      <c r="D2314">
        <f>MONTH(StockData[[#This Row],[DATE]])</f>
        <v>2</v>
      </c>
      <c r="E2314">
        <v>2025</v>
      </c>
      <c r="F2314" t="s">
        <v>27</v>
      </c>
      <c r="G2314" t="str">
        <f>"Q"&amp;ROUNDUP(StockData[[#This Row],[Month Number]]/3,0)</f>
        <v>Q1</v>
      </c>
      <c r="H2314" s="1" t="s">
        <v>2069</v>
      </c>
      <c r="I2314" s="1" t="s">
        <v>1566</v>
      </c>
      <c r="J2314" t="s">
        <v>30</v>
      </c>
      <c r="K2314">
        <v>294</v>
      </c>
      <c r="L2314">
        <v>295.8</v>
      </c>
      <c r="M2314">
        <v>291.35000000000002</v>
      </c>
      <c r="N2314">
        <v>291.3</v>
      </c>
      <c r="O2314">
        <v>292.35000000000002</v>
      </c>
      <c r="P2314">
        <v>294.5</v>
      </c>
      <c r="Q2314">
        <v>293.73</v>
      </c>
      <c r="R2314">
        <v>15555649</v>
      </c>
      <c r="S2314">
        <v>4569095728.1000004</v>
      </c>
      <c r="T2314">
        <v>157896</v>
      </c>
      <c r="U2314">
        <v>9099573</v>
      </c>
      <c r="V2314">
        <v>58.5</v>
      </c>
      <c r="W2314" s="3">
        <f>StockData[[#This Row],[CLOSE]]-StockData[[#This Row],[PREV. CLOSE]]</f>
        <v>3.1999999999999886</v>
      </c>
      <c r="X2314" s="2">
        <f>IFERROR((StockData[[#This Row],[CLOSE]]-StockData[[#This Row],[PREV. CLOSE]])/StockData[[#This Row],[PREV. CLOSE]],0)</f>
        <v>1.0985238585650493E-2</v>
      </c>
      <c r="Y2314" t="str">
        <f>IF(StockData[[#This Row],[Daily Return %]]&gt;0,"Gain",IF(StockData[[#This Row],[Daily Return %]]&lt;0,"Loss","No Change"))</f>
        <v>Gain</v>
      </c>
    </row>
    <row r="2315" spans="1:25" x14ac:dyDescent="0.3">
      <c r="A2315" s="1">
        <v>45716</v>
      </c>
      <c r="B2315" s="1" t="s">
        <v>2362</v>
      </c>
      <c r="C2315" s="1" t="s">
        <v>54</v>
      </c>
      <c r="D2315">
        <f>MONTH(StockData[[#This Row],[DATE]])</f>
        <v>2</v>
      </c>
      <c r="E2315">
        <v>2025</v>
      </c>
      <c r="F2315" t="s">
        <v>27</v>
      </c>
      <c r="G2315" t="str">
        <f>"Q"&amp;ROUNDUP(StockData[[#This Row],[Month Number]]/3,0)</f>
        <v>Q1</v>
      </c>
      <c r="H2315" s="1" t="s">
        <v>2069</v>
      </c>
      <c r="I2315" s="1" t="s">
        <v>1566</v>
      </c>
      <c r="J2315" t="s">
        <v>30</v>
      </c>
      <c r="K2315">
        <v>294</v>
      </c>
      <c r="L2315">
        <v>294</v>
      </c>
      <c r="M2315">
        <v>277</v>
      </c>
      <c r="N2315">
        <v>294.5</v>
      </c>
      <c r="O2315">
        <v>278.5</v>
      </c>
      <c r="P2315">
        <v>277.64999999999998</v>
      </c>
      <c r="Q2315">
        <v>280.8</v>
      </c>
      <c r="R2315">
        <v>17458839</v>
      </c>
      <c r="S2315">
        <v>4902504059.1000004</v>
      </c>
      <c r="T2315">
        <v>179013</v>
      </c>
      <c r="U2315">
        <v>9409359</v>
      </c>
      <c r="V2315">
        <v>53.89</v>
      </c>
      <c r="W2315" s="3">
        <f>StockData[[#This Row],[CLOSE]]-StockData[[#This Row],[PREV. CLOSE]]</f>
        <v>-16.850000000000023</v>
      </c>
      <c r="X2315" s="2">
        <f>IFERROR((StockData[[#This Row],[CLOSE]]-StockData[[#This Row],[PREV. CLOSE]])/StockData[[#This Row],[PREV. CLOSE]],0)</f>
        <v>-5.7215619694397361E-2</v>
      </c>
      <c r="Y2315" t="str">
        <f>IF(StockData[[#This Row],[Daily Return %]]&gt;0,"Gain",IF(StockData[[#This Row],[Daily Return %]]&lt;0,"Loss","No Change"))</f>
        <v>Loss</v>
      </c>
    </row>
    <row r="2316" spans="1:25" x14ac:dyDescent="0.3">
      <c r="A2316" s="1">
        <v>45719</v>
      </c>
      <c r="B2316" s="1" t="s">
        <v>2363</v>
      </c>
      <c r="C2316" s="1" t="s">
        <v>76</v>
      </c>
      <c r="D2316">
        <f>MONTH(StockData[[#This Row],[DATE]])</f>
        <v>3</v>
      </c>
      <c r="E2316">
        <v>2025</v>
      </c>
      <c r="F2316" t="s">
        <v>27</v>
      </c>
      <c r="G2316" t="str">
        <f>"Q"&amp;ROUNDUP(StockData[[#This Row],[Month Number]]/3,0)</f>
        <v>Q1</v>
      </c>
      <c r="H2316" s="1" t="s">
        <v>2069</v>
      </c>
      <c r="I2316" s="1" t="s">
        <v>1566</v>
      </c>
      <c r="J2316" t="s">
        <v>30</v>
      </c>
      <c r="K2316">
        <v>279.45</v>
      </c>
      <c r="L2316">
        <v>286.35000000000002</v>
      </c>
      <c r="M2316">
        <v>279.3</v>
      </c>
      <c r="N2316">
        <v>277.64999999999998</v>
      </c>
      <c r="O2316">
        <v>283.3</v>
      </c>
      <c r="P2316">
        <v>283.55</v>
      </c>
      <c r="Q2316">
        <v>283.56</v>
      </c>
      <c r="R2316">
        <v>11471554</v>
      </c>
      <c r="S2316">
        <v>3252821497.0999999</v>
      </c>
      <c r="T2316">
        <v>135618</v>
      </c>
      <c r="U2316">
        <v>3685577</v>
      </c>
      <c r="V2316">
        <v>32.130000000000003</v>
      </c>
      <c r="W2316" s="3">
        <f>StockData[[#This Row],[CLOSE]]-StockData[[#This Row],[PREV. CLOSE]]</f>
        <v>5.9000000000000341</v>
      </c>
      <c r="X2316" s="2">
        <f>IFERROR((StockData[[#This Row],[CLOSE]]-StockData[[#This Row],[PREV. CLOSE]])/StockData[[#This Row],[PREV. CLOSE]],0)</f>
        <v>2.1249774896452491E-2</v>
      </c>
      <c r="Y2316" t="str">
        <f>IF(StockData[[#This Row],[Daily Return %]]&gt;0,"Gain",IF(StockData[[#This Row],[Daily Return %]]&lt;0,"Loss","No Change"))</f>
        <v>Gain</v>
      </c>
    </row>
    <row r="2317" spans="1:25" x14ac:dyDescent="0.3">
      <c r="A2317" s="1">
        <v>45720</v>
      </c>
      <c r="B2317" s="1" t="s">
        <v>2364</v>
      </c>
      <c r="C2317" s="1" t="s">
        <v>76</v>
      </c>
      <c r="D2317">
        <f>MONTH(StockData[[#This Row],[DATE]])</f>
        <v>3</v>
      </c>
      <c r="E2317">
        <v>2025</v>
      </c>
      <c r="F2317" t="s">
        <v>27</v>
      </c>
      <c r="G2317" t="str">
        <f>"Q"&amp;ROUNDUP(StockData[[#This Row],[Month Number]]/3,0)</f>
        <v>Q1</v>
      </c>
      <c r="H2317" s="1" t="s">
        <v>2069</v>
      </c>
      <c r="I2317" s="1" t="s">
        <v>1566</v>
      </c>
      <c r="J2317" t="s">
        <v>30</v>
      </c>
      <c r="K2317">
        <v>279</v>
      </c>
      <c r="L2317">
        <v>283.10000000000002</v>
      </c>
      <c r="M2317">
        <v>276.3</v>
      </c>
      <c r="N2317">
        <v>283.55</v>
      </c>
      <c r="O2317">
        <v>279.85000000000002</v>
      </c>
      <c r="P2317">
        <v>280</v>
      </c>
      <c r="Q2317">
        <v>280.56</v>
      </c>
      <c r="R2317">
        <v>9331785</v>
      </c>
      <c r="S2317">
        <v>2618094291.4499998</v>
      </c>
      <c r="T2317">
        <v>111451</v>
      </c>
      <c r="U2317">
        <v>5048198</v>
      </c>
      <c r="V2317">
        <v>54.1</v>
      </c>
      <c r="W2317" s="3">
        <f>StockData[[#This Row],[CLOSE]]-StockData[[#This Row],[PREV. CLOSE]]</f>
        <v>-3.5500000000000114</v>
      </c>
      <c r="X2317" s="2">
        <f>IFERROR((StockData[[#This Row],[CLOSE]]-StockData[[#This Row],[PREV. CLOSE]])/StockData[[#This Row],[PREV. CLOSE]],0)</f>
        <v>-1.2519837771116244E-2</v>
      </c>
      <c r="Y2317" t="str">
        <f>IF(StockData[[#This Row],[Daily Return %]]&gt;0,"Gain",IF(StockData[[#This Row],[Daily Return %]]&lt;0,"Loss","No Change"))</f>
        <v>Loss</v>
      </c>
    </row>
    <row r="2318" spans="1:25" x14ac:dyDescent="0.3">
      <c r="A2318" s="1">
        <v>45721</v>
      </c>
      <c r="B2318" s="1" t="s">
        <v>2365</v>
      </c>
      <c r="C2318" s="1" t="s">
        <v>76</v>
      </c>
      <c r="D2318">
        <f>MONTH(StockData[[#This Row],[DATE]])</f>
        <v>3</v>
      </c>
      <c r="E2318">
        <v>2025</v>
      </c>
      <c r="F2318" t="s">
        <v>27</v>
      </c>
      <c r="G2318" t="str">
        <f>"Q"&amp;ROUNDUP(StockData[[#This Row],[Month Number]]/3,0)</f>
        <v>Q1</v>
      </c>
      <c r="H2318" s="1" t="s">
        <v>2069</v>
      </c>
      <c r="I2318" s="1" t="s">
        <v>1566</v>
      </c>
      <c r="J2318" t="s">
        <v>30</v>
      </c>
      <c r="K2318">
        <v>281.39999999999998</v>
      </c>
      <c r="L2318">
        <v>286.95</v>
      </c>
      <c r="M2318">
        <v>278.64999999999998</v>
      </c>
      <c r="N2318">
        <v>280</v>
      </c>
      <c r="O2318">
        <v>284.60000000000002</v>
      </c>
      <c r="P2318">
        <v>285.10000000000002</v>
      </c>
      <c r="Q2318">
        <v>284.49</v>
      </c>
      <c r="R2318">
        <v>10285712</v>
      </c>
      <c r="S2318">
        <v>2926154712.5999999</v>
      </c>
      <c r="T2318">
        <v>108693</v>
      </c>
      <c r="U2318">
        <v>5529782</v>
      </c>
      <c r="V2318">
        <v>53.76</v>
      </c>
      <c r="W2318" s="3">
        <f>StockData[[#This Row],[CLOSE]]-StockData[[#This Row],[PREV. CLOSE]]</f>
        <v>5.1000000000000227</v>
      </c>
      <c r="X2318" s="2">
        <f>IFERROR((StockData[[#This Row],[CLOSE]]-StockData[[#This Row],[PREV. CLOSE]])/StockData[[#This Row],[PREV. CLOSE]],0)</f>
        <v>1.8214285714285794E-2</v>
      </c>
      <c r="Y2318" t="str">
        <f>IF(StockData[[#This Row],[Daily Return %]]&gt;0,"Gain",IF(StockData[[#This Row],[Daily Return %]]&lt;0,"Loss","No Change"))</f>
        <v>Gain</v>
      </c>
    </row>
    <row r="2319" spans="1:25" x14ac:dyDescent="0.3">
      <c r="A2319" s="1">
        <v>45722</v>
      </c>
      <c r="B2319" s="1" t="s">
        <v>2366</v>
      </c>
      <c r="C2319" s="1" t="s">
        <v>76</v>
      </c>
      <c r="D2319">
        <f>MONTH(StockData[[#This Row],[DATE]])</f>
        <v>3</v>
      </c>
      <c r="E2319">
        <v>2025</v>
      </c>
      <c r="F2319" t="s">
        <v>27</v>
      </c>
      <c r="G2319" t="str">
        <f>"Q"&amp;ROUNDUP(StockData[[#This Row],[Month Number]]/3,0)</f>
        <v>Q1</v>
      </c>
      <c r="H2319" s="1" t="s">
        <v>2069</v>
      </c>
      <c r="I2319" s="1" t="s">
        <v>1566</v>
      </c>
      <c r="J2319" t="s">
        <v>30</v>
      </c>
      <c r="K2319">
        <v>288.45</v>
      </c>
      <c r="L2319">
        <v>292</v>
      </c>
      <c r="M2319">
        <v>283.5</v>
      </c>
      <c r="N2319">
        <v>285.10000000000002</v>
      </c>
      <c r="O2319">
        <v>285.25</v>
      </c>
      <c r="P2319">
        <v>285.89999999999998</v>
      </c>
      <c r="Q2319">
        <v>285.85000000000002</v>
      </c>
      <c r="R2319">
        <v>9782051</v>
      </c>
      <c r="S2319">
        <v>2796173602.0500002</v>
      </c>
      <c r="T2319">
        <v>105031</v>
      </c>
      <c r="U2319">
        <v>4182204</v>
      </c>
      <c r="V2319">
        <v>42.75</v>
      </c>
      <c r="W2319" s="3">
        <f>StockData[[#This Row],[CLOSE]]-StockData[[#This Row],[PREV. CLOSE]]</f>
        <v>0.79999999999995453</v>
      </c>
      <c r="X2319" s="2">
        <f>IFERROR((StockData[[#This Row],[CLOSE]]-StockData[[#This Row],[PREV. CLOSE]])/StockData[[#This Row],[PREV. CLOSE]],0)</f>
        <v>2.8060329708872482E-3</v>
      </c>
      <c r="Y2319" t="str">
        <f>IF(StockData[[#This Row],[Daily Return %]]&gt;0,"Gain",IF(StockData[[#This Row],[Daily Return %]]&lt;0,"Loss","No Change"))</f>
        <v>Gain</v>
      </c>
    </row>
    <row r="2320" spans="1:25" x14ac:dyDescent="0.3">
      <c r="A2320" s="1">
        <v>45723</v>
      </c>
      <c r="B2320" s="1" t="s">
        <v>2367</v>
      </c>
      <c r="C2320" s="1" t="s">
        <v>76</v>
      </c>
      <c r="D2320">
        <f>MONTH(StockData[[#This Row],[DATE]])</f>
        <v>3</v>
      </c>
      <c r="E2320">
        <v>2025</v>
      </c>
      <c r="F2320" t="s">
        <v>27</v>
      </c>
      <c r="G2320" t="str">
        <f>"Q"&amp;ROUNDUP(StockData[[#This Row],[Month Number]]/3,0)</f>
        <v>Q1</v>
      </c>
      <c r="H2320" s="1" t="s">
        <v>2069</v>
      </c>
      <c r="I2320" s="1" t="s">
        <v>1566</v>
      </c>
      <c r="J2320" t="s">
        <v>30</v>
      </c>
      <c r="K2320">
        <v>287.39999999999998</v>
      </c>
      <c r="L2320">
        <v>287.7</v>
      </c>
      <c r="M2320">
        <v>282.89999999999998</v>
      </c>
      <c r="N2320">
        <v>285.89999999999998</v>
      </c>
      <c r="O2320">
        <v>284.39999999999998</v>
      </c>
      <c r="P2320">
        <v>284.8</v>
      </c>
      <c r="Q2320">
        <v>285.26</v>
      </c>
      <c r="R2320">
        <v>8097300</v>
      </c>
      <c r="S2320">
        <v>2309872112.1999998</v>
      </c>
      <c r="T2320">
        <v>81562</v>
      </c>
      <c r="U2320">
        <v>4404665</v>
      </c>
      <c r="V2320">
        <v>54.4</v>
      </c>
      <c r="W2320" s="3">
        <f>StockData[[#This Row],[CLOSE]]-StockData[[#This Row],[PREV. CLOSE]]</f>
        <v>-1.0999999999999659</v>
      </c>
      <c r="X2320" s="2">
        <f>IFERROR((StockData[[#This Row],[CLOSE]]-StockData[[#This Row],[PREV. CLOSE]])/StockData[[#This Row],[PREV. CLOSE]],0)</f>
        <v>-3.8474991255682614E-3</v>
      </c>
      <c r="Y2320" t="str">
        <f>IF(StockData[[#This Row],[Daily Return %]]&gt;0,"Gain",IF(StockData[[#This Row],[Daily Return %]]&lt;0,"Loss","No Change"))</f>
        <v>Loss</v>
      </c>
    </row>
    <row r="2321" spans="1:25" x14ac:dyDescent="0.3">
      <c r="A2321" s="1">
        <v>45726</v>
      </c>
      <c r="B2321" s="1" t="s">
        <v>2368</v>
      </c>
      <c r="C2321" s="1" t="s">
        <v>76</v>
      </c>
      <c r="D2321">
        <f>MONTH(StockData[[#This Row],[DATE]])</f>
        <v>3</v>
      </c>
      <c r="E2321">
        <v>2025</v>
      </c>
      <c r="F2321" t="s">
        <v>27</v>
      </c>
      <c r="G2321" t="str">
        <f>"Q"&amp;ROUNDUP(StockData[[#This Row],[Month Number]]/3,0)</f>
        <v>Q1</v>
      </c>
      <c r="H2321" s="1" t="s">
        <v>2069</v>
      </c>
      <c r="I2321" s="1" t="s">
        <v>1566</v>
      </c>
      <c r="J2321" t="s">
        <v>30</v>
      </c>
      <c r="K2321">
        <v>284.45</v>
      </c>
      <c r="L2321">
        <v>285.64999999999998</v>
      </c>
      <c r="M2321">
        <v>277.95</v>
      </c>
      <c r="N2321">
        <v>284.8</v>
      </c>
      <c r="O2321">
        <v>280.8</v>
      </c>
      <c r="P2321">
        <v>280.89999999999998</v>
      </c>
      <c r="Q2321">
        <v>281.32</v>
      </c>
      <c r="R2321">
        <v>8165123</v>
      </c>
      <c r="S2321">
        <v>2297016799.5500002</v>
      </c>
      <c r="T2321">
        <v>98734</v>
      </c>
      <c r="U2321">
        <v>4056223</v>
      </c>
      <c r="V2321">
        <v>49.68</v>
      </c>
      <c r="W2321" s="3">
        <f>StockData[[#This Row],[CLOSE]]-StockData[[#This Row],[PREV. CLOSE]]</f>
        <v>-3.9000000000000341</v>
      </c>
      <c r="X2321" s="2">
        <f>IFERROR((StockData[[#This Row],[CLOSE]]-StockData[[#This Row],[PREV. CLOSE]])/StockData[[#This Row],[PREV. CLOSE]],0)</f>
        <v>-1.369382022471922E-2</v>
      </c>
      <c r="Y2321" t="str">
        <f>IF(StockData[[#This Row],[Daily Return %]]&gt;0,"Gain",IF(StockData[[#This Row],[Daily Return %]]&lt;0,"Loss","No Change"))</f>
        <v>Loss</v>
      </c>
    </row>
    <row r="2322" spans="1:25" x14ac:dyDescent="0.3">
      <c r="A2322" s="1">
        <v>45727</v>
      </c>
      <c r="B2322" s="1" t="s">
        <v>2369</v>
      </c>
      <c r="C2322" s="1" t="s">
        <v>76</v>
      </c>
      <c r="D2322">
        <f>MONTH(StockData[[#This Row],[DATE]])</f>
        <v>3</v>
      </c>
      <c r="E2322">
        <v>2025</v>
      </c>
      <c r="F2322" t="s">
        <v>27</v>
      </c>
      <c r="G2322" t="str">
        <f>"Q"&amp;ROUNDUP(StockData[[#This Row],[Month Number]]/3,0)</f>
        <v>Q1</v>
      </c>
      <c r="H2322" s="1" t="s">
        <v>2069</v>
      </c>
      <c r="I2322" s="1" t="s">
        <v>1566</v>
      </c>
      <c r="J2322" t="s">
        <v>30</v>
      </c>
      <c r="K2322">
        <v>277</v>
      </c>
      <c r="L2322">
        <v>279.3</v>
      </c>
      <c r="M2322">
        <v>273.2</v>
      </c>
      <c r="N2322">
        <v>280.89999999999998</v>
      </c>
      <c r="O2322">
        <v>278.7</v>
      </c>
      <c r="P2322">
        <v>277.75</v>
      </c>
      <c r="Q2322">
        <v>275.82</v>
      </c>
      <c r="R2322">
        <v>8602609</v>
      </c>
      <c r="S2322">
        <v>2372741878.5</v>
      </c>
      <c r="T2322">
        <v>100269</v>
      </c>
      <c r="U2322">
        <v>3492750</v>
      </c>
      <c r="V2322">
        <v>40.6</v>
      </c>
      <c r="W2322" s="3">
        <f>StockData[[#This Row],[CLOSE]]-StockData[[#This Row],[PREV. CLOSE]]</f>
        <v>-3.1499999999999773</v>
      </c>
      <c r="X2322" s="2">
        <f>IFERROR((StockData[[#This Row],[CLOSE]]-StockData[[#This Row],[PREV. CLOSE]])/StockData[[#This Row],[PREV. CLOSE]],0)</f>
        <v>-1.1213955144179343E-2</v>
      </c>
      <c r="Y2322" t="str">
        <f>IF(StockData[[#This Row],[Daily Return %]]&gt;0,"Gain",IF(StockData[[#This Row],[Daily Return %]]&lt;0,"Loss","No Change"))</f>
        <v>Loss</v>
      </c>
    </row>
    <row r="2323" spans="1:25" x14ac:dyDescent="0.3">
      <c r="A2323" s="1">
        <v>45728</v>
      </c>
      <c r="B2323" s="1" t="s">
        <v>2370</v>
      </c>
      <c r="C2323" s="1" t="s">
        <v>76</v>
      </c>
      <c r="D2323">
        <f>MONTH(StockData[[#This Row],[DATE]])</f>
        <v>3</v>
      </c>
      <c r="E2323">
        <v>2025</v>
      </c>
      <c r="F2323" t="s">
        <v>27</v>
      </c>
      <c r="G2323" t="str">
        <f>"Q"&amp;ROUNDUP(StockData[[#This Row],[Month Number]]/3,0)</f>
        <v>Q1</v>
      </c>
      <c r="H2323" s="1" t="s">
        <v>2069</v>
      </c>
      <c r="I2323" s="1" t="s">
        <v>1566</v>
      </c>
      <c r="J2323" t="s">
        <v>30</v>
      </c>
      <c r="K2323">
        <v>277.7</v>
      </c>
      <c r="L2323">
        <v>277.7</v>
      </c>
      <c r="M2323">
        <v>262.2</v>
      </c>
      <c r="N2323">
        <v>277.75</v>
      </c>
      <c r="O2323">
        <v>268.2</v>
      </c>
      <c r="P2323">
        <v>268.55</v>
      </c>
      <c r="Q2323">
        <v>266.29000000000002</v>
      </c>
      <c r="R2323">
        <v>18584311</v>
      </c>
      <c r="S2323">
        <v>4948846757.6000004</v>
      </c>
      <c r="T2323">
        <v>180741</v>
      </c>
      <c r="U2323">
        <v>5859035</v>
      </c>
      <c r="V2323">
        <v>31.53</v>
      </c>
      <c r="W2323" s="3">
        <f>StockData[[#This Row],[CLOSE]]-StockData[[#This Row],[PREV. CLOSE]]</f>
        <v>-9.1999999999999886</v>
      </c>
      <c r="X2323" s="2">
        <f>IFERROR((StockData[[#This Row],[CLOSE]]-StockData[[#This Row],[PREV. CLOSE]])/StockData[[#This Row],[PREV. CLOSE]],0)</f>
        <v>-3.3123312331233085E-2</v>
      </c>
      <c r="Y2323" t="str">
        <f>IF(StockData[[#This Row],[Daily Return %]]&gt;0,"Gain",IF(StockData[[#This Row],[Daily Return %]]&lt;0,"Loss","No Change"))</f>
        <v>Loss</v>
      </c>
    </row>
    <row r="2324" spans="1:25" x14ac:dyDescent="0.3">
      <c r="A2324" s="1">
        <v>45729</v>
      </c>
      <c r="B2324" s="1" t="s">
        <v>2371</v>
      </c>
      <c r="C2324" s="1" t="s">
        <v>76</v>
      </c>
      <c r="D2324">
        <f>MONTH(StockData[[#This Row],[DATE]])</f>
        <v>3</v>
      </c>
      <c r="E2324">
        <v>2025</v>
      </c>
      <c r="F2324" t="s">
        <v>27</v>
      </c>
      <c r="G2324" t="str">
        <f>"Q"&amp;ROUNDUP(StockData[[#This Row],[Month Number]]/3,0)</f>
        <v>Q1</v>
      </c>
      <c r="H2324" s="1" t="s">
        <v>2069</v>
      </c>
      <c r="I2324" s="1" t="s">
        <v>1566</v>
      </c>
      <c r="J2324" t="s">
        <v>30</v>
      </c>
      <c r="K2324">
        <v>268.55</v>
      </c>
      <c r="L2324">
        <v>271.10000000000002</v>
      </c>
      <c r="M2324">
        <v>263.35000000000002</v>
      </c>
      <c r="N2324">
        <v>268.55</v>
      </c>
      <c r="O2324">
        <v>264.2</v>
      </c>
      <c r="P2324">
        <v>264</v>
      </c>
      <c r="Q2324">
        <v>265.88</v>
      </c>
      <c r="R2324">
        <v>8683943</v>
      </c>
      <c r="S2324">
        <v>2308887106.5999999</v>
      </c>
      <c r="T2324">
        <v>111642</v>
      </c>
      <c r="U2324">
        <v>3486428</v>
      </c>
      <c r="V2324">
        <v>40.15</v>
      </c>
      <c r="W2324" s="3">
        <f>StockData[[#This Row],[CLOSE]]-StockData[[#This Row],[PREV. CLOSE]]</f>
        <v>-4.5500000000000114</v>
      </c>
      <c r="X2324" s="2">
        <f>IFERROR((StockData[[#This Row],[CLOSE]]-StockData[[#This Row],[PREV. CLOSE]])/StockData[[#This Row],[PREV. CLOSE]],0)</f>
        <v>-1.6942841184137074E-2</v>
      </c>
      <c r="Y2324" t="str">
        <f>IF(StockData[[#This Row],[Daily Return %]]&gt;0,"Gain",IF(StockData[[#This Row],[Daily Return %]]&lt;0,"Loss","No Change"))</f>
        <v>Loss</v>
      </c>
    </row>
    <row r="2325" spans="1:25" x14ac:dyDescent="0.3">
      <c r="A2325" s="1">
        <v>45733</v>
      </c>
      <c r="B2325" s="1" t="s">
        <v>2372</v>
      </c>
      <c r="C2325" s="1" t="s">
        <v>76</v>
      </c>
      <c r="D2325">
        <f>MONTH(StockData[[#This Row],[DATE]])</f>
        <v>3</v>
      </c>
      <c r="E2325">
        <v>2025</v>
      </c>
      <c r="F2325" t="s">
        <v>27</v>
      </c>
      <c r="G2325" t="str">
        <f>"Q"&amp;ROUNDUP(StockData[[#This Row],[Month Number]]/3,0)</f>
        <v>Q1</v>
      </c>
      <c r="H2325" s="1" t="s">
        <v>2069</v>
      </c>
      <c r="I2325" s="1" t="s">
        <v>1566</v>
      </c>
      <c r="J2325" t="s">
        <v>30</v>
      </c>
      <c r="K2325">
        <v>264</v>
      </c>
      <c r="L2325">
        <v>265.2</v>
      </c>
      <c r="M2325">
        <v>258.89999999999998</v>
      </c>
      <c r="N2325">
        <v>264</v>
      </c>
      <c r="O2325">
        <v>259.95</v>
      </c>
      <c r="P2325">
        <v>259.85000000000002</v>
      </c>
      <c r="Q2325">
        <v>261.42</v>
      </c>
      <c r="R2325">
        <v>12697930</v>
      </c>
      <c r="S2325">
        <v>3319484001.25</v>
      </c>
      <c r="T2325">
        <v>126107</v>
      </c>
      <c r="U2325">
        <v>5587665</v>
      </c>
      <c r="V2325">
        <v>44</v>
      </c>
      <c r="W2325" s="3">
        <f>StockData[[#This Row],[CLOSE]]-StockData[[#This Row],[PREV. CLOSE]]</f>
        <v>-4.1499999999999773</v>
      </c>
      <c r="X2325" s="2">
        <f>IFERROR((StockData[[#This Row],[CLOSE]]-StockData[[#This Row],[PREV. CLOSE]])/StockData[[#This Row],[PREV. CLOSE]],0)</f>
        <v>-1.5719696969696884E-2</v>
      </c>
      <c r="Y2325" t="str">
        <f>IF(StockData[[#This Row],[Daily Return %]]&gt;0,"Gain",IF(StockData[[#This Row],[Daily Return %]]&lt;0,"Loss","No Change"))</f>
        <v>Loss</v>
      </c>
    </row>
    <row r="2326" spans="1:25" x14ac:dyDescent="0.3">
      <c r="A2326" s="1">
        <v>45734</v>
      </c>
      <c r="B2326" s="1" t="s">
        <v>2373</v>
      </c>
      <c r="C2326" s="1" t="s">
        <v>76</v>
      </c>
      <c r="D2326">
        <f>MONTH(StockData[[#This Row],[DATE]])</f>
        <v>3</v>
      </c>
      <c r="E2326">
        <v>2025</v>
      </c>
      <c r="F2326" t="s">
        <v>27</v>
      </c>
      <c r="G2326" t="str">
        <f>"Q"&amp;ROUNDUP(StockData[[#This Row],[Month Number]]/3,0)</f>
        <v>Q1</v>
      </c>
      <c r="H2326" s="1" t="s">
        <v>2069</v>
      </c>
      <c r="I2326" s="1" t="s">
        <v>1566</v>
      </c>
      <c r="J2326" t="s">
        <v>30</v>
      </c>
      <c r="K2326">
        <v>261.75</v>
      </c>
      <c r="L2326">
        <v>263.05</v>
      </c>
      <c r="M2326">
        <v>259.39999999999998</v>
      </c>
      <c r="N2326">
        <v>259.85000000000002</v>
      </c>
      <c r="O2326">
        <v>261.5</v>
      </c>
      <c r="P2326">
        <v>261.25</v>
      </c>
      <c r="Q2326">
        <v>260.79000000000002</v>
      </c>
      <c r="R2326">
        <v>11450247</v>
      </c>
      <c r="S2326">
        <v>2986151593</v>
      </c>
      <c r="T2326">
        <v>117088</v>
      </c>
      <c r="U2326">
        <v>6351311</v>
      </c>
      <c r="V2326">
        <v>55.47</v>
      </c>
      <c r="W2326" s="3">
        <f>StockData[[#This Row],[CLOSE]]-StockData[[#This Row],[PREV. CLOSE]]</f>
        <v>1.3999999999999773</v>
      </c>
      <c r="X2326" s="2">
        <f>IFERROR((StockData[[#This Row],[CLOSE]]-StockData[[#This Row],[PREV. CLOSE]])/StockData[[#This Row],[PREV. CLOSE]],0)</f>
        <v>5.3877236867422634E-3</v>
      </c>
      <c r="Y2326" t="str">
        <f>IF(StockData[[#This Row],[Daily Return %]]&gt;0,"Gain",IF(StockData[[#This Row],[Daily Return %]]&lt;0,"Loss","No Change"))</f>
        <v>Gain</v>
      </c>
    </row>
    <row r="2327" spans="1:25" x14ac:dyDescent="0.3">
      <c r="A2327" s="1">
        <v>45735</v>
      </c>
      <c r="B2327" s="1" t="s">
        <v>2374</v>
      </c>
      <c r="C2327" s="1" t="s">
        <v>76</v>
      </c>
      <c r="D2327">
        <f>MONTH(StockData[[#This Row],[DATE]])</f>
        <v>3</v>
      </c>
      <c r="E2327">
        <v>2025</v>
      </c>
      <c r="F2327" t="s">
        <v>27</v>
      </c>
      <c r="G2327" t="str">
        <f>"Q"&amp;ROUNDUP(StockData[[#This Row],[Month Number]]/3,0)</f>
        <v>Q1</v>
      </c>
      <c r="H2327" s="1" t="s">
        <v>2069</v>
      </c>
      <c r="I2327" s="1" t="s">
        <v>1566</v>
      </c>
      <c r="J2327" t="s">
        <v>30</v>
      </c>
      <c r="K2327">
        <v>262</v>
      </c>
      <c r="L2327">
        <v>266.5</v>
      </c>
      <c r="M2327">
        <v>256.25</v>
      </c>
      <c r="N2327">
        <v>261.25</v>
      </c>
      <c r="O2327">
        <v>265.89999999999998</v>
      </c>
      <c r="P2327">
        <v>265.7</v>
      </c>
      <c r="Q2327">
        <v>262.49</v>
      </c>
      <c r="R2327">
        <v>14044300</v>
      </c>
      <c r="S2327">
        <v>3686485769.8000002</v>
      </c>
      <c r="T2327">
        <v>117529</v>
      </c>
      <c r="U2327">
        <v>6360286</v>
      </c>
      <c r="V2327">
        <v>45.29</v>
      </c>
      <c r="W2327" s="3">
        <f>StockData[[#This Row],[CLOSE]]-StockData[[#This Row],[PREV. CLOSE]]</f>
        <v>4.4499999999999886</v>
      </c>
      <c r="X2327" s="2">
        <f>IFERROR((StockData[[#This Row],[CLOSE]]-StockData[[#This Row],[PREV. CLOSE]])/StockData[[#This Row],[PREV. CLOSE]],0)</f>
        <v>1.7033492822966463E-2</v>
      </c>
      <c r="Y2327" t="str">
        <f>IF(StockData[[#This Row],[Daily Return %]]&gt;0,"Gain",IF(StockData[[#This Row],[Daily Return %]]&lt;0,"Loss","No Change"))</f>
        <v>Gain</v>
      </c>
    </row>
    <row r="2328" spans="1:25" x14ac:dyDescent="0.3">
      <c r="A2328" s="1">
        <v>45736</v>
      </c>
      <c r="B2328" s="1" t="s">
        <v>2375</v>
      </c>
      <c r="C2328" s="1" t="s">
        <v>76</v>
      </c>
      <c r="D2328">
        <f>MONTH(StockData[[#This Row],[DATE]])</f>
        <v>3</v>
      </c>
      <c r="E2328">
        <v>2025</v>
      </c>
      <c r="F2328" t="s">
        <v>27</v>
      </c>
      <c r="G2328" t="str">
        <f>"Q"&amp;ROUNDUP(StockData[[#This Row],[Month Number]]/3,0)</f>
        <v>Q1</v>
      </c>
      <c r="H2328" s="1" t="s">
        <v>2069</v>
      </c>
      <c r="I2328" s="1" t="s">
        <v>1566</v>
      </c>
      <c r="J2328" t="s">
        <v>30</v>
      </c>
      <c r="K2328">
        <v>269.2</v>
      </c>
      <c r="L2328">
        <v>273.95</v>
      </c>
      <c r="M2328">
        <v>267.5</v>
      </c>
      <c r="N2328">
        <v>265.7</v>
      </c>
      <c r="O2328">
        <v>267.7</v>
      </c>
      <c r="P2328">
        <v>268</v>
      </c>
      <c r="Q2328">
        <v>269.98</v>
      </c>
      <c r="R2328">
        <v>17038774</v>
      </c>
      <c r="S2328">
        <v>4600118073.6000004</v>
      </c>
      <c r="T2328">
        <v>144401</v>
      </c>
      <c r="U2328">
        <v>6930110</v>
      </c>
      <c r="V2328">
        <v>40.67</v>
      </c>
      <c r="W2328" s="3">
        <f>StockData[[#This Row],[CLOSE]]-StockData[[#This Row],[PREV. CLOSE]]</f>
        <v>2.3000000000000114</v>
      </c>
      <c r="X2328" s="2">
        <f>IFERROR((StockData[[#This Row],[CLOSE]]-StockData[[#This Row],[PREV. CLOSE]])/StockData[[#This Row],[PREV. CLOSE]],0)</f>
        <v>8.6563793752352704E-3</v>
      </c>
      <c r="Y2328" t="str">
        <f>IF(StockData[[#This Row],[Daily Return %]]&gt;0,"Gain",IF(StockData[[#This Row],[Daily Return %]]&lt;0,"Loss","No Change"))</f>
        <v>Gain</v>
      </c>
    </row>
    <row r="2329" spans="1:25" x14ac:dyDescent="0.3">
      <c r="A2329" s="1">
        <v>45737</v>
      </c>
      <c r="B2329" s="1" t="s">
        <v>2376</v>
      </c>
      <c r="C2329" s="1" t="s">
        <v>76</v>
      </c>
      <c r="D2329">
        <f>MONTH(StockData[[#This Row],[DATE]])</f>
        <v>3</v>
      </c>
      <c r="E2329">
        <v>2025</v>
      </c>
      <c r="F2329" t="s">
        <v>27</v>
      </c>
      <c r="G2329" t="str">
        <f>"Q"&amp;ROUNDUP(StockData[[#This Row],[Month Number]]/3,0)</f>
        <v>Q1</v>
      </c>
      <c r="H2329" s="1" t="s">
        <v>2069</v>
      </c>
      <c r="I2329" s="1" t="s">
        <v>1566</v>
      </c>
      <c r="J2329" t="s">
        <v>30</v>
      </c>
      <c r="K2329">
        <v>264</v>
      </c>
      <c r="L2329">
        <v>269.55</v>
      </c>
      <c r="M2329">
        <v>260.2</v>
      </c>
      <c r="N2329">
        <v>268</v>
      </c>
      <c r="O2329">
        <v>264.3</v>
      </c>
      <c r="P2329">
        <v>264.3</v>
      </c>
      <c r="Q2329">
        <v>265.52</v>
      </c>
      <c r="R2329">
        <v>22659168</v>
      </c>
      <c r="S2329">
        <v>6016395169.1000004</v>
      </c>
      <c r="T2329">
        <v>145333</v>
      </c>
      <c r="U2329">
        <v>10669039</v>
      </c>
      <c r="V2329">
        <v>47.08</v>
      </c>
      <c r="W2329" s="3">
        <f>StockData[[#This Row],[CLOSE]]-StockData[[#This Row],[PREV. CLOSE]]</f>
        <v>-3.6999999999999886</v>
      </c>
      <c r="X2329" s="2">
        <f>IFERROR((StockData[[#This Row],[CLOSE]]-StockData[[#This Row],[PREV. CLOSE]])/StockData[[#This Row],[PREV. CLOSE]],0)</f>
        <v>-1.3805970149253688E-2</v>
      </c>
      <c r="Y2329" t="str">
        <f>IF(StockData[[#This Row],[Daily Return %]]&gt;0,"Gain",IF(StockData[[#This Row],[Daily Return %]]&lt;0,"Loss","No Change"))</f>
        <v>Loss</v>
      </c>
    </row>
    <row r="2330" spans="1:25" x14ac:dyDescent="0.3">
      <c r="A2330" s="1">
        <v>45740</v>
      </c>
      <c r="B2330" s="1" t="s">
        <v>2377</v>
      </c>
      <c r="C2330" s="1" t="s">
        <v>76</v>
      </c>
      <c r="D2330">
        <f>MONTH(StockData[[#This Row],[DATE]])</f>
        <v>3</v>
      </c>
      <c r="E2330">
        <v>2025</v>
      </c>
      <c r="F2330" t="s">
        <v>27</v>
      </c>
      <c r="G2330" t="str">
        <f>"Q"&amp;ROUNDUP(StockData[[#This Row],[Month Number]]/3,0)</f>
        <v>Q1</v>
      </c>
      <c r="H2330" s="1" t="s">
        <v>2069</v>
      </c>
      <c r="I2330" s="1" t="s">
        <v>1566</v>
      </c>
      <c r="J2330" t="s">
        <v>30</v>
      </c>
      <c r="K2330">
        <v>267.05</v>
      </c>
      <c r="L2330">
        <v>271.64999999999998</v>
      </c>
      <c r="M2330">
        <v>265.39999999999998</v>
      </c>
      <c r="N2330">
        <v>264.3</v>
      </c>
      <c r="O2330">
        <v>269</v>
      </c>
      <c r="P2330">
        <v>269.39999999999998</v>
      </c>
      <c r="Q2330">
        <v>268.68</v>
      </c>
      <c r="R2330">
        <v>9269617</v>
      </c>
      <c r="S2330">
        <v>2490570375.9000001</v>
      </c>
      <c r="T2330">
        <v>87706</v>
      </c>
      <c r="U2330">
        <v>3842029</v>
      </c>
      <c r="V2330">
        <v>41.45</v>
      </c>
      <c r="W2330" s="3">
        <f>StockData[[#This Row],[CLOSE]]-StockData[[#This Row],[PREV. CLOSE]]</f>
        <v>5.0999999999999659</v>
      </c>
      <c r="X2330" s="2">
        <f>IFERROR((StockData[[#This Row],[CLOSE]]-StockData[[#This Row],[PREV. CLOSE]])/StockData[[#This Row],[PREV. CLOSE]],0)</f>
        <v>1.9296254256526545E-2</v>
      </c>
      <c r="Y2330" t="str">
        <f>IF(StockData[[#This Row],[Daily Return %]]&gt;0,"Gain",IF(StockData[[#This Row],[Daily Return %]]&lt;0,"Loss","No Change"))</f>
        <v>Gain</v>
      </c>
    </row>
    <row r="2331" spans="1:25" x14ac:dyDescent="0.3">
      <c r="A2331" s="1">
        <v>45741</v>
      </c>
      <c r="B2331" s="1" t="s">
        <v>2378</v>
      </c>
      <c r="C2331" s="1" t="s">
        <v>76</v>
      </c>
      <c r="D2331">
        <f>MONTH(StockData[[#This Row],[DATE]])</f>
        <v>3</v>
      </c>
      <c r="E2331">
        <v>2025</v>
      </c>
      <c r="F2331" t="s">
        <v>27</v>
      </c>
      <c r="G2331" t="str">
        <f>"Q"&amp;ROUNDUP(StockData[[#This Row],[Month Number]]/3,0)</f>
        <v>Q1</v>
      </c>
      <c r="H2331" s="1" t="s">
        <v>2069</v>
      </c>
      <c r="I2331" s="1" t="s">
        <v>1566</v>
      </c>
      <c r="J2331" t="s">
        <v>30</v>
      </c>
      <c r="K2331">
        <v>272</v>
      </c>
      <c r="L2331">
        <v>274.7</v>
      </c>
      <c r="M2331">
        <v>269.35000000000002</v>
      </c>
      <c r="N2331">
        <v>269.39999999999998</v>
      </c>
      <c r="O2331">
        <v>269.95</v>
      </c>
      <c r="P2331">
        <v>271</v>
      </c>
      <c r="Q2331">
        <v>271.98</v>
      </c>
      <c r="R2331">
        <v>12563930</v>
      </c>
      <c r="S2331">
        <v>3417166625.9000001</v>
      </c>
      <c r="T2331">
        <v>116461</v>
      </c>
      <c r="U2331">
        <v>5455485</v>
      </c>
      <c r="V2331">
        <v>43.42</v>
      </c>
      <c r="W2331" s="3">
        <f>StockData[[#This Row],[CLOSE]]-StockData[[#This Row],[PREV. CLOSE]]</f>
        <v>1.6000000000000227</v>
      </c>
      <c r="X2331" s="2">
        <f>IFERROR((StockData[[#This Row],[CLOSE]]-StockData[[#This Row],[PREV. CLOSE]])/StockData[[#This Row],[PREV. CLOSE]],0)</f>
        <v>5.9391239792131508E-3</v>
      </c>
      <c r="Y2331" t="str">
        <f>IF(StockData[[#This Row],[Daily Return %]]&gt;0,"Gain",IF(StockData[[#This Row],[Daily Return %]]&lt;0,"Loss","No Change"))</f>
        <v>Gain</v>
      </c>
    </row>
    <row r="2332" spans="1:25" x14ac:dyDescent="0.3">
      <c r="A2332" s="1">
        <v>45742</v>
      </c>
      <c r="B2332" s="1" t="s">
        <v>2379</v>
      </c>
      <c r="C2332" s="1" t="s">
        <v>76</v>
      </c>
      <c r="D2332">
        <f>MONTH(StockData[[#This Row],[DATE]])</f>
        <v>3</v>
      </c>
      <c r="E2332">
        <v>2025</v>
      </c>
      <c r="F2332" t="s">
        <v>27</v>
      </c>
      <c r="G2332" t="str">
        <f>"Q"&amp;ROUNDUP(StockData[[#This Row],[Month Number]]/3,0)</f>
        <v>Q1</v>
      </c>
      <c r="H2332" s="1" t="s">
        <v>2069</v>
      </c>
      <c r="I2332" s="1" t="s">
        <v>1566</v>
      </c>
      <c r="J2332" t="s">
        <v>30</v>
      </c>
      <c r="K2332">
        <v>272</v>
      </c>
      <c r="L2332">
        <v>272.25</v>
      </c>
      <c r="M2332">
        <v>266.75</v>
      </c>
      <c r="N2332">
        <v>271</v>
      </c>
      <c r="O2332">
        <v>267.2</v>
      </c>
      <c r="P2332">
        <v>267.39999999999998</v>
      </c>
      <c r="Q2332">
        <v>268.87</v>
      </c>
      <c r="R2332">
        <v>7308412</v>
      </c>
      <c r="S2332">
        <v>1965009474.9000001</v>
      </c>
      <c r="T2332">
        <v>89521</v>
      </c>
      <c r="U2332">
        <v>4269188</v>
      </c>
      <c r="V2332">
        <v>58.41</v>
      </c>
      <c r="W2332" s="3">
        <f>StockData[[#This Row],[CLOSE]]-StockData[[#This Row],[PREV. CLOSE]]</f>
        <v>-3.6000000000000227</v>
      </c>
      <c r="X2332" s="2">
        <f>IFERROR((StockData[[#This Row],[CLOSE]]-StockData[[#This Row],[PREV. CLOSE]])/StockData[[#This Row],[PREV. CLOSE]],0)</f>
        <v>-1.3284132841328497E-2</v>
      </c>
      <c r="Y2332" t="str">
        <f>IF(StockData[[#This Row],[Daily Return %]]&gt;0,"Gain",IF(StockData[[#This Row],[Daily Return %]]&lt;0,"Loss","No Change"))</f>
        <v>Loss</v>
      </c>
    </row>
    <row r="2333" spans="1:25" x14ac:dyDescent="0.3">
      <c r="A2333" s="1">
        <v>45743</v>
      </c>
      <c r="B2333" s="1" t="s">
        <v>2380</v>
      </c>
      <c r="C2333" s="1" t="s">
        <v>76</v>
      </c>
      <c r="D2333">
        <f>MONTH(StockData[[#This Row],[DATE]])</f>
        <v>3</v>
      </c>
      <c r="E2333">
        <v>2025</v>
      </c>
      <c r="F2333" t="s">
        <v>27</v>
      </c>
      <c r="G2333" t="str">
        <f>"Q"&amp;ROUNDUP(StockData[[#This Row],[Month Number]]/3,0)</f>
        <v>Q1</v>
      </c>
      <c r="H2333" s="1" t="s">
        <v>2069</v>
      </c>
      <c r="I2333" s="1" t="s">
        <v>1566</v>
      </c>
      <c r="J2333" t="s">
        <v>30</v>
      </c>
      <c r="K2333">
        <v>270</v>
      </c>
      <c r="L2333">
        <v>273.55</v>
      </c>
      <c r="M2333">
        <v>269.60000000000002</v>
      </c>
      <c r="N2333">
        <v>267.39999999999998</v>
      </c>
      <c r="O2333">
        <v>272</v>
      </c>
      <c r="P2333">
        <v>272.2</v>
      </c>
      <c r="Q2333">
        <v>271.48</v>
      </c>
      <c r="R2333">
        <v>14783522</v>
      </c>
      <c r="S2333">
        <v>4013443070.3000002</v>
      </c>
      <c r="T2333">
        <v>128142</v>
      </c>
      <c r="U2333">
        <v>5331359</v>
      </c>
      <c r="V2333">
        <v>36.06</v>
      </c>
      <c r="W2333" s="3">
        <f>StockData[[#This Row],[CLOSE]]-StockData[[#This Row],[PREV. CLOSE]]</f>
        <v>4.8000000000000114</v>
      </c>
      <c r="X2333" s="2">
        <f>IFERROR((StockData[[#This Row],[CLOSE]]-StockData[[#This Row],[PREV. CLOSE]])/StockData[[#This Row],[PREV. CLOSE]],0)</f>
        <v>1.7950635751682917E-2</v>
      </c>
      <c r="Y2333" t="str">
        <f>IF(StockData[[#This Row],[Daily Return %]]&gt;0,"Gain",IF(StockData[[#This Row],[Daily Return %]]&lt;0,"Loss","No Change"))</f>
        <v>Gain</v>
      </c>
    </row>
    <row r="2334" spans="1:25" x14ac:dyDescent="0.3">
      <c r="A2334" s="1">
        <v>45744</v>
      </c>
      <c r="B2334" s="1" t="s">
        <v>2381</v>
      </c>
      <c r="C2334" s="1" t="s">
        <v>76</v>
      </c>
      <c r="D2334">
        <f>MONTH(StockData[[#This Row],[DATE]])</f>
        <v>3</v>
      </c>
      <c r="E2334">
        <v>2025</v>
      </c>
      <c r="F2334" t="s">
        <v>27</v>
      </c>
      <c r="G2334" t="str">
        <f>"Q"&amp;ROUNDUP(StockData[[#This Row],[Month Number]]/3,0)</f>
        <v>Q1</v>
      </c>
      <c r="H2334" s="1" t="s">
        <v>2069</v>
      </c>
      <c r="I2334" s="1" t="s">
        <v>1566</v>
      </c>
      <c r="J2334" t="s">
        <v>30</v>
      </c>
      <c r="K2334">
        <v>271</v>
      </c>
      <c r="L2334">
        <v>271.85000000000002</v>
      </c>
      <c r="M2334">
        <v>261.60000000000002</v>
      </c>
      <c r="N2334">
        <v>272.2</v>
      </c>
      <c r="O2334">
        <v>262.5</v>
      </c>
      <c r="P2334">
        <v>262.25</v>
      </c>
      <c r="Q2334">
        <v>264.88</v>
      </c>
      <c r="R2334">
        <v>14283389</v>
      </c>
      <c r="S2334">
        <v>3783399202.0999999</v>
      </c>
      <c r="T2334">
        <v>124803</v>
      </c>
      <c r="U2334">
        <v>6166255</v>
      </c>
      <c r="V2334">
        <v>43.17</v>
      </c>
      <c r="W2334" s="3">
        <f>StockData[[#This Row],[CLOSE]]-StockData[[#This Row],[PREV. CLOSE]]</f>
        <v>-9.9499999999999886</v>
      </c>
      <c r="X2334" s="2">
        <f>IFERROR((StockData[[#This Row],[CLOSE]]-StockData[[#This Row],[PREV. CLOSE]])/StockData[[#This Row],[PREV. CLOSE]],0)</f>
        <v>-3.6554004408523105E-2</v>
      </c>
      <c r="Y2334" t="str">
        <f>IF(StockData[[#This Row],[Daily Return %]]&gt;0,"Gain",IF(StockData[[#This Row],[Daily Return %]]&lt;0,"Loss","No Change"))</f>
        <v>Loss</v>
      </c>
    </row>
    <row r="2335" spans="1:25" x14ac:dyDescent="0.3">
      <c r="A2335" s="1">
        <v>45748</v>
      </c>
      <c r="B2335" s="1" t="s">
        <v>2382</v>
      </c>
      <c r="C2335" s="1" t="s">
        <v>96</v>
      </c>
      <c r="D2335">
        <f>MONTH(StockData[[#This Row],[DATE]])</f>
        <v>4</v>
      </c>
      <c r="E2335">
        <v>2025</v>
      </c>
      <c r="F2335" t="s">
        <v>97</v>
      </c>
      <c r="G2335" t="str">
        <f>"Q"&amp;ROUNDUP(StockData[[#This Row],[Month Number]]/3,0)</f>
        <v>Q2</v>
      </c>
      <c r="H2335" s="1" t="s">
        <v>2069</v>
      </c>
      <c r="I2335" s="1" t="s">
        <v>1566</v>
      </c>
      <c r="J2335" t="s">
        <v>30</v>
      </c>
      <c r="K2335">
        <v>260.35000000000002</v>
      </c>
      <c r="L2335">
        <v>263</v>
      </c>
      <c r="M2335">
        <v>258.5</v>
      </c>
      <c r="N2335">
        <v>262.25</v>
      </c>
      <c r="O2335">
        <v>262.25</v>
      </c>
      <c r="P2335">
        <v>262.60000000000002</v>
      </c>
      <c r="Q2335">
        <v>261.23</v>
      </c>
      <c r="R2335">
        <v>8388635</v>
      </c>
      <c r="S2335">
        <v>2191324421.0999999</v>
      </c>
      <c r="T2335">
        <v>89708</v>
      </c>
      <c r="U2335">
        <v>3853638</v>
      </c>
      <c r="V2335">
        <v>45.94</v>
      </c>
      <c r="W2335" s="3">
        <f>StockData[[#This Row],[CLOSE]]-StockData[[#This Row],[PREV. CLOSE]]</f>
        <v>0.35000000000002274</v>
      </c>
      <c r="X2335" s="2">
        <f>IFERROR((StockData[[#This Row],[CLOSE]]-StockData[[#This Row],[PREV. CLOSE]])/StockData[[#This Row],[PREV. CLOSE]],0)</f>
        <v>1.3346043851287807E-3</v>
      </c>
      <c r="Y2335" t="str">
        <f>IF(StockData[[#This Row],[Daily Return %]]&gt;0,"Gain",IF(StockData[[#This Row],[Daily Return %]]&lt;0,"Loss","No Change"))</f>
        <v>Gain</v>
      </c>
    </row>
    <row r="2336" spans="1:25" x14ac:dyDescent="0.3">
      <c r="A2336" s="1">
        <v>45749</v>
      </c>
      <c r="B2336" s="1" t="s">
        <v>2383</v>
      </c>
      <c r="C2336" s="1" t="s">
        <v>96</v>
      </c>
      <c r="D2336">
        <f>MONTH(StockData[[#This Row],[DATE]])</f>
        <v>4</v>
      </c>
      <c r="E2336">
        <v>2025</v>
      </c>
      <c r="F2336" t="s">
        <v>97</v>
      </c>
      <c r="G2336" t="str">
        <f>"Q"&amp;ROUNDUP(StockData[[#This Row],[Month Number]]/3,0)</f>
        <v>Q2</v>
      </c>
      <c r="H2336" s="1" t="s">
        <v>2069</v>
      </c>
      <c r="I2336" s="1" t="s">
        <v>1566</v>
      </c>
      <c r="J2336" t="s">
        <v>30</v>
      </c>
      <c r="K2336">
        <v>262.8</v>
      </c>
      <c r="L2336">
        <v>265.55</v>
      </c>
      <c r="M2336">
        <v>261.10000000000002</v>
      </c>
      <c r="N2336">
        <v>262.60000000000002</v>
      </c>
      <c r="O2336">
        <v>263.5</v>
      </c>
      <c r="P2336">
        <v>263.60000000000002</v>
      </c>
      <c r="Q2336">
        <v>263.37</v>
      </c>
      <c r="R2336">
        <v>7136992</v>
      </c>
      <c r="S2336">
        <v>1879684079.8</v>
      </c>
      <c r="T2336">
        <v>65188</v>
      </c>
      <c r="U2336">
        <v>3566910</v>
      </c>
      <c r="V2336">
        <v>49.98</v>
      </c>
      <c r="W2336" s="3">
        <f>StockData[[#This Row],[CLOSE]]-StockData[[#This Row],[PREV. CLOSE]]</f>
        <v>1</v>
      </c>
      <c r="X2336" s="2">
        <f>IFERROR((StockData[[#This Row],[CLOSE]]-StockData[[#This Row],[PREV. CLOSE]])/StockData[[#This Row],[PREV. CLOSE]],0)</f>
        <v>3.8080731150038076E-3</v>
      </c>
      <c r="Y2336" t="str">
        <f>IF(StockData[[#This Row],[Daily Return %]]&gt;0,"Gain",IF(StockData[[#This Row],[Daily Return %]]&lt;0,"Loss","No Change"))</f>
        <v>Gain</v>
      </c>
    </row>
    <row r="2337" spans="1:25" x14ac:dyDescent="0.3">
      <c r="A2337" s="1">
        <v>45750</v>
      </c>
      <c r="B2337" s="1" t="s">
        <v>2384</v>
      </c>
      <c r="C2337" s="1" t="s">
        <v>96</v>
      </c>
      <c r="D2337">
        <f>MONTH(StockData[[#This Row],[DATE]])</f>
        <v>4</v>
      </c>
      <c r="E2337">
        <v>2025</v>
      </c>
      <c r="F2337" t="s">
        <v>97</v>
      </c>
      <c r="G2337" t="str">
        <f>"Q"&amp;ROUNDUP(StockData[[#This Row],[Month Number]]/3,0)</f>
        <v>Q2</v>
      </c>
      <c r="H2337" s="1" t="s">
        <v>2069</v>
      </c>
      <c r="I2337" s="1" t="s">
        <v>1566</v>
      </c>
      <c r="J2337" t="s">
        <v>30</v>
      </c>
      <c r="K2337">
        <v>259.89999999999998</v>
      </c>
      <c r="L2337">
        <v>260.5</v>
      </c>
      <c r="M2337">
        <v>255.3</v>
      </c>
      <c r="N2337">
        <v>263.60000000000002</v>
      </c>
      <c r="O2337">
        <v>256.64999999999998</v>
      </c>
      <c r="P2337">
        <v>256.35000000000002</v>
      </c>
      <c r="Q2337">
        <v>257.42</v>
      </c>
      <c r="R2337">
        <v>12262561</v>
      </c>
      <c r="S2337">
        <v>3156592884.4000001</v>
      </c>
      <c r="T2337">
        <v>126957</v>
      </c>
      <c r="U2337">
        <v>5629950</v>
      </c>
      <c r="V2337">
        <v>45.91</v>
      </c>
      <c r="W2337" s="3">
        <f>StockData[[#This Row],[CLOSE]]-StockData[[#This Row],[PREV. CLOSE]]</f>
        <v>-7.25</v>
      </c>
      <c r="X2337" s="2">
        <f>IFERROR((StockData[[#This Row],[CLOSE]]-StockData[[#This Row],[PREV. CLOSE]])/StockData[[#This Row],[PREV. CLOSE]],0)</f>
        <v>-2.7503793626707129E-2</v>
      </c>
      <c r="Y2337" t="str">
        <f>IF(StockData[[#This Row],[Daily Return %]]&gt;0,"Gain",IF(StockData[[#This Row],[Daily Return %]]&lt;0,"Loss","No Change"))</f>
        <v>Loss</v>
      </c>
    </row>
    <row r="2338" spans="1:25" x14ac:dyDescent="0.3">
      <c r="A2338" s="1">
        <v>45751</v>
      </c>
      <c r="B2338" s="1" t="s">
        <v>2385</v>
      </c>
      <c r="C2338" s="1" t="s">
        <v>96</v>
      </c>
      <c r="D2338">
        <f>MONTH(StockData[[#This Row],[DATE]])</f>
        <v>4</v>
      </c>
      <c r="E2338">
        <v>2025</v>
      </c>
      <c r="F2338" t="s">
        <v>97</v>
      </c>
      <c r="G2338" t="str">
        <f>"Q"&amp;ROUNDUP(StockData[[#This Row],[Month Number]]/3,0)</f>
        <v>Q2</v>
      </c>
      <c r="H2338" s="1" t="s">
        <v>2069</v>
      </c>
      <c r="I2338" s="1" t="s">
        <v>1566</v>
      </c>
      <c r="J2338" t="s">
        <v>30</v>
      </c>
      <c r="K2338">
        <v>253</v>
      </c>
      <c r="L2338">
        <v>253.95</v>
      </c>
      <c r="M2338">
        <v>244.85</v>
      </c>
      <c r="N2338">
        <v>256.35000000000002</v>
      </c>
      <c r="O2338">
        <v>246.95</v>
      </c>
      <c r="P2338">
        <v>246.3</v>
      </c>
      <c r="Q2338">
        <v>247.56</v>
      </c>
      <c r="R2338">
        <v>14639785</v>
      </c>
      <c r="S2338">
        <v>3624185665.5500002</v>
      </c>
      <c r="T2338">
        <v>131920</v>
      </c>
      <c r="U2338">
        <v>7725358</v>
      </c>
      <c r="V2338">
        <v>52.77</v>
      </c>
      <c r="W2338" s="3">
        <f>StockData[[#This Row],[CLOSE]]-StockData[[#This Row],[PREV. CLOSE]]</f>
        <v>-10.050000000000011</v>
      </c>
      <c r="X2338" s="2">
        <f>IFERROR((StockData[[#This Row],[CLOSE]]-StockData[[#This Row],[PREV. CLOSE]])/StockData[[#This Row],[PREV. CLOSE]],0)</f>
        <v>-3.9204212990052702E-2</v>
      </c>
      <c r="Y2338" t="str">
        <f>IF(StockData[[#This Row],[Daily Return %]]&gt;0,"Gain",IF(StockData[[#This Row],[Daily Return %]]&lt;0,"Loss","No Change"))</f>
        <v>Loss</v>
      </c>
    </row>
    <row r="2339" spans="1:25" x14ac:dyDescent="0.3">
      <c r="A2339" s="1">
        <v>45754</v>
      </c>
      <c r="B2339" s="1" t="s">
        <v>2386</v>
      </c>
      <c r="C2339" s="1" t="s">
        <v>96</v>
      </c>
      <c r="D2339">
        <f>MONTH(StockData[[#This Row],[DATE]])</f>
        <v>4</v>
      </c>
      <c r="E2339">
        <v>2025</v>
      </c>
      <c r="F2339" t="s">
        <v>97</v>
      </c>
      <c r="G2339" t="str">
        <f>"Q"&amp;ROUNDUP(StockData[[#This Row],[Month Number]]/3,0)</f>
        <v>Q2</v>
      </c>
      <c r="H2339" s="1" t="s">
        <v>2069</v>
      </c>
      <c r="I2339" s="1" t="s">
        <v>1566</v>
      </c>
      <c r="J2339" t="s">
        <v>30</v>
      </c>
      <c r="K2339">
        <v>231.05</v>
      </c>
      <c r="L2339">
        <v>243.85</v>
      </c>
      <c r="M2339">
        <v>228</v>
      </c>
      <c r="N2339">
        <v>246.3</v>
      </c>
      <c r="O2339">
        <v>243.15</v>
      </c>
      <c r="P2339">
        <v>242.9</v>
      </c>
      <c r="Q2339">
        <v>236.82</v>
      </c>
      <c r="R2339">
        <v>13011904</v>
      </c>
      <c r="S2339">
        <v>3081423050.9000001</v>
      </c>
      <c r="T2339">
        <v>197179</v>
      </c>
      <c r="U2339">
        <v>4255423</v>
      </c>
      <c r="V2339">
        <v>32.700000000000003</v>
      </c>
      <c r="W2339" s="3">
        <f>StockData[[#This Row],[CLOSE]]-StockData[[#This Row],[PREV. CLOSE]]</f>
        <v>-3.4000000000000057</v>
      </c>
      <c r="X2339" s="2">
        <f>IFERROR((StockData[[#This Row],[CLOSE]]-StockData[[#This Row],[PREV. CLOSE]])/StockData[[#This Row],[PREV. CLOSE]],0)</f>
        <v>-1.3804303694681306E-2</v>
      </c>
      <c r="Y2339" t="str">
        <f>IF(StockData[[#This Row],[Daily Return %]]&gt;0,"Gain",IF(StockData[[#This Row],[Daily Return %]]&lt;0,"Loss","No Change"))</f>
        <v>Loss</v>
      </c>
    </row>
    <row r="2340" spans="1:25" x14ac:dyDescent="0.3">
      <c r="A2340" s="1">
        <v>45755</v>
      </c>
      <c r="B2340" s="1" t="s">
        <v>2387</v>
      </c>
      <c r="C2340" s="1" t="s">
        <v>96</v>
      </c>
      <c r="D2340">
        <f>MONTH(StockData[[#This Row],[DATE]])</f>
        <v>4</v>
      </c>
      <c r="E2340">
        <v>2025</v>
      </c>
      <c r="F2340" t="s">
        <v>97</v>
      </c>
      <c r="G2340" t="str">
        <f>"Q"&amp;ROUNDUP(StockData[[#This Row],[Month Number]]/3,0)</f>
        <v>Q2</v>
      </c>
      <c r="H2340" s="1" t="s">
        <v>2069</v>
      </c>
      <c r="I2340" s="1" t="s">
        <v>1566</v>
      </c>
      <c r="J2340" t="s">
        <v>30</v>
      </c>
      <c r="K2340">
        <v>244.75</v>
      </c>
      <c r="L2340">
        <v>249.5</v>
      </c>
      <c r="M2340">
        <v>243.85</v>
      </c>
      <c r="N2340">
        <v>242.9</v>
      </c>
      <c r="O2340">
        <v>247.2</v>
      </c>
      <c r="P2340">
        <v>247.25</v>
      </c>
      <c r="Q2340">
        <v>246.66</v>
      </c>
      <c r="R2340">
        <v>13806651</v>
      </c>
      <c r="S2340">
        <v>3405576991.3499999</v>
      </c>
      <c r="T2340">
        <v>97863</v>
      </c>
      <c r="U2340">
        <v>6548993</v>
      </c>
      <c r="V2340">
        <v>47.43</v>
      </c>
      <c r="W2340" s="3">
        <f>StockData[[#This Row],[CLOSE]]-StockData[[#This Row],[PREV. CLOSE]]</f>
        <v>4.3499999999999943</v>
      </c>
      <c r="X2340" s="2">
        <f>IFERROR((StockData[[#This Row],[CLOSE]]-StockData[[#This Row],[PREV. CLOSE]])/StockData[[#This Row],[PREV. CLOSE]],0)</f>
        <v>1.7908604363935751E-2</v>
      </c>
      <c r="Y2340" t="str">
        <f>IF(StockData[[#This Row],[Daily Return %]]&gt;0,"Gain",IF(StockData[[#This Row],[Daily Return %]]&lt;0,"Loss","No Change"))</f>
        <v>Gain</v>
      </c>
    </row>
    <row r="2341" spans="1:25" x14ac:dyDescent="0.3">
      <c r="A2341" s="1">
        <v>45756</v>
      </c>
      <c r="B2341" s="1" t="s">
        <v>2388</v>
      </c>
      <c r="C2341" s="1" t="s">
        <v>96</v>
      </c>
      <c r="D2341">
        <f>MONTH(StockData[[#This Row],[DATE]])</f>
        <v>4</v>
      </c>
      <c r="E2341">
        <v>2025</v>
      </c>
      <c r="F2341" t="s">
        <v>97</v>
      </c>
      <c r="G2341" t="str">
        <f>"Q"&amp;ROUNDUP(StockData[[#This Row],[Month Number]]/3,0)</f>
        <v>Q2</v>
      </c>
      <c r="H2341" s="1" t="s">
        <v>2069</v>
      </c>
      <c r="I2341" s="1" t="s">
        <v>1566</v>
      </c>
      <c r="J2341" t="s">
        <v>30</v>
      </c>
      <c r="K2341">
        <v>240.7</v>
      </c>
      <c r="L2341">
        <v>242.3</v>
      </c>
      <c r="M2341">
        <v>234</v>
      </c>
      <c r="N2341">
        <v>247.25</v>
      </c>
      <c r="O2341">
        <v>236.8</v>
      </c>
      <c r="P2341">
        <v>236.65</v>
      </c>
      <c r="Q2341">
        <v>236.45</v>
      </c>
      <c r="R2341">
        <v>19063559</v>
      </c>
      <c r="S2341">
        <v>4507591286.1999998</v>
      </c>
      <c r="T2341">
        <v>177126</v>
      </c>
      <c r="U2341">
        <v>6613169</v>
      </c>
      <c r="V2341">
        <v>34.69</v>
      </c>
      <c r="W2341" s="3">
        <f>StockData[[#This Row],[CLOSE]]-StockData[[#This Row],[PREV. CLOSE]]</f>
        <v>-10.599999999999994</v>
      </c>
      <c r="X2341" s="2">
        <f>IFERROR((StockData[[#This Row],[CLOSE]]-StockData[[#This Row],[PREV. CLOSE]])/StockData[[#This Row],[PREV. CLOSE]],0)</f>
        <v>-4.2871587462082889E-2</v>
      </c>
      <c r="Y2341" t="str">
        <f>IF(StockData[[#This Row],[Daily Return %]]&gt;0,"Gain",IF(StockData[[#This Row],[Daily Return %]]&lt;0,"Loss","No Change"))</f>
        <v>Loss</v>
      </c>
    </row>
    <row r="2342" spans="1:25" x14ac:dyDescent="0.3">
      <c r="A2342" s="1">
        <v>45758</v>
      </c>
      <c r="B2342" s="1" t="s">
        <v>2389</v>
      </c>
      <c r="C2342" s="1" t="s">
        <v>96</v>
      </c>
      <c r="D2342">
        <f>MONTH(StockData[[#This Row],[DATE]])</f>
        <v>4</v>
      </c>
      <c r="E2342">
        <v>2025</v>
      </c>
      <c r="F2342" t="s">
        <v>97</v>
      </c>
      <c r="G2342" t="str">
        <f>"Q"&amp;ROUNDUP(StockData[[#This Row],[Month Number]]/3,0)</f>
        <v>Q2</v>
      </c>
      <c r="H2342" s="1" t="s">
        <v>2069</v>
      </c>
      <c r="I2342" s="1" t="s">
        <v>1566</v>
      </c>
      <c r="J2342" t="s">
        <v>30</v>
      </c>
      <c r="K2342">
        <v>245</v>
      </c>
      <c r="L2342">
        <v>245</v>
      </c>
      <c r="M2342">
        <v>238.35</v>
      </c>
      <c r="N2342">
        <v>236.65</v>
      </c>
      <c r="O2342">
        <v>240.4</v>
      </c>
      <c r="P2342">
        <v>239.75</v>
      </c>
      <c r="Q2342">
        <v>240.83</v>
      </c>
      <c r="R2342">
        <v>11205821</v>
      </c>
      <c r="S2342">
        <v>2698646786.8000002</v>
      </c>
      <c r="T2342">
        <v>112385</v>
      </c>
      <c r="U2342">
        <v>4965566</v>
      </c>
      <c r="V2342">
        <v>44.31</v>
      </c>
      <c r="W2342" s="3">
        <f>StockData[[#This Row],[CLOSE]]-StockData[[#This Row],[PREV. CLOSE]]</f>
        <v>3.0999999999999943</v>
      </c>
      <c r="X2342" s="2">
        <f>IFERROR((StockData[[#This Row],[CLOSE]]-StockData[[#This Row],[PREV. CLOSE]])/StockData[[#This Row],[PREV. CLOSE]],0)</f>
        <v>1.3099514050285206E-2</v>
      </c>
      <c r="Y2342" t="str">
        <f>IF(StockData[[#This Row],[Daily Return %]]&gt;0,"Gain",IF(StockData[[#This Row],[Daily Return %]]&lt;0,"Loss","No Change"))</f>
        <v>Gain</v>
      </c>
    </row>
    <row r="2343" spans="1:25" x14ac:dyDescent="0.3">
      <c r="A2343" s="1">
        <v>45762</v>
      </c>
      <c r="B2343" s="1" t="s">
        <v>2390</v>
      </c>
      <c r="C2343" s="1" t="s">
        <v>96</v>
      </c>
      <c r="D2343">
        <f>MONTH(StockData[[#This Row],[DATE]])</f>
        <v>4</v>
      </c>
      <c r="E2343">
        <v>2025</v>
      </c>
      <c r="F2343" t="s">
        <v>97</v>
      </c>
      <c r="G2343" t="str">
        <f>"Q"&amp;ROUNDUP(StockData[[#This Row],[Month Number]]/3,0)</f>
        <v>Q2</v>
      </c>
      <c r="H2343" s="1" t="s">
        <v>2069</v>
      </c>
      <c r="I2343" s="1" t="s">
        <v>1566</v>
      </c>
      <c r="J2343" t="s">
        <v>30</v>
      </c>
      <c r="K2343">
        <v>245.05</v>
      </c>
      <c r="L2343">
        <v>245.05</v>
      </c>
      <c r="M2343">
        <v>241.35</v>
      </c>
      <c r="N2343">
        <v>239.75</v>
      </c>
      <c r="O2343">
        <v>244.4</v>
      </c>
      <c r="P2343">
        <v>244</v>
      </c>
      <c r="Q2343">
        <v>243.17</v>
      </c>
      <c r="R2343">
        <v>10694621</v>
      </c>
      <c r="S2343">
        <v>2600599365.4499998</v>
      </c>
      <c r="T2343">
        <v>92233</v>
      </c>
      <c r="U2343">
        <v>6196436</v>
      </c>
      <c r="V2343">
        <v>57.94</v>
      </c>
      <c r="W2343" s="3">
        <f>StockData[[#This Row],[CLOSE]]-StockData[[#This Row],[PREV. CLOSE]]</f>
        <v>4.25</v>
      </c>
      <c r="X2343" s="2">
        <f>IFERROR((StockData[[#This Row],[CLOSE]]-StockData[[#This Row],[PREV. CLOSE]])/StockData[[#This Row],[PREV. CLOSE]],0)</f>
        <v>1.7726798748696558E-2</v>
      </c>
      <c r="Y2343" t="str">
        <f>IF(StockData[[#This Row],[Daily Return %]]&gt;0,"Gain",IF(StockData[[#This Row],[Daily Return %]]&lt;0,"Loss","No Change"))</f>
        <v>Gain</v>
      </c>
    </row>
    <row r="2344" spans="1:25" x14ac:dyDescent="0.3">
      <c r="A2344" s="1">
        <v>45763</v>
      </c>
      <c r="B2344" s="1" t="s">
        <v>2391</v>
      </c>
      <c r="C2344" s="1" t="s">
        <v>96</v>
      </c>
      <c r="D2344">
        <f>MONTH(StockData[[#This Row],[DATE]])</f>
        <v>4</v>
      </c>
      <c r="E2344">
        <v>2025</v>
      </c>
      <c r="F2344" t="s">
        <v>97</v>
      </c>
      <c r="G2344" t="str">
        <f>"Q"&amp;ROUNDUP(StockData[[#This Row],[Month Number]]/3,0)</f>
        <v>Q2</v>
      </c>
      <c r="H2344" s="1" t="s">
        <v>2069</v>
      </c>
      <c r="I2344" s="1" t="s">
        <v>1566</v>
      </c>
      <c r="J2344" t="s">
        <v>30</v>
      </c>
      <c r="K2344">
        <v>244</v>
      </c>
      <c r="L2344">
        <v>248.45</v>
      </c>
      <c r="M2344">
        <v>241.2</v>
      </c>
      <c r="N2344">
        <v>244</v>
      </c>
      <c r="O2344">
        <v>247.6</v>
      </c>
      <c r="P2344">
        <v>247.65</v>
      </c>
      <c r="Q2344">
        <v>245.26</v>
      </c>
      <c r="R2344">
        <v>16203319</v>
      </c>
      <c r="S2344">
        <v>3974009697.25</v>
      </c>
      <c r="T2344">
        <v>130894</v>
      </c>
      <c r="U2344">
        <v>7995046</v>
      </c>
      <c r="V2344">
        <v>49.34</v>
      </c>
      <c r="W2344" s="3">
        <f>StockData[[#This Row],[CLOSE]]-StockData[[#This Row],[PREV. CLOSE]]</f>
        <v>3.6500000000000057</v>
      </c>
      <c r="X2344" s="2">
        <f>IFERROR((StockData[[#This Row],[CLOSE]]-StockData[[#This Row],[PREV. CLOSE]])/StockData[[#This Row],[PREV. CLOSE]],0)</f>
        <v>1.4959016393442647E-2</v>
      </c>
      <c r="Y2344" t="str">
        <f>IF(StockData[[#This Row],[Daily Return %]]&gt;0,"Gain",IF(StockData[[#This Row],[Daily Return %]]&lt;0,"Loss","No Change"))</f>
        <v>Gain</v>
      </c>
    </row>
    <row r="2345" spans="1:25" x14ac:dyDescent="0.3">
      <c r="A2345" s="1">
        <v>45764</v>
      </c>
      <c r="B2345" s="1" t="s">
        <v>2392</v>
      </c>
      <c r="C2345" s="1" t="s">
        <v>96</v>
      </c>
      <c r="D2345">
        <f>MONTH(StockData[[#This Row],[DATE]])</f>
        <v>4</v>
      </c>
      <c r="E2345">
        <v>2025</v>
      </c>
      <c r="F2345" t="s">
        <v>97</v>
      </c>
      <c r="G2345" t="str">
        <f>"Q"&amp;ROUNDUP(StockData[[#This Row],[Month Number]]/3,0)</f>
        <v>Q2</v>
      </c>
      <c r="H2345" s="1" t="s">
        <v>2069</v>
      </c>
      <c r="I2345" s="1" t="s">
        <v>1566</v>
      </c>
      <c r="J2345" t="s">
        <v>30</v>
      </c>
      <c r="K2345">
        <v>235</v>
      </c>
      <c r="L2345">
        <v>237.8</v>
      </c>
      <c r="M2345">
        <v>232.15</v>
      </c>
      <c r="N2345">
        <v>247.65</v>
      </c>
      <c r="O2345">
        <v>237.4</v>
      </c>
      <c r="P2345">
        <v>236.9</v>
      </c>
      <c r="Q2345">
        <v>235</v>
      </c>
      <c r="R2345">
        <v>54875421</v>
      </c>
      <c r="S2345">
        <v>12895982492.15</v>
      </c>
      <c r="T2345">
        <v>383213</v>
      </c>
      <c r="U2345">
        <v>17260178</v>
      </c>
      <c r="V2345">
        <v>31.45</v>
      </c>
      <c r="W2345" s="3">
        <f>StockData[[#This Row],[CLOSE]]-StockData[[#This Row],[PREV. CLOSE]]</f>
        <v>-10.75</v>
      </c>
      <c r="X2345" s="2">
        <f>IFERROR((StockData[[#This Row],[CLOSE]]-StockData[[#This Row],[PREV. CLOSE]])/StockData[[#This Row],[PREV. CLOSE]],0)</f>
        <v>-4.3408035534019784E-2</v>
      </c>
      <c r="Y2345" t="str">
        <f>IF(StockData[[#This Row],[Daily Return %]]&gt;0,"Gain",IF(StockData[[#This Row],[Daily Return %]]&lt;0,"Loss","No Change"))</f>
        <v>Loss</v>
      </c>
    </row>
    <row r="2346" spans="1:25" x14ac:dyDescent="0.3">
      <c r="A2346" s="1">
        <v>45768</v>
      </c>
      <c r="B2346" s="1" t="s">
        <v>2393</v>
      </c>
      <c r="C2346" s="1" t="s">
        <v>96</v>
      </c>
      <c r="D2346">
        <f>MONTH(StockData[[#This Row],[DATE]])</f>
        <v>4</v>
      </c>
      <c r="E2346">
        <v>2025</v>
      </c>
      <c r="F2346" t="s">
        <v>97</v>
      </c>
      <c r="G2346" t="str">
        <f>"Q"&amp;ROUNDUP(StockData[[#This Row],[Month Number]]/3,0)</f>
        <v>Q2</v>
      </c>
      <c r="H2346" s="1" t="s">
        <v>2069</v>
      </c>
      <c r="I2346" s="1" t="s">
        <v>1566</v>
      </c>
      <c r="J2346" t="s">
        <v>30</v>
      </c>
      <c r="K2346">
        <v>237.4</v>
      </c>
      <c r="L2346">
        <v>240.8</v>
      </c>
      <c r="M2346">
        <v>237.4</v>
      </c>
      <c r="N2346">
        <v>236.9</v>
      </c>
      <c r="O2346">
        <v>238.3</v>
      </c>
      <c r="P2346">
        <v>238.45</v>
      </c>
      <c r="Q2346">
        <v>239.13</v>
      </c>
      <c r="R2346">
        <v>16298364</v>
      </c>
      <c r="S2346">
        <v>3897401354.9000001</v>
      </c>
      <c r="T2346">
        <v>130844</v>
      </c>
      <c r="U2346">
        <v>5880110</v>
      </c>
      <c r="V2346">
        <v>36.08</v>
      </c>
      <c r="W2346" s="3">
        <f>StockData[[#This Row],[CLOSE]]-StockData[[#This Row],[PREV. CLOSE]]</f>
        <v>1.5499999999999829</v>
      </c>
      <c r="X2346" s="2">
        <f>IFERROR((StockData[[#This Row],[CLOSE]]-StockData[[#This Row],[PREV. CLOSE]])/StockData[[#This Row],[PREV. CLOSE]],0)</f>
        <v>6.5428450823131401E-3</v>
      </c>
      <c r="Y2346" t="str">
        <f>IF(StockData[[#This Row],[Daily Return %]]&gt;0,"Gain",IF(StockData[[#This Row],[Daily Return %]]&lt;0,"Loss","No Change"))</f>
        <v>Gain</v>
      </c>
    </row>
    <row r="2347" spans="1:25" x14ac:dyDescent="0.3">
      <c r="A2347" s="1">
        <v>45769</v>
      </c>
      <c r="B2347" s="1" t="s">
        <v>2394</v>
      </c>
      <c r="C2347" s="1" t="s">
        <v>96</v>
      </c>
      <c r="D2347">
        <f>MONTH(StockData[[#This Row],[DATE]])</f>
        <v>4</v>
      </c>
      <c r="E2347">
        <v>2025</v>
      </c>
      <c r="F2347" t="s">
        <v>97</v>
      </c>
      <c r="G2347" t="str">
        <f>"Q"&amp;ROUNDUP(StockData[[#This Row],[Month Number]]/3,0)</f>
        <v>Q2</v>
      </c>
      <c r="H2347" s="1" t="s">
        <v>2069</v>
      </c>
      <c r="I2347" s="1" t="s">
        <v>1566</v>
      </c>
      <c r="J2347" t="s">
        <v>30</v>
      </c>
      <c r="K2347">
        <v>238.45</v>
      </c>
      <c r="L2347">
        <v>239</v>
      </c>
      <c r="M2347">
        <v>233.5</v>
      </c>
      <c r="N2347">
        <v>238.45</v>
      </c>
      <c r="O2347">
        <v>234</v>
      </c>
      <c r="P2347">
        <v>234.15</v>
      </c>
      <c r="Q2347">
        <v>235.75</v>
      </c>
      <c r="R2347">
        <v>18367713</v>
      </c>
      <c r="S2347">
        <v>4330216049.6499996</v>
      </c>
      <c r="T2347">
        <v>140022</v>
      </c>
      <c r="U2347">
        <v>10433224</v>
      </c>
      <c r="V2347">
        <v>56.8</v>
      </c>
      <c r="W2347" s="3">
        <f>StockData[[#This Row],[CLOSE]]-StockData[[#This Row],[PREV. CLOSE]]</f>
        <v>-4.2999999999999829</v>
      </c>
      <c r="X2347" s="2">
        <f>IFERROR((StockData[[#This Row],[CLOSE]]-StockData[[#This Row],[PREV. CLOSE]])/StockData[[#This Row],[PREV. CLOSE]],0)</f>
        <v>-1.8033130635353254E-2</v>
      </c>
      <c r="Y2347" t="str">
        <f>IF(StockData[[#This Row],[Daily Return %]]&gt;0,"Gain",IF(StockData[[#This Row],[Daily Return %]]&lt;0,"Loss","No Change"))</f>
        <v>Loss</v>
      </c>
    </row>
    <row r="2348" spans="1:25" x14ac:dyDescent="0.3">
      <c r="A2348" s="1">
        <v>45770</v>
      </c>
      <c r="B2348" s="1" t="s">
        <v>2395</v>
      </c>
      <c r="C2348" s="1" t="s">
        <v>96</v>
      </c>
      <c r="D2348">
        <f>MONTH(StockData[[#This Row],[DATE]])</f>
        <v>4</v>
      </c>
      <c r="E2348">
        <v>2025</v>
      </c>
      <c r="F2348" t="s">
        <v>97</v>
      </c>
      <c r="G2348" t="str">
        <f>"Q"&amp;ROUNDUP(StockData[[#This Row],[Month Number]]/3,0)</f>
        <v>Q2</v>
      </c>
      <c r="H2348" s="1" t="s">
        <v>2069</v>
      </c>
      <c r="I2348" s="1" t="s">
        <v>1566</v>
      </c>
      <c r="J2348" t="s">
        <v>30</v>
      </c>
      <c r="K2348">
        <v>237.2</v>
      </c>
      <c r="L2348">
        <v>245.35</v>
      </c>
      <c r="M2348">
        <v>236.1</v>
      </c>
      <c r="N2348">
        <v>234.15</v>
      </c>
      <c r="O2348">
        <v>243.2</v>
      </c>
      <c r="P2348">
        <v>243.6</v>
      </c>
      <c r="Q2348">
        <v>241.27</v>
      </c>
      <c r="R2348">
        <v>31898042</v>
      </c>
      <c r="S2348">
        <v>7696095615.4499998</v>
      </c>
      <c r="T2348">
        <v>193934</v>
      </c>
      <c r="U2348">
        <v>14867306</v>
      </c>
      <c r="V2348">
        <v>46.61</v>
      </c>
      <c r="W2348" s="3">
        <f>StockData[[#This Row],[CLOSE]]-StockData[[#This Row],[PREV. CLOSE]]</f>
        <v>9.4499999999999886</v>
      </c>
      <c r="X2348" s="2">
        <f>IFERROR((StockData[[#This Row],[CLOSE]]-StockData[[#This Row],[PREV. CLOSE]])/StockData[[#This Row],[PREV. CLOSE]],0)</f>
        <v>4.0358744394618784E-2</v>
      </c>
      <c r="Y2348" t="str">
        <f>IF(StockData[[#This Row],[Daily Return %]]&gt;0,"Gain",IF(StockData[[#This Row],[Daily Return %]]&lt;0,"Loss","No Change"))</f>
        <v>Gain</v>
      </c>
    </row>
    <row r="2349" spans="1:25" x14ac:dyDescent="0.3">
      <c r="A2349" s="1">
        <v>45771</v>
      </c>
      <c r="B2349" s="1" t="s">
        <v>2396</v>
      </c>
      <c r="C2349" s="1" t="s">
        <v>96</v>
      </c>
      <c r="D2349">
        <f>MONTH(StockData[[#This Row],[DATE]])</f>
        <v>4</v>
      </c>
      <c r="E2349">
        <v>2025</v>
      </c>
      <c r="F2349" t="s">
        <v>97</v>
      </c>
      <c r="G2349" t="str">
        <f>"Q"&amp;ROUNDUP(StockData[[#This Row],[Month Number]]/3,0)</f>
        <v>Q2</v>
      </c>
      <c r="H2349" s="1" t="s">
        <v>2069</v>
      </c>
      <c r="I2349" s="1" t="s">
        <v>1566</v>
      </c>
      <c r="J2349" t="s">
        <v>30</v>
      </c>
      <c r="K2349">
        <v>244.8</v>
      </c>
      <c r="L2349">
        <v>245.15</v>
      </c>
      <c r="M2349">
        <v>241.5</v>
      </c>
      <c r="N2349">
        <v>243.6</v>
      </c>
      <c r="O2349">
        <v>242.7</v>
      </c>
      <c r="P2349">
        <v>242.75</v>
      </c>
      <c r="Q2349">
        <v>243.06</v>
      </c>
      <c r="R2349">
        <v>23000820</v>
      </c>
      <c r="S2349">
        <v>5590535982.1000004</v>
      </c>
      <c r="T2349">
        <v>128941</v>
      </c>
      <c r="U2349">
        <v>12093249</v>
      </c>
      <c r="V2349">
        <v>52.58</v>
      </c>
      <c r="W2349" s="3">
        <f>StockData[[#This Row],[CLOSE]]-StockData[[#This Row],[PREV. CLOSE]]</f>
        <v>-0.84999999999999432</v>
      </c>
      <c r="X2349" s="2">
        <f>IFERROR((StockData[[#This Row],[CLOSE]]-StockData[[#This Row],[PREV. CLOSE]])/StockData[[#This Row],[PREV. CLOSE]],0)</f>
        <v>-3.4893267651888108E-3</v>
      </c>
      <c r="Y2349" t="str">
        <f>IF(StockData[[#This Row],[Daily Return %]]&gt;0,"Gain",IF(StockData[[#This Row],[Daily Return %]]&lt;0,"Loss","No Change"))</f>
        <v>Loss</v>
      </c>
    </row>
    <row r="2350" spans="1:25" x14ac:dyDescent="0.3">
      <c r="A2350" s="1">
        <v>45772</v>
      </c>
      <c r="B2350" s="1" t="s">
        <v>2397</v>
      </c>
      <c r="C2350" s="1" t="s">
        <v>96</v>
      </c>
      <c r="D2350">
        <f>MONTH(StockData[[#This Row],[DATE]])</f>
        <v>4</v>
      </c>
      <c r="E2350">
        <v>2025</v>
      </c>
      <c r="F2350" t="s">
        <v>97</v>
      </c>
      <c r="G2350" t="str">
        <f>"Q"&amp;ROUNDUP(StockData[[#This Row],[Month Number]]/3,0)</f>
        <v>Q2</v>
      </c>
      <c r="H2350" s="1" t="s">
        <v>2069</v>
      </c>
      <c r="I2350" s="1" t="s">
        <v>1566</v>
      </c>
      <c r="J2350" t="s">
        <v>30</v>
      </c>
      <c r="K2350">
        <v>243.95</v>
      </c>
      <c r="L2350">
        <v>246.15</v>
      </c>
      <c r="M2350">
        <v>238.05</v>
      </c>
      <c r="N2350">
        <v>242.75</v>
      </c>
      <c r="O2350">
        <v>240.5</v>
      </c>
      <c r="P2350">
        <v>240.9</v>
      </c>
      <c r="Q2350">
        <v>241.42</v>
      </c>
      <c r="R2350">
        <v>16620430</v>
      </c>
      <c r="S2350">
        <v>4012463415.3499999</v>
      </c>
      <c r="T2350">
        <v>111293</v>
      </c>
      <c r="U2350">
        <v>6404006</v>
      </c>
      <c r="V2350">
        <v>38.53</v>
      </c>
      <c r="W2350" s="3">
        <f>StockData[[#This Row],[CLOSE]]-StockData[[#This Row],[PREV. CLOSE]]</f>
        <v>-1.8499999999999943</v>
      </c>
      <c r="X2350" s="2">
        <f>IFERROR((StockData[[#This Row],[CLOSE]]-StockData[[#This Row],[PREV. CLOSE]])/StockData[[#This Row],[PREV. CLOSE]],0)</f>
        <v>-7.6210092687950329E-3</v>
      </c>
      <c r="Y2350" t="str">
        <f>IF(StockData[[#This Row],[Daily Return %]]&gt;0,"Gain",IF(StockData[[#This Row],[Daily Return %]]&lt;0,"Loss","No Change"))</f>
        <v>Loss</v>
      </c>
    </row>
    <row r="2351" spans="1:25" x14ac:dyDescent="0.3">
      <c r="A2351" s="1">
        <v>45775</v>
      </c>
      <c r="B2351" s="1" t="s">
        <v>2398</v>
      </c>
      <c r="C2351" s="1" t="s">
        <v>96</v>
      </c>
      <c r="D2351">
        <f>MONTH(StockData[[#This Row],[DATE]])</f>
        <v>4</v>
      </c>
      <c r="E2351">
        <v>2025</v>
      </c>
      <c r="F2351" t="s">
        <v>97</v>
      </c>
      <c r="G2351" t="str">
        <f>"Q"&amp;ROUNDUP(StockData[[#This Row],[Month Number]]/3,0)</f>
        <v>Q2</v>
      </c>
      <c r="H2351" s="1" t="s">
        <v>2069</v>
      </c>
      <c r="I2351" s="1" t="s">
        <v>1566</v>
      </c>
      <c r="J2351" t="s">
        <v>30</v>
      </c>
      <c r="K2351">
        <v>240.5</v>
      </c>
      <c r="L2351">
        <v>241.95</v>
      </c>
      <c r="M2351">
        <v>238.75</v>
      </c>
      <c r="N2351">
        <v>240.9</v>
      </c>
      <c r="O2351">
        <v>240.7</v>
      </c>
      <c r="P2351">
        <v>240.5</v>
      </c>
      <c r="Q2351">
        <v>240.47</v>
      </c>
      <c r="R2351">
        <v>14218414</v>
      </c>
      <c r="S2351">
        <v>3419038037.8499999</v>
      </c>
      <c r="T2351">
        <v>85423</v>
      </c>
      <c r="U2351">
        <v>8173430</v>
      </c>
      <c r="V2351">
        <v>57.48</v>
      </c>
      <c r="W2351" s="3">
        <f>StockData[[#This Row],[CLOSE]]-StockData[[#This Row],[PREV. CLOSE]]</f>
        <v>-0.40000000000000568</v>
      </c>
      <c r="X2351" s="2">
        <f>IFERROR((StockData[[#This Row],[CLOSE]]-StockData[[#This Row],[PREV. CLOSE]])/StockData[[#This Row],[PREV. CLOSE]],0)</f>
        <v>-1.6604400166044238E-3</v>
      </c>
      <c r="Y2351" t="str">
        <f>IF(StockData[[#This Row],[Daily Return %]]&gt;0,"Gain",IF(StockData[[#This Row],[Daily Return %]]&lt;0,"Loss","No Change"))</f>
        <v>Loss</v>
      </c>
    </row>
    <row r="2352" spans="1:25" x14ac:dyDescent="0.3">
      <c r="A2352" s="1">
        <v>45776</v>
      </c>
      <c r="B2352" s="1" t="s">
        <v>2399</v>
      </c>
      <c r="C2352" s="1" t="s">
        <v>96</v>
      </c>
      <c r="D2352">
        <f>MONTH(StockData[[#This Row],[DATE]])</f>
        <v>4</v>
      </c>
      <c r="E2352">
        <v>2025</v>
      </c>
      <c r="F2352" t="s">
        <v>97</v>
      </c>
      <c r="G2352" t="str">
        <f>"Q"&amp;ROUNDUP(StockData[[#This Row],[Month Number]]/3,0)</f>
        <v>Q2</v>
      </c>
      <c r="H2352" s="1" t="s">
        <v>2069</v>
      </c>
      <c r="I2352" s="1" t="s">
        <v>1566</v>
      </c>
      <c r="J2352" t="s">
        <v>30</v>
      </c>
      <c r="K2352">
        <v>241.6</v>
      </c>
      <c r="L2352">
        <v>243.6</v>
      </c>
      <c r="M2352">
        <v>239.85</v>
      </c>
      <c r="N2352">
        <v>240.5</v>
      </c>
      <c r="O2352">
        <v>241.75</v>
      </c>
      <c r="P2352">
        <v>241.4</v>
      </c>
      <c r="Q2352">
        <v>241.71</v>
      </c>
      <c r="R2352">
        <v>16647246</v>
      </c>
      <c r="S2352">
        <v>4023826273.5999999</v>
      </c>
      <c r="T2352">
        <v>107681</v>
      </c>
      <c r="U2352">
        <v>9554861</v>
      </c>
      <c r="V2352">
        <v>57.4</v>
      </c>
      <c r="W2352" s="3">
        <f>StockData[[#This Row],[CLOSE]]-StockData[[#This Row],[PREV. CLOSE]]</f>
        <v>0.90000000000000568</v>
      </c>
      <c r="X2352" s="2">
        <f>IFERROR((StockData[[#This Row],[CLOSE]]-StockData[[#This Row],[PREV. CLOSE]])/StockData[[#This Row],[PREV. CLOSE]],0)</f>
        <v>3.7422037422037658E-3</v>
      </c>
      <c r="Y2352" t="str">
        <f>IF(StockData[[#This Row],[Daily Return %]]&gt;0,"Gain",IF(StockData[[#This Row],[Daily Return %]]&lt;0,"Loss","No Change"))</f>
        <v>Gain</v>
      </c>
    </row>
    <row r="2353" spans="1:25" x14ac:dyDescent="0.3">
      <c r="A2353" s="1">
        <v>45777</v>
      </c>
      <c r="B2353" s="1" t="s">
        <v>2400</v>
      </c>
      <c r="C2353" s="1" t="s">
        <v>96</v>
      </c>
      <c r="D2353">
        <f>MONTH(StockData[[#This Row],[DATE]])</f>
        <v>4</v>
      </c>
      <c r="E2353">
        <v>2025</v>
      </c>
      <c r="F2353" t="s">
        <v>97</v>
      </c>
      <c r="G2353" t="str">
        <f>"Q"&amp;ROUNDUP(StockData[[#This Row],[Month Number]]/3,0)</f>
        <v>Q2</v>
      </c>
      <c r="H2353" s="1" t="s">
        <v>2069</v>
      </c>
      <c r="I2353" s="1" t="s">
        <v>1566</v>
      </c>
      <c r="J2353" t="s">
        <v>30</v>
      </c>
      <c r="K2353">
        <v>241.55</v>
      </c>
      <c r="L2353">
        <v>243.4</v>
      </c>
      <c r="M2353">
        <v>239.2</v>
      </c>
      <c r="N2353">
        <v>241.4</v>
      </c>
      <c r="O2353">
        <v>240.8</v>
      </c>
      <c r="P2353">
        <v>241.5</v>
      </c>
      <c r="Q2353">
        <v>241.15</v>
      </c>
      <c r="R2353">
        <v>14206640</v>
      </c>
      <c r="S2353">
        <v>3425952066.6999998</v>
      </c>
      <c r="T2353">
        <v>93233</v>
      </c>
      <c r="U2353">
        <v>8663980</v>
      </c>
      <c r="V2353">
        <v>60.99</v>
      </c>
      <c r="W2353" s="3">
        <f>StockData[[#This Row],[CLOSE]]-StockData[[#This Row],[PREV. CLOSE]]</f>
        <v>9.9999999999994316E-2</v>
      </c>
      <c r="X2353" s="2">
        <f>IFERROR((StockData[[#This Row],[CLOSE]]-StockData[[#This Row],[PREV. CLOSE]])/StockData[[#This Row],[PREV. CLOSE]],0)</f>
        <v>4.1425020712508001E-4</v>
      </c>
      <c r="Y2353" t="str">
        <f>IF(StockData[[#This Row],[Daily Return %]]&gt;0,"Gain",IF(StockData[[#This Row],[Daily Return %]]&lt;0,"Loss","No Change"))</f>
        <v>Gain</v>
      </c>
    </row>
    <row r="2354" spans="1:25" x14ac:dyDescent="0.3">
      <c r="A2354" s="1">
        <v>45779</v>
      </c>
      <c r="B2354" s="1" t="s">
        <v>2401</v>
      </c>
      <c r="C2354" s="1" t="s">
        <v>119</v>
      </c>
      <c r="D2354">
        <f>MONTH(StockData[[#This Row],[DATE]])</f>
        <v>5</v>
      </c>
      <c r="E2354">
        <v>2025</v>
      </c>
      <c r="F2354" t="s">
        <v>97</v>
      </c>
      <c r="G2354" t="str">
        <f>"Q"&amp;ROUNDUP(StockData[[#This Row],[Month Number]]/3,0)</f>
        <v>Q2</v>
      </c>
      <c r="H2354" s="1" t="s">
        <v>2069</v>
      </c>
      <c r="I2354" s="1" t="s">
        <v>1566</v>
      </c>
      <c r="J2354" t="s">
        <v>30</v>
      </c>
      <c r="K2354">
        <v>242.04</v>
      </c>
      <c r="L2354">
        <v>245.8</v>
      </c>
      <c r="M2354">
        <v>240.75</v>
      </c>
      <c r="N2354">
        <v>241.5</v>
      </c>
      <c r="O2354">
        <v>242.5</v>
      </c>
      <c r="P2354">
        <v>242.87</v>
      </c>
      <c r="Q2354">
        <v>243.16</v>
      </c>
      <c r="R2354">
        <v>14411726</v>
      </c>
      <c r="S2354">
        <v>3504283638.8099999</v>
      </c>
      <c r="T2354">
        <v>104403</v>
      </c>
      <c r="U2354">
        <v>6729049</v>
      </c>
      <c r="V2354">
        <v>46.69</v>
      </c>
      <c r="W2354" s="3">
        <f>StockData[[#This Row],[CLOSE]]-StockData[[#This Row],[PREV. CLOSE]]</f>
        <v>1.3700000000000045</v>
      </c>
      <c r="X2354" s="2">
        <f>IFERROR((StockData[[#This Row],[CLOSE]]-StockData[[#This Row],[PREV. CLOSE]])/StockData[[#This Row],[PREV. CLOSE]],0)</f>
        <v>5.6728778467909089E-3</v>
      </c>
      <c r="Y2354" t="str">
        <f>IF(StockData[[#This Row],[Daily Return %]]&gt;0,"Gain",IF(StockData[[#This Row],[Daily Return %]]&lt;0,"Loss","No Change"))</f>
        <v>Gain</v>
      </c>
    </row>
    <row r="2355" spans="1:25" x14ac:dyDescent="0.3">
      <c r="A2355" s="1">
        <v>45782</v>
      </c>
      <c r="B2355" s="1" t="s">
        <v>2402</v>
      </c>
      <c r="C2355" s="1" t="s">
        <v>119</v>
      </c>
      <c r="D2355">
        <f>MONTH(StockData[[#This Row],[DATE]])</f>
        <v>5</v>
      </c>
      <c r="E2355">
        <v>2025</v>
      </c>
      <c r="F2355" t="s">
        <v>97</v>
      </c>
      <c r="G2355" t="str">
        <f>"Q"&amp;ROUNDUP(StockData[[#This Row],[Month Number]]/3,0)</f>
        <v>Q2</v>
      </c>
      <c r="H2355" s="1" t="s">
        <v>2069</v>
      </c>
      <c r="I2355" s="1" t="s">
        <v>1566</v>
      </c>
      <c r="J2355" t="s">
        <v>30</v>
      </c>
      <c r="K2355">
        <v>244</v>
      </c>
      <c r="L2355">
        <v>246.87</v>
      </c>
      <c r="M2355">
        <v>242.7</v>
      </c>
      <c r="N2355">
        <v>242.87</v>
      </c>
      <c r="O2355">
        <v>243.2</v>
      </c>
      <c r="P2355">
        <v>243.57</v>
      </c>
      <c r="Q2355">
        <v>244.4</v>
      </c>
      <c r="R2355">
        <v>12170446</v>
      </c>
      <c r="S2355">
        <v>2974410722.3499999</v>
      </c>
      <c r="T2355">
        <v>111265</v>
      </c>
      <c r="U2355">
        <v>5608927</v>
      </c>
      <c r="V2355">
        <v>46.09</v>
      </c>
      <c r="W2355" s="3">
        <f>StockData[[#This Row],[CLOSE]]-StockData[[#This Row],[PREV. CLOSE]]</f>
        <v>0.69999999999998863</v>
      </c>
      <c r="X2355" s="2">
        <f>IFERROR((StockData[[#This Row],[CLOSE]]-StockData[[#This Row],[PREV. CLOSE]])/StockData[[#This Row],[PREV. CLOSE]],0)</f>
        <v>2.8822003540988537E-3</v>
      </c>
      <c r="Y2355" t="str">
        <f>IF(StockData[[#This Row],[Daily Return %]]&gt;0,"Gain",IF(StockData[[#This Row],[Daily Return %]]&lt;0,"Loss","No Change"))</f>
        <v>Gain</v>
      </c>
    </row>
    <row r="2356" spans="1:25" x14ac:dyDescent="0.3">
      <c r="A2356" s="1">
        <v>45783</v>
      </c>
      <c r="B2356" s="1" t="s">
        <v>2403</v>
      </c>
      <c r="C2356" s="1" t="s">
        <v>119</v>
      </c>
      <c r="D2356">
        <f>MONTH(StockData[[#This Row],[DATE]])</f>
        <v>5</v>
      </c>
      <c r="E2356">
        <v>2025</v>
      </c>
      <c r="F2356" t="s">
        <v>97</v>
      </c>
      <c r="G2356" t="str">
        <f>"Q"&amp;ROUNDUP(StockData[[#This Row],[Month Number]]/3,0)</f>
        <v>Q2</v>
      </c>
      <c r="H2356" s="1" t="s">
        <v>2069</v>
      </c>
      <c r="I2356" s="1" t="s">
        <v>1566</v>
      </c>
      <c r="J2356" t="s">
        <v>30</v>
      </c>
      <c r="K2356">
        <v>244.5</v>
      </c>
      <c r="L2356">
        <v>245.9</v>
      </c>
      <c r="M2356">
        <v>240.61</v>
      </c>
      <c r="N2356">
        <v>243.57</v>
      </c>
      <c r="O2356">
        <v>240.7</v>
      </c>
      <c r="P2356">
        <v>241.19</v>
      </c>
      <c r="Q2356">
        <v>243.01</v>
      </c>
      <c r="R2356">
        <v>8869045</v>
      </c>
      <c r="S2356">
        <v>2155233525.77</v>
      </c>
      <c r="T2356">
        <v>70760</v>
      </c>
      <c r="U2356">
        <v>4352886</v>
      </c>
      <c r="V2356">
        <v>49.08</v>
      </c>
      <c r="W2356" s="3">
        <f>StockData[[#This Row],[CLOSE]]-StockData[[#This Row],[PREV. CLOSE]]</f>
        <v>-2.3799999999999955</v>
      </c>
      <c r="X2356" s="2">
        <f>IFERROR((StockData[[#This Row],[CLOSE]]-StockData[[#This Row],[PREV. CLOSE]])/StockData[[#This Row],[PREV. CLOSE]],0)</f>
        <v>-9.7713183068522218E-3</v>
      </c>
      <c r="Y2356" t="str">
        <f>IF(StockData[[#This Row],[Daily Return %]]&gt;0,"Gain",IF(StockData[[#This Row],[Daily Return %]]&lt;0,"Loss","No Change"))</f>
        <v>Loss</v>
      </c>
    </row>
    <row r="2357" spans="1:25" x14ac:dyDescent="0.3">
      <c r="A2357" s="1">
        <v>45784</v>
      </c>
      <c r="B2357" s="1" t="s">
        <v>2404</v>
      </c>
      <c r="C2357" s="1" t="s">
        <v>119</v>
      </c>
      <c r="D2357">
        <f>MONTH(StockData[[#This Row],[DATE]])</f>
        <v>5</v>
      </c>
      <c r="E2357">
        <v>2025</v>
      </c>
      <c r="F2357" t="s">
        <v>97</v>
      </c>
      <c r="G2357" t="str">
        <f>"Q"&amp;ROUNDUP(StockData[[#This Row],[Month Number]]/3,0)</f>
        <v>Q2</v>
      </c>
      <c r="H2357" s="1" t="s">
        <v>2069</v>
      </c>
      <c r="I2357" s="1" t="s">
        <v>1566</v>
      </c>
      <c r="J2357" t="s">
        <v>30</v>
      </c>
      <c r="K2357">
        <v>236.01</v>
      </c>
      <c r="L2357">
        <v>244.45</v>
      </c>
      <c r="M2357">
        <v>236.01</v>
      </c>
      <c r="N2357">
        <v>241.19</v>
      </c>
      <c r="O2357">
        <v>244</v>
      </c>
      <c r="P2357">
        <v>244.04</v>
      </c>
      <c r="Q2357">
        <v>242.3</v>
      </c>
      <c r="R2357">
        <v>9130056</v>
      </c>
      <c r="S2357">
        <v>2212255938.6700001</v>
      </c>
      <c r="T2357">
        <v>88615</v>
      </c>
      <c r="U2357">
        <v>4459062</v>
      </c>
      <c r="V2357">
        <v>48.84</v>
      </c>
      <c r="W2357" s="3">
        <f>StockData[[#This Row],[CLOSE]]-StockData[[#This Row],[PREV. CLOSE]]</f>
        <v>2.8499999999999943</v>
      </c>
      <c r="X2357" s="2">
        <f>IFERROR((StockData[[#This Row],[CLOSE]]-StockData[[#This Row],[PREV. CLOSE]])/StockData[[#This Row],[PREV. CLOSE]],0)</f>
        <v>1.1816410298934427E-2</v>
      </c>
      <c r="Y2357" t="str">
        <f>IF(StockData[[#This Row],[Daily Return %]]&gt;0,"Gain",IF(StockData[[#This Row],[Daily Return %]]&lt;0,"Loss","No Change"))</f>
        <v>Gain</v>
      </c>
    </row>
    <row r="2358" spans="1:25" x14ac:dyDescent="0.3">
      <c r="A2358" s="1">
        <v>45785</v>
      </c>
      <c r="B2358" s="1" t="s">
        <v>2405</v>
      </c>
      <c r="C2358" s="1" t="s">
        <v>119</v>
      </c>
      <c r="D2358">
        <f>MONTH(StockData[[#This Row],[DATE]])</f>
        <v>5</v>
      </c>
      <c r="E2358">
        <v>2025</v>
      </c>
      <c r="F2358" t="s">
        <v>97</v>
      </c>
      <c r="G2358" t="str">
        <f>"Q"&amp;ROUNDUP(StockData[[#This Row],[Month Number]]/3,0)</f>
        <v>Q2</v>
      </c>
      <c r="H2358" s="1" t="s">
        <v>2069</v>
      </c>
      <c r="I2358" s="1" t="s">
        <v>1566</v>
      </c>
      <c r="J2358" t="s">
        <v>30</v>
      </c>
      <c r="K2358">
        <v>243.11</v>
      </c>
      <c r="L2358">
        <v>245.83</v>
      </c>
      <c r="M2358">
        <v>239.31</v>
      </c>
      <c r="N2358">
        <v>244.04</v>
      </c>
      <c r="O2358">
        <v>240.5</v>
      </c>
      <c r="P2358">
        <v>241.57</v>
      </c>
      <c r="Q2358">
        <v>242.35</v>
      </c>
      <c r="R2358">
        <v>11434833</v>
      </c>
      <c r="S2358">
        <v>2771177904.1399999</v>
      </c>
      <c r="T2358">
        <v>108236</v>
      </c>
      <c r="U2358">
        <v>6427481</v>
      </c>
      <c r="V2358">
        <v>56.21</v>
      </c>
      <c r="W2358" s="3">
        <f>StockData[[#This Row],[CLOSE]]-StockData[[#This Row],[PREV. CLOSE]]</f>
        <v>-2.4699999999999989</v>
      </c>
      <c r="X2358" s="2">
        <f>IFERROR((StockData[[#This Row],[CLOSE]]-StockData[[#This Row],[PREV. CLOSE]])/StockData[[#This Row],[PREV. CLOSE]],0)</f>
        <v>-1.0121291591542366E-2</v>
      </c>
      <c r="Y2358" t="str">
        <f>IF(StockData[[#This Row],[Daily Return %]]&gt;0,"Gain",IF(StockData[[#This Row],[Daily Return %]]&lt;0,"Loss","No Change"))</f>
        <v>Loss</v>
      </c>
    </row>
    <row r="2359" spans="1:25" x14ac:dyDescent="0.3">
      <c r="A2359" s="1">
        <v>45786</v>
      </c>
      <c r="B2359" s="1" t="s">
        <v>2406</v>
      </c>
      <c r="C2359" s="1" t="s">
        <v>119</v>
      </c>
      <c r="D2359">
        <f>MONTH(StockData[[#This Row],[DATE]])</f>
        <v>5</v>
      </c>
      <c r="E2359">
        <v>2025</v>
      </c>
      <c r="F2359" t="s">
        <v>97</v>
      </c>
      <c r="G2359" t="str">
        <f>"Q"&amp;ROUNDUP(StockData[[#This Row],[Month Number]]/3,0)</f>
        <v>Q2</v>
      </c>
      <c r="H2359" s="1" t="s">
        <v>2069</v>
      </c>
      <c r="I2359" s="1" t="s">
        <v>1566</v>
      </c>
      <c r="J2359" t="s">
        <v>30</v>
      </c>
      <c r="K2359">
        <v>236.6</v>
      </c>
      <c r="L2359">
        <v>242.95</v>
      </c>
      <c r="M2359">
        <v>236.5</v>
      </c>
      <c r="N2359">
        <v>241.57</v>
      </c>
      <c r="O2359">
        <v>241.71</v>
      </c>
      <c r="P2359">
        <v>242.01</v>
      </c>
      <c r="Q2359">
        <v>240.7</v>
      </c>
      <c r="R2359">
        <v>10582438</v>
      </c>
      <c r="S2359">
        <v>2547226086.27</v>
      </c>
      <c r="T2359">
        <v>97358</v>
      </c>
      <c r="U2359">
        <v>4873779</v>
      </c>
      <c r="V2359">
        <v>46.06</v>
      </c>
      <c r="W2359" s="3">
        <f>StockData[[#This Row],[CLOSE]]-StockData[[#This Row],[PREV. CLOSE]]</f>
        <v>0.43999999999999773</v>
      </c>
      <c r="X2359" s="2">
        <f>IFERROR((StockData[[#This Row],[CLOSE]]-StockData[[#This Row],[PREV. CLOSE]])/StockData[[#This Row],[PREV. CLOSE]],0)</f>
        <v>1.8214182224613889E-3</v>
      </c>
      <c r="Y2359" t="str">
        <f>IF(StockData[[#This Row],[Daily Return %]]&gt;0,"Gain",IF(StockData[[#This Row],[Daily Return %]]&lt;0,"Loss","No Change"))</f>
        <v>Gain</v>
      </c>
    </row>
    <row r="2360" spans="1:25" x14ac:dyDescent="0.3">
      <c r="A2360" s="1">
        <v>45789</v>
      </c>
      <c r="B2360" s="1" t="s">
        <v>2407</v>
      </c>
      <c r="C2360" s="1" t="s">
        <v>119</v>
      </c>
      <c r="D2360">
        <f>MONTH(StockData[[#This Row],[DATE]])</f>
        <v>5</v>
      </c>
      <c r="E2360">
        <v>2025</v>
      </c>
      <c r="F2360" t="s">
        <v>97</v>
      </c>
      <c r="G2360" t="str">
        <f>"Q"&amp;ROUNDUP(StockData[[#This Row],[Month Number]]/3,0)</f>
        <v>Q2</v>
      </c>
      <c r="H2360" s="1" t="s">
        <v>2069</v>
      </c>
      <c r="I2360" s="1" t="s">
        <v>1566</v>
      </c>
      <c r="J2360" t="s">
        <v>30</v>
      </c>
      <c r="K2360">
        <v>245.09</v>
      </c>
      <c r="L2360">
        <v>257.94</v>
      </c>
      <c r="M2360">
        <v>244.88</v>
      </c>
      <c r="N2360">
        <v>242.01</v>
      </c>
      <c r="O2360">
        <v>256.5</v>
      </c>
      <c r="P2360">
        <v>257.27999999999997</v>
      </c>
      <c r="Q2360">
        <v>252.78</v>
      </c>
      <c r="R2360">
        <v>19791711</v>
      </c>
      <c r="S2360">
        <v>5002986476.0900002</v>
      </c>
      <c r="T2360">
        <v>136844</v>
      </c>
      <c r="U2360">
        <v>7887504</v>
      </c>
      <c r="V2360">
        <v>39.85</v>
      </c>
      <c r="W2360" s="3">
        <f>StockData[[#This Row],[CLOSE]]-StockData[[#This Row],[PREV. CLOSE]]</f>
        <v>15.269999999999982</v>
      </c>
      <c r="X2360" s="2">
        <f>IFERROR((StockData[[#This Row],[CLOSE]]-StockData[[#This Row],[PREV. CLOSE]])/StockData[[#This Row],[PREV. CLOSE]],0)</f>
        <v>6.3096566257592593E-2</v>
      </c>
      <c r="Y2360" t="str">
        <f>IF(StockData[[#This Row],[Daily Return %]]&gt;0,"Gain",IF(StockData[[#This Row],[Daily Return %]]&lt;0,"Loss","No Change"))</f>
        <v>Gain</v>
      </c>
    </row>
    <row r="2361" spans="1:25" x14ac:dyDescent="0.3">
      <c r="A2361" s="1">
        <v>45790</v>
      </c>
      <c r="B2361" s="1" t="s">
        <v>2408</v>
      </c>
      <c r="C2361" s="1" t="s">
        <v>119</v>
      </c>
      <c r="D2361">
        <f>MONTH(StockData[[#This Row],[DATE]])</f>
        <v>5</v>
      </c>
      <c r="E2361">
        <v>2025</v>
      </c>
      <c r="F2361" t="s">
        <v>97</v>
      </c>
      <c r="G2361" t="str">
        <f>"Q"&amp;ROUNDUP(StockData[[#This Row],[Month Number]]/3,0)</f>
        <v>Q2</v>
      </c>
      <c r="H2361" s="1" t="s">
        <v>2069</v>
      </c>
      <c r="I2361" s="1" t="s">
        <v>1566</v>
      </c>
      <c r="J2361" t="s">
        <v>30</v>
      </c>
      <c r="K2361">
        <v>256.95</v>
      </c>
      <c r="L2361">
        <v>256.95</v>
      </c>
      <c r="M2361">
        <v>250.62</v>
      </c>
      <c r="N2361">
        <v>257.27999999999997</v>
      </c>
      <c r="O2361">
        <v>251.8</v>
      </c>
      <c r="P2361">
        <v>251.57</v>
      </c>
      <c r="Q2361">
        <v>252.86</v>
      </c>
      <c r="R2361">
        <v>11714159</v>
      </c>
      <c r="S2361">
        <v>2962085356.6500001</v>
      </c>
      <c r="T2361">
        <v>100429</v>
      </c>
      <c r="U2361">
        <v>5772884</v>
      </c>
      <c r="V2361">
        <v>49.28</v>
      </c>
      <c r="W2361" s="3">
        <f>StockData[[#This Row],[CLOSE]]-StockData[[#This Row],[PREV. CLOSE]]</f>
        <v>-5.7099999999999795</v>
      </c>
      <c r="X2361" s="2">
        <f>IFERROR((StockData[[#This Row],[CLOSE]]-StockData[[#This Row],[PREV. CLOSE]])/StockData[[#This Row],[PREV. CLOSE]],0)</f>
        <v>-2.2193718905472559E-2</v>
      </c>
      <c r="Y2361" t="str">
        <f>IF(StockData[[#This Row],[Daily Return %]]&gt;0,"Gain",IF(StockData[[#This Row],[Daily Return %]]&lt;0,"Loss","No Change"))</f>
        <v>Loss</v>
      </c>
    </row>
    <row r="2362" spans="1:25" x14ac:dyDescent="0.3">
      <c r="A2362" s="1">
        <v>45791</v>
      </c>
      <c r="B2362" s="1" t="s">
        <v>2409</v>
      </c>
      <c r="C2362" s="1" t="s">
        <v>119</v>
      </c>
      <c r="D2362">
        <f>MONTH(StockData[[#This Row],[DATE]])</f>
        <v>5</v>
      </c>
      <c r="E2362">
        <v>2025</v>
      </c>
      <c r="F2362" t="s">
        <v>97</v>
      </c>
      <c r="G2362" t="str">
        <f>"Q"&amp;ROUNDUP(StockData[[#This Row],[Month Number]]/3,0)</f>
        <v>Q2</v>
      </c>
      <c r="H2362" s="1" t="s">
        <v>2069</v>
      </c>
      <c r="I2362" s="1" t="s">
        <v>1566</v>
      </c>
      <c r="J2362" t="s">
        <v>30</v>
      </c>
      <c r="K2362">
        <v>251.57</v>
      </c>
      <c r="L2362">
        <v>253.69</v>
      </c>
      <c r="M2362">
        <v>250.75</v>
      </c>
      <c r="N2362">
        <v>251.57</v>
      </c>
      <c r="O2362">
        <v>253.2</v>
      </c>
      <c r="P2362">
        <v>252.94</v>
      </c>
      <c r="Q2362">
        <v>252.34</v>
      </c>
      <c r="R2362">
        <v>8839105</v>
      </c>
      <c r="S2362">
        <v>2230500015.7399998</v>
      </c>
      <c r="T2362">
        <v>88004</v>
      </c>
      <c r="U2362">
        <v>4357986</v>
      </c>
      <c r="V2362">
        <v>49.3</v>
      </c>
      <c r="W2362" s="3">
        <f>StockData[[#This Row],[CLOSE]]-StockData[[#This Row],[PREV. CLOSE]]</f>
        <v>1.3700000000000045</v>
      </c>
      <c r="X2362" s="2">
        <f>IFERROR((StockData[[#This Row],[CLOSE]]-StockData[[#This Row],[PREV. CLOSE]])/StockData[[#This Row],[PREV. CLOSE]],0)</f>
        <v>5.4458003736534743E-3</v>
      </c>
      <c r="Y2362" t="str">
        <f>IF(StockData[[#This Row],[Daily Return %]]&gt;0,"Gain",IF(StockData[[#This Row],[Daily Return %]]&lt;0,"Loss","No Change"))</f>
        <v>Gain</v>
      </c>
    </row>
    <row r="2363" spans="1:25" x14ac:dyDescent="0.3">
      <c r="A2363" s="1">
        <v>45792</v>
      </c>
      <c r="B2363" s="1" t="s">
        <v>2410</v>
      </c>
      <c r="C2363" s="1" t="s">
        <v>119</v>
      </c>
      <c r="D2363">
        <f>MONTH(StockData[[#This Row],[DATE]])</f>
        <v>5</v>
      </c>
      <c r="E2363">
        <v>2025</v>
      </c>
      <c r="F2363" t="s">
        <v>97</v>
      </c>
      <c r="G2363" t="str">
        <f>"Q"&amp;ROUNDUP(StockData[[#This Row],[Month Number]]/3,0)</f>
        <v>Q2</v>
      </c>
      <c r="H2363" s="1" t="s">
        <v>2069</v>
      </c>
      <c r="I2363" s="1" t="s">
        <v>1566</v>
      </c>
      <c r="J2363" t="s">
        <v>30</v>
      </c>
      <c r="K2363">
        <v>253.2</v>
      </c>
      <c r="L2363">
        <v>257.10000000000002</v>
      </c>
      <c r="M2363">
        <v>250.62</v>
      </c>
      <c r="N2363">
        <v>252.94</v>
      </c>
      <c r="O2363">
        <v>256.10000000000002</v>
      </c>
      <c r="P2363">
        <v>256.57</v>
      </c>
      <c r="Q2363">
        <v>254.19</v>
      </c>
      <c r="R2363">
        <v>12083645</v>
      </c>
      <c r="S2363">
        <v>3071569687.6399999</v>
      </c>
      <c r="T2363">
        <v>117124</v>
      </c>
      <c r="U2363">
        <v>4058917</v>
      </c>
      <c r="V2363">
        <v>33.590000000000003</v>
      </c>
      <c r="W2363" s="3">
        <f>StockData[[#This Row],[CLOSE]]-StockData[[#This Row],[PREV. CLOSE]]</f>
        <v>3.6299999999999955</v>
      </c>
      <c r="X2363" s="2">
        <f>IFERROR((StockData[[#This Row],[CLOSE]]-StockData[[#This Row],[PREV. CLOSE]])/StockData[[#This Row],[PREV. CLOSE]],0)</f>
        <v>1.4351229540602497E-2</v>
      </c>
      <c r="Y2363" t="str">
        <f>IF(StockData[[#This Row],[Daily Return %]]&gt;0,"Gain",IF(StockData[[#This Row],[Daily Return %]]&lt;0,"Loss","No Change"))</f>
        <v>Gain</v>
      </c>
    </row>
    <row r="2364" spans="1:25" x14ac:dyDescent="0.3">
      <c r="A2364" s="1">
        <v>45793</v>
      </c>
      <c r="B2364" s="1" t="s">
        <v>2411</v>
      </c>
      <c r="C2364" s="1" t="s">
        <v>119</v>
      </c>
      <c r="D2364">
        <f>MONTH(StockData[[#This Row],[DATE]])</f>
        <v>5</v>
      </c>
      <c r="E2364">
        <v>2025</v>
      </c>
      <c r="F2364" t="s">
        <v>97</v>
      </c>
      <c r="G2364" t="str">
        <f>"Q"&amp;ROUNDUP(StockData[[#This Row],[Month Number]]/3,0)</f>
        <v>Q2</v>
      </c>
      <c r="H2364" s="1" t="s">
        <v>2069</v>
      </c>
      <c r="I2364" s="1" t="s">
        <v>1566</v>
      </c>
      <c r="J2364" t="s">
        <v>30</v>
      </c>
      <c r="K2364">
        <v>257</v>
      </c>
      <c r="L2364">
        <v>257</v>
      </c>
      <c r="M2364">
        <v>253.53</v>
      </c>
      <c r="N2364">
        <v>256.57</v>
      </c>
      <c r="O2364">
        <v>254.45</v>
      </c>
      <c r="P2364">
        <v>254.31</v>
      </c>
      <c r="Q2364">
        <v>254.65</v>
      </c>
      <c r="R2364">
        <v>6640387</v>
      </c>
      <c r="S2364">
        <v>1691007320.8</v>
      </c>
      <c r="T2364">
        <v>66512</v>
      </c>
      <c r="U2364">
        <v>3376786</v>
      </c>
      <c r="V2364">
        <v>50.85</v>
      </c>
      <c r="W2364" s="3">
        <f>StockData[[#This Row],[CLOSE]]-StockData[[#This Row],[PREV. CLOSE]]</f>
        <v>-2.2599999999999909</v>
      </c>
      <c r="X2364" s="2">
        <f>IFERROR((StockData[[#This Row],[CLOSE]]-StockData[[#This Row],[PREV. CLOSE]])/StockData[[#This Row],[PREV. CLOSE]],0)</f>
        <v>-8.8085122968390335E-3</v>
      </c>
      <c r="Y2364" t="str">
        <f>IF(StockData[[#This Row],[Daily Return %]]&gt;0,"Gain",IF(StockData[[#This Row],[Daily Return %]]&lt;0,"Loss","No Change"))</f>
        <v>Loss</v>
      </c>
    </row>
    <row r="2365" spans="1:25" x14ac:dyDescent="0.3">
      <c r="A2365" s="1">
        <v>45796</v>
      </c>
      <c r="B2365" s="1" t="s">
        <v>2412</v>
      </c>
      <c r="C2365" s="1" t="s">
        <v>119</v>
      </c>
      <c r="D2365">
        <f>MONTH(StockData[[#This Row],[DATE]])</f>
        <v>5</v>
      </c>
      <c r="E2365">
        <v>2025</v>
      </c>
      <c r="F2365" t="s">
        <v>97</v>
      </c>
      <c r="G2365" t="str">
        <f>"Q"&amp;ROUNDUP(StockData[[#This Row],[Month Number]]/3,0)</f>
        <v>Q2</v>
      </c>
      <c r="H2365" s="1" t="s">
        <v>2069</v>
      </c>
      <c r="I2365" s="1" t="s">
        <v>1566</v>
      </c>
      <c r="J2365" t="s">
        <v>30</v>
      </c>
      <c r="K2365">
        <v>254.31</v>
      </c>
      <c r="L2365">
        <v>254.74</v>
      </c>
      <c r="M2365">
        <v>251.28</v>
      </c>
      <c r="N2365">
        <v>254.31</v>
      </c>
      <c r="O2365">
        <v>251.55</v>
      </c>
      <c r="P2365">
        <v>251.75</v>
      </c>
      <c r="Q2365">
        <v>252.64</v>
      </c>
      <c r="R2365">
        <v>6788784</v>
      </c>
      <c r="S2365">
        <v>1715100637.0699999</v>
      </c>
      <c r="T2365">
        <v>84813</v>
      </c>
      <c r="U2365">
        <v>3420934</v>
      </c>
      <c r="V2365">
        <v>50.39</v>
      </c>
      <c r="W2365" s="3">
        <f>StockData[[#This Row],[CLOSE]]-StockData[[#This Row],[PREV. CLOSE]]</f>
        <v>-2.5600000000000023</v>
      </c>
      <c r="X2365" s="2">
        <f>IFERROR((StockData[[#This Row],[CLOSE]]-StockData[[#This Row],[PREV. CLOSE]])/StockData[[#This Row],[PREV. CLOSE]],0)</f>
        <v>-1.0066454327395707E-2</v>
      </c>
      <c r="Y2365" t="str">
        <f>IF(StockData[[#This Row],[Daily Return %]]&gt;0,"Gain",IF(StockData[[#This Row],[Daily Return %]]&lt;0,"Loss","No Change"))</f>
        <v>Loss</v>
      </c>
    </row>
    <row r="2366" spans="1:25" x14ac:dyDescent="0.3">
      <c r="A2366" s="1">
        <v>45797</v>
      </c>
      <c r="B2366" s="1" t="s">
        <v>2413</v>
      </c>
      <c r="C2366" s="1" t="s">
        <v>119</v>
      </c>
      <c r="D2366">
        <f>MONTH(StockData[[#This Row],[DATE]])</f>
        <v>5</v>
      </c>
      <c r="E2366">
        <v>2025</v>
      </c>
      <c r="F2366" t="s">
        <v>97</v>
      </c>
      <c r="G2366" t="str">
        <f>"Q"&amp;ROUNDUP(StockData[[#This Row],[Month Number]]/3,0)</f>
        <v>Q2</v>
      </c>
      <c r="H2366" s="1" t="s">
        <v>2069</v>
      </c>
      <c r="I2366" s="1" t="s">
        <v>1566</v>
      </c>
      <c r="J2366" t="s">
        <v>30</v>
      </c>
      <c r="K2366">
        <v>253</v>
      </c>
      <c r="L2366">
        <v>254.6</v>
      </c>
      <c r="M2366">
        <v>249.31</v>
      </c>
      <c r="N2366">
        <v>251.75</v>
      </c>
      <c r="O2366">
        <v>250.2</v>
      </c>
      <c r="P2366">
        <v>249.71</v>
      </c>
      <c r="Q2366">
        <v>251.24</v>
      </c>
      <c r="R2366">
        <v>9366429</v>
      </c>
      <c r="S2366">
        <v>2353217770.3600001</v>
      </c>
      <c r="T2366">
        <v>74602</v>
      </c>
      <c r="U2366">
        <v>5135845</v>
      </c>
      <c r="V2366">
        <v>54.83</v>
      </c>
      <c r="W2366" s="3">
        <f>StockData[[#This Row],[CLOSE]]-StockData[[#This Row],[PREV. CLOSE]]</f>
        <v>-2.039999999999992</v>
      </c>
      <c r="X2366" s="2">
        <f>IFERROR((StockData[[#This Row],[CLOSE]]-StockData[[#This Row],[PREV. CLOSE]])/StockData[[#This Row],[PREV. CLOSE]],0)</f>
        <v>-8.1032770605759374E-3</v>
      </c>
      <c r="Y2366" t="str">
        <f>IF(StockData[[#This Row],[Daily Return %]]&gt;0,"Gain",IF(StockData[[#This Row],[Daily Return %]]&lt;0,"Loss","No Change"))</f>
        <v>Loss</v>
      </c>
    </row>
    <row r="2367" spans="1:25" x14ac:dyDescent="0.3">
      <c r="A2367" s="1">
        <v>45798</v>
      </c>
      <c r="B2367" s="1" t="s">
        <v>2414</v>
      </c>
      <c r="C2367" s="1" t="s">
        <v>119</v>
      </c>
      <c r="D2367">
        <f>MONTH(StockData[[#This Row],[DATE]])</f>
        <v>5</v>
      </c>
      <c r="E2367">
        <v>2025</v>
      </c>
      <c r="F2367" t="s">
        <v>97</v>
      </c>
      <c r="G2367" t="str">
        <f>"Q"&amp;ROUNDUP(StockData[[#This Row],[Month Number]]/3,0)</f>
        <v>Q2</v>
      </c>
      <c r="H2367" s="1" t="s">
        <v>2069</v>
      </c>
      <c r="I2367" s="1" t="s">
        <v>1566</v>
      </c>
      <c r="J2367" t="s">
        <v>30</v>
      </c>
      <c r="K2367">
        <v>249.71</v>
      </c>
      <c r="L2367">
        <v>252.11</v>
      </c>
      <c r="M2367">
        <v>248.1</v>
      </c>
      <c r="N2367">
        <v>249.71</v>
      </c>
      <c r="O2367">
        <v>250.78</v>
      </c>
      <c r="P2367">
        <v>250.92</v>
      </c>
      <c r="Q2367">
        <v>250.77</v>
      </c>
      <c r="R2367">
        <v>5313593</v>
      </c>
      <c r="S2367">
        <v>1332505542</v>
      </c>
      <c r="T2367">
        <v>84857</v>
      </c>
      <c r="U2367">
        <v>1947702</v>
      </c>
      <c r="V2367">
        <v>36.659999999999997</v>
      </c>
      <c r="W2367" s="3">
        <f>StockData[[#This Row],[CLOSE]]-StockData[[#This Row],[PREV. CLOSE]]</f>
        <v>1.2099999999999795</v>
      </c>
      <c r="X2367" s="2">
        <f>IFERROR((StockData[[#This Row],[CLOSE]]-StockData[[#This Row],[PREV. CLOSE]])/StockData[[#This Row],[PREV. CLOSE]],0)</f>
        <v>4.8456209202674284E-3</v>
      </c>
      <c r="Y2367" t="str">
        <f>IF(StockData[[#This Row],[Daily Return %]]&gt;0,"Gain",IF(StockData[[#This Row],[Daily Return %]]&lt;0,"Loss","No Change"))</f>
        <v>Gain</v>
      </c>
    </row>
    <row r="2368" spans="1:25" x14ac:dyDescent="0.3">
      <c r="A2368" s="1">
        <v>45799</v>
      </c>
      <c r="B2368" s="1" t="s">
        <v>2415</v>
      </c>
      <c r="C2368" s="1" t="s">
        <v>119</v>
      </c>
      <c r="D2368">
        <f>MONTH(StockData[[#This Row],[DATE]])</f>
        <v>5</v>
      </c>
      <c r="E2368">
        <v>2025</v>
      </c>
      <c r="F2368" t="s">
        <v>97</v>
      </c>
      <c r="G2368" t="str">
        <f>"Q"&amp;ROUNDUP(StockData[[#This Row],[Month Number]]/3,0)</f>
        <v>Q2</v>
      </c>
      <c r="H2368" s="1" t="s">
        <v>2069</v>
      </c>
      <c r="I2368" s="1" t="s">
        <v>1566</v>
      </c>
      <c r="J2368" t="s">
        <v>30</v>
      </c>
      <c r="K2368">
        <v>249</v>
      </c>
      <c r="L2368">
        <v>249.89</v>
      </c>
      <c r="M2368">
        <v>245</v>
      </c>
      <c r="N2368">
        <v>250.92</v>
      </c>
      <c r="O2368">
        <v>246.05</v>
      </c>
      <c r="P2368">
        <v>245.94</v>
      </c>
      <c r="Q2368">
        <v>246.57</v>
      </c>
      <c r="R2368">
        <v>11469037</v>
      </c>
      <c r="S2368">
        <v>2827946396.2800002</v>
      </c>
      <c r="T2368">
        <v>134939</v>
      </c>
      <c r="U2368">
        <v>5957660</v>
      </c>
      <c r="V2368">
        <v>51.95</v>
      </c>
      <c r="W2368" s="3">
        <f>StockData[[#This Row],[CLOSE]]-StockData[[#This Row],[PREV. CLOSE]]</f>
        <v>-4.9799999999999898</v>
      </c>
      <c r="X2368" s="2">
        <f>IFERROR((StockData[[#This Row],[CLOSE]]-StockData[[#This Row],[PREV. CLOSE]])/StockData[[#This Row],[PREV. CLOSE]],0)</f>
        <v>-1.9846963175514067E-2</v>
      </c>
      <c r="Y2368" t="str">
        <f>IF(StockData[[#This Row],[Daily Return %]]&gt;0,"Gain",IF(StockData[[#This Row],[Daily Return %]]&lt;0,"Loss","No Change"))</f>
        <v>Loss</v>
      </c>
    </row>
    <row r="2369" spans="1:25" x14ac:dyDescent="0.3">
      <c r="A2369" s="1">
        <v>45800</v>
      </c>
      <c r="B2369" s="1" t="s">
        <v>2416</v>
      </c>
      <c r="C2369" s="1" t="s">
        <v>119</v>
      </c>
      <c r="D2369">
        <f>MONTH(StockData[[#This Row],[DATE]])</f>
        <v>5</v>
      </c>
      <c r="E2369">
        <v>2025</v>
      </c>
      <c r="F2369" t="s">
        <v>97</v>
      </c>
      <c r="G2369" t="str">
        <f>"Q"&amp;ROUNDUP(StockData[[#This Row],[Month Number]]/3,0)</f>
        <v>Q2</v>
      </c>
      <c r="H2369" s="1" t="s">
        <v>2069</v>
      </c>
      <c r="I2369" s="1" t="s">
        <v>1566</v>
      </c>
      <c r="J2369" t="s">
        <v>30</v>
      </c>
      <c r="K2369">
        <v>246.1</v>
      </c>
      <c r="L2369">
        <v>250.49</v>
      </c>
      <c r="M2369">
        <v>245.6</v>
      </c>
      <c r="N2369">
        <v>245.94</v>
      </c>
      <c r="O2369">
        <v>247.8</v>
      </c>
      <c r="P2369">
        <v>247.36</v>
      </c>
      <c r="Q2369">
        <v>248.47</v>
      </c>
      <c r="R2369">
        <v>7437642</v>
      </c>
      <c r="S2369">
        <v>1848063525.6800001</v>
      </c>
      <c r="T2369">
        <v>62388</v>
      </c>
      <c r="U2369">
        <v>2380236</v>
      </c>
      <c r="V2369">
        <v>32</v>
      </c>
      <c r="W2369" s="3">
        <f>StockData[[#This Row],[CLOSE]]-StockData[[#This Row],[PREV. CLOSE]]</f>
        <v>1.4200000000000159</v>
      </c>
      <c r="X2369" s="2">
        <f>IFERROR((StockData[[#This Row],[CLOSE]]-StockData[[#This Row],[PREV. CLOSE]])/StockData[[#This Row],[PREV. CLOSE]],0)</f>
        <v>5.7737659591770999E-3</v>
      </c>
      <c r="Y2369" t="str">
        <f>IF(StockData[[#This Row],[Daily Return %]]&gt;0,"Gain",IF(StockData[[#This Row],[Daily Return %]]&lt;0,"Loss","No Change"))</f>
        <v>Gain</v>
      </c>
    </row>
    <row r="2370" spans="1:25" x14ac:dyDescent="0.3">
      <c r="A2370" s="1">
        <v>45803</v>
      </c>
      <c r="B2370" s="1" t="s">
        <v>2417</v>
      </c>
      <c r="C2370" s="1" t="s">
        <v>119</v>
      </c>
      <c r="D2370">
        <f>MONTH(StockData[[#This Row],[DATE]])</f>
        <v>5</v>
      </c>
      <c r="E2370">
        <v>2025</v>
      </c>
      <c r="F2370" t="s">
        <v>97</v>
      </c>
      <c r="G2370" t="str">
        <f>"Q"&amp;ROUNDUP(StockData[[#This Row],[Month Number]]/3,0)</f>
        <v>Q2</v>
      </c>
      <c r="H2370" s="1" t="s">
        <v>2069</v>
      </c>
      <c r="I2370" s="1" t="s">
        <v>1566</v>
      </c>
      <c r="J2370" t="s">
        <v>30</v>
      </c>
      <c r="K2370">
        <v>248.49</v>
      </c>
      <c r="L2370">
        <v>250.85</v>
      </c>
      <c r="M2370">
        <v>248.2</v>
      </c>
      <c r="N2370">
        <v>247.36</v>
      </c>
      <c r="O2370">
        <v>250.25</v>
      </c>
      <c r="P2370">
        <v>250.24</v>
      </c>
      <c r="Q2370">
        <v>249.71</v>
      </c>
      <c r="R2370">
        <v>3690751</v>
      </c>
      <c r="S2370">
        <v>921605957.88999999</v>
      </c>
      <c r="T2370">
        <v>47579</v>
      </c>
      <c r="U2370">
        <v>1430114</v>
      </c>
      <c r="V2370">
        <v>38.75</v>
      </c>
      <c r="W2370" s="3">
        <f>StockData[[#This Row],[CLOSE]]-StockData[[#This Row],[PREV. CLOSE]]</f>
        <v>2.8799999999999955</v>
      </c>
      <c r="X2370" s="2">
        <f>IFERROR((StockData[[#This Row],[CLOSE]]-StockData[[#This Row],[PREV. CLOSE]])/StockData[[#This Row],[PREV. CLOSE]],0)</f>
        <v>1.164294954721861E-2</v>
      </c>
      <c r="Y2370" t="str">
        <f>IF(StockData[[#This Row],[Daily Return %]]&gt;0,"Gain",IF(StockData[[#This Row],[Daily Return %]]&lt;0,"Loss","No Change"))</f>
        <v>Gain</v>
      </c>
    </row>
    <row r="2371" spans="1:25" x14ac:dyDescent="0.3">
      <c r="A2371" s="1">
        <v>45804</v>
      </c>
      <c r="B2371" s="1" t="s">
        <v>2418</v>
      </c>
      <c r="C2371" s="1" t="s">
        <v>119</v>
      </c>
      <c r="D2371">
        <f>MONTH(StockData[[#This Row],[DATE]])</f>
        <v>5</v>
      </c>
      <c r="E2371">
        <v>2025</v>
      </c>
      <c r="F2371" t="s">
        <v>97</v>
      </c>
      <c r="G2371" t="str">
        <f>"Q"&amp;ROUNDUP(StockData[[#This Row],[Month Number]]/3,0)</f>
        <v>Q2</v>
      </c>
      <c r="H2371" s="1" t="s">
        <v>2069</v>
      </c>
      <c r="I2371" s="1" t="s">
        <v>1566</v>
      </c>
      <c r="J2371" t="s">
        <v>30</v>
      </c>
      <c r="K2371">
        <v>250.99</v>
      </c>
      <c r="L2371">
        <v>250.99</v>
      </c>
      <c r="M2371">
        <v>247.99</v>
      </c>
      <c r="N2371">
        <v>250.24</v>
      </c>
      <c r="O2371">
        <v>248.35</v>
      </c>
      <c r="P2371">
        <v>248.25</v>
      </c>
      <c r="Q2371">
        <v>248.75</v>
      </c>
      <c r="R2371">
        <v>6861143</v>
      </c>
      <c r="S2371">
        <v>1706697927.3</v>
      </c>
      <c r="T2371">
        <v>69257</v>
      </c>
      <c r="U2371">
        <v>3482678</v>
      </c>
      <c r="V2371">
        <v>50.76</v>
      </c>
      <c r="W2371" s="3">
        <f>StockData[[#This Row],[CLOSE]]-StockData[[#This Row],[PREV. CLOSE]]</f>
        <v>-1.9900000000000091</v>
      </c>
      <c r="X2371" s="2">
        <f>IFERROR((StockData[[#This Row],[CLOSE]]-StockData[[#This Row],[PREV. CLOSE]])/StockData[[#This Row],[PREV. CLOSE]],0)</f>
        <v>-7.952365728900292E-3</v>
      </c>
      <c r="Y2371" t="str">
        <f>IF(StockData[[#This Row],[Daily Return %]]&gt;0,"Gain",IF(StockData[[#This Row],[Daily Return %]]&lt;0,"Loss","No Change"))</f>
        <v>Loss</v>
      </c>
    </row>
    <row r="2372" spans="1:25" x14ac:dyDescent="0.3">
      <c r="A2372" s="1">
        <v>45805</v>
      </c>
      <c r="B2372" s="1" t="s">
        <v>2419</v>
      </c>
      <c r="C2372" s="1" t="s">
        <v>119</v>
      </c>
      <c r="D2372">
        <f>MONTH(StockData[[#This Row],[DATE]])</f>
        <v>5</v>
      </c>
      <c r="E2372">
        <v>2025</v>
      </c>
      <c r="F2372" t="s">
        <v>97</v>
      </c>
      <c r="G2372" t="str">
        <f>"Q"&amp;ROUNDUP(StockData[[#This Row],[Month Number]]/3,0)</f>
        <v>Q2</v>
      </c>
      <c r="H2372" s="1" t="s">
        <v>2069</v>
      </c>
      <c r="I2372" s="1" t="s">
        <v>1566</v>
      </c>
      <c r="J2372" t="s">
        <v>30</v>
      </c>
      <c r="K2372">
        <v>249.59</v>
      </c>
      <c r="L2372">
        <v>250.14</v>
      </c>
      <c r="M2372">
        <v>246.96</v>
      </c>
      <c r="N2372">
        <v>248.25</v>
      </c>
      <c r="O2372">
        <v>247.5</v>
      </c>
      <c r="P2372">
        <v>247.43</v>
      </c>
      <c r="Q2372">
        <v>247.9</v>
      </c>
      <c r="R2372">
        <v>6205160</v>
      </c>
      <c r="S2372">
        <v>1538280827.26</v>
      </c>
      <c r="T2372">
        <v>57452</v>
      </c>
      <c r="U2372">
        <v>3241938</v>
      </c>
      <c r="V2372">
        <v>52.25</v>
      </c>
      <c r="W2372" s="3">
        <f>StockData[[#This Row],[CLOSE]]-StockData[[#This Row],[PREV. CLOSE]]</f>
        <v>-0.81999999999999318</v>
      </c>
      <c r="X2372" s="2">
        <f>IFERROR((StockData[[#This Row],[CLOSE]]-StockData[[#This Row],[PREV. CLOSE]])/StockData[[#This Row],[PREV. CLOSE]],0)</f>
        <v>-3.3031218529707682E-3</v>
      </c>
      <c r="Y2372" t="str">
        <f>IF(StockData[[#This Row],[Daily Return %]]&gt;0,"Gain",IF(StockData[[#This Row],[Daily Return %]]&lt;0,"Loss","No Change"))</f>
        <v>Loss</v>
      </c>
    </row>
    <row r="2373" spans="1:25" x14ac:dyDescent="0.3">
      <c r="A2373" s="1">
        <v>45806</v>
      </c>
      <c r="B2373" s="1" t="s">
        <v>2420</v>
      </c>
      <c r="C2373" s="1" t="s">
        <v>119</v>
      </c>
      <c r="D2373">
        <f>MONTH(StockData[[#This Row],[DATE]])</f>
        <v>5</v>
      </c>
      <c r="E2373">
        <v>2025</v>
      </c>
      <c r="F2373" t="s">
        <v>97</v>
      </c>
      <c r="G2373" t="str">
        <f>"Q"&amp;ROUNDUP(StockData[[#This Row],[Month Number]]/3,0)</f>
        <v>Q2</v>
      </c>
      <c r="H2373" s="1" t="s">
        <v>2069</v>
      </c>
      <c r="I2373" s="1" t="s">
        <v>1566</v>
      </c>
      <c r="J2373" t="s">
        <v>30</v>
      </c>
      <c r="K2373">
        <v>249.65</v>
      </c>
      <c r="L2373">
        <v>251.74</v>
      </c>
      <c r="M2373">
        <v>248.1</v>
      </c>
      <c r="N2373">
        <v>247.43</v>
      </c>
      <c r="O2373">
        <v>250.52</v>
      </c>
      <c r="P2373">
        <v>250.14</v>
      </c>
      <c r="Q2373">
        <v>249.97</v>
      </c>
      <c r="R2373">
        <v>11785042</v>
      </c>
      <c r="S2373">
        <v>2945932209.8299999</v>
      </c>
      <c r="T2373">
        <v>113827</v>
      </c>
      <c r="U2373">
        <v>6471815</v>
      </c>
      <c r="V2373">
        <v>54.92</v>
      </c>
      <c r="W2373" s="3">
        <f>StockData[[#This Row],[CLOSE]]-StockData[[#This Row],[PREV. CLOSE]]</f>
        <v>2.7099999999999795</v>
      </c>
      <c r="X2373" s="2">
        <f>IFERROR((StockData[[#This Row],[CLOSE]]-StockData[[#This Row],[PREV. CLOSE]])/StockData[[#This Row],[PREV. CLOSE]],0)</f>
        <v>1.0952592652467282E-2</v>
      </c>
      <c r="Y2373" t="str">
        <f>IF(StockData[[#This Row],[Daily Return %]]&gt;0,"Gain",IF(StockData[[#This Row],[Daily Return %]]&lt;0,"Loss","No Change"))</f>
        <v>Gain</v>
      </c>
    </row>
    <row r="2374" spans="1:25" x14ac:dyDescent="0.3">
      <c r="A2374" s="1">
        <v>45807</v>
      </c>
      <c r="B2374" s="1" t="s">
        <v>2421</v>
      </c>
      <c r="C2374" s="1" t="s">
        <v>119</v>
      </c>
      <c r="D2374">
        <f>MONTH(StockData[[#This Row],[DATE]])</f>
        <v>5</v>
      </c>
      <c r="E2374">
        <v>2025</v>
      </c>
      <c r="F2374" t="s">
        <v>97</v>
      </c>
      <c r="G2374" t="str">
        <f>"Q"&amp;ROUNDUP(StockData[[#This Row],[Month Number]]/3,0)</f>
        <v>Q2</v>
      </c>
      <c r="H2374" s="1" t="s">
        <v>2069</v>
      </c>
      <c r="I2374" s="1" t="s">
        <v>1566</v>
      </c>
      <c r="J2374" t="s">
        <v>30</v>
      </c>
      <c r="K2374">
        <v>250</v>
      </c>
      <c r="L2374">
        <v>251.11</v>
      </c>
      <c r="M2374">
        <v>248.52</v>
      </c>
      <c r="N2374">
        <v>250.14</v>
      </c>
      <c r="O2374">
        <v>249.6</v>
      </c>
      <c r="P2374">
        <v>249.67</v>
      </c>
      <c r="Q2374">
        <v>249.74</v>
      </c>
      <c r="R2374">
        <v>13858429</v>
      </c>
      <c r="S2374">
        <v>3460947506.02</v>
      </c>
      <c r="T2374">
        <v>79659</v>
      </c>
      <c r="U2374">
        <v>9192132</v>
      </c>
      <c r="V2374">
        <v>66.33</v>
      </c>
      <c r="W2374" s="3">
        <f>StockData[[#This Row],[CLOSE]]-StockData[[#This Row],[PREV. CLOSE]]</f>
        <v>-0.46999999999999886</v>
      </c>
      <c r="X2374" s="2">
        <f>IFERROR((StockData[[#This Row],[CLOSE]]-StockData[[#This Row],[PREV. CLOSE]])/StockData[[#This Row],[PREV. CLOSE]],0)</f>
        <v>-1.8789477892380223E-3</v>
      </c>
      <c r="Y2374" t="str">
        <f>IF(StockData[[#This Row],[Daily Return %]]&gt;0,"Gain",IF(StockData[[#This Row],[Daily Return %]]&lt;0,"Loss","No Change"))</f>
        <v>Loss</v>
      </c>
    </row>
    <row r="2375" spans="1:25" x14ac:dyDescent="0.3">
      <c r="A2375" s="1">
        <v>45810</v>
      </c>
      <c r="B2375" s="1" t="s">
        <v>2422</v>
      </c>
      <c r="C2375" s="1" t="s">
        <v>142</v>
      </c>
      <c r="D2375">
        <f>MONTH(StockData[[#This Row],[DATE]])</f>
        <v>6</v>
      </c>
      <c r="E2375">
        <v>2025</v>
      </c>
      <c r="F2375" t="s">
        <v>97</v>
      </c>
      <c r="G2375" t="str">
        <f>"Q"&amp;ROUNDUP(StockData[[#This Row],[Month Number]]/3,0)</f>
        <v>Q2</v>
      </c>
      <c r="H2375" s="1" t="s">
        <v>2069</v>
      </c>
      <c r="I2375" s="1" t="s">
        <v>1566</v>
      </c>
      <c r="J2375" t="s">
        <v>30</v>
      </c>
      <c r="K2375">
        <v>247.6</v>
      </c>
      <c r="L2375">
        <v>248.42</v>
      </c>
      <c r="M2375">
        <v>246.2</v>
      </c>
      <c r="N2375">
        <v>249.67</v>
      </c>
      <c r="O2375">
        <v>247.58</v>
      </c>
      <c r="P2375">
        <v>247.68</v>
      </c>
      <c r="Q2375">
        <v>247.48</v>
      </c>
      <c r="R2375">
        <v>5846259</v>
      </c>
      <c r="S2375">
        <v>1446851228.5799999</v>
      </c>
      <c r="T2375">
        <v>90742</v>
      </c>
      <c r="U2375">
        <v>3211828</v>
      </c>
      <c r="V2375">
        <v>54.94</v>
      </c>
      <c r="W2375" s="3">
        <f>StockData[[#This Row],[CLOSE]]-StockData[[#This Row],[PREV. CLOSE]]</f>
        <v>-1.9899999999999807</v>
      </c>
      <c r="X2375" s="2">
        <f>IFERROR((StockData[[#This Row],[CLOSE]]-StockData[[#This Row],[PREV. CLOSE]])/StockData[[#This Row],[PREV. CLOSE]],0)</f>
        <v>-7.9705210878358666E-3</v>
      </c>
      <c r="Y2375" t="str">
        <f>IF(StockData[[#This Row],[Daily Return %]]&gt;0,"Gain",IF(StockData[[#This Row],[Daily Return %]]&lt;0,"Loss","No Change"))</f>
        <v>Loss</v>
      </c>
    </row>
    <row r="2376" spans="1:25" x14ac:dyDescent="0.3">
      <c r="A2376" s="1">
        <v>45811</v>
      </c>
      <c r="B2376" s="1" t="s">
        <v>2423</v>
      </c>
      <c r="C2376" s="1" t="s">
        <v>142</v>
      </c>
      <c r="D2376">
        <f>MONTH(StockData[[#This Row],[DATE]])</f>
        <v>6</v>
      </c>
      <c r="E2376">
        <v>2025</v>
      </c>
      <c r="F2376" t="s">
        <v>97</v>
      </c>
      <c r="G2376" t="str">
        <f>"Q"&amp;ROUNDUP(StockData[[#This Row],[Month Number]]/3,0)</f>
        <v>Q2</v>
      </c>
      <c r="H2376" s="1" t="s">
        <v>2069</v>
      </c>
      <c r="I2376" s="1" t="s">
        <v>1566</v>
      </c>
      <c r="J2376" t="s">
        <v>30</v>
      </c>
      <c r="K2376">
        <v>248</v>
      </c>
      <c r="L2376">
        <v>249.5</v>
      </c>
      <c r="M2376">
        <v>245.73</v>
      </c>
      <c r="N2376">
        <v>247.68</v>
      </c>
      <c r="O2376">
        <v>246.47</v>
      </c>
      <c r="P2376">
        <v>246.22</v>
      </c>
      <c r="Q2376">
        <v>246.59</v>
      </c>
      <c r="R2376">
        <v>8573438</v>
      </c>
      <c r="S2376">
        <v>2114103012.25</v>
      </c>
      <c r="T2376">
        <v>132360</v>
      </c>
      <c r="U2376">
        <v>5317167</v>
      </c>
      <c r="V2376">
        <v>62.02</v>
      </c>
      <c r="W2376" s="3">
        <f>StockData[[#This Row],[CLOSE]]-StockData[[#This Row],[PREV. CLOSE]]</f>
        <v>-1.460000000000008</v>
      </c>
      <c r="X2376" s="2">
        <f>IFERROR((StockData[[#This Row],[CLOSE]]-StockData[[#This Row],[PREV. CLOSE]])/StockData[[#This Row],[PREV. CLOSE]],0)</f>
        <v>-5.8947028423772928E-3</v>
      </c>
      <c r="Y2376" t="str">
        <f>IF(StockData[[#This Row],[Daily Return %]]&gt;0,"Gain",IF(StockData[[#This Row],[Daily Return %]]&lt;0,"Loss","No Change"))</f>
        <v>Loss</v>
      </c>
    </row>
    <row r="2377" spans="1:25" x14ac:dyDescent="0.3">
      <c r="A2377" s="1">
        <v>45812</v>
      </c>
      <c r="B2377" s="1" t="s">
        <v>2424</v>
      </c>
      <c r="C2377" s="1" t="s">
        <v>142</v>
      </c>
      <c r="D2377">
        <f>MONTH(StockData[[#This Row],[DATE]])</f>
        <v>6</v>
      </c>
      <c r="E2377">
        <v>2025</v>
      </c>
      <c r="F2377" t="s">
        <v>97</v>
      </c>
      <c r="G2377" t="str">
        <f>"Q"&amp;ROUNDUP(StockData[[#This Row],[Month Number]]/3,0)</f>
        <v>Q2</v>
      </c>
      <c r="H2377" s="1" t="s">
        <v>2069</v>
      </c>
      <c r="I2377" s="1" t="s">
        <v>1566</v>
      </c>
      <c r="J2377" t="s">
        <v>30</v>
      </c>
      <c r="K2377">
        <v>246.51</v>
      </c>
      <c r="L2377">
        <v>249.81</v>
      </c>
      <c r="M2377">
        <v>246.51</v>
      </c>
      <c r="N2377">
        <v>246.22</v>
      </c>
      <c r="O2377">
        <v>247.05</v>
      </c>
      <c r="P2377">
        <v>246.86</v>
      </c>
      <c r="Q2377">
        <v>247.41</v>
      </c>
      <c r="R2377">
        <v>6698150</v>
      </c>
      <c r="S2377">
        <v>1657203859.1500001</v>
      </c>
      <c r="T2377">
        <v>94039</v>
      </c>
      <c r="U2377">
        <v>3746001</v>
      </c>
      <c r="V2377">
        <v>55.93</v>
      </c>
      <c r="W2377" s="3">
        <f>StockData[[#This Row],[CLOSE]]-StockData[[#This Row],[PREV. CLOSE]]</f>
        <v>0.64000000000001478</v>
      </c>
      <c r="X2377" s="2">
        <f>IFERROR((StockData[[#This Row],[CLOSE]]-StockData[[#This Row],[PREV. CLOSE]])/StockData[[#This Row],[PREV. CLOSE]],0)</f>
        <v>2.5993014377386678E-3</v>
      </c>
      <c r="Y2377" t="str">
        <f>IF(StockData[[#This Row],[Daily Return %]]&gt;0,"Gain",IF(StockData[[#This Row],[Daily Return %]]&lt;0,"Loss","No Change"))</f>
        <v>Gain</v>
      </c>
    </row>
    <row r="2378" spans="1:25" x14ac:dyDescent="0.3">
      <c r="A2378" s="1">
        <v>45813</v>
      </c>
      <c r="B2378" s="1" t="s">
        <v>2425</v>
      </c>
      <c r="C2378" s="1" t="s">
        <v>142</v>
      </c>
      <c r="D2378">
        <f>MONTH(StockData[[#This Row],[DATE]])</f>
        <v>6</v>
      </c>
      <c r="E2378">
        <v>2025</v>
      </c>
      <c r="F2378" t="s">
        <v>97</v>
      </c>
      <c r="G2378" t="str">
        <f>"Q"&amp;ROUNDUP(StockData[[#This Row],[Month Number]]/3,0)</f>
        <v>Q2</v>
      </c>
      <c r="H2378" s="1" t="s">
        <v>2069</v>
      </c>
      <c r="I2378" s="1" t="s">
        <v>1566</v>
      </c>
      <c r="J2378" t="s">
        <v>30</v>
      </c>
      <c r="K2378">
        <v>246.9</v>
      </c>
      <c r="L2378">
        <v>249.49</v>
      </c>
      <c r="M2378">
        <v>246.88</v>
      </c>
      <c r="N2378">
        <v>246.86</v>
      </c>
      <c r="O2378">
        <v>248.2</v>
      </c>
      <c r="P2378">
        <v>247.94</v>
      </c>
      <c r="Q2378">
        <v>247.93</v>
      </c>
      <c r="R2378">
        <v>6468060</v>
      </c>
      <c r="S2378">
        <v>1603634635.4400001</v>
      </c>
      <c r="T2378">
        <v>68321</v>
      </c>
      <c r="U2378">
        <v>3133870</v>
      </c>
      <c r="V2378">
        <v>48.45</v>
      </c>
      <c r="W2378" s="3">
        <f>StockData[[#This Row],[CLOSE]]-StockData[[#This Row],[PREV. CLOSE]]</f>
        <v>1.0799999999999841</v>
      </c>
      <c r="X2378" s="2">
        <f>IFERROR((StockData[[#This Row],[CLOSE]]-StockData[[#This Row],[PREV. CLOSE]])/StockData[[#This Row],[PREV. CLOSE]],0)</f>
        <v>4.374949364011926E-3</v>
      </c>
      <c r="Y2378" t="str">
        <f>IF(StockData[[#This Row],[Daily Return %]]&gt;0,"Gain",IF(StockData[[#This Row],[Daily Return %]]&lt;0,"Loss","No Change"))</f>
        <v>Gain</v>
      </c>
    </row>
    <row r="2379" spans="1:25" x14ac:dyDescent="0.3">
      <c r="A2379" s="1">
        <v>45814</v>
      </c>
      <c r="B2379" s="1" t="s">
        <v>2426</v>
      </c>
      <c r="C2379" s="1" t="s">
        <v>142</v>
      </c>
      <c r="D2379">
        <f>MONTH(StockData[[#This Row],[DATE]])</f>
        <v>6</v>
      </c>
      <c r="E2379">
        <v>2025</v>
      </c>
      <c r="F2379" t="s">
        <v>97</v>
      </c>
      <c r="G2379" t="str">
        <f>"Q"&amp;ROUNDUP(StockData[[#This Row],[Month Number]]/3,0)</f>
        <v>Q2</v>
      </c>
      <c r="H2379" s="1" t="s">
        <v>2069</v>
      </c>
      <c r="I2379" s="1" t="s">
        <v>1566</v>
      </c>
      <c r="J2379" t="s">
        <v>30</v>
      </c>
      <c r="K2379">
        <v>247.1</v>
      </c>
      <c r="L2379">
        <v>249.98</v>
      </c>
      <c r="M2379">
        <v>247.1</v>
      </c>
      <c r="N2379">
        <v>247.94</v>
      </c>
      <c r="O2379">
        <v>248.5</v>
      </c>
      <c r="P2379">
        <v>248.59</v>
      </c>
      <c r="Q2379">
        <v>248.5</v>
      </c>
      <c r="R2379">
        <v>4445411</v>
      </c>
      <c r="S2379">
        <v>1104678645.3399999</v>
      </c>
      <c r="T2379">
        <v>65205</v>
      </c>
      <c r="U2379">
        <v>2042847</v>
      </c>
      <c r="V2379">
        <v>45.95</v>
      </c>
      <c r="W2379" s="3">
        <f>StockData[[#This Row],[CLOSE]]-StockData[[#This Row],[PREV. CLOSE]]</f>
        <v>0.65000000000000568</v>
      </c>
      <c r="X2379" s="2">
        <f>IFERROR((StockData[[#This Row],[CLOSE]]-StockData[[#This Row],[PREV. CLOSE]])/StockData[[#This Row],[PREV. CLOSE]],0)</f>
        <v>2.6216020004840111E-3</v>
      </c>
      <c r="Y2379" t="str">
        <f>IF(StockData[[#This Row],[Daily Return %]]&gt;0,"Gain",IF(StockData[[#This Row],[Daily Return %]]&lt;0,"Loss","No Change"))</f>
        <v>Gain</v>
      </c>
    </row>
    <row r="2380" spans="1:25" x14ac:dyDescent="0.3">
      <c r="A2380" s="1">
        <v>45814</v>
      </c>
      <c r="B2380" s="1" t="s">
        <v>2427</v>
      </c>
      <c r="C2380" s="1" t="s">
        <v>142</v>
      </c>
      <c r="D2380">
        <f>MONTH(StockData[[#This Row],[DATE]])</f>
        <v>6</v>
      </c>
      <c r="E2380">
        <v>2025</v>
      </c>
      <c r="F2380" t="s">
        <v>97</v>
      </c>
      <c r="G2380" t="str">
        <f>"Q"&amp;ROUNDUP(StockData[[#This Row],[Month Number]]/3,0)</f>
        <v>Q2</v>
      </c>
      <c r="H2380" s="1" t="s">
        <v>2069</v>
      </c>
      <c r="I2380" s="1" t="s">
        <v>1566</v>
      </c>
      <c r="J2380" t="s">
        <v>30</v>
      </c>
      <c r="K2380">
        <v>247.1</v>
      </c>
      <c r="L2380">
        <v>249.98</v>
      </c>
      <c r="M2380">
        <v>247.1</v>
      </c>
      <c r="N2380">
        <v>247.94</v>
      </c>
      <c r="O2380">
        <v>248.5</v>
      </c>
      <c r="P2380">
        <v>248.59</v>
      </c>
      <c r="Q2380">
        <v>248.5</v>
      </c>
      <c r="R2380">
        <v>4445411</v>
      </c>
      <c r="S2380">
        <v>1104678645.3399999</v>
      </c>
      <c r="T2380">
        <v>65205</v>
      </c>
      <c r="U2380">
        <v>2042847</v>
      </c>
      <c r="V2380">
        <v>45.95</v>
      </c>
      <c r="W2380" s="3">
        <f>StockData[[#This Row],[CLOSE]]-StockData[[#This Row],[PREV. CLOSE]]</f>
        <v>0.65000000000000568</v>
      </c>
      <c r="X2380" s="2">
        <f>IFERROR((StockData[[#This Row],[CLOSE]]-StockData[[#This Row],[PREV. CLOSE]])/StockData[[#This Row],[PREV. CLOSE]],0)</f>
        <v>2.6216020004840111E-3</v>
      </c>
      <c r="Y2380" t="str">
        <f>IF(StockData[[#This Row],[Daily Return %]]&gt;0,"Gain",IF(StockData[[#This Row],[Daily Return %]]&lt;0,"Loss","No Change"))</f>
        <v>Gain</v>
      </c>
    </row>
    <row r="2381" spans="1:25" x14ac:dyDescent="0.3">
      <c r="A2381" s="1">
        <v>45817</v>
      </c>
      <c r="B2381" s="1" t="s">
        <v>2428</v>
      </c>
      <c r="C2381" s="1" t="s">
        <v>142</v>
      </c>
      <c r="D2381">
        <f>MONTH(StockData[[#This Row],[DATE]])</f>
        <v>6</v>
      </c>
      <c r="E2381">
        <v>2025</v>
      </c>
      <c r="F2381" t="s">
        <v>97</v>
      </c>
      <c r="G2381" t="str">
        <f>"Q"&amp;ROUNDUP(StockData[[#This Row],[Month Number]]/3,0)</f>
        <v>Q2</v>
      </c>
      <c r="H2381" s="1" t="s">
        <v>2069</v>
      </c>
      <c r="I2381" s="1" t="s">
        <v>1566</v>
      </c>
      <c r="J2381" t="s">
        <v>30</v>
      </c>
      <c r="K2381">
        <v>249.6</v>
      </c>
      <c r="L2381">
        <v>253.4</v>
      </c>
      <c r="M2381">
        <v>249.22</v>
      </c>
      <c r="N2381">
        <v>248.59</v>
      </c>
      <c r="O2381">
        <v>251.72</v>
      </c>
      <c r="P2381">
        <v>251.29</v>
      </c>
      <c r="Q2381">
        <v>250.95</v>
      </c>
      <c r="R2381">
        <v>9193904</v>
      </c>
      <c r="S2381">
        <v>2307185889.04</v>
      </c>
      <c r="T2381">
        <v>101064</v>
      </c>
      <c r="U2381">
        <v>5189463</v>
      </c>
      <c r="V2381">
        <v>56.44</v>
      </c>
      <c r="W2381" s="3">
        <f>StockData[[#This Row],[CLOSE]]-StockData[[#This Row],[PREV. CLOSE]]</f>
        <v>2.6999999999999886</v>
      </c>
      <c r="X2381" s="2">
        <f>IFERROR((StockData[[#This Row],[CLOSE]]-StockData[[#This Row],[PREV. CLOSE]])/StockData[[#This Row],[PREV. CLOSE]],0)</f>
        <v>1.086125749225628E-2</v>
      </c>
      <c r="Y2381" t="str">
        <f>IF(StockData[[#This Row],[Daily Return %]]&gt;0,"Gain",IF(StockData[[#This Row],[Daily Return %]]&lt;0,"Loss","No Change"))</f>
        <v>Gain</v>
      </c>
    </row>
    <row r="2382" spans="1:25" x14ac:dyDescent="0.3">
      <c r="A2382" s="1">
        <v>45818</v>
      </c>
      <c r="B2382" s="1" t="s">
        <v>2429</v>
      </c>
      <c r="C2382" s="1" t="s">
        <v>142</v>
      </c>
      <c r="D2382">
        <f>MONTH(StockData[[#This Row],[DATE]])</f>
        <v>6</v>
      </c>
      <c r="E2382">
        <v>2025</v>
      </c>
      <c r="F2382" t="s">
        <v>97</v>
      </c>
      <c r="G2382" t="str">
        <f>"Q"&amp;ROUNDUP(StockData[[#This Row],[Month Number]]/3,0)</f>
        <v>Q2</v>
      </c>
      <c r="H2382" s="1" t="s">
        <v>2069</v>
      </c>
      <c r="I2382" s="1" t="s">
        <v>1566</v>
      </c>
      <c r="J2382" t="s">
        <v>30</v>
      </c>
      <c r="K2382">
        <v>252.9</v>
      </c>
      <c r="L2382">
        <v>255.8</v>
      </c>
      <c r="M2382">
        <v>251.83</v>
      </c>
      <c r="N2382">
        <v>251.29</v>
      </c>
      <c r="O2382">
        <v>254.69</v>
      </c>
      <c r="P2382">
        <v>254.87</v>
      </c>
      <c r="Q2382">
        <v>254.42</v>
      </c>
      <c r="R2382">
        <v>10739851</v>
      </c>
      <c r="S2382">
        <v>2732474723.8400002</v>
      </c>
      <c r="T2382">
        <v>119143</v>
      </c>
      <c r="U2382">
        <v>5051230</v>
      </c>
      <c r="V2382">
        <v>47.03</v>
      </c>
      <c r="W2382" s="3">
        <f>StockData[[#This Row],[CLOSE]]-StockData[[#This Row],[PREV. CLOSE]]</f>
        <v>3.5800000000000125</v>
      </c>
      <c r="X2382" s="2">
        <f>IFERROR((StockData[[#This Row],[CLOSE]]-StockData[[#This Row],[PREV. CLOSE]])/StockData[[#This Row],[PREV. CLOSE]],0)</f>
        <v>1.4246488121294172E-2</v>
      </c>
      <c r="Y2382" t="str">
        <f>IF(StockData[[#This Row],[Daily Return %]]&gt;0,"Gain",IF(StockData[[#This Row],[Daily Return %]]&lt;0,"Loss","No Change"))</f>
        <v>Gain</v>
      </c>
    </row>
    <row r="2383" spans="1:25" x14ac:dyDescent="0.3">
      <c r="A2383" s="1">
        <v>45818</v>
      </c>
      <c r="B2383" s="1" t="s">
        <v>2430</v>
      </c>
      <c r="C2383" s="1" t="s">
        <v>142</v>
      </c>
      <c r="D2383">
        <f>MONTH(StockData[[#This Row],[DATE]])</f>
        <v>6</v>
      </c>
      <c r="E2383">
        <v>2025</v>
      </c>
      <c r="F2383" t="s">
        <v>97</v>
      </c>
      <c r="G2383" t="str">
        <f>"Q"&amp;ROUNDUP(StockData[[#This Row],[Month Number]]/3,0)</f>
        <v>Q2</v>
      </c>
      <c r="H2383" s="1" t="s">
        <v>2069</v>
      </c>
      <c r="I2383" s="1" t="s">
        <v>1566</v>
      </c>
      <c r="J2383" t="s">
        <v>30</v>
      </c>
      <c r="K2383">
        <v>252.9</v>
      </c>
      <c r="L2383">
        <v>255.8</v>
      </c>
      <c r="M2383">
        <v>251.83</v>
      </c>
      <c r="N2383">
        <v>251.29</v>
      </c>
      <c r="O2383">
        <v>254.69</v>
      </c>
      <c r="P2383">
        <v>254.87</v>
      </c>
      <c r="Q2383">
        <v>254.42</v>
      </c>
      <c r="R2383">
        <v>10739851</v>
      </c>
      <c r="S2383">
        <v>2732474723.8400002</v>
      </c>
      <c r="T2383">
        <v>119143</v>
      </c>
      <c r="U2383">
        <v>5051230</v>
      </c>
      <c r="V2383">
        <v>47.03</v>
      </c>
      <c r="W2383" s="3">
        <f>StockData[[#This Row],[CLOSE]]-StockData[[#This Row],[PREV. CLOSE]]</f>
        <v>3.5800000000000125</v>
      </c>
      <c r="X2383" s="2">
        <f>IFERROR((StockData[[#This Row],[CLOSE]]-StockData[[#This Row],[PREV. CLOSE]])/StockData[[#This Row],[PREV. CLOSE]],0)</f>
        <v>1.4246488121294172E-2</v>
      </c>
      <c r="Y2383" t="str">
        <f>IF(StockData[[#This Row],[Daily Return %]]&gt;0,"Gain",IF(StockData[[#This Row],[Daily Return %]]&lt;0,"Loss","No Change"))</f>
        <v>Gain</v>
      </c>
    </row>
    <row r="2384" spans="1:25" x14ac:dyDescent="0.3">
      <c r="A2384" s="1">
        <v>45819</v>
      </c>
      <c r="B2384" s="1" t="s">
        <v>2431</v>
      </c>
      <c r="C2384" s="1" t="s">
        <v>142</v>
      </c>
      <c r="D2384">
        <f>MONTH(StockData[[#This Row],[DATE]])</f>
        <v>6</v>
      </c>
      <c r="E2384">
        <v>2025</v>
      </c>
      <c r="F2384" t="s">
        <v>97</v>
      </c>
      <c r="G2384" t="str">
        <f>"Q"&amp;ROUNDUP(StockData[[#This Row],[Month Number]]/3,0)</f>
        <v>Q2</v>
      </c>
      <c r="H2384" s="1" t="s">
        <v>2069</v>
      </c>
      <c r="I2384" s="1" t="s">
        <v>1566</v>
      </c>
      <c r="J2384" t="s">
        <v>30</v>
      </c>
      <c r="K2384">
        <v>256.02</v>
      </c>
      <c r="L2384">
        <v>261.60000000000002</v>
      </c>
      <c r="M2384">
        <v>254.1</v>
      </c>
      <c r="N2384">
        <v>254.87</v>
      </c>
      <c r="O2384">
        <v>259</v>
      </c>
      <c r="P2384">
        <v>258.92</v>
      </c>
      <c r="Q2384">
        <v>258.25</v>
      </c>
      <c r="R2384">
        <v>17268454</v>
      </c>
      <c r="S2384">
        <v>4459638735.79</v>
      </c>
      <c r="T2384">
        <v>125033</v>
      </c>
      <c r="U2384">
        <v>8707749</v>
      </c>
      <c r="V2384">
        <v>50.43</v>
      </c>
      <c r="W2384" s="3">
        <f>StockData[[#This Row],[CLOSE]]-StockData[[#This Row],[PREV. CLOSE]]</f>
        <v>4.0500000000000114</v>
      </c>
      <c r="X2384" s="2">
        <f>IFERROR((StockData[[#This Row],[CLOSE]]-StockData[[#This Row],[PREV. CLOSE]])/StockData[[#This Row],[PREV. CLOSE]],0)</f>
        <v>1.5890453956919258E-2</v>
      </c>
      <c r="Y2384" t="str">
        <f>IF(StockData[[#This Row],[Daily Return %]]&gt;0,"Gain",IF(StockData[[#This Row],[Daily Return %]]&lt;0,"Loss","No Change"))</f>
        <v>Gain</v>
      </c>
    </row>
    <row r="2385" spans="1:25" x14ac:dyDescent="0.3">
      <c r="A2385" s="1">
        <v>45820</v>
      </c>
      <c r="B2385" s="1" t="s">
        <v>2432</v>
      </c>
      <c r="C2385" s="1" t="s">
        <v>142</v>
      </c>
      <c r="D2385">
        <f>MONTH(StockData[[#This Row],[DATE]])</f>
        <v>6</v>
      </c>
      <c r="E2385">
        <v>2025</v>
      </c>
      <c r="F2385" t="s">
        <v>97</v>
      </c>
      <c r="G2385" t="str">
        <f>"Q"&amp;ROUNDUP(StockData[[#This Row],[Month Number]]/3,0)</f>
        <v>Q2</v>
      </c>
      <c r="H2385" s="1" t="s">
        <v>2069</v>
      </c>
      <c r="I2385" s="1" t="s">
        <v>1566</v>
      </c>
      <c r="J2385" t="s">
        <v>30</v>
      </c>
      <c r="K2385">
        <v>260</v>
      </c>
      <c r="L2385">
        <v>263</v>
      </c>
      <c r="M2385">
        <v>256.32</v>
      </c>
      <c r="N2385">
        <v>258.92</v>
      </c>
      <c r="O2385">
        <v>259.06</v>
      </c>
      <c r="P2385">
        <v>259.61</v>
      </c>
      <c r="Q2385">
        <v>260.27</v>
      </c>
      <c r="R2385">
        <v>14528657</v>
      </c>
      <c r="S2385">
        <v>3781338196.1799998</v>
      </c>
      <c r="T2385">
        <v>125900</v>
      </c>
      <c r="U2385">
        <v>5352900</v>
      </c>
      <c r="V2385">
        <v>36.840000000000003</v>
      </c>
      <c r="W2385" s="3">
        <f>StockData[[#This Row],[CLOSE]]-StockData[[#This Row],[PREV. CLOSE]]</f>
        <v>0.68999999999999773</v>
      </c>
      <c r="X2385" s="2">
        <f>IFERROR((StockData[[#This Row],[CLOSE]]-StockData[[#This Row],[PREV. CLOSE]])/StockData[[#This Row],[PREV. CLOSE]],0)</f>
        <v>2.6649158041093684E-3</v>
      </c>
      <c r="Y2385" t="str">
        <f>IF(StockData[[#This Row],[Daily Return %]]&gt;0,"Gain",IF(StockData[[#This Row],[Daily Return %]]&lt;0,"Loss","No Change"))</f>
        <v>Gain</v>
      </c>
    </row>
    <row r="2386" spans="1:25" x14ac:dyDescent="0.3">
      <c r="A2386" s="1">
        <v>45821</v>
      </c>
      <c r="B2386" s="1" t="s">
        <v>2433</v>
      </c>
      <c r="C2386" s="1" t="s">
        <v>142</v>
      </c>
      <c r="D2386">
        <f>MONTH(StockData[[#This Row],[DATE]])</f>
        <v>6</v>
      </c>
      <c r="E2386">
        <v>2025</v>
      </c>
      <c r="F2386" t="s">
        <v>97</v>
      </c>
      <c r="G2386" t="str">
        <f>"Q"&amp;ROUNDUP(StockData[[#This Row],[Month Number]]/3,0)</f>
        <v>Q2</v>
      </c>
      <c r="H2386" s="1" t="s">
        <v>2069</v>
      </c>
      <c r="I2386" s="1" t="s">
        <v>1566</v>
      </c>
      <c r="J2386" t="s">
        <v>30</v>
      </c>
      <c r="K2386">
        <v>255</v>
      </c>
      <c r="L2386">
        <v>262.25</v>
      </c>
      <c r="M2386">
        <v>254</v>
      </c>
      <c r="N2386">
        <v>259.61</v>
      </c>
      <c r="O2386">
        <v>260.58999999999997</v>
      </c>
      <c r="P2386">
        <v>260.20999999999998</v>
      </c>
      <c r="Q2386">
        <v>259.7</v>
      </c>
      <c r="R2386">
        <v>8692116</v>
      </c>
      <c r="S2386">
        <v>2257344323.9299998</v>
      </c>
      <c r="T2386">
        <v>95629</v>
      </c>
      <c r="U2386">
        <v>3352930</v>
      </c>
      <c r="V2386">
        <v>38.57</v>
      </c>
      <c r="W2386" s="3">
        <f>StockData[[#This Row],[CLOSE]]-StockData[[#This Row],[PREV. CLOSE]]</f>
        <v>0.59999999999996589</v>
      </c>
      <c r="X2386" s="2">
        <f>IFERROR((StockData[[#This Row],[CLOSE]]-StockData[[#This Row],[PREV. CLOSE]])/StockData[[#This Row],[PREV. CLOSE]],0)</f>
        <v>2.3111590462615689E-3</v>
      </c>
      <c r="Y2386" t="str">
        <f>IF(StockData[[#This Row],[Daily Return %]]&gt;0,"Gain",IF(StockData[[#This Row],[Daily Return %]]&lt;0,"Loss","No Change"))</f>
        <v>Gain</v>
      </c>
    </row>
    <row r="2387" spans="1:25" x14ac:dyDescent="0.3">
      <c r="A2387" s="1">
        <v>45824</v>
      </c>
      <c r="B2387" s="1" t="s">
        <v>2434</v>
      </c>
      <c r="C2387" s="1" t="s">
        <v>142</v>
      </c>
      <c r="D2387">
        <f>MONTH(StockData[[#This Row],[DATE]])</f>
        <v>6</v>
      </c>
      <c r="E2387">
        <v>2025</v>
      </c>
      <c r="F2387" t="s">
        <v>97</v>
      </c>
      <c r="G2387" t="str">
        <f>"Q"&amp;ROUNDUP(StockData[[#This Row],[Month Number]]/3,0)</f>
        <v>Q2</v>
      </c>
      <c r="H2387" s="1" t="s">
        <v>2069</v>
      </c>
      <c r="I2387" s="1" t="s">
        <v>1566</v>
      </c>
      <c r="J2387" t="s">
        <v>30</v>
      </c>
      <c r="K2387">
        <v>260</v>
      </c>
      <c r="L2387">
        <v>265.31</v>
      </c>
      <c r="M2387">
        <v>258</v>
      </c>
      <c r="N2387">
        <v>260.20999999999998</v>
      </c>
      <c r="O2387">
        <v>262.8</v>
      </c>
      <c r="P2387">
        <v>262.89</v>
      </c>
      <c r="Q2387">
        <v>261.48</v>
      </c>
      <c r="R2387">
        <v>10935361</v>
      </c>
      <c r="S2387">
        <v>2859376884.6599998</v>
      </c>
      <c r="T2387">
        <v>91234</v>
      </c>
      <c r="U2387">
        <v>5257437</v>
      </c>
      <c r="V2387">
        <v>48.08</v>
      </c>
      <c r="W2387" s="3">
        <f>StockData[[#This Row],[CLOSE]]-StockData[[#This Row],[PREV. CLOSE]]</f>
        <v>2.6800000000000068</v>
      </c>
      <c r="X2387" s="2">
        <f>IFERROR((StockData[[#This Row],[CLOSE]]-StockData[[#This Row],[PREV. CLOSE]])/StockData[[#This Row],[PREV. CLOSE]],0)</f>
        <v>1.0299373582875396E-2</v>
      </c>
      <c r="Y2387" t="str">
        <f>IF(StockData[[#This Row],[Daily Return %]]&gt;0,"Gain",IF(StockData[[#This Row],[Daily Return %]]&lt;0,"Loss","No Change"))</f>
        <v>Gain</v>
      </c>
    </row>
    <row r="2388" spans="1:25" x14ac:dyDescent="0.3">
      <c r="A2388" s="1">
        <v>45825</v>
      </c>
      <c r="B2388" s="1" t="s">
        <v>2435</v>
      </c>
      <c r="C2388" s="1" t="s">
        <v>142</v>
      </c>
      <c r="D2388">
        <f>MONTH(StockData[[#This Row],[DATE]])</f>
        <v>6</v>
      </c>
      <c r="E2388">
        <v>2025</v>
      </c>
      <c r="F2388" t="s">
        <v>97</v>
      </c>
      <c r="G2388" t="str">
        <f>"Q"&amp;ROUNDUP(StockData[[#This Row],[Month Number]]/3,0)</f>
        <v>Q2</v>
      </c>
      <c r="H2388" s="1" t="s">
        <v>2069</v>
      </c>
      <c r="I2388" s="1" t="s">
        <v>1566</v>
      </c>
      <c r="J2388" t="s">
        <v>30</v>
      </c>
      <c r="K2388">
        <v>262.89</v>
      </c>
      <c r="L2388">
        <v>265.45</v>
      </c>
      <c r="M2388">
        <v>261.66000000000003</v>
      </c>
      <c r="N2388">
        <v>262.89</v>
      </c>
      <c r="O2388">
        <v>262.89999999999998</v>
      </c>
      <c r="P2388">
        <v>262.91000000000003</v>
      </c>
      <c r="Q2388">
        <v>263.73</v>
      </c>
      <c r="R2388">
        <v>7528454</v>
      </c>
      <c r="S2388">
        <v>1985474100.73</v>
      </c>
      <c r="T2388">
        <v>89577</v>
      </c>
      <c r="U2388">
        <v>3615572</v>
      </c>
      <c r="V2388">
        <v>48.03</v>
      </c>
      <c r="W2388" s="3">
        <f>StockData[[#This Row],[CLOSE]]-StockData[[#This Row],[PREV. CLOSE]]</f>
        <v>2.0000000000038654E-2</v>
      </c>
      <c r="X2388" s="2">
        <f>IFERROR((StockData[[#This Row],[CLOSE]]-StockData[[#This Row],[PREV. CLOSE]])/StockData[[#This Row],[PREV. CLOSE]],0)</f>
        <v>7.6077446841031052E-5</v>
      </c>
      <c r="Y2388" t="str">
        <f>IF(StockData[[#This Row],[Daily Return %]]&gt;0,"Gain",IF(StockData[[#This Row],[Daily Return %]]&lt;0,"Loss","No Change"))</f>
        <v>Gain</v>
      </c>
    </row>
    <row r="2389" spans="1:25" x14ac:dyDescent="0.3">
      <c r="A2389" s="1">
        <v>45826</v>
      </c>
      <c r="B2389" s="1" t="s">
        <v>2436</v>
      </c>
      <c r="C2389" s="1" t="s">
        <v>142</v>
      </c>
      <c r="D2389">
        <f>MONTH(StockData[[#This Row],[DATE]])</f>
        <v>6</v>
      </c>
      <c r="E2389">
        <v>2025</v>
      </c>
      <c r="F2389" t="s">
        <v>97</v>
      </c>
      <c r="G2389" t="str">
        <f>"Q"&amp;ROUNDUP(StockData[[#This Row],[Month Number]]/3,0)</f>
        <v>Q2</v>
      </c>
      <c r="H2389" s="1" t="s">
        <v>2069</v>
      </c>
      <c r="I2389" s="1" t="s">
        <v>1566</v>
      </c>
      <c r="J2389" t="s">
        <v>30</v>
      </c>
      <c r="K2389">
        <v>262.89999999999998</v>
      </c>
      <c r="L2389">
        <v>265.60000000000002</v>
      </c>
      <c r="M2389">
        <v>261.02999999999997</v>
      </c>
      <c r="N2389">
        <v>262.91000000000003</v>
      </c>
      <c r="O2389">
        <v>261.85000000000002</v>
      </c>
      <c r="P2389">
        <v>261.58999999999997</v>
      </c>
      <c r="Q2389">
        <v>262.72000000000003</v>
      </c>
      <c r="R2389">
        <v>5016660</v>
      </c>
      <c r="S2389">
        <v>1317958981.95</v>
      </c>
      <c r="T2389">
        <v>56803</v>
      </c>
      <c r="U2389">
        <v>1821102</v>
      </c>
      <c r="V2389">
        <v>36.299999999999997</v>
      </c>
      <c r="W2389" s="3">
        <f>StockData[[#This Row],[CLOSE]]-StockData[[#This Row],[PREV. CLOSE]]</f>
        <v>-1.32000000000005</v>
      </c>
      <c r="X2389" s="2">
        <f>IFERROR((StockData[[#This Row],[CLOSE]]-StockData[[#This Row],[PREV. CLOSE]])/StockData[[#This Row],[PREV. CLOSE]],0)</f>
        <v>-5.0207295272148263E-3</v>
      </c>
      <c r="Y2389" t="str">
        <f>IF(StockData[[#This Row],[Daily Return %]]&gt;0,"Gain",IF(StockData[[#This Row],[Daily Return %]]&lt;0,"Loss","No Change"))</f>
        <v>Loss</v>
      </c>
    </row>
    <row r="2390" spans="1:25" x14ac:dyDescent="0.3">
      <c r="A2390" s="1">
        <v>45827</v>
      </c>
      <c r="B2390" s="1" t="s">
        <v>2437</v>
      </c>
      <c r="C2390" s="1" t="s">
        <v>142</v>
      </c>
      <c r="D2390">
        <f>MONTH(StockData[[#This Row],[DATE]])</f>
        <v>6</v>
      </c>
      <c r="E2390">
        <v>2025</v>
      </c>
      <c r="F2390" t="s">
        <v>97</v>
      </c>
      <c r="G2390" t="str">
        <f>"Q"&amp;ROUNDUP(StockData[[#This Row],[Month Number]]/3,0)</f>
        <v>Q2</v>
      </c>
      <c r="H2390" s="1" t="s">
        <v>2069</v>
      </c>
      <c r="I2390" s="1" t="s">
        <v>1566</v>
      </c>
      <c r="J2390" t="s">
        <v>30</v>
      </c>
      <c r="K2390">
        <v>262.85000000000002</v>
      </c>
      <c r="L2390">
        <v>266.44</v>
      </c>
      <c r="M2390">
        <v>261.81</v>
      </c>
      <c r="N2390">
        <v>261.58999999999997</v>
      </c>
      <c r="O2390">
        <v>265</v>
      </c>
      <c r="P2390">
        <v>265.58</v>
      </c>
      <c r="Q2390">
        <v>264.52</v>
      </c>
      <c r="R2390">
        <v>14184486</v>
      </c>
      <c r="S2390">
        <v>3752028124.02</v>
      </c>
      <c r="T2390">
        <v>145765</v>
      </c>
      <c r="U2390">
        <v>5842804</v>
      </c>
      <c r="V2390">
        <v>41.19</v>
      </c>
      <c r="W2390" s="3">
        <f>StockData[[#This Row],[CLOSE]]-StockData[[#This Row],[PREV. CLOSE]]</f>
        <v>3.9900000000000091</v>
      </c>
      <c r="X2390" s="2">
        <f>IFERROR((StockData[[#This Row],[CLOSE]]-StockData[[#This Row],[PREV. CLOSE]])/StockData[[#This Row],[PREV. CLOSE]],0)</f>
        <v>1.5252876639015289E-2</v>
      </c>
      <c r="Y2390" t="str">
        <f>IF(StockData[[#This Row],[Daily Return %]]&gt;0,"Gain",IF(StockData[[#This Row],[Daily Return %]]&lt;0,"Loss","No Change"))</f>
        <v>Gain</v>
      </c>
    </row>
    <row r="2391" spans="1:25" x14ac:dyDescent="0.3">
      <c r="A2391" s="1">
        <v>45828</v>
      </c>
      <c r="B2391" s="1" t="s">
        <v>2438</v>
      </c>
      <c r="C2391" s="1" t="s">
        <v>142</v>
      </c>
      <c r="D2391">
        <f>MONTH(StockData[[#This Row],[DATE]])</f>
        <v>6</v>
      </c>
      <c r="E2391">
        <v>2025</v>
      </c>
      <c r="F2391" t="s">
        <v>97</v>
      </c>
      <c r="G2391" t="str">
        <f>"Q"&amp;ROUNDUP(StockData[[#This Row],[Month Number]]/3,0)</f>
        <v>Q2</v>
      </c>
      <c r="H2391" s="1" t="s">
        <v>2069</v>
      </c>
      <c r="I2391" s="1" t="s">
        <v>1566</v>
      </c>
      <c r="J2391" t="s">
        <v>30</v>
      </c>
      <c r="K2391">
        <v>266</v>
      </c>
      <c r="L2391">
        <v>267.2</v>
      </c>
      <c r="M2391">
        <v>262.87</v>
      </c>
      <c r="N2391">
        <v>265.58</v>
      </c>
      <c r="O2391">
        <v>265.8</v>
      </c>
      <c r="P2391">
        <v>266.54000000000002</v>
      </c>
      <c r="Q2391">
        <v>266.19</v>
      </c>
      <c r="R2391">
        <v>12904674</v>
      </c>
      <c r="S2391">
        <v>3435039178.4299998</v>
      </c>
      <c r="T2391">
        <v>76477</v>
      </c>
      <c r="U2391">
        <v>7986940</v>
      </c>
      <c r="V2391">
        <v>61.89</v>
      </c>
      <c r="W2391" s="3">
        <f>StockData[[#This Row],[CLOSE]]-StockData[[#This Row],[PREV. CLOSE]]</f>
        <v>0.96000000000003638</v>
      </c>
      <c r="X2391" s="2">
        <f>IFERROR((StockData[[#This Row],[CLOSE]]-StockData[[#This Row],[PREV. CLOSE]])/StockData[[#This Row],[PREV. CLOSE]],0)</f>
        <v>3.6147300248514061E-3</v>
      </c>
      <c r="Y2391" t="str">
        <f>IF(StockData[[#This Row],[Daily Return %]]&gt;0,"Gain",IF(StockData[[#This Row],[Daily Return %]]&lt;0,"Loss","No Change"))</f>
        <v>Gain</v>
      </c>
    </row>
    <row r="2392" spans="1:25" x14ac:dyDescent="0.3">
      <c r="A2392" s="1">
        <v>45831</v>
      </c>
      <c r="B2392" s="1" t="s">
        <v>2439</v>
      </c>
      <c r="C2392" s="1" t="s">
        <v>142</v>
      </c>
      <c r="D2392">
        <f>MONTH(StockData[[#This Row],[DATE]])</f>
        <v>6</v>
      </c>
      <c r="E2392">
        <v>2025</v>
      </c>
      <c r="F2392" t="s">
        <v>97</v>
      </c>
      <c r="G2392" t="str">
        <f>"Q"&amp;ROUNDUP(StockData[[#This Row],[Month Number]]/3,0)</f>
        <v>Q2</v>
      </c>
      <c r="H2392" s="1" t="s">
        <v>2069</v>
      </c>
      <c r="I2392" s="1" t="s">
        <v>1566</v>
      </c>
      <c r="J2392" t="s">
        <v>30</v>
      </c>
      <c r="K2392">
        <v>264</v>
      </c>
      <c r="L2392">
        <v>265.2</v>
      </c>
      <c r="M2392">
        <v>261.81</v>
      </c>
      <c r="N2392">
        <v>266.54000000000002</v>
      </c>
      <c r="O2392">
        <v>263.5</v>
      </c>
      <c r="P2392">
        <v>263.24</v>
      </c>
      <c r="Q2392">
        <v>263.33</v>
      </c>
      <c r="R2392">
        <v>6214062</v>
      </c>
      <c r="S2392">
        <v>1636344546.53</v>
      </c>
      <c r="T2392">
        <v>64958</v>
      </c>
      <c r="U2392">
        <v>2747465</v>
      </c>
      <c r="V2392">
        <v>44.21</v>
      </c>
      <c r="W2392" s="3">
        <f>StockData[[#This Row],[CLOSE]]-StockData[[#This Row],[PREV. CLOSE]]</f>
        <v>-3.3000000000000114</v>
      </c>
      <c r="X2392" s="2">
        <f>IFERROR((StockData[[#This Row],[CLOSE]]-StockData[[#This Row],[PREV. CLOSE]])/StockData[[#This Row],[PREV. CLOSE]],0)</f>
        <v>-1.23808809184363E-2</v>
      </c>
      <c r="Y2392" t="str">
        <f>IF(StockData[[#This Row],[Daily Return %]]&gt;0,"Gain",IF(StockData[[#This Row],[Daily Return %]]&lt;0,"Loss","No Change"))</f>
        <v>Loss</v>
      </c>
    </row>
    <row r="2393" spans="1:25" x14ac:dyDescent="0.3">
      <c r="A2393" s="1">
        <v>45832</v>
      </c>
      <c r="B2393" s="1" t="s">
        <v>2440</v>
      </c>
      <c r="C2393" s="1" t="s">
        <v>142</v>
      </c>
      <c r="D2393">
        <f>MONTH(StockData[[#This Row],[DATE]])</f>
        <v>6</v>
      </c>
      <c r="E2393">
        <v>2025</v>
      </c>
      <c r="F2393" t="s">
        <v>97</v>
      </c>
      <c r="G2393" t="str">
        <f>"Q"&amp;ROUNDUP(StockData[[#This Row],[Month Number]]/3,0)</f>
        <v>Q2</v>
      </c>
      <c r="H2393" s="1" t="s">
        <v>2069</v>
      </c>
      <c r="I2393" s="1" t="s">
        <v>1566</v>
      </c>
      <c r="J2393" t="s">
        <v>30</v>
      </c>
      <c r="K2393">
        <v>265.5</v>
      </c>
      <c r="L2393">
        <v>268.64999999999998</v>
      </c>
      <c r="M2393">
        <v>264.70999999999998</v>
      </c>
      <c r="N2393">
        <v>263.24</v>
      </c>
      <c r="O2393">
        <v>264.89</v>
      </c>
      <c r="P2393">
        <v>264.97000000000003</v>
      </c>
      <c r="Q2393">
        <v>266.88</v>
      </c>
      <c r="R2393">
        <v>6319428</v>
      </c>
      <c r="S2393">
        <v>1686524335.02</v>
      </c>
      <c r="T2393">
        <v>70987</v>
      </c>
      <c r="U2393">
        <v>2730260</v>
      </c>
      <c r="V2393">
        <v>43.2</v>
      </c>
      <c r="W2393" s="3">
        <f>StockData[[#This Row],[CLOSE]]-StockData[[#This Row],[PREV. CLOSE]]</f>
        <v>1.7300000000000182</v>
      </c>
      <c r="X2393" s="2">
        <f>IFERROR((StockData[[#This Row],[CLOSE]]-StockData[[#This Row],[PREV. CLOSE]])/StockData[[#This Row],[PREV. CLOSE]],0)</f>
        <v>6.571949551739926E-3</v>
      </c>
      <c r="Y2393" t="str">
        <f>IF(StockData[[#This Row],[Daily Return %]]&gt;0,"Gain",IF(StockData[[#This Row],[Daily Return %]]&lt;0,"Loss","No Change"))</f>
        <v>Gain</v>
      </c>
    </row>
    <row r="2394" spans="1:25" x14ac:dyDescent="0.3">
      <c r="A2394" s="1">
        <v>45833</v>
      </c>
      <c r="B2394" s="1" t="s">
        <v>2441</v>
      </c>
      <c r="C2394" s="1" t="s">
        <v>142</v>
      </c>
      <c r="D2394">
        <f>MONTH(StockData[[#This Row],[DATE]])</f>
        <v>6</v>
      </c>
      <c r="E2394">
        <v>2025</v>
      </c>
      <c r="F2394" t="s">
        <v>97</v>
      </c>
      <c r="G2394" t="str">
        <f>"Q"&amp;ROUNDUP(StockData[[#This Row],[Month Number]]/3,0)</f>
        <v>Q2</v>
      </c>
      <c r="H2394" s="1" t="s">
        <v>2069</v>
      </c>
      <c r="I2394" s="1" t="s">
        <v>1566</v>
      </c>
      <c r="J2394" t="s">
        <v>30</v>
      </c>
      <c r="K2394">
        <v>265.89999999999998</v>
      </c>
      <c r="L2394">
        <v>269.95999999999998</v>
      </c>
      <c r="M2394">
        <v>265.85000000000002</v>
      </c>
      <c r="N2394">
        <v>264.97000000000003</v>
      </c>
      <c r="O2394">
        <v>269.14999999999998</v>
      </c>
      <c r="P2394">
        <v>269.41000000000003</v>
      </c>
      <c r="Q2394">
        <v>268.52999999999997</v>
      </c>
      <c r="R2394">
        <v>5331739</v>
      </c>
      <c r="S2394">
        <v>1431749951.51</v>
      </c>
      <c r="T2394">
        <v>72178</v>
      </c>
      <c r="U2394">
        <v>2230064</v>
      </c>
      <c r="V2394">
        <v>41.83</v>
      </c>
      <c r="W2394" s="3">
        <f>StockData[[#This Row],[CLOSE]]-StockData[[#This Row],[PREV. CLOSE]]</f>
        <v>4.4399999999999977</v>
      </c>
      <c r="X2394" s="2">
        <f>IFERROR((StockData[[#This Row],[CLOSE]]-StockData[[#This Row],[PREV. CLOSE]])/StockData[[#This Row],[PREV. CLOSE]],0)</f>
        <v>1.6756613956296931E-2</v>
      </c>
      <c r="Y2394" t="str">
        <f>IF(StockData[[#This Row],[Daily Return %]]&gt;0,"Gain",IF(StockData[[#This Row],[Daily Return %]]&lt;0,"Loss","No Change"))</f>
        <v>Gain</v>
      </c>
    </row>
    <row r="2395" spans="1:25" x14ac:dyDescent="0.3">
      <c r="A2395" s="1">
        <v>45834</v>
      </c>
      <c r="B2395" s="1" t="s">
        <v>2442</v>
      </c>
      <c r="C2395" s="1" t="s">
        <v>142</v>
      </c>
      <c r="D2395">
        <f>MONTH(StockData[[#This Row],[DATE]])</f>
        <v>6</v>
      </c>
      <c r="E2395">
        <v>2025</v>
      </c>
      <c r="F2395" t="s">
        <v>97</v>
      </c>
      <c r="G2395" t="str">
        <f>"Q"&amp;ROUNDUP(StockData[[#This Row],[Month Number]]/3,0)</f>
        <v>Q2</v>
      </c>
      <c r="H2395" s="1" t="s">
        <v>2069</v>
      </c>
      <c r="I2395" s="1" t="s">
        <v>1566</v>
      </c>
      <c r="J2395" t="s">
        <v>30</v>
      </c>
      <c r="K2395">
        <v>269.10000000000002</v>
      </c>
      <c r="L2395">
        <v>271.3</v>
      </c>
      <c r="M2395">
        <v>267.19</v>
      </c>
      <c r="N2395">
        <v>269.41000000000003</v>
      </c>
      <c r="O2395">
        <v>268</v>
      </c>
      <c r="P2395">
        <v>268.52</v>
      </c>
      <c r="Q2395">
        <v>269.25</v>
      </c>
      <c r="R2395">
        <v>8564099</v>
      </c>
      <c r="S2395">
        <v>2305900608.8600001</v>
      </c>
      <c r="T2395">
        <v>87330</v>
      </c>
      <c r="U2395">
        <v>4521047</v>
      </c>
      <c r="V2395">
        <v>52.79</v>
      </c>
      <c r="W2395" s="3">
        <f>StockData[[#This Row],[CLOSE]]-StockData[[#This Row],[PREV. CLOSE]]</f>
        <v>-0.8900000000000432</v>
      </c>
      <c r="X2395" s="2">
        <f>IFERROR((StockData[[#This Row],[CLOSE]]-StockData[[#This Row],[PREV. CLOSE]])/StockData[[#This Row],[PREV. CLOSE]],0)</f>
        <v>-3.3035150885269409E-3</v>
      </c>
      <c r="Y2395" t="str">
        <f>IF(StockData[[#This Row],[Daily Return %]]&gt;0,"Gain",IF(StockData[[#This Row],[Daily Return %]]&lt;0,"Loss","No Change"))</f>
        <v>Loss</v>
      </c>
    </row>
    <row r="2396" spans="1:25" x14ac:dyDescent="0.3">
      <c r="A2396" s="1">
        <v>45835</v>
      </c>
      <c r="B2396" s="1" t="s">
        <v>2443</v>
      </c>
      <c r="C2396" s="1" t="s">
        <v>142</v>
      </c>
      <c r="D2396">
        <f>MONTH(StockData[[#This Row],[DATE]])</f>
        <v>6</v>
      </c>
      <c r="E2396">
        <v>2025</v>
      </c>
      <c r="F2396" t="s">
        <v>97</v>
      </c>
      <c r="G2396" t="str">
        <f>"Q"&amp;ROUNDUP(StockData[[#This Row],[Month Number]]/3,0)</f>
        <v>Q2</v>
      </c>
      <c r="H2396" s="1" t="s">
        <v>2069</v>
      </c>
      <c r="I2396" s="1" t="s">
        <v>1566</v>
      </c>
      <c r="J2396" t="s">
        <v>30</v>
      </c>
      <c r="K2396">
        <v>269</v>
      </c>
      <c r="L2396">
        <v>270</v>
      </c>
      <c r="M2396">
        <v>264.5</v>
      </c>
      <c r="N2396">
        <v>268.52</v>
      </c>
      <c r="O2396">
        <v>265.39999999999998</v>
      </c>
      <c r="P2396">
        <v>265.05</v>
      </c>
      <c r="Q2396">
        <v>266.2</v>
      </c>
      <c r="R2396">
        <v>8906108</v>
      </c>
      <c r="S2396">
        <v>2370837711.75</v>
      </c>
      <c r="T2396">
        <v>112283</v>
      </c>
      <c r="U2396">
        <v>4824437</v>
      </c>
      <c r="V2396">
        <v>54.17</v>
      </c>
      <c r="W2396" s="3">
        <f>StockData[[#This Row],[CLOSE]]-StockData[[#This Row],[PREV. CLOSE]]</f>
        <v>-3.4699999999999704</v>
      </c>
      <c r="X2396" s="2">
        <f>IFERROR((StockData[[#This Row],[CLOSE]]-StockData[[#This Row],[PREV. CLOSE]])/StockData[[#This Row],[PREV. CLOSE]],0)</f>
        <v>-1.2922687323104315E-2</v>
      </c>
      <c r="Y2396" t="str">
        <f>IF(StockData[[#This Row],[Daily Return %]]&gt;0,"Gain",IF(StockData[[#This Row],[Daily Return %]]&lt;0,"Loss","No Change"))</f>
        <v>Loss</v>
      </c>
    </row>
    <row r="2397" spans="1:25" x14ac:dyDescent="0.3">
      <c r="A2397" s="1">
        <v>45838</v>
      </c>
      <c r="B2397" s="1" t="s">
        <v>2444</v>
      </c>
      <c r="C2397" s="1" t="s">
        <v>142</v>
      </c>
      <c r="D2397">
        <f>MONTH(StockData[[#This Row],[DATE]])</f>
        <v>6</v>
      </c>
      <c r="E2397">
        <v>2025</v>
      </c>
      <c r="F2397" t="s">
        <v>97</v>
      </c>
      <c r="G2397" t="str">
        <f>"Q"&amp;ROUNDUP(StockData[[#This Row],[Month Number]]/3,0)</f>
        <v>Q2</v>
      </c>
      <c r="H2397" s="1" t="s">
        <v>2069</v>
      </c>
      <c r="I2397" s="1" t="s">
        <v>1566</v>
      </c>
      <c r="J2397" t="s">
        <v>30</v>
      </c>
      <c r="K2397">
        <v>266.10000000000002</v>
      </c>
      <c r="L2397">
        <v>266.74</v>
      </c>
      <c r="M2397">
        <v>262.89999999999998</v>
      </c>
      <c r="N2397">
        <v>265.05</v>
      </c>
      <c r="O2397">
        <v>266.49</v>
      </c>
      <c r="P2397">
        <v>265.98</v>
      </c>
      <c r="Q2397">
        <v>265.01</v>
      </c>
      <c r="R2397">
        <v>7119563</v>
      </c>
      <c r="S2397">
        <v>1886769982.54</v>
      </c>
      <c r="T2397">
        <v>101877</v>
      </c>
      <c r="U2397">
        <v>4064621</v>
      </c>
      <c r="V2397">
        <v>57.09</v>
      </c>
      <c r="W2397" s="3">
        <f>StockData[[#This Row],[CLOSE]]-StockData[[#This Row],[PREV. CLOSE]]</f>
        <v>0.93000000000000682</v>
      </c>
      <c r="X2397" s="2">
        <f>IFERROR((StockData[[#This Row],[CLOSE]]-StockData[[#This Row],[PREV. CLOSE]])/StockData[[#This Row],[PREV. CLOSE]],0)</f>
        <v>3.5087719298245871E-3</v>
      </c>
      <c r="Y2397" t="str">
        <f>IF(StockData[[#This Row],[Daily Return %]]&gt;0,"Gain",IF(StockData[[#This Row],[Daily Return %]]&lt;0,"Loss","No Change"))</f>
        <v>Gain</v>
      </c>
    </row>
    <row r="2398" spans="1:25" x14ac:dyDescent="0.3">
      <c r="A2398" s="1">
        <v>45839</v>
      </c>
      <c r="B2398" s="1" t="s">
        <v>2445</v>
      </c>
      <c r="C2398" s="1" t="s">
        <v>162</v>
      </c>
      <c r="D2398">
        <f>MONTH(StockData[[#This Row],[DATE]])</f>
        <v>7</v>
      </c>
      <c r="E2398">
        <v>2025</v>
      </c>
      <c r="F2398" t="s">
        <v>163</v>
      </c>
      <c r="G2398" t="str">
        <f>"Q"&amp;ROUNDUP(StockData[[#This Row],[Month Number]]/3,0)</f>
        <v>Q3</v>
      </c>
      <c r="H2398" s="1" t="s">
        <v>2069</v>
      </c>
      <c r="I2398" s="1" t="s">
        <v>1566</v>
      </c>
      <c r="J2398" t="s">
        <v>30</v>
      </c>
      <c r="K2398">
        <v>265.5</v>
      </c>
      <c r="L2398">
        <v>268.35000000000002</v>
      </c>
      <c r="M2398">
        <v>263.7</v>
      </c>
      <c r="N2398">
        <v>265.98</v>
      </c>
      <c r="O2398">
        <v>264.3</v>
      </c>
      <c r="P2398">
        <v>264.55</v>
      </c>
      <c r="Q2398">
        <v>265.29000000000002</v>
      </c>
      <c r="R2398">
        <v>3886095</v>
      </c>
      <c r="S2398">
        <v>1030930023.2</v>
      </c>
      <c r="T2398">
        <v>58198</v>
      </c>
      <c r="U2398">
        <v>1832842</v>
      </c>
      <c r="V2398">
        <v>47.16</v>
      </c>
      <c r="W2398" s="3">
        <f>StockData[[#This Row],[CLOSE]]-StockData[[#This Row],[PREV. CLOSE]]</f>
        <v>-1.4300000000000068</v>
      </c>
      <c r="X2398" s="2">
        <f>IFERROR((StockData[[#This Row],[CLOSE]]-StockData[[#This Row],[PREV. CLOSE]])/StockData[[#This Row],[PREV. CLOSE]],0)</f>
        <v>-5.376344086021531E-3</v>
      </c>
      <c r="Y2398" t="str">
        <f>IF(StockData[[#This Row],[Daily Return %]]&gt;0,"Gain",IF(StockData[[#This Row],[Daily Return %]]&lt;0,"Loss","No Change"))</f>
        <v>Loss</v>
      </c>
    </row>
    <row r="2399" spans="1:25" x14ac:dyDescent="0.3">
      <c r="A2399" s="1">
        <v>45839</v>
      </c>
      <c r="B2399" s="1" t="s">
        <v>2446</v>
      </c>
      <c r="C2399" s="1" t="s">
        <v>162</v>
      </c>
      <c r="D2399">
        <f>MONTH(StockData[[#This Row],[DATE]])</f>
        <v>7</v>
      </c>
      <c r="E2399">
        <v>2025</v>
      </c>
      <c r="F2399" t="s">
        <v>163</v>
      </c>
      <c r="G2399" t="str">
        <f>"Q"&amp;ROUNDUP(StockData[[#This Row],[Month Number]]/3,0)</f>
        <v>Q3</v>
      </c>
      <c r="H2399" s="1" t="s">
        <v>2069</v>
      </c>
      <c r="I2399" s="1" t="s">
        <v>1566</v>
      </c>
      <c r="J2399" t="s">
        <v>30</v>
      </c>
      <c r="K2399">
        <v>265.5</v>
      </c>
      <c r="L2399">
        <v>268.35000000000002</v>
      </c>
      <c r="M2399">
        <v>263.7</v>
      </c>
      <c r="N2399">
        <v>265.98</v>
      </c>
      <c r="O2399">
        <v>264.3</v>
      </c>
      <c r="P2399">
        <v>264.55</v>
      </c>
      <c r="Q2399">
        <v>265.29000000000002</v>
      </c>
      <c r="R2399">
        <v>3886095</v>
      </c>
      <c r="S2399">
        <v>1030930023.2</v>
      </c>
      <c r="T2399">
        <v>58198</v>
      </c>
      <c r="U2399">
        <v>1832842</v>
      </c>
      <c r="V2399">
        <v>47.16</v>
      </c>
      <c r="W2399" s="3">
        <f>StockData[[#This Row],[CLOSE]]-StockData[[#This Row],[PREV. CLOSE]]</f>
        <v>-1.4300000000000068</v>
      </c>
      <c r="X2399" s="2">
        <f>IFERROR((StockData[[#This Row],[CLOSE]]-StockData[[#This Row],[PREV. CLOSE]])/StockData[[#This Row],[PREV. CLOSE]],0)</f>
        <v>-5.376344086021531E-3</v>
      </c>
      <c r="Y2399" t="str">
        <f>IF(StockData[[#This Row],[Daily Return %]]&gt;0,"Gain",IF(StockData[[#This Row],[Daily Return %]]&lt;0,"Loss","No Change"))</f>
        <v>Loss</v>
      </c>
    </row>
    <row r="2400" spans="1:25" x14ac:dyDescent="0.3">
      <c r="A2400" s="1">
        <v>45840</v>
      </c>
      <c r="B2400" s="1" t="s">
        <v>2447</v>
      </c>
      <c r="C2400" s="1" t="s">
        <v>162</v>
      </c>
      <c r="D2400">
        <f>MONTH(StockData[[#This Row],[DATE]])</f>
        <v>7</v>
      </c>
      <c r="E2400">
        <v>2025</v>
      </c>
      <c r="F2400" t="s">
        <v>163</v>
      </c>
      <c r="G2400" t="str">
        <f>"Q"&amp;ROUNDUP(StockData[[#This Row],[Month Number]]/3,0)</f>
        <v>Q3</v>
      </c>
      <c r="H2400" s="1" t="s">
        <v>2069</v>
      </c>
      <c r="I2400" s="1" t="s">
        <v>1566</v>
      </c>
      <c r="J2400" t="s">
        <v>30</v>
      </c>
      <c r="K2400">
        <v>265</v>
      </c>
      <c r="L2400">
        <v>268.7</v>
      </c>
      <c r="M2400">
        <v>264.45</v>
      </c>
      <c r="N2400">
        <v>264.55</v>
      </c>
      <c r="O2400">
        <v>267.14999999999998</v>
      </c>
      <c r="P2400">
        <v>267</v>
      </c>
      <c r="Q2400">
        <v>266.51</v>
      </c>
      <c r="R2400">
        <v>8750887</v>
      </c>
      <c r="S2400">
        <v>2332172707.6999998</v>
      </c>
      <c r="T2400">
        <v>77570</v>
      </c>
      <c r="U2400">
        <v>4259082</v>
      </c>
      <c r="V2400">
        <v>48.67</v>
      </c>
      <c r="W2400" s="3">
        <f>StockData[[#This Row],[CLOSE]]-StockData[[#This Row],[PREV. CLOSE]]</f>
        <v>2.4499999999999886</v>
      </c>
      <c r="X2400" s="2">
        <f>IFERROR((StockData[[#This Row],[CLOSE]]-StockData[[#This Row],[PREV. CLOSE]])/StockData[[#This Row],[PREV. CLOSE]],0)</f>
        <v>9.2610092610092183E-3</v>
      </c>
      <c r="Y2400" t="str">
        <f>IF(StockData[[#This Row],[Daily Return %]]&gt;0,"Gain",IF(StockData[[#This Row],[Daily Return %]]&lt;0,"Loss","No Change"))</f>
        <v>Gain</v>
      </c>
    </row>
    <row r="2401" spans="1:25" x14ac:dyDescent="0.3">
      <c r="A2401" s="1">
        <v>45841</v>
      </c>
      <c r="B2401" s="1" t="s">
        <v>2448</v>
      </c>
      <c r="C2401" s="1" t="s">
        <v>162</v>
      </c>
      <c r="D2401">
        <f>MONTH(StockData[[#This Row],[DATE]])</f>
        <v>7</v>
      </c>
      <c r="E2401">
        <v>2025</v>
      </c>
      <c r="F2401" t="s">
        <v>163</v>
      </c>
      <c r="G2401" t="str">
        <f>"Q"&amp;ROUNDUP(StockData[[#This Row],[Month Number]]/3,0)</f>
        <v>Q3</v>
      </c>
      <c r="H2401" s="1" t="s">
        <v>2069</v>
      </c>
      <c r="I2401" s="1" t="s">
        <v>1566</v>
      </c>
      <c r="J2401" t="s">
        <v>30</v>
      </c>
      <c r="K2401">
        <v>268.39999999999998</v>
      </c>
      <c r="L2401">
        <v>270.85000000000002</v>
      </c>
      <c r="M2401">
        <v>266.45</v>
      </c>
      <c r="N2401">
        <v>267</v>
      </c>
      <c r="O2401">
        <v>267.2</v>
      </c>
      <c r="P2401">
        <v>267.05</v>
      </c>
      <c r="Q2401">
        <v>268.73</v>
      </c>
      <c r="R2401">
        <v>9357962</v>
      </c>
      <c r="S2401">
        <v>2514794538.9499998</v>
      </c>
      <c r="T2401">
        <v>116740</v>
      </c>
      <c r="U2401">
        <v>3913365</v>
      </c>
      <c r="V2401">
        <v>41.82</v>
      </c>
      <c r="W2401" s="3">
        <f>StockData[[#This Row],[CLOSE]]-StockData[[#This Row],[PREV. CLOSE]]</f>
        <v>5.0000000000011369E-2</v>
      </c>
      <c r="X2401" s="2">
        <f>IFERROR((StockData[[#This Row],[CLOSE]]-StockData[[#This Row],[PREV. CLOSE]])/StockData[[#This Row],[PREV. CLOSE]],0)</f>
        <v>1.8726591760303884E-4</v>
      </c>
      <c r="Y2401" t="str">
        <f>IF(StockData[[#This Row],[Daily Return %]]&gt;0,"Gain",IF(StockData[[#This Row],[Daily Return %]]&lt;0,"Loss","No Change"))</f>
        <v>Gain</v>
      </c>
    </row>
    <row r="2402" spans="1:25" x14ac:dyDescent="0.3">
      <c r="A2402" s="1">
        <v>45841</v>
      </c>
      <c r="B2402" s="1" t="s">
        <v>2449</v>
      </c>
      <c r="C2402" s="1" t="s">
        <v>162</v>
      </c>
      <c r="D2402">
        <f>MONTH(StockData[[#This Row],[DATE]])</f>
        <v>7</v>
      </c>
      <c r="E2402">
        <v>2025</v>
      </c>
      <c r="F2402" t="s">
        <v>163</v>
      </c>
      <c r="G2402" t="str">
        <f>"Q"&amp;ROUNDUP(StockData[[#This Row],[Month Number]]/3,0)</f>
        <v>Q3</v>
      </c>
      <c r="H2402" s="1" t="s">
        <v>2069</v>
      </c>
      <c r="I2402" s="1" t="s">
        <v>1566</v>
      </c>
      <c r="J2402" t="s">
        <v>30</v>
      </c>
      <c r="K2402">
        <v>268.39999999999998</v>
      </c>
      <c r="L2402">
        <v>270.85000000000002</v>
      </c>
      <c r="M2402">
        <v>266.45</v>
      </c>
      <c r="N2402">
        <v>267</v>
      </c>
      <c r="O2402">
        <v>267.2</v>
      </c>
      <c r="P2402">
        <v>267.05</v>
      </c>
      <c r="Q2402">
        <v>268.73</v>
      </c>
      <c r="R2402">
        <v>9357962</v>
      </c>
      <c r="S2402">
        <v>2514794538.9499998</v>
      </c>
      <c r="T2402">
        <v>116740</v>
      </c>
      <c r="U2402">
        <v>3913365</v>
      </c>
      <c r="V2402">
        <v>41.82</v>
      </c>
      <c r="W2402" s="3">
        <f>StockData[[#This Row],[CLOSE]]-StockData[[#This Row],[PREV. CLOSE]]</f>
        <v>5.0000000000011369E-2</v>
      </c>
      <c r="X2402" s="2">
        <f>IFERROR((StockData[[#This Row],[CLOSE]]-StockData[[#This Row],[PREV. CLOSE]])/StockData[[#This Row],[PREV. CLOSE]],0)</f>
        <v>1.8726591760303884E-4</v>
      </c>
      <c r="Y2402" t="str">
        <f>IF(StockData[[#This Row],[Daily Return %]]&gt;0,"Gain",IF(StockData[[#This Row],[Daily Return %]]&lt;0,"Loss","No Change"))</f>
        <v>Gain</v>
      </c>
    </row>
    <row r="2403" spans="1:25" x14ac:dyDescent="0.3">
      <c r="A2403" s="1">
        <v>45842</v>
      </c>
      <c r="B2403" s="1" t="s">
        <v>2450</v>
      </c>
      <c r="C2403" s="1" t="s">
        <v>162</v>
      </c>
      <c r="D2403">
        <f>MONTH(StockData[[#This Row],[DATE]])</f>
        <v>7</v>
      </c>
      <c r="E2403">
        <v>2025</v>
      </c>
      <c r="F2403" t="s">
        <v>163</v>
      </c>
      <c r="G2403" t="str">
        <f>"Q"&amp;ROUNDUP(StockData[[#This Row],[Month Number]]/3,0)</f>
        <v>Q3</v>
      </c>
      <c r="H2403" s="1" t="s">
        <v>2069</v>
      </c>
      <c r="I2403" s="1" t="s">
        <v>1566</v>
      </c>
      <c r="J2403" t="s">
        <v>30</v>
      </c>
      <c r="K2403">
        <v>268.3</v>
      </c>
      <c r="L2403">
        <v>271.39999999999998</v>
      </c>
      <c r="M2403">
        <v>267.5</v>
      </c>
      <c r="N2403">
        <v>267.05</v>
      </c>
      <c r="O2403">
        <v>269.45</v>
      </c>
      <c r="P2403">
        <v>270.05</v>
      </c>
      <c r="Q2403">
        <v>269.17</v>
      </c>
      <c r="R2403">
        <v>7141779</v>
      </c>
      <c r="S2403">
        <v>1922338827.95</v>
      </c>
      <c r="T2403">
        <v>56595</v>
      </c>
      <c r="U2403">
        <v>3846169</v>
      </c>
      <c r="V2403">
        <v>53.85</v>
      </c>
      <c r="W2403" s="3">
        <f>StockData[[#This Row],[CLOSE]]-StockData[[#This Row],[PREV. CLOSE]]</f>
        <v>3</v>
      </c>
      <c r="X2403" s="2">
        <f>IFERROR((StockData[[#This Row],[CLOSE]]-StockData[[#This Row],[PREV. CLOSE]])/StockData[[#This Row],[PREV. CLOSE]],0)</f>
        <v>1.1233851338700617E-2</v>
      </c>
      <c r="Y2403" t="str">
        <f>IF(StockData[[#This Row],[Daily Return %]]&gt;0,"Gain",IF(StockData[[#This Row],[Daily Return %]]&lt;0,"Loss","No Change"))</f>
        <v>Gain</v>
      </c>
    </row>
    <row r="2404" spans="1:25" x14ac:dyDescent="0.3">
      <c r="A2404" s="1">
        <v>45845</v>
      </c>
      <c r="B2404" s="1" t="s">
        <v>2451</v>
      </c>
      <c r="C2404" s="1" t="s">
        <v>162</v>
      </c>
      <c r="D2404">
        <f>MONTH(StockData[[#This Row],[DATE]])</f>
        <v>7</v>
      </c>
      <c r="E2404">
        <v>2025</v>
      </c>
      <c r="F2404" t="s">
        <v>163</v>
      </c>
      <c r="G2404" t="str">
        <f>"Q"&amp;ROUNDUP(StockData[[#This Row],[Month Number]]/3,0)</f>
        <v>Q3</v>
      </c>
      <c r="H2404" s="1" t="s">
        <v>2069</v>
      </c>
      <c r="I2404" s="1" t="s">
        <v>1566</v>
      </c>
      <c r="J2404" t="s">
        <v>30</v>
      </c>
      <c r="K2404">
        <v>270.05</v>
      </c>
      <c r="L2404">
        <v>270.55</v>
      </c>
      <c r="M2404">
        <v>267.3</v>
      </c>
      <c r="N2404">
        <v>270.05</v>
      </c>
      <c r="O2404">
        <v>267.8</v>
      </c>
      <c r="P2404">
        <v>267.75</v>
      </c>
      <c r="Q2404">
        <v>268.32</v>
      </c>
      <c r="R2404">
        <v>4849218</v>
      </c>
      <c r="S2404">
        <v>1301163547.3</v>
      </c>
      <c r="T2404">
        <v>45796</v>
      </c>
      <c r="U2404">
        <v>2545428</v>
      </c>
      <c r="V2404">
        <v>52.49</v>
      </c>
      <c r="W2404" s="3">
        <f>StockData[[#This Row],[CLOSE]]-StockData[[#This Row],[PREV. CLOSE]]</f>
        <v>-2.3000000000000114</v>
      </c>
      <c r="X2404" s="2">
        <f>IFERROR((StockData[[#This Row],[CLOSE]]-StockData[[#This Row],[PREV. CLOSE]])/StockData[[#This Row],[PREV. CLOSE]],0)</f>
        <v>-8.5169413071653818E-3</v>
      </c>
      <c r="Y2404" t="str">
        <f>IF(StockData[[#This Row],[Daily Return %]]&gt;0,"Gain",IF(StockData[[#This Row],[Daily Return %]]&lt;0,"Loss","No Change"))</f>
        <v>Loss</v>
      </c>
    </row>
    <row r="2405" spans="1:25" x14ac:dyDescent="0.3">
      <c r="A2405" s="1">
        <v>45846</v>
      </c>
      <c r="B2405" s="1" t="s">
        <v>2452</v>
      </c>
      <c r="C2405" s="1" t="s">
        <v>162</v>
      </c>
      <c r="D2405">
        <f>MONTH(StockData[[#This Row],[DATE]])</f>
        <v>7</v>
      </c>
      <c r="E2405">
        <v>2025</v>
      </c>
      <c r="F2405" t="s">
        <v>163</v>
      </c>
      <c r="G2405" t="str">
        <f>"Q"&amp;ROUNDUP(StockData[[#This Row],[Month Number]]/3,0)</f>
        <v>Q3</v>
      </c>
      <c r="H2405" s="1" t="s">
        <v>2069</v>
      </c>
      <c r="I2405" s="1" t="s">
        <v>1566</v>
      </c>
      <c r="J2405" t="s">
        <v>30</v>
      </c>
      <c r="K2405">
        <v>267.8</v>
      </c>
      <c r="L2405">
        <v>270.3</v>
      </c>
      <c r="M2405">
        <v>267.35000000000002</v>
      </c>
      <c r="N2405">
        <v>267.75</v>
      </c>
      <c r="O2405">
        <v>269.75</v>
      </c>
      <c r="P2405">
        <v>269.64999999999998</v>
      </c>
      <c r="Q2405">
        <v>268.99</v>
      </c>
      <c r="R2405">
        <v>5519016</v>
      </c>
      <c r="S2405">
        <v>1484583044.8499999</v>
      </c>
      <c r="T2405">
        <v>61212</v>
      </c>
      <c r="U2405">
        <v>3077377</v>
      </c>
      <c r="V2405">
        <v>55.76</v>
      </c>
      <c r="W2405" s="3">
        <f>StockData[[#This Row],[CLOSE]]-StockData[[#This Row],[PREV. CLOSE]]</f>
        <v>1.8999999999999773</v>
      </c>
      <c r="X2405" s="2">
        <f>IFERROR((StockData[[#This Row],[CLOSE]]-StockData[[#This Row],[PREV. CLOSE]])/StockData[[#This Row],[PREV. CLOSE]],0)</f>
        <v>7.0961718020540699E-3</v>
      </c>
      <c r="Y2405" t="str">
        <f>IF(StockData[[#This Row],[Daily Return %]]&gt;0,"Gain",IF(StockData[[#This Row],[Daily Return %]]&lt;0,"Loss","No Change"))</f>
        <v>Gain</v>
      </c>
    </row>
    <row r="2406" spans="1:25" x14ac:dyDescent="0.3">
      <c r="A2406" s="1">
        <v>45846</v>
      </c>
      <c r="B2406" s="1" t="s">
        <v>2453</v>
      </c>
      <c r="C2406" s="1" t="s">
        <v>162</v>
      </c>
      <c r="D2406">
        <f>MONTH(StockData[[#This Row],[DATE]])</f>
        <v>7</v>
      </c>
      <c r="E2406">
        <v>2025</v>
      </c>
      <c r="F2406" t="s">
        <v>163</v>
      </c>
      <c r="G2406" t="str">
        <f>"Q"&amp;ROUNDUP(StockData[[#This Row],[Month Number]]/3,0)</f>
        <v>Q3</v>
      </c>
      <c r="H2406" s="1" t="s">
        <v>2069</v>
      </c>
      <c r="I2406" s="1" t="s">
        <v>1566</v>
      </c>
      <c r="J2406" t="s">
        <v>30</v>
      </c>
      <c r="K2406">
        <v>267.8</v>
      </c>
      <c r="L2406">
        <v>270.3</v>
      </c>
      <c r="M2406">
        <v>267.35000000000002</v>
      </c>
      <c r="N2406">
        <v>267.75</v>
      </c>
      <c r="O2406">
        <v>269.75</v>
      </c>
      <c r="P2406">
        <v>269.64999999999998</v>
      </c>
      <c r="Q2406">
        <v>268.99</v>
      </c>
      <c r="R2406">
        <v>5519016</v>
      </c>
      <c r="S2406">
        <v>1484583044.8499999</v>
      </c>
      <c r="T2406">
        <v>61212</v>
      </c>
      <c r="U2406">
        <v>3077377</v>
      </c>
      <c r="V2406">
        <v>55.76</v>
      </c>
      <c r="W2406" s="3">
        <f>StockData[[#This Row],[CLOSE]]-StockData[[#This Row],[PREV. CLOSE]]</f>
        <v>1.8999999999999773</v>
      </c>
      <c r="X2406" s="2">
        <f>IFERROR((StockData[[#This Row],[CLOSE]]-StockData[[#This Row],[PREV. CLOSE]])/StockData[[#This Row],[PREV. CLOSE]],0)</f>
        <v>7.0961718020540699E-3</v>
      </c>
      <c r="Y2406" t="str">
        <f>IF(StockData[[#This Row],[Daily Return %]]&gt;0,"Gain",IF(StockData[[#This Row],[Daily Return %]]&lt;0,"Loss","No Change"))</f>
        <v>Gain</v>
      </c>
    </row>
    <row r="2407" spans="1:25" x14ac:dyDescent="0.3">
      <c r="A2407" s="1">
        <v>45847</v>
      </c>
      <c r="B2407" s="1" t="s">
        <v>2454</v>
      </c>
      <c r="C2407" s="1" t="s">
        <v>162</v>
      </c>
      <c r="D2407">
        <f>MONTH(StockData[[#This Row],[DATE]])</f>
        <v>7</v>
      </c>
      <c r="E2407">
        <v>2025</v>
      </c>
      <c r="F2407" t="s">
        <v>163</v>
      </c>
      <c r="G2407" t="str">
        <f>"Q"&amp;ROUNDUP(StockData[[#This Row],[Month Number]]/3,0)</f>
        <v>Q3</v>
      </c>
      <c r="H2407" s="1" t="s">
        <v>2069</v>
      </c>
      <c r="I2407" s="1" t="s">
        <v>1566</v>
      </c>
      <c r="J2407" t="s">
        <v>30</v>
      </c>
      <c r="K2407">
        <v>268</v>
      </c>
      <c r="L2407">
        <v>269.39999999999998</v>
      </c>
      <c r="M2407">
        <v>264.85000000000002</v>
      </c>
      <c r="N2407">
        <v>269.64999999999998</v>
      </c>
      <c r="O2407">
        <v>267.3</v>
      </c>
      <c r="P2407">
        <v>267.8</v>
      </c>
      <c r="Q2407">
        <v>267.25</v>
      </c>
      <c r="R2407">
        <v>11564433</v>
      </c>
      <c r="S2407">
        <v>3090568860.5500002</v>
      </c>
      <c r="T2407">
        <v>82512</v>
      </c>
      <c r="U2407">
        <v>5456964</v>
      </c>
      <c r="V2407">
        <v>47.19</v>
      </c>
      <c r="W2407" s="3">
        <f>StockData[[#This Row],[CLOSE]]-StockData[[#This Row],[PREV. CLOSE]]</f>
        <v>-1.8499999999999659</v>
      </c>
      <c r="X2407" s="2">
        <f>IFERROR((StockData[[#This Row],[CLOSE]]-StockData[[#This Row],[PREV. CLOSE]])/StockData[[#This Row],[PREV. CLOSE]],0)</f>
        <v>-6.860745410717471E-3</v>
      </c>
      <c r="Y2407" t="str">
        <f>IF(StockData[[#This Row],[Daily Return %]]&gt;0,"Gain",IF(StockData[[#This Row],[Daily Return %]]&lt;0,"Loss","No Change"))</f>
        <v>Loss</v>
      </c>
    </row>
    <row r="2408" spans="1:25" x14ac:dyDescent="0.3">
      <c r="A2408" s="1">
        <v>45847</v>
      </c>
      <c r="B2408" s="1" t="s">
        <v>2455</v>
      </c>
      <c r="C2408" s="1" t="s">
        <v>162</v>
      </c>
      <c r="D2408">
        <f>MONTH(StockData[[#This Row],[DATE]])</f>
        <v>7</v>
      </c>
      <c r="E2408">
        <v>2025</v>
      </c>
      <c r="F2408" t="s">
        <v>163</v>
      </c>
      <c r="G2408" t="str">
        <f>"Q"&amp;ROUNDUP(StockData[[#This Row],[Month Number]]/3,0)</f>
        <v>Q3</v>
      </c>
      <c r="H2408" s="1" t="s">
        <v>2069</v>
      </c>
      <c r="I2408" s="1" t="s">
        <v>1566</v>
      </c>
      <c r="J2408" t="s">
        <v>30</v>
      </c>
      <c r="K2408">
        <v>268</v>
      </c>
      <c r="L2408">
        <v>269.39999999999998</v>
      </c>
      <c r="M2408">
        <v>264.85000000000002</v>
      </c>
      <c r="N2408">
        <v>269.64999999999998</v>
      </c>
      <c r="O2408">
        <v>267.3</v>
      </c>
      <c r="P2408">
        <v>267.8</v>
      </c>
      <c r="Q2408">
        <v>267.25</v>
      </c>
      <c r="R2408">
        <v>11564433</v>
      </c>
      <c r="S2408">
        <v>3090568860.5500002</v>
      </c>
      <c r="T2408">
        <v>82512</v>
      </c>
      <c r="U2408">
        <v>5456964</v>
      </c>
      <c r="V2408">
        <v>47.19</v>
      </c>
      <c r="W2408" s="3">
        <f>StockData[[#This Row],[CLOSE]]-StockData[[#This Row],[PREV. CLOSE]]</f>
        <v>-1.8499999999999659</v>
      </c>
      <c r="X2408" s="2">
        <f>IFERROR((StockData[[#This Row],[CLOSE]]-StockData[[#This Row],[PREV. CLOSE]])/StockData[[#This Row],[PREV. CLOSE]],0)</f>
        <v>-6.860745410717471E-3</v>
      </c>
      <c r="Y2408" t="str">
        <f>IF(StockData[[#This Row],[Daily Return %]]&gt;0,"Gain",IF(StockData[[#This Row],[Daily Return %]]&lt;0,"Loss","No Change"))</f>
        <v>Loss</v>
      </c>
    </row>
    <row r="2409" spans="1:25" x14ac:dyDescent="0.3">
      <c r="A2409" s="1">
        <v>45848</v>
      </c>
      <c r="B2409" s="1" t="s">
        <v>2456</v>
      </c>
      <c r="C2409" s="1" t="s">
        <v>162</v>
      </c>
      <c r="D2409">
        <f>MONTH(StockData[[#This Row],[DATE]])</f>
        <v>7</v>
      </c>
      <c r="E2409">
        <v>2025</v>
      </c>
      <c r="F2409" t="s">
        <v>163</v>
      </c>
      <c r="G2409" t="str">
        <f>"Q"&amp;ROUNDUP(StockData[[#This Row],[Month Number]]/3,0)</f>
        <v>Q3</v>
      </c>
      <c r="H2409" s="1" t="s">
        <v>2069</v>
      </c>
      <c r="I2409" s="1" t="s">
        <v>1566</v>
      </c>
      <c r="J2409" t="s">
        <v>30</v>
      </c>
      <c r="K2409">
        <v>267.55</v>
      </c>
      <c r="L2409">
        <v>267.55</v>
      </c>
      <c r="M2409">
        <v>263.14999999999998</v>
      </c>
      <c r="N2409">
        <v>267.8</v>
      </c>
      <c r="O2409">
        <v>265.10000000000002</v>
      </c>
      <c r="P2409">
        <v>265.05</v>
      </c>
      <c r="Q2409">
        <v>264.86</v>
      </c>
      <c r="R2409">
        <v>6911031</v>
      </c>
      <c r="S2409">
        <v>1830467250.7</v>
      </c>
      <c r="T2409">
        <v>70245</v>
      </c>
      <c r="U2409">
        <v>3068674</v>
      </c>
      <c r="V2409">
        <v>44.4</v>
      </c>
      <c r="W2409" s="3">
        <f>StockData[[#This Row],[CLOSE]]-StockData[[#This Row],[PREV. CLOSE]]</f>
        <v>-2.75</v>
      </c>
      <c r="X2409" s="2">
        <f>IFERROR((StockData[[#This Row],[CLOSE]]-StockData[[#This Row],[PREV. CLOSE]])/StockData[[#This Row],[PREV. CLOSE]],0)</f>
        <v>-1.0268857356235997E-2</v>
      </c>
      <c r="Y2409" t="str">
        <f>IF(StockData[[#This Row],[Daily Return %]]&gt;0,"Gain",IF(StockData[[#This Row],[Daily Return %]]&lt;0,"Loss","No Change"))</f>
        <v>Loss</v>
      </c>
    </row>
    <row r="2410" spans="1:25" x14ac:dyDescent="0.3">
      <c r="A2410" s="1">
        <v>45849</v>
      </c>
      <c r="B2410" s="1" t="s">
        <v>2457</v>
      </c>
      <c r="C2410" s="1" t="s">
        <v>162</v>
      </c>
      <c r="D2410">
        <f>MONTH(StockData[[#This Row],[DATE]])</f>
        <v>7</v>
      </c>
      <c r="E2410">
        <v>2025</v>
      </c>
      <c r="F2410" t="s">
        <v>163</v>
      </c>
      <c r="G2410" t="str">
        <f>"Q"&amp;ROUNDUP(StockData[[#This Row],[Month Number]]/3,0)</f>
        <v>Q3</v>
      </c>
      <c r="H2410" s="1" t="s">
        <v>2069</v>
      </c>
      <c r="I2410" s="1" t="s">
        <v>1566</v>
      </c>
      <c r="J2410" t="s">
        <v>30</v>
      </c>
      <c r="K2410">
        <v>261</v>
      </c>
      <c r="L2410">
        <v>262.05</v>
      </c>
      <c r="M2410">
        <v>257.75</v>
      </c>
      <c r="N2410">
        <v>265.05</v>
      </c>
      <c r="O2410">
        <v>258.10000000000002</v>
      </c>
      <c r="P2410">
        <v>258.3</v>
      </c>
      <c r="Q2410">
        <v>259.37</v>
      </c>
      <c r="R2410">
        <v>13109857</v>
      </c>
      <c r="S2410">
        <v>3400259927.8499999</v>
      </c>
      <c r="T2410">
        <v>106302</v>
      </c>
      <c r="U2410">
        <v>7152275</v>
      </c>
      <c r="V2410">
        <v>54.56</v>
      </c>
      <c r="W2410" s="3">
        <f>StockData[[#This Row],[CLOSE]]-StockData[[#This Row],[PREV. CLOSE]]</f>
        <v>-6.75</v>
      </c>
      <c r="X2410" s="2">
        <f>IFERROR((StockData[[#This Row],[CLOSE]]-StockData[[#This Row],[PREV. CLOSE]])/StockData[[#This Row],[PREV. CLOSE]],0)</f>
        <v>-2.5466893039049233E-2</v>
      </c>
      <c r="Y2410" t="str">
        <f>IF(StockData[[#This Row],[Daily Return %]]&gt;0,"Gain",IF(StockData[[#This Row],[Daily Return %]]&lt;0,"Loss","No Change"))</f>
        <v>Loss</v>
      </c>
    </row>
    <row r="2411" spans="1:25" x14ac:dyDescent="0.3">
      <c r="A2411" s="1">
        <v>45852</v>
      </c>
      <c r="B2411" s="1" t="s">
        <v>2458</v>
      </c>
      <c r="C2411" s="1" t="s">
        <v>162</v>
      </c>
      <c r="D2411">
        <f>MONTH(StockData[[#This Row],[DATE]])</f>
        <v>7</v>
      </c>
      <c r="E2411">
        <v>2025</v>
      </c>
      <c r="F2411" t="s">
        <v>163</v>
      </c>
      <c r="G2411" t="str">
        <f>"Q"&amp;ROUNDUP(StockData[[#This Row],[Month Number]]/3,0)</f>
        <v>Q3</v>
      </c>
      <c r="H2411" s="1" t="s">
        <v>2069</v>
      </c>
      <c r="I2411" s="1" t="s">
        <v>1566</v>
      </c>
      <c r="J2411" t="s">
        <v>30</v>
      </c>
      <c r="K2411">
        <v>258.3</v>
      </c>
      <c r="L2411">
        <v>259.55</v>
      </c>
      <c r="M2411">
        <v>251.65</v>
      </c>
      <c r="N2411">
        <v>258.3</v>
      </c>
      <c r="O2411">
        <v>254.25</v>
      </c>
      <c r="P2411">
        <v>254.25</v>
      </c>
      <c r="Q2411">
        <v>254.15</v>
      </c>
      <c r="R2411">
        <v>10388421</v>
      </c>
      <c r="S2411">
        <v>2640178539.1999998</v>
      </c>
      <c r="T2411">
        <v>111556</v>
      </c>
      <c r="U2411">
        <v>4810508</v>
      </c>
      <c r="V2411">
        <v>46.31</v>
      </c>
      <c r="W2411" s="3">
        <f>StockData[[#This Row],[CLOSE]]-StockData[[#This Row],[PREV. CLOSE]]</f>
        <v>-4.0500000000000114</v>
      </c>
      <c r="X2411" s="2">
        <f>IFERROR((StockData[[#This Row],[CLOSE]]-StockData[[#This Row],[PREV. CLOSE]])/StockData[[#This Row],[PREV. CLOSE]],0)</f>
        <v>-1.5679442508710846E-2</v>
      </c>
      <c r="Y2411" t="str">
        <f>IF(StockData[[#This Row],[Daily Return %]]&gt;0,"Gain",IF(StockData[[#This Row],[Daily Return %]]&lt;0,"Loss","No Change"))</f>
        <v>Loss</v>
      </c>
    </row>
    <row r="2412" spans="1:25" x14ac:dyDescent="0.3">
      <c r="A2412" s="1">
        <v>45853</v>
      </c>
      <c r="B2412" s="1" t="s">
        <v>2459</v>
      </c>
      <c r="C2412" s="1" t="s">
        <v>162</v>
      </c>
      <c r="D2412">
        <f>MONTH(StockData[[#This Row],[DATE]])</f>
        <v>7</v>
      </c>
      <c r="E2412">
        <v>2025</v>
      </c>
      <c r="F2412" t="s">
        <v>163</v>
      </c>
      <c r="G2412" t="str">
        <f>"Q"&amp;ROUNDUP(StockData[[#This Row],[Month Number]]/3,0)</f>
        <v>Q3</v>
      </c>
      <c r="H2412" s="1" t="s">
        <v>2069</v>
      </c>
      <c r="I2412" s="1" t="s">
        <v>1566</v>
      </c>
      <c r="J2412" t="s">
        <v>30</v>
      </c>
      <c r="K2412">
        <v>254</v>
      </c>
      <c r="L2412">
        <v>259.85000000000002</v>
      </c>
      <c r="M2412">
        <v>252.8</v>
      </c>
      <c r="N2412">
        <v>254.25</v>
      </c>
      <c r="O2412">
        <v>257.5</v>
      </c>
      <c r="P2412">
        <v>257.39999999999998</v>
      </c>
      <c r="Q2412">
        <v>257.01</v>
      </c>
      <c r="R2412">
        <v>8750149</v>
      </c>
      <c r="S2412">
        <v>2248868865.75</v>
      </c>
      <c r="T2412">
        <v>83644</v>
      </c>
      <c r="U2412">
        <v>3256340</v>
      </c>
      <c r="V2412">
        <v>37.21</v>
      </c>
      <c r="W2412" s="3">
        <f>StockData[[#This Row],[CLOSE]]-StockData[[#This Row],[PREV. CLOSE]]</f>
        <v>3.1499999999999773</v>
      </c>
      <c r="X2412" s="2">
        <f>IFERROR((StockData[[#This Row],[CLOSE]]-StockData[[#This Row],[PREV. CLOSE]])/StockData[[#This Row],[PREV. CLOSE]],0)</f>
        <v>1.2389380530973363E-2</v>
      </c>
      <c r="Y2412" t="str">
        <f>IF(StockData[[#This Row],[Daily Return %]]&gt;0,"Gain",IF(StockData[[#This Row],[Daily Return %]]&lt;0,"Loss","No Change"))</f>
        <v>Gain</v>
      </c>
    </row>
    <row r="2413" spans="1:25" x14ac:dyDescent="0.3">
      <c r="A2413" s="1">
        <v>45854</v>
      </c>
      <c r="B2413" s="1" t="s">
        <v>2460</v>
      </c>
      <c r="C2413" s="1" t="s">
        <v>162</v>
      </c>
      <c r="D2413">
        <f>MONTH(StockData[[#This Row],[DATE]])</f>
        <v>7</v>
      </c>
      <c r="E2413">
        <v>2025</v>
      </c>
      <c r="F2413" t="s">
        <v>163</v>
      </c>
      <c r="G2413" t="str">
        <f>"Q"&amp;ROUNDUP(StockData[[#This Row],[Month Number]]/3,0)</f>
        <v>Q3</v>
      </c>
      <c r="H2413" s="1" t="s">
        <v>2069</v>
      </c>
      <c r="I2413" s="1" t="s">
        <v>1566</v>
      </c>
      <c r="J2413" t="s">
        <v>30</v>
      </c>
      <c r="K2413">
        <v>257.39999999999998</v>
      </c>
      <c r="L2413">
        <v>264</v>
      </c>
      <c r="M2413">
        <v>256.05</v>
      </c>
      <c r="N2413">
        <v>257.39999999999998</v>
      </c>
      <c r="O2413">
        <v>263</v>
      </c>
      <c r="P2413">
        <v>262.8</v>
      </c>
      <c r="Q2413">
        <v>261.25</v>
      </c>
      <c r="R2413">
        <v>12179338</v>
      </c>
      <c r="S2413">
        <v>3181797760.8499999</v>
      </c>
      <c r="T2413">
        <v>84066</v>
      </c>
      <c r="U2413">
        <v>5721421</v>
      </c>
      <c r="V2413">
        <v>46.98</v>
      </c>
      <c r="W2413" s="3">
        <f>StockData[[#This Row],[CLOSE]]-StockData[[#This Row],[PREV. CLOSE]]</f>
        <v>5.4000000000000341</v>
      </c>
      <c r="X2413" s="2">
        <f>IFERROR((StockData[[#This Row],[CLOSE]]-StockData[[#This Row],[PREV. CLOSE]])/StockData[[#This Row],[PREV. CLOSE]],0)</f>
        <v>2.0979020979021112E-2</v>
      </c>
      <c r="Y2413" t="str">
        <f>IF(StockData[[#This Row],[Daily Return %]]&gt;0,"Gain",IF(StockData[[#This Row],[Daily Return %]]&lt;0,"Loss","No Change"))</f>
        <v>Gain</v>
      </c>
    </row>
    <row r="2414" spans="1:25" x14ac:dyDescent="0.3">
      <c r="A2414" s="1">
        <v>45855</v>
      </c>
      <c r="B2414" s="1" t="s">
        <v>2461</v>
      </c>
      <c r="C2414" s="1" t="s">
        <v>162</v>
      </c>
      <c r="D2414">
        <f>MONTH(StockData[[#This Row],[DATE]])</f>
        <v>7</v>
      </c>
      <c r="E2414">
        <v>2025</v>
      </c>
      <c r="F2414" t="s">
        <v>163</v>
      </c>
      <c r="G2414" t="str">
        <f>"Q"&amp;ROUNDUP(StockData[[#This Row],[Month Number]]/3,0)</f>
        <v>Q3</v>
      </c>
      <c r="H2414" s="1" t="s">
        <v>2069</v>
      </c>
      <c r="I2414" s="1" t="s">
        <v>1566</v>
      </c>
      <c r="J2414" t="s">
        <v>30</v>
      </c>
      <c r="K2414">
        <v>263.85000000000002</v>
      </c>
      <c r="L2414">
        <v>264.35000000000002</v>
      </c>
      <c r="M2414">
        <v>258</v>
      </c>
      <c r="N2414">
        <v>262.8</v>
      </c>
      <c r="O2414">
        <v>258.75</v>
      </c>
      <c r="P2414">
        <v>260.60000000000002</v>
      </c>
      <c r="Q2414">
        <v>261.27999999999997</v>
      </c>
      <c r="R2414">
        <v>7484171</v>
      </c>
      <c r="S2414">
        <v>1955484450.3</v>
      </c>
      <c r="T2414">
        <v>76199</v>
      </c>
      <c r="U2414">
        <v>3152798</v>
      </c>
      <c r="V2414">
        <v>42.13</v>
      </c>
      <c r="W2414" s="3">
        <f>StockData[[#This Row],[CLOSE]]-StockData[[#This Row],[PREV. CLOSE]]</f>
        <v>-2.1999999999999886</v>
      </c>
      <c r="X2414" s="2">
        <f>IFERROR((StockData[[#This Row],[CLOSE]]-StockData[[#This Row],[PREV. CLOSE]])/StockData[[#This Row],[PREV. CLOSE]],0)</f>
        <v>-8.371385083713807E-3</v>
      </c>
      <c r="Y2414" t="str">
        <f>IF(StockData[[#This Row],[Daily Return %]]&gt;0,"Gain",IF(StockData[[#This Row],[Daily Return %]]&lt;0,"Loss","No Change"))</f>
        <v>Loss</v>
      </c>
    </row>
    <row r="2415" spans="1:25" x14ac:dyDescent="0.3">
      <c r="A2415" s="1">
        <v>45856</v>
      </c>
      <c r="B2415" s="1" t="s">
        <v>2462</v>
      </c>
      <c r="C2415" s="1" t="s">
        <v>162</v>
      </c>
      <c r="D2415">
        <f>MONTH(StockData[[#This Row],[DATE]])</f>
        <v>7</v>
      </c>
      <c r="E2415">
        <v>2025</v>
      </c>
      <c r="F2415" t="s">
        <v>163</v>
      </c>
      <c r="G2415" t="str">
        <f>"Q"&amp;ROUNDUP(StockData[[#This Row],[Month Number]]/3,0)</f>
        <v>Q3</v>
      </c>
      <c r="H2415" s="1" t="s">
        <v>2069</v>
      </c>
      <c r="I2415" s="1" t="s">
        <v>1566</v>
      </c>
      <c r="J2415" t="s">
        <v>30</v>
      </c>
      <c r="K2415">
        <v>268.60000000000002</v>
      </c>
      <c r="L2415">
        <v>271.89999999999998</v>
      </c>
      <c r="M2415">
        <v>265.60000000000002</v>
      </c>
      <c r="N2415">
        <v>260.60000000000002</v>
      </c>
      <c r="O2415">
        <v>266.35000000000002</v>
      </c>
      <c r="P2415">
        <v>266.95</v>
      </c>
      <c r="Q2415">
        <v>267.74</v>
      </c>
      <c r="R2415">
        <v>30319126</v>
      </c>
      <c r="S2415">
        <v>8117610424.3999996</v>
      </c>
      <c r="T2415">
        <v>206966</v>
      </c>
      <c r="U2415">
        <v>6732252</v>
      </c>
      <c r="V2415">
        <v>22.2</v>
      </c>
      <c r="W2415" s="3">
        <f>StockData[[#This Row],[CLOSE]]-StockData[[#This Row],[PREV. CLOSE]]</f>
        <v>6.3499999999999659</v>
      </c>
      <c r="X2415" s="2">
        <f>IFERROR((StockData[[#This Row],[CLOSE]]-StockData[[#This Row],[PREV. CLOSE]])/StockData[[#This Row],[PREV. CLOSE]],0)</f>
        <v>2.4366845740598487E-2</v>
      </c>
      <c r="Y2415" t="str">
        <f>IF(StockData[[#This Row],[Daily Return %]]&gt;0,"Gain",IF(StockData[[#This Row],[Daily Return %]]&lt;0,"Loss","No Change"))</f>
        <v>Gain</v>
      </c>
    </row>
    <row r="2416" spans="1:25" x14ac:dyDescent="0.3">
      <c r="A2416" s="1">
        <v>45859</v>
      </c>
      <c r="B2416" s="1" t="s">
        <v>2463</v>
      </c>
      <c r="C2416" s="1" t="s">
        <v>162</v>
      </c>
      <c r="D2416">
        <f>MONTH(StockData[[#This Row],[DATE]])</f>
        <v>7</v>
      </c>
      <c r="E2416">
        <v>2025</v>
      </c>
      <c r="F2416" t="s">
        <v>163</v>
      </c>
      <c r="G2416" t="str">
        <f>"Q"&amp;ROUNDUP(StockData[[#This Row],[Month Number]]/3,0)</f>
        <v>Q3</v>
      </c>
      <c r="H2416" s="1" t="s">
        <v>2069</v>
      </c>
      <c r="I2416" s="1" t="s">
        <v>1566</v>
      </c>
      <c r="J2416" t="s">
        <v>30</v>
      </c>
      <c r="K2416">
        <v>266.95</v>
      </c>
      <c r="L2416">
        <v>267.14999999999998</v>
      </c>
      <c r="M2416">
        <v>259.2</v>
      </c>
      <c r="N2416">
        <v>266.95</v>
      </c>
      <c r="O2416">
        <v>260.89999999999998</v>
      </c>
      <c r="P2416">
        <v>260.35000000000002</v>
      </c>
      <c r="Q2416">
        <v>261.05</v>
      </c>
      <c r="R2416">
        <v>12190000</v>
      </c>
      <c r="S2416">
        <v>3182255780.25</v>
      </c>
      <c r="T2416">
        <v>105649</v>
      </c>
      <c r="U2416">
        <v>4512470</v>
      </c>
      <c r="V2416">
        <v>37.020000000000003</v>
      </c>
      <c r="W2416" s="3">
        <f>StockData[[#This Row],[CLOSE]]-StockData[[#This Row],[PREV. CLOSE]]</f>
        <v>-6.5999999999999659</v>
      </c>
      <c r="X2416" s="2">
        <f>IFERROR((StockData[[#This Row],[CLOSE]]-StockData[[#This Row],[PREV. CLOSE]])/StockData[[#This Row],[PREV. CLOSE]],0)</f>
        <v>-2.4723731035774361E-2</v>
      </c>
      <c r="Y2416" t="str">
        <f>IF(StockData[[#This Row],[Daily Return %]]&gt;0,"Gain",IF(StockData[[#This Row],[Daily Return %]]&lt;0,"Loss","No Change"))</f>
        <v>Loss</v>
      </c>
    </row>
    <row r="2417" spans="1:25" x14ac:dyDescent="0.3">
      <c r="A2417" s="1">
        <v>45860</v>
      </c>
      <c r="B2417" s="1" t="s">
        <v>2464</v>
      </c>
      <c r="C2417" s="1" t="s">
        <v>162</v>
      </c>
      <c r="D2417">
        <f>MONTH(StockData[[#This Row],[DATE]])</f>
        <v>7</v>
      </c>
      <c r="E2417">
        <v>2025</v>
      </c>
      <c r="F2417" t="s">
        <v>163</v>
      </c>
      <c r="G2417" t="str">
        <f>"Q"&amp;ROUNDUP(StockData[[#This Row],[Month Number]]/3,0)</f>
        <v>Q3</v>
      </c>
      <c r="H2417" s="1" t="s">
        <v>2069</v>
      </c>
      <c r="I2417" s="1" t="s">
        <v>1566</v>
      </c>
      <c r="J2417" t="s">
        <v>30</v>
      </c>
      <c r="K2417">
        <v>261.7</v>
      </c>
      <c r="L2417">
        <v>262.14999999999998</v>
      </c>
      <c r="M2417">
        <v>258.75</v>
      </c>
      <c r="N2417">
        <v>260.35000000000002</v>
      </c>
      <c r="O2417">
        <v>260.10000000000002</v>
      </c>
      <c r="P2417">
        <v>259.7</v>
      </c>
      <c r="Q2417">
        <v>260</v>
      </c>
      <c r="R2417">
        <v>6724044</v>
      </c>
      <c r="S2417">
        <v>1748265688.45</v>
      </c>
      <c r="T2417">
        <v>68578</v>
      </c>
      <c r="U2417">
        <v>3231422</v>
      </c>
      <c r="V2417">
        <v>48.06</v>
      </c>
      <c r="W2417" s="3">
        <f>StockData[[#This Row],[CLOSE]]-StockData[[#This Row],[PREV. CLOSE]]</f>
        <v>-0.65000000000003411</v>
      </c>
      <c r="X2417" s="2">
        <f>IFERROR((StockData[[#This Row],[CLOSE]]-StockData[[#This Row],[PREV. CLOSE]])/StockData[[#This Row],[PREV. CLOSE]],0)</f>
        <v>-2.4966391396198735E-3</v>
      </c>
      <c r="Y2417" t="str">
        <f>IF(StockData[[#This Row],[Daily Return %]]&gt;0,"Gain",IF(StockData[[#This Row],[Daily Return %]]&lt;0,"Loss","No Change"))</f>
        <v>Loss</v>
      </c>
    </row>
    <row r="2418" spans="1:25" x14ac:dyDescent="0.3">
      <c r="A2418" s="1">
        <v>45861</v>
      </c>
      <c r="B2418" s="1" t="s">
        <v>2465</v>
      </c>
      <c r="C2418" s="1" t="s">
        <v>162</v>
      </c>
      <c r="D2418">
        <f>MONTH(StockData[[#This Row],[DATE]])</f>
        <v>7</v>
      </c>
      <c r="E2418">
        <v>2025</v>
      </c>
      <c r="F2418" t="s">
        <v>163</v>
      </c>
      <c r="G2418" t="str">
        <f>"Q"&amp;ROUNDUP(StockData[[#This Row],[Month Number]]/3,0)</f>
        <v>Q3</v>
      </c>
      <c r="H2418" s="1" t="s">
        <v>2069</v>
      </c>
      <c r="I2418" s="1" t="s">
        <v>1566</v>
      </c>
      <c r="J2418" t="s">
        <v>30</v>
      </c>
      <c r="K2418">
        <v>260.25</v>
      </c>
      <c r="L2418">
        <v>261.75</v>
      </c>
      <c r="M2418">
        <v>258.14999999999998</v>
      </c>
      <c r="N2418">
        <v>259.7</v>
      </c>
      <c r="O2418">
        <v>261</v>
      </c>
      <c r="P2418">
        <v>261.39999999999998</v>
      </c>
      <c r="Q2418">
        <v>260.27</v>
      </c>
      <c r="R2418">
        <v>6510321</v>
      </c>
      <c r="S2418">
        <v>1694412083.5</v>
      </c>
      <c r="T2418">
        <v>56622</v>
      </c>
      <c r="U2418">
        <v>3347600</v>
      </c>
      <c r="V2418">
        <v>51.42</v>
      </c>
      <c r="W2418" s="3">
        <f>StockData[[#This Row],[CLOSE]]-StockData[[#This Row],[PREV. CLOSE]]</f>
        <v>1.6999999999999886</v>
      </c>
      <c r="X2418" s="2">
        <f>IFERROR((StockData[[#This Row],[CLOSE]]-StockData[[#This Row],[PREV. CLOSE]])/StockData[[#This Row],[PREV. CLOSE]],0)</f>
        <v>6.5460146322679578E-3</v>
      </c>
      <c r="Y2418" t="str">
        <f>IF(StockData[[#This Row],[Daily Return %]]&gt;0,"Gain",IF(StockData[[#This Row],[Daily Return %]]&lt;0,"Loss","No Change"))</f>
        <v>Gain</v>
      </c>
    </row>
    <row r="2419" spans="1:25" x14ac:dyDescent="0.3">
      <c r="A2419" s="1">
        <v>45862</v>
      </c>
      <c r="B2419" s="1" t="s">
        <v>2466</v>
      </c>
      <c r="C2419" s="1" t="s">
        <v>162</v>
      </c>
      <c r="D2419">
        <f>MONTH(StockData[[#This Row],[DATE]])</f>
        <v>7</v>
      </c>
      <c r="E2419">
        <v>2025</v>
      </c>
      <c r="F2419" t="s">
        <v>163</v>
      </c>
      <c r="G2419" t="str">
        <f>"Q"&amp;ROUNDUP(StockData[[#This Row],[Month Number]]/3,0)</f>
        <v>Q3</v>
      </c>
      <c r="H2419" s="1" t="s">
        <v>2069</v>
      </c>
      <c r="I2419" s="1" t="s">
        <v>1566</v>
      </c>
      <c r="J2419" t="s">
        <v>30</v>
      </c>
      <c r="K2419">
        <v>262</v>
      </c>
      <c r="L2419">
        <v>263.39999999999998</v>
      </c>
      <c r="M2419">
        <v>260.25</v>
      </c>
      <c r="N2419">
        <v>261.39999999999998</v>
      </c>
      <c r="O2419">
        <v>262.2</v>
      </c>
      <c r="P2419">
        <v>261.85000000000002</v>
      </c>
      <c r="Q2419">
        <v>261.68</v>
      </c>
      <c r="R2419">
        <v>8139900</v>
      </c>
      <c r="S2419">
        <v>2130063848.5999999</v>
      </c>
      <c r="T2419">
        <v>70205</v>
      </c>
      <c r="U2419">
        <v>4558025</v>
      </c>
      <c r="V2419">
        <v>56</v>
      </c>
      <c r="W2419" s="3">
        <f>StockData[[#This Row],[CLOSE]]-StockData[[#This Row],[PREV. CLOSE]]</f>
        <v>0.45000000000004547</v>
      </c>
      <c r="X2419" s="2">
        <f>IFERROR((StockData[[#This Row],[CLOSE]]-StockData[[#This Row],[PREV. CLOSE]])/StockData[[#This Row],[PREV. CLOSE]],0)</f>
        <v>1.7214996174447035E-3</v>
      </c>
      <c r="Y2419" t="str">
        <f>IF(StockData[[#This Row],[Daily Return %]]&gt;0,"Gain",IF(StockData[[#This Row],[Daily Return %]]&lt;0,"Loss","No Change"))</f>
        <v>Gain</v>
      </c>
    </row>
    <row r="2420" spans="1:25" x14ac:dyDescent="0.3">
      <c r="A2420" s="1">
        <v>45863</v>
      </c>
      <c r="B2420" s="1" t="s">
        <v>2467</v>
      </c>
      <c r="C2420" s="1" t="s">
        <v>162</v>
      </c>
      <c r="D2420">
        <f>MONTH(StockData[[#This Row],[DATE]])</f>
        <v>7</v>
      </c>
      <c r="E2420">
        <v>2025</v>
      </c>
      <c r="F2420" t="s">
        <v>163</v>
      </c>
      <c r="G2420" t="str">
        <f>"Q"&amp;ROUNDUP(StockData[[#This Row],[Month Number]]/3,0)</f>
        <v>Q3</v>
      </c>
      <c r="H2420" s="1" t="s">
        <v>2069</v>
      </c>
      <c r="I2420" s="1" t="s">
        <v>1566</v>
      </c>
      <c r="J2420" t="s">
        <v>30</v>
      </c>
      <c r="K2420">
        <v>261.8</v>
      </c>
      <c r="L2420">
        <v>262.05</v>
      </c>
      <c r="M2420">
        <v>256.05</v>
      </c>
      <c r="N2420">
        <v>261.85000000000002</v>
      </c>
      <c r="O2420">
        <v>259.7</v>
      </c>
      <c r="P2420">
        <v>259.2</v>
      </c>
      <c r="Q2420">
        <v>258.44</v>
      </c>
      <c r="R2420">
        <v>8427780</v>
      </c>
      <c r="S2420">
        <v>2178070395</v>
      </c>
      <c r="T2420">
        <v>96017</v>
      </c>
      <c r="U2420">
        <v>3994874</v>
      </c>
      <c r="V2420">
        <v>47.4</v>
      </c>
      <c r="W2420" s="3">
        <f>StockData[[#This Row],[CLOSE]]-StockData[[#This Row],[PREV. CLOSE]]</f>
        <v>-2.6500000000000341</v>
      </c>
      <c r="X2420" s="2">
        <f>IFERROR((StockData[[#This Row],[CLOSE]]-StockData[[#This Row],[PREV. CLOSE]])/StockData[[#This Row],[PREV. CLOSE]],0)</f>
        <v>-1.0120297880466044E-2</v>
      </c>
      <c r="Y2420" t="str">
        <f>IF(StockData[[#This Row],[Daily Return %]]&gt;0,"Gain",IF(StockData[[#This Row],[Daily Return %]]&lt;0,"Loss","No Change"))</f>
        <v>Loss</v>
      </c>
    </row>
    <row r="2421" spans="1:25" x14ac:dyDescent="0.3">
      <c r="A2421" s="1">
        <v>45866</v>
      </c>
      <c r="B2421" s="1" t="s">
        <v>2468</v>
      </c>
      <c r="C2421" s="1" t="s">
        <v>162</v>
      </c>
      <c r="D2421">
        <f>MONTH(StockData[[#This Row],[DATE]])</f>
        <v>7</v>
      </c>
      <c r="E2421">
        <v>2025</v>
      </c>
      <c r="F2421" t="s">
        <v>163</v>
      </c>
      <c r="G2421" t="str">
        <f>"Q"&amp;ROUNDUP(StockData[[#This Row],[Month Number]]/3,0)</f>
        <v>Q3</v>
      </c>
      <c r="H2421" s="1" t="s">
        <v>2069</v>
      </c>
      <c r="I2421" s="1" t="s">
        <v>1566</v>
      </c>
      <c r="J2421" t="s">
        <v>30</v>
      </c>
      <c r="K2421">
        <v>254</v>
      </c>
      <c r="L2421">
        <v>254</v>
      </c>
      <c r="M2421">
        <v>249</v>
      </c>
      <c r="N2421">
        <v>259.2</v>
      </c>
      <c r="O2421">
        <v>250.2</v>
      </c>
      <c r="P2421">
        <v>250.05</v>
      </c>
      <c r="Q2421">
        <v>250.97</v>
      </c>
      <c r="R2421">
        <v>8998911</v>
      </c>
      <c r="S2421">
        <v>2258476673.4499998</v>
      </c>
      <c r="T2421">
        <v>122372</v>
      </c>
      <c r="U2421">
        <v>4413918</v>
      </c>
      <c r="V2421">
        <v>49.05</v>
      </c>
      <c r="W2421" s="3">
        <f>StockData[[#This Row],[CLOSE]]-StockData[[#This Row],[PREV. CLOSE]]</f>
        <v>-9.1499999999999773</v>
      </c>
      <c r="X2421" s="2">
        <f>IFERROR((StockData[[#This Row],[CLOSE]]-StockData[[#This Row],[PREV. CLOSE]])/StockData[[#This Row],[PREV. CLOSE]],0)</f>
        <v>-3.530092592592584E-2</v>
      </c>
      <c r="Y2421" t="str">
        <f>IF(StockData[[#This Row],[Daily Return %]]&gt;0,"Gain",IF(StockData[[#This Row],[Daily Return %]]&lt;0,"Loss","No Change"))</f>
        <v>Loss</v>
      </c>
    </row>
    <row r="2422" spans="1:25" x14ac:dyDescent="0.3">
      <c r="A2422" s="1">
        <v>45867</v>
      </c>
      <c r="B2422" s="1" t="s">
        <v>2469</v>
      </c>
      <c r="C2422" s="1" t="s">
        <v>162</v>
      </c>
      <c r="D2422">
        <f>MONTH(StockData[[#This Row],[DATE]])</f>
        <v>7</v>
      </c>
      <c r="E2422">
        <v>2025</v>
      </c>
      <c r="F2422" t="s">
        <v>163</v>
      </c>
      <c r="G2422" t="str">
        <f>"Q"&amp;ROUNDUP(StockData[[#This Row],[Month Number]]/3,0)</f>
        <v>Q3</v>
      </c>
      <c r="H2422" s="1" t="s">
        <v>2069</v>
      </c>
      <c r="I2422" s="1" t="s">
        <v>1566</v>
      </c>
      <c r="J2422" t="s">
        <v>30</v>
      </c>
      <c r="K2422">
        <v>249.2</v>
      </c>
      <c r="L2422">
        <v>252.7</v>
      </c>
      <c r="M2422">
        <v>247.25</v>
      </c>
      <c r="N2422">
        <v>250.05</v>
      </c>
      <c r="O2422">
        <v>251.35</v>
      </c>
      <c r="P2422">
        <v>251.8</v>
      </c>
      <c r="Q2422">
        <v>250.27</v>
      </c>
      <c r="R2422">
        <v>12923128</v>
      </c>
      <c r="S2422">
        <v>3234279921.75</v>
      </c>
      <c r="T2422">
        <v>87366</v>
      </c>
      <c r="U2422">
        <v>8183551</v>
      </c>
      <c r="V2422">
        <v>63.32</v>
      </c>
      <c r="W2422" s="3">
        <f>StockData[[#This Row],[CLOSE]]-StockData[[#This Row],[PREV. CLOSE]]</f>
        <v>1.75</v>
      </c>
      <c r="X2422" s="2">
        <f>IFERROR((StockData[[#This Row],[CLOSE]]-StockData[[#This Row],[PREV. CLOSE]])/StockData[[#This Row],[PREV. CLOSE]],0)</f>
        <v>6.9986002799440105E-3</v>
      </c>
      <c r="Y2422" t="str">
        <f>IF(StockData[[#This Row],[Daily Return %]]&gt;0,"Gain",IF(StockData[[#This Row],[Daily Return %]]&lt;0,"Loss","No Change"))</f>
        <v>Gain</v>
      </c>
    </row>
    <row r="2423" spans="1:25" x14ac:dyDescent="0.3">
      <c r="A2423" s="1">
        <v>45868</v>
      </c>
      <c r="B2423" s="1" t="s">
        <v>2470</v>
      </c>
      <c r="C2423" s="1" t="s">
        <v>162</v>
      </c>
      <c r="D2423">
        <f>MONTH(StockData[[#This Row],[DATE]])</f>
        <v>7</v>
      </c>
      <c r="E2423">
        <v>2025</v>
      </c>
      <c r="F2423" t="s">
        <v>163</v>
      </c>
      <c r="G2423" t="str">
        <f>"Q"&amp;ROUNDUP(StockData[[#This Row],[Month Number]]/3,0)</f>
        <v>Q3</v>
      </c>
      <c r="H2423" s="1" t="s">
        <v>2069</v>
      </c>
      <c r="I2423" s="1" t="s">
        <v>1566</v>
      </c>
      <c r="J2423" t="s">
        <v>30</v>
      </c>
      <c r="K2423">
        <v>251.45</v>
      </c>
      <c r="L2423">
        <v>252.5</v>
      </c>
      <c r="M2423">
        <v>249.2</v>
      </c>
      <c r="N2423">
        <v>251.8</v>
      </c>
      <c r="O2423">
        <v>250.25</v>
      </c>
      <c r="P2423">
        <v>250.2</v>
      </c>
      <c r="Q2423">
        <v>250.6</v>
      </c>
      <c r="R2423">
        <v>6057152</v>
      </c>
      <c r="S2423">
        <v>1517902405.05</v>
      </c>
      <c r="T2423">
        <v>63965</v>
      </c>
      <c r="U2423">
        <v>3531122</v>
      </c>
      <c r="V2423">
        <v>58.3</v>
      </c>
      <c r="W2423" s="3">
        <f>StockData[[#This Row],[CLOSE]]-StockData[[#This Row],[PREV. CLOSE]]</f>
        <v>-1.6000000000000227</v>
      </c>
      <c r="X2423" s="2">
        <f>IFERROR((StockData[[#This Row],[CLOSE]]-StockData[[#This Row],[PREV. CLOSE]])/StockData[[#This Row],[PREV. CLOSE]],0)</f>
        <v>-6.3542494042892082E-3</v>
      </c>
      <c r="Y2423" t="str">
        <f>IF(StockData[[#This Row],[Daily Return %]]&gt;0,"Gain",IF(StockData[[#This Row],[Daily Return %]]&lt;0,"Loss","No Change"))</f>
        <v>Loss</v>
      </c>
    </row>
    <row r="2424" spans="1:25" x14ac:dyDescent="0.3">
      <c r="A2424" s="1">
        <v>45869</v>
      </c>
      <c r="B2424" s="1" t="s">
        <v>2471</v>
      </c>
      <c r="C2424" s="1" t="s">
        <v>162</v>
      </c>
      <c r="D2424">
        <f>MONTH(StockData[[#This Row],[DATE]])</f>
        <v>7</v>
      </c>
      <c r="E2424">
        <v>2025</v>
      </c>
      <c r="F2424" t="s">
        <v>163</v>
      </c>
      <c r="G2424" t="str">
        <f>"Q"&amp;ROUNDUP(StockData[[#This Row],[Month Number]]/3,0)</f>
        <v>Q3</v>
      </c>
      <c r="H2424" s="1" t="s">
        <v>2069</v>
      </c>
      <c r="I2424" s="1" t="s">
        <v>1566</v>
      </c>
      <c r="J2424" t="s">
        <v>30</v>
      </c>
      <c r="K2424">
        <v>248.1</v>
      </c>
      <c r="L2424">
        <v>250.15</v>
      </c>
      <c r="M2424">
        <v>246.05</v>
      </c>
      <c r="N2424">
        <v>250.2</v>
      </c>
      <c r="O2424">
        <v>248.25</v>
      </c>
      <c r="P2424">
        <v>248.3</v>
      </c>
      <c r="Q2424">
        <v>248.09</v>
      </c>
      <c r="R2424">
        <v>7338764</v>
      </c>
      <c r="S2424">
        <v>1820687604.8499999</v>
      </c>
      <c r="T2424">
        <v>84657</v>
      </c>
      <c r="U2424">
        <v>3912201</v>
      </c>
      <c r="V2424">
        <v>53.31</v>
      </c>
      <c r="W2424" s="3">
        <f>StockData[[#This Row],[CLOSE]]-StockData[[#This Row],[PREV. CLOSE]]</f>
        <v>-1.8999999999999773</v>
      </c>
      <c r="X2424" s="2">
        <f>IFERROR((StockData[[#This Row],[CLOSE]]-StockData[[#This Row],[PREV. CLOSE]])/StockData[[#This Row],[PREV. CLOSE]],0)</f>
        <v>-7.5939248601118196E-3</v>
      </c>
      <c r="Y2424" t="str">
        <f>IF(StockData[[#This Row],[Daily Return %]]&gt;0,"Gain",IF(StockData[[#This Row],[Daily Return %]]&lt;0,"Loss","No Change"))</f>
        <v>Loss</v>
      </c>
    </row>
    <row r="2425" spans="1:25" x14ac:dyDescent="0.3">
      <c r="A2425" s="1">
        <v>45870</v>
      </c>
      <c r="B2425" s="1" t="s">
        <v>2472</v>
      </c>
      <c r="C2425" s="1" t="s">
        <v>186</v>
      </c>
      <c r="D2425">
        <f>MONTH(StockData[[#This Row],[DATE]])</f>
        <v>8</v>
      </c>
      <c r="E2425">
        <v>2025</v>
      </c>
      <c r="F2425" t="s">
        <v>163</v>
      </c>
      <c r="G2425" t="str">
        <f>"Q"&amp;ROUNDUP(StockData[[#This Row],[Month Number]]/3,0)</f>
        <v>Q3</v>
      </c>
      <c r="H2425" s="1" t="s">
        <v>2069</v>
      </c>
      <c r="I2425" s="1" t="s">
        <v>1566</v>
      </c>
      <c r="J2425" t="s">
        <v>30</v>
      </c>
      <c r="K2425">
        <v>246.5</v>
      </c>
      <c r="L2425">
        <v>246.9</v>
      </c>
      <c r="M2425">
        <v>242.2</v>
      </c>
      <c r="N2425">
        <v>248.3</v>
      </c>
      <c r="O2425">
        <v>242.38</v>
      </c>
      <c r="P2425">
        <v>242.75</v>
      </c>
      <c r="Q2425">
        <v>243.72</v>
      </c>
      <c r="R2425">
        <v>7436999</v>
      </c>
      <c r="S2425">
        <v>1812570815.54</v>
      </c>
      <c r="T2425">
        <v>99441</v>
      </c>
      <c r="U2425">
        <v>3965254</v>
      </c>
      <c r="V2425">
        <v>53.32</v>
      </c>
      <c r="W2425" s="3">
        <f>StockData[[#This Row],[CLOSE]]-StockData[[#This Row],[PREV. CLOSE]]</f>
        <v>-5.5500000000000114</v>
      </c>
      <c r="X2425" s="2">
        <f>IFERROR((StockData[[#This Row],[CLOSE]]-StockData[[#This Row],[PREV. CLOSE]])/StockData[[#This Row],[PREV. CLOSE]],0)</f>
        <v>-2.2351993556182084E-2</v>
      </c>
      <c r="Y2425" t="str">
        <f>IF(StockData[[#This Row],[Daily Return %]]&gt;0,"Gain",IF(StockData[[#This Row],[Daily Return %]]&lt;0,"Loss","No Change"))</f>
        <v>Loss</v>
      </c>
    </row>
    <row r="2426" spans="1:25" x14ac:dyDescent="0.3">
      <c r="A2426" s="1">
        <v>45873</v>
      </c>
      <c r="B2426" s="1" t="s">
        <v>2473</v>
      </c>
      <c r="C2426" s="1" t="s">
        <v>186</v>
      </c>
      <c r="D2426">
        <f>MONTH(StockData[[#This Row],[DATE]])</f>
        <v>8</v>
      </c>
      <c r="E2426">
        <v>2025</v>
      </c>
      <c r="F2426" t="s">
        <v>163</v>
      </c>
      <c r="G2426" t="str">
        <f>"Q"&amp;ROUNDUP(StockData[[#This Row],[Month Number]]/3,0)</f>
        <v>Q3</v>
      </c>
      <c r="H2426" s="1" t="s">
        <v>2069</v>
      </c>
      <c r="I2426" s="1" t="s">
        <v>1566</v>
      </c>
      <c r="J2426" t="s">
        <v>30</v>
      </c>
      <c r="K2426">
        <v>242.75</v>
      </c>
      <c r="L2426">
        <v>246.42</v>
      </c>
      <c r="M2426">
        <v>241.1</v>
      </c>
      <c r="N2426">
        <v>242.75</v>
      </c>
      <c r="O2426">
        <v>245.8</v>
      </c>
      <c r="P2426">
        <v>246.05</v>
      </c>
      <c r="Q2426">
        <v>244.34</v>
      </c>
      <c r="R2426">
        <v>5234393</v>
      </c>
      <c r="S2426">
        <v>1278990164.4100001</v>
      </c>
      <c r="T2426">
        <v>64857</v>
      </c>
      <c r="U2426">
        <v>2410563</v>
      </c>
      <c r="V2426">
        <v>46.05</v>
      </c>
      <c r="W2426" s="3">
        <f>StockData[[#This Row],[CLOSE]]-StockData[[#This Row],[PREV. CLOSE]]</f>
        <v>3.3000000000000114</v>
      </c>
      <c r="X2426" s="2">
        <f>IFERROR((StockData[[#This Row],[CLOSE]]-StockData[[#This Row],[PREV. CLOSE]])/StockData[[#This Row],[PREV. CLOSE]],0)</f>
        <v>1.359423274974258E-2</v>
      </c>
      <c r="Y2426" t="str">
        <f>IF(StockData[[#This Row],[Daily Return %]]&gt;0,"Gain",IF(StockData[[#This Row],[Daily Return %]]&lt;0,"Loss","No Change"))</f>
        <v>Gain</v>
      </c>
    </row>
    <row r="2427" spans="1:25" x14ac:dyDescent="0.3">
      <c r="A2427" s="1">
        <v>45874</v>
      </c>
      <c r="B2427" s="1" t="s">
        <v>2474</v>
      </c>
      <c r="C2427" s="1" t="s">
        <v>186</v>
      </c>
      <c r="D2427">
        <f>MONTH(StockData[[#This Row],[DATE]])</f>
        <v>8</v>
      </c>
      <c r="E2427">
        <v>2025</v>
      </c>
      <c r="F2427" t="s">
        <v>163</v>
      </c>
      <c r="G2427" t="str">
        <f>"Q"&amp;ROUNDUP(StockData[[#This Row],[Month Number]]/3,0)</f>
        <v>Q3</v>
      </c>
      <c r="H2427" s="1" t="s">
        <v>2069</v>
      </c>
      <c r="I2427" s="1" t="s">
        <v>1566</v>
      </c>
      <c r="J2427" t="s">
        <v>30</v>
      </c>
      <c r="K2427">
        <v>246.05</v>
      </c>
      <c r="L2427">
        <v>246.95</v>
      </c>
      <c r="M2427">
        <v>244.53</v>
      </c>
      <c r="N2427">
        <v>246.05</v>
      </c>
      <c r="O2427">
        <v>245.45</v>
      </c>
      <c r="P2427">
        <v>245.91</v>
      </c>
      <c r="Q2427">
        <v>245.58</v>
      </c>
      <c r="R2427">
        <v>7383968</v>
      </c>
      <c r="S2427">
        <v>1813347924.1900001</v>
      </c>
      <c r="T2427">
        <v>64537</v>
      </c>
      <c r="U2427">
        <v>4740893</v>
      </c>
      <c r="V2427">
        <v>64.209999999999994</v>
      </c>
      <c r="W2427" s="3">
        <f>StockData[[#This Row],[CLOSE]]-StockData[[#This Row],[PREV. CLOSE]]</f>
        <v>-0.14000000000001478</v>
      </c>
      <c r="X2427" s="2">
        <f>IFERROR((StockData[[#This Row],[CLOSE]]-StockData[[#This Row],[PREV. CLOSE]])/StockData[[#This Row],[PREV. CLOSE]],0)</f>
        <v>-5.6899004267431321E-4</v>
      </c>
      <c r="Y2427" t="str">
        <f>IF(StockData[[#This Row],[Daily Return %]]&gt;0,"Gain",IF(StockData[[#This Row],[Daily Return %]]&lt;0,"Loss","No Change"))</f>
        <v>Loss</v>
      </c>
    </row>
    <row r="2428" spans="1:25" x14ac:dyDescent="0.3">
      <c r="A2428" s="1">
        <v>45875</v>
      </c>
      <c r="B2428" s="1" t="s">
        <v>2475</v>
      </c>
      <c r="C2428" s="1" t="s">
        <v>186</v>
      </c>
      <c r="D2428">
        <f>MONTH(StockData[[#This Row],[DATE]])</f>
        <v>8</v>
      </c>
      <c r="E2428">
        <v>2025</v>
      </c>
      <c r="F2428" t="s">
        <v>163</v>
      </c>
      <c r="G2428" t="str">
        <f>"Q"&amp;ROUNDUP(StockData[[#This Row],[Month Number]]/3,0)</f>
        <v>Q3</v>
      </c>
      <c r="H2428" s="1" t="s">
        <v>2069</v>
      </c>
      <c r="I2428" s="1" t="s">
        <v>1566</v>
      </c>
      <c r="J2428" t="s">
        <v>30</v>
      </c>
      <c r="K2428">
        <v>246</v>
      </c>
      <c r="L2428">
        <v>246</v>
      </c>
      <c r="M2428">
        <v>239.31</v>
      </c>
      <c r="N2428">
        <v>245.91</v>
      </c>
      <c r="O2428">
        <v>239.75</v>
      </c>
      <c r="P2428">
        <v>239.96</v>
      </c>
      <c r="Q2428">
        <v>241.24</v>
      </c>
      <c r="R2428">
        <v>7700190</v>
      </c>
      <c r="S2428">
        <v>1857610804.95</v>
      </c>
      <c r="T2428">
        <v>103533</v>
      </c>
      <c r="U2428">
        <v>4092386</v>
      </c>
      <c r="V2428">
        <v>53.15</v>
      </c>
      <c r="W2428" s="3">
        <f>StockData[[#This Row],[CLOSE]]-StockData[[#This Row],[PREV. CLOSE]]</f>
        <v>-5.9499999999999886</v>
      </c>
      <c r="X2428" s="2">
        <f>IFERROR((StockData[[#This Row],[CLOSE]]-StockData[[#This Row],[PREV. CLOSE]])/StockData[[#This Row],[PREV. CLOSE]],0)</f>
        <v>-2.4195844007970351E-2</v>
      </c>
      <c r="Y2428" t="str">
        <f>IF(StockData[[#This Row],[Daily Return %]]&gt;0,"Gain",IF(StockData[[#This Row],[Daily Return %]]&lt;0,"Loss","No Change"))</f>
        <v>Loss</v>
      </c>
    </row>
    <row r="2429" spans="1:25" x14ac:dyDescent="0.3">
      <c r="A2429" s="1">
        <v>45876</v>
      </c>
      <c r="B2429" s="1" t="s">
        <v>2476</v>
      </c>
      <c r="C2429" s="1" t="s">
        <v>186</v>
      </c>
      <c r="D2429">
        <f>MONTH(StockData[[#This Row],[DATE]])</f>
        <v>8</v>
      </c>
      <c r="E2429">
        <v>2025</v>
      </c>
      <c r="F2429" t="s">
        <v>163</v>
      </c>
      <c r="G2429" t="str">
        <f>"Q"&amp;ROUNDUP(StockData[[#This Row],[Month Number]]/3,0)</f>
        <v>Q3</v>
      </c>
      <c r="H2429" s="1" t="s">
        <v>2069</v>
      </c>
      <c r="I2429" s="1" t="s">
        <v>1566</v>
      </c>
      <c r="J2429" t="s">
        <v>30</v>
      </c>
      <c r="K2429">
        <v>239.11</v>
      </c>
      <c r="L2429">
        <v>243.18</v>
      </c>
      <c r="M2429">
        <v>238.61</v>
      </c>
      <c r="N2429">
        <v>239.96</v>
      </c>
      <c r="O2429">
        <v>242.8</v>
      </c>
      <c r="P2429">
        <v>242.32</v>
      </c>
      <c r="Q2429">
        <v>240.43</v>
      </c>
      <c r="R2429">
        <v>6190830</v>
      </c>
      <c r="S2429">
        <v>1488464799.6099999</v>
      </c>
      <c r="T2429">
        <v>85305</v>
      </c>
      <c r="U2429">
        <v>3065470</v>
      </c>
      <c r="V2429">
        <v>49.52</v>
      </c>
      <c r="W2429" s="3">
        <f>StockData[[#This Row],[CLOSE]]-StockData[[#This Row],[PREV. CLOSE]]</f>
        <v>2.3599999999999852</v>
      </c>
      <c r="X2429" s="2">
        <f>IFERROR((StockData[[#This Row],[CLOSE]]-StockData[[#This Row],[PREV. CLOSE]])/StockData[[#This Row],[PREV. CLOSE]],0)</f>
        <v>9.8349724954158411E-3</v>
      </c>
      <c r="Y2429" t="str">
        <f>IF(StockData[[#This Row],[Daily Return %]]&gt;0,"Gain",IF(StockData[[#This Row],[Daily Return %]]&lt;0,"Loss","No Change"))</f>
        <v>Gain</v>
      </c>
    </row>
    <row r="2430" spans="1:25" x14ac:dyDescent="0.3">
      <c r="A2430" s="1">
        <v>45877</v>
      </c>
      <c r="B2430" s="1" t="s">
        <v>2477</v>
      </c>
      <c r="C2430" s="1" t="s">
        <v>186</v>
      </c>
      <c r="D2430">
        <f>MONTH(StockData[[#This Row],[DATE]])</f>
        <v>8</v>
      </c>
      <c r="E2430">
        <v>2025</v>
      </c>
      <c r="F2430" t="s">
        <v>163</v>
      </c>
      <c r="G2430" t="str">
        <f>"Q"&amp;ROUNDUP(StockData[[#This Row],[Month Number]]/3,0)</f>
        <v>Q3</v>
      </c>
      <c r="H2430" s="1" t="s">
        <v>2069</v>
      </c>
      <c r="I2430" s="1" t="s">
        <v>1566</v>
      </c>
      <c r="J2430" t="s">
        <v>30</v>
      </c>
      <c r="K2430">
        <v>242.4</v>
      </c>
      <c r="L2430">
        <v>243.25</v>
      </c>
      <c r="M2430">
        <v>238.4</v>
      </c>
      <c r="N2430">
        <v>242.32</v>
      </c>
      <c r="O2430">
        <v>239.33</v>
      </c>
      <c r="P2430">
        <v>239.05</v>
      </c>
      <c r="Q2430">
        <v>239.78</v>
      </c>
      <c r="R2430">
        <v>8922847</v>
      </c>
      <c r="S2430">
        <v>2139536503.0999999</v>
      </c>
      <c r="T2430">
        <v>79296</v>
      </c>
      <c r="U2430">
        <v>5676702</v>
      </c>
      <c r="V2430">
        <v>63.62</v>
      </c>
      <c r="W2430" s="3">
        <f>StockData[[#This Row],[CLOSE]]-StockData[[#This Row],[PREV. CLOSE]]</f>
        <v>-3.2699999999999818</v>
      </c>
      <c r="X2430" s="2">
        <f>IFERROR((StockData[[#This Row],[CLOSE]]-StockData[[#This Row],[PREV. CLOSE]])/StockData[[#This Row],[PREV. CLOSE]],0)</f>
        <v>-1.3494552657642711E-2</v>
      </c>
      <c r="Y2430" t="str">
        <f>IF(StockData[[#This Row],[Daily Return %]]&gt;0,"Gain",IF(StockData[[#This Row],[Daily Return %]]&lt;0,"Loss","No Change"))</f>
        <v>Loss</v>
      </c>
    </row>
    <row r="2431" spans="1:25" x14ac:dyDescent="0.3">
      <c r="A2431" s="1">
        <v>45880</v>
      </c>
      <c r="B2431" s="1" t="s">
        <v>2478</v>
      </c>
      <c r="C2431" s="1" t="s">
        <v>186</v>
      </c>
      <c r="D2431">
        <f>MONTH(StockData[[#This Row],[DATE]])</f>
        <v>8</v>
      </c>
      <c r="E2431">
        <v>2025</v>
      </c>
      <c r="F2431" t="s">
        <v>163</v>
      </c>
      <c r="G2431" t="str">
        <f>"Q"&amp;ROUNDUP(StockData[[#This Row],[Month Number]]/3,0)</f>
        <v>Q3</v>
      </c>
      <c r="H2431" s="1" t="s">
        <v>2069</v>
      </c>
      <c r="I2431" s="1" t="s">
        <v>1566</v>
      </c>
      <c r="J2431" t="s">
        <v>30</v>
      </c>
      <c r="K2431">
        <v>239.05</v>
      </c>
      <c r="L2431">
        <v>244.75</v>
      </c>
      <c r="M2431">
        <v>238.62</v>
      </c>
      <c r="N2431">
        <v>239.05</v>
      </c>
      <c r="O2431">
        <v>241.5</v>
      </c>
      <c r="P2431">
        <v>241.62</v>
      </c>
      <c r="Q2431">
        <v>240.78</v>
      </c>
      <c r="R2431">
        <v>3047287</v>
      </c>
      <c r="S2431">
        <v>733714556.24000001</v>
      </c>
      <c r="T2431">
        <v>63216</v>
      </c>
      <c r="U2431">
        <v>1329218</v>
      </c>
      <c r="V2431">
        <v>43.62</v>
      </c>
      <c r="W2431" s="3">
        <f>StockData[[#This Row],[CLOSE]]-StockData[[#This Row],[PREV. CLOSE]]</f>
        <v>2.5699999999999932</v>
      </c>
      <c r="X2431" s="2">
        <f>IFERROR((StockData[[#This Row],[CLOSE]]-StockData[[#This Row],[PREV. CLOSE]])/StockData[[#This Row],[PREV. CLOSE]],0)</f>
        <v>1.075088893536914E-2</v>
      </c>
      <c r="Y2431" t="str">
        <f>IF(StockData[[#This Row],[Daily Return %]]&gt;0,"Gain",IF(StockData[[#This Row],[Daily Return %]]&lt;0,"Loss","No Change"))</f>
        <v>Gain</v>
      </c>
    </row>
    <row r="2432" spans="1:25" x14ac:dyDescent="0.3">
      <c r="A2432" s="1">
        <v>45881</v>
      </c>
      <c r="B2432" s="1" t="s">
        <v>2479</v>
      </c>
      <c r="C2432" s="1" t="s">
        <v>186</v>
      </c>
      <c r="D2432">
        <f>MONTH(StockData[[#This Row],[DATE]])</f>
        <v>8</v>
      </c>
      <c r="E2432">
        <v>2025</v>
      </c>
      <c r="F2432" t="s">
        <v>163</v>
      </c>
      <c r="G2432" t="str">
        <f>"Q"&amp;ROUNDUP(StockData[[#This Row],[Month Number]]/3,0)</f>
        <v>Q3</v>
      </c>
      <c r="H2432" s="1" t="s">
        <v>2069</v>
      </c>
      <c r="I2432" s="1" t="s">
        <v>1566</v>
      </c>
      <c r="J2432" t="s">
        <v>30</v>
      </c>
      <c r="K2432">
        <v>242.7</v>
      </c>
      <c r="L2432">
        <v>246.29</v>
      </c>
      <c r="M2432">
        <v>241.1</v>
      </c>
      <c r="N2432">
        <v>241.62</v>
      </c>
      <c r="O2432">
        <v>241.3</v>
      </c>
      <c r="P2432">
        <v>241.72</v>
      </c>
      <c r="Q2432">
        <v>243.34</v>
      </c>
      <c r="R2432">
        <v>8101435</v>
      </c>
      <c r="S2432">
        <v>1971412574.24</v>
      </c>
      <c r="T2432">
        <v>96929</v>
      </c>
      <c r="U2432">
        <v>3557657</v>
      </c>
      <c r="V2432">
        <v>43.91</v>
      </c>
      <c r="W2432" s="3">
        <f>StockData[[#This Row],[CLOSE]]-StockData[[#This Row],[PREV. CLOSE]]</f>
        <v>9.9999999999994316E-2</v>
      </c>
      <c r="X2432" s="2">
        <f>IFERROR((StockData[[#This Row],[CLOSE]]-StockData[[#This Row],[PREV. CLOSE]])/StockData[[#This Row],[PREV. CLOSE]],0)</f>
        <v>4.1387302375628805E-4</v>
      </c>
      <c r="Y2432" t="str">
        <f>IF(StockData[[#This Row],[Daily Return %]]&gt;0,"Gain",IF(StockData[[#This Row],[Daily Return %]]&lt;0,"Loss","No Change"))</f>
        <v>Gain</v>
      </c>
    </row>
    <row r="2433" spans="1:25" x14ac:dyDescent="0.3">
      <c r="A2433" s="1">
        <v>45882</v>
      </c>
      <c r="B2433" s="1" t="s">
        <v>2480</v>
      </c>
      <c r="C2433" s="1" t="s">
        <v>186</v>
      </c>
      <c r="D2433">
        <f>MONTH(StockData[[#This Row],[DATE]])</f>
        <v>8</v>
      </c>
      <c r="E2433">
        <v>2025</v>
      </c>
      <c r="F2433" t="s">
        <v>163</v>
      </c>
      <c r="G2433" t="str">
        <f>"Q"&amp;ROUNDUP(StockData[[#This Row],[Month Number]]/3,0)</f>
        <v>Q3</v>
      </c>
      <c r="H2433" s="1" t="s">
        <v>2069</v>
      </c>
      <c r="I2433" s="1" t="s">
        <v>1566</v>
      </c>
      <c r="J2433" t="s">
        <v>30</v>
      </c>
      <c r="K2433">
        <v>242.89</v>
      </c>
      <c r="L2433">
        <v>242.89</v>
      </c>
      <c r="M2433">
        <v>240.12</v>
      </c>
      <c r="N2433">
        <v>241.72</v>
      </c>
      <c r="O2433">
        <v>241.55</v>
      </c>
      <c r="P2433">
        <v>241.65</v>
      </c>
      <c r="Q2433">
        <v>241.43</v>
      </c>
      <c r="R2433">
        <v>5820844</v>
      </c>
      <c r="S2433">
        <v>1405306715.5799999</v>
      </c>
      <c r="T2433">
        <v>71750</v>
      </c>
      <c r="U2433">
        <v>3116721</v>
      </c>
      <c r="V2433">
        <v>53.54</v>
      </c>
      <c r="W2433" s="3">
        <f>StockData[[#This Row],[CLOSE]]-StockData[[#This Row],[PREV. CLOSE]]</f>
        <v>-6.9999999999993179E-2</v>
      </c>
      <c r="X2433" s="2">
        <f>IFERROR((StockData[[#This Row],[CLOSE]]-StockData[[#This Row],[PREV. CLOSE]])/StockData[[#This Row],[PREV. CLOSE]],0)</f>
        <v>-2.8959126261787679E-4</v>
      </c>
      <c r="Y2433" t="str">
        <f>IF(StockData[[#This Row],[Daily Return %]]&gt;0,"Gain",IF(StockData[[#This Row],[Daily Return %]]&lt;0,"Loss","No Change"))</f>
        <v>Loss</v>
      </c>
    </row>
    <row r="2434" spans="1:25" x14ac:dyDescent="0.3">
      <c r="A2434" s="1">
        <v>45883</v>
      </c>
      <c r="B2434" s="1" t="s">
        <v>2481</v>
      </c>
      <c r="C2434" s="1" t="s">
        <v>186</v>
      </c>
      <c r="D2434">
        <f>MONTH(StockData[[#This Row],[DATE]])</f>
        <v>8</v>
      </c>
      <c r="E2434">
        <v>2025</v>
      </c>
      <c r="F2434" t="s">
        <v>163</v>
      </c>
      <c r="G2434" t="str">
        <f>"Q"&amp;ROUNDUP(StockData[[#This Row],[Month Number]]/3,0)</f>
        <v>Q3</v>
      </c>
      <c r="H2434" s="1" t="s">
        <v>2069</v>
      </c>
      <c r="I2434" s="1" t="s">
        <v>1566</v>
      </c>
      <c r="J2434" t="s">
        <v>30</v>
      </c>
      <c r="K2434">
        <v>243.1</v>
      </c>
      <c r="L2434">
        <v>248.43</v>
      </c>
      <c r="M2434">
        <v>242.41</v>
      </c>
      <c r="N2434">
        <v>241.65</v>
      </c>
      <c r="O2434">
        <v>246.5</v>
      </c>
      <c r="P2434">
        <v>246.81</v>
      </c>
      <c r="Q2434">
        <v>246.6</v>
      </c>
      <c r="R2434">
        <v>12857225</v>
      </c>
      <c r="S2434">
        <v>3170651061.3299999</v>
      </c>
      <c r="T2434">
        <v>111213</v>
      </c>
      <c r="U2434">
        <v>5580221</v>
      </c>
      <c r="V2434">
        <v>43.4</v>
      </c>
      <c r="W2434" s="3">
        <f>StockData[[#This Row],[CLOSE]]-StockData[[#This Row],[PREV. CLOSE]]</f>
        <v>5.1599999999999966</v>
      </c>
      <c r="X2434" s="2">
        <f>IFERROR((StockData[[#This Row],[CLOSE]]-StockData[[#This Row],[PREV. CLOSE]])/StockData[[#This Row],[PREV. CLOSE]],0)</f>
        <v>2.135319677219117E-2</v>
      </c>
      <c r="Y2434" t="str">
        <f>IF(StockData[[#This Row],[Daily Return %]]&gt;0,"Gain",IF(StockData[[#This Row],[Daily Return %]]&lt;0,"Loss","No Change"))</f>
        <v>Gain</v>
      </c>
    </row>
    <row r="2435" spans="1:25" x14ac:dyDescent="0.3">
      <c r="A2435" s="1">
        <v>45887</v>
      </c>
      <c r="B2435" s="1" t="s">
        <v>2482</v>
      </c>
      <c r="C2435" s="1" t="s">
        <v>186</v>
      </c>
      <c r="D2435">
        <f>MONTH(StockData[[#This Row],[DATE]])</f>
        <v>8</v>
      </c>
      <c r="E2435">
        <v>2025</v>
      </c>
      <c r="F2435" t="s">
        <v>163</v>
      </c>
      <c r="G2435" t="str">
        <f>"Q"&amp;ROUNDUP(StockData[[#This Row],[Month Number]]/3,0)</f>
        <v>Q3</v>
      </c>
      <c r="H2435" s="1" t="s">
        <v>2069</v>
      </c>
      <c r="I2435" s="1" t="s">
        <v>1566</v>
      </c>
      <c r="J2435" t="s">
        <v>30</v>
      </c>
      <c r="K2435">
        <v>248.64</v>
      </c>
      <c r="L2435">
        <v>249.01</v>
      </c>
      <c r="M2435">
        <v>244.76</v>
      </c>
      <c r="N2435">
        <v>246.81</v>
      </c>
      <c r="O2435">
        <v>245.6</v>
      </c>
      <c r="P2435">
        <v>245.21</v>
      </c>
      <c r="Q2435">
        <v>246.6</v>
      </c>
      <c r="R2435">
        <v>5789317</v>
      </c>
      <c r="S2435">
        <v>1427665639.05</v>
      </c>
      <c r="T2435">
        <v>72478</v>
      </c>
      <c r="U2435">
        <v>2810030</v>
      </c>
      <c r="V2435">
        <v>48.54</v>
      </c>
      <c r="W2435" s="3">
        <f>StockData[[#This Row],[CLOSE]]-StockData[[#This Row],[PREV. CLOSE]]</f>
        <v>-1.5999999999999943</v>
      </c>
      <c r="X2435" s="2">
        <f>IFERROR((StockData[[#This Row],[CLOSE]]-StockData[[#This Row],[PREV. CLOSE]])/StockData[[#This Row],[PREV. CLOSE]],0)</f>
        <v>-6.4827195008305754E-3</v>
      </c>
      <c r="Y2435" t="str">
        <f>IF(StockData[[#This Row],[Daily Return %]]&gt;0,"Gain",IF(StockData[[#This Row],[Daily Return %]]&lt;0,"Loss","No Change"))</f>
        <v>Loss</v>
      </c>
    </row>
    <row r="2436" spans="1:25" x14ac:dyDescent="0.3">
      <c r="A2436" s="1">
        <v>45888</v>
      </c>
      <c r="B2436" s="1" t="s">
        <v>2483</v>
      </c>
      <c r="C2436" s="1" t="s">
        <v>186</v>
      </c>
      <c r="D2436">
        <f>MONTH(StockData[[#This Row],[DATE]])</f>
        <v>8</v>
      </c>
      <c r="E2436">
        <v>2025</v>
      </c>
      <c r="F2436" t="s">
        <v>163</v>
      </c>
      <c r="G2436" t="str">
        <f>"Q"&amp;ROUNDUP(StockData[[#This Row],[Month Number]]/3,0)</f>
        <v>Q3</v>
      </c>
      <c r="H2436" s="1" t="s">
        <v>2069</v>
      </c>
      <c r="I2436" s="1" t="s">
        <v>1566</v>
      </c>
      <c r="J2436" t="s">
        <v>30</v>
      </c>
      <c r="K2436">
        <v>245.46</v>
      </c>
      <c r="L2436">
        <v>247.5</v>
      </c>
      <c r="M2436">
        <v>244.78</v>
      </c>
      <c r="N2436">
        <v>245.21</v>
      </c>
      <c r="O2436">
        <v>247.15</v>
      </c>
      <c r="P2436">
        <v>246.96</v>
      </c>
      <c r="Q2436">
        <v>246.52</v>
      </c>
      <c r="R2436">
        <v>4090961</v>
      </c>
      <c r="S2436">
        <v>1008519025.88</v>
      </c>
      <c r="T2436">
        <v>64648</v>
      </c>
      <c r="U2436">
        <v>1705414</v>
      </c>
      <c r="V2436">
        <v>41.69</v>
      </c>
      <c r="W2436" s="3">
        <f>StockData[[#This Row],[CLOSE]]-StockData[[#This Row],[PREV. CLOSE]]</f>
        <v>1.75</v>
      </c>
      <c r="X2436" s="2">
        <f>IFERROR((StockData[[#This Row],[CLOSE]]-StockData[[#This Row],[PREV. CLOSE]])/StockData[[#This Row],[PREV. CLOSE]],0)</f>
        <v>7.1367399371966879E-3</v>
      </c>
      <c r="Y2436" t="str">
        <f>IF(StockData[[#This Row],[Daily Return %]]&gt;0,"Gain",IF(StockData[[#This Row],[Daily Return %]]&lt;0,"Loss","No Change"))</f>
        <v>Gain</v>
      </c>
    </row>
    <row r="2437" spans="1:25" x14ac:dyDescent="0.3">
      <c r="A2437" s="1">
        <v>45889</v>
      </c>
      <c r="B2437" s="1" t="s">
        <v>2484</v>
      </c>
      <c r="C2437" s="1" t="s">
        <v>186</v>
      </c>
      <c r="D2437">
        <f>MONTH(StockData[[#This Row],[DATE]])</f>
        <v>8</v>
      </c>
      <c r="E2437">
        <v>2025</v>
      </c>
      <c r="F2437" t="s">
        <v>163</v>
      </c>
      <c r="G2437" t="str">
        <f>"Q"&amp;ROUNDUP(StockData[[#This Row],[Month Number]]/3,0)</f>
        <v>Q3</v>
      </c>
      <c r="H2437" s="1" t="s">
        <v>2069</v>
      </c>
      <c r="I2437" s="1" t="s">
        <v>1566</v>
      </c>
      <c r="J2437" t="s">
        <v>30</v>
      </c>
      <c r="K2437">
        <v>245.3</v>
      </c>
      <c r="L2437">
        <v>252.89</v>
      </c>
      <c r="M2437">
        <v>245.3</v>
      </c>
      <c r="N2437">
        <v>246.96</v>
      </c>
      <c r="O2437">
        <v>251</v>
      </c>
      <c r="P2437">
        <v>250.84</v>
      </c>
      <c r="Q2437">
        <v>250.24</v>
      </c>
      <c r="R2437">
        <v>10099384</v>
      </c>
      <c r="S2437">
        <v>2527302189.2800002</v>
      </c>
      <c r="T2437">
        <v>111418</v>
      </c>
      <c r="U2437">
        <v>3971262</v>
      </c>
      <c r="V2437">
        <v>39.32</v>
      </c>
      <c r="W2437" s="3">
        <f>StockData[[#This Row],[CLOSE]]-StockData[[#This Row],[PREV. CLOSE]]</f>
        <v>3.8799999999999955</v>
      </c>
      <c r="X2437" s="2">
        <f>IFERROR((StockData[[#This Row],[CLOSE]]-StockData[[#This Row],[PREV. CLOSE]])/StockData[[#This Row],[PREV. CLOSE]],0)</f>
        <v>1.5711046323291202E-2</v>
      </c>
      <c r="Y2437" t="str">
        <f>IF(StockData[[#This Row],[Daily Return %]]&gt;0,"Gain",IF(StockData[[#This Row],[Daily Return %]]&lt;0,"Loss","No Change"))</f>
        <v>Gain</v>
      </c>
    </row>
    <row r="2438" spans="1:25" x14ac:dyDescent="0.3">
      <c r="A2438" s="1">
        <v>45890</v>
      </c>
      <c r="B2438" s="1" t="s">
        <v>2485</v>
      </c>
      <c r="C2438" s="1" t="s">
        <v>186</v>
      </c>
      <c r="D2438">
        <f>MONTH(StockData[[#This Row],[DATE]])</f>
        <v>8</v>
      </c>
      <c r="E2438">
        <v>2025</v>
      </c>
      <c r="F2438" t="s">
        <v>163</v>
      </c>
      <c r="G2438" t="str">
        <f>"Q"&amp;ROUNDUP(StockData[[#This Row],[Month Number]]/3,0)</f>
        <v>Q3</v>
      </c>
      <c r="H2438" s="1" t="s">
        <v>2069</v>
      </c>
      <c r="I2438" s="1" t="s">
        <v>1566</v>
      </c>
      <c r="J2438" t="s">
        <v>30</v>
      </c>
      <c r="K2438">
        <v>252.74</v>
      </c>
      <c r="L2438">
        <v>252.74</v>
      </c>
      <c r="M2438">
        <v>249.61</v>
      </c>
      <c r="N2438">
        <v>250.84</v>
      </c>
      <c r="O2438">
        <v>250.4</v>
      </c>
      <c r="P2438">
        <v>249.91</v>
      </c>
      <c r="Q2438">
        <v>250.5</v>
      </c>
      <c r="R2438">
        <v>7607486</v>
      </c>
      <c r="S2438">
        <v>1905661363.72</v>
      </c>
      <c r="T2438">
        <v>63179</v>
      </c>
      <c r="U2438">
        <v>4685441</v>
      </c>
      <c r="V2438">
        <v>61.59</v>
      </c>
      <c r="W2438" s="3">
        <f>StockData[[#This Row],[CLOSE]]-StockData[[#This Row],[PREV. CLOSE]]</f>
        <v>-0.93000000000000682</v>
      </c>
      <c r="X2438" s="2">
        <f>IFERROR((StockData[[#This Row],[CLOSE]]-StockData[[#This Row],[PREV. CLOSE]])/StockData[[#This Row],[PREV. CLOSE]],0)</f>
        <v>-3.7075426566736038E-3</v>
      </c>
      <c r="Y2438" t="str">
        <f>IF(StockData[[#This Row],[Daily Return %]]&gt;0,"Gain",IF(StockData[[#This Row],[Daily Return %]]&lt;0,"Loss","No Change"))</f>
        <v>Loss</v>
      </c>
    </row>
    <row r="2439" spans="1:25" x14ac:dyDescent="0.3">
      <c r="A2439" s="1">
        <v>45891</v>
      </c>
      <c r="B2439" s="1" t="s">
        <v>2486</v>
      </c>
      <c r="C2439" s="1" t="s">
        <v>186</v>
      </c>
      <c r="D2439">
        <f>MONTH(StockData[[#This Row],[DATE]])</f>
        <v>8</v>
      </c>
      <c r="E2439">
        <v>2025</v>
      </c>
      <c r="F2439" t="s">
        <v>163</v>
      </c>
      <c r="G2439" t="str">
        <f>"Q"&amp;ROUNDUP(StockData[[#This Row],[Month Number]]/3,0)</f>
        <v>Q3</v>
      </c>
      <c r="H2439" s="1" t="s">
        <v>2069</v>
      </c>
      <c r="I2439" s="1" t="s">
        <v>1566</v>
      </c>
      <c r="J2439" t="s">
        <v>30</v>
      </c>
      <c r="K2439">
        <v>252</v>
      </c>
      <c r="L2439">
        <v>253</v>
      </c>
      <c r="M2439">
        <v>247.61</v>
      </c>
      <c r="N2439">
        <v>249.91</v>
      </c>
      <c r="O2439">
        <v>248.74</v>
      </c>
      <c r="P2439">
        <v>248.64</v>
      </c>
      <c r="Q2439">
        <v>249.26</v>
      </c>
      <c r="R2439">
        <v>13572686</v>
      </c>
      <c r="S2439">
        <v>3383156214.4299998</v>
      </c>
      <c r="T2439">
        <v>77178</v>
      </c>
      <c r="U2439">
        <v>6290213</v>
      </c>
      <c r="V2439">
        <v>46.34</v>
      </c>
      <c r="W2439" s="3">
        <f>StockData[[#This Row],[CLOSE]]-StockData[[#This Row],[PREV. CLOSE]]</f>
        <v>-1.2700000000000102</v>
      </c>
      <c r="X2439" s="2">
        <f>IFERROR((StockData[[#This Row],[CLOSE]]-StockData[[#This Row],[PREV. CLOSE]])/StockData[[#This Row],[PREV. CLOSE]],0)</f>
        <v>-5.0818294586051386E-3</v>
      </c>
      <c r="Y2439" t="str">
        <f>IF(StockData[[#This Row],[Daily Return %]]&gt;0,"Gain",IF(StockData[[#This Row],[Daily Return %]]&lt;0,"Loss","No Change"))</f>
        <v>Loss</v>
      </c>
    </row>
    <row r="2440" spans="1:25" x14ac:dyDescent="0.3">
      <c r="A2440" s="1">
        <v>45894</v>
      </c>
      <c r="B2440" s="1" t="s">
        <v>2487</v>
      </c>
      <c r="C2440" s="1" t="s">
        <v>186</v>
      </c>
      <c r="D2440">
        <f>MONTH(StockData[[#This Row],[DATE]])</f>
        <v>8</v>
      </c>
      <c r="E2440">
        <v>2025</v>
      </c>
      <c r="F2440" t="s">
        <v>163</v>
      </c>
      <c r="G2440" t="str">
        <f>"Q"&amp;ROUNDUP(StockData[[#This Row],[Month Number]]/3,0)</f>
        <v>Q3</v>
      </c>
      <c r="H2440" s="1" t="s">
        <v>2069</v>
      </c>
      <c r="I2440" s="1" t="s">
        <v>1566</v>
      </c>
      <c r="J2440" t="s">
        <v>30</v>
      </c>
      <c r="K2440">
        <v>250.6</v>
      </c>
      <c r="L2440">
        <v>257.29000000000002</v>
      </c>
      <c r="M2440">
        <v>250.6</v>
      </c>
      <c r="N2440">
        <v>248.64</v>
      </c>
      <c r="O2440">
        <v>254.4</v>
      </c>
      <c r="P2440">
        <v>253.84</v>
      </c>
      <c r="Q2440">
        <v>255.04</v>
      </c>
      <c r="R2440">
        <v>16391069</v>
      </c>
      <c r="S2440">
        <v>4180362254.9299998</v>
      </c>
      <c r="T2440">
        <v>126819</v>
      </c>
      <c r="U2440">
        <v>4691770</v>
      </c>
      <c r="V2440">
        <v>28.62</v>
      </c>
      <c r="W2440" s="3">
        <f>StockData[[#This Row],[CLOSE]]-StockData[[#This Row],[PREV. CLOSE]]</f>
        <v>5.2000000000000171</v>
      </c>
      <c r="X2440" s="2">
        <f>IFERROR((StockData[[#This Row],[CLOSE]]-StockData[[#This Row],[PREV. CLOSE]])/StockData[[#This Row],[PREV. CLOSE]],0)</f>
        <v>2.0913770913770984E-2</v>
      </c>
      <c r="Y2440" t="str">
        <f>IF(StockData[[#This Row],[Daily Return %]]&gt;0,"Gain",IF(StockData[[#This Row],[Daily Return %]]&lt;0,"Loss","No Change"))</f>
        <v>Gain</v>
      </c>
    </row>
    <row r="2441" spans="1:25" x14ac:dyDescent="0.3">
      <c r="A2441" s="1">
        <v>45895</v>
      </c>
      <c r="B2441" s="1" t="s">
        <v>2488</v>
      </c>
      <c r="C2441" s="1" t="s">
        <v>186</v>
      </c>
      <c r="D2441">
        <f>MONTH(StockData[[#This Row],[DATE]])</f>
        <v>8</v>
      </c>
      <c r="E2441">
        <v>2025</v>
      </c>
      <c r="F2441" t="s">
        <v>163</v>
      </c>
      <c r="G2441" t="str">
        <f>"Q"&amp;ROUNDUP(StockData[[#This Row],[Month Number]]/3,0)</f>
        <v>Q3</v>
      </c>
      <c r="H2441" s="1" t="s">
        <v>2069</v>
      </c>
      <c r="I2441" s="1" t="s">
        <v>1566</v>
      </c>
      <c r="J2441" t="s">
        <v>30</v>
      </c>
      <c r="K2441">
        <v>253</v>
      </c>
      <c r="L2441">
        <v>254.82</v>
      </c>
      <c r="M2441">
        <v>251.31</v>
      </c>
      <c r="N2441">
        <v>253.84</v>
      </c>
      <c r="O2441">
        <v>251.75</v>
      </c>
      <c r="P2441">
        <v>252.03</v>
      </c>
      <c r="Q2441">
        <v>252.45</v>
      </c>
      <c r="R2441">
        <v>15797327</v>
      </c>
      <c r="S2441">
        <v>3987976984.4499998</v>
      </c>
      <c r="T2441">
        <v>70418</v>
      </c>
      <c r="U2441">
        <v>11386513</v>
      </c>
      <c r="V2441">
        <v>72.08</v>
      </c>
      <c r="W2441" s="3">
        <f>StockData[[#This Row],[CLOSE]]-StockData[[#This Row],[PREV. CLOSE]]</f>
        <v>-1.8100000000000023</v>
      </c>
      <c r="X2441" s="2">
        <f>IFERROR((StockData[[#This Row],[CLOSE]]-StockData[[#This Row],[PREV. CLOSE]])/StockData[[#This Row],[PREV. CLOSE]],0)</f>
        <v>-7.1304758903246229E-3</v>
      </c>
      <c r="Y2441" t="str">
        <f>IF(StockData[[#This Row],[Daily Return %]]&gt;0,"Gain",IF(StockData[[#This Row],[Daily Return %]]&lt;0,"Loss","No Change"))</f>
        <v>Loss</v>
      </c>
    </row>
    <row r="2442" spans="1:25" x14ac:dyDescent="0.3">
      <c r="A2442" s="1">
        <v>45897</v>
      </c>
      <c r="B2442" s="1" t="s">
        <v>2489</v>
      </c>
      <c r="C2442" s="1" t="s">
        <v>186</v>
      </c>
      <c r="D2442">
        <f>MONTH(StockData[[#This Row],[DATE]])</f>
        <v>8</v>
      </c>
      <c r="E2442">
        <v>2025</v>
      </c>
      <c r="F2442" t="s">
        <v>163</v>
      </c>
      <c r="G2442" t="str">
        <f>"Q"&amp;ROUNDUP(StockData[[#This Row],[Month Number]]/3,0)</f>
        <v>Q3</v>
      </c>
      <c r="H2442" s="1" t="s">
        <v>2069</v>
      </c>
      <c r="I2442" s="1" t="s">
        <v>1566</v>
      </c>
      <c r="J2442" t="s">
        <v>30</v>
      </c>
      <c r="K2442">
        <v>252.02</v>
      </c>
      <c r="L2442">
        <v>252.35</v>
      </c>
      <c r="M2442">
        <v>249.08</v>
      </c>
      <c r="N2442">
        <v>252.03</v>
      </c>
      <c r="O2442">
        <v>249.98</v>
      </c>
      <c r="P2442">
        <v>250.65</v>
      </c>
      <c r="Q2442">
        <v>250.77</v>
      </c>
      <c r="R2442">
        <v>5851451</v>
      </c>
      <c r="S2442">
        <v>1467339477.79</v>
      </c>
      <c r="T2442">
        <v>68338</v>
      </c>
      <c r="U2442">
        <v>2720785</v>
      </c>
      <c r="V2442">
        <v>46.5</v>
      </c>
      <c r="W2442" s="3">
        <f>StockData[[#This Row],[CLOSE]]-StockData[[#This Row],[PREV. CLOSE]]</f>
        <v>-1.3799999999999955</v>
      </c>
      <c r="X2442" s="2">
        <f>IFERROR((StockData[[#This Row],[CLOSE]]-StockData[[#This Row],[PREV. CLOSE]])/StockData[[#This Row],[PREV. CLOSE]],0)</f>
        <v>-5.4755386263539872E-3</v>
      </c>
      <c r="Y2442" t="str">
        <f>IF(StockData[[#This Row],[Daily Return %]]&gt;0,"Gain",IF(StockData[[#This Row],[Daily Return %]]&lt;0,"Loss","No Change"))</f>
        <v>Loss</v>
      </c>
    </row>
    <row r="2443" spans="1:25" x14ac:dyDescent="0.3">
      <c r="A2443" s="1">
        <v>45898</v>
      </c>
      <c r="B2443" s="1" t="s">
        <v>2490</v>
      </c>
      <c r="C2443" s="1" t="s">
        <v>186</v>
      </c>
      <c r="D2443">
        <f>MONTH(StockData[[#This Row],[DATE]])</f>
        <v>8</v>
      </c>
      <c r="E2443">
        <v>2025</v>
      </c>
      <c r="F2443" t="s">
        <v>163</v>
      </c>
      <c r="G2443" t="str">
        <f>"Q"&amp;ROUNDUP(StockData[[#This Row],[Month Number]]/3,0)</f>
        <v>Q3</v>
      </c>
      <c r="H2443" s="1" t="s">
        <v>2069</v>
      </c>
      <c r="I2443" s="1" t="s">
        <v>1566</v>
      </c>
      <c r="J2443" t="s">
        <v>30</v>
      </c>
      <c r="K2443">
        <v>250.5</v>
      </c>
      <c r="L2443">
        <v>253.1</v>
      </c>
      <c r="M2443">
        <v>248.66</v>
      </c>
      <c r="N2443">
        <v>250.65</v>
      </c>
      <c r="O2443">
        <v>249.3</v>
      </c>
      <c r="P2443">
        <v>249.41</v>
      </c>
      <c r="Q2443">
        <v>250.62</v>
      </c>
      <c r="R2443">
        <v>10117017</v>
      </c>
      <c r="S2443">
        <v>2535515505.8800001</v>
      </c>
      <c r="T2443">
        <v>77009</v>
      </c>
      <c r="U2443">
        <v>5146954</v>
      </c>
      <c r="V2443">
        <v>50.87</v>
      </c>
      <c r="W2443" s="3">
        <f>StockData[[#This Row],[CLOSE]]-StockData[[#This Row],[PREV. CLOSE]]</f>
        <v>-1.2400000000000091</v>
      </c>
      <c r="X2443" s="2">
        <f>IFERROR((StockData[[#This Row],[CLOSE]]-StockData[[#This Row],[PREV. CLOSE]])/StockData[[#This Row],[PREV. CLOSE]],0)</f>
        <v>-4.9471374426491481E-3</v>
      </c>
      <c r="Y2443" t="str">
        <f>IF(StockData[[#This Row],[Daily Return %]]&gt;0,"Gain",IF(StockData[[#This Row],[Daily Return %]]&lt;0,"Loss","No Change"))</f>
        <v>Loss</v>
      </c>
    </row>
    <row r="2444" spans="1:25" x14ac:dyDescent="0.3">
      <c r="A2444" s="1">
        <v>45901</v>
      </c>
      <c r="B2444" s="1" t="s">
        <v>2491</v>
      </c>
      <c r="C2444" s="1" t="s">
        <v>208</v>
      </c>
      <c r="D2444">
        <f>MONTH(StockData[[#This Row],[DATE]])</f>
        <v>9</v>
      </c>
      <c r="E2444">
        <v>2025</v>
      </c>
      <c r="F2444" t="s">
        <v>163</v>
      </c>
      <c r="G2444" t="str">
        <f>"Q"&amp;ROUNDUP(StockData[[#This Row],[Month Number]]/3,0)</f>
        <v>Q3</v>
      </c>
      <c r="H2444" s="1" t="s">
        <v>2069</v>
      </c>
      <c r="I2444" s="1" t="s">
        <v>1566</v>
      </c>
      <c r="J2444" t="s">
        <v>30</v>
      </c>
      <c r="K2444">
        <v>249.42</v>
      </c>
      <c r="L2444">
        <v>252.99</v>
      </c>
      <c r="M2444">
        <v>249.4</v>
      </c>
      <c r="N2444">
        <v>249.41</v>
      </c>
      <c r="O2444">
        <v>250.5</v>
      </c>
      <c r="P2444">
        <v>250.36</v>
      </c>
      <c r="Q2444">
        <v>251.05</v>
      </c>
      <c r="R2444">
        <v>3198345</v>
      </c>
      <c r="S2444">
        <v>802950488.66999996</v>
      </c>
      <c r="T2444">
        <v>54664</v>
      </c>
      <c r="U2444">
        <v>1168052</v>
      </c>
      <c r="V2444">
        <v>36.520000000000003</v>
      </c>
      <c r="W2444" s="3">
        <f>StockData[[#This Row],[CLOSE]]-StockData[[#This Row],[PREV. CLOSE]]</f>
        <v>0.95000000000001705</v>
      </c>
      <c r="X2444" s="2">
        <f>IFERROR((StockData[[#This Row],[CLOSE]]-StockData[[#This Row],[PREV. CLOSE]])/StockData[[#This Row],[PREV. CLOSE]],0)</f>
        <v>3.8089892145463976E-3</v>
      </c>
      <c r="Y2444" t="str">
        <f>IF(StockData[[#This Row],[Daily Return %]]&gt;0,"Gain",IF(StockData[[#This Row],[Daily Return %]]&lt;0,"Loss","No Change"))</f>
        <v>Gain</v>
      </c>
    </row>
    <row r="2445" spans="1:25" x14ac:dyDescent="0.3">
      <c r="A2445" s="1">
        <v>45902</v>
      </c>
      <c r="B2445" s="1" t="s">
        <v>2492</v>
      </c>
      <c r="C2445" s="1" t="s">
        <v>208</v>
      </c>
      <c r="D2445">
        <f>MONTH(StockData[[#This Row],[DATE]])</f>
        <v>9</v>
      </c>
      <c r="E2445">
        <v>2025</v>
      </c>
      <c r="F2445" t="s">
        <v>163</v>
      </c>
      <c r="G2445" t="str">
        <f>"Q"&amp;ROUNDUP(StockData[[#This Row],[Month Number]]/3,0)</f>
        <v>Q3</v>
      </c>
      <c r="H2445" s="1" t="s">
        <v>2069</v>
      </c>
      <c r="I2445" s="1" t="s">
        <v>1566</v>
      </c>
      <c r="J2445" t="s">
        <v>30</v>
      </c>
      <c r="K2445">
        <v>250.36</v>
      </c>
      <c r="L2445">
        <v>253.15</v>
      </c>
      <c r="M2445">
        <v>249.6</v>
      </c>
      <c r="N2445">
        <v>250.36</v>
      </c>
      <c r="O2445">
        <v>250.85</v>
      </c>
      <c r="P2445">
        <v>250.93</v>
      </c>
      <c r="Q2445">
        <v>251.41</v>
      </c>
      <c r="R2445">
        <v>5046939</v>
      </c>
      <c r="S2445">
        <v>1268858199.49</v>
      </c>
      <c r="T2445">
        <v>64292</v>
      </c>
      <c r="U2445">
        <v>1809525</v>
      </c>
      <c r="V2445">
        <v>35.85</v>
      </c>
      <c r="W2445" s="3">
        <f>StockData[[#This Row],[CLOSE]]-StockData[[#This Row],[PREV. CLOSE]]</f>
        <v>0.56999999999999318</v>
      </c>
      <c r="X2445" s="2">
        <f>IFERROR((StockData[[#This Row],[CLOSE]]-StockData[[#This Row],[PREV. CLOSE]])/StockData[[#This Row],[PREV. CLOSE]],0)</f>
        <v>2.2767215210097187E-3</v>
      </c>
      <c r="Y2445" t="str">
        <f>IF(StockData[[#This Row],[Daily Return %]]&gt;0,"Gain",IF(StockData[[#This Row],[Daily Return %]]&lt;0,"Loss","No Change"))</f>
        <v>Gain</v>
      </c>
    </row>
    <row r="2446" spans="1:25" x14ac:dyDescent="0.3">
      <c r="A2446" s="1">
        <v>45903</v>
      </c>
      <c r="B2446" s="1" t="s">
        <v>2493</v>
      </c>
      <c r="C2446" s="1" t="s">
        <v>208</v>
      </c>
      <c r="D2446">
        <f>MONTH(StockData[[#This Row],[DATE]])</f>
        <v>9</v>
      </c>
      <c r="E2446">
        <v>2025</v>
      </c>
      <c r="F2446" t="s">
        <v>163</v>
      </c>
      <c r="G2446" t="str">
        <f>"Q"&amp;ROUNDUP(StockData[[#This Row],[Month Number]]/3,0)</f>
        <v>Q3</v>
      </c>
      <c r="H2446" s="1" t="s">
        <v>2069</v>
      </c>
      <c r="I2446" s="1" t="s">
        <v>1566</v>
      </c>
      <c r="J2446" t="s">
        <v>30</v>
      </c>
      <c r="K2446">
        <v>251.9</v>
      </c>
      <c r="L2446">
        <v>252.4</v>
      </c>
      <c r="M2446">
        <v>249.12</v>
      </c>
      <c r="N2446">
        <v>250.93</v>
      </c>
      <c r="O2446">
        <v>249.54</v>
      </c>
      <c r="P2446">
        <v>249.56</v>
      </c>
      <c r="Q2446">
        <v>250.06</v>
      </c>
      <c r="R2446">
        <v>3862765</v>
      </c>
      <c r="S2446">
        <v>965933614.86000001</v>
      </c>
      <c r="T2446">
        <v>49289</v>
      </c>
      <c r="U2446">
        <v>1749286</v>
      </c>
      <c r="V2446">
        <v>45.29</v>
      </c>
      <c r="W2446" s="3">
        <f>StockData[[#This Row],[CLOSE]]-StockData[[#This Row],[PREV. CLOSE]]</f>
        <v>-1.3700000000000045</v>
      </c>
      <c r="X2446" s="2">
        <f>IFERROR((StockData[[#This Row],[CLOSE]]-StockData[[#This Row],[PREV. CLOSE]])/StockData[[#This Row],[PREV. CLOSE]],0)</f>
        <v>-5.4596899533734689E-3</v>
      </c>
      <c r="Y2446" t="str">
        <f>IF(StockData[[#This Row],[Daily Return %]]&gt;0,"Gain",IF(StockData[[#This Row],[Daily Return %]]&lt;0,"Loss","No Change"))</f>
        <v>Loss</v>
      </c>
    </row>
    <row r="2447" spans="1:25" x14ac:dyDescent="0.3">
      <c r="A2447" s="1">
        <v>45904</v>
      </c>
      <c r="B2447" s="1" t="s">
        <v>2494</v>
      </c>
      <c r="C2447" s="1" t="s">
        <v>208</v>
      </c>
      <c r="D2447">
        <f>MONTH(StockData[[#This Row],[DATE]])</f>
        <v>9</v>
      </c>
      <c r="E2447">
        <v>2025</v>
      </c>
      <c r="F2447" t="s">
        <v>163</v>
      </c>
      <c r="G2447" t="str">
        <f>"Q"&amp;ROUNDUP(StockData[[#This Row],[Month Number]]/3,0)</f>
        <v>Q3</v>
      </c>
      <c r="H2447" s="1" t="s">
        <v>2069</v>
      </c>
      <c r="I2447" s="1" t="s">
        <v>1566</v>
      </c>
      <c r="J2447" t="s">
        <v>30</v>
      </c>
      <c r="K2447">
        <v>249.5</v>
      </c>
      <c r="L2447">
        <v>250.34</v>
      </c>
      <c r="M2447">
        <v>244.44</v>
      </c>
      <c r="N2447">
        <v>249.56</v>
      </c>
      <c r="O2447">
        <v>245.45</v>
      </c>
      <c r="P2447">
        <v>244.97</v>
      </c>
      <c r="Q2447">
        <v>246.75</v>
      </c>
      <c r="R2447">
        <v>5021036</v>
      </c>
      <c r="S2447">
        <v>1238957213.01</v>
      </c>
      <c r="T2447">
        <v>77917</v>
      </c>
      <c r="U2447">
        <v>2607695</v>
      </c>
      <c r="V2447">
        <v>51.94</v>
      </c>
      <c r="W2447" s="3">
        <f>StockData[[#This Row],[CLOSE]]-StockData[[#This Row],[PREV. CLOSE]]</f>
        <v>-4.5900000000000034</v>
      </c>
      <c r="X2447" s="2">
        <f>IFERROR((StockData[[#This Row],[CLOSE]]-StockData[[#This Row],[PREV. CLOSE]])/StockData[[#This Row],[PREV. CLOSE]],0)</f>
        <v>-1.8392370572207099E-2</v>
      </c>
      <c r="Y2447" t="str">
        <f>IF(StockData[[#This Row],[Daily Return %]]&gt;0,"Gain",IF(StockData[[#This Row],[Daily Return %]]&lt;0,"Loss","No Change"))</f>
        <v>Loss</v>
      </c>
    </row>
    <row r="2448" spans="1:25" x14ac:dyDescent="0.3">
      <c r="A2448" s="1">
        <v>45905</v>
      </c>
      <c r="B2448" s="1" t="s">
        <v>2495</v>
      </c>
      <c r="C2448" s="1" t="s">
        <v>208</v>
      </c>
      <c r="D2448">
        <f>MONTH(StockData[[#This Row],[DATE]])</f>
        <v>9</v>
      </c>
      <c r="E2448">
        <v>2025</v>
      </c>
      <c r="F2448" t="s">
        <v>163</v>
      </c>
      <c r="G2448" t="str">
        <f>"Q"&amp;ROUNDUP(StockData[[#This Row],[Month Number]]/3,0)</f>
        <v>Q3</v>
      </c>
      <c r="H2448" s="1" t="s">
        <v>2069</v>
      </c>
      <c r="I2448" s="1" t="s">
        <v>1566</v>
      </c>
      <c r="J2448" t="s">
        <v>30</v>
      </c>
      <c r="K2448">
        <v>246.1</v>
      </c>
      <c r="L2448">
        <v>247.32</v>
      </c>
      <c r="M2448">
        <v>241.27</v>
      </c>
      <c r="N2448">
        <v>244.97</v>
      </c>
      <c r="O2448">
        <v>244.36</v>
      </c>
      <c r="P2448">
        <v>243.67</v>
      </c>
      <c r="Q2448">
        <v>244.12</v>
      </c>
      <c r="R2448">
        <v>6233782</v>
      </c>
      <c r="S2448">
        <v>1521802138.95</v>
      </c>
      <c r="T2448">
        <v>107082</v>
      </c>
      <c r="U2448">
        <v>2190028</v>
      </c>
      <c r="V2448">
        <v>35.130000000000003</v>
      </c>
      <c r="W2448" s="3">
        <f>StockData[[#This Row],[CLOSE]]-StockData[[#This Row],[PREV. CLOSE]]</f>
        <v>-1.3000000000000114</v>
      </c>
      <c r="X2448" s="2">
        <f>IFERROR((StockData[[#This Row],[CLOSE]]-StockData[[#This Row],[PREV. CLOSE]])/StockData[[#This Row],[PREV. CLOSE]],0)</f>
        <v>-5.3067722578275358E-3</v>
      </c>
      <c r="Y2448" t="str">
        <f>IF(StockData[[#This Row],[Daily Return %]]&gt;0,"Gain",IF(StockData[[#This Row],[Daily Return %]]&lt;0,"Loss","No Change"))</f>
        <v>Loss</v>
      </c>
    </row>
    <row r="2449" spans="1:25" x14ac:dyDescent="0.3">
      <c r="A2449" s="1">
        <v>45908</v>
      </c>
      <c r="B2449" s="1" t="s">
        <v>2496</v>
      </c>
      <c r="C2449" s="1" t="s">
        <v>208</v>
      </c>
      <c r="D2449">
        <f>MONTH(StockData[[#This Row],[DATE]])</f>
        <v>9</v>
      </c>
      <c r="E2449">
        <v>2025</v>
      </c>
      <c r="F2449" t="s">
        <v>163</v>
      </c>
      <c r="G2449" t="str">
        <f>"Q"&amp;ROUNDUP(StockData[[#This Row],[Month Number]]/3,0)</f>
        <v>Q3</v>
      </c>
      <c r="H2449" s="1" t="s">
        <v>2069</v>
      </c>
      <c r="I2449" s="1" t="s">
        <v>1566</v>
      </c>
      <c r="J2449" t="s">
        <v>30</v>
      </c>
      <c r="K2449">
        <v>244.36</v>
      </c>
      <c r="L2449">
        <v>246.99</v>
      </c>
      <c r="M2449">
        <v>242.2</v>
      </c>
      <c r="N2449">
        <v>243.67</v>
      </c>
      <c r="O2449">
        <v>242.88</v>
      </c>
      <c r="P2449">
        <v>242.52</v>
      </c>
      <c r="Q2449">
        <v>243.72</v>
      </c>
      <c r="R2449">
        <v>6596932</v>
      </c>
      <c r="S2449">
        <v>1607787575.48</v>
      </c>
      <c r="T2449">
        <v>86320</v>
      </c>
      <c r="U2449">
        <v>3294137</v>
      </c>
      <c r="V2449">
        <v>49.93</v>
      </c>
      <c r="W2449" s="3">
        <f>StockData[[#This Row],[CLOSE]]-StockData[[#This Row],[PREV. CLOSE]]</f>
        <v>-1.1499999999999773</v>
      </c>
      <c r="X2449" s="2">
        <f>IFERROR((StockData[[#This Row],[CLOSE]]-StockData[[#This Row],[PREV. CLOSE]])/StockData[[#This Row],[PREV. CLOSE]],0)</f>
        <v>-4.7194976812901766E-3</v>
      </c>
      <c r="Y2449" t="str">
        <f>IF(StockData[[#This Row],[Daily Return %]]&gt;0,"Gain",IF(StockData[[#This Row],[Daily Return %]]&lt;0,"Loss","No Change"))</f>
        <v>Loss</v>
      </c>
    </row>
    <row r="2450" spans="1:25" x14ac:dyDescent="0.3">
      <c r="A2450" s="1">
        <v>45909</v>
      </c>
      <c r="B2450" s="1" t="s">
        <v>2497</v>
      </c>
      <c r="C2450" s="1" t="s">
        <v>208</v>
      </c>
      <c r="D2450">
        <f>MONTH(StockData[[#This Row],[DATE]])</f>
        <v>9</v>
      </c>
      <c r="E2450">
        <v>2025</v>
      </c>
      <c r="F2450" t="s">
        <v>163</v>
      </c>
      <c r="G2450" t="str">
        <f>"Q"&amp;ROUNDUP(StockData[[#This Row],[Month Number]]/3,0)</f>
        <v>Q3</v>
      </c>
      <c r="H2450" s="1" t="s">
        <v>2069</v>
      </c>
      <c r="I2450" s="1" t="s">
        <v>1566</v>
      </c>
      <c r="J2450" t="s">
        <v>30</v>
      </c>
      <c r="K2450">
        <v>245</v>
      </c>
      <c r="L2450">
        <v>249.85</v>
      </c>
      <c r="M2450">
        <v>245</v>
      </c>
      <c r="N2450">
        <v>242.52</v>
      </c>
      <c r="O2450">
        <v>249.34</v>
      </c>
      <c r="P2450">
        <v>249.15</v>
      </c>
      <c r="Q2450">
        <v>248.71</v>
      </c>
      <c r="R2450">
        <v>12836972</v>
      </c>
      <c r="S2450">
        <v>3192692015.3200002</v>
      </c>
      <c r="T2450">
        <v>106736</v>
      </c>
      <c r="U2450">
        <v>4103086</v>
      </c>
      <c r="V2450">
        <v>31.96</v>
      </c>
      <c r="W2450" s="3">
        <f>StockData[[#This Row],[CLOSE]]-StockData[[#This Row],[PREV. CLOSE]]</f>
        <v>6.6299999999999955</v>
      </c>
      <c r="X2450" s="2">
        <f>IFERROR((StockData[[#This Row],[CLOSE]]-StockData[[#This Row],[PREV. CLOSE]])/StockData[[#This Row],[PREV. CLOSE]],0)</f>
        <v>2.7337951509153864E-2</v>
      </c>
      <c r="Y2450" t="str">
        <f>IF(StockData[[#This Row],[Daily Return %]]&gt;0,"Gain",IF(StockData[[#This Row],[Daily Return %]]&lt;0,"Loss","No Change"))</f>
        <v>Gain</v>
      </c>
    </row>
    <row r="2451" spans="1:25" x14ac:dyDescent="0.3">
      <c r="A2451" s="1">
        <v>45910</v>
      </c>
      <c r="B2451" s="1" t="s">
        <v>2498</v>
      </c>
      <c r="C2451" s="1" t="s">
        <v>208</v>
      </c>
      <c r="D2451">
        <f>MONTH(StockData[[#This Row],[DATE]])</f>
        <v>9</v>
      </c>
      <c r="E2451">
        <v>2025</v>
      </c>
      <c r="F2451" t="s">
        <v>163</v>
      </c>
      <c r="G2451" t="str">
        <f>"Q"&amp;ROUNDUP(StockData[[#This Row],[Month Number]]/3,0)</f>
        <v>Q3</v>
      </c>
      <c r="H2451" s="1" t="s">
        <v>2069</v>
      </c>
      <c r="I2451" s="1" t="s">
        <v>1566</v>
      </c>
      <c r="J2451" t="s">
        <v>30</v>
      </c>
      <c r="K2451">
        <v>249.3</v>
      </c>
      <c r="L2451">
        <v>257.17</v>
      </c>
      <c r="M2451">
        <v>249.25</v>
      </c>
      <c r="N2451">
        <v>249.15</v>
      </c>
      <c r="O2451">
        <v>255.71</v>
      </c>
      <c r="P2451">
        <v>255.75</v>
      </c>
      <c r="Q2451">
        <v>255.41</v>
      </c>
      <c r="R2451">
        <v>15261331</v>
      </c>
      <c r="S2451">
        <v>3897828179.6900001</v>
      </c>
      <c r="T2451">
        <v>123766</v>
      </c>
      <c r="U2451">
        <v>7041437</v>
      </c>
      <c r="V2451">
        <v>46.14</v>
      </c>
      <c r="W2451" s="3">
        <f>StockData[[#This Row],[CLOSE]]-StockData[[#This Row],[PREV. CLOSE]]</f>
        <v>6.5999999999999943</v>
      </c>
      <c r="X2451" s="2">
        <f>IFERROR((StockData[[#This Row],[CLOSE]]-StockData[[#This Row],[PREV. CLOSE]])/StockData[[#This Row],[PREV. CLOSE]],0)</f>
        <v>2.6490066225165539E-2</v>
      </c>
      <c r="Y2451" t="str">
        <f>IF(StockData[[#This Row],[Daily Return %]]&gt;0,"Gain",IF(StockData[[#This Row],[Daily Return %]]&lt;0,"Loss","No Change"))</f>
        <v>Gain</v>
      </c>
    </row>
    <row r="2452" spans="1:25" x14ac:dyDescent="0.3">
      <c r="A2452" s="1">
        <v>45911</v>
      </c>
      <c r="B2452" s="1" t="s">
        <v>2499</v>
      </c>
      <c r="C2452" s="1" t="s">
        <v>208</v>
      </c>
      <c r="D2452">
        <f>MONTH(StockData[[#This Row],[DATE]])</f>
        <v>9</v>
      </c>
      <c r="E2452">
        <v>2025</v>
      </c>
      <c r="F2452" t="s">
        <v>163</v>
      </c>
      <c r="G2452" t="str">
        <f>"Q"&amp;ROUNDUP(StockData[[#This Row],[Month Number]]/3,0)</f>
        <v>Q3</v>
      </c>
      <c r="H2452" s="1" t="s">
        <v>2069</v>
      </c>
      <c r="I2452" s="1" t="s">
        <v>1566</v>
      </c>
      <c r="J2452" t="s">
        <v>30</v>
      </c>
      <c r="K2452">
        <v>255.7</v>
      </c>
      <c r="L2452">
        <v>255.7</v>
      </c>
      <c r="M2452">
        <v>252.17</v>
      </c>
      <c r="N2452">
        <v>255.75</v>
      </c>
      <c r="O2452">
        <v>254.06</v>
      </c>
      <c r="P2452">
        <v>253.91</v>
      </c>
      <c r="Q2452">
        <v>253.47</v>
      </c>
      <c r="R2452">
        <v>5865301</v>
      </c>
      <c r="S2452">
        <v>1486690713.02</v>
      </c>
      <c r="T2452">
        <v>62615</v>
      </c>
      <c r="U2452">
        <v>2672573</v>
      </c>
      <c r="V2452">
        <v>45.57</v>
      </c>
      <c r="W2452" s="3">
        <f>StockData[[#This Row],[CLOSE]]-StockData[[#This Row],[PREV. CLOSE]]</f>
        <v>-1.8400000000000034</v>
      </c>
      <c r="X2452" s="2">
        <f>IFERROR((StockData[[#This Row],[CLOSE]]-StockData[[#This Row],[PREV. CLOSE]])/StockData[[#This Row],[PREV. CLOSE]],0)</f>
        <v>-7.1945259042033366E-3</v>
      </c>
      <c r="Y2452" t="str">
        <f>IF(StockData[[#This Row],[Daily Return %]]&gt;0,"Gain",IF(StockData[[#This Row],[Daily Return %]]&lt;0,"Loss","No Change"))</f>
        <v>Loss</v>
      </c>
    </row>
    <row r="2453" spans="1:25" x14ac:dyDescent="0.3">
      <c r="A2453" s="1">
        <v>45912</v>
      </c>
      <c r="B2453" s="1" t="s">
        <v>2500</v>
      </c>
      <c r="C2453" s="1" t="s">
        <v>208</v>
      </c>
      <c r="D2453">
        <f>MONTH(StockData[[#This Row],[DATE]])</f>
        <v>9</v>
      </c>
      <c r="E2453">
        <v>2025</v>
      </c>
      <c r="F2453" t="s">
        <v>163</v>
      </c>
      <c r="G2453" t="str">
        <f>"Q"&amp;ROUNDUP(StockData[[#This Row],[Month Number]]/3,0)</f>
        <v>Q3</v>
      </c>
      <c r="H2453" s="1" t="s">
        <v>2069</v>
      </c>
      <c r="I2453" s="1" t="s">
        <v>1566</v>
      </c>
      <c r="J2453" t="s">
        <v>30</v>
      </c>
      <c r="K2453">
        <v>254.88</v>
      </c>
      <c r="L2453">
        <v>255.9</v>
      </c>
      <c r="M2453">
        <v>250.82</v>
      </c>
      <c r="N2453">
        <v>253.91</v>
      </c>
      <c r="O2453">
        <v>252</v>
      </c>
      <c r="P2453">
        <v>251.94</v>
      </c>
      <c r="Q2453">
        <v>252.2</v>
      </c>
      <c r="R2453">
        <v>5345794</v>
      </c>
      <c r="S2453">
        <v>1348232401.02</v>
      </c>
      <c r="T2453">
        <v>57268</v>
      </c>
      <c r="U2453">
        <v>2450546</v>
      </c>
      <c r="V2453">
        <v>45.84</v>
      </c>
      <c r="W2453" s="3">
        <f>StockData[[#This Row],[CLOSE]]-StockData[[#This Row],[PREV. CLOSE]]</f>
        <v>-1.9699999999999989</v>
      </c>
      <c r="X2453" s="2">
        <f>IFERROR((StockData[[#This Row],[CLOSE]]-StockData[[#This Row],[PREV. CLOSE]])/StockData[[#This Row],[PREV. CLOSE]],0)</f>
        <v>-7.7586546414083685E-3</v>
      </c>
      <c r="Y2453" t="str">
        <f>IF(StockData[[#This Row],[Daily Return %]]&gt;0,"Gain",IF(StockData[[#This Row],[Daily Return %]]&lt;0,"Loss","No Change"))</f>
        <v>Loss</v>
      </c>
    </row>
    <row r="2454" spans="1:25" x14ac:dyDescent="0.3">
      <c r="A2454" s="1">
        <v>45915</v>
      </c>
      <c r="B2454" s="1" t="s">
        <v>2501</v>
      </c>
      <c r="C2454" s="1" t="s">
        <v>208</v>
      </c>
      <c r="D2454">
        <f>MONTH(StockData[[#This Row],[DATE]])</f>
        <v>9</v>
      </c>
      <c r="E2454">
        <v>2025</v>
      </c>
      <c r="F2454" t="s">
        <v>163</v>
      </c>
      <c r="G2454" t="str">
        <f>"Q"&amp;ROUNDUP(StockData[[#This Row],[Month Number]]/3,0)</f>
        <v>Q3</v>
      </c>
      <c r="H2454" s="1" t="s">
        <v>2069</v>
      </c>
      <c r="I2454" s="1" t="s">
        <v>1566</v>
      </c>
      <c r="J2454" t="s">
        <v>30</v>
      </c>
      <c r="K2454">
        <v>251.5</v>
      </c>
      <c r="L2454">
        <v>251.79</v>
      </c>
      <c r="M2454">
        <v>249.6</v>
      </c>
      <c r="N2454">
        <v>251.94</v>
      </c>
      <c r="O2454">
        <v>251.34</v>
      </c>
      <c r="P2454">
        <v>251.28</v>
      </c>
      <c r="Q2454">
        <v>250.85</v>
      </c>
      <c r="R2454">
        <v>3700703</v>
      </c>
      <c r="S2454">
        <v>928315668.15999997</v>
      </c>
      <c r="T2454">
        <v>54844</v>
      </c>
      <c r="U2454">
        <v>1844641</v>
      </c>
      <c r="V2454">
        <v>49.85</v>
      </c>
      <c r="W2454" s="3">
        <f>StockData[[#This Row],[CLOSE]]-StockData[[#This Row],[PREV. CLOSE]]</f>
        <v>-0.65999999999999659</v>
      </c>
      <c r="X2454" s="2">
        <f>IFERROR((StockData[[#This Row],[CLOSE]]-StockData[[#This Row],[PREV. CLOSE]])/StockData[[#This Row],[PREV. CLOSE]],0)</f>
        <v>-2.6196713503214915E-3</v>
      </c>
      <c r="Y2454" t="str">
        <f>IF(StockData[[#This Row],[Daily Return %]]&gt;0,"Gain",IF(StockData[[#This Row],[Daily Return %]]&lt;0,"Loss","No Change"))</f>
        <v>Loss</v>
      </c>
    </row>
    <row r="2455" spans="1:25" x14ac:dyDescent="0.3">
      <c r="A2455" s="1">
        <v>45915</v>
      </c>
      <c r="B2455" s="1" t="s">
        <v>2502</v>
      </c>
      <c r="C2455" s="1" t="s">
        <v>208</v>
      </c>
      <c r="D2455">
        <f>MONTH(StockData[[#This Row],[DATE]])</f>
        <v>9</v>
      </c>
      <c r="E2455">
        <v>2025</v>
      </c>
      <c r="F2455" t="s">
        <v>163</v>
      </c>
      <c r="G2455" t="str">
        <f>"Q"&amp;ROUNDUP(StockData[[#This Row],[Month Number]]/3,0)</f>
        <v>Q3</v>
      </c>
      <c r="H2455" s="1" t="s">
        <v>2069</v>
      </c>
      <c r="I2455" s="1" t="s">
        <v>1566</v>
      </c>
      <c r="J2455" t="s">
        <v>30</v>
      </c>
      <c r="K2455">
        <v>251.5</v>
      </c>
      <c r="L2455">
        <v>251.79</v>
      </c>
      <c r="M2455">
        <v>249.6</v>
      </c>
      <c r="N2455">
        <v>251.94</v>
      </c>
      <c r="O2455">
        <v>251.34</v>
      </c>
      <c r="P2455">
        <v>251.28</v>
      </c>
      <c r="Q2455">
        <v>250.85</v>
      </c>
      <c r="R2455">
        <v>3700703</v>
      </c>
      <c r="S2455">
        <v>928315668.15999997</v>
      </c>
      <c r="T2455">
        <v>54844</v>
      </c>
      <c r="U2455">
        <v>1844641</v>
      </c>
      <c r="V2455">
        <v>49.85</v>
      </c>
      <c r="W2455" s="3">
        <f>StockData[[#This Row],[CLOSE]]-StockData[[#This Row],[PREV. CLOSE]]</f>
        <v>-0.65999999999999659</v>
      </c>
      <c r="X2455" s="2">
        <f>IFERROR((StockData[[#This Row],[CLOSE]]-StockData[[#This Row],[PREV. CLOSE]])/StockData[[#This Row],[PREV. CLOSE]],0)</f>
        <v>-2.6196713503214915E-3</v>
      </c>
      <c r="Y2455" t="str">
        <f>IF(StockData[[#This Row],[Daily Return %]]&gt;0,"Gain",IF(StockData[[#This Row],[Daily Return %]]&lt;0,"Loss","No Change"))</f>
        <v>Loss</v>
      </c>
    </row>
    <row r="2456" spans="1:25" x14ac:dyDescent="0.3">
      <c r="A2456" s="1">
        <v>45916</v>
      </c>
      <c r="B2456" s="1" t="s">
        <v>2503</v>
      </c>
      <c r="C2456" s="1" t="s">
        <v>208</v>
      </c>
      <c r="D2456">
        <f>MONTH(StockData[[#This Row],[DATE]])</f>
        <v>9</v>
      </c>
      <c r="E2456">
        <v>2025</v>
      </c>
      <c r="F2456" t="s">
        <v>163</v>
      </c>
      <c r="G2456" t="str">
        <f>"Q"&amp;ROUNDUP(StockData[[#This Row],[Month Number]]/3,0)</f>
        <v>Q3</v>
      </c>
      <c r="H2456" s="1" t="s">
        <v>2069</v>
      </c>
      <c r="I2456" s="1" t="s">
        <v>1566</v>
      </c>
      <c r="J2456" t="s">
        <v>30</v>
      </c>
      <c r="K2456">
        <v>252</v>
      </c>
      <c r="L2456">
        <v>254.5</v>
      </c>
      <c r="M2456">
        <v>250.2</v>
      </c>
      <c r="N2456">
        <v>251.28</v>
      </c>
      <c r="O2456">
        <v>254.5</v>
      </c>
      <c r="P2456">
        <v>254.01</v>
      </c>
      <c r="Q2456">
        <v>252.49</v>
      </c>
      <c r="R2456">
        <v>7316998</v>
      </c>
      <c r="S2456">
        <v>1847482576.25</v>
      </c>
      <c r="T2456">
        <v>78519</v>
      </c>
      <c r="U2456">
        <v>4641420</v>
      </c>
      <c r="V2456">
        <v>63.43</v>
      </c>
      <c r="W2456" s="3">
        <f>StockData[[#This Row],[CLOSE]]-StockData[[#This Row],[PREV. CLOSE]]</f>
        <v>2.7299999999999898</v>
      </c>
      <c r="X2456" s="2">
        <f>IFERROR((StockData[[#This Row],[CLOSE]]-StockData[[#This Row],[PREV. CLOSE]])/StockData[[#This Row],[PREV. CLOSE]],0)</f>
        <v>1.086437440305631E-2</v>
      </c>
      <c r="Y2456" t="str">
        <f>IF(StockData[[#This Row],[Daily Return %]]&gt;0,"Gain",IF(StockData[[#This Row],[Daily Return %]]&lt;0,"Loss","No Change"))</f>
        <v>Gain</v>
      </c>
    </row>
    <row r="2457" spans="1:25" x14ac:dyDescent="0.3">
      <c r="A2457" s="1">
        <v>45917</v>
      </c>
      <c r="B2457" s="1" t="s">
        <v>2504</v>
      </c>
      <c r="C2457" s="1" t="s">
        <v>208</v>
      </c>
      <c r="D2457">
        <f>MONTH(StockData[[#This Row],[DATE]])</f>
        <v>9</v>
      </c>
      <c r="E2457">
        <v>2025</v>
      </c>
      <c r="F2457" t="s">
        <v>163</v>
      </c>
      <c r="G2457" t="str">
        <f>"Q"&amp;ROUNDUP(StockData[[#This Row],[Month Number]]/3,0)</f>
        <v>Q3</v>
      </c>
      <c r="H2457" s="1" t="s">
        <v>2069</v>
      </c>
      <c r="I2457" s="1" t="s">
        <v>1566</v>
      </c>
      <c r="J2457" t="s">
        <v>30</v>
      </c>
      <c r="K2457">
        <v>253.3</v>
      </c>
      <c r="L2457">
        <v>255.5</v>
      </c>
      <c r="M2457">
        <v>252.85</v>
      </c>
      <c r="N2457">
        <v>254.01</v>
      </c>
      <c r="O2457">
        <v>254.17</v>
      </c>
      <c r="P2457">
        <v>254.15</v>
      </c>
      <c r="Q2457">
        <v>254.46</v>
      </c>
      <c r="R2457">
        <v>7339871</v>
      </c>
      <c r="S2457">
        <v>1867690948.6800001</v>
      </c>
      <c r="T2457">
        <v>106539</v>
      </c>
      <c r="U2457">
        <v>4374948</v>
      </c>
      <c r="V2457">
        <v>59.61</v>
      </c>
      <c r="W2457" s="3">
        <f>StockData[[#This Row],[CLOSE]]-StockData[[#This Row],[PREV. CLOSE]]</f>
        <v>0.14000000000001478</v>
      </c>
      <c r="X2457" s="2">
        <f>IFERROR((StockData[[#This Row],[CLOSE]]-StockData[[#This Row],[PREV. CLOSE]])/StockData[[#This Row],[PREV. CLOSE]],0)</f>
        <v>5.5115940317316159E-4</v>
      </c>
      <c r="Y2457" t="str">
        <f>IF(StockData[[#This Row],[Daily Return %]]&gt;0,"Gain",IF(StockData[[#This Row],[Daily Return %]]&lt;0,"Loss","No Change"))</f>
        <v>Gain</v>
      </c>
    </row>
    <row r="2458" spans="1:25" x14ac:dyDescent="0.3">
      <c r="A2458" s="1">
        <v>45917</v>
      </c>
      <c r="B2458" s="1" t="s">
        <v>2505</v>
      </c>
      <c r="C2458" s="1" t="s">
        <v>208</v>
      </c>
      <c r="D2458">
        <f>MONTH(StockData[[#This Row],[DATE]])</f>
        <v>9</v>
      </c>
      <c r="E2458">
        <v>2025</v>
      </c>
      <c r="F2458" t="s">
        <v>163</v>
      </c>
      <c r="G2458" t="str">
        <f>"Q"&amp;ROUNDUP(StockData[[#This Row],[Month Number]]/3,0)</f>
        <v>Q3</v>
      </c>
      <c r="H2458" s="1" t="s">
        <v>2069</v>
      </c>
      <c r="I2458" s="1" t="s">
        <v>1566</v>
      </c>
      <c r="J2458" t="s">
        <v>30</v>
      </c>
      <c r="K2458">
        <v>253.3</v>
      </c>
      <c r="L2458">
        <v>255.5</v>
      </c>
      <c r="M2458">
        <v>252.85</v>
      </c>
      <c r="N2458">
        <v>254.01</v>
      </c>
      <c r="O2458">
        <v>254.17</v>
      </c>
      <c r="P2458">
        <v>254.15</v>
      </c>
      <c r="Q2458">
        <v>254.46</v>
      </c>
      <c r="R2458">
        <v>7339871</v>
      </c>
      <c r="S2458">
        <v>1867690948.6800001</v>
      </c>
      <c r="T2458">
        <v>106539</v>
      </c>
      <c r="U2458">
        <v>4374948</v>
      </c>
      <c r="V2458">
        <v>59.61</v>
      </c>
      <c r="W2458" s="3">
        <f>StockData[[#This Row],[CLOSE]]-StockData[[#This Row],[PREV. CLOSE]]</f>
        <v>0.14000000000001478</v>
      </c>
      <c r="X2458" s="2">
        <f>IFERROR((StockData[[#This Row],[CLOSE]]-StockData[[#This Row],[PREV. CLOSE]])/StockData[[#This Row],[PREV. CLOSE]],0)</f>
        <v>5.5115940317316159E-4</v>
      </c>
      <c r="Y2458" t="str">
        <f>IF(StockData[[#This Row],[Daily Return %]]&gt;0,"Gain",IF(StockData[[#This Row],[Daily Return %]]&lt;0,"Loss","No Change"))</f>
        <v>Gain</v>
      </c>
    </row>
    <row r="2459" spans="1:25" x14ac:dyDescent="0.3">
      <c r="A2459" s="1">
        <v>45918</v>
      </c>
      <c r="B2459" s="1" t="s">
        <v>2506</v>
      </c>
      <c r="C2459" s="1" t="s">
        <v>208</v>
      </c>
      <c r="D2459">
        <f>MONTH(StockData[[#This Row],[DATE]])</f>
        <v>9</v>
      </c>
      <c r="E2459">
        <v>2025</v>
      </c>
      <c r="F2459" t="s">
        <v>163</v>
      </c>
      <c r="G2459" t="str">
        <f>"Q"&amp;ROUNDUP(StockData[[#This Row],[Month Number]]/3,0)</f>
        <v>Q3</v>
      </c>
      <c r="H2459" s="1" t="s">
        <v>2069</v>
      </c>
      <c r="I2459" s="1" t="s">
        <v>1566</v>
      </c>
      <c r="J2459" t="s">
        <v>30</v>
      </c>
      <c r="K2459">
        <v>257</v>
      </c>
      <c r="L2459">
        <v>259.8</v>
      </c>
      <c r="M2459">
        <v>256</v>
      </c>
      <c r="N2459">
        <v>254.15</v>
      </c>
      <c r="O2459">
        <v>257.10000000000002</v>
      </c>
      <c r="P2459">
        <v>256.93</v>
      </c>
      <c r="Q2459">
        <v>257.69</v>
      </c>
      <c r="R2459">
        <v>10498239</v>
      </c>
      <c r="S2459">
        <v>2705337772.3000002</v>
      </c>
      <c r="T2459">
        <v>91505</v>
      </c>
      <c r="U2459">
        <v>4109345</v>
      </c>
      <c r="V2459">
        <v>39.14</v>
      </c>
      <c r="W2459" s="3">
        <f>StockData[[#This Row],[CLOSE]]-StockData[[#This Row],[PREV. CLOSE]]</f>
        <v>2.7800000000000011</v>
      </c>
      <c r="X2459" s="2">
        <f>IFERROR((StockData[[#This Row],[CLOSE]]-StockData[[#This Row],[PREV. CLOSE]])/StockData[[#This Row],[PREV. CLOSE]],0)</f>
        <v>1.0938422191619127E-2</v>
      </c>
      <c r="Y2459" t="str">
        <f>IF(StockData[[#This Row],[Daily Return %]]&gt;0,"Gain",IF(StockData[[#This Row],[Daily Return %]]&lt;0,"Loss","No Change"))</f>
        <v>Gain</v>
      </c>
    </row>
    <row r="2460" spans="1:25" x14ac:dyDescent="0.3">
      <c r="A2460" s="1">
        <v>45919</v>
      </c>
      <c r="B2460" s="1" t="s">
        <v>2507</v>
      </c>
      <c r="C2460" s="1" t="s">
        <v>208</v>
      </c>
      <c r="D2460">
        <f>MONTH(StockData[[#This Row],[DATE]])</f>
        <v>9</v>
      </c>
      <c r="E2460">
        <v>2025</v>
      </c>
      <c r="F2460" t="s">
        <v>163</v>
      </c>
      <c r="G2460" t="str">
        <f>"Q"&amp;ROUNDUP(StockData[[#This Row],[Month Number]]/3,0)</f>
        <v>Q3</v>
      </c>
      <c r="H2460" s="1" t="s">
        <v>2069</v>
      </c>
      <c r="I2460" s="1" t="s">
        <v>1566</v>
      </c>
      <c r="J2460" t="s">
        <v>30</v>
      </c>
      <c r="K2460">
        <v>257</v>
      </c>
      <c r="L2460">
        <v>257.66000000000003</v>
      </c>
      <c r="M2460">
        <v>254.7</v>
      </c>
      <c r="N2460">
        <v>256.93</v>
      </c>
      <c r="O2460">
        <v>256.29000000000002</v>
      </c>
      <c r="P2460">
        <v>255.88</v>
      </c>
      <c r="Q2460">
        <v>255.83</v>
      </c>
      <c r="R2460">
        <v>10741757</v>
      </c>
      <c r="S2460">
        <v>2748059161.6799998</v>
      </c>
      <c r="T2460">
        <v>70932</v>
      </c>
      <c r="U2460">
        <v>7763458</v>
      </c>
      <c r="V2460">
        <v>72.27</v>
      </c>
      <c r="W2460" s="3">
        <f>StockData[[#This Row],[CLOSE]]-StockData[[#This Row],[PREV. CLOSE]]</f>
        <v>-1.0500000000000114</v>
      </c>
      <c r="X2460" s="2">
        <f>IFERROR((StockData[[#This Row],[CLOSE]]-StockData[[#This Row],[PREV. CLOSE]])/StockData[[#This Row],[PREV. CLOSE]],0)</f>
        <v>-4.0867162262095179E-3</v>
      </c>
      <c r="Y2460" t="str">
        <f>IF(StockData[[#This Row],[Daily Return %]]&gt;0,"Gain",IF(StockData[[#This Row],[Daily Return %]]&lt;0,"Loss","No Change"))</f>
        <v>Loss</v>
      </c>
    </row>
    <row r="2461" spans="1:25" x14ac:dyDescent="0.3">
      <c r="A2461" s="1">
        <v>45922</v>
      </c>
      <c r="B2461" s="1" t="s">
        <v>2508</v>
      </c>
      <c r="C2461" s="1" t="s">
        <v>208</v>
      </c>
      <c r="D2461">
        <f>MONTH(StockData[[#This Row],[DATE]])</f>
        <v>9</v>
      </c>
      <c r="E2461">
        <v>2025</v>
      </c>
      <c r="F2461" t="s">
        <v>163</v>
      </c>
      <c r="G2461" t="str">
        <f>"Q"&amp;ROUNDUP(StockData[[#This Row],[Month Number]]/3,0)</f>
        <v>Q3</v>
      </c>
      <c r="H2461" s="1" t="s">
        <v>2069</v>
      </c>
      <c r="I2461" s="1" t="s">
        <v>1566</v>
      </c>
      <c r="J2461" t="s">
        <v>30</v>
      </c>
      <c r="K2461">
        <v>248.55</v>
      </c>
      <c r="L2461">
        <v>251.78</v>
      </c>
      <c r="M2461">
        <v>247.21</v>
      </c>
      <c r="N2461">
        <v>255.88</v>
      </c>
      <c r="O2461">
        <v>250.49</v>
      </c>
      <c r="P2461">
        <v>250.33</v>
      </c>
      <c r="Q2461">
        <v>250.17</v>
      </c>
      <c r="R2461">
        <v>15784007</v>
      </c>
      <c r="S2461">
        <v>3948711872.6199999</v>
      </c>
      <c r="T2461">
        <v>183999</v>
      </c>
      <c r="U2461">
        <v>8468312</v>
      </c>
      <c r="V2461">
        <v>53.65</v>
      </c>
      <c r="W2461" s="3">
        <f>StockData[[#This Row],[CLOSE]]-StockData[[#This Row],[PREV. CLOSE]]</f>
        <v>-5.5499999999999829</v>
      </c>
      <c r="X2461" s="2">
        <f>IFERROR((StockData[[#This Row],[CLOSE]]-StockData[[#This Row],[PREV. CLOSE]])/StockData[[#This Row],[PREV. CLOSE]],0)</f>
        <v>-2.1689854619352755E-2</v>
      </c>
      <c r="Y2461" t="str">
        <f>IF(StockData[[#This Row],[Daily Return %]]&gt;0,"Gain",IF(StockData[[#This Row],[Daily Return %]]&lt;0,"Loss","No Change"))</f>
        <v>Loss</v>
      </c>
    </row>
    <row r="2462" spans="1:25" x14ac:dyDescent="0.3">
      <c r="A2462" s="1">
        <v>45923</v>
      </c>
      <c r="B2462" s="1" t="s">
        <v>2509</v>
      </c>
      <c r="C2462" s="1" t="s">
        <v>208</v>
      </c>
      <c r="D2462">
        <f>MONTH(StockData[[#This Row],[DATE]])</f>
        <v>9</v>
      </c>
      <c r="E2462">
        <v>2025</v>
      </c>
      <c r="F2462" t="s">
        <v>163</v>
      </c>
      <c r="G2462" t="str">
        <f>"Q"&amp;ROUNDUP(StockData[[#This Row],[Month Number]]/3,0)</f>
        <v>Q3</v>
      </c>
      <c r="H2462" s="1" t="s">
        <v>2069</v>
      </c>
      <c r="I2462" s="1" t="s">
        <v>1566</v>
      </c>
      <c r="J2462" t="s">
        <v>30</v>
      </c>
      <c r="K2462">
        <v>250.22</v>
      </c>
      <c r="L2462">
        <v>252</v>
      </c>
      <c r="M2462">
        <v>248.75</v>
      </c>
      <c r="N2462">
        <v>250.33</v>
      </c>
      <c r="O2462">
        <v>249.4</v>
      </c>
      <c r="P2462">
        <v>249.63</v>
      </c>
      <c r="Q2462">
        <v>250.18</v>
      </c>
      <c r="R2462">
        <v>8674114</v>
      </c>
      <c r="S2462">
        <v>2170099987.0300002</v>
      </c>
      <c r="T2462">
        <v>78897</v>
      </c>
      <c r="U2462">
        <v>4599716</v>
      </c>
      <c r="V2462">
        <v>53.03</v>
      </c>
      <c r="W2462" s="3">
        <f>StockData[[#This Row],[CLOSE]]-StockData[[#This Row],[PREV. CLOSE]]</f>
        <v>-0.70000000000001705</v>
      </c>
      <c r="X2462" s="2">
        <f>IFERROR((StockData[[#This Row],[CLOSE]]-StockData[[#This Row],[PREV. CLOSE]])/StockData[[#This Row],[PREV. CLOSE]],0)</f>
        <v>-2.7963088722886471E-3</v>
      </c>
      <c r="Y2462" t="str">
        <f>IF(StockData[[#This Row],[Daily Return %]]&gt;0,"Gain",IF(StockData[[#This Row],[Daily Return %]]&lt;0,"Loss","No Change"))</f>
        <v>Loss</v>
      </c>
    </row>
    <row r="2463" spans="1:25" x14ac:dyDescent="0.3">
      <c r="A2463" s="1">
        <v>45924</v>
      </c>
      <c r="B2463" s="1" t="s">
        <v>2510</v>
      </c>
      <c r="C2463" s="1" t="s">
        <v>208</v>
      </c>
      <c r="D2463">
        <f>MONTH(StockData[[#This Row],[DATE]])</f>
        <v>9</v>
      </c>
      <c r="E2463">
        <v>2025</v>
      </c>
      <c r="F2463" t="s">
        <v>163</v>
      </c>
      <c r="G2463" t="str">
        <f>"Q"&amp;ROUNDUP(StockData[[#This Row],[Month Number]]/3,0)</f>
        <v>Q3</v>
      </c>
      <c r="H2463" s="1" t="s">
        <v>2069</v>
      </c>
      <c r="I2463" s="1" t="s">
        <v>1566</v>
      </c>
      <c r="J2463" t="s">
        <v>30</v>
      </c>
      <c r="K2463">
        <v>248.33</v>
      </c>
      <c r="L2463">
        <v>249.12</v>
      </c>
      <c r="M2463">
        <v>244.25</v>
      </c>
      <c r="N2463">
        <v>249.63</v>
      </c>
      <c r="O2463">
        <v>244.88</v>
      </c>
      <c r="P2463">
        <v>244.59</v>
      </c>
      <c r="Q2463">
        <v>245.55</v>
      </c>
      <c r="R2463">
        <v>7888797</v>
      </c>
      <c r="S2463">
        <v>1937112798.8</v>
      </c>
      <c r="T2463">
        <v>119211</v>
      </c>
      <c r="U2463">
        <v>4071468</v>
      </c>
      <c r="V2463">
        <v>51.61</v>
      </c>
      <c r="W2463" s="3">
        <f>StockData[[#This Row],[CLOSE]]-StockData[[#This Row],[PREV. CLOSE]]</f>
        <v>-5.039999999999992</v>
      </c>
      <c r="X2463" s="2">
        <f>IFERROR((StockData[[#This Row],[CLOSE]]-StockData[[#This Row],[PREV. CLOSE]])/StockData[[#This Row],[PREV. CLOSE]],0)</f>
        <v>-2.0189881023915363E-2</v>
      </c>
      <c r="Y2463" t="str">
        <f>IF(StockData[[#This Row],[Daily Return %]]&gt;0,"Gain",IF(StockData[[#This Row],[Daily Return %]]&lt;0,"Loss","No Change"))</f>
        <v>Loss</v>
      </c>
    </row>
    <row r="2464" spans="1:25" x14ac:dyDescent="0.3">
      <c r="A2464" s="1">
        <v>45925</v>
      </c>
      <c r="B2464" s="1" t="s">
        <v>2511</v>
      </c>
      <c r="C2464" s="1" t="s">
        <v>208</v>
      </c>
      <c r="D2464">
        <f>MONTH(StockData[[#This Row],[DATE]])</f>
        <v>9</v>
      </c>
      <c r="E2464">
        <v>2025</v>
      </c>
      <c r="F2464" t="s">
        <v>163</v>
      </c>
      <c r="G2464" t="str">
        <f>"Q"&amp;ROUNDUP(StockData[[#This Row],[Month Number]]/3,0)</f>
        <v>Q3</v>
      </c>
      <c r="H2464" s="1" t="s">
        <v>2069</v>
      </c>
      <c r="I2464" s="1" t="s">
        <v>1566</v>
      </c>
      <c r="J2464" t="s">
        <v>30</v>
      </c>
      <c r="K2464">
        <v>245.45</v>
      </c>
      <c r="L2464">
        <v>245.64</v>
      </c>
      <c r="M2464">
        <v>241.28</v>
      </c>
      <c r="N2464">
        <v>244.59</v>
      </c>
      <c r="O2464">
        <v>242.25</v>
      </c>
      <c r="P2464">
        <v>242</v>
      </c>
      <c r="Q2464">
        <v>242.95</v>
      </c>
      <c r="R2464">
        <v>7957740</v>
      </c>
      <c r="S2464">
        <v>1933322678.2</v>
      </c>
      <c r="T2464">
        <v>114006</v>
      </c>
      <c r="U2464">
        <v>5114663</v>
      </c>
      <c r="V2464">
        <v>64.27</v>
      </c>
      <c r="W2464" s="3">
        <f>StockData[[#This Row],[CLOSE]]-StockData[[#This Row],[PREV. CLOSE]]</f>
        <v>-2.5900000000000034</v>
      </c>
      <c r="X2464" s="2">
        <f>IFERROR((StockData[[#This Row],[CLOSE]]-StockData[[#This Row],[PREV. CLOSE]])/StockData[[#This Row],[PREV. CLOSE]],0)</f>
        <v>-1.0589149188437808E-2</v>
      </c>
      <c r="Y2464" t="str">
        <f>IF(StockData[[#This Row],[Daily Return %]]&gt;0,"Gain",IF(StockData[[#This Row],[Daily Return %]]&lt;0,"Loss","No Change"))</f>
        <v>Loss</v>
      </c>
    </row>
    <row r="2465" spans="1:25" x14ac:dyDescent="0.3">
      <c r="A2465" s="1">
        <v>45926</v>
      </c>
      <c r="B2465" s="1" t="s">
        <v>2512</v>
      </c>
      <c r="C2465" s="1" t="s">
        <v>208</v>
      </c>
      <c r="D2465">
        <f>MONTH(StockData[[#This Row],[DATE]])</f>
        <v>9</v>
      </c>
      <c r="E2465">
        <v>2025</v>
      </c>
      <c r="F2465" t="s">
        <v>163</v>
      </c>
      <c r="G2465" t="str">
        <f>"Q"&amp;ROUNDUP(StockData[[#This Row],[Month Number]]/3,0)</f>
        <v>Q3</v>
      </c>
      <c r="H2465" s="1" t="s">
        <v>2069</v>
      </c>
      <c r="I2465" s="1" t="s">
        <v>1566</v>
      </c>
      <c r="J2465" t="s">
        <v>30</v>
      </c>
      <c r="K2465">
        <v>241.45</v>
      </c>
      <c r="L2465">
        <v>241.55</v>
      </c>
      <c r="M2465">
        <v>235.01</v>
      </c>
      <c r="N2465">
        <v>242</v>
      </c>
      <c r="O2465">
        <v>236.5</v>
      </c>
      <c r="P2465">
        <v>235.75</v>
      </c>
      <c r="Q2465">
        <v>236.91</v>
      </c>
      <c r="R2465">
        <v>16999628</v>
      </c>
      <c r="S2465">
        <v>4027367757.23</v>
      </c>
      <c r="T2465">
        <v>186077</v>
      </c>
      <c r="U2465">
        <v>11343723</v>
      </c>
      <c r="V2465">
        <v>66.73</v>
      </c>
      <c r="W2465" s="3">
        <f>StockData[[#This Row],[CLOSE]]-StockData[[#This Row],[PREV. CLOSE]]</f>
        <v>-6.25</v>
      </c>
      <c r="X2465" s="2">
        <f>IFERROR((StockData[[#This Row],[CLOSE]]-StockData[[#This Row],[PREV. CLOSE]])/StockData[[#This Row],[PREV. CLOSE]],0)</f>
        <v>-2.5826446280991736E-2</v>
      </c>
      <c r="Y2465" t="str">
        <f>IF(StockData[[#This Row],[Daily Return %]]&gt;0,"Gain",IF(StockData[[#This Row],[Daily Return %]]&lt;0,"Loss","No Change"))</f>
        <v>Loss</v>
      </c>
    </row>
    <row r="2466" spans="1:25" x14ac:dyDescent="0.3">
      <c r="A2466" s="1">
        <v>45929</v>
      </c>
      <c r="B2466" s="1" t="s">
        <v>2513</v>
      </c>
      <c r="C2466" s="1" t="s">
        <v>208</v>
      </c>
      <c r="D2466">
        <f>MONTH(StockData[[#This Row],[DATE]])</f>
        <v>9</v>
      </c>
      <c r="E2466">
        <v>2025</v>
      </c>
      <c r="F2466" t="s">
        <v>163</v>
      </c>
      <c r="G2466" t="str">
        <f>"Q"&amp;ROUNDUP(StockData[[#This Row],[Month Number]]/3,0)</f>
        <v>Q3</v>
      </c>
      <c r="H2466" s="1" t="s">
        <v>2069</v>
      </c>
      <c r="I2466" s="1" t="s">
        <v>1566</v>
      </c>
      <c r="J2466" t="s">
        <v>30</v>
      </c>
      <c r="K2466">
        <v>236.88</v>
      </c>
      <c r="L2466">
        <v>240.79</v>
      </c>
      <c r="M2466">
        <v>236.29</v>
      </c>
      <c r="N2466">
        <v>235.75</v>
      </c>
      <c r="O2466">
        <v>239.4</v>
      </c>
      <c r="P2466">
        <v>239.64</v>
      </c>
      <c r="Q2466">
        <v>239.24</v>
      </c>
      <c r="R2466">
        <v>8894412</v>
      </c>
      <c r="S2466">
        <v>2127878611.4100001</v>
      </c>
      <c r="T2466">
        <v>113119</v>
      </c>
      <c r="U2466">
        <v>5207361</v>
      </c>
      <c r="V2466">
        <v>58.55</v>
      </c>
      <c r="W2466" s="3">
        <f>StockData[[#This Row],[CLOSE]]-StockData[[#This Row],[PREV. CLOSE]]</f>
        <v>3.8899999999999864</v>
      </c>
      <c r="X2466" s="2">
        <f>IFERROR((StockData[[#This Row],[CLOSE]]-StockData[[#This Row],[PREV. CLOSE]])/StockData[[#This Row],[PREV. CLOSE]],0)</f>
        <v>1.6500530222693474E-2</v>
      </c>
      <c r="Y2466" t="str">
        <f>IF(StockData[[#This Row],[Daily Return %]]&gt;0,"Gain",IF(StockData[[#This Row],[Daily Return %]]&lt;0,"Loss","No Change"))</f>
        <v>Gain</v>
      </c>
    </row>
    <row r="2467" spans="1:25" x14ac:dyDescent="0.3">
      <c r="A2467" s="1">
        <v>45930</v>
      </c>
      <c r="B2467" s="1" t="s">
        <v>2514</v>
      </c>
      <c r="C2467" s="1" t="s">
        <v>208</v>
      </c>
      <c r="D2467">
        <f>MONTH(StockData[[#This Row],[DATE]])</f>
        <v>9</v>
      </c>
      <c r="E2467">
        <v>2025</v>
      </c>
      <c r="F2467" t="s">
        <v>163</v>
      </c>
      <c r="G2467" t="str">
        <f>"Q"&amp;ROUNDUP(StockData[[#This Row],[Month Number]]/3,0)</f>
        <v>Q3</v>
      </c>
      <c r="H2467" s="1" t="s">
        <v>2069</v>
      </c>
      <c r="I2467" s="1" t="s">
        <v>1566</v>
      </c>
      <c r="J2467" t="s">
        <v>30</v>
      </c>
      <c r="K2467">
        <v>239.93</v>
      </c>
      <c r="L2467">
        <v>241.5</v>
      </c>
      <c r="M2467">
        <v>239</v>
      </c>
      <c r="N2467">
        <v>239.64</v>
      </c>
      <c r="O2467">
        <v>239.04</v>
      </c>
      <c r="P2467">
        <v>239.37</v>
      </c>
      <c r="Q2467">
        <v>239.99</v>
      </c>
      <c r="R2467">
        <v>5590909</v>
      </c>
      <c r="S2467">
        <v>1341763338.22</v>
      </c>
      <c r="T2467">
        <v>76129</v>
      </c>
      <c r="U2467">
        <v>2982135</v>
      </c>
      <c r="V2467">
        <v>53.34</v>
      </c>
      <c r="W2467" s="3">
        <f>StockData[[#This Row],[CLOSE]]-StockData[[#This Row],[PREV. CLOSE]]</f>
        <v>-0.26999999999998181</v>
      </c>
      <c r="X2467" s="2">
        <f>IFERROR((StockData[[#This Row],[CLOSE]]-StockData[[#This Row],[PREV. CLOSE]])/StockData[[#This Row],[PREV. CLOSE]],0)</f>
        <v>-1.1266900350525031E-3</v>
      </c>
      <c r="Y2467" t="str">
        <f>IF(StockData[[#This Row],[Daily Return %]]&gt;0,"Gain",IF(StockData[[#This Row],[Daily Return %]]&lt;0,"Loss","No Change"))</f>
        <v>Loss</v>
      </c>
    </row>
    <row r="2468" spans="1:25" x14ac:dyDescent="0.3">
      <c r="A2468" s="1">
        <v>45930</v>
      </c>
      <c r="B2468" s="1" t="s">
        <v>2515</v>
      </c>
      <c r="C2468" s="1" t="s">
        <v>208</v>
      </c>
      <c r="D2468">
        <f>MONTH(StockData[[#This Row],[DATE]])</f>
        <v>9</v>
      </c>
      <c r="E2468">
        <v>2025</v>
      </c>
      <c r="F2468" t="s">
        <v>163</v>
      </c>
      <c r="G2468" t="str">
        <f>"Q"&amp;ROUNDUP(StockData[[#This Row],[Month Number]]/3,0)</f>
        <v>Q3</v>
      </c>
      <c r="H2468" s="1" t="s">
        <v>2069</v>
      </c>
      <c r="I2468" s="1" t="s">
        <v>1566</v>
      </c>
      <c r="J2468" t="s">
        <v>30</v>
      </c>
      <c r="K2468">
        <v>239.93</v>
      </c>
      <c r="L2468">
        <v>241.5</v>
      </c>
      <c r="M2468">
        <v>239</v>
      </c>
      <c r="N2468">
        <v>239.64</v>
      </c>
      <c r="O2468">
        <v>239.04</v>
      </c>
      <c r="P2468">
        <v>239.37</v>
      </c>
      <c r="Q2468">
        <v>239.99</v>
      </c>
      <c r="R2468">
        <v>5590909</v>
      </c>
      <c r="S2468">
        <v>1341763338.22</v>
      </c>
      <c r="T2468">
        <v>76129</v>
      </c>
      <c r="U2468">
        <v>2982135</v>
      </c>
      <c r="V2468">
        <v>53.34</v>
      </c>
      <c r="W2468" s="3">
        <f>StockData[[#This Row],[CLOSE]]-StockData[[#This Row],[PREV. CLOSE]]</f>
        <v>-0.26999999999998181</v>
      </c>
      <c r="X2468" s="2">
        <f>IFERROR((StockData[[#This Row],[CLOSE]]-StockData[[#This Row],[PREV. CLOSE]])/StockData[[#This Row],[PREV. CLOSE]],0)</f>
        <v>-1.1266900350525031E-3</v>
      </c>
      <c r="Y2468" t="str">
        <f>IF(StockData[[#This Row],[Daily Return %]]&gt;0,"Gain",IF(StockData[[#This Row],[Daily Return %]]&lt;0,"Loss","No Change"))</f>
        <v>Loss</v>
      </c>
    </row>
    <row r="2469" spans="1:25" x14ac:dyDescent="0.3">
      <c r="A2469" s="1">
        <v>45931</v>
      </c>
      <c r="B2469" s="1" t="s">
        <v>2516</v>
      </c>
      <c r="C2469" s="1" t="s">
        <v>230</v>
      </c>
      <c r="D2469">
        <f>MONTH(StockData[[#This Row],[DATE]])</f>
        <v>10</v>
      </c>
      <c r="E2469">
        <v>2025</v>
      </c>
      <c r="F2469" t="s">
        <v>231</v>
      </c>
      <c r="G2469" t="str">
        <f>"Q"&amp;ROUNDUP(StockData[[#This Row],[Month Number]]/3,0)</f>
        <v>Q4</v>
      </c>
      <c r="H2469" s="1" t="s">
        <v>2069</v>
      </c>
      <c r="I2469" s="1" t="s">
        <v>1566</v>
      </c>
      <c r="J2469" t="s">
        <v>30</v>
      </c>
      <c r="K2469">
        <v>240</v>
      </c>
      <c r="L2469">
        <v>243.57</v>
      </c>
      <c r="M2469">
        <v>237.84</v>
      </c>
      <c r="N2469">
        <v>239.37</v>
      </c>
      <c r="O2469">
        <v>241.8</v>
      </c>
      <c r="P2469">
        <v>241.07</v>
      </c>
      <c r="Q2469">
        <v>240.59</v>
      </c>
      <c r="R2469">
        <v>9479378</v>
      </c>
      <c r="S2469">
        <v>2280668174.6300001</v>
      </c>
      <c r="T2469">
        <v>103764</v>
      </c>
      <c r="U2469">
        <v>5216469</v>
      </c>
      <c r="V2469">
        <v>55.03</v>
      </c>
      <c r="W2469" s="3">
        <f>StockData[[#This Row],[CLOSE]]-StockData[[#This Row],[PREV. CLOSE]]</f>
        <v>1.6999999999999886</v>
      </c>
      <c r="X2469" s="2">
        <f>IFERROR((StockData[[#This Row],[CLOSE]]-StockData[[#This Row],[PREV. CLOSE]])/StockData[[#This Row],[PREV. CLOSE]],0)</f>
        <v>7.1019760203868011E-3</v>
      </c>
      <c r="Y2469" t="str">
        <f>IF(StockData[[#This Row],[Daily Return %]]&gt;0,"Gain",IF(StockData[[#This Row],[Daily Return %]]&lt;0,"Loss","No Change"))</f>
        <v>Gain</v>
      </c>
    </row>
    <row r="2470" spans="1:25" x14ac:dyDescent="0.3">
      <c r="A2470" s="1">
        <v>45931</v>
      </c>
      <c r="B2470" s="1" t="s">
        <v>2517</v>
      </c>
      <c r="C2470" s="1" t="s">
        <v>230</v>
      </c>
      <c r="D2470">
        <f>MONTH(StockData[[#This Row],[DATE]])</f>
        <v>10</v>
      </c>
      <c r="E2470">
        <v>2025</v>
      </c>
      <c r="F2470" t="s">
        <v>231</v>
      </c>
      <c r="G2470" t="str">
        <f>"Q"&amp;ROUNDUP(StockData[[#This Row],[Month Number]]/3,0)</f>
        <v>Q4</v>
      </c>
      <c r="H2470" s="1" t="s">
        <v>2069</v>
      </c>
      <c r="I2470" s="1" t="s">
        <v>1566</v>
      </c>
      <c r="J2470" t="s">
        <v>30</v>
      </c>
      <c r="K2470">
        <v>240</v>
      </c>
      <c r="L2470">
        <v>243.57</v>
      </c>
      <c r="M2470">
        <v>237.84</v>
      </c>
      <c r="N2470">
        <v>239.37</v>
      </c>
      <c r="O2470">
        <v>241.8</v>
      </c>
      <c r="P2470">
        <v>241.07</v>
      </c>
      <c r="Q2470">
        <v>240.59</v>
      </c>
      <c r="R2470">
        <v>9479378</v>
      </c>
      <c r="S2470">
        <v>2280668174.6300001</v>
      </c>
      <c r="T2470">
        <v>103764</v>
      </c>
      <c r="U2470">
        <v>5216469</v>
      </c>
      <c r="V2470">
        <v>55.03</v>
      </c>
      <c r="W2470" s="3">
        <f>StockData[[#This Row],[CLOSE]]-StockData[[#This Row],[PREV. CLOSE]]</f>
        <v>1.6999999999999886</v>
      </c>
      <c r="X2470" s="2">
        <f>IFERROR((StockData[[#This Row],[CLOSE]]-StockData[[#This Row],[PREV. CLOSE]])/StockData[[#This Row],[PREV. CLOSE]],0)</f>
        <v>7.1019760203868011E-3</v>
      </c>
      <c r="Y2470" t="str">
        <f>IF(StockData[[#This Row],[Daily Return %]]&gt;0,"Gain",IF(StockData[[#This Row],[Daily Return %]]&lt;0,"Loss","No Change"))</f>
        <v>Gain</v>
      </c>
    </row>
    <row r="2471" spans="1:25" x14ac:dyDescent="0.3">
      <c r="A2471" s="1">
        <v>45933</v>
      </c>
      <c r="B2471" s="1" t="s">
        <v>2518</v>
      </c>
      <c r="C2471" s="1" t="s">
        <v>230</v>
      </c>
      <c r="D2471">
        <f>MONTH(StockData[[#This Row],[DATE]])</f>
        <v>10</v>
      </c>
      <c r="E2471">
        <v>2025</v>
      </c>
      <c r="F2471" t="s">
        <v>231</v>
      </c>
      <c r="G2471" t="str">
        <f>"Q"&amp;ROUNDUP(StockData[[#This Row],[Month Number]]/3,0)</f>
        <v>Q4</v>
      </c>
      <c r="H2471" s="1" t="s">
        <v>2069</v>
      </c>
      <c r="I2471" s="1" t="s">
        <v>1566</v>
      </c>
      <c r="J2471" t="s">
        <v>30</v>
      </c>
      <c r="K2471">
        <v>240.98</v>
      </c>
      <c r="L2471">
        <v>241.4</v>
      </c>
      <c r="M2471">
        <v>238.06</v>
      </c>
      <c r="N2471">
        <v>241.07</v>
      </c>
      <c r="O2471">
        <v>241.2</v>
      </c>
      <c r="P2471">
        <v>240.98</v>
      </c>
      <c r="Q2471">
        <v>239.97</v>
      </c>
      <c r="R2471">
        <v>10968346</v>
      </c>
      <c r="S2471">
        <v>2632080564.3600001</v>
      </c>
      <c r="T2471">
        <v>91040</v>
      </c>
      <c r="U2471">
        <v>6419185</v>
      </c>
      <c r="V2471">
        <v>58.52</v>
      </c>
      <c r="W2471" s="3">
        <f>StockData[[#This Row],[CLOSE]]-StockData[[#This Row],[PREV. CLOSE]]</f>
        <v>-9.0000000000003411E-2</v>
      </c>
      <c r="X2471" s="2">
        <f>IFERROR((StockData[[#This Row],[CLOSE]]-StockData[[#This Row],[PREV. CLOSE]])/StockData[[#This Row],[PREV. CLOSE]],0)</f>
        <v>-3.733355456921368E-4</v>
      </c>
      <c r="Y2471" t="str">
        <f>IF(StockData[[#This Row],[Daily Return %]]&gt;0,"Gain",IF(StockData[[#This Row],[Daily Return %]]&lt;0,"Loss","No Change"))</f>
        <v>Loss</v>
      </c>
    </row>
    <row r="2472" spans="1:25" x14ac:dyDescent="0.3">
      <c r="A2472" s="1">
        <v>45936</v>
      </c>
      <c r="B2472" s="1" t="s">
        <v>2519</v>
      </c>
      <c r="C2472" s="1" t="s">
        <v>230</v>
      </c>
      <c r="D2472">
        <f>MONTH(StockData[[#This Row],[DATE]])</f>
        <v>10</v>
      </c>
      <c r="E2472">
        <v>2025</v>
      </c>
      <c r="F2472" t="s">
        <v>231</v>
      </c>
      <c r="G2472" t="str">
        <f>"Q"&amp;ROUNDUP(StockData[[#This Row],[Month Number]]/3,0)</f>
        <v>Q4</v>
      </c>
      <c r="H2472" s="1" t="s">
        <v>2069</v>
      </c>
      <c r="I2472" s="1" t="s">
        <v>1566</v>
      </c>
      <c r="J2472" t="s">
        <v>30</v>
      </c>
      <c r="K2472">
        <v>240</v>
      </c>
      <c r="L2472">
        <v>242.96</v>
      </c>
      <c r="M2472">
        <v>239.32</v>
      </c>
      <c r="N2472">
        <v>240.98</v>
      </c>
      <c r="O2472">
        <v>242.13</v>
      </c>
      <c r="P2472">
        <v>242.13</v>
      </c>
      <c r="Q2472">
        <v>241.51</v>
      </c>
      <c r="R2472">
        <v>6064946</v>
      </c>
      <c r="S2472">
        <v>1464743403.78</v>
      </c>
      <c r="T2472">
        <v>95492</v>
      </c>
      <c r="U2472">
        <v>2601366</v>
      </c>
      <c r="V2472">
        <v>42.89</v>
      </c>
      <c r="W2472" s="3">
        <f>StockData[[#This Row],[CLOSE]]-StockData[[#This Row],[PREV. CLOSE]]</f>
        <v>1.1500000000000057</v>
      </c>
      <c r="X2472" s="2">
        <f>IFERROR((StockData[[#This Row],[CLOSE]]-StockData[[#This Row],[PREV. CLOSE]])/StockData[[#This Row],[PREV. CLOSE]],0)</f>
        <v>4.7721802639223406E-3</v>
      </c>
      <c r="Y2472" t="str">
        <f>IF(StockData[[#This Row],[Daily Return %]]&gt;0,"Gain",IF(StockData[[#This Row],[Daily Return %]]&lt;0,"Loss","No Change"))</f>
        <v>Gain</v>
      </c>
    </row>
    <row r="2473" spans="1:25" x14ac:dyDescent="0.3">
      <c r="A2473" s="1">
        <v>45937</v>
      </c>
      <c r="B2473" s="1" t="s">
        <v>2520</v>
      </c>
      <c r="C2473" s="1" t="s">
        <v>230</v>
      </c>
      <c r="D2473">
        <f>MONTH(StockData[[#This Row],[DATE]])</f>
        <v>10</v>
      </c>
      <c r="E2473">
        <v>2025</v>
      </c>
      <c r="F2473" t="s">
        <v>231</v>
      </c>
      <c r="G2473" t="str">
        <f>"Q"&amp;ROUNDUP(StockData[[#This Row],[Month Number]]/3,0)</f>
        <v>Q4</v>
      </c>
      <c r="H2473" s="1" t="s">
        <v>2069</v>
      </c>
      <c r="I2473" s="1" t="s">
        <v>1566</v>
      </c>
      <c r="J2473" t="s">
        <v>30</v>
      </c>
      <c r="K2473">
        <v>242.9</v>
      </c>
      <c r="L2473">
        <v>245</v>
      </c>
      <c r="M2473">
        <v>242.14</v>
      </c>
      <c r="N2473">
        <v>242.13</v>
      </c>
      <c r="O2473">
        <v>243.75</v>
      </c>
      <c r="P2473">
        <v>243.53</v>
      </c>
      <c r="Q2473">
        <v>243.37</v>
      </c>
      <c r="R2473">
        <v>6587728</v>
      </c>
      <c r="S2473">
        <v>1603258453.6300001</v>
      </c>
      <c r="T2473">
        <v>66541</v>
      </c>
      <c r="U2473">
        <v>3294932</v>
      </c>
      <c r="V2473">
        <v>50.02</v>
      </c>
      <c r="W2473" s="3">
        <f>StockData[[#This Row],[CLOSE]]-StockData[[#This Row],[PREV. CLOSE]]</f>
        <v>1.4000000000000057</v>
      </c>
      <c r="X2473" s="2">
        <f>IFERROR((StockData[[#This Row],[CLOSE]]-StockData[[#This Row],[PREV. CLOSE]])/StockData[[#This Row],[PREV. CLOSE]],0)</f>
        <v>5.7820179242555891E-3</v>
      </c>
      <c r="Y2473" t="str">
        <f>IF(StockData[[#This Row],[Daily Return %]]&gt;0,"Gain",IF(StockData[[#This Row],[Daily Return %]]&lt;0,"Loss","No Change"))</f>
        <v>Gain</v>
      </c>
    </row>
    <row r="2474" spans="1:25" x14ac:dyDescent="0.3">
      <c r="A2474" s="1">
        <v>45938</v>
      </c>
      <c r="B2474" s="1" t="s">
        <v>2521</v>
      </c>
      <c r="C2474" s="1" t="s">
        <v>230</v>
      </c>
      <c r="D2474">
        <f>MONTH(StockData[[#This Row],[DATE]])</f>
        <v>10</v>
      </c>
      <c r="E2474">
        <v>2025</v>
      </c>
      <c r="F2474" t="s">
        <v>231</v>
      </c>
      <c r="G2474" t="str">
        <f>"Q"&amp;ROUNDUP(StockData[[#This Row],[Month Number]]/3,0)</f>
        <v>Q4</v>
      </c>
      <c r="H2474" s="1" t="s">
        <v>2069</v>
      </c>
      <c r="I2474" s="1" t="s">
        <v>1566</v>
      </c>
      <c r="J2474" t="s">
        <v>30</v>
      </c>
      <c r="K2474">
        <v>243.25</v>
      </c>
      <c r="L2474">
        <v>246.35</v>
      </c>
      <c r="M2474">
        <v>242.57</v>
      </c>
      <c r="N2474">
        <v>243.53</v>
      </c>
      <c r="O2474">
        <v>244</v>
      </c>
      <c r="P2474">
        <v>244.27</v>
      </c>
      <c r="Q2474">
        <v>244.6</v>
      </c>
      <c r="R2474">
        <v>7360563</v>
      </c>
      <c r="S2474">
        <v>1800404872.52</v>
      </c>
      <c r="T2474">
        <v>81653</v>
      </c>
      <c r="U2474">
        <v>2994882</v>
      </c>
      <c r="V2474">
        <v>40.69</v>
      </c>
      <c r="W2474" s="3">
        <f>StockData[[#This Row],[CLOSE]]-StockData[[#This Row],[PREV. CLOSE]]</f>
        <v>0.74000000000000909</v>
      </c>
      <c r="X2474" s="2">
        <f>IFERROR((StockData[[#This Row],[CLOSE]]-StockData[[#This Row],[PREV. CLOSE]])/StockData[[#This Row],[PREV. CLOSE]],0)</f>
        <v>3.0386400032850537E-3</v>
      </c>
      <c r="Y2474" t="str">
        <f>IF(StockData[[#This Row],[Daily Return %]]&gt;0,"Gain",IF(StockData[[#This Row],[Daily Return %]]&lt;0,"Loss","No Change"))</f>
        <v>Gain</v>
      </c>
    </row>
    <row r="2475" spans="1:25" x14ac:dyDescent="0.3">
      <c r="A2475" s="1">
        <v>45939</v>
      </c>
      <c r="B2475" s="1" t="s">
        <v>2522</v>
      </c>
      <c r="C2475" s="1" t="s">
        <v>230</v>
      </c>
      <c r="D2475">
        <f>MONTH(StockData[[#This Row],[DATE]])</f>
        <v>10</v>
      </c>
      <c r="E2475">
        <v>2025</v>
      </c>
      <c r="F2475" t="s">
        <v>231</v>
      </c>
      <c r="G2475" t="str">
        <f>"Q"&amp;ROUNDUP(StockData[[#This Row],[Month Number]]/3,0)</f>
        <v>Q4</v>
      </c>
      <c r="H2475" s="1" t="s">
        <v>2069</v>
      </c>
      <c r="I2475" s="1" t="s">
        <v>1566</v>
      </c>
      <c r="J2475" t="s">
        <v>30</v>
      </c>
      <c r="K2475">
        <v>243.99</v>
      </c>
      <c r="L2475">
        <v>246.8</v>
      </c>
      <c r="M2475">
        <v>243.16</v>
      </c>
      <c r="N2475">
        <v>244.27</v>
      </c>
      <c r="O2475">
        <v>246.4</v>
      </c>
      <c r="P2475">
        <v>246.4</v>
      </c>
      <c r="Q2475">
        <v>245.76</v>
      </c>
      <c r="R2475">
        <v>4629760</v>
      </c>
      <c r="S2475">
        <v>1137811319.8099999</v>
      </c>
      <c r="T2475">
        <v>58945</v>
      </c>
      <c r="U2475">
        <v>2041786</v>
      </c>
      <c r="V2475">
        <v>44.1</v>
      </c>
      <c r="W2475" s="3">
        <f>StockData[[#This Row],[CLOSE]]-StockData[[#This Row],[PREV. CLOSE]]</f>
        <v>2.1299999999999955</v>
      </c>
      <c r="X2475" s="2">
        <f>IFERROR((StockData[[#This Row],[CLOSE]]-StockData[[#This Row],[PREV. CLOSE]])/StockData[[#This Row],[PREV. CLOSE]],0)</f>
        <v>8.7198591722274336E-3</v>
      </c>
      <c r="Y2475" t="str">
        <f>IF(StockData[[#This Row],[Daily Return %]]&gt;0,"Gain",IF(StockData[[#This Row],[Daily Return %]]&lt;0,"Loss","No Change"))</f>
        <v>Gain</v>
      </c>
    </row>
    <row r="2476" spans="1:25" x14ac:dyDescent="0.3">
      <c r="A2476" s="1">
        <v>45939</v>
      </c>
      <c r="B2476" s="1" t="s">
        <v>2523</v>
      </c>
      <c r="C2476" s="1" t="s">
        <v>230</v>
      </c>
      <c r="D2476">
        <f>MONTH(StockData[[#This Row],[DATE]])</f>
        <v>10</v>
      </c>
      <c r="E2476">
        <v>2025</v>
      </c>
      <c r="F2476" t="s">
        <v>231</v>
      </c>
      <c r="G2476" t="str">
        <f>"Q"&amp;ROUNDUP(StockData[[#This Row],[Month Number]]/3,0)</f>
        <v>Q4</v>
      </c>
      <c r="H2476" s="1" t="s">
        <v>2069</v>
      </c>
      <c r="I2476" s="1" t="s">
        <v>1566</v>
      </c>
      <c r="J2476" t="s">
        <v>30</v>
      </c>
      <c r="K2476">
        <v>243.99</v>
      </c>
      <c r="L2476">
        <v>246.8</v>
      </c>
      <c r="M2476">
        <v>243.16</v>
      </c>
      <c r="N2476">
        <v>244.27</v>
      </c>
      <c r="O2476">
        <v>246.4</v>
      </c>
      <c r="P2476">
        <v>246.4</v>
      </c>
      <c r="Q2476">
        <v>245.76</v>
      </c>
      <c r="R2476">
        <v>4629760</v>
      </c>
      <c r="S2476">
        <v>1137811319.8099999</v>
      </c>
      <c r="T2476">
        <v>58945</v>
      </c>
      <c r="U2476">
        <v>2041786</v>
      </c>
      <c r="V2476">
        <v>44.1</v>
      </c>
      <c r="W2476" s="3">
        <f>StockData[[#This Row],[CLOSE]]-StockData[[#This Row],[PREV. CLOSE]]</f>
        <v>2.1299999999999955</v>
      </c>
      <c r="X2476" s="2">
        <f>IFERROR((StockData[[#This Row],[CLOSE]]-StockData[[#This Row],[PREV. CLOSE]])/StockData[[#This Row],[PREV. CLOSE]],0)</f>
        <v>8.7198591722274336E-3</v>
      </c>
      <c r="Y2476" t="str">
        <f>IF(StockData[[#This Row],[Daily Return %]]&gt;0,"Gain",IF(StockData[[#This Row],[Daily Return %]]&lt;0,"Loss","No Change"))</f>
        <v>Gain</v>
      </c>
    </row>
    <row r="2477" spans="1:25" x14ac:dyDescent="0.3">
      <c r="A2477" s="1">
        <v>45940</v>
      </c>
      <c r="B2477" s="1" t="s">
        <v>2524</v>
      </c>
      <c r="C2477" s="1" t="s">
        <v>230</v>
      </c>
      <c r="D2477">
        <f>MONTH(StockData[[#This Row],[DATE]])</f>
        <v>10</v>
      </c>
      <c r="E2477">
        <v>2025</v>
      </c>
      <c r="F2477" t="s">
        <v>231</v>
      </c>
      <c r="G2477" t="str">
        <f>"Q"&amp;ROUNDUP(StockData[[#This Row],[Month Number]]/3,0)</f>
        <v>Q4</v>
      </c>
      <c r="H2477" s="1" t="s">
        <v>2069</v>
      </c>
      <c r="I2477" s="1" t="s">
        <v>1566</v>
      </c>
      <c r="J2477" t="s">
        <v>30</v>
      </c>
      <c r="K2477">
        <v>248</v>
      </c>
      <c r="L2477">
        <v>251.25</v>
      </c>
      <c r="M2477">
        <v>246.25</v>
      </c>
      <c r="N2477">
        <v>246.4</v>
      </c>
      <c r="O2477">
        <v>248.98</v>
      </c>
      <c r="P2477">
        <v>248.7</v>
      </c>
      <c r="Q2477">
        <v>249.13</v>
      </c>
      <c r="R2477">
        <v>7070200</v>
      </c>
      <c r="S2477">
        <v>1761366742.8199999</v>
      </c>
      <c r="T2477">
        <v>83077</v>
      </c>
      <c r="U2477">
        <v>2864560</v>
      </c>
      <c r="V2477">
        <v>40.520000000000003</v>
      </c>
      <c r="W2477" s="3">
        <f>StockData[[#This Row],[CLOSE]]-StockData[[#This Row],[PREV. CLOSE]]</f>
        <v>2.2999999999999829</v>
      </c>
      <c r="X2477" s="2">
        <f>IFERROR((StockData[[#This Row],[CLOSE]]-StockData[[#This Row],[PREV. CLOSE]])/StockData[[#This Row],[PREV. CLOSE]],0)</f>
        <v>9.3344155844155147E-3</v>
      </c>
      <c r="Y2477" t="str">
        <f>IF(StockData[[#This Row],[Daily Return %]]&gt;0,"Gain",IF(StockData[[#This Row],[Daily Return %]]&lt;0,"Loss","No Change"))</f>
        <v>Gain</v>
      </c>
    </row>
    <row r="2478" spans="1:25" x14ac:dyDescent="0.3">
      <c r="A2478" s="1">
        <v>45940</v>
      </c>
      <c r="B2478" s="1" t="s">
        <v>2525</v>
      </c>
      <c r="C2478" s="1" t="s">
        <v>230</v>
      </c>
      <c r="D2478">
        <f>MONTH(StockData[[#This Row],[DATE]])</f>
        <v>10</v>
      </c>
      <c r="E2478">
        <v>2025</v>
      </c>
      <c r="F2478" t="s">
        <v>231</v>
      </c>
      <c r="G2478" t="str">
        <f>"Q"&amp;ROUNDUP(StockData[[#This Row],[Month Number]]/3,0)</f>
        <v>Q4</v>
      </c>
      <c r="H2478" s="1" t="s">
        <v>2069</v>
      </c>
      <c r="I2478" s="1" t="s">
        <v>1566</v>
      </c>
      <c r="J2478" t="s">
        <v>30</v>
      </c>
      <c r="K2478">
        <v>248</v>
      </c>
      <c r="L2478">
        <v>251.25</v>
      </c>
      <c r="M2478">
        <v>246.25</v>
      </c>
      <c r="N2478">
        <v>246.4</v>
      </c>
      <c r="O2478">
        <v>248.98</v>
      </c>
      <c r="P2478">
        <v>248.7</v>
      </c>
      <c r="Q2478">
        <v>249.13</v>
      </c>
      <c r="R2478">
        <v>7070200</v>
      </c>
      <c r="S2478">
        <v>1761366742.8199999</v>
      </c>
      <c r="T2478">
        <v>83077</v>
      </c>
      <c r="U2478">
        <v>2864560</v>
      </c>
      <c r="V2478">
        <v>40.520000000000003</v>
      </c>
      <c r="W2478" s="3">
        <f>StockData[[#This Row],[CLOSE]]-StockData[[#This Row],[PREV. CLOSE]]</f>
        <v>2.2999999999999829</v>
      </c>
      <c r="X2478" s="2">
        <f>IFERROR((StockData[[#This Row],[CLOSE]]-StockData[[#This Row],[PREV. CLOSE]])/StockData[[#This Row],[PREV. CLOSE]],0)</f>
        <v>9.3344155844155147E-3</v>
      </c>
      <c r="Y2478" t="str">
        <f>IF(StockData[[#This Row],[Daily Return %]]&gt;0,"Gain",IF(StockData[[#This Row],[Daily Return %]]&lt;0,"Loss","No Change"))</f>
        <v>Gain</v>
      </c>
    </row>
    <row r="2479" spans="1:25" x14ac:dyDescent="0.3">
      <c r="A2479" s="1">
        <v>45943</v>
      </c>
      <c r="B2479" s="1" t="s">
        <v>2526</v>
      </c>
      <c r="C2479" s="1" t="s">
        <v>230</v>
      </c>
      <c r="D2479">
        <f>MONTH(StockData[[#This Row],[DATE]])</f>
        <v>10</v>
      </c>
      <c r="E2479">
        <v>2025</v>
      </c>
      <c r="F2479" t="s">
        <v>231</v>
      </c>
      <c r="G2479" t="str">
        <f>"Q"&amp;ROUNDUP(StockData[[#This Row],[Month Number]]/3,0)</f>
        <v>Q4</v>
      </c>
      <c r="H2479" s="1" t="s">
        <v>2069</v>
      </c>
      <c r="I2479" s="1" t="s">
        <v>1566</v>
      </c>
      <c r="J2479" t="s">
        <v>30</v>
      </c>
      <c r="K2479">
        <v>246.06</v>
      </c>
      <c r="L2479">
        <v>247.7</v>
      </c>
      <c r="M2479">
        <v>244.51</v>
      </c>
      <c r="N2479">
        <v>248.7</v>
      </c>
      <c r="O2479">
        <v>245.15</v>
      </c>
      <c r="P2479">
        <v>245.13</v>
      </c>
      <c r="Q2479">
        <v>245.49</v>
      </c>
      <c r="R2479">
        <v>6717589</v>
      </c>
      <c r="S2479">
        <v>1649114845.3499999</v>
      </c>
      <c r="T2479">
        <v>72184</v>
      </c>
      <c r="U2479">
        <v>3036379</v>
      </c>
      <c r="V2479">
        <v>45.2</v>
      </c>
      <c r="W2479" s="3">
        <f>StockData[[#This Row],[CLOSE]]-StockData[[#This Row],[PREV. CLOSE]]</f>
        <v>-3.5699999999999932</v>
      </c>
      <c r="X2479" s="2">
        <f>IFERROR((StockData[[#This Row],[CLOSE]]-StockData[[#This Row],[PREV. CLOSE]])/StockData[[#This Row],[PREV. CLOSE]],0)</f>
        <v>-1.4354644149577777E-2</v>
      </c>
      <c r="Y2479" t="str">
        <f>IF(StockData[[#This Row],[Daily Return %]]&gt;0,"Gain",IF(StockData[[#This Row],[Daily Return %]]&lt;0,"Loss","No Change"))</f>
        <v>Loss</v>
      </c>
    </row>
    <row r="2480" spans="1:25" x14ac:dyDescent="0.3">
      <c r="A2480" s="1">
        <v>45944</v>
      </c>
      <c r="B2480" s="1" t="s">
        <v>2527</v>
      </c>
      <c r="C2480" s="1" t="s">
        <v>230</v>
      </c>
      <c r="D2480">
        <f>MONTH(StockData[[#This Row],[DATE]])</f>
        <v>10</v>
      </c>
      <c r="E2480">
        <v>2025</v>
      </c>
      <c r="F2480" t="s">
        <v>231</v>
      </c>
      <c r="G2480" t="str">
        <f>"Q"&amp;ROUNDUP(StockData[[#This Row],[Month Number]]/3,0)</f>
        <v>Q4</v>
      </c>
      <c r="H2480" s="1" t="s">
        <v>2069</v>
      </c>
      <c r="I2480" s="1" t="s">
        <v>1566</v>
      </c>
      <c r="J2480" t="s">
        <v>30</v>
      </c>
      <c r="K2480">
        <v>245.8</v>
      </c>
      <c r="L2480">
        <v>250.15</v>
      </c>
      <c r="M2480">
        <v>245.11</v>
      </c>
      <c r="N2480">
        <v>245.13</v>
      </c>
      <c r="O2480">
        <v>247.8</v>
      </c>
      <c r="P2480">
        <v>248.42</v>
      </c>
      <c r="Q2480">
        <v>248.16</v>
      </c>
      <c r="R2480">
        <v>7888607</v>
      </c>
      <c r="S2480">
        <v>1957618716.6600001</v>
      </c>
      <c r="T2480">
        <v>75705</v>
      </c>
      <c r="U2480">
        <v>2663376</v>
      </c>
      <c r="V2480">
        <v>33.76</v>
      </c>
      <c r="W2480" s="3">
        <f>StockData[[#This Row],[CLOSE]]-StockData[[#This Row],[PREV. CLOSE]]</f>
        <v>3.289999999999992</v>
      </c>
      <c r="X2480" s="2">
        <f>IFERROR((StockData[[#This Row],[CLOSE]]-StockData[[#This Row],[PREV. CLOSE]])/StockData[[#This Row],[PREV. CLOSE]],0)</f>
        <v>1.3421449842940449E-2</v>
      </c>
      <c r="Y2480" t="str">
        <f>IF(StockData[[#This Row],[Daily Return %]]&gt;0,"Gain",IF(StockData[[#This Row],[Daily Return %]]&lt;0,"Loss","No Change"))</f>
        <v>Gain</v>
      </c>
    </row>
    <row r="2481" spans="1:25" x14ac:dyDescent="0.3">
      <c r="A2481" s="1">
        <v>45944</v>
      </c>
      <c r="B2481" s="1" t="s">
        <v>2528</v>
      </c>
      <c r="C2481" s="1" t="s">
        <v>230</v>
      </c>
      <c r="D2481">
        <f>MONTH(StockData[[#This Row],[DATE]])</f>
        <v>10</v>
      </c>
      <c r="E2481">
        <v>2025</v>
      </c>
      <c r="F2481" t="s">
        <v>231</v>
      </c>
      <c r="G2481" t="str">
        <f>"Q"&amp;ROUNDUP(StockData[[#This Row],[Month Number]]/3,0)</f>
        <v>Q4</v>
      </c>
      <c r="H2481" s="1" t="s">
        <v>2069</v>
      </c>
      <c r="I2481" s="1" t="s">
        <v>1566</v>
      </c>
      <c r="J2481" t="s">
        <v>30</v>
      </c>
      <c r="K2481">
        <v>245.8</v>
      </c>
      <c r="L2481">
        <v>250.15</v>
      </c>
      <c r="M2481">
        <v>245.11</v>
      </c>
      <c r="N2481">
        <v>245.13</v>
      </c>
      <c r="O2481">
        <v>247.8</v>
      </c>
      <c r="P2481">
        <v>248.42</v>
      </c>
      <c r="Q2481">
        <v>248.16</v>
      </c>
      <c r="R2481">
        <v>7888607</v>
      </c>
      <c r="S2481">
        <v>1957618716.6600001</v>
      </c>
      <c r="T2481">
        <v>75705</v>
      </c>
      <c r="U2481">
        <v>2663376</v>
      </c>
      <c r="V2481">
        <v>33.76</v>
      </c>
      <c r="W2481" s="3">
        <f>StockData[[#This Row],[CLOSE]]-StockData[[#This Row],[PREV. CLOSE]]</f>
        <v>3.289999999999992</v>
      </c>
      <c r="X2481" s="2">
        <f>IFERROR((StockData[[#This Row],[CLOSE]]-StockData[[#This Row],[PREV. CLOSE]])/StockData[[#This Row],[PREV. CLOSE]],0)</f>
        <v>1.3421449842940449E-2</v>
      </c>
      <c r="Y2481" t="str">
        <f>IF(StockData[[#This Row],[Daily Return %]]&gt;0,"Gain",IF(StockData[[#This Row],[Daily Return %]]&lt;0,"Loss","No Change"))</f>
        <v>Gain</v>
      </c>
    </row>
    <row r="2482" spans="1:25" x14ac:dyDescent="0.3">
      <c r="A2482" s="1">
        <v>45945</v>
      </c>
      <c r="B2482" s="1" t="s">
        <v>2529</v>
      </c>
      <c r="C2482" s="1" t="s">
        <v>230</v>
      </c>
      <c r="D2482">
        <f>MONTH(StockData[[#This Row],[DATE]])</f>
        <v>10</v>
      </c>
      <c r="E2482">
        <v>2025</v>
      </c>
      <c r="F2482" t="s">
        <v>231</v>
      </c>
      <c r="G2482" t="str">
        <f>"Q"&amp;ROUNDUP(StockData[[#This Row],[Month Number]]/3,0)</f>
        <v>Q4</v>
      </c>
      <c r="H2482" s="1" t="s">
        <v>2069</v>
      </c>
      <c r="I2482" s="1" t="s">
        <v>1566</v>
      </c>
      <c r="J2482" t="s">
        <v>30</v>
      </c>
      <c r="K2482">
        <v>250</v>
      </c>
      <c r="L2482">
        <v>252.13</v>
      </c>
      <c r="M2482">
        <v>248.54</v>
      </c>
      <c r="N2482">
        <v>248.42</v>
      </c>
      <c r="O2482">
        <v>250.4</v>
      </c>
      <c r="P2482">
        <v>250.21</v>
      </c>
      <c r="Q2482">
        <v>250.19</v>
      </c>
      <c r="R2482">
        <v>13278925</v>
      </c>
      <c r="S2482">
        <v>3322314810.0900002</v>
      </c>
      <c r="T2482">
        <v>75741</v>
      </c>
      <c r="U2482">
        <v>6792880</v>
      </c>
      <c r="V2482">
        <v>51.16</v>
      </c>
      <c r="W2482" s="3">
        <f>StockData[[#This Row],[CLOSE]]-StockData[[#This Row],[PREV. CLOSE]]</f>
        <v>1.7900000000000205</v>
      </c>
      <c r="X2482" s="2">
        <f>IFERROR((StockData[[#This Row],[CLOSE]]-StockData[[#This Row],[PREV. CLOSE]])/StockData[[#This Row],[PREV. CLOSE]],0)</f>
        <v>7.2055390065212969E-3</v>
      </c>
      <c r="Y2482" t="str">
        <f>IF(StockData[[#This Row],[Daily Return %]]&gt;0,"Gain",IF(StockData[[#This Row],[Daily Return %]]&lt;0,"Loss","No Change"))</f>
        <v>Gain</v>
      </c>
    </row>
    <row r="2483" spans="1:25" x14ac:dyDescent="0.3">
      <c r="A2483" s="1">
        <v>45945</v>
      </c>
      <c r="B2483" s="1" t="s">
        <v>2530</v>
      </c>
      <c r="C2483" s="1" t="s">
        <v>230</v>
      </c>
      <c r="D2483">
        <f>MONTH(StockData[[#This Row],[DATE]])</f>
        <v>10</v>
      </c>
      <c r="E2483">
        <v>2025</v>
      </c>
      <c r="F2483" t="s">
        <v>231</v>
      </c>
      <c r="G2483" t="str">
        <f>"Q"&amp;ROUNDUP(StockData[[#This Row],[Month Number]]/3,0)</f>
        <v>Q4</v>
      </c>
      <c r="H2483" s="1" t="s">
        <v>2069</v>
      </c>
      <c r="I2483" s="1" t="s">
        <v>1566</v>
      </c>
      <c r="J2483" t="s">
        <v>30</v>
      </c>
      <c r="K2483">
        <v>250</v>
      </c>
      <c r="L2483">
        <v>252.13</v>
      </c>
      <c r="M2483">
        <v>248.54</v>
      </c>
      <c r="N2483">
        <v>248.42</v>
      </c>
      <c r="O2483">
        <v>250.4</v>
      </c>
      <c r="P2483">
        <v>250.21</v>
      </c>
      <c r="Q2483">
        <v>250.19</v>
      </c>
      <c r="R2483">
        <v>13278925</v>
      </c>
      <c r="S2483">
        <v>3322314810.0900002</v>
      </c>
      <c r="T2483">
        <v>75741</v>
      </c>
      <c r="U2483">
        <v>6792880</v>
      </c>
      <c r="V2483">
        <v>51.16</v>
      </c>
      <c r="W2483" s="3">
        <f>StockData[[#This Row],[CLOSE]]-StockData[[#This Row],[PREV. CLOSE]]</f>
        <v>1.7900000000000205</v>
      </c>
      <c r="X2483" s="2">
        <f>IFERROR((StockData[[#This Row],[CLOSE]]-StockData[[#This Row],[PREV. CLOSE]])/StockData[[#This Row],[PREV. CLOSE]],0)</f>
        <v>7.2055390065212969E-3</v>
      </c>
      <c r="Y2483" t="str">
        <f>IF(StockData[[#This Row],[Daily Return %]]&gt;0,"Gain",IF(StockData[[#This Row],[Daily Return %]]&lt;0,"Loss","No Change"))</f>
        <v>Gain</v>
      </c>
    </row>
    <row r="2484" spans="1:25" x14ac:dyDescent="0.3">
      <c r="A2484" s="1">
        <v>45946</v>
      </c>
      <c r="B2484" s="1" t="s">
        <v>2531</v>
      </c>
      <c r="C2484" s="1" t="s">
        <v>230</v>
      </c>
      <c r="D2484">
        <f>MONTH(StockData[[#This Row],[DATE]])</f>
        <v>10</v>
      </c>
      <c r="E2484">
        <v>2025</v>
      </c>
      <c r="F2484" t="s">
        <v>231</v>
      </c>
      <c r="G2484" t="str">
        <f>"Q"&amp;ROUNDUP(StockData[[#This Row],[Month Number]]/3,0)</f>
        <v>Q4</v>
      </c>
      <c r="H2484" s="1" t="s">
        <v>2069</v>
      </c>
      <c r="I2484" s="1" t="s">
        <v>1566</v>
      </c>
      <c r="J2484" t="s">
        <v>30</v>
      </c>
      <c r="K2484">
        <v>250.4</v>
      </c>
      <c r="L2484">
        <v>254.07</v>
      </c>
      <c r="M2484">
        <v>248.8</v>
      </c>
      <c r="N2484">
        <v>250.21</v>
      </c>
      <c r="O2484">
        <v>253.7</v>
      </c>
      <c r="P2484">
        <v>253.81</v>
      </c>
      <c r="Q2484">
        <v>252.33</v>
      </c>
      <c r="R2484">
        <v>10661302</v>
      </c>
      <c r="S2484">
        <v>2690192358.98</v>
      </c>
      <c r="T2484">
        <v>96120</v>
      </c>
      <c r="U2484">
        <v>5415643</v>
      </c>
      <c r="V2484">
        <v>50.8</v>
      </c>
      <c r="W2484" s="3">
        <f>StockData[[#This Row],[CLOSE]]-StockData[[#This Row],[PREV. CLOSE]]</f>
        <v>3.5999999999999943</v>
      </c>
      <c r="X2484" s="2">
        <f>IFERROR((StockData[[#This Row],[CLOSE]]-StockData[[#This Row],[PREV. CLOSE]])/StockData[[#This Row],[PREV. CLOSE]],0)</f>
        <v>1.4387914152112203E-2</v>
      </c>
      <c r="Y2484" t="str">
        <f>IF(StockData[[#This Row],[Daily Return %]]&gt;0,"Gain",IF(StockData[[#This Row],[Daily Return %]]&lt;0,"Loss","No Change"))</f>
        <v>Gain</v>
      </c>
    </row>
    <row r="2485" spans="1:25" x14ac:dyDescent="0.3">
      <c r="A2485" s="1">
        <v>45947</v>
      </c>
      <c r="B2485" s="1" t="s">
        <v>2532</v>
      </c>
      <c r="C2485" s="1" t="s">
        <v>230</v>
      </c>
      <c r="D2485">
        <f>MONTH(StockData[[#This Row],[DATE]])</f>
        <v>10</v>
      </c>
      <c r="E2485">
        <v>2025</v>
      </c>
      <c r="F2485" t="s">
        <v>231</v>
      </c>
      <c r="G2485" t="str">
        <f>"Q"&amp;ROUNDUP(StockData[[#This Row],[Month Number]]/3,0)</f>
        <v>Q4</v>
      </c>
      <c r="H2485" s="1" t="s">
        <v>2069</v>
      </c>
      <c r="I2485" s="1" t="s">
        <v>1566</v>
      </c>
      <c r="J2485" t="s">
        <v>30</v>
      </c>
      <c r="K2485">
        <v>250</v>
      </c>
      <c r="L2485">
        <v>250</v>
      </c>
      <c r="M2485">
        <v>239.11</v>
      </c>
      <c r="N2485">
        <v>253.81</v>
      </c>
      <c r="O2485">
        <v>240.68</v>
      </c>
      <c r="P2485">
        <v>240.9</v>
      </c>
      <c r="Q2485">
        <v>241.63</v>
      </c>
      <c r="R2485">
        <v>43802251</v>
      </c>
      <c r="S2485">
        <v>10584019817.01</v>
      </c>
      <c r="T2485">
        <v>285578</v>
      </c>
      <c r="U2485">
        <v>21979319</v>
      </c>
      <c r="V2485">
        <v>50.18</v>
      </c>
      <c r="W2485" s="3">
        <f>StockData[[#This Row],[CLOSE]]-StockData[[#This Row],[PREV. CLOSE]]</f>
        <v>-12.909999999999997</v>
      </c>
      <c r="X2485" s="2">
        <f>IFERROR((StockData[[#This Row],[CLOSE]]-StockData[[#This Row],[PREV. CLOSE]])/StockData[[#This Row],[PREV. CLOSE]],0)</f>
        <v>-5.0864820141050378E-2</v>
      </c>
      <c r="Y2485" t="str">
        <f>IF(StockData[[#This Row],[Daily Return %]]&gt;0,"Gain",IF(StockData[[#This Row],[Daily Return %]]&lt;0,"Loss","No Change"))</f>
        <v>Loss</v>
      </c>
    </row>
    <row r="2486" spans="1:25" x14ac:dyDescent="0.3">
      <c r="A2486" s="1">
        <v>45950</v>
      </c>
      <c r="B2486" s="1" t="s">
        <v>2533</v>
      </c>
      <c r="C2486" s="1" t="s">
        <v>230</v>
      </c>
      <c r="D2486">
        <f>MONTH(StockData[[#This Row],[DATE]])</f>
        <v>10</v>
      </c>
      <c r="E2486">
        <v>2025</v>
      </c>
      <c r="F2486" t="s">
        <v>231</v>
      </c>
      <c r="G2486" t="str">
        <f>"Q"&amp;ROUNDUP(StockData[[#This Row],[Month Number]]/3,0)</f>
        <v>Q4</v>
      </c>
      <c r="H2486" s="1" t="s">
        <v>2069</v>
      </c>
      <c r="I2486" s="1" t="s">
        <v>1566</v>
      </c>
      <c r="J2486" t="s">
        <v>30</v>
      </c>
      <c r="K2486">
        <v>240.9</v>
      </c>
      <c r="L2486">
        <v>241.94</v>
      </c>
      <c r="M2486">
        <v>239.27</v>
      </c>
      <c r="N2486">
        <v>240.9</v>
      </c>
      <c r="O2486">
        <v>241.43</v>
      </c>
      <c r="P2486">
        <v>241.24</v>
      </c>
      <c r="Q2486">
        <v>240.96</v>
      </c>
      <c r="R2486">
        <v>9871824</v>
      </c>
      <c r="S2486">
        <v>2378686984.1999998</v>
      </c>
      <c r="T2486">
        <v>98492</v>
      </c>
      <c r="U2486">
        <v>4260925</v>
      </c>
      <c r="V2486">
        <v>43.16</v>
      </c>
      <c r="W2486" s="3">
        <f>StockData[[#This Row],[CLOSE]]-StockData[[#This Row],[PREV. CLOSE]]</f>
        <v>0.34000000000000341</v>
      </c>
      <c r="X2486" s="2">
        <f>IFERROR((StockData[[#This Row],[CLOSE]]-StockData[[#This Row],[PREV. CLOSE]])/StockData[[#This Row],[PREV. CLOSE]],0)</f>
        <v>1.4113740141137542E-3</v>
      </c>
      <c r="Y2486" t="str">
        <f>IF(StockData[[#This Row],[Daily Return %]]&gt;0,"Gain",IF(StockData[[#This Row],[Daily Return %]]&lt;0,"Loss","No Change"))</f>
        <v>Gain</v>
      </c>
    </row>
    <row r="2487" spans="1:25" x14ac:dyDescent="0.3">
      <c r="A2487" s="1">
        <v>45951</v>
      </c>
      <c r="B2487" s="1" t="s">
        <v>2534</v>
      </c>
      <c r="C2487" s="1" t="s">
        <v>230</v>
      </c>
      <c r="D2487">
        <f>MONTH(StockData[[#This Row],[DATE]])</f>
        <v>10</v>
      </c>
      <c r="E2487">
        <v>2025</v>
      </c>
      <c r="F2487" t="s">
        <v>231</v>
      </c>
      <c r="G2487" t="str">
        <f>"Q"&amp;ROUNDUP(StockData[[#This Row],[Month Number]]/3,0)</f>
        <v>Q4</v>
      </c>
      <c r="H2487" s="1" t="s">
        <v>2069</v>
      </c>
      <c r="I2487" s="1" t="s">
        <v>1566</v>
      </c>
      <c r="J2487" t="s">
        <v>30</v>
      </c>
      <c r="K2487">
        <v>241</v>
      </c>
      <c r="L2487">
        <v>242.16</v>
      </c>
      <c r="M2487">
        <v>240.36</v>
      </c>
      <c r="N2487">
        <v>241.24</v>
      </c>
      <c r="O2487">
        <v>241.19</v>
      </c>
      <c r="P2487">
        <v>241.36</v>
      </c>
      <c r="Q2487">
        <v>241.57</v>
      </c>
      <c r="R2487">
        <v>2082336</v>
      </c>
      <c r="S2487">
        <v>503033334.47000003</v>
      </c>
      <c r="T2487">
        <v>27617</v>
      </c>
      <c r="U2487">
        <v>933907</v>
      </c>
      <c r="V2487">
        <v>44.9</v>
      </c>
      <c r="W2487" s="3">
        <f>StockData[[#This Row],[CLOSE]]-StockData[[#This Row],[PREV. CLOSE]]</f>
        <v>0.12000000000000455</v>
      </c>
      <c r="X2487" s="2">
        <f>IFERROR((StockData[[#This Row],[CLOSE]]-StockData[[#This Row],[PREV. CLOSE]])/StockData[[#This Row],[PREV. CLOSE]],0)</f>
        <v>4.974299452827249E-4</v>
      </c>
      <c r="Y2487" t="str">
        <f>IF(StockData[[#This Row],[Daily Return %]]&gt;0,"Gain",IF(StockData[[#This Row],[Daily Return %]]&lt;0,"Loss","No Change"))</f>
        <v>Gain</v>
      </c>
    </row>
    <row r="2488" spans="1:25" x14ac:dyDescent="0.3">
      <c r="A2488" s="1">
        <v>45953</v>
      </c>
      <c r="B2488" s="1" t="s">
        <v>2535</v>
      </c>
      <c r="C2488" s="1" t="s">
        <v>230</v>
      </c>
      <c r="D2488">
        <f>MONTH(StockData[[#This Row],[DATE]])</f>
        <v>10</v>
      </c>
      <c r="E2488">
        <v>2025</v>
      </c>
      <c r="F2488" t="s">
        <v>231</v>
      </c>
      <c r="G2488" t="str">
        <f>"Q"&amp;ROUNDUP(StockData[[#This Row],[Month Number]]/3,0)</f>
        <v>Q4</v>
      </c>
      <c r="H2488" s="1" t="s">
        <v>2069</v>
      </c>
      <c r="I2488" s="1" t="s">
        <v>1566</v>
      </c>
      <c r="J2488" t="s">
        <v>30</v>
      </c>
      <c r="K2488">
        <v>244.8</v>
      </c>
      <c r="L2488">
        <v>247.8</v>
      </c>
      <c r="M2488">
        <v>243.37</v>
      </c>
      <c r="N2488">
        <v>241.36</v>
      </c>
      <c r="O2488">
        <v>244.3</v>
      </c>
      <c r="P2488">
        <v>244.3</v>
      </c>
      <c r="Q2488">
        <v>245.57</v>
      </c>
      <c r="R2488">
        <v>18964626</v>
      </c>
      <c r="S2488">
        <v>4657203346.2600002</v>
      </c>
      <c r="T2488">
        <v>124858</v>
      </c>
      <c r="U2488">
        <v>10298038</v>
      </c>
      <c r="V2488">
        <v>54.3</v>
      </c>
      <c r="W2488" s="3">
        <f>StockData[[#This Row],[CLOSE]]-StockData[[#This Row],[PREV. CLOSE]]</f>
        <v>2.9399999999999977</v>
      </c>
      <c r="X2488" s="2">
        <f>IFERROR((StockData[[#This Row],[CLOSE]]-StockData[[#This Row],[PREV. CLOSE]])/StockData[[#This Row],[PREV. CLOSE]],0)</f>
        <v>1.2180974477958226E-2</v>
      </c>
      <c r="Y2488" t="str">
        <f>IF(StockData[[#This Row],[Daily Return %]]&gt;0,"Gain",IF(StockData[[#This Row],[Daily Return %]]&lt;0,"Loss","No Change"))</f>
        <v>Gain</v>
      </c>
    </row>
    <row r="2489" spans="1:25" x14ac:dyDescent="0.3">
      <c r="A2489" s="1">
        <v>45953</v>
      </c>
      <c r="B2489" s="1" t="s">
        <v>2536</v>
      </c>
      <c r="C2489" s="1" t="s">
        <v>230</v>
      </c>
      <c r="D2489">
        <f>MONTH(StockData[[#This Row],[DATE]])</f>
        <v>10</v>
      </c>
      <c r="E2489">
        <v>2025</v>
      </c>
      <c r="F2489" t="s">
        <v>231</v>
      </c>
      <c r="G2489" t="str">
        <f>"Q"&amp;ROUNDUP(StockData[[#This Row],[Month Number]]/3,0)</f>
        <v>Q4</v>
      </c>
      <c r="H2489" s="1" t="s">
        <v>2069</v>
      </c>
      <c r="I2489" s="1" t="s">
        <v>1566</v>
      </c>
      <c r="J2489" t="s">
        <v>30</v>
      </c>
      <c r="K2489">
        <v>244.8</v>
      </c>
      <c r="L2489">
        <v>247.8</v>
      </c>
      <c r="M2489">
        <v>243.37</v>
      </c>
      <c r="N2489">
        <v>241.36</v>
      </c>
      <c r="O2489">
        <v>244.3</v>
      </c>
      <c r="P2489">
        <v>244.3</v>
      </c>
      <c r="Q2489">
        <v>245.57</v>
      </c>
      <c r="R2489">
        <v>18964626</v>
      </c>
      <c r="S2489">
        <v>4657203346.2600002</v>
      </c>
      <c r="T2489">
        <v>124858</v>
      </c>
      <c r="U2489">
        <v>10298038</v>
      </c>
      <c r="V2489">
        <v>54.3</v>
      </c>
      <c r="W2489" s="3">
        <f>StockData[[#This Row],[CLOSE]]-StockData[[#This Row],[PREV. CLOSE]]</f>
        <v>2.9399999999999977</v>
      </c>
      <c r="X2489" s="2">
        <f>IFERROR((StockData[[#This Row],[CLOSE]]-StockData[[#This Row],[PREV. CLOSE]])/StockData[[#This Row],[PREV. CLOSE]],0)</f>
        <v>1.2180974477958226E-2</v>
      </c>
      <c r="Y2489" t="str">
        <f>IF(StockData[[#This Row],[Daily Return %]]&gt;0,"Gain",IF(StockData[[#This Row],[Daily Return %]]&lt;0,"Loss","No Change"))</f>
        <v>Gain</v>
      </c>
    </row>
    <row r="2490" spans="1:25" x14ac:dyDescent="0.3">
      <c r="A2490" s="1">
        <v>45954</v>
      </c>
      <c r="B2490" s="1" t="s">
        <v>2537</v>
      </c>
      <c r="C2490" s="1" t="s">
        <v>230</v>
      </c>
      <c r="D2490">
        <f>MONTH(StockData[[#This Row],[DATE]])</f>
        <v>10</v>
      </c>
      <c r="E2490">
        <v>2025</v>
      </c>
      <c r="F2490" t="s">
        <v>231</v>
      </c>
      <c r="G2490" t="str">
        <f>"Q"&amp;ROUNDUP(StockData[[#This Row],[Month Number]]/3,0)</f>
        <v>Q4</v>
      </c>
      <c r="H2490" s="1" t="s">
        <v>2069</v>
      </c>
      <c r="I2490" s="1" t="s">
        <v>1566</v>
      </c>
      <c r="J2490" t="s">
        <v>30</v>
      </c>
      <c r="K2490">
        <v>245</v>
      </c>
      <c r="L2490">
        <v>245.88</v>
      </c>
      <c r="M2490">
        <v>242.16</v>
      </c>
      <c r="N2490">
        <v>244.3</v>
      </c>
      <c r="O2490">
        <v>243.25</v>
      </c>
      <c r="P2490">
        <v>242.98</v>
      </c>
      <c r="Q2490">
        <v>243.83</v>
      </c>
      <c r="R2490">
        <v>6803979</v>
      </c>
      <c r="S2490">
        <v>1658980694.6199999</v>
      </c>
      <c r="T2490">
        <v>62407</v>
      </c>
      <c r="U2490">
        <v>3893566</v>
      </c>
      <c r="V2490">
        <v>57.22</v>
      </c>
      <c r="W2490" s="3">
        <f>StockData[[#This Row],[CLOSE]]-StockData[[#This Row],[PREV. CLOSE]]</f>
        <v>-1.3200000000000216</v>
      </c>
      <c r="X2490" s="2">
        <f>IFERROR((StockData[[#This Row],[CLOSE]]-StockData[[#This Row],[PREV. CLOSE]])/StockData[[#This Row],[PREV. CLOSE]],0)</f>
        <v>-5.4031927957430273E-3</v>
      </c>
      <c r="Y2490" t="str">
        <f>IF(StockData[[#This Row],[Daily Return %]]&gt;0,"Gain",IF(StockData[[#This Row],[Daily Return %]]&lt;0,"Loss","No Change"))</f>
        <v>Loss</v>
      </c>
    </row>
    <row r="2491" spans="1:25" x14ac:dyDescent="0.3">
      <c r="A2491" s="1">
        <v>45957</v>
      </c>
      <c r="B2491" s="1" t="s">
        <v>2538</v>
      </c>
      <c r="C2491" s="1" t="s">
        <v>230</v>
      </c>
      <c r="D2491">
        <f>MONTH(StockData[[#This Row],[DATE]])</f>
        <v>10</v>
      </c>
      <c r="E2491">
        <v>2025</v>
      </c>
      <c r="F2491" t="s">
        <v>231</v>
      </c>
      <c r="G2491" t="str">
        <f>"Q"&amp;ROUNDUP(StockData[[#This Row],[Month Number]]/3,0)</f>
        <v>Q4</v>
      </c>
      <c r="H2491" s="1" t="s">
        <v>2069</v>
      </c>
      <c r="I2491" s="1" t="s">
        <v>1566</v>
      </c>
      <c r="J2491" t="s">
        <v>30</v>
      </c>
      <c r="K2491">
        <v>243.29</v>
      </c>
      <c r="L2491">
        <v>245.73</v>
      </c>
      <c r="M2491">
        <v>243.06</v>
      </c>
      <c r="N2491">
        <v>242.98</v>
      </c>
      <c r="O2491">
        <v>243.9</v>
      </c>
      <c r="P2491">
        <v>243.91</v>
      </c>
      <c r="Q2491">
        <v>244.35</v>
      </c>
      <c r="R2491">
        <v>9550336</v>
      </c>
      <c r="S2491">
        <v>2333643949.4499998</v>
      </c>
      <c r="T2491">
        <v>65767</v>
      </c>
      <c r="U2491">
        <v>5896667</v>
      </c>
      <c r="V2491">
        <v>61.74</v>
      </c>
      <c r="W2491" s="3">
        <f>StockData[[#This Row],[CLOSE]]-StockData[[#This Row],[PREV. CLOSE]]</f>
        <v>0.93000000000000682</v>
      </c>
      <c r="X2491" s="2">
        <f>IFERROR((StockData[[#This Row],[CLOSE]]-StockData[[#This Row],[PREV. CLOSE]])/StockData[[#This Row],[PREV. CLOSE]],0)</f>
        <v>3.827475512387879E-3</v>
      </c>
      <c r="Y2491" t="str">
        <f>IF(StockData[[#This Row],[Daily Return %]]&gt;0,"Gain",IF(StockData[[#This Row],[Daily Return %]]&lt;0,"Loss","No Change"))</f>
        <v>Gain</v>
      </c>
    </row>
    <row r="2492" spans="1:25" x14ac:dyDescent="0.3">
      <c r="A2492" s="1">
        <v>45958</v>
      </c>
      <c r="B2492" s="1" t="s">
        <v>2539</v>
      </c>
      <c r="C2492" s="1" t="s">
        <v>230</v>
      </c>
      <c r="D2492">
        <f>MONTH(StockData[[#This Row],[DATE]])</f>
        <v>10</v>
      </c>
      <c r="E2492">
        <v>2025</v>
      </c>
      <c r="F2492" t="s">
        <v>231</v>
      </c>
      <c r="G2492" t="str">
        <f>"Q"&amp;ROUNDUP(StockData[[#This Row],[Month Number]]/3,0)</f>
        <v>Q4</v>
      </c>
      <c r="H2492" s="1" t="s">
        <v>2069</v>
      </c>
      <c r="I2492" s="1" t="s">
        <v>1566</v>
      </c>
      <c r="J2492" t="s">
        <v>30</v>
      </c>
      <c r="K2492">
        <v>243.66</v>
      </c>
      <c r="L2492">
        <v>244.7</v>
      </c>
      <c r="M2492">
        <v>241.4</v>
      </c>
      <c r="N2492">
        <v>243.91</v>
      </c>
      <c r="O2492">
        <v>242.7</v>
      </c>
      <c r="P2492">
        <v>242.38</v>
      </c>
      <c r="Q2492">
        <v>242.41</v>
      </c>
      <c r="R2492">
        <v>8780789</v>
      </c>
      <c r="S2492">
        <v>2128591885.05</v>
      </c>
      <c r="T2492">
        <v>89491</v>
      </c>
      <c r="U2492">
        <v>5272978</v>
      </c>
      <c r="V2492">
        <v>60.05</v>
      </c>
      <c r="W2492" s="3">
        <f>StockData[[#This Row],[CLOSE]]-StockData[[#This Row],[PREV. CLOSE]]</f>
        <v>-1.5300000000000011</v>
      </c>
      <c r="X2492" s="2">
        <f>IFERROR((StockData[[#This Row],[CLOSE]]-StockData[[#This Row],[PREV. CLOSE]])/StockData[[#This Row],[PREV. CLOSE]],0)</f>
        <v>-6.2728055430281713E-3</v>
      </c>
      <c r="Y2492" t="str">
        <f>IF(StockData[[#This Row],[Daily Return %]]&gt;0,"Gain",IF(StockData[[#This Row],[Daily Return %]]&lt;0,"Loss","No Change"))</f>
        <v>Loss</v>
      </c>
    </row>
    <row r="2493" spans="1:25" x14ac:dyDescent="0.3">
      <c r="A2493" s="1">
        <v>45959</v>
      </c>
      <c r="B2493" s="1" t="s">
        <v>2540</v>
      </c>
      <c r="C2493" s="1" t="s">
        <v>230</v>
      </c>
      <c r="D2493">
        <f>MONTH(StockData[[#This Row],[DATE]])</f>
        <v>10</v>
      </c>
      <c r="E2493">
        <v>2025</v>
      </c>
      <c r="F2493" t="s">
        <v>231</v>
      </c>
      <c r="G2493" t="str">
        <f>"Q"&amp;ROUNDUP(StockData[[#This Row],[Month Number]]/3,0)</f>
        <v>Q4</v>
      </c>
      <c r="H2493" s="1" t="s">
        <v>2069</v>
      </c>
      <c r="I2493" s="1" t="s">
        <v>1566</v>
      </c>
      <c r="J2493" t="s">
        <v>30</v>
      </c>
      <c r="K2493">
        <v>243.6</v>
      </c>
      <c r="L2493">
        <v>243.6</v>
      </c>
      <c r="M2493">
        <v>241.64</v>
      </c>
      <c r="N2493">
        <v>242.38</v>
      </c>
      <c r="O2493">
        <v>242.65</v>
      </c>
      <c r="P2493">
        <v>242.28</v>
      </c>
      <c r="Q2493">
        <v>242.4</v>
      </c>
      <c r="R2493">
        <v>8776917</v>
      </c>
      <c r="S2493">
        <v>2127495399.6099999</v>
      </c>
      <c r="T2493">
        <v>67295</v>
      </c>
      <c r="U2493">
        <v>5294418</v>
      </c>
      <c r="V2493">
        <v>60.32</v>
      </c>
      <c r="W2493" s="3">
        <f>StockData[[#This Row],[CLOSE]]-StockData[[#This Row],[PREV. CLOSE]]</f>
        <v>-9.9999999999994316E-2</v>
      </c>
      <c r="X2493" s="2">
        <f>IFERROR((StockData[[#This Row],[CLOSE]]-StockData[[#This Row],[PREV. CLOSE]])/StockData[[#This Row],[PREV. CLOSE]],0)</f>
        <v>-4.1257529499131245E-4</v>
      </c>
      <c r="Y2493" t="str">
        <f>IF(StockData[[#This Row],[Daily Return %]]&gt;0,"Gain",IF(StockData[[#This Row],[Daily Return %]]&lt;0,"Loss","No Change"))</f>
        <v>Loss</v>
      </c>
    </row>
    <row r="2494" spans="1:25" x14ac:dyDescent="0.3">
      <c r="A2494" s="1">
        <v>45960</v>
      </c>
      <c r="B2494" s="1" t="s">
        <v>2541</v>
      </c>
      <c r="C2494" s="1" t="s">
        <v>230</v>
      </c>
      <c r="D2494">
        <f>MONTH(StockData[[#This Row],[DATE]])</f>
        <v>10</v>
      </c>
      <c r="E2494">
        <v>2025</v>
      </c>
      <c r="F2494" t="s">
        <v>231</v>
      </c>
      <c r="G2494" t="str">
        <f>"Q"&amp;ROUNDUP(StockData[[#This Row],[Month Number]]/3,0)</f>
        <v>Q4</v>
      </c>
      <c r="H2494" s="1" t="s">
        <v>2069</v>
      </c>
      <c r="I2494" s="1" t="s">
        <v>1566</v>
      </c>
      <c r="J2494" t="s">
        <v>30</v>
      </c>
      <c r="K2494">
        <v>242.89</v>
      </c>
      <c r="L2494">
        <v>244.77</v>
      </c>
      <c r="M2494">
        <v>240.5</v>
      </c>
      <c r="N2494">
        <v>242.28</v>
      </c>
      <c r="O2494">
        <v>242</v>
      </c>
      <c r="P2494">
        <v>241.92</v>
      </c>
      <c r="Q2494">
        <v>241.98</v>
      </c>
      <c r="R2494">
        <v>8344622</v>
      </c>
      <c r="S2494">
        <v>2019262795.9000001</v>
      </c>
      <c r="T2494">
        <v>79344</v>
      </c>
      <c r="U2494">
        <v>3815534</v>
      </c>
      <c r="V2494">
        <v>45.72</v>
      </c>
      <c r="W2494" s="3">
        <f>StockData[[#This Row],[CLOSE]]-StockData[[#This Row],[PREV. CLOSE]]</f>
        <v>-0.36000000000001364</v>
      </c>
      <c r="X2494" s="2">
        <f>IFERROR((StockData[[#This Row],[CLOSE]]-StockData[[#This Row],[PREV. CLOSE]])/StockData[[#This Row],[PREV. CLOSE]],0)</f>
        <v>-1.4858841010401752E-3</v>
      </c>
      <c r="Y2494" t="str">
        <f>IF(StockData[[#This Row],[Daily Return %]]&gt;0,"Gain",IF(StockData[[#This Row],[Daily Return %]]&lt;0,"Loss","No Change"))</f>
        <v>Loss</v>
      </c>
    </row>
    <row r="2495" spans="1:25" x14ac:dyDescent="0.3">
      <c r="A2495" s="1">
        <v>45961</v>
      </c>
      <c r="B2495" s="1" t="s">
        <v>2542</v>
      </c>
      <c r="C2495" s="1" t="s">
        <v>230</v>
      </c>
      <c r="D2495">
        <f>MONTH(StockData[[#This Row],[DATE]])</f>
        <v>10</v>
      </c>
      <c r="E2495">
        <v>2025</v>
      </c>
      <c r="F2495" t="s">
        <v>231</v>
      </c>
      <c r="G2495" t="str">
        <f>"Q"&amp;ROUNDUP(StockData[[#This Row],[Month Number]]/3,0)</f>
        <v>Q4</v>
      </c>
      <c r="H2495" s="1" t="s">
        <v>2069</v>
      </c>
      <c r="I2495" s="1" t="s">
        <v>1566</v>
      </c>
      <c r="J2495" t="s">
        <v>30</v>
      </c>
      <c r="K2495">
        <v>242.11</v>
      </c>
      <c r="L2495">
        <v>243.19</v>
      </c>
      <c r="M2495">
        <v>240.5</v>
      </c>
      <c r="N2495">
        <v>241.92</v>
      </c>
      <c r="O2495">
        <v>240.9</v>
      </c>
      <c r="P2495">
        <v>240.67</v>
      </c>
      <c r="Q2495">
        <v>241.46</v>
      </c>
      <c r="R2495">
        <v>5659566</v>
      </c>
      <c r="S2495">
        <v>1366565519.77</v>
      </c>
      <c r="T2495">
        <v>67133</v>
      </c>
      <c r="U2495">
        <v>3233740</v>
      </c>
      <c r="V2495">
        <v>57.14</v>
      </c>
      <c r="W2495" s="3">
        <f>StockData[[#This Row],[CLOSE]]-StockData[[#This Row],[PREV. CLOSE]]</f>
        <v>-1.25</v>
      </c>
      <c r="X2495" s="2">
        <f>IFERROR((StockData[[#This Row],[CLOSE]]-StockData[[#This Row],[PREV. CLOSE]])/StockData[[#This Row],[PREV. CLOSE]],0)</f>
        <v>-5.1669973544973546E-3</v>
      </c>
      <c r="Y2495" t="str">
        <f>IF(StockData[[#This Row],[Daily Return %]]&gt;0,"Gain",IF(StockData[[#This Row],[Daily Return %]]&lt;0,"Loss","No Change"))</f>
        <v>Loss</v>
      </c>
    </row>
    <row r="2496" spans="1:25" x14ac:dyDescent="0.3">
      <c r="A2496" s="1">
        <v>45964</v>
      </c>
      <c r="B2496" s="1" t="s">
        <v>2543</v>
      </c>
      <c r="C2496" s="1" t="s">
        <v>254</v>
      </c>
      <c r="D2496">
        <f>MONTH(StockData[[#This Row],[DATE]])</f>
        <v>11</v>
      </c>
      <c r="E2496">
        <v>2025</v>
      </c>
      <c r="F2496" t="s">
        <v>231</v>
      </c>
      <c r="G2496" t="str">
        <f>"Q"&amp;ROUNDUP(StockData[[#This Row],[Month Number]]/3,0)</f>
        <v>Q4</v>
      </c>
      <c r="H2496" s="1" t="s">
        <v>2069</v>
      </c>
      <c r="I2496" s="1" t="s">
        <v>1566</v>
      </c>
      <c r="J2496" t="s">
        <v>30</v>
      </c>
      <c r="K2496">
        <v>240.67</v>
      </c>
      <c r="L2496">
        <v>241.29</v>
      </c>
      <c r="M2496">
        <v>239.5</v>
      </c>
      <c r="N2496">
        <v>240.67</v>
      </c>
      <c r="O2496">
        <v>240.72</v>
      </c>
      <c r="P2496">
        <v>240.5</v>
      </c>
      <c r="Q2496">
        <v>240.43</v>
      </c>
      <c r="R2496">
        <v>4902693</v>
      </c>
      <c r="S2496">
        <v>1178732162.8900001</v>
      </c>
      <c r="T2496">
        <v>75660</v>
      </c>
      <c r="U2496">
        <v>2851620</v>
      </c>
      <c r="V2496">
        <v>58.16</v>
      </c>
      <c r="W2496" s="3">
        <f>StockData[[#This Row],[CLOSE]]-StockData[[#This Row],[PREV. CLOSE]]</f>
        <v>-0.16999999999998749</v>
      </c>
      <c r="X2496" s="2">
        <f>IFERROR((StockData[[#This Row],[CLOSE]]-StockData[[#This Row],[PREV. CLOSE]])/StockData[[#This Row],[PREV. CLOSE]],0)</f>
        <v>-7.0636140773668304E-4</v>
      </c>
      <c r="Y2496" t="str">
        <f>IF(StockData[[#This Row],[Daily Return %]]&gt;0,"Gain",IF(StockData[[#This Row],[Daily Return %]]&lt;0,"Loss","No Change"))</f>
        <v>Loss</v>
      </c>
    </row>
    <row r="2497" spans="1:25" x14ac:dyDescent="0.3">
      <c r="A2497" s="1">
        <v>45965</v>
      </c>
      <c r="B2497" s="1" t="s">
        <v>2544</v>
      </c>
      <c r="C2497" s="1" t="s">
        <v>254</v>
      </c>
      <c r="D2497">
        <f>MONTH(StockData[[#This Row],[DATE]])</f>
        <v>11</v>
      </c>
      <c r="E2497">
        <v>2025</v>
      </c>
      <c r="F2497" t="s">
        <v>231</v>
      </c>
      <c r="G2497" t="str">
        <f>"Q"&amp;ROUNDUP(StockData[[#This Row],[Month Number]]/3,0)</f>
        <v>Q4</v>
      </c>
      <c r="H2497" s="1" t="s">
        <v>2069</v>
      </c>
      <c r="I2497" s="1" t="s">
        <v>1566</v>
      </c>
      <c r="J2497" t="s">
        <v>30</v>
      </c>
      <c r="K2497">
        <v>240.5</v>
      </c>
      <c r="L2497">
        <v>240.84</v>
      </c>
      <c r="M2497">
        <v>237.52</v>
      </c>
      <c r="N2497">
        <v>240.5</v>
      </c>
      <c r="O2497">
        <v>238.3</v>
      </c>
      <c r="P2497">
        <v>237.92</v>
      </c>
      <c r="Q2497">
        <v>238.37</v>
      </c>
      <c r="R2497">
        <v>6848284</v>
      </c>
      <c r="S2497">
        <v>1632431578.79</v>
      </c>
      <c r="T2497">
        <v>103001</v>
      </c>
      <c r="U2497">
        <v>3897852</v>
      </c>
      <c r="V2497">
        <v>56.92</v>
      </c>
      <c r="W2497" s="3">
        <f>StockData[[#This Row],[CLOSE]]-StockData[[#This Row],[PREV. CLOSE]]</f>
        <v>-2.5800000000000125</v>
      </c>
      <c r="X2497" s="2">
        <f>IFERROR((StockData[[#This Row],[CLOSE]]-StockData[[#This Row],[PREV. CLOSE]])/StockData[[#This Row],[PREV. CLOSE]],0)</f>
        <v>-1.072765072765078E-2</v>
      </c>
      <c r="Y2497" t="str">
        <f>IF(StockData[[#This Row],[Daily Return %]]&gt;0,"Gain",IF(StockData[[#This Row],[Daily Return %]]&lt;0,"Loss","No Change"))</f>
        <v>Loss</v>
      </c>
    </row>
    <row r="2498" spans="1:25" x14ac:dyDescent="0.3">
      <c r="A2498" s="1">
        <v>45967</v>
      </c>
      <c r="B2498" s="1" t="s">
        <v>2545</v>
      </c>
      <c r="C2498" s="1" t="s">
        <v>254</v>
      </c>
      <c r="D2498">
        <f>MONTH(StockData[[#This Row],[DATE]])</f>
        <v>11</v>
      </c>
      <c r="E2498">
        <v>2025</v>
      </c>
      <c r="F2498" t="s">
        <v>231</v>
      </c>
      <c r="G2498" t="str">
        <f>"Q"&amp;ROUNDUP(StockData[[#This Row],[Month Number]]/3,0)</f>
        <v>Q4</v>
      </c>
      <c r="H2498" s="1" t="s">
        <v>2069</v>
      </c>
      <c r="I2498" s="1" t="s">
        <v>1566</v>
      </c>
      <c r="J2498" t="s">
        <v>30</v>
      </c>
      <c r="K2498">
        <v>240</v>
      </c>
      <c r="L2498">
        <v>240.62</v>
      </c>
      <c r="M2498">
        <v>238.37</v>
      </c>
      <c r="N2498">
        <v>237.92</v>
      </c>
      <c r="O2498">
        <v>240.05</v>
      </c>
      <c r="P2498">
        <v>240.05</v>
      </c>
      <c r="Q2498">
        <v>239.71</v>
      </c>
      <c r="R2498">
        <v>7141517</v>
      </c>
      <c r="S2498">
        <v>1711900641.0699999</v>
      </c>
      <c r="T2498">
        <v>77981</v>
      </c>
      <c r="U2498">
        <v>4157593</v>
      </c>
      <c r="V2498">
        <v>58.22</v>
      </c>
      <c r="W2498" s="3">
        <f>StockData[[#This Row],[CLOSE]]-StockData[[#This Row],[PREV. CLOSE]]</f>
        <v>2.1300000000000239</v>
      </c>
      <c r="X2498" s="2">
        <f>IFERROR((StockData[[#This Row],[CLOSE]]-StockData[[#This Row],[PREV. CLOSE]])/StockData[[#This Row],[PREV. CLOSE]],0)</f>
        <v>8.9525891055818093E-3</v>
      </c>
      <c r="Y2498" t="str">
        <f>IF(StockData[[#This Row],[Daily Return %]]&gt;0,"Gain",IF(StockData[[#This Row],[Daily Return %]]&lt;0,"Loss","No Change"))</f>
        <v>Gain</v>
      </c>
    </row>
    <row r="2499" spans="1:25" x14ac:dyDescent="0.3">
      <c r="A2499" s="1">
        <v>45968</v>
      </c>
      <c r="B2499" s="1" t="s">
        <v>2546</v>
      </c>
      <c r="C2499" s="1" t="s">
        <v>254</v>
      </c>
      <c r="D2499">
        <f>MONTH(StockData[[#This Row],[DATE]])</f>
        <v>11</v>
      </c>
      <c r="E2499">
        <v>2025</v>
      </c>
      <c r="F2499" t="s">
        <v>231</v>
      </c>
      <c r="G2499" t="str">
        <f>"Q"&amp;ROUNDUP(StockData[[#This Row],[Month Number]]/3,0)</f>
        <v>Q4</v>
      </c>
      <c r="H2499" s="1" t="s">
        <v>2069</v>
      </c>
      <c r="I2499" s="1" t="s">
        <v>1566</v>
      </c>
      <c r="J2499" t="s">
        <v>30</v>
      </c>
      <c r="K2499">
        <v>238.7</v>
      </c>
      <c r="L2499">
        <v>239.25</v>
      </c>
      <c r="M2499">
        <v>236</v>
      </c>
      <c r="N2499">
        <v>240.05</v>
      </c>
      <c r="O2499">
        <v>236.75</v>
      </c>
      <c r="P2499">
        <v>236.49</v>
      </c>
      <c r="Q2499">
        <v>236.77</v>
      </c>
      <c r="R2499">
        <v>5520619</v>
      </c>
      <c r="S2499">
        <v>1307113433.9200001</v>
      </c>
      <c r="T2499">
        <v>87628</v>
      </c>
      <c r="U2499">
        <v>2856500</v>
      </c>
      <c r="V2499">
        <v>51.74</v>
      </c>
      <c r="W2499" s="3">
        <f>StockData[[#This Row],[CLOSE]]-StockData[[#This Row],[PREV. CLOSE]]</f>
        <v>-3.5600000000000023</v>
      </c>
      <c r="X2499" s="2">
        <f>IFERROR((StockData[[#This Row],[CLOSE]]-StockData[[#This Row],[PREV. CLOSE]])/StockData[[#This Row],[PREV. CLOSE]],0)</f>
        <v>-1.4830243699229336E-2</v>
      </c>
      <c r="Y2499" t="str">
        <f>IF(StockData[[#This Row],[Daily Return %]]&gt;0,"Gain",IF(StockData[[#This Row],[Daily Return %]]&lt;0,"Loss","No Change"))</f>
        <v>Loss</v>
      </c>
    </row>
    <row r="2500" spans="1:25" x14ac:dyDescent="0.3">
      <c r="A2500" s="1">
        <v>45971</v>
      </c>
      <c r="B2500" s="1" t="s">
        <v>2547</v>
      </c>
      <c r="C2500" s="1" t="s">
        <v>254</v>
      </c>
      <c r="D2500">
        <f>MONTH(StockData[[#This Row],[DATE]])</f>
        <v>11</v>
      </c>
      <c r="E2500">
        <v>2025</v>
      </c>
      <c r="F2500" t="s">
        <v>231</v>
      </c>
      <c r="G2500" t="str">
        <f>"Q"&amp;ROUNDUP(StockData[[#This Row],[Month Number]]/3,0)</f>
        <v>Q4</v>
      </c>
      <c r="H2500" s="1" t="s">
        <v>2069</v>
      </c>
      <c r="I2500" s="1" t="s">
        <v>1566</v>
      </c>
      <c r="J2500" t="s">
        <v>30</v>
      </c>
      <c r="K2500">
        <v>237.44</v>
      </c>
      <c r="L2500">
        <v>241.55</v>
      </c>
      <c r="M2500">
        <v>237.02</v>
      </c>
      <c r="N2500">
        <v>236.49</v>
      </c>
      <c r="O2500">
        <v>239.85</v>
      </c>
      <c r="P2500">
        <v>239.84</v>
      </c>
      <c r="Q2500">
        <v>239.84</v>
      </c>
      <c r="R2500">
        <v>8566758</v>
      </c>
      <c r="S2500">
        <v>2054639352.9200001</v>
      </c>
      <c r="T2500">
        <v>82903</v>
      </c>
      <c r="U2500">
        <v>4425382</v>
      </c>
      <c r="V2500">
        <v>51.66</v>
      </c>
      <c r="W2500" s="3">
        <f>StockData[[#This Row],[CLOSE]]-StockData[[#This Row],[PREV. CLOSE]]</f>
        <v>3.3499999999999943</v>
      </c>
      <c r="X2500" s="2">
        <f>IFERROR((StockData[[#This Row],[CLOSE]]-StockData[[#This Row],[PREV. CLOSE]])/StockData[[#This Row],[PREV. CLOSE]],0)</f>
        <v>1.4165503826800263E-2</v>
      </c>
      <c r="Y2500" t="str">
        <f>IF(StockData[[#This Row],[Daily Return %]]&gt;0,"Gain",IF(StockData[[#This Row],[Daily Return %]]&lt;0,"Loss","No Change"))</f>
        <v>Gain</v>
      </c>
    </row>
    <row r="2501" spans="1:25" x14ac:dyDescent="0.3">
      <c r="A2501" s="1">
        <v>45972</v>
      </c>
      <c r="B2501" s="1" t="s">
        <v>2548</v>
      </c>
      <c r="C2501" s="1" t="s">
        <v>254</v>
      </c>
      <c r="D2501">
        <f>MONTH(StockData[[#This Row],[DATE]])</f>
        <v>11</v>
      </c>
      <c r="E2501">
        <v>2025</v>
      </c>
      <c r="F2501" t="s">
        <v>231</v>
      </c>
      <c r="G2501" t="str">
        <f>"Q"&amp;ROUNDUP(StockData[[#This Row],[Month Number]]/3,0)</f>
        <v>Q4</v>
      </c>
      <c r="H2501" s="1" t="s">
        <v>2069</v>
      </c>
      <c r="I2501" s="1" t="s">
        <v>1566</v>
      </c>
      <c r="J2501" t="s">
        <v>30</v>
      </c>
      <c r="K2501">
        <v>241.1</v>
      </c>
      <c r="L2501">
        <v>242.05</v>
      </c>
      <c r="M2501">
        <v>238.81</v>
      </c>
      <c r="N2501">
        <v>239.84</v>
      </c>
      <c r="O2501">
        <v>241.75</v>
      </c>
      <c r="P2501">
        <v>241.69</v>
      </c>
      <c r="Q2501">
        <v>240.7</v>
      </c>
      <c r="R2501">
        <v>8831094</v>
      </c>
      <c r="S2501">
        <v>2125606772.8699999</v>
      </c>
      <c r="T2501">
        <v>88771</v>
      </c>
      <c r="U2501">
        <v>5425322</v>
      </c>
      <c r="V2501">
        <v>61.43</v>
      </c>
      <c r="W2501" s="3">
        <f>StockData[[#This Row],[CLOSE]]-StockData[[#This Row],[PREV. CLOSE]]</f>
        <v>1.8499999999999943</v>
      </c>
      <c r="X2501" s="2">
        <f>IFERROR((StockData[[#This Row],[CLOSE]]-StockData[[#This Row],[PREV. CLOSE]])/StockData[[#This Row],[PREV. CLOSE]],0)</f>
        <v>7.7134756504335985E-3</v>
      </c>
      <c r="Y2501" t="str">
        <f>IF(StockData[[#This Row],[Daily Return %]]&gt;0,"Gain",IF(StockData[[#This Row],[Daily Return %]]&lt;0,"Loss","No Change"))</f>
        <v>Gain</v>
      </c>
    </row>
    <row r="2502" spans="1:25" x14ac:dyDescent="0.3">
      <c r="A2502" s="1">
        <v>45973</v>
      </c>
      <c r="B2502" s="1" t="s">
        <v>2549</v>
      </c>
      <c r="C2502" s="1" t="s">
        <v>254</v>
      </c>
      <c r="D2502">
        <f>MONTH(StockData[[#This Row],[DATE]])</f>
        <v>11</v>
      </c>
      <c r="E2502">
        <v>2025</v>
      </c>
      <c r="F2502" t="s">
        <v>231</v>
      </c>
      <c r="G2502" t="str">
        <f>"Q"&amp;ROUNDUP(StockData[[#This Row],[Month Number]]/3,0)</f>
        <v>Q4</v>
      </c>
      <c r="H2502" s="1" t="s">
        <v>2069</v>
      </c>
      <c r="I2502" s="1" t="s">
        <v>1566</v>
      </c>
      <c r="J2502" t="s">
        <v>30</v>
      </c>
      <c r="K2502">
        <v>242.75</v>
      </c>
      <c r="L2502">
        <v>246.3</v>
      </c>
      <c r="M2502">
        <v>242.1</v>
      </c>
      <c r="N2502">
        <v>241.69</v>
      </c>
      <c r="O2502">
        <v>245.39</v>
      </c>
      <c r="P2502">
        <v>245.22</v>
      </c>
      <c r="Q2502">
        <v>245.02</v>
      </c>
      <c r="R2502">
        <v>13152546</v>
      </c>
      <c r="S2502">
        <v>3222611354.4299998</v>
      </c>
      <c r="T2502">
        <v>103627</v>
      </c>
      <c r="U2502">
        <v>8228990</v>
      </c>
      <c r="V2502">
        <v>62.57</v>
      </c>
      <c r="W2502" s="3">
        <f>StockData[[#This Row],[CLOSE]]-StockData[[#This Row],[PREV. CLOSE]]</f>
        <v>3.5300000000000011</v>
      </c>
      <c r="X2502" s="2">
        <f>IFERROR((StockData[[#This Row],[CLOSE]]-StockData[[#This Row],[PREV. CLOSE]])/StockData[[#This Row],[PREV. CLOSE]],0)</f>
        <v>1.4605486366833552E-2</v>
      </c>
      <c r="Y2502" t="str">
        <f>IF(StockData[[#This Row],[Daily Return %]]&gt;0,"Gain",IF(StockData[[#This Row],[Daily Return %]]&lt;0,"Loss","No Change"))</f>
        <v>Gain</v>
      </c>
    </row>
    <row r="2503" spans="1:25" x14ac:dyDescent="0.3">
      <c r="A2503" s="1">
        <v>45974</v>
      </c>
      <c r="B2503" s="1" t="s">
        <v>2550</v>
      </c>
      <c r="C2503" s="1" t="s">
        <v>254</v>
      </c>
      <c r="D2503">
        <f>MONTH(StockData[[#This Row],[DATE]])</f>
        <v>11</v>
      </c>
      <c r="E2503">
        <v>2025</v>
      </c>
      <c r="F2503" t="s">
        <v>231</v>
      </c>
      <c r="G2503" t="str">
        <f>"Q"&amp;ROUNDUP(StockData[[#This Row],[Month Number]]/3,0)</f>
        <v>Q4</v>
      </c>
      <c r="H2503" s="1" t="s">
        <v>2069</v>
      </c>
      <c r="I2503" s="1" t="s">
        <v>1566</v>
      </c>
      <c r="J2503" t="s">
        <v>30</v>
      </c>
      <c r="K2503">
        <v>246</v>
      </c>
      <c r="L2503">
        <v>246</v>
      </c>
      <c r="M2503">
        <v>244</v>
      </c>
      <c r="N2503">
        <v>245.22</v>
      </c>
      <c r="O2503">
        <v>245.34</v>
      </c>
      <c r="P2503">
        <v>245.33</v>
      </c>
      <c r="Q2503">
        <v>245.37</v>
      </c>
      <c r="R2503">
        <v>6211124</v>
      </c>
      <c r="S2503">
        <v>1524038259.4200001</v>
      </c>
      <c r="T2503">
        <v>93441</v>
      </c>
      <c r="U2503">
        <v>3519811</v>
      </c>
      <c r="V2503">
        <v>56.67</v>
      </c>
      <c r="W2503" s="3">
        <f>StockData[[#This Row],[CLOSE]]-StockData[[#This Row],[PREV. CLOSE]]</f>
        <v>0.11000000000001364</v>
      </c>
      <c r="X2503" s="2">
        <f>IFERROR((StockData[[#This Row],[CLOSE]]-StockData[[#This Row],[PREV. CLOSE]])/StockData[[#This Row],[PREV. CLOSE]],0)</f>
        <v>4.4857678819025217E-4</v>
      </c>
      <c r="Y2503" t="str">
        <f>IF(StockData[[#This Row],[Daily Return %]]&gt;0,"Gain",IF(StockData[[#This Row],[Daily Return %]]&lt;0,"Loss","No Change"))</f>
        <v>Gain</v>
      </c>
    </row>
    <row r="2504" spans="1:25" x14ac:dyDescent="0.3">
      <c r="A2504" s="1">
        <v>45975</v>
      </c>
      <c r="B2504" s="1" t="s">
        <v>2551</v>
      </c>
      <c r="C2504" s="1" t="s">
        <v>254</v>
      </c>
      <c r="D2504">
        <f>MONTH(StockData[[#This Row],[DATE]])</f>
        <v>11</v>
      </c>
      <c r="E2504">
        <v>2025</v>
      </c>
      <c r="F2504" t="s">
        <v>231</v>
      </c>
      <c r="G2504" t="str">
        <f>"Q"&amp;ROUNDUP(StockData[[#This Row],[Month Number]]/3,0)</f>
        <v>Q4</v>
      </c>
      <c r="H2504" s="1" t="s">
        <v>2069</v>
      </c>
      <c r="I2504" s="1" t="s">
        <v>1566</v>
      </c>
      <c r="J2504" t="s">
        <v>30</v>
      </c>
      <c r="K2504">
        <v>243.92</v>
      </c>
      <c r="L2504">
        <v>245.9</v>
      </c>
      <c r="M2504">
        <v>242.15</v>
      </c>
      <c r="N2504">
        <v>245.33</v>
      </c>
      <c r="O2504">
        <v>245.15</v>
      </c>
      <c r="P2504">
        <v>244.37</v>
      </c>
      <c r="Q2504">
        <v>243.59</v>
      </c>
      <c r="R2504">
        <v>6841554</v>
      </c>
      <c r="S2504">
        <v>1666547926.1600001</v>
      </c>
      <c r="T2504">
        <v>91626</v>
      </c>
      <c r="U2504">
        <v>3905933</v>
      </c>
      <c r="V2504">
        <v>57.09</v>
      </c>
      <c r="W2504" s="3">
        <f>StockData[[#This Row],[CLOSE]]-StockData[[#This Row],[PREV. CLOSE]]</f>
        <v>-0.96000000000000796</v>
      </c>
      <c r="X2504" s="2">
        <f>IFERROR((StockData[[#This Row],[CLOSE]]-StockData[[#This Row],[PREV. CLOSE]])/StockData[[#This Row],[PREV. CLOSE]],0)</f>
        <v>-3.9130966453348875E-3</v>
      </c>
      <c r="Y2504" t="str">
        <f>IF(StockData[[#This Row],[Daily Return %]]&gt;0,"Gain",IF(StockData[[#This Row],[Daily Return %]]&lt;0,"Loss","No Change"))</f>
        <v>Loss</v>
      </c>
    </row>
    <row r="2505" spans="1:25" x14ac:dyDescent="0.3">
      <c r="A2505" s="1">
        <v>45978</v>
      </c>
      <c r="B2505" s="1" t="s">
        <v>2552</v>
      </c>
      <c r="C2505" s="1" t="s">
        <v>254</v>
      </c>
      <c r="D2505">
        <f>MONTH(StockData[[#This Row],[DATE]])</f>
        <v>11</v>
      </c>
      <c r="E2505">
        <v>2025</v>
      </c>
      <c r="F2505" t="s">
        <v>231</v>
      </c>
      <c r="G2505" t="str">
        <f>"Q"&amp;ROUNDUP(StockData[[#This Row],[Month Number]]/3,0)</f>
        <v>Q4</v>
      </c>
      <c r="H2505" s="1" t="s">
        <v>2069</v>
      </c>
      <c r="I2505" s="1" t="s">
        <v>1566</v>
      </c>
      <c r="J2505" t="s">
        <v>30</v>
      </c>
      <c r="K2505">
        <v>243.97</v>
      </c>
      <c r="L2505">
        <v>244.78</v>
      </c>
      <c r="M2505">
        <v>242.69</v>
      </c>
      <c r="N2505">
        <v>244.37</v>
      </c>
      <c r="O2505">
        <v>243.7</v>
      </c>
      <c r="P2505">
        <v>244.05</v>
      </c>
      <c r="Q2505">
        <v>243.79</v>
      </c>
      <c r="R2505">
        <v>6559062</v>
      </c>
      <c r="S2505">
        <v>1599049669.9400001</v>
      </c>
      <c r="T2505">
        <v>59521</v>
      </c>
      <c r="U2505">
        <v>3885862</v>
      </c>
      <c r="V2505">
        <v>59.24</v>
      </c>
      <c r="W2505" s="3">
        <f>StockData[[#This Row],[CLOSE]]-StockData[[#This Row],[PREV. CLOSE]]</f>
        <v>-0.31999999999999318</v>
      </c>
      <c r="X2505" s="2">
        <f>IFERROR((StockData[[#This Row],[CLOSE]]-StockData[[#This Row],[PREV. CLOSE]])/StockData[[#This Row],[PREV. CLOSE]],0)</f>
        <v>-1.3094897082292964E-3</v>
      </c>
      <c r="Y2505" t="str">
        <f>IF(StockData[[#This Row],[Daily Return %]]&gt;0,"Gain",IF(StockData[[#This Row],[Daily Return %]]&lt;0,"Loss","No Change"))</f>
        <v>Loss</v>
      </c>
    </row>
    <row r="2506" spans="1:25" x14ac:dyDescent="0.3">
      <c r="A2506" s="1">
        <v>45979</v>
      </c>
      <c r="B2506" s="1" t="s">
        <v>2553</v>
      </c>
      <c r="C2506" s="1" t="s">
        <v>254</v>
      </c>
      <c r="D2506">
        <f>MONTH(StockData[[#This Row],[DATE]])</f>
        <v>11</v>
      </c>
      <c r="E2506">
        <v>2025</v>
      </c>
      <c r="F2506" t="s">
        <v>231</v>
      </c>
      <c r="G2506" t="str">
        <f>"Q"&amp;ROUNDUP(StockData[[#This Row],[Month Number]]/3,0)</f>
        <v>Q4</v>
      </c>
      <c r="H2506" s="1" t="s">
        <v>2069</v>
      </c>
      <c r="I2506" s="1" t="s">
        <v>1566</v>
      </c>
      <c r="J2506" t="s">
        <v>30</v>
      </c>
      <c r="K2506">
        <v>242.93</v>
      </c>
      <c r="L2506">
        <v>244</v>
      </c>
      <c r="M2506">
        <v>240.3</v>
      </c>
      <c r="N2506">
        <v>244.05</v>
      </c>
      <c r="O2506">
        <v>241</v>
      </c>
      <c r="P2506">
        <v>240.9</v>
      </c>
      <c r="Q2506">
        <v>241.73</v>
      </c>
      <c r="R2506">
        <v>4730012</v>
      </c>
      <c r="S2506">
        <v>1143397179.02</v>
      </c>
      <c r="T2506">
        <v>51881</v>
      </c>
      <c r="U2506">
        <v>2528644</v>
      </c>
      <c r="V2506">
        <v>53.46</v>
      </c>
      <c r="W2506" s="3">
        <f>StockData[[#This Row],[CLOSE]]-StockData[[#This Row],[PREV. CLOSE]]</f>
        <v>-3.1500000000000057</v>
      </c>
      <c r="X2506" s="2">
        <f>IFERROR((StockData[[#This Row],[CLOSE]]-StockData[[#This Row],[PREV. CLOSE]])/StockData[[#This Row],[PREV. CLOSE]],0)</f>
        <v>-1.2907191149354662E-2</v>
      </c>
      <c r="Y2506" t="str">
        <f>IF(StockData[[#This Row],[Daily Return %]]&gt;0,"Gain",IF(StockData[[#This Row],[Daily Return %]]&lt;0,"Loss","No Change"))</f>
        <v>Loss</v>
      </c>
    </row>
    <row r="2507" spans="1:25" x14ac:dyDescent="0.3">
      <c r="A2507" s="1">
        <v>45980</v>
      </c>
      <c r="B2507" s="1" t="s">
        <v>2554</v>
      </c>
      <c r="C2507" s="1" t="s">
        <v>254</v>
      </c>
      <c r="D2507">
        <f>MONTH(StockData[[#This Row],[DATE]])</f>
        <v>11</v>
      </c>
      <c r="E2507">
        <v>2025</v>
      </c>
      <c r="F2507" t="s">
        <v>231</v>
      </c>
      <c r="G2507" t="str">
        <f>"Q"&amp;ROUNDUP(StockData[[#This Row],[Month Number]]/3,0)</f>
        <v>Q4</v>
      </c>
      <c r="H2507" s="1" t="s">
        <v>2069</v>
      </c>
      <c r="I2507" s="1" t="s">
        <v>1566</v>
      </c>
      <c r="J2507" t="s">
        <v>30</v>
      </c>
      <c r="K2507">
        <v>241.2</v>
      </c>
      <c r="L2507">
        <v>246.85</v>
      </c>
      <c r="M2507">
        <v>240.54</v>
      </c>
      <c r="N2507">
        <v>240.9</v>
      </c>
      <c r="O2507">
        <v>246.06</v>
      </c>
      <c r="P2507">
        <v>246.07</v>
      </c>
      <c r="Q2507">
        <v>245.17</v>
      </c>
      <c r="R2507">
        <v>13298452</v>
      </c>
      <c r="S2507">
        <v>3260372916.4000001</v>
      </c>
      <c r="T2507">
        <v>98584</v>
      </c>
      <c r="U2507">
        <v>6685771</v>
      </c>
      <c r="V2507">
        <v>50.27</v>
      </c>
      <c r="W2507" s="3">
        <f>StockData[[#This Row],[CLOSE]]-StockData[[#This Row],[PREV. CLOSE]]</f>
        <v>5.1699999999999875</v>
      </c>
      <c r="X2507" s="2">
        <f>IFERROR((StockData[[#This Row],[CLOSE]]-StockData[[#This Row],[PREV. CLOSE]])/StockData[[#This Row],[PREV. CLOSE]],0)</f>
        <v>2.1461187214611821E-2</v>
      </c>
      <c r="Y2507" t="str">
        <f>IF(StockData[[#This Row],[Daily Return %]]&gt;0,"Gain",IF(StockData[[#This Row],[Daily Return %]]&lt;0,"Loss","No Change"))</f>
        <v>Gain</v>
      </c>
    </row>
    <row r="2508" spans="1:25" x14ac:dyDescent="0.3">
      <c r="A2508" s="1">
        <v>45981</v>
      </c>
      <c r="B2508" s="1" t="s">
        <v>2555</v>
      </c>
      <c r="C2508" s="1" t="s">
        <v>254</v>
      </c>
      <c r="D2508">
        <f>MONTH(StockData[[#This Row],[DATE]])</f>
        <v>11</v>
      </c>
      <c r="E2508">
        <v>2025</v>
      </c>
      <c r="F2508" t="s">
        <v>231</v>
      </c>
      <c r="G2508" t="str">
        <f>"Q"&amp;ROUNDUP(StockData[[#This Row],[Month Number]]/3,0)</f>
        <v>Q4</v>
      </c>
      <c r="H2508" s="1" t="s">
        <v>2069</v>
      </c>
      <c r="I2508" s="1" t="s">
        <v>1566</v>
      </c>
      <c r="J2508" t="s">
        <v>30</v>
      </c>
      <c r="K2508">
        <v>247.5</v>
      </c>
      <c r="L2508">
        <v>247.8</v>
      </c>
      <c r="M2508">
        <v>245.71</v>
      </c>
      <c r="N2508">
        <v>246.07</v>
      </c>
      <c r="O2508">
        <v>246.38</v>
      </c>
      <c r="P2508">
        <v>246.26</v>
      </c>
      <c r="Q2508">
        <v>246.32</v>
      </c>
      <c r="R2508">
        <v>6705862</v>
      </c>
      <c r="S2508">
        <v>1651819850.22</v>
      </c>
      <c r="T2508">
        <v>62389</v>
      </c>
      <c r="U2508">
        <v>3960657</v>
      </c>
      <c r="V2508">
        <v>59.06</v>
      </c>
      <c r="W2508" s="3">
        <f>StockData[[#This Row],[CLOSE]]-StockData[[#This Row],[PREV. CLOSE]]</f>
        <v>0.18999999999999773</v>
      </c>
      <c r="X2508" s="2">
        <f>IFERROR((StockData[[#This Row],[CLOSE]]-StockData[[#This Row],[PREV. CLOSE]])/StockData[[#This Row],[PREV. CLOSE]],0)</f>
        <v>7.7213800950947991E-4</v>
      </c>
      <c r="Y2508" t="str">
        <f>IF(StockData[[#This Row],[Daily Return %]]&gt;0,"Gain",IF(StockData[[#This Row],[Daily Return %]]&lt;0,"Loss","No Change"))</f>
        <v>Gain</v>
      </c>
    </row>
    <row r="2509" spans="1:25" x14ac:dyDescent="0.3">
      <c r="A2509" s="1">
        <v>45982</v>
      </c>
      <c r="B2509" s="1" t="s">
        <v>2556</v>
      </c>
      <c r="C2509" s="1" t="s">
        <v>254</v>
      </c>
      <c r="D2509">
        <f>MONTH(StockData[[#This Row],[DATE]])</f>
        <v>11</v>
      </c>
      <c r="E2509">
        <v>2025</v>
      </c>
      <c r="F2509" t="s">
        <v>231</v>
      </c>
      <c r="G2509" t="str">
        <f>"Q"&amp;ROUNDUP(StockData[[#This Row],[Month Number]]/3,0)</f>
        <v>Q4</v>
      </c>
      <c r="H2509" s="1" t="s">
        <v>2069</v>
      </c>
      <c r="I2509" s="1" t="s">
        <v>1566</v>
      </c>
      <c r="J2509" t="s">
        <v>30</v>
      </c>
      <c r="K2509">
        <v>245</v>
      </c>
      <c r="L2509">
        <v>247.25</v>
      </c>
      <c r="M2509">
        <v>243.61</v>
      </c>
      <c r="N2509">
        <v>246.26</v>
      </c>
      <c r="O2509">
        <v>244.61</v>
      </c>
      <c r="P2509">
        <v>244.49</v>
      </c>
      <c r="Q2509">
        <v>245.32</v>
      </c>
      <c r="R2509">
        <v>5516450</v>
      </c>
      <c r="S2509">
        <v>1353310053.4200001</v>
      </c>
      <c r="T2509">
        <v>64254</v>
      </c>
      <c r="U2509">
        <v>2719052</v>
      </c>
      <c r="V2509">
        <v>49.29</v>
      </c>
      <c r="W2509" s="3">
        <f>StockData[[#This Row],[CLOSE]]-StockData[[#This Row],[PREV. CLOSE]]</f>
        <v>-1.7699999999999818</v>
      </c>
      <c r="X2509" s="2">
        <f>IFERROR((StockData[[#This Row],[CLOSE]]-StockData[[#This Row],[PREV. CLOSE]])/StockData[[#This Row],[PREV. CLOSE]],0)</f>
        <v>-7.1875253796799396E-3</v>
      </c>
      <c r="Y2509" t="str">
        <f>IF(StockData[[#This Row],[Daily Return %]]&gt;0,"Gain",IF(StockData[[#This Row],[Daily Return %]]&lt;0,"Loss","No Change"))</f>
        <v>Loss</v>
      </c>
    </row>
    <row r="2510" spans="1:25" x14ac:dyDescent="0.3">
      <c r="A2510" s="1">
        <v>45985</v>
      </c>
      <c r="B2510" s="1" t="s">
        <v>2557</v>
      </c>
      <c r="C2510" s="1" t="s">
        <v>254</v>
      </c>
      <c r="D2510">
        <f>MONTH(StockData[[#This Row],[DATE]])</f>
        <v>11</v>
      </c>
      <c r="E2510">
        <v>2025</v>
      </c>
      <c r="F2510" t="s">
        <v>231</v>
      </c>
      <c r="G2510" t="str">
        <f>"Q"&amp;ROUNDUP(StockData[[#This Row],[Month Number]]/3,0)</f>
        <v>Q4</v>
      </c>
      <c r="H2510" s="1" t="s">
        <v>2069</v>
      </c>
      <c r="I2510" s="1" t="s">
        <v>1566</v>
      </c>
      <c r="J2510" t="s">
        <v>30</v>
      </c>
      <c r="K2510">
        <v>245.02</v>
      </c>
      <c r="L2510">
        <v>249.38</v>
      </c>
      <c r="M2510">
        <v>245.02</v>
      </c>
      <c r="N2510">
        <v>244.49</v>
      </c>
      <c r="O2510">
        <v>247.44</v>
      </c>
      <c r="P2510">
        <v>247.27</v>
      </c>
      <c r="Q2510">
        <v>247.61</v>
      </c>
      <c r="R2510">
        <v>19711070</v>
      </c>
      <c r="S2510">
        <v>4880581939.5100002</v>
      </c>
      <c r="T2510">
        <v>104905</v>
      </c>
      <c r="U2510">
        <v>12180030</v>
      </c>
      <c r="V2510">
        <v>61.79</v>
      </c>
      <c r="W2510" s="3">
        <f>StockData[[#This Row],[CLOSE]]-StockData[[#This Row],[PREV. CLOSE]]</f>
        <v>2.7800000000000011</v>
      </c>
      <c r="X2510" s="2">
        <f>IFERROR((StockData[[#This Row],[CLOSE]]-StockData[[#This Row],[PREV. CLOSE]])/StockData[[#This Row],[PREV. CLOSE]],0)</f>
        <v>1.1370608204834558E-2</v>
      </c>
      <c r="Y2510" t="str">
        <f>IF(StockData[[#This Row],[Daily Return %]]&gt;0,"Gain",IF(StockData[[#This Row],[Daily Return %]]&lt;0,"Loss","No Change"))</f>
        <v>Gain</v>
      </c>
    </row>
    <row r="2511" spans="1:25" x14ac:dyDescent="0.3">
      <c r="A2511" s="1">
        <v>45986</v>
      </c>
      <c r="B2511" s="1" t="s">
        <v>2558</v>
      </c>
      <c r="C2511" s="1" t="s">
        <v>254</v>
      </c>
      <c r="D2511">
        <f>MONTH(StockData[[#This Row],[DATE]])</f>
        <v>11</v>
      </c>
      <c r="E2511">
        <v>2025</v>
      </c>
      <c r="F2511" t="s">
        <v>231</v>
      </c>
      <c r="G2511" t="str">
        <f>"Q"&amp;ROUNDUP(StockData[[#This Row],[Month Number]]/3,0)</f>
        <v>Q4</v>
      </c>
      <c r="H2511" s="1" t="s">
        <v>2069</v>
      </c>
      <c r="I2511" s="1" t="s">
        <v>1566</v>
      </c>
      <c r="J2511" t="s">
        <v>30</v>
      </c>
      <c r="K2511">
        <v>248</v>
      </c>
      <c r="L2511">
        <v>248</v>
      </c>
      <c r="M2511">
        <v>244</v>
      </c>
      <c r="N2511">
        <v>247.27</v>
      </c>
      <c r="O2511">
        <v>245.59</v>
      </c>
      <c r="P2511">
        <v>245.64</v>
      </c>
      <c r="Q2511">
        <v>245.87</v>
      </c>
      <c r="R2511">
        <v>8188793</v>
      </c>
      <c r="S2511">
        <v>2013384060.1500001</v>
      </c>
      <c r="T2511">
        <v>97736</v>
      </c>
      <c r="U2511">
        <v>4323937</v>
      </c>
      <c r="V2511">
        <v>52.8</v>
      </c>
      <c r="W2511" s="3">
        <f>StockData[[#This Row],[CLOSE]]-StockData[[#This Row],[PREV. CLOSE]]</f>
        <v>-1.6300000000000239</v>
      </c>
      <c r="X2511" s="2">
        <f>IFERROR((StockData[[#This Row],[CLOSE]]-StockData[[#This Row],[PREV. CLOSE]])/StockData[[#This Row],[PREV. CLOSE]],0)</f>
        <v>-6.5919844704170494E-3</v>
      </c>
      <c r="Y2511" t="str">
        <f>IF(StockData[[#This Row],[Daily Return %]]&gt;0,"Gain",IF(StockData[[#This Row],[Daily Return %]]&lt;0,"Loss","No Change"))</f>
        <v>Loss</v>
      </c>
    </row>
    <row r="2512" spans="1:25" x14ac:dyDescent="0.3">
      <c r="A2512" s="1">
        <v>45987</v>
      </c>
      <c r="B2512" s="1" t="s">
        <v>2559</v>
      </c>
      <c r="C2512" s="1" t="s">
        <v>254</v>
      </c>
      <c r="D2512">
        <f>MONTH(StockData[[#This Row],[DATE]])</f>
        <v>11</v>
      </c>
      <c r="E2512">
        <v>2025</v>
      </c>
      <c r="F2512" t="s">
        <v>231</v>
      </c>
      <c r="G2512" t="str">
        <f>"Q"&amp;ROUNDUP(StockData[[#This Row],[Month Number]]/3,0)</f>
        <v>Q4</v>
      </c>
      <c r="H2512" s="1" t="s">
        <v>2069</v>
      </c>
      <c r="I2512" s="1" t="s">
        <v>1566</v>
      </c>
      <c r="J2512" t="s">
        <v>30</v>
      </c>
      <c r="K2512">
        <v>246</v>
      </c>
      <c r="L2512">
        <v>250.55</v>
      </c>
      <c r="M2512">
        <v>245.62</v>
      </c>
      <c r="N2512">
        <v>245.64</v>
      </c>
      <c r="O2512">
        <v>250.08</v>
      </c>
      <c r="P2512">
        <v>250.19</v>
      </c>
      <c r="Q2512">
        <v>248.94</v>
      </c>
      <c r="R2512">
        <v>8202096</v>
      </c>
      <c r="S2512">
        <v>2041847444.6500001</v>
      </c>
      <c r="T2512">
        <v>86257</v>
      </c>
      <c r="U2512">
        <v>4800038</v>
      </c>
      <c r="V2512">
        <v>58.52</v>
      </c>
      <c r="W2512" s="3">
        <f>StockData[[#This Row],[CLOSE]]-StockData[[#This Row],[PREV. CLOSE]]</f>
        <v>4.5500000000000114</v>
      </c>
      <c r="X2512" s="2">
        <f>IFERROR((StockData[[#This Row],[CLOSE]]-StockData[[#This Row],[PREV. CLOSE]])/StockData[[#This Row],[PREV. CLOSE]],0)</f>
        <v>1.8523041849861633E-2</v>
      </c>
      <c r="Y2512" t="str">
        <f>IF(StockData[[#This Row],[Daily Return %]]&gt;0,"Gain",IF(StockData[[#This Row],[Daily Return %]]&lt;0,"Loss","No Change"))</f>
        <v>Gain</v>
      </c>
    </row>
    <row r="2513" spans="1:25" x14ac:dyDescent="0.3">
      <c r="A2513" s="1">
        <v>45988</v>
      </c>
      <c r="B2513" s="1" t="s">
        <v>2560</v>
      </c>
      <c r="C2513" s="1" t="s">
        <v>254</v>
      </c>
      <c r="D2513">
        <f>MONTH(StockData[[#This Row],[DATE]])</f>
        <v>11</v>
      </c>
      <c r="E2513">
        <v>2025</v>
      </c>
      <c r="F2513" t="s">
        <v>231</v>
      </c>
      <c r="G2513" t="str">
        <f>"Q"&amp;ROUNDUP(StockData[[#This Row],[Month Number]]/3,0)</f>
        <v>Q4</v>
      </c>
      <c r="H2513" s="1" t="s">
        <v>2069</v>
      </c>
      <c r="I2513" s="1" t="s">
        <v>1566</v>
      </c>
      <c r="J2513" t="s">
        <v>30</v>
      </c>
      <c r="K2513">
        <v>250.4</v>
      </c>
      <c r="L2513">
        <v>251.92</v>
      </c>
      <c r="M2513">
        <v>247.69</v>
      </c>
      <c r="N2513">
        <v>250.19</v>
      </c>
      <c r="O2513">
        <v>249.3</v>
      </c>
      <c r="P2513">
        <v>249.56</v>
      </c>
      <c r="Q2513">
        <v>249.68</v>
      </c>
      <c r="R2513">
        <v>5268129</v>
      </c>
      <c r="S2513">
        <v>1315347070.0899999</v>
      </c>
      <c r="T2513">
        <v>74342</v>
      </c>
      <c r="U2513">
        <v>2236250</v>
      </c>
      <c r="V2513">
        <v>42.45</v>
      </c>
      <c r="W2513" s="3">
        <f>StockData[[#This Row],[CLOSE]]-StockData[[#This Row],[PREV. CLOSE]]</f>
        <v>-0.62999999999999545</v>
      </c>
      <c r="X2513" s="2">
        <f>IFERROR((StockData[[#This Row],[CLOSE]]-StockData[[#This Row],[PREV. CLOSE]])/StockData[[#This Row],[PREV. CLOSE]],0)</f>
        <v>-2.5180862544466024E-3</v>
      </c>
      <c r="Y2513" t="str">
        <f>IF(StockData[[#This Row],[Daily Return %]]&gt;0,"Gain",IF(StockData[[#This Row],[Daily Return %]]&lt;0,"Loss","No Change"))</f>
        <v>Loss</v>
      </c>
    </row>
    <row r="2514" spans="1:25" x14ac:dyDescent="0.3">
      <c r="A2514" s="1">
        <v>45989</v>
      </c>
      <c r="B2514" s="1" t="s">
        <v>2561</v>
      </c>
      <c r="C2514" s="1" t="s">
        <v>254</v>
      </c>
      <c r="D2514">
        <f>MONTH(StockData[[#This Row],[DATE]])</f>
        <v>11</v>
      </c>
      <c r="E2514">
        <v>2025</v>
      </c>
      <c r="F2514" t="s">
        <v>231</v>
      </c>
      <c r="G2514" t="str">
        <f>"Q"&amp;ROUNDUP(StockData[[#This Row],[Month Number]]/3,0)</f>
        <v>Q4</v>
      </c>
      <c r="H2514" s="1" t="s">
        <v>2069</v>
      </c>
      <c r="I2514" s="1" t="s">
        <v>1566</v>
      </c>
      <c r="J2514" t="s">
        <v>30</v>
      </c>
      <c r="K2514">
        <v>251</v>
      </c>
      <c r="L2514">
        <v>251.99</v>
      </c>
      <c r="M2514">
        <v>248.6</v>
      </c>
      <c r="N2514">
        <v>249.56</v>
      </c>
      <c r="O2514">
        <v>249.55</v>
      </c>
      <c r="P2514">
        <v>249.53</v>
      </c>
      <c r="Q2514">
        <v>249.95</v>
      </c>
      <c r="R2514">
        <v>7049965</v>
      </c>
      <c r="S2514">
        <v>1762130446.4200001</v>
      </c>
      <c r="T2514">
        <v>67376</v>
      </c>
      <c r="U2514">
        <v>3606213</v>
      </c>
      <c r="V2514">
        <v>51.15</v>
      </c>
      <c r="W2514" s="3">
        <f>StockData[[#This Row],[CLOSE]]-StockData[[#This Row],[PREV. CLOSE]]</f>
        <v>-3.0000000000001137E-2</v>
      </c>
      <c r="X2514" s="2">
        <f>IFERROR((StockData[[#This Row],[CLOSE]]-StockData[[#This Row],[PREV. CLOSE]])/StockData[[#This Row],[PREV. CLOSE]],0)</f>
        <v>-1.2021157236737111E-4</v>
      </c>
      <c r="Y2514" t="str">
        <f>IF(StockData[[#This Row],[Daily Return %]]&gt;0,"Gain",IF(StockData[[#This Row],[Daily Return %]]&lt;0,"Loss","No Change"))</f>
        <v>Loss</v>
      </c>
    </row>
    <row r="2515" spans="1:25" x14ac:dyDescent="0.3">
      <c r="A2515" s="1">
        <v>45992</v>
      </c>
      <c r="B2515" s="1" t="s">
        <v>2562</v>
      </c>
      <c r="C2515" s="1" t="s">
        <v>274</v>
      </c>
      <c r="D2515">
        <f>MONTH(StockData[[#This Row],[DATE]])</f>
        <v>12</v>
      </c>
      <c r="E2515">
        <v>2025</v>
      </c>
      <c r="F2515" t="s">
        <v>231</v>
      </c>
      <c r="G2515" t="str">
        <f>"Q"&amp;ROUNDUP(StockData[[#This Row],[Month Number]]/3,0)</f>
        <v>Q4</v>
      </c>
      <c r="H2515" s="1" t="s">
        <v>2069</v>
      </c>
      <c r="I2515" s="1" t="s">
        <v>1566</v>
      </c>
      <c r="J2515" t="s">
        <v>30</v>
      </c>
      <c r="K2515">
        <v>250.1</v>
      </c>
      <c r="L2515">
        <v>250.75</v>
      </c>
      <c r="M2515">
        <v>248.86</v>
      </c>
      <c r="N2515">
        <v>249.53</v>
      </c>
      <c r="O2515">
        <v>250.1</v>
      </c>
      <c r="P2515">
        <v>250.28</v>
      </c>
      <c r="Q2515">
        <v>250.08</v>
      </c>
      <c r="R2515">
        <v>3865446</v>
      </c>
      <c r="S2515">
        <v>966675907.79999995</v>
      </c>
      <c r="T2515">
        <v>71087</v>
      </c>
      <c r="U2515">
        <v>2111894</v>
      </c>
      <c r="V2515">
        <v>54.64</v>
      </c>
      <c r="W2515" s="3">
        <f>StockData[[#This Row],[CLOSE]]-StockData[[#This Row],[PREV. CLOSE]]</f>
        <v>0.75</v>
      </c>
      <c r="X2515" s="2">
        <f>IFERROR((StockData[[#This Row],[CLOSE]]-StockData[[#This Row],[PREV. CLOSE]])/StockData[[#This Row],[PREV. CLOSE]],0)</f>
        <v>3.0056506231715624E-3</v>
      </c>
      <c r="Y2515" t="str">
        <f>IF(StockData[[#This Row],[Daily Return %]]&gt;0,"Gain",IF(StockData[[#This Row],[Daily Return %]]&lt;0,"Loss","No Change"))</f>
        <v>Gain</v>
      </c>
    </row>
    <row r="2516" spans="1:25" x14ac:dyDescent="0.3">
      <c r="A2516" s="1">
        <v>45993</v>
      </c>
      <c r="B2516" s="1" t="s">
        <v>2563</v>
      </c>
      <c r="C2516" s="1" t="s">
        <v>274</v>
      </c>
      <c r="D2516">
        <f>MONTH(StockData[[#This Row],[DATE]])</f>
        <v>12</v>
      </c>
      <c r="E2516">
        <v>2025</v>
      </c>
      <c r="F2516" t="s">
        <v>231</v>
      </c>
      <c r="G2516" t="str">
        <f>"Q"&amp;ROUNDUP(StockData[[#This Row],[Month Number]]/3,0)</f>
        <v>Q4</v>
      </c>
      <c r="H2516" s="1" t="s">
        <v>2069</v>
      </c>
      <c r="I2516" s="1" t="s">
        <v>1566</v>
      </c>
      <c r="J2516" t="s">
        <v>30</v>
      </c>
      <c r="K2516">
        <v>250</v>
      </c>
      <c r="L2516">
        <v>251.45</v>
      </c>
      <c r="M2516">
        <v>248.87</v>
      </c>
      <c r="N2516">
        <v>250.28</v>
      </c>
      <c r="O2516">
        <v>250.74</v>
      </c>
      <c r="P2516">
        <v>250.17</v>
      </c>
      <c r="Q2516">
        <v>249.96</v>
      </c>
      <c r="R2516">
        <v>8535708</v>
      </c>
      <c r="S2516">
        <v>2133574295.54</v>
      </c>
      <c r="T2516">
        <v>86860</v>
      </c>
      <c r="U2516">
        <v>5807027</v>
      </c>
      <c r="V2516">
        <v>68.03</v>
      </c>
      <c r="W2516" s="3">
        <f>StockData[[#This Row],[CLOSE]]-StockData[[#This Row],[PREV. CLOSE]]</f>
        <v>-0.11000000000001364</v>
      </c>
      <c r="X2516" s="2">
        <f>IFERROR((StockData[[#This Row],[CLOSE]]-StockData[[#This Row],[PREV. CLOSE]])/StockData[[#This Row],[PREV. CLOSE]],0)</f>
        <v>-4.3950775131857778E-4</v>
      </c>
      <c r="Y2516" t="str">
        <f>IF(StockData[[#This Row],[Daily Return %]]&gt;0,"Gain",IF(StockData[[#This Row],[Daily Return %]]&lt;0,"Loss","No Change"))</f>
        <v>Loss</v>
      </c>
    </row>
    <row r="2517" spans="1:25" x14ac:dyDescent="0.3">
      <c r="A2517" s="1">
        <v>45994</v>
      </c>
      <c r="B2517" s="1" t="s">
        <v>2564</v>
      </c>
      <c r="C2517" s="1" t="s">
        <v>274</v>
      </c>
      <c r="D2517">
        <f>MONTH(StockData[[#This Row],[DATE]])</f>
        <v>12</v>
      </c>
      <c r="E2517">
        <v>2025</v>
      </c>
      <c r="F2517" t="s">
        <v>231</v>
      </c>
      <c r="G2517" t="str">
        <f>"Q"&amp;ROUNDUP(StockData[[#This Row],[Month Number]]/3,0)</f>
        <v>Q4</v>
      </c>
      <c r="H2517" s="1" t="s">
        <v>2069</v>
      </c>
      <c r="I2517" s="1" t="s">
        <v>1566</v>
      </c>
      <c r="J2517" t="s">
        <v>30</v>
      </c>
      <c r="K2517">
        <v>250.6</v>
      </c>
      <c r="L2517">
        <v>257.13</v>
      </c>
      <c r="M2517">
        <v>250.55</v>
      </c>
      <c r="N2517">
        <v>250.17</v>
      </c>
      <c r="O2517">
        <v>254.2</v>
      </c>
      <c r="P2517">
        <v>254.69</v>
      </c>
      <c r="Q2517">
        <v>255.04</v>
      </c>
      <c r="R2517">
        <v>17215454</v>
      </c>
      <c r="S2517">
        <v>4390617606.7200003</v>
      </c>
      <c r="T2517">
        <v>139700</v>
      </c>
      <c r="U2517">
        <v>6161617</v>
      </c>
      <c r="V2517">
        <v>35.79</v>
      </c>
      <c r="W2517" s="3">
        <f>StockData[[#This Row],[CLOSE]]-StockData[[#This Row],[PREV. CLOSE]]</f>
        <v>4.5200000000000102</v>
      </c>
      <c r="X2517" s="2">
        <f>IFERROR((StockData[[#This Row],[CLOSE]]-StockData[[#This Row],[PREV. CLOSE]])/StockData[[#This Row],[PREV. CLOSE]],0)</f>
        <v>1.8067713954510973E-2</v>
      </c>
      <c r="Y2517" t="str">
        <f>IF(StockData[[#This Row],[Daily Return %]]&gt;0,"Gain",IF(StockData[[#This Row],[Daily Return %]]&lt;0,"Loss","No Change"))</f>
        <v>Gain</v>
      </c>
    </row>
    <row r="2518" spans="1:25" x14ac:dyDescent="0.3">
      <c r="A2518" s="1">
        <v>45995</v>
      </c>
      <c r="B2518" s="1" t="s">
        <v>2565</v>
      </c>
      <c r="C2518" s="1" t="s">
        <v>274</v>
      </c>
      <c r="D2518">
        <f>MONTH(StockData[[#This Row],[DATE]])</f>
        <v>12</v>
      </c>
      <c r="E2518">
        <v>2025</v>
      </c>
      <c r="F2518" t="s">
        <v>231</v>
      </c>
      <c r="G2518" t="str">
        <f>"Q"&amp;ROUNDUP(StockData[[#This Row],[Month Number]]/3,0)</f>
        <v>Q4</v>
      </c>
      <c r="H2518" s="1" t="s">
        <v>2069</v>
      </c>
      <c r="I2518" s="1" t="s">
        <v>1566</v>
      </c>
      <c r="J2518" t="s">
        <v>30</v>
      </c>
      <c r="K2518">
        <v>256</v>
      </c>
      <c r="L2518">
        <v>258.8</v>
      </c>
      <c r="M2518">
        <v>255.5</v>
      </c>
      <c r="N2518">
        <v>254.69</v>
      </c>
      <c r="O2518">
        <v>257.3</v>
      </c>
      <c r="P2518">
        <v>256.93</v>
      </c>
      <c r="Q2518">
        <v>257.22000000000003</v>
      </c>
      <c r="R2518">
        <v>10687381</v>
      </c>
      <c r="S2518">
        <v>2748956309.1199999</v>
      </c>
      <c r="T2518">
        <v>89639</v>
      </c>
      <c r="U2518">
        <v>4794097</v>
      </c>
      <c r="V2518">
        <v>44.86</v>
      </c>
      <c r="W2518" s="3">
        <f>StockData[[#This Row],[CLOSE]]-StockData[[#This Row],[PREV. CLOSE]]</f>
        <v>2.2400000000000091</v>
      </c>
      <c r="X2518" s="2">
        <f>IFERROR((StockData[[#This Row],[CLOSE]]-StockData[[#This Row],[PREV. CLOSE]])/StockData[[#This Row],[PREV. CLOSE]],0)</f>
        <v>8.7950056931956847E-3</v>
      </c>
      <c r="Y2518" t="str">
        <f>IF(StockData[[#This Row],[Daily Return %]]&gt;0,"Gain",IF(StockData[[#This Row],[Daily Return %]]&lt;0,"Loss","No Change"))</f>
        <v>Gain</v>
      </c>
    </row>
    <row r="2519" spans="1:25" x14ac:dyDescent="0.3">
      <c r="A2519" s="1">
        <v>45996</v>
      </c>
      <c r="B2519" s="1" t="s">
        <v>2566</v>
      </c>
      <c r="C2519" s="1" t="s">
        <v>274</v>
      </c>
      <c r="D2519">
        <f>MONTH(StockData[[#This Row],[DATE]])</f>
        <v>12</v>
      </c>
      <c r="E2519">
        <v>2025</v>
      </c>
      <c r="F2519" t="s">
        <v>231</v>
      </c>
      <c r="G2519" t="str">
        <f>"Q"&amp;ROUNDUP(StockData[[#This Row],[Month Number]]/3,0)</f>
        <v>Q4</v>
      </c>
      <c r="H2519" s="1" t="s">
        <v>2069</v>
      </c>
      <c r="I2519" s="1" t="s">
        <v>1566</v>
      </c>
      <c r="J2519" t="s">
        <v>30</v>
      </c>
      <c r="K2519">
        <v>258.2</v>
      </c>
      <c r="L2519">
        <v>261.10000000000002</v>
      </c>
      <c r="M2519">
        <v>257.7</v>
      </c>
      <c r="N2519">
        <v>256.93</v>
      </c>
      <c r="O2519">
        <v>259.5</v>
      </c>
      <c r="P2519">
        <v>259.91000000000003</v>
      </c>
      <c r="Q2519">
        <v>259.64999999999998</v>
      </c>
      <c r="R2519">
        <v>7886562</v>
      </c>
      <c r="S2519">
        <v>2047743223.0799999</v>
      </c>
      <c r="T2519">
        <v>88688</v>
      </c>
      <c r="U2519">
        <v>3441443</v>
      </c>
      <c r="V2519">
        <v>43.64</v>
      </c>
      <c r="W2519" s="3">
        <f>StockData[[#This Row],[CLOSE]]-StockData[[#This Row],[PREV. CLOSE]]</f>
        <v>2.9800000000000182</v>
      </c>
      <c r="X2519" s="2">
        <f>IFERROR((StockData[[#This Row],[CLOSE]]-StockData[[#This Row],[PREV. CLOSE]])/StockData[[#This Row],[PREV. CLOSE]],0)</f>
        <v>1.159848986105172E-2</v>
      </c>
      <c r="Y2519" t="str">
        <f>IF(StockData[[#This Row],[Daily Return %]]&gt;0,"Gain",IF(StockData[[#This Row],[Daily Return %]]&lt;0,"Loss","No Change"))</f>
        <v>Gain</v>
      </c>
    </row>
    <row r="2520" spans="1:25" x14ac:dyDescent="0.3">
      <c r="A2520" s="1">
        <v>45999</v>
      </c>
      <c r="B2520" s="1" t="s">
        <v>2567</v>
      </c>
      <c r="C2520" s="1" t="s">
        <v>274</v>
      </c>
      <c r="D2520">
        <f>MONTH(StockData[[#This Row],[DATE]])</f>
        <v>12</v>
      </c>
      <c r="E2520">
        <v>2025</v>
      </c>
      <c r="F2520" t="s">
        <v>231</v>
      </c>
      <c r="G2520" t="str">
        <f>"Q"&amp;ROUNDUP(StockData[[#This Row],[Month Number]]/3,0)</f>
        <v>Q4</v>
      </c>
      <c r="H2520" s="1" t="s">
        <v>2069</v>
      </c>
      <c r="I2520" s="1" t="s">
        <v>1566</v>
      </c>
      <c r="J2520" t="s">
        <v>30</v>
      </c>
      <c r="K2520">
        <v>260.01</v>
      </c>
      <c r="L2520">
        <v>263.07</v>
      </c>
      <c r="M2520">
        <v>259.70999999999998</v>
      </c>
      <c r="N2520">
        <v>259.91000000000003</v>
      </c>
      <c r="O2520">
        <v>260.83</v>
      </c>
      <c r="P2520">
        <v>261.38</v>
      </c>
      <c r="Q2520">
        <v>261.37</v>
      </c>
      <c r="R2520">
        <v>9684253</v>
      </c>
      <c r="S2520">
        <v>2531213128.29</v>
      </c>
      <c r="T2520">
        <v>97906</v>
      </c>
      <c r="U2520">
        <v>3847429</v>
      </c>
      <c r="V2520">
        <v>39.729999999999997</v>
      </c>
      <c r="W2520" s="3">
        <f>StockData[[#This Row],[CLOSE]]-StockData[[#This Row],[PREV. CLOSE]]</f>
        <v>1.4699999999999704</v>
      </c>
      <c r="X2520" s="2">
        <f>IFERROR((StockData[[#This Row],[CLOSE]]-StockData[[#This Row],[PREV. CLOSE]])/StockData[[#This Row],[PREV. CLOSE]],0)</f>
        <v>5.6558039321302385E-3</v>
      </c>
      <c r="Y2520" t="str">
        <f>IF(StockData[[#This Row],[Daily Return %]]&gt;0,"Gain",IF(StockData[[#This Row],[Daily Return %]]&lt;0,"Loss","No Change"))</f>
        <v>Gain</v>
      </c>
    </row>
    <row r="2521" spans="1:25" x14ac:dyDescent="0.3">
      <c r="A2521" s="1">
        <v>46000</v>
      </c>
      <c r="B2521" s="1" t="s">
        <v>2568</v>
      </c>
      <c r="C2521" s="1" t="s">
        <v>274</v>
      </c>
      <c r="D2521">
        <f>MONTH(StockData[[#This Row],[DATE]])</f>
        <v>12</v>
      </c>
      <c r="E2521">
        <v>2025</v>
      </c>
      <c r="F2521" t="s">
        <v>231</v>
      </c>
      <c r="G2521" t="str">
        <f>"Q"&amp;ROUNDUP(StockData[[#This Row],[Month Number]]/3,0)</f>
        <v>Q4</v>
      </c>
      <c r="H2521" s="1" t="s">
        <v>2069</v>
      </c>
      <c r="I2521" s="1" t="s">
        <v>1566</v>
      </c>
      <c r="J2521" t="s">
        <v>30</v>
      </c>
      <c r="K2521">
        <v>261.38</v>
      </c>
      <c r="L2521">
        <v>261.82</v>
      </c>
      <c r="M2521">
        <v>257.05</v>
      </c>
      <c r="N2521">
        <v>261.38</v>
      </c>
      <c r="O2521">
        <v>257.39</v>
      </c>
      <c r="P2521">
        <v>257.41000000000003</v>
      </c>
      <c r="Q2521">
        <v>258.06</v>
      </c>
      <c r="R2521">
        <v>8560580</v>
      </c>
      <c r="S2521">
        <v>2209111934.5900002</v>
      </c>
      <c r="T2521">
        <v>75288</v>
      </c>
      <c r="U2521">
        <v>4721033</v>
      </c>
      <c r="V2521">
        <v>55.15</v>
      </c>
      <c r="W2521" s="3">
        <f>StockData[[#This Row],[CLOSE]]-StockData[[#This Row],[PREV. CLOSE]]</f>
        <v>-3.9699999999999704</v>
      </c>
      <c r="X2521" s="2">
        <f>IFERROR((StockData[[#This Row],[CLOSE]]-StockData[[#This Row],[PREV. CLOSE]])/StockData[[#This Row],[PREV. CLOSE]],0)</f>
        <v>-1.5188614278062479E-2</v>
      </c>
      <c r="Y2521" t="str">
        <f>IF(StockData[[#This Row],[Daily Return %]]&gt;0,"Gain",IF(StockData[[#This Row],[Daily Return %]]&lt;0,"Loss","No Change"))</f>
        <v>Loss</v>
      </c>
    </row>
    <row r="2522" spans="1:25" x14ac:dyDescent="0.3">
      <c r="A2522" s="1">
        <v>46001</v>
      </c>
      <c r="B2522" s="1" t="s">
        <v>2569</v>
      </c>
      <c r="C2522" s="1" t="s">
        <v>274</v>
      </c>
      <c r="D2522">
        <f>MONTH(StockData[[#This Row],[DATE]])</f>
        <v>12</v>
      </c>
      <c r="E2522">
        <v>2025</v>
      </c>
      <c r="F2522" t="s">
        <v>231</v>
      </c>
      <c r="G2522" t="str">
        <f>"Q"&amp;ROUNDUP(StockData[[#This Row],[Month Number]]/3,0)</f>
        <v>Q4</v>
      </c>
      <c r="H2522" s="1" t="s">
        <v>2069</v>
      </c>
      <c r="I2522" s="1" t="s">
        <v>1566</v>
      </c>
      <c r="J2522" t="s">
        <v>30</v>
      </c>
      <c r="K2522">
        <v>258.01</v>
      </c>
      <c r="L2522">
        <v>260.37</v>
      </c>
      <c r="M2522">
        <v>257.25</v>
      </c>
      <c r="N2522">
        <v>257.41000000000003</v>
      </c>
      <c r="O2522">
        <v>257.72000000000003</v>
      </c>
      <c r="P2522">
        <v>257.98</v>
      </c>
      <c r="Q2522">
        <v>258.58</v>
      </c>
      <c r="R2522">
        <v>7944200</v>
      </c>
      <c r="S2522">
        <v>2054179577.78</v>
      </c>
      <c r="T2522">
        <v>74001</v>
      </c>
      <c r="U2522">
        <v>5005753</v>
      </c>
      <c r="V2522">
        <v>63.01</v>
      </c>
      <c r="W2522" s="3">
        <f>StockData[[#This Row],[CLOSE]]-StockData[[#This Row],[PREV. CLOSE]]</f>
        <v>0.56999999999999318</v>
      </c>
      <c r="X2522" s="2">
        <f>IFERROR((StockData[[#This Row],[CLOSE]]-StockData[[#This Row],[PREV. CLOSE]])/StockData[[#This Row],[PREV. CLOSE]],0)</f>
        <v>2.2143661862398241E-3</v>
      </c>
      <c r="Y2522" t="str">
        <f>IF(StockData[[#This Row],[Daily Return %]]&gt;0,"Gain",IF(StockData[[#This Row],[Daily Return %]]&lt;0,"Loss","No Change"))</f>
        <v>Gain</v>
      </c>
    </row>
    <row r="2523" spans="1:25" x14ac:dyDescent="0.3">
      <c r="A2523" s="1">
        <v>46002</v>
      </c>
      <c r="B2523" s="1" t="s">
        <v>2570</v>
      </c>
      <c r="C2523" s="1" t="s">
        <v>274</v>
      </c>
      <c r="D2523">
        <f>MONTH(StockData[[#This Row],[DATE]])</f>
        <v>12</v>
      </c>
      <c r="E2523">
        <v>2025</v>
      </c>
      <c r="F2523" t="s">
        <v>231</v>
      </c>
      <c r="G2523" t="str">
        <f>"Q"&amp;ROUNDUP(StockData[[#This Row],[Month Number]]/3,0)</f>
        <v>Q4</v>
      </c>
      <c r="H2523" s="1" t="s">
        <v>2069</v>
      </c>
      <c r="I2523" s="1" t="s">
        <v>1566</v>
      </c>
      <c r="J2523" t="s">
        <v>30</v>
      </c>
      <c r="K2523">
        <v>258.31</v>
      </c>
      <c r="L2523">
        <v>259.98</v>
      </c>
      <c r="M2523">
        <v>257.72000000000003</v>
      </c>
      <c r="N2523">
        <v>257.98</v>
      </c>
      <c r="O2523">
        <v>259.2</v>
      </c>
      <c r="P2523">
        <v>259.25</v>
      </c>
      <c r="Q2523">
        <v>259.05</v>
      </c>
      <c r="R2523">
        <v>6473376</v>
      </c>
      <c r="S2523">
        <v>1676896986.46</v>
      </c>
      <c r="T2523">
        <v>64064</v>
      </c>
      <c r="U2523">
        <v>3856771</v>
      </c>
      <c r="V2523">
        <v>59.58</v>
      </c>
      <c r="W2523" s="3">
        <f>StockData[[#This Row],[CLOSE]]-StockData[[#This Row],[PREV. CLOSE]]</f>
        <v>1.2699999999999818</v>
      </c>
      <c r="X2523" s="2">
        <f>IFERROR((StockData[[#This Row],[CLOSE]]-StockData[[#This Row],[PREV. CLOSE]])/StockData[[#This Row],[PREV. CLOSE]],0)</f>
        <v>4.9228622373826718E-3</v>
      </c>
      <c r="Y2523" t="str">
        <f>IF(StockData[[#This Row],[Daily Return %]]&gt;0,"Gain",IF(StockData[[#This Row],[Daily Return %]]&lt;0,"Loss","No Change"))</f>
        <v>Gain</v>
      </c>
    </row>
    <row r="2524" spans="1:25" x14ac:dyDescent="0.3">
      <c r="A2524" s="1">
        <v>46003</v>
      </c>
      <c r="B2524" s="1" t="s">
        <v>2571</v>
      </c>
      <c r="C2524" s="1" t="s">
        <v>274</v>
      </c>
      <c r="D2524">
        <f>MONTH(StockData[[#This Row],[DATE]])</f>
        <v>12</v>
      </c>
      <c r="E2524">
        <v>2025</v>
      </c>
      <c r="F2524" t="s">
        <v>231</v>
      </c>
      <c r="G2524" t="str">
        <f>"Q"&amp;ROUNDUP(StockData[[#This Row],[Month Number]]/3,0)</f>
        <v>Q4</v>
      </c>
      <c r="H2524" s="1" t="s">
        <v>2069</v>
      </c>
      <c r="I2524" s="1" t="s">
        <v>1566</v>
      </c>
      <c r="J2524" t="s">
        <v>30</v>
      </c>
      <c r="K2524">
        <v>259.5</v>
      </c>
      <c r="L2524">
        <v>260.82</v>
      </c>
      <c r="M2524">
        <v>257.36</v>
      </c>
      <c r="N2524">
        <v>259.25</v>
      </c>
      <c r="O2524">
        <v>260.5</v>
      </c>
      <c r="P2524">
        <v>260.60000000000002</v>
      </c>
      <c r="Q2524">
        <v>259.58999999999997</v>
      </c>
      <c r="R2524">
        <v>4008271</v>
      </c>
      <c r="S2524">
        <v>1040491549.05</v>
      </c>
      <c r="T2524">
        <v>59594</v>
      </c>
      <c r="U2524">
        <v>1929843</v>
      </c>
      <c r="V2524">
        <v>48.15</v>
      </c>
      <c r="W2524" s="3">
        <f>StockData[[#This Row],[CLOSE]]-StockData[[#This Row],[PREV. CLOSE]]</f>
        <v>1.3500000000000227</v>
      </c>
      <c r="X2524" s="2">
        <f>IFERROR((StockData[[#This Row],[CLOSE]]-StockData[[#This Row],[PREV. CLOSE]])/StockData[[#This Row],[PREV. CLOSE]],0)</f>
        <v>5.2073288331727008E-3</v>
      </c>
      <c r="Y2524" t="str">
        <f>IF(StockData[[#This Row],[Daily Return %]]&gt;0,"Gain",IF(StockData[[#This Row],[Daily Return %]]&lt;0,"Loss","No Change"))</f>
        <v>Gain</v>
      </c>
    </row>
    <row r="2525" spans="1:25" x14ac:dyDescent="0.3">
      <c r="A2525" s="1">
        <v>46006</v>
      </c>
      <c r="B2525" s="1" t="s">
        <v>2572</v>
      </c>
      <c r="C2525" s="1" t="s">
        <v>274</v>
      </c>
      <c r="D2525">
        <f>MONTH(StockData[[#This Row],[DATE]])</f>
        <v>12</v>
      </c>
      <c r="E2525">
        <v>2025</v>
      </c>
      <c r="F2525" t="s">
        <v>231</v>
      </c>
      <c r="G2525" t="str">
        <f>"Q"&amp;ROUNDUP(StockData[[#This Row],[Month Number]]/3,0)</f>
        <v>Q4</v>
      </c>
      <c r="H2525" s="1" t="s">
        <v>2069</v>
      </c>
      <c r="I2525" s="1" t="s">
        <v>1566</v>
      </c>
      <c r="J2525" t="s">
        <v>30</v>
      </c>
      <c r="K2525">
        <v>259.99</v>
      </c>
      <c r="L2525">
        <v>262.5</v>
      </c>
      <c r="M2525">
        <v>258.54000000000002</v>
      </c>
      <c r="N2525">
        <v>260.60000000000002</v>
      </c>
      <c r="O2525">
        <v>262.5</v>
      </c>
      <c r="P2525">
        <v>261.74</v>
      </c>
      <c r="Q2525">
        <v>260.73</v>
      </c>
      <c r="R2525">
        <v>4023911</v>
      </c>
      <c r="S2525">
        <v>1049146180.83</v>
      </c>
      <c r="T2525">
        <v>65233</v>
      </c>
      <c r="U2525">
        <v>1644809</v>
      </c>
      <c r="V2525">
        <v>40.880000000000003</v>
      </c>
      <c r="W2525" s="3">
        <f>StockData[[#This Row],[CLOSE]]-StockData[[#This Row],[PREV. CLOSE]]</f>
        <v>1.1399999999999864</v>
      </c>
      <c r="X2525" s="2">
        <f>IFERROR((StockData[[#This Row],[CLOSE]]-StockData[[#This Row],[PREV. CLOSE]])/StockData[[#This Row],[PREV. CLOSE]],0)</f>
        <v>4.3745203376822188E-3</v>
      </c>
      <c r="Y2525" t="str">
        <f>IF(StockData[[#This Row],[Daily Return %]]&gt;0,"Gain",IF(StockData[[#This Row],[Daily Return %]]&lt;0,"Loss","No Change"))</f>
        <v>Gain</v>
      </c>
    </row>
    <row r="2526" spans="1:25" x14ac:dyDescent="0.3">
      <c r="A2526" s="1">
        <v>46007</v>
      </c>
      <c r="B2526" s="1" t="s">
        <v>2573</v>
      </c>
      <c r="C2526" s="1" t="s">
        <v>274</v>
      </c>
      <c r="D2526">
        <f>MONTH(StockData[[#This Row],[DATE]])</f>
        <v>12</v>
      </c>
      <c r="E2526">
        <v>2025</v>
      </c>
      <c r="F2526" t="s">
        <v>231</v>
      </c>
      <c r="G2526" t="str">
        <f>"Q"&amp;ROUNDUP(StockData[[#This Row],[Month Number]]/3,0)</f>
        <v>Q4</v>
      </c>
      <c r="H2526" s="1" t="s">
        <v>2069</v>
      </c>
      <c r="I2526" s="1" t="s">
        <v>1566</v>
      </c>
      <c r="J2526" t="s">
        <v>30</v>
      </c>
      <c r="K2526">
        <v>261.74</v>
      </c>
      <c r="L2526">
        <v>261.75</v>
      </c>
      <c r="M2526">
        <v>258.8</v>
      </c>
      <c r="N2526">
        <v>261.74</v>
      </c>
      <c r="O2526">
        <v>259.3</v>
      </c>
      <c r="P2526">
        <v>259.22000000000003</v>
      </c>
      <c r="Q2526">
        <v>259.93</v>
      </c>
      <c r="R2526">
        <v>2982041</v>
      </c>
      <c r="S2526">
        <v>775120420.89999998</v>
      </c>
      <c r="T2526">
        <v>52058</v>
      </c>
      <c r="U2526">
        <v>1535105</v>
      </c>
      <c r="V2526">
        <v>51.48</v>
      </c>
      <c r="W2526" s="3">
        <f>StockData[[#This Row],[CLOSE]]-StockData[[#This Row],[PREV. CLOSE]]</f>
        <v>-2.5199999999999818</v>
      </c>
      <c r="X2526" s="2">
        <f>IFERROR((StockData[[#This Row],[CLOSE]]-StockData[[#This Row],[PREV. CLOSE]])/StockData[[#This Row],[PREV. CLOSE]],0)</f>
        <v>-9.6278749904484661E-3</v>
      </c>
      <c r="Y2526" t="str">
        <f>IF(StockData[[#This Row],[Daily Return %]]&gt;0,"Gain",IF(StockData[[#This Row],[Daily Return %]]&lt;0,"Loss","No Change"))</f>
        <v>Loss</v>
      </c>
    </row>
    <row r="2527" spans="1:25" x14ac:dyDescent="0.3">
      <c r="A2527" s="1">
        <v>46008</v>
      </c>
      <c r="B2527" s="1" t="s">
        <v>2574</v>
      </c>
      <c r="C2527" s="1" t="s">
        <v>274</v>
      </c>
      <c r="D2527">
        <f>MONTH(StockData[[#This Row],[DATE]])</f>
        <v>12</v>
      </c>
      <c r="E2527">
        <v>2025</v>
      </c>
      <c r="F2527" t="s">
        <v>231</v>
      </c>
      <c r="G2527" t="str">
        <f>"Q"&amp;ROUNDUP(StockData[[#This Row],[Month Number]]/3,0)</f>
        <v>Q4</v>
      </c>
      <c r="H2527" s="1" t="s">
        <v>2069</v>
      </c>
      <c r="I2527" s="1" t="s">
        <v>1566</v>
      </c>
      <c r="J2527" t="s">
        <v>30</v>
      </c>
      <c r="K2527">
        <v>259</v>
      </c>
      <c r="L2527">
        <v>262.13</v>
      </c>
      <c r="M2527">
        <v>258.31</v>
      </c>
      <c r="N2527">
        <v>259.22000000000003</v>
      </c>
      <c r="O2527">
        <v>261.2</v>
      </c>
      <c r="P2527">
        <v>261.14</v>
      </c>
      <c r="Q2527">
        <v>260.93</v>
      </c>
      <c r="R2527">
        <v>4923276</v>
      </c>
      <c r="S2527">
        <v>1284606197.55</v>
      </c>
      <c r="T2527">
        <v>58007</v>
      </c>
      <c r="U2527">
        <v>2816621</v>
      </c>
      <c r="V2527">
        <v>57.21</v>
      </c>
      <c r="W2527" s="3">
        <f>StockData[[#This Row],[CLOSE]]-StockData[[#This Row],[PREV. CLOSE]]</f>
        <v>1.9199999999999591</v>
      </c>
      <c r="X2527" s="2">
        <f>IFERROR((StockData[[#This Row],[CLOSE]]-StockData[[#This Row],[PREV. CLOSE]])/StockData[[#This Row],[PREV. CLOSE]],0)</f>
        <v>7.4068358922921027E-3</v>
      </c>
      <c r="Y2527" t="str">
        <f>IF(StockData[[#This Row],[Daily Return %]]&gt;0,"Gain",IF(StockData[[#This Row],[Daily Return %]]&lt;0,"Loss","No Change"))</f>
        <v>Gain</v>
      </c>
    </row>
    <row r="2528" spans="1:25" x14ac:dyDescent="0.3">
      <c r="A2528" s="1">
        <v>46009</v>
      </c>
      <c r="B2528" s="1" t="s">
        <v>2575</v>
      </c>
      <c r="C2528" s="1" t="s">
        <v>274</v>
      </c>
      <c r="D2528">
        <f>MONTH(StockData[[#This Row],[DATE]])</f>
        <v>12</v>
      </c>
      <c r="E2528">
        <v>2025</v>
      </c>
      <c r="F2528" t="s">
        <v>231</v>
      </c>
      <c r="G2528" t="str">
        <f>"Q"&amp;ROUNDUP(StockData[[#This Row],[Month Number]]/3,0)</f>
        <v>Q4</v>
      </c>
      <c r="H2528" s="1" t="s">
        <v>2069</v>
      </c>
      <c r="I2528" s="1" t="s">
        <v>1566</v>
      </c>
      <c r="J2528" t="s">
        <v>30</v>
      </c>
      <c r="K2528">
        <v>261.18</v>
      </c>
      <c r="L2528">
        <v>264.99</v>
      </c>
      <c r="M2528">
        <v>261</v>
      </c>
      <c r="N2528">
        <v>261.14</v>
      </c>
      <c r="O2528">
        <v>264.08999999999997</v>
      </c>
      <c r="P2528">
        <v>263.85000000000002</v>
      </c>
      <c r="Q2528">
        <v>263.42</v>
      </c>
      <c r="R2528">
        <v>9008412</v>
      </c>
      <c r="S2528">
        <v>2373012170.6799998</v>
      </c>
      <c r="T2528">
        <v>81183</v>
      </c>
      <c r="U2528">
        <v>3828431</v>
      </c>
      <c r="V2528">
        <v>42.5</v>
      </c>
      <c r="W2528" s="3">
        <f>StockData[[#This Row],[CLOSE]]-StockData[[#This Row],[PREV. CLOSE]]</f>
        <v>2.7100000000000364</v>
      </c>
      <c r="X2528" s="2">
        <f>IFERROR((StockData[[#This Row],[CLOSE]]-StockData[[#This Row],[PREV. CLOSE]])/StockData[[#This Row],[PREV. CLOSE]],0)</f>
        <v>1.037757524699409E-2</v>
      </c>
      <c r="Y2528" t="str">
        <f>IF(StockData[[#This Row],[Daily Return %]]&gt;0,"Gain",IF(StockData[[#This Row],[Daily Return %]]&lt;0,"Loss","No Change"))</f>
        <v>Gain</v>
      </c>
    </row>
    <row r="2529" spans="1:25" x14ac:dyDescent="0.3">
      <c r="A2529" s="1">
        <v>46010</v>
      </c>
      <c r="B2529" s="1" t="s">
        <v>2576</v>
      </c>
      <c r="C2529" s="1" t="s">
        <v>274</v>
      </c>
      <c r="D2529">
        <f>MONTH(StockData[[#This Row],[DATE]])</f>
        <v>12</v>
      </c>
      <c r="E2529">
        <v>2025</v>
      </c>
      <c r="F2529" t="s">
        <v>231</v>
      </c>
      <c r="G2529" t="str">
        <f>"Q"&amp;ROUNDUP(StockData[[#This Row],[Month Number]]/3,0)</f>
        <v>Q4</v>
      </c>
      <c r="H2529" s="1" t="s">
        <v>2069</v>
      </c>
      <c r="I2529" s="1" t="s">
        <v>1566</v>
      </c>
      <c r="J2529" t="s">
        <v>30</v>
      </c>
      <c r="K2529">
        <v>267</v>
      </c>
      <c r="L2529">
        <v>267</v>
      </c>
      <c r="M2529">
        <v>263.3</v>
      </c>
      <c r="N2529">
        <v>263.85000000000002</v>
      </c>
      <c r="O2529">
        <v>264.17</v>
      </c>
      <c r="P2529">
        <v>264.45</v>
      </c>
      <c r="Q2529">
        <v>264.63</v>
      </c>
      <c r="R2529">
        <v>12750745</v>
      </c>
      <c r="S2529">
        <v>3374204540.7399998</v>
      </c>
      <c r="T2529">
        <v>65906</v>
      </c>
      <c r="U2529">
        <v>7888142</v>
      </c>
      <c r="V2529">
        <v>61.86</v>
      </c>
      <c r="W2529" s="3">
        <f>StockData[[#This Row],[CLOSE]]-StockData[[#This Row],[PREV. CLOSE]]</f>
        <v>0.59999999999996589</v>
      </c>
      <c r="X2529" s="2">
        <f>IFERROR((StockData[[#This Row],[CLOSE]]-StockData[[#This Row],[PREV. CLOSE]])/StockData[[#This Row],[PREV. CLOSE]],0)</f>
        <v>2.2740193291641685E-3</v>
      </c>
      <c r="Y2529" t="str">
        <f>IF(StockData[[#This Row],[Daily Return %]]&gt;0,"Gain",IF(StockData[[#This Row],[Daily Return %]]&lt;0,"Loss","No Change"))</f>
        <v>Gain</v>
      </c>
    </row>
    <row r="2530" spans="1:25" x14ac:dyDescent="0.3">
      <c r="A2530" s="1">
        <v>46013</v>
      </c>
      <c r="B2530" s="1" t="s">
        <v>2577</v>
      </c>
      <c r="C2530" s="1" t="s">
        <v>274</v>
      </c>
      <c r="D2530">
        <f>MONTH(StockData[[#This Row],[DATE]])</f>
        <v>12</v>
      </c>
      <c r="E2530">
        <v>2025</v>
      </c>
      <c r="F2530" t="s">
        <v>231</v>
      </c>
      <c r="G2530" t="str">
        <f>"Q"&amp;ROUNDUP(StockData[[#This Row],[Month Number]]/3,0)</f>
        <v>Q4</v>
      </c>
      <c r="H2530" s="1" t="s">
        <v>2069</v>
      </c>
      <c r="I2530" s="1" t="s">
        <v>1566</v>
      </c>
      <c r="J2530" t="s">
        <v>30</v>
      </c>
      <c r="K2530">
        <v>267.51</v>
      </c>
      <c r="L2530">
        <v>273.10000000000002</v>
      </c>
      <c r="M2530">
        <v>266.8</v>
      </c>
      <c r="N2530">
        <v>264.45</v>
      </c>
      <c r="O2530">
        <v>272.64999999999998</v>
      </c>
      <c r="P2530">
        <v>272.67</v>
      </c>
      <c r="Q2530">
        <v>271.27999999999997</v>
      </c>
      <c r="R2530">
        <v>14651313</v>
      </c>
      <c r="S2530">
        <v>3974561865.5500002</v>
      </c>
      <c r="T2530">
        <v>142390</v>
      </c>
      <c r="U2530">
        <v>6306729</v>
      </c>
      <c r="V2530">
        <v>43.05</v>
      </c>
      <c r="W2530" s="3">
        <f>StockData[[#This Row],[CLOSE]]-StockData[[#This Row],[PREV. CLOSE]]</f>
        <v>8.2200000000000273</v>
      </c>
      <c r="X2530" s="2">
        <f>IFERROR((StockData[[#This Row],[CLOSE]]-StockData[[#This Row],[PREV. CLOSE]])/StockData[[#This Row],[PREV. CLOSE]],0)</f>
        <v>3.1083380601247976E-2</v>
      </c>
      <c r="Y2530" t="str">
        <f>IF(StockData[[#This Row],[Daily Return %]]&gt;0,"Gain",IF(StockData[[#This Row],[Daily Return %]]&lt;0,"Loss","No Change"))</f>
        <v>Gain</v>
      </c>
    </row>
    <row r="2531" spans="1:25" x14ac:dyDescent="0.3">
      <c r="A2531" s="1">
        <v>46014</v>
      </c>
      <c r="B2531" s="1" t="s">
        <v>2578</v>
      </c>
      <c r="C2531" s="1" t="s">
        <v>274</v>
      </c>
      <c r="D2531">
        <f>MONTH(StockData[[#This Row],[DATE]])</f>
        <v>12</v>
      </c>
      <c r="E2531">
        <v>2025</v>
      </c>
      <c r="F2531" t="s">
        <v>231</v>
      </c>
      <c r="G2531" t="str">
        <f>"Q"&amp;ROUNDUP(StockData[[#This Row],[Month Number]]/3,0)</f>
        <v>Q4</v>
      </c>
      <c r="H2531" s="1" t="s">
        <v>2069</v>
      </c>
      <c r="I2531" s="1" t="s">
        <v>1566</v>
      </c>
      <c r="J2531" t="s">
        <v>30</v>
      </c>
      <c r="K2531">
        <v>272</v>
      </c>
      <c r="L2531">
        <v>272.48</v>
      </c>
      <c r="M2531">
        <v>270.20999999999998</v>
      </c>
      <c r="N2531">
        <v>272.67</v>
      </c>
      <c r="O2531">
        <v>271.3</v>
      </c>
      <c r="P2531">
        <v>271.39999999999998</v>
      </c>
      <c r="Q2531">
        <v>271.27999999999997</v>
      </c>
      <c r="R2531">
        <v>7572420</v>
      </c>
      <c r="S2531">
        <v>2054246039.73</v>
      </c>
      <c r="T2531">
        <v>75683</v>
      </c>
      <c r="U2531">
        <v>3702148</v>
      </c>
      <c r="V2531">
        <v>48.89</v>
      </c>
      <c r="W2531" s="3">
        <f>StockData[[#This Row],[CLOSE]]-StockData[[#This Row],[PREV. CLOSE]]</f>
        <v>-1.2700000000000387</v>
      </c>
      <c r="X2531" s="2">
        <f>IFERROR((StockData[[#This Row],[CLOSE]]-StockData[[#This Row],[PREV. CLOSE]])/StockData[[#This Row],[PREV. CLOSE]],0)</f>
        <v>-4.6576447720689425E-3</v>
      </c>
      <c r="Y2531" t="str">
        <f>IF(StockData[[#This Row],[Daily Return %]]&gt;0,"Gain",IF(StockData[[#This Row],[Daily Return %]]&lt;0,"Loss","No Change"))</f>
        <v>Loss</v>
      </c>
    </row>
    <row r="2532" spans="1:25" x14ac:dyDescent="0.3">
      <c r="A2532" s="1">
        <v>46015</v>
      </c>
      <c r="B2532" s="1" t="s">
        <v>2579</v>
      </c>
      <c r="C2532" s="1" t="s">
        <v>274</v>
      </c>
      <c r="D2532">
        <f>MONTH(StockData[[#This Row],[DATE]])</f>
        <v>12</v>
      </c>
      <c r="E2532">
        <v>2025</v>
      </c>
      <c r="F2532" t="s">
        <v>231</v>
      </c>
      <c r="G2532" t="str">
        <f>"Q"&amp;ROUNDUP(StockData[[#This Row],[Month Number]]/3,0)</f>
        <v>Q4</v>
      </c>
      <c r="H2532" s="1" t="s">
        <v>2069</v>
      </c>
      <c r="I2532" s="1" t="s">
        <v>1566</v>
      </c>
      <c r="J2532" t="s">
        <v>30</v>
      </c>
      <c r="K2532">
        <v>270.94</v>
      </c>
      <c r="L2532">
        <v>270.98</v>
      </c>
      <c r="M2532">
        <v>267.2</v>
      </c>
      <c r="N2532">
        <v>271.39999999999998</v>
      </c>
      <c r="O2532">
        <v>268.14</v>
      </c>
      <c r="P2532">
        <v>268.06</v>
      </c>
      <c r="Q2532">
        <v>268.42</v>
      </c>
      <c r="R2532">
        <v>4694861</v>
      </c>
      <c r="S2532">
        <v>1260216493.01</v>
      </c>
      <c r="T2532">
        <v>62692</v>
      </c>
      <c r="U2532">
        <v>2082964</v>
      </c>
      <c r="V2532">
        <v>44.37</v>
      </c>
      <c r="W2532" s="3">
        <f>StockData[[#This Row],[CLOSE]]-StockData[[#This Row],[PREV. CLOSE]]</f>
        <v>-3.339999999999975</v>
      </c>
      <c r="X2532" s="2">
        <f>IFERROR((StockData[[#This Row],[CLOSE]]-StockData[[#This Row],[PREV. CLOSE]])/StockData[[#This Row],[PREV. CLOSE]],0)</f>
        <v>-1.2306558585114131E-2</v>
      </c>
      <c r="Y2532" t="str">
        <f>IF(StockData[[#This Row],[Daily Return %]]&gt;0,"Gain",IF(StockData[[#This Row],[Daily Return %]]&lt;0,"Loss","No Change"))</f>
        <v>Loss</v>
      </c>
    </row>
    <row r="2533" spans="1:25" x14ac:dyDescent="0.3">
      <c r="A2533" s="1">
        <v>46017</v>
      </c>
      <c r="B2533" s="1" t="s">
        <v>2580</v>
      </c>
      <c r="C2533" s="1" t="s">
        <v>274</v>
      </c>
      <c r="D2533">
        <f>MONTH(StockData[[#This Row],[DATE]])</f>
        <v>12</v>
      </c>
      <c r="E2533">
        <v>2025</v>
      </c>
      <c r="F2533" t="s">
        <v>231</v>
      </c>
      <c r="G2533" t="str">
        <f>"Q"&amp;ROUNDUP(StockData[[#This Row],[Month Number]]/3,0)</f>
        <v>Q4</v>
      </c>
      <c r="H2533" s="1" t="s">
        <v>2069</v>
      </c>
      <c r="I2533" s="1" t="s">
        <v>1566</v>
      </c>
      <c r="J2533" t="s">
        <v>30</v>
      </c>
      <c r="K2533">
        <v>267.2</v>
      </c>
      <c r="L2533">
        <v>268.88</v>
      </c>
      <c r="M2533">
        <v>265.74</v>
      </c>
      <c r="N2533">
        <v>268.06</v>
      </c>
      <c r="O2533">
        <v>266.25</v>
      </c>
      <c r="P2533">
        <v>266.3</v>
      </c>
      <c r="Q2533">
        <v>267.13</v>
      </c>
      <c r="R2533">
        <v>2899112</v>
      </c>
      <c r="S2533">
        <v>774429567.76999998</v>
      </c>
      <c r="T2533">
        <v>52478</v>
      </c>
      <c r="U2533">
        <v>1237350</v>
      </c>
      <c r="V2533">
        <v>42.68</v>
      </c>
      <c r="W2533" s="3">
        <f>StockData[[#This Row],[CLOSE]]-StockData[[#This Row],[PREV. CLOSE]]</f>
        <v>-1.7599999999999909</v>
      </c>
      <c r="X2533" s="2">
        <f>IFERROR((StockData[[#This Row],[CLOSE]]-StockData[[#This Row],[PREV. CLOSE]])/StockData[[#This Row],[PREV. CLOSE]],0)</f>
        <v>-6.5656942475564835E-3</v>
      </c>
      <c r="Y2533" t="str">
        <f>IF(StockData[[#This Row],[Daily Return %]]&gt;0,"Gain",IF(StockData[[#This Row],[Daily Return %]]&lt;0,"Loss","No Change"))</f>
        <v>Loss</v>
      </c>
    </row>
    <row r="2534" spans="1:25" x14ac:dyDescent="0.3">
      <c r="A2534" s="1">
        <v>46020</v>
      </c>
      <c r="B2534" s="1" t="s">
        <v>2581</v>
      </c>
      <c r="C2534" s="1" t="s">
        <v>274</v>
      </c>
      <c r="D2534">
        <f>MONTH(StockData[[#This Row],[DATE]])</f>
        <v>12</v>
      </c>
      <c r="E2534">
        <v>2025</v>
      </c>
      <c r="F2534" t="s">
        <v>231</v>
      </c>
      <c r="G2534" t="str">
        <f>"Q"&amp;ROUNDUP(StockData[[#This Row],[Month Number]]/3,0)</f>
        <v>Q4</v>
      </c>
      <c r="H2534" s="1" t="s">
        <v>2069</v>
      </c>
      <c r="I2534" s="1" t="s">
        <v>1566</v>
      </c>
      <c r="J2534" t="s">
        <v>30</v>
      </c>
      <c r="K2534">
        <v>265.99</v>
      </c>
      <c r="L2534">
        <v>267.39</v>
      </c>
      <c r="M2534">
        <v>263.60000000000002</v>
      </c>
      <c r="N2534">
        <v>266.3</v>
      </c>
      <c r="O2534">
        <v>264.25</v>
      </c>
      <c r="P2534">
        <v>264.24</v>
      </c>
      <c r="Q2534">
        <v>265.56</v>
      </c>
      <c r="R2534">
        <v>3755074</v>
      </c>
      <c r="S2534">
        <v>997214908.57000005</v>
      </c>
      <c r="T2534">
        <v>52279</v>
      </c>
      <c r="U2534">
        <v>1798142</v>
      </c>
      <c r="V2534">
        <v>47.89</v>
      </c>
      <c r="W2534" s="3">
        <f>StockData[[#This Row],[CLOSE]]-StockData[[#This Row],[PREV. CLOSE]]</f>
        <v>-2.0600000000000023</v>
      </c>
      <c r="X2534" s="2">
        <f>IFERROR((StockData[[#This Row],[CLOSE]]-StockData[[#This Row],[PREV. CLOSE]])/StockData[[#This Row],[PREV. CLOSE]],0)</f>
        <v>-7.7356365001877668E-3</v>
      </c>
      <c r="Y2534" t="str">
        <f>IF(StockData[[#This Row],[Daily Return %]]&gt;0,"Gain",IF(StockData[[#This Row],[Daily Return %]]&lt;0,"Loss","No Change"))</f>
        <v>Loss</v>
      </c>
    </row>
    <row r="2535" spans="1:25" x14ac:dyDescent="0.3">
      <c r="A2535" s="1">
        <v>46021</v>
      </c>
      <c r="B2535" s="1" t="s">
        <v>2582</v>
      </c>
      <c r="C2535" s="1" t="s">
        <v>274</v>
      </c>
      <c r="D2535">
        <f>MONTH(StockData[[#This Row],[DATE]])</f>
        <v>12</v>
      </c>
      <c r="E2535">
        <v>2025</v>
      </c>
      <c r="F2535" t="s">
        <v>231</v>
      </c>
      <c r="G2535" t="str">
        <f>"Q"&amp;ROUNDUP(StockData[[#This Row],[Month Number]]/3,0)</f>
        <v>Q4</v>
      </c>
      <c r="H2535" s="1" t="s">
        <v>2069</v>
      </c>
      <c r="I2535" s="1" t="s">
        <v>1566</v>
      </c>
      <c r="J2535" t="s">
        <v>30</v>
      </c>
      <c r="K2535">
        <v>264</v>
      </c>
      <c r="L2535">
        <v>264.72000000000003</v>
      </c>
      <c r="M2535">
        <v>263.02</v>
      </c>
      <c r="N2535">
        <v>264.24</v>
      </c>
      <c r="O2535">
        <v>264.31</v>
      </c>
      <c r="P2535">
        <v>263.64999999999998</v>
      </c>
      <c r="Q2535">
        <v>263.83</v>
      </c>
      <c r="R2535">
        <v>5117699</v>
      </c>
      <c r="S2535">
        <v>1350221200.72</v>
      </c>
      <c r="T2535">
        <v>75947</v>
      </c>
      <c r="U2535">
        <v>3114084</v>
      </c>
      <c r="V2535">
        <v>60.85</v>
      </c>
      <c r="W2535" s="3">
        <f>StockData[[#This Row],[CLOSE]]-StockData[[#This Row],[PREV. CLOSE]]</f>
        <v>-0.59000000000003183</v>
      </c>
      <c r="X2535" s="2">
        <f>IFERROR((StockData[[#This Row],[CLOSE]]-StockData[[#This Row],[PREV. CLOSE]])/StockData[[#This Row],[PREV. CLOSE]],0)</f>
        <v>-2.2328186497125031E-3</v>
      </c>
      <c r="Y2535" t="str">
        <f>IF(StockData[[#This Row],[Daily Return %]]&gt;0,"Gain",IF(StockData[[#This Row],[Daily Return %]]&lt;0,"Loss","No Change"))</f>
        <v>Loss</v>
      </c>
    </row>
    <row r="2536" spans="1:25" x14ac:dyDescent="0.3">
      <c r="A2536" s="1">
        <v>46022</v>
      </c>
      <c r="B2536" s="1" t="s">
        <v>2583</v>
      </c>
      <c r="C2536" s="1" t="s">
        <v>274</v>
      </c>
      <c r="D2536">
        <f>MONTH(StockData[[#This Row],[DATE]])</f>
        <v>12</v>
      </c>
      <c r="E2536">
        <v>2025</v>
      </c>
      <c r="F2536" t="s">
        <v>231</v>
      </c>
      <c r="G2536" t="str">
        <f>"Q"&amp;ROUNDUP(StockData[[#This Row],[Month Number]]/3,0)</f>
        <v>Q4</v>
      </c>
      <c r="H2536" s="1" t="s">
        <v>2069</v>
      </c>
      <c r="I2536" s="1" t="s">
        <v>1566</v>
      </c>
      <c r="J2536" t="s">
        <v>30</v>
      </c>
      <c r="K2536">
        <v>264</v>
      </c>
      <c r="L2536">
        <v>264.60000000000002</v>
      </c>
      <c r="M2536">
        <v>261.26</v>
      </c>
      <c r="N2536">
        <v>263.64999999999998</v>
      </c>
      <c r="O2536">
        <v>264</v>
      </c>
      <c r="P2536">
        <v>263.27999999999997</v>
      </c>
      <c r="Q2536">
        <v>262.64</v>
      </c>
      <c r="R2536">
        <v>5705044</v>
      </c>
      <c r="S2536">
        <v>1498346180.48</v>
      </c>
      <c r="T2536">
        <v>51645</v>
      </c>
      <c r="U2536">
        <v>3081869</v>
      </c>
      <c r="V2536">
        <v>54.02</v>
      </c>
      <c r="W2536" s="3">
        <f>StockData[[#This Row],[CLOSE]]-StockData[[#This Row],[PREV. CLOSE]]</f>
        <v>-0.37000000000000455</v>
      </c>
      <c r="X2536" s="2">
        <f>IFERROR((StockData[[#This Row],[CLOSE]]-StockData[[#This Row],[PREV. CLOSE]])/StockData[[#This Row],[PREV. CLOSE]],0)</f>
        <v>-1.4033756874644589E-3</v>
      </c>
      <c r="Y2536" t="str">
        <f>IF(StockData[[#This Row],[Daily Return %]]&gt;0,"Gain",IF(StockData[[#This Row],[Daily Return %]]&lt;0,"Loss","No Change"))</f>
        <v>Loss</v>
      </c>
    </row>
    <row r="2537" spans="1:25" x14ac:dyDescent="0.3">
      <c r="A2537" s="1">
        <v>45292</v>
      </c>
      <c r="B2537" s="1" t="s">
        <v>2584</v>
      </c>
      <c r="C2537" s="1" t="s">
        <v>26</v>
      </c>
      <c r="D2537">
        <f>MONTH(StockData[[#This Row],[DATE]])</f>
        <v>1</v>
      </c>
      <c r="E2537">
        <v>2024</v>
      </c>
      <c r="F2537" t="s">
        <v>27</v>
      </c>
      <c r="G2537" t="str">
        <f>"Q"&amp;ROUNDUP(StockData[[#This Row],[Month Number]]/3,0)</f>
        <v>Q1</v>
      </c>
      <c r="H2537" s="1" t="s">
        <v>2585</v>
      </c>
      <c r="I2537" s="1" t="s">
        <v>1566</v>
      </c>
      <c r="J2537" t="s">
        <v>30</v>
      </c>
      <c r="K2537">
        <v>1460</v>
      </c>
      <c r="L2537">
        <v>1495.75</v>
      </c>
      <c r="M2537">
        <v>1455.05</v>
      </c>
      <c r="N2537">
        <v>1466.1</v>
      </c>
      <c r="O2537">
        <v>1480</v>
      </c>
      <c r="P2537">
        <v>1483.75</v>
      </c>
      <c r="Q2537">
        <v>1478.54</v>
      </c>
      <c r="R2537">
        <v>1222315</v>
      </c>
      <c r="S2537">
        <v>1807238199.8</v>
      </c>
      <c r="T2537">
        <v>75119</v>
      </c>
      <c r="U2537">
        <v>561899</v>
      </c>
      <c r="V2537">
        <v>45.97</v>
      </c>
      <c r="W2537" s="3">
        <f>StockData[[#This Row],[CLOSE]]-StockData[[#This Row],[PREV. CLOSE]]</f>
        <v>17.650000000000091</v>
      </c>
      <c r="X2537" s="2">
        <f>IFERROR((StockData[[#This Row],[CLOSE]]-StockData[[#This Row],[PREV. CLOSE]])/StockData[[#This Row],[PREV. CLOSE]],0)</f>
        <v>1.2038742241320573E-2</v>
      </c>
      <c r="Y2537" t="str">
        <f>IF(StockData[[#This Row],[Daily Return %]]&gt;0,"Gain",IF(StockData[[#This Row],[Daily Return %]]&lt;0,"Loss","No Change"))</f>
        <v>Gain</v>
      </c>
    </row>
    <row r="2538" spans="1:25" x14ac:dyDescent="0.3">
      <c r="A2538" s="1">
        <v>45293</v>
      </c>
      <c r="B2538" s="1" t="s">
        <v>2586</v>
      </c>
      <c r="C2538" s="1" t="s">
        <v>26</v>
      </c>
      <c r="D2538">
        <f>MONTH(StockData[[#This Row],[DATE]])</f>
        <v>1</v>
      </c>
      <c r="E2538">
        <v>2024</v>
      </c>
      <c r="F2538" t="s">
        <v>27</v>
      </c>
      <c r="G2538" t="str">
        <f>"Q"&amp;ROUNDUP(StockData[[#This Row],[Month Number]]/3,0)</f>
        <v>Q1</v>
      </c>
      <c r="H2538" s="1" t="s">
        <v>2585</v>
      </c>
      <c r="I2538" s="1" t="s">
        <v>1566</v>
      </c>
      <c r="J2538" t="s">
        <v>30</v>
      </c>
      <c r="K2538">
        <v>1484.05</v>
      </c>
      <c r="L2538">
        <v>1488.8</v>
      </c>
      <c r="M2538">
        <v>1461.35</v>
      </c>
      <c r="N2538">
        <v>1483.75</v>
      </c>
      <c r="O2538">
        <v>1470</v>
      </c>
      <c r="P2538">
        <v>1469.55</v>
      </c>
      <c r="Q2538">
        <v>1470.3</v>
      </c>
      <c r="R2538">
        <v>1440888</v>
      </c>
      <c r="S2538">
        <v>2118539637.6500001</v>
      </c>
      <c r="T2538">
        <v>86286</v>
      </c>
      <c r="U2538">
        <v>948862</v>
      </c>
      <c r="V2538">
        <v>65.849999999999994</v>
      </c>
      <c r="W2538" s="3">
        <f>StockData[[#This Row],[CLOSE]]-StockData[[#This Row],[PREV. CLOSE]]</f>
        <v>-14.200000000000045</v>
      </c>
      <c r="X2538" s="2">
        <f>IFERROR((StockData[[#This Row],[CLOSE]]-StockData[[#This Row],[PREV. CLOSE]])/StockData[[#This Row],[PREV. CLOSE]],0)</f>
        <v>-9.5703454085931221E-3</v>
      </c>
      <c r="Y2538" t="str">
        <f>IF(StockData[[#This Row],[Daily Return %]]&gt;0,"Gain",IF(StockData[[#This Row],[Daily Return %]]&lt;0,"Loss","No Change"))</f>
        <v>Loss</v>
      </c>
    </row>
    <row r="2539" spans="1:25" x14ac:dyDescent="0.3">
      <c r="A2539" s="1">
        <v>45294</v>
      </c>
      <c r="B2539" s="1" t="s">
        <v>2587</v>
      </c>
      <c r="C2539" s="1" t="s">
        <v>26</v>
      </c>
      <c r="D2539">
        <f>MONTH(StockData[[#This Row],[DATE]])</f>
        <v>1</v>
      </c>
      <c r="E2539">
        <v>2024</v>
      </c>
      <c r="F2539" t="s">
        <v>27</v>
      </c>
      <c r="G2539" t="str">
        <f>"Q"&amp;ROUNDUP(StockData[[#This Row],[Month Number]]/3,0)</f>
        <v>Q1</v>
      </c>
      <c r="H2539" s="1" t="s">
        <v>2585</v>
      </c>
      <c r="I2539" s="1" t="s">
        <v>1566</v>
      </c>
      <c r="J2539" t="s">
        <v>30</v>
      </c>
      <c r="K2539">
        <v>1460</v>
      </c>
      <c r="L2539">
        <v>1465</v>
      </c>
      <c r="M2539">
        <v>1435.5</v>
      </c>
      <c r="N2539">
        <v>1469.55</v>
      </c>
      <c r="O2539">
        <v>1438</v>
      </c>
      <c r="P2539">
        <v>1437.75</v>
      </c>
      <c r="Q2539">
        <v>1443.14</v>
      </c>
      <c r="R2539">
        <v>1651716</v>
      </c>
      <c r="S2539">
        <v>2383657451.0500002</v>
      </c>
      <c r="T2539">
        <v>118608</v>
      </c>
      <c r="U2539">
        <v>1040960</v>
      </c>
      <c r="V2539">
        <v>63.02</v>
      </c>
      <c r="W2539" s="3">
        <f>StockData[[#This Row],[CLOSE]]-StockData[[#This Row],[PREV. CLOSE]]</f>
        <v>-31.799999999999955</v>
      </c>
      <c r="X2539" s="2">
        <f>IFERROR((StockData[[#This Row],[CLOSE]]-StockData[[#This Row],[PREV. CLOSE]])/StockData[[#This Row],[PREV. CLOSE]],0)</f>
        <v>-2.1639277329794804E-2</v>
      </c>
      <c r="Y2539" t="str">
        <f>IF(StockData[[#This Row],[Daily Return %]]&gt;0,"Gain",IF(StockData[[#This Row],[Daily Return %]]&lt;0,"Loss","No Change"))</f>
        <v>Loss</v>
      </c>
    </row>
    <row r="2540" spans="1:25" x14ac:dyDescent="0.3">
      <c r="A2540" s="1">
        <v>45295</v>
      </c>
      <c r="B2540" s="1" t="s">
        <v>2588</v>
      </c>
      <c r="C2540" s="1" t="s">
        <v>26</v>
      </c>
      <c r="D2540">
        <f>MONTH(StockData[[#This Row],[DATE]])</f>
        <v>1</v>
      </c>
      <c r="E2540">
        <v>2024</v>
      </c>
      <c r="F2540" t="s">
        <v>27</v>
      </c>
      <c r="G2540" t="str">
        <f>"Q"&amp;ROUNDUP(StockData[[#This Row],[Month Number]]/3,0)</f>
        <v>Q1</v>
      </c>
      <c r="H2540" s="1" t="s">
        <v>2585</v>
      </c>
      <c r="I2540" s="1" t="s">
        <v>1566</v>
      </c>
      <c r="J2540" t="s">
        <v>30</v>
      </c>
      <c r="K2540">
        <v>1437</v>
      </c>
      <c r="L2540">
        <v>1444.8</v>
      </c>
      <c r="M2540">
        <v>1417.15</v>
      </c>
      <c r="N2540">
        <v>1437.75</v>
      </c>
      <c r="O2540">
        <v>1420.5</v>
      </c>
      <c r="P2540">
        <v>1419.95</v>
      </c>
      <c r="Q2540">
        <v>1424.37</v>
      </c>
      <c r="R2540">
        <v>3392241</v>
      </c>
      <c r="S2540">
        <v>4831790108.6999998</v>
      </c>
      <c r="T2540">
        <v>162397</v>
      </c>
      <c r="U2540">
        <v>2274718</v>
      </c>
      <c r="V2540">
        <v>67.06</v>
      </c>
      <c r="W2540" s="3">
        <f>StockData[[#This Row],[CLOSE]]-StockData[[#This Row],[PREV. CLOSE]]</f>
        <v>-17.799999999999955</v>
      </c>
      <c r="X2540" s="2">
        <f>IFERROR((StockData[[#This Row],[CLOSE]]-StockData[[#This Row],[PREV. CLOSE]])/StockData[[#This Row],[PREV. CLOSE]],0)</f>
        <v>-1.2380455572943804E-2</v>
      </c>
      <c r="Y2540" t="str">
        <f>IF(StockData[[#This Row],[Daily Return %]]&gt;0,"Gain",IF(StockData[[#This Row],[Daily Return %]]&lt;0,"Loss","No Change"))</f>
        <v>Loss</v>
      </c>
    </row>
    <row r="2541" spans="1:25" x14ac:dyDescent="0.3">
      <c r="A2541" s="1">
        <v>45296</v>
      </c>
      <c r="B2541" s="1" t="s">
        <v>2589</v>
      </c>
      <c r="C2541" s="1" t="s">
        <v>26</v>
      </c>
      <c r="D2541">
        <f>MONTH(StockData[[#This Row],[DATE]])</f>
        <v>1</v>
      </c>
      <c r="E2541">
        <v>2024</v>
      </c>
      <c r="F2541" t="s">
        <v>27</v>
      </c>
      <c r="G2541" t="str">
        <f>"Q"&amp;ROUNDUP(StockData[[#This Row],[Month Number]]/3,0)</f>
        <v>Q1</v>
      </c>
      <c r="H2541" s="1" t="s">
        <v>2585</v>
      </c>
      <c r="I2541" s="1" t="s">
        <v>1566</v>
      </c>
      <c r="J2541" t="s">
        <v>30</v>
      </c>
      <c r="K2541">
        <v>1425</v>
      </c>
      <c r="L2541">
        <v>1438.85</v>
      </c>
      <c r="M2541">
        <v>1421.9</v>
      </c>
      <c r="N2541">
        <v>1419.95</v>
      </c>
      <c r="O2541">
        <v>1434.95</v>
      </c>
      <c r="P2541">
        <v>1432.8</v>
      </c>
      <c r="Q2541">
        <v>1431.99</v>
      </c>
      <c r="R2541">
        <v>1776925</v>
      </c>
      <c r="S2541">
        <v>2544539928.1500001</v>
      </c>
      <c r="T2541">
        <v>137999</v>
      </c>
      <c r="U2541">
        <v>885295</v>
      </c>
      <c r="V2541">
        <v>49.82</v>
      </c>
      <c r="W2541" s="3">
        <f>StockData[[#This Row],[CLOSE]]-StockData[[#This Row],[PREV. CLOSE]]</f>
        <v>12.849999999999909</v>
      </c>
      <c r="X2541" s="2">
        <f>IFERROR((StockData[[#This Row],[CLOSE]]-StockData[[#This Row],[PREV. CLOSE]])/StockData[[#This Row],[PREV. CLOSE]],0)</f>
        <v>9.0496144230430009E-3</v>
      </c>
      <c r="Y2541" t="str">
        <f>IF(StockData[[#This Row],[Daily Return %]]&gt;0,"Gain",IF(StockData[[#This Row],[Daily Return %]]&lt;0,"Loss","No Change"))</f>
        <v>Gain</v>
      </c>
    </row>
    <row r="2542" spans="1:25" x14ac:dyDescent="0.3">
      <c r="A2542" s="1">
        <v>45299</v>
      </c>
      <c r="B2542" s="1" t="s">
        <v>2590</v>
      </c>
      <c r="C2542" s="1" t="s">
        <v>26</v>
      </c>
      <c r="D2542">
        <f>MONTH(StockData[[#This Row],[DATE]])</f>
        <v>1</v>
      </c>
      <c r="E2542">
        <v>2024</v>
      </c>
      <c r="F2542" t="s">
        <v>27</v>
      </c>
      <c r="G2542" t="str">
        <f>"Q"&amp;ROUNDUP(StockData[[#This Row],[Month Number]]/3,0)</f>
        <v>Q1</v>
      </c>
      <c r="H2542" s="1" t="s">
        <v>2585</v>
      </c>
      <c r="I2542" s="1" t="s">
        <v>1566</v>
      </c>
      <c r="J2542" t="s">
        <v>30</v>
      </c>
      <c r="K2542">
        <v>1435</v>
      </c>
      <c r="L2542">
        <v>1452.6</v>
      </c>
      <c r="M2542">
        <v>1430.55</v>
      </c>
      <c r="N2542">
        <v>1432.8</v>
      </c>
      <c r="O2542">
        <v>1439.9</v>
      </c>
      <c r="P2542">
        <v>1447.9</v>
      </c>
      <c r="Q2542">
        <v>1444.18</v>
      </c>
      <c r="R2542">
        <v>2025264</v>
      </c>
      <c r="S2542">
        <v>2924845473.25</v>
      </c>
      <c r="T2542">
        <v>117018</v>
      </c>
      <c r="U2542">
        <v>1251213</v>
      </c>
      <c r="V2542">
        <v>61.78</v>
      </c>
      <c r="W2542" s="3">
        <f>StockData[[#This Row],[CLOSE]]-StockData[[#This Row],[PREV. CLOSE]]</f>
        <v>15.100000000000136</v>
      </c>
      <c r="X2542" s="2">
        <f>IFERROR((StockData[[#This Row],[CLOSE]]-StockData[[#This Row],[PREV. CLOSE]])/StockData[[#This Row],[PREV. CLOSE]],0)</f>
        <v>1.0538805136795183E-2</v>
      </c>
      <c r="Y2542" t="str">
        <f>IF(StockData[[#This Row],[Daily Return %]]&gt;0,"Gain",IF(StockData[[#This Row],[Daily Return %]]&lt;0,"Loss","No Change"))</f>
        <v>Gain</v>
      </c>
    </row>
    <row r="2543" spans="1:25" x14ac:dyDescent="0.3">
      <c r="A2543" s="1">
        <v>45300</v>
      </c>
      <c r="B2543" s="1" t="s">
        <v>2591</v>
      </c>
      <c r="C2543" s="1" t="s">
        <v>26</v>
      </c>
      <c r="D2543">
        <f>MONTH(StockData[[#This Row],[DATE]])</f>
        <v>1</v>
      </c>
      <c r="E2543">
        <v>2024</v>
      </c>
      <c r="F2543" t="s">
        <v>27</v>
      </c>
      <c r="G2543" t="str">
        <f>"Q"&amp;ROUNDUP(StockData[[#This Row],[Month Number]]/3,0)</f>
        <v>Q1</v>
      </c>
      <c r="H2543" s="1" t="s">
        <v>2585</v>
      </c>
      <c r="I2543" s="1" t="s">
        <v>1566</v>
      </c>
      <c r="J2543" t="s">
        <v>30</v>
      </c>
      <c r="K2543">
        <v>1460.6</v>
      </c>
      <c r="L2543">
        <v>1480.95</v>
      </c>
      <c r="M2543">
        <v>1452.35</v>
      </c>
      <c r="N2543">
        <v>1447.9</v>
      </c>
      <c r="O2543">
        <v>1468.75</v>
      </c>
      <c r="P2543">
        <v>1460.4</v>
      </c>
      <c r="Q2543">
        <v>1466.87</v>
      </c>
      <c r="R2543">
        <v>3119270</v>
      </c>
      <c r="S2543">
        <v>4575563612.8999996</v>
      </c>
      <c r="T2543">
        <v>121184</v>
      </c>
      <c r="U2543">
        <v>1857461</v>
      </c>
      <c r="V2543">
        <v>59.55</v>
      </c>
      <c r="W2543" s="3">
        <f>StockData[[#This Row],[CLOSE]]-StockData[[#This Row],[PREV. CLOSE]]</f>
        <v>12.5</v>
      </c>
      <c r="X2543" s="2">
        <f>IFERROR((StockData[[#This Row],[CLOSE]]-StockData[[#This Row],[PREV. CLOSE]])/StockData[[#This Row],[PREV. CLOSE]],0)</f>
        <v>8.6331929000621581E-3</v>
      </c>
      <c r="Y2543" t="str">
        <f>IF(StockData[[#This Row],[Daily Return %]]&gt;0,"Gain",IF(StockData[[#This Row],[Daily Return %]]&lt;0,"Loss","No Change"))</f>
        <v>Gain</v>
      </c>
    </row>
    <row r="2544" spans="1:25" x14ac:dyDescent="0.3">
      <c r="A2544" s="1">
        <v>45301</v>
      </c>
      <c r="B2544" s="1" t="s">
        <v>2592</v>
      </c>
      <c r="C2544" s="1" t="s">
        <v>26</v>
      </c>
      <c r="D2544">
        <f>MONTH(StockData[[#This Row],[DATE]])</f>
        <v>1</v>
      </c>
      <c r="E2544">
        <v>2024</v>
      </c>
      <c r="F2544" t="s">
        <v>27</v>
      </c>
      <c r="G2544" t="str">
        <f>"Q"&amp;ROUNDUP(StockData[[#This Row],[Month Number]]/3,0)</f>
        <v>Q1</v>
      </c>
      <c r="H2544" s="1" t="s">
        <v>2585</v>
      </c>
      <c r="I2544" s="1" t="s">
        <v>1566</v>
      </c>
      <c r="J2544" t="s">
        <v>30</v>
      </c>
      <c r="K2544">
        <v>1474.9</v>
      </c>
      <c r="L2544">
        <v>1508</v>
      </c>
      <c r="M2544">
        <v>1466.05</v>
      </c>
      <c r="N2544">
        <v>1460.4</v>
      </c>
      <c r="O2544">
        <v>1490</v>
      </c>
      <c r="P2544">
        <v>1492.1</v>
      </c>
      <c r="Q2544">
        <v>1489.22</v>
      </c>
      <c r="R2544">
        <v>4368914</v>
      </c>
      <c r="S2544">
        <v>6506283463.8000002</v>
      </c>
      <c r="T2544">
        <v>186456</v>
      </c>
      <c r="U2544">
        <v>2044251</v>
      </c>
      <c r="V2544">
        <v>46.79</v>
      </c>
      <c r="W2544" s="3">
        <f>StockData[[#This Row],[CLOSE]]-StockData[[#This Row],[PREV. CLOSE]]</f>
        <v>31.699999999999818</v>
      </c>
      <c r="X2544" s="2">
        <f>IFERROR((StockData[[#This Row],[CLOSE]]-StockData[[#This Row],[PREV. CLOSE]])/StockData[[#This Row],[PREV. CLOSE]],0)</f>
        <v>2.1706381813201735E-2</v>
      </c>
      <c r="Y2544" t="str">
        <f>IF(StockData[[#This Row],[Daily Return %]]&gt;0,"Gain",IF(StockData[[#This Row],[Daily Return %]]&lt;0,"Loss","No Change"))</f>
        <v>Gain</v>
      </c>
    </row>
    <row r="2545" spans="1:25" x14ac:dyDescent="0.3">
      <c r="A2545" s="1">
        <v>45302</v>
      </c>
      <c r="B2545" s="1" t="s">
        <v>2593</v>
      </c>
      <c r="C2545" s="1" t="s">
        <v>26</v>
      </c>
      <c r="D2545">
        <f>MONTH(StockData[[#This Row],[DATE]])</f>
        <v>1</v>
      </c>
      <c r="E2545">
        <v>2024</v>
      </c>
      <c r="F2545" t="s">
        <v>27</v>
      </c>
      <c r="G2545" t="str">
        <f>"Q"&amp;ROUNDUP(StockData[[#This Row],[Month Number]]/3,0)</f>
        <v>Q1</v>
      </c>
      <c r="H2545" s="1" t="s">
        <v>2585</v>
      </c>
      <c r="I2545" s="1" t="s">
        <v>1566</v>
      </c>
      <c r="J2545" t="s">
        <v>30</v>
      </c>
      <c r="K2545">
        <v>1500</v>
      </c>
      <c r="L2545">
        <v>1500</v>
      </c>
      <c r="M2545">
        <v>1474</v>
      </c>
      <c r="N2545">
        <v>1492.1</v>
      </c>
      <c r="O2545">
        <v>1486</v>
      </c>
      <c r="P2545">
        <v>1484.8</v>
      </c>
      <c r="Q2545">
        <v>1485.37</v>
      </c>
      <c r="R2545">
        <v>2271368</v>
      </c>
      <c r="S2545">
        <v>3373822859.3000002</v>
      </c>
      <c r="T2545">
        <v>123255</v>
      </c>
      <c r="U2545">
        <v>1185634</v>
      </c>
      <c r="V2545">
        <v>52.2</v>
      </c>
      <c r="W2545" s="3">
        <f>StockData[[#This Row],[CLOSE]]-StockData[[#This Row],[PREV. CLOSE]]</f>
        <v>-7.2999999999999545</v>
      </c>
      <c r="X2545" s="2">
        <f>IFERROR((StockData[[#This Row],[CLOSE]]-StockData[[#This Row],[PREV. CLOSE]])/StockData[[#This Row],[PREV. CLOSE]],0)</f>
        <v>-4.8924334830104917E-3</v>
      </c>
      <c r="Y2545" t="str">
        <f>IF(StockData[[#This Row],[Daily Return %]]&gt;0,"Gain",IF(StockData[[#This Row],[Daily Return %]]&lt;0,"Loss","No Change"))</f>
        <v>Loss</v>
      </c>
    </row>
    <row r="2546" spans="1:25" x14ac:dyDescent="0.3">
      <c r="A2546" s="1">
        <v>45303</v>
      </c>
      <c r="B2546" s="1" t="s">
        <v>2594</v>
      </c>
      <c r="C2546" s="1" t="s">
        <v>26</v>
      </c>
      <c r="D2546">
        <f>MONTH(StockData[[#This Row],[DATE]])</f>
        <v>1</v>
      </c>
      <c r="E2546">
        <v>2024</v>
      </c>
      <c r="F2546" t="s">
        <v>27</v>
      </c>
      <c r="G2546" t="str">
        <f>"Q"&amp;ROUNDUP(StockData[[#This Row],[Month Number]]/3,0)</f>
        <v>Q1</v>
      </c>
      <c r="H2546" s="1" t="s">
        <v>2585</v>
      </c>
      <c r="I2546" s="1" t="s">
        <v>1566</v>
      </c>
      <c r="J2546" t="s">
        <v>30</v>
      </c>
      <c r="K2546">
        <v>1505</v>
      </c>
      <c r="L2546">
        <v>1555</v>
      </c>
      <c r="M2546">
        <v>1498.5</v>
      </c>
      <c r="N2546">
        <v>1484.8</v>
      </c>
      <c r="O2546">
        <v>1553.9</v>
      </c>
      <c r="P2546">
        <v>1540.8</v>
      </c>
      <c r="Q2546">
        <v>1528.08</v>
      </c>
      <c r="R2546">
        <v>5862043</v>
      </c>
      <c r="S2546">
        <v>8957682273.5</v>
      </c>
      <c r="T2546">
        <v>198262</v>
      </c>
      <c r="U2546">
        <v>2945030</v>
      </c>
      <c r="V2546">
        <v>50.24</v>
      </c>
      <c r="W2546" s="3">
        <f>StockData[[#This Row],[CLOSE]]-StockData[[#This Row],[PREV. CLOSE]]</f>
        <v>56</v>
      </c>
      <c r="X2546" s="2">
        <f>IFERROR((StockData[[#This Row],[CLOSE]]-StockData[[#This Row],[PREV. CLOSE]])/StockData[[#This Row],[PREV. CLOSE]],0)</f>
        <v>3.7715517241379309E-2</v>
      </c>
      <c r="Y2546" t="str">
        <f>IF(StockData[[#This Row],[Daily Return %]]&gt;0,"Gain",IF(StockData[[#This Row],[Daily Return %]]&lt;0,"Loss","No Change"))</f>
        <v>Gain</v>
      </c>
    </row>
    <row r="2547" spans="1:25" x14ac:dyDescent="0.3">
      <c r="A2547" s="1">
        <v>45306</v>
      </c>
      <c r="B2547" s="1" t="s">
        <v>2595</v>
      </c>
      <c r="C2547" s="1" t="s">
        <v>26</v>
      </c>
      <c r="D2547">
        <f>MONTH(StockData[[#This Row],[DATE]])</f>
        <v>1</v>
      </c>
      <c r="E2547">
        <v>2024</v>
      </c>
      <c r="F2547" t="s">
        <v>27</v>
      </c>
      <c r="G2547" t="str">
        <f>"Q"&amp;ROUNDUP(StockData[[#This Row],[Month Number]]/3,0)</f>
        <v>Q1</v>
      </c>
      <c r="H2547" s="1" t="s">
        <v>2585</v>
      </c>
      <c r="I2547" s="1" t="s">
        <v>1566</v>
      </c>
      <c r="J2547" t="s">
        <v>30</v>
      </c>
      <c r="K2547">
        <v>1610</v>
      </c>
      <c r="L2547">
        <v>1619.6</v>
      </c>
      <c r="M2547">
        <v>1575.5</v>
      </c>
      <c r="N2547">
        <v>1540.8</v>
      </c>
      <c r="O2547">
        <v>1588</v>
      </c>
      <c r="P2547">
        <v>1588.2</v>
      </c>
      <c r="Q2547">
        <v>1591.97</v>
      </c>
      <c r="R2547">
        <v>9712071</v>
      </c>
      <c r="S2547">
        <v>15461278232.299999</v>
      </c>
      <c r="T2547">
        <v>267395</v>
      </c>
      <c r="U2547">
        <v>4351395</v>
      </c>
      <c r="V2547">
        <v>44.8</v>
      </c>
      <c r="W2547" s="3">
        <f>StockData[[#This Row],[CLOSE]]-StockData[[#This Row],[PREV. CLOSE]]</f>
        <v>47.400000000000091</v>
      </c>
      <c r="X2547" s="2">
        <f>IFERROR((StockData[[#This Row],[CLOSE]]-StockData[[#This Row],[PREV. CLOSE]])/StockData[[#This Row],[PREV. CLOSE]],0)</f>
        <v>3.0763239875389467E-2</v>
      </c>
      <c r="Y2547" t="str">
        <f>IF(StockData[[#This Row],[Daily Return %]]&gt;0,"Gain",IF(StockData[[#This Row],[Daily Return %]]&lt;0,"Loss","No Change"))</f>
        <v>Gain</v>
      </c>
    </row>
    <row r="2548" spans="1:25" x14ac:dyDescent="0.3">
      <c r="A2548" s="1">
        <v>45307</v>
      </c>
      <c r="B2548" s="1" t="s">
        <v>2596</v>
      </c>
      <c r="C2548" s="1" t="s">
        <v>26</v>
      </c>
      <c r="D2548">
        <f>MONTH(StockData[[#This Row],[DATE]])</f>
        <v>1</v>
      </c>
      <c r="E2548">
        <v>2024</v>
      </c>
      <c r="F2548" t="s">
        <v>27</v>
      </c>
      <c r="G2548" t="str">
        <f>"Q"&amp;ROUNDUP(StockData[[#This Row],[Month Number]]/3,0)</f>
        <v>Q1</v>
      </c>
      <c r="H2548" s="1" t="s">
        <v>2585</v>
      </c>
      <c r="I2548" s="1" t="s">
        <v>1566</v>
      </c>
      <c r="J2548" t="s">
        <v>30</v>
      </c>
      <c r="K2548">
        <v>1587</v>
      </c>
      <c r="L2548">
        <v>1587</v>
      </c>
      <c r="M2548">
        <v>1538</v>
      </c>
      <c r="N2548">
        <v>1588.2</v>
      </c>
      <c r="O2548">
        <v>1555</v>
      </c>
      <c r="P2548">
        <v>1555.45</v>
      </c>
      <c r="Q2548">
        <v>1552.95</v>
      </c>
      <c r="R2548">
        <v>4459799</v>
      </c>
      <c r="S2548">
        <v>6925845489.0500002</v>
      </c>
      <c r="T2548">
        <v>225742</v>
      </c>
      <c r="U2548">
        <v>2473986</v>
      </c>
      <c r="V2548">
        <v>55.47</v>
      </c>
      <c r="W2548" s="3">
        <f>StockData[[#This Row],[CLOSE]]-StockData[[#This Row],[PREV. CLOSE]]</f>
        <v>-32.75</v>
      </c>
      <c r="X2548" s="2">
        <f>IFERROR((StockData[[#This Row],[CLOSE]]-StockData[[#This Row],[PREV. CLOSE]])/StockData[[#This Row],[PREV. CLOSE]],0)</f>
        <v>-2.062082861100617E-2</v>
      </c>
      <c r="Y2548" t="str">
        <f>IF(StockData[[#This Row],[Daily Return %]]&gt;0,"Gain",IF(StockData[[#This Row],[Daily Return %]]&lt;0,"Loss","No Change"))</f>
        <v>Loss</v>
      </c>
    </row>
    <row r="2549" spans="1:25" x14ac:dyDescent="0.3">
      <c r="A2549" s="1">
        <v>45308</v>
      </c>
      <c r="B2549" s="1" t="s">
        <v>2597</v>
      </c>
      <c r="C2549" s="1" t="s">
        <v>26</v>
      </c>
      <c r="D2549">
        <f>MONTH(StockData[[#This Row],[DATE]])</f>
        <v>1</v>
      </c>
      <c r="E2549">
        <v>2024</v>
      </c>
      <c r="F2549" t="s">
        <v>27</v>
      </c>
      <c r="G2549" t="str">
        <f>"Q"&amp;ROUNDUP(StockData[[#This Row],[Month Number]]/3,0)</f>
        <v>Q1</v>
      </c>
      <c r="H2549" s="1" t="s">
        <v>2585</v>
      </c>
      <c r="I2549" s="1" t="s">
        <v>1566</v>
      </c>
      <c r="J2549" t="s">
        <v>30</v>
      </c>
      <c r="K2549">
        <v>1520</v>
      </c>
      <c r="L2549">
        <v>1585</v>
      </c>
      <c r="M2549">
        <v>1516.55</v>
      </c>
      <c r="N2549">
        <v>1555.45</v>
      </c>
      <c r="O2549">
        <v>1572.95</v>
      </c>
      <c r="P2549">
        <v>1575.9</v>
      </c>
      <c r="Q2549">
        <v>1567.32</v>
      </c>
      <c r="R2549">
        <v>3846289</v>
      </c>
      <c r="S2549">
        <v>6028380135.1499996</v>
      </c>
      <c r="T2549">
        <v>190637</v>
      </c>
      <c r="U2549">
        <v>1815254</v>
      </c>
      <c r="V2549">
        <v>47.19</v>
      </c>
      <c r="W2549" s="3">
        <f>StockData[[#This Row],[CLOSE]]-StockData[[#This Row],[PREV. CLOSE]]</f>
        <v>20.450000000000045</v>
      </c>
      <c r="X2549" s="2">
        <f>IFERROR((StockData[[#This Row],[CLOSE]]-StockData[[#This Row],[PREV. CLOSE]])/StockData[[#This Row],[PREV. CLOSE]],0)</f>
        <v>1.3147320711048278E-2</v>
      </c>
      <c r="Y2549" t="str">
        <f>IF(StockData[[#This Row],[Daily Return %]]&gt;0,"Gain",IF(StockData[[#This Row],[Daily Return %]]&lt;0,"Loss","No Change"))</f>
        <v>Gain</v>
      </c>
    </row>
    <row r="2550" spans="1:25" x14ac:dyDescent="0.3">
      <c r="A2550" s="1">
        <v>45308</v>
      </c>
      <c r="B2550" s="1" t="s">
        <v>2598</v>
      </c>
      <c r="C2550" s="1" t="s">
        <v>26</v>
      </c>
      <c r="D2550">
        <f>MONTH(StockData[[#This Row],[DATE]])</f>
        <v>1</v>
      </c>
      <c r="E2550">
        <v>2024</v>
      </c>
      <c r="F2550" t="s">
        <v>27</v>
      </c>
      <c r="G2550" t="str">
        <f>"Q"&amp;ROUNDUP(StockData[[#This Row],[Month Number]]/3,0)</f>
        <v>Q1</v>
      </c>
      <c r="H2550" s="1" t="s">
        <v>2585</v>
      </c>
      <c r="I2550" s="1" t="s">
        <v>1566</v>
      </c>
      <c r="J2550" t="s">
        <v>30</v>
      </c>
      <c r="K2550">
        <v>1520</v>
      </c>
      <c r="L2550">
        <v>1585</v>
      </c>
      <c r="M2550">
        <v>1516.55</v>
      </c>
      <c r="N2550">
        <v>1555.45</v>
      </c>
      <c r="O2550">
        <v>1572.95</v>
      </c>
      <c r="P2550">
        <v>1575.9</v>
      </c>
      <c r="Q2550">
        <v>1567.32</v>
      </c>
      <c r="R2550">
        <v>3846289</v>
      </c>
      <c r="S2550">
        <v>6028380135.1499996</v>
      </c>
      <c r="T2550">
        <v>190637</v>
      </c>
      <c r="U2550">
        <v>1815254</v>
      </c>
      <c r="V2550">
        <v>47.19</v>
      </c>
      <c r="W2550" s="3">
        <f>StockData[[#This Row],[CLOSE]]-StockData[[#This Row],[PREV. CLOSE]]</f>
        <v>20.450000000000045</v>
      </c>
      <c r="X2550" s="2">
        <f>IFERROR((StockData[[#This Row],[CLOSE]]-StockData[[#This Row],[PREV. CLOSE]])/StockData[[#This Row],[PREV. CLOSE]],0)</f>
        <v>1.3147320711048278E-2</v>
      </c>
      <c r="Y2550" t="str">
        <f>IF(StockData[[#This Row],[Daily Return %]]&gt;0,"Gain",IF(StockData[[#This Row],[Daily Return %]]&lt;0,"Loss","No Change"))</f>
        <v>Gain</v>
      </c>
    </row>
    <row r="2551" spans="1:25" x14ac:dyDescent="0.3">
      <c r="A2551" s="1">
        <v>45309</v>
      </c>
      <c r="B2551" s="1" t="s">
        <v>2599</v>
      </c>
      <c r="C2551" s="1" t="s">
        <v>26</v>
      </c>
      <c r="D2551">
        <f>MONTH(StockData[[#This Row],[DATE]])</f>
        <v>1</v>
      </c>
      <c r="E2551">
        <v>2024</v>
      </c>
      <c r="F2551" t="s">
        <v>27</v>
      </c>
      <c r="G2551" t="str">
        <f>"Q"&amp;ROUNDUP(StockData[[#This Row],[Month Number]]/3,0)</f>
        <v>Q1</v>
      </c>
      <c r="H2551" s="1" t="s">
        <v>2585</v>
      </c>
      <c r="I2551" s="1" t="s">
        <v>1566</v>
      </c>
      <c r="J2551" t="s">
        <v>30</v>
      </c>
      <c r="K2551">
        <v>1577</v>
      </c>
      <c r="L2551">
        <v>1584.2</v>
      </c>
      <c r="M2551">
        <v>1537.05</v>
      </c>
      <c r="N2551">
        <v>1575.9</v>
      </c>
      <c r="O2551">
        <v>1569.95</v>
      </c>
      <c r="P2551">
        <v>1567.55</v>
      </c>
      <c r="Q2551">
        <v>1565.24</v>
      </c>
      <c r="R2551">
        <v>3205598</v>
      </c>
      <c r="S2551">
        <v>5017518002.3500004</v>
      </c>
      <c r="T2551">
        <v>188018</v>
      </c>
      <c r="U2551">
        <v>1544460</v>
      </c>
      <c r="V2551">
        <v>48.18</v>
      </c>
      <c r="W2551" s="3">
        <f>StockData[[#This Row],[CLOSE]]-StockData[[#This Row],[PREV. CLOSE]]</f>
        <v>-8.3500000000001364</v>
      </c>
      <c r="X2551" s="2">
        <f>IFERROR((StockData[[#This Row],[CLOSE]]-StockData[[#This Row],[PREV. CLOSE]])/StockData[[#This Row],[PREV. CLOSE]],0)</f>
        <v>-5.2985595532712331E-3</v>
      </c>
      <c r="Y2551" t="str">
        <f>IF(StockData[[#This Row],[Daily Return %]]&gt;0,"Gain",IF(StockData[[#This Row],[Daily Return %]]&lt;0,"Loss","No Change"))</f>
        <v>Loss</v>
      </c>
    </row>
    <row r="2552" spans="1:25" x14ac:dyDescent="0.3">
      <c r="A2552" s="1">
        <v>45310</v>
      </c>
      <c r="B2552" s="1" t="s">
        <v>2600</v>
      </c>
      <c r="C2552" s="1" t="s">
        <v>26</v>
      </c>
      <c r="D2552">
        <f>MONTH(StockData[[#This Row],[DATE]])</f>
        <v>1</v>
      </c>
      <c r="E2552">
        <v>2024</v>
      </c>
      <c r="F2552" t="s">
        <v>27</v>
      </c>
      <c r="G2552" t="str">
        <f>"Q"&amp;ROUNDUP(StockData[[#This Row],[Month Number]]/3,0)</f>
        <v>Q1</v>
      </c>
      <c r="H2552" s="1" t="s">
        <v>2585</v>
      </c>
      <c r="I2552" s="1" t="s">
        <v>1566</v>
      </c>
      <c r="J2552" t="s">
        <v>30</v>
      </c>
      <c r="K2552">
        <v>1570</v>
      </c>
      <c r="L2552">
        <v>1590</v>
      </c>
      <c r="M2552">
        <v>1558.05</v>
      </c>
      <c r="N2552">
        <v>1567.55</v>
      </c>
      <c r="O2552">
        <v>1570.5</v>
      </c>
      <c r="P2552">
        <v>1567.95</v>
      </c>
      <c r="Q2552">
        <v>1570.57</v>
      </c>
      <c r="R2552">
        <v>2374099</v>
      </c>
      <c r="S2552">
        <v>3728687187.75</v>
      </c>
      <c r="T2552">
        <v>142271</v>
      </c>
      <c r="U2552">
        <v>1179852</v>
      </c>
      <c r="V2552">
        <v>49.7</v>
      </c>
      <c r="W2552" s="3">
        <f>StockData[[#This Row],[CLOSE]]-StockData[[#This Row],[PREV. CLOSE]]</f>
        <v>0.40000000000009095</v>
      </c>
      <c r="X2552" s="2">
        <f>IFERROR((StockData[[#This Row],[CLOSE]]-StockData[[#This Row],[PREV. CLOSE]])/StockData[[#This Row],[PREV. CLOSE]],0)</f>
        <v>2.5517527351605432E-4</v>
      </c>
      <c r="Y2552" t="str">
        <f>IF(StockData[[#This Row],[Daily Return %]]&gt;0,"Gain",IF(StockData[[#This Row],[Daily Return %]]&lt;0,"Loss","No Change"))</f>
        <v>Gain</v>
      </c>
    </row>
    <row r="2553" spans="1:25" x14ac:dyDescent="0.3">
      <c r="A2553" s="1">
        <v>45311</v>
      </c>
      <c r="B2553" s="1" t="s">
        <v>2601</v>
      </c>
      <c r="C2553" s="1" t="s">
        <v>26</v>
      </c>
      <c r="D2553">
        <f>MONTH(StockData[[#This Row],[DATE]])</f>
        <v>1</v>
      </c>
      <c r="E2553">
        <v>2024</v>
      </c>
      <c r="F2553" t="s">
        <v>27</v>
      </c>
      <c r="G2553" t="str">
        <f>"Q"&amp;ROUNDUP(StockData[[#This Row],[Month Number]]/3,0)</f>
        <v>Q1</v>
      </c>
      <c r="H2553" s="1" t="s">
        <v>2585</v>
      </c>
      <c r="I2553" s="1" t="s">
        <v>1566</v>
      </c>
      <c r="J2553" t="s">
        <v>30</v>
      </c>
      <c r="K2553">
        <v>1580</v>
      </c>
      <c r="L2553">
        <v>1580</v>
      </c>
      <c r="M2553">
        <v>1537.05</v>
      </c>
      <c r="N2553">
        <v>1567.95</v>
      </c>
      <c r="O2553">
        <v>1544</v>
      </c>
      <c r="P2553">
        <v>1544</v>
      </c>
      <c r="Q2553">
        <v>1553.42</v>
      </c>
      <c r="R2553">
        <v>961332</v>
      </c>
      <c r="S2553">
        <v>1493352912.05</v>
      </c>
      <c r="T2553">
        <v>40281</v>
      </c>
      <c r="U2553">
        <v>391753</v>
      </c>
      <c r="V2553">
        <v>40.75</v>
      </c>
      <c r="W2553" s="3">
        <f>StockData[[#This Row],[CLOSE]]-StockData[[#This Row],[PREV. CLOSE]]</f>
        <v>-23.950000000000045</v>
      </c>
      <c r="X2553" s="2">
        <f>IFERROR((StockData[[#This Row],[CLOSE]]-StockData[[#This Row],[PREV. CLOSE]])/StockData[[#This Row],[PREV. CLOSE]],0)</f>
        <v>-1.5274721770464648E-2</v>
      </c>
      <c r="Y2553" t="str">
        <f>IF(StockData[[#This Row],[Daily Return %]]&gt;0,"Gain",IF(StockData[[#This Row],[Daily Return %]]&lt;0,"Loss","No Change"))</f>
        <v>Loss</v>
      </c>
    </row>
    <row r="2554" spans="1:25" x14ac:dyDescent="0.3">
      <c r="A2554" s="1">
        <v>45314</v>
      </c>
      <c r="B2554" s="1" t="s">
        <v>2602</v>
      </c>
      <c r="C2554" s="1" t="s">
        <v>26</v>
      </c>
      <c r="D2554">
        <f>MONTH(StockData[[#This Row],[DATE]])</f>
        <v>1</v>
      </c>
      <c r="E2554">
        <v>2024</v>
      </c>
      <c r="F2554" t="s">
        <v>27</v>
      </c>
      <c r="G2554" t="str">
        <f>"Q"&amp;ROUNDUP(StockData[[#This Row],[Month Number]]/3,0)</f>
        <v>Q1</v>
      </c>
      <c r="H2554" s="1" t="s">
        <v>2585</v>
      </c>
      <c r="I2554" s="1" t="s">
        <v>1566</v>
      </c>
      <c r="J2554" t="s">
        <v>30</v>
      </c>
      <c r="K2554">
        <v>1558.9</v>
      </c>
      <c r="L2554">
        <v>1567.9</v>
      </c>
      <c r="M2554">
        <v>1517.05</v>
      </c>
      <c r="N2554">
        <v>1544</v>
      </c>
      <c r="O2554">
        <v>1522</v>
      </c>
      <c r="P2554">
        <v>1523.65</v>
      </c>
      <c r="Q2554">
        <v>1542.66</v>
      </c>
      <c r="R2554">
        <v>3196630</v>
      </c>
      <c r="S2554">
        <v>4931305852.5500002</v>
      </c>
      <c r="T2554">
        <v>185210</v>
      </c>
      <c r="U2554">
        <v>1911600</v>
      </c>
      <c r="V2554">
        <v>59.8</v>
      </c>
      <c r="W2554" s="3">
        <f>StockData[[#This Row],[CLOSE]]-StockData[[#This Row],[PREV. CLOSE]]</f>
        <v>-20.349999999999909</v>
      </c>
      <c r="X2554" s="2">
        <f>IFERROR((StockData[[#This Row],[CLOSE]]-StockData[[#This Row],[PREV. CLOSE]])/StockData[[#This Row],[PREV. CLOSE]],0)</f>
        <v>-1.3180051813471443E-2</v>
      </c>
      <c r="Y2554" t="str">
        <f>IF(StockData[[#This Row],[Daily Return %]]&gt;0,"Gain",IF(StockData[[#This Row],[Daily Return %]]&lt;0,"Loss","No Change"))</f>
        <v>Loss</v>
      </c>
    </row>
    <row r="2555" spans="1:25" x14ac:dyDescent="0.3">
      <c r="A2555" s="1">
        <v>45315</v>
      </c>
      <c r="B2555" s="1" t="s">
        <v>2603</v>
      </c>
      <c r="C2555" s="1" t="s">
        <v>26</v>
      </c>
      <c r="D2555">
        <f>MONTH(StockData[[#This Row],[DATE]])</f>
        <v>1</v>
      </c>
      <c r="E2555">
        <v>2024</v>
      </c>
      <c r="F2555" t="s">
        <v>27</v>
      </c>
      <c r="G2555" t="str">
        <f>"Q"&amp;ROUNDUP(StockData[[#This Row],[Month Number]]/3,0)</f>
        <v>Q1</v>
      </c>
      <c r="H2555" s="1" t="s">
        <v>2585</v>
      </c>
      <c r="I2555" s="1" t="s">
        <v>1566</v>
      </c>
      <c r="J2555" t="s">
        <v>30</v>
      </c>
      <c r="K2555">
        <v>1530.1</v>
      </c>
      <c r="L2555">
        <v>1581.2</v>
      </c>
      <c r="M2555">
        <v>1523.7</v>
      </c>
      <c r="N2555">
        <v>1523.65</v>
      </c>
      <c r="O2555">
        <v>1576.75</v>
      </c>
      <c r="P2555">
        <v>1576.4</v>
      </c>
      <c r="Q2555">
        <v>1553.01</v>
      </c>
      <c r="R2555">
        <v>2136023</v>
      </c>
      <c r="S2555">
        <v>3317265702.6500001</v>
      </c>
      <c r="T2555">
        <v>108065</v>
      </c>
      <c r="U2555">
        <v>1206124</v>
      </c>
      <c r="V2555">
        <v>56.47</v>
      </c>
      <c r="W2555" s="3">
        <f>StockData[[#This Row],[CLOSE]]-StockData[[#This Row],[PREV. CLOSE]]</f>
        <v>52.75</v>
      </c>
      <c r="X2555" s="2">
        <f>IFERROR((StockData[[#This Row],[CLOSE]]-StockData[[#This Row],[PREV. CLOSE]])/StockData[[#This Row],[PREV. CLOSE]],0)</f>
        <v>3.4620811866242246E-2</v>
      </c>
      <c r="Y2555" t="str">
        <f>IF(StockData[[#This Row],[Daily Return %]]&gt;0,"Gain",IF(StockData[[#This Row],[Daily Return %]]&lt;0,"Loss","No Change"))</f>
        <v>Gain</v>
      </c>
    </row>
    <row r="2556" spans="1:25" x14ac:dyDescent="0.3">
      <c r="A2556" s="1">
        <v>45315</v>
      </c>
      <c r="B2556" s="1" t="s">
        <v>2604</v>
      </c>
      <c r="C2556" s="1" t="s">
        <v>26</v>
      </c>
      <c r="D2556">
        <f>MONTH(StockData[[#This Row],[DATE]])</f>
        <v>1</v>
      </c>
      <c r="E2556">
        <v>2024</v>
      </c>
      <c r="F2556" t="s">
        <v>27</v>
      </c>
      <c r="G2556" t="str">
        <f>"Q"&amp;ROUNDUP(StockData[[#This Row],[Month Number]]/3,0)</f>
        <v>Q1</v>
      </c>
      <c r="H2556" s="1" t="s">
        <v>2585</v>
      </c>
      <c r="I2556" s="1" t="s">
        <v>1566</v>
      </c>
      <c r="J2556" t="s">
        <v>30</v>
      </c>
      <c r="K2556">
        <v>1530.1</v>
      </c>
      <c r="L2556">
        <v>1581.2</v>
      </c>
      <c r="M2556">
        <v>1523.7</v>
      </c>
      <c r="N2556">
        <v>1523.65</v>
      </c>
      <c r="O2556">
        <v>1576.75</v>
      </c>
      <c r="P2556">
        <v>1576.4</v>
      </c>
      <c r="Q2556">
        <v>1553.01</v>
      </c>
      <c r="R2556">
        <v>2136023</v>
      </c>
      <c r="S2556">
        <v>3317265702.6500001</v>
      </c>
      <c r="T2556">
        <v>108065</v>
      </c>
      <c r="U2556">
        <v>1206124</v>
      </c>
      <c r="V2556">
        <v>56.47</v>
      </c>
      <c r="W2556" s="3">
        <f>StockData[[#This Row],[CLOSE]]-StockData[[#This Row],[PREV. CLOSE]]</f>
        <v>52.75</v>
      </c>
      <c r="X2556" s="2">
        <f>IFERROR((StockData[[#This Row],[CLOSE]]-StockData[[#This Row],[PREV. CLOSE]])/StockData[[#This Row],[PREV. CLOSE]],0)</f>
        <v>3.4620811866242246E-2</v>
      </c>
      <c r="Y2556" t="str">
        <f>IF(StockData[[#This Row],[Daily Return %]]&gt;0,"Gain",IF(StockData[[#This Row],[Daily Return %]]&lt;0,"Loss","No Change"))</f>
        <v>Gain</v>
      </c>
    </row>
    <row r="2557" spans="1:25" x14ac:dyDescent="0.3">
      <c r="A2557" s="1">
        <v>45316</v>
      </c>
      <c r="B2557" s="1" t="s">
        <v>2605</v>
      </c>
      <c r="C2557" s="1" t="s">
        <v>26</v>
      </c>
      <c r="D2557">
        <f>MONTH(StockData[[#This Row],[DATE]])</f>
        <v>1</v>
      </c>
      <c r="E2557">
        <v>2024</v>
      </c>
      <c r="F2557" t="s">
        <v>27</v>
      </c>
      <c r="G2557" t="str">
        <f>"Q"&amp;ROUNDUP(StockData[[#This Row],[Month Number]]/3,0)</f>
        <v>Q1</v>
      </c>
      <c r="H2557" s="1" t="s">
        <v>2585</v>
      </c>
      <c r="I2557" s="1" t="s">
        <v>1566</v>
      </c>
      <c r="J2557" t="s">
        <v>30</v>
      </c>
      <c r="K2557">
        <v>1570</v>
      </c>
      <c r="L2557">
        <v>1570</v>
      </c>
      <c r="M2557">
        <v>1536.75</v>
      </c>
      <c r="N2557">
        <v>1576.4</v>
      </c>
      <c r="O2557">
        <v>1549.5</v>
      </c>
      <c r="P2557">
        <v>1550.25</v>
      </c>
      <c r="Q2557">
        <v>1548.19</v>
      </c>
      <c r="R2557">
        <v>2641656</v>
      </c>
      <c r="S2557">
        <v>4089783921.0500002</v>
      </c>
      <c r="T2557">
        <v>160140</v>
      </c>
      <c r="U2557">
        <v>1307629</v>
      </c>
      <c r="V2557">
        <v>49.5</v>
      </c>
      <c r="W2557" s="3">
        <f>StockData[[#This Row],[CLOSE]]-StockData[[#This Row],[PREV. CLOSE]]</f>
        <v>-26.150000000000091</v>
      </c>
      <c r="X2557" s="2">
        <f>IFERROR((StockData[[#This Row],[CLOSE]]-StockData[[#This Row],[PREV. CLOSE]])/StockData[[#This Row],[PREV. CLOSE]],0)</f>
        <v>-1.6588429332656744E-2</v>
      </c>
      <c r="Y2557" t="str">
        <f>IF(StockData[[#This Row],[Daily Return %]]&gt;0,"Gain",IF(StockData[[#This Row],[Daily Return %]]&lt;0,"Loss","No Change"))</f>
        <v>Loss</v>
      </c>
    </row>
    <row r="2558" spans="1:25" x14ac:dyDescent="0.3">
      <c r="A2558" s="1">
        <v>45320</v>
      </c>
      <c r="B2558" s="1" t="s">
        <v>2606</v>
      </c>
      <c r="C2558" s="1" t="s">
        <v>26</v>
      </c>
      <c r="D2558">
        <f>MONTH(StockData[[#This Row],[DATE]])</f>
        <v>1</v>
      </c>
      <c r="E2558">
        <v>2024</v>
      </c>
      <c r="F2558" t="s">
        <v>27</v>
      </c>
      <c r="G2558" t="str">
        <f>"Q"&amp;ROUNDUP(StockData[[#This Row],[Month Number]]/3,0)</f>
        <v>Q1</v>
      </c>
      <c r="H2558" s="1" t="s">
        <v>2585</v>
      </c>
      <c r="I2558" s="1" t="s">
        <v>1566</v>
      </c>
      <c r="J2558" t="s">
        <v>30</v>
      </c>
      <c r="K2558">
        <v>1565</v>
      </c>
      <c r="L2558">
        <v>1588.6</v>
      </c>
      <c r="M2558">
        <v>1550.25</v>
      </c>
      <c r="N2558">
        <v>1550.25</v>
      </c>
      <c r="O2558">
        <v>1575</v>
      </c>
      <c r="P2558">
        <v>1574.55</v>
      </c>
      <c r="Q2558">
        <v>1573.51</v>
      </c>
      <c r="R2558">
        <v>2521598</v>
      </c>
      <c r="S2558">
        <v>3967755881.5999999</v>
      </c>
      <c r="T2558">
        <v>96974</v>
      </c>
      <c r="U2558">
        <v>1609537</v>
      </c>
      <c r="V2558">
        <v>63.83</v>
      </c>
      <c r="W2558" s="3">
        <f>StockData[[#This Row],[CLOSE]]-StockData[[#This Row],[PREV. CLOSE]]</f>
        <v>24.299999999999955</v>
      </c>
      <c r="X2558" s="2">
        <f>IFERROR((StockData[[#This Row],[CLOSE]]-StockData[[#This Row],[PREV. CLOSE]])/StockData[[#This Row],[PREV. CLOSE]],0)</f>
        <v>1.567489114658923E-2</v>
      </c>
      <c r="Y2558" t="str">
        <f>IF(StockData[[#This Row],[Daily Return %]]&gt;0,"Gain",IF(StockData[[#This Row],[Daily Return %]]&lt;0,"Loss","No Change"))</f>
        <v>Gain</v>
      </c>
    </row>
    <row r="2559" spans="1:25" x14ac:dyDescent="0.3">
      <c r="A2559" s="1">
        <v>45321</v>
      </c>
      <c r="B2559" s="1" t="s">
        <v>2607</v>
      </c>
      <c r="C2559" s="1" t="s">
        <v>26</v>
      </c>
      <c r="D2559">
        <f>MONTH(StockData[[#This Row],[DATE]])</f>
        <v>1</v>
      </c>
      <c r="E2559">
        <v>2024</v>
      </c>
      <c r="F2559" t="s">
        <v>27</v>
      </c>
      <c r="G2559" t="str">
        <f>"Q"&amp;ROUNDUP(StockData[[#This Row],[Month Number]]/3,0)</f>
        <v>Q1</v>
      </c>
      <c r="H2559" s="1" t="s">
        <v>2585</v>
      </c>
      <c r="I2559" s="1" t="s">
        <v>1566</v>
      </c>
      <c r="J2559" t="s">
        <v>30</v>
      </c>
      <c r="K2559">
        <v>1580</v>
      </c>
      <c r="L2559">
        <v>1592.45</v>
      </c>
      <c r="M2559">
        <v>1555</v>
      </c>
      <c r="N2559">
        <v>1574.55</v>
      </c>
      <c r="O2559">
        <v>1559.8</v>
      </c>
      <c r="P2559">
        <v>1559.3</v>
      </c>
      <c r="Q2559">
        <v>1575.56</v>
      </c>
      <c r="R2559">
        <v>1939386</v>
      </c>
      <c r="S2559">
        <v>3055616775.5</v>
      </c>
      <c r="T2559">
        <v>92025</v>
      </c>
      <c r="U2559">
        <v>1212226</v>
      </c>
      <c r="V2559">
        <v>62.51</v>
      </c>
      <c r="W2559" s="3">
        <f>StockData[[#This Row],[CLOSE]]-StockData[[#This Row],[PREV. CLOSE]]</f>
        <v>-15.25</v>
      </c>
      <c r="X2559" s="2">
        <f>IFERROR((StockData[[#This Row],[CLOSE]]-StockData[[#This Row],[PREV. CLOSE]])/StockData[[#This Row],[PREV. CLOSE]],0)</f>
        <v>-9.6853069130862796E-3</v>
      </c>
      <c r="Y2559" t="str">
        <f>IF(StockData[[#This Row],[Daily Return %]]&gt;0,"Gain",IF(StockData[[#This Row],[Daily Return %]]&lt;0,"Loss","No Change"))</f>
        <v>Loss</v>
      </c>
    </row>
    <row r="2560" spans="1:25" x14ac:dyDescent="0.3">
      <c r="A2560" s="1">
        <v>45322</v>
      </c>
      <c r="B2560" s="1" t="s">
        <v>2608</v>
      </c>
      <c r="C2560" s="1" t="s">
        <v>26</v>
      </c>
      <c r="D2560">
        <f>MONTH(StockData[[#This Row],[DATE]])</f>
        <v>1</v>
      </c>
      <c r="E2560">
        <v>2024</v>
      </c>
      <c r="F2560" t="s">
        <v>27</v>
      </c>
      <c r="G2560" t="str">
        <f>"Q"&amp;ROUNDUP(StockData[[#This Row],[Month Number]]/3,0)</f>
        <v>Q1</v>
      </c>
      <c r="H2560" s="1" t="s">
        <v>2585</v>
      </c>
      <c r="I2560" s="1" t="s">
        <v>1566</v>
      </c>
      <c r="J2560" t="s">
        <v>30</v>
      </c>
      <c r="K2560">
        <v>1559.3</v>
      </c>
      <c r="L2560">
        <v>1581.3</v>
      </c>
      <c r="M2560">
        <v>1546.35</v>
      </c>
      <c r="N2560">
        <v>1559.3</v>
      </c>
      <c r="O2560">
        <v>1570.8</v>
      </c>
      <c r="P2560">
        <v>1576</v>
      </c>
      <c r="Q2560">
        <v>1559.28</v>
      </c>
      <c r="R2560">
        <v>7025931</v>
      </c>
      <c r="S2560">
        <v>10955386297.950001</v>
      </c>
      <c r="T2560">
        <v>159792</v>
      </c>
      <c r="U2560">
        <v>6154013</v>
      </c>
      <c r="V2560">
        <v>87.59</v>
      </c>
      <c r="W2560" s="3">
        <f>StockData[[#This Row],[CLOSE]]-StockData[[#This Row],[PREV. CLOSE]]</f>
        <v>16.700000000000045</v>
      </c>
      <c r="X2560" s="2">
        <f>IFERROR((StockData[[#This Row],[CLOSE]]-StockData[[#This Row],[PREV. CLOSE]])/StockData[[#This Row],[PREV. CLOSE]],0)</f>
        <v>1.0709933944718813E-2</v>
      </c>
      <c r="Y2560" t="str">
        <f>IF(StockData[[#This Row],[Daily Return %]]&gt;0,"Gain",IF(StockData[[#This Row],[Daily Return %]]&lt;0,"Loss","No Change"))</f>
        <v>Gain</v>
      </c>
    </row>
    <row r="2561" spans="1:25" x14ac:dyDescent="0.3">
      <c r="A2561" s="1">
        <v>45323</v>
      </c>
      <c r="B2561" s="1" t="s">
        <v>2609</v>
      </c>
      <c r="C2561" s="1" t="s">
        <v>54</v>
      </c>
      <c r="D2561">
        <f>MONTH(StockData[[#This Row],[DATE]])</f>
        <v>2</v>
      </c>
      <c r="E2561">
        <v>2024</v>
      </c>
      <c r="F2561" t="s">
        <v>27</v>
      </c>
      <c r="G2561" t="str">
        <f>"Q"&amp;ROUNDUP(StockData[[#This Row],[Month Number]]/3,0)</f>
        <v>Q1</v>
      </c>
      <c r="H2561" s="1" t="s">
        <v>2585</v>
      </c>
      <c r="I2561" s="1" t="s">
        <v>1566</v>
      </c>
      <c r="J2561" t="s">
        <v>30</v>
      </c>
      <c r="K2561">
        <v>1576</v>
      </c>
      <c r="L2561">
        <v>1597</v>
      </c>
      <c r="M2561">
        <v>1566.35</v>
      </c>
      <c r="N2561">
        <v>1576</v>
      </c>
      <c r="O2561">
        <v>1578</v>
      </c>
      <c r="P2561">
        <v>1577.4</v>
      </c>
      <c r="Q2561">
        <v>1578.89</v>
      </c>
      <c r="R2561">
        <v>2845408</v>
      </c>
      <c r="S2561">
        <v>4492583650.5</v>
      </c>
      <c r="T2561">
        <v>143248</v>
      </c>
      <c r="U2561">
        <v>1584579</v>
      </c>
      <c r="V2561">
        <v>55.69</v>
      </c>
      <c r="W2561" s="3">
        <f>StockData[[#This Row],[CLOSE]]-StockData[[#This Row],[PREV. CLOSE]]</f>
        <v>1.4000000000000909</v>
      </c>
      <c r="X2561" s="2">
        <f>IFERROR((StockData[[#This Row],[CLOSE]]-StockData[[#This Row],[PREV. CLOSE]])/StockData[[#This Row],[PREV. CLOSE]],0)</f>
        <v>8.883248730965044E-4</v>
      </c>
      <c r="Y2561" t="str">
        <f>IF(StockData[[#This Row],[Daily Return %]]&gt;0,"Gain",IF(StockData[[#This Row],[Daily Return %]]&lt;0,"Loss","No Change"))</f>
        <v>Gain</v>
      </c>
    </row>
    <row r="2562" spans="1:25" x14ac:dyDescent="0.3">
      <c r="A2562" s="1">
        <v>45324</v>
      </c>
      <c r="B2562" s="1" t="s">
        <v>2610</v>
      </c>
      <c r="C2562" s="1" t="s">
        <v>54</v>
      </c>
      <c r="D2562">
        <f>MONTH(StockData[[#This Row],[DATE]])</f>
        <v>2</v>
      </c>
      <c r="E2562">
        <v>2024</v>
      </c>
      <c r="F2562" t="s">
        <v>27</v>
      </c>
      <c r="G2562" t="str">
        <f>"Q"&amp;ROUNDUP(StockData[[#This Row],[Month Number]]/3,0)</f>
        <v>Q1</v>
      </c>
      <c r="H2562" s="1" t="s">
        <v>2585</v>
      </c>
      <c r="I2562" s="1" t="s">
        <v>1566</v>
      </c>
      <c r="J2562" t="s">
        <v>30</v>
      </c>
      <c r="K2562">
        <v>1584.8</v>
      </c>
      <c r="L2562">
        <v>1613.9</v>
      </c>
      <c r="M2562">
        <v>1575</v>
      </c>
      <c r="N2562">
        <v>1577.4</v>
      </c>
      <c r="O2562">
        <v>1583.9</v>
      </c>
      <c r="P2562">
        <v>1583.75</v>
      </c>
      <c r="Q2562">
        <v>1591.79</v>
      </c>
      <c r="R2562">
        <v>2337374</v>
      </c>
      <c r="S2562">
        <v>3720598643.5500002</v>
      </c>
      <c r="T2562">
        <v>152348</v>
      </c>
      <c r="U2562">
        <v>1060370</v>
      </c>
      <c r="V2562">
        <v>45.37</v>
      </c>
      <c r="W2562" s="3">
        <f>StockData[[#This Row],[CLOSE]]-StockData[[#This Row],[PREV. CLOSE]]</f>
        <v>6.3499999999999091</v>
      </c>
      <c r="X2562" s="2">
        <f>IFERROR((StockData[[#This Row],[CLOSE]]-StockData[[#This Row],[PREV. CLOSE]])/StockData[[#This Row],[PREV. CLOSE]],0)</f>
        <v>4.0256117661974823E-3</v>
      </c>
      <c r="Y2562" t="str">
        <f>IF(StockData[[#This Row],[Daily Return %]]&gt;0,"Gain",IF(StockData[[#This Row],[Daily Return %]]&lt;0,"Loss","No Change"))</f>
        <v>Gain</v>
      </c>
    </row>
    <row r="2563" spans="1:25" x14ac:dyDescent="0.3">
      <c r="A2563" s="1">
        <v>45327</v>
      </c>
      <c r="B2563" s="1" t="s">
        <v>2611</v>
      </c>
      <c r="C2563" s="1" t="s">
        <v>54</v>
      </c>
      <c r="D2563">
        <f>MONTH(StockData[[#This Row],[DATE]])</f>
        <v>2</v>
      </c>
      <c r="E2563">
        <v>2024</v>
      </c>
      <c r="F2563" t="s">
        <v>27</v>
      </c>
      <c r="G2563" t="str">
        <f>"Q"&amp;ROUNDUP(StockData[[#This Row],[Month Number]]/3,0)</f>
        <v>Q1</v>
      </c>
      <c r="H2563" s="1" t="s">
        <v>2585</v>
      </c>
      <c r="I2563" s="1" t="s">
        <v>1566</v>
      </c>
      <c r="J2563" t="s">
        <v>30</v>
      </c>
      <c r="K2563">
        <v>1584.95</v>
      </c>
      <c r="L2563">
        <v>1588.5</v>
      </c>
      <c r="M2563">
        <v>1551.45</v>
      </c>
      <c r="N2563">
        <v>1583.75</v>
      </c>
      <c r="O2563">
        <v>1555.1</v>
      </c>
      <c r="P2563">
        <v>1555.35</v>
      </c>
      <c r="Q2563">
        <v>1572.02</v>
      </c>
      <c r="R2563">
        <v>1452864</v>
      </c>
      <c r="S2563">
        <v>2283926744.9499998</v>
      </c>
      <c r="T2563">
        <v>84055</v>
      </c>
      <c r="U2563">
        <v>986101</v>
      </c>
      <c r="V2563">
        <v>67.87</v>
      </c>
      <c r="W2563" s="3">
        <f>StockData[[#This Row],[CLOSE]]-StockData[[#This Row],[PREV. CLOSE]]</f>
        <v>-28.400000000000091</v>
      </c>
      <c r="X2563" s="2">
        <f>IFERROR((StockData[[#This Row],[CLOSE]]-StockData[[#This Row],[PREV. CLOSE]])/StockData[[#This Row],[PREV. CLOSE]],0)</f>
        <v>-1.793212312549335E-2</v>
      </c>
      <c r="Y2563" t="str">
        <f>IF(StockData[[#This Row],[Daily Return %]]&gt;0,"Gain",IF(StockData[[#This Row],[Daily Return %]]&lt;0,"Loss","No Change"))</f>
        <v>Loss</v>
      </c>
    </row>
    <row r="2564" spans="1:25" x14ac:dyDescent="0.3">
      <c r="A2564" s="1">
        <v>45328</v>
      </c>
      <c r="B2564" s="1" t="s">
        <v>2612</v>
      </c>
      <c r="C2564" s="1" t="s">
        <v>54</v>
      </c>
      <c r="D2564">
        <f>MONTH(StockData[[#This Row],[DATE]])</f>
        <v>2</v>
      </c>
      <c r="E2564">
        <v>2024</v>
      </c>
      <c r="F2564" t="s">
        <v>27</v>
      </c>
      <c r="G2564" t="str">
        <f>"Q"&amp;ROUNDUP(StockData[[#This Row],[Month Number]]/3,0)</f>
        <v>Q1</v>
      </c>
      <c r="H2564" s="1" t="s">
        <v>2585</v>
      </c>
      <c r="I2564" s="1" t="s">
        <v>1566</v>
      </c>
      <c r="J2564" t="s">
        <v>30</v>
      </c>
      <c r="K2564">
        <v>1566</v>
      </c>
      <c r="L2564">
        <v>1627</v>
      </c>
      <c r="M2564">
        <v>1558.05</v>
      </c>
      <c r="N2564">
        <v>1555.35</v>
      </c>
      <c r="O2564">
        <v>1623.8</v>
      </c>
      <c r="P2564">
        <v>1623.75</v>
      </c>
      <c r="Q2564">
        <v>1601.09</v>
      </c>
      <c r="R2564">
        <v>4988311</v>
      </c>
      <c r="S2564">
        <v>7986729089.3000002</v>
      </c>
      <c r="T2564">
        <v>152291</v>
      </c>
      <c r="U2564">
        <v>3193531</v>
      </c>
      <c r="V2564">
        <v>64.02</v>
      </c>
      <c r="W2564" s="3">
        <f>StockData[[#This Row],[CLOSE]]-StockData[[#This Row],[PREV. CLOSE]]</f>
        <v>68.400000000000091</v>
      </c>
      <c r="X2564" s="2">
        <f>IFERROR((StockData[[#This Row],[CLOSE]]-StockData[[#This Row],[PREV. CLOSE]])/StockData[[#This Row],[PREV. CLOSE]],0)</f>
        <v>4.3977239849551611E-2</v>
      </c>
      <c r="Y2564" t="str">
        <f>IF(StockData[[#This Row],[Daily Return %]]&gt;0,"Gain",IF(StockData[[#This Row],[Daily Return %]]&lt;0,"Loss","No Change"))</f>
        <v>Gain</v>
      </c>
    </row>
    <row r="2565" spans="1:25" x14ac:dyDescent="0.3">
      <c r="A2565" s="1">
        <v>45329</v>
      </c>
      <c r="B2565" s="1" t="s">
        <v>2613</v>
      </c>
      <c r="C2565" s="1" t="s">
        <v>54</v>
      </c>
      <c r="D2565">
        <f>MONTH(StockData[[#This Row],[DATE]])</f>
        <v>2</v>
      </c>
      <c r="E2565">
        <v>2024</v>
      </c>
      <c r="F2565" t="s">
        <v>27</v>
      </c>
      <c r="G2565" t="str">
        <f>"Q"&amp;ROUNDUP(StockData[[#This Row],[Month Number]]/3,0)</f>
        <v>Q1</v>
      </c>
      <c r="H2565" s="1" t="s">
        <v>2585</v>
      </c>
      <c r="I2565" s="1" t="s">
        <v>1566</v>
      </c>
      <c r="J2565" t="s">
        <v>30</v>
      </c>
      <c r="K2565">
        <v>1628</v>
      </c>
      <c r="L2565">
        <v>1629.9</v>
      </c>
      <c r="M2565">
        <v>1598.95</v>
      </c>
      <c r="N2565">
        <v>1623.75</v>
      </c>
      <c r="O2565">
        <v>1614.95</v>
      </c>
      <c r="P2565">
        <v>1615.35</v>
      </c>
      <c r="Q2565">
        <v>1616.19</v>
      </c>
      <c r="R2565">
        <v>3320199</v>
      </c>
      <c r="S2565">
        <v>5366075378.6499996</v>
      </c>
      <c r="T2565">
        <v>157339</v>
      </c>
      <c r="U2565">
        <v>2190800</v>
      </c>
      <c r="V2565">
        <v>65.98</v>
      </c>
      <c r="W2565" s="3">
        <f>StockData[[#This Row],[CLOSE]]-StockData[[#This Row],[PREV. CLOSE]]</f>
        <v>-8.4000000000000909</v>
      </c>
      <c r="X2565" s="2">
        <f>IFERROR((StockData[[#This Row],[CLOSE]]-StockData[[#This Row],[PREV. CLOSE]])/StockData[[#This Row],[PREV. CLOSE]],0)</f>
        <v>-5.1732101616628733E-3</v>
      </c>
      <c r="Y2565" t="str">
        <f>IF(StockData[[#This Row],[Daily Return %]]&gt;0,"Gain",IF(StockData[[#This Row],[Daily Return %]]&lt;0,"Loss","No Change"))</f>
        <v>Loss</v>
      </c>
    </row>
    <row r="2566" spans="1:25" x14ac:dyDescent="0.3">
      <c r="A2566" s="1">
        <v>45330</v>
      </c>
      <c r="B2566" s="1" t="s">
        <v>2614</v>
      </c>
      <c r="C2566" s="1" t="s">
        <v>54</v>
      </c>
      <c r="D2566">
        <f>MONTH(StockData[[#This Row],[DATE]])</f>
        <v>2</v>
      </c>
      <c r="E2566">
        <v>2024</v>
      </c>
      <c r="F2566" t="s">
        <v>27</v>
      </c>
      <c r="G2566" t="str">
        <f>"Q"&amp;ROUNDUP(StockData[[#This Row],[Month Number]]/3,0)</f>
        <v>Q1</v>
      </c>
      <c r="H2566" s="1" t="s">
        <v>2585</v>
      </c>
      <c r="I2566" s="1" t="s">
        <v>1566</v>
      </c>
      <c r="J2566" t="s">
        <v>30</v>
      </c>
      <c r="K2566">
        <v>1626</v>
      </c>
      <c r="L2566">
        <v>1647.7</v>
      </c>
      <c r="M2566">
        <v>1617.3</v>
      </c>
      <c r="N2566">
        <v>1615.35</v>
      </c>
      <c r="O2566">
        <v>1634.55</v>
      </c>
      <c r="P2566">
        <v>1633.8</v>
      </c>
      <c r="Q2566">
        <v>1634.12</v>
      </c>
      <c r="R2566">
        <v>3496692</v>
      </c>
      <c r="S2566">
        <v>5714026846.1999998</v>
      </c>
      <c r="T2566">
        <v>190396</v>
      </c>
      <c r="U2566">
        <v>1478057</v>
      </c>
      <c r="V2566">
        <v>42.27</v>
      </c>
      <c r="W2566" s="3">
        <f>StockData[[#This Row],[CLOSE]]-StockData[[#This Row],[PREV. CLOSE]]</f>
        <v>18.450000000000045</v>
      </c>
      <c r="X2566" s="2">
        <f>IFERROR((StockData[[#This Row],[CLOSE]]-StockData[[#This Row],[PREV. CLOSE]])/StockData[[#This Row],[PREV. CLOSE]],0)</f>
        <v>1.1421673321571206E-2</v>
      </c>
      <c r="Y2566" t="str">
        <f>IF(StockData[[#This Row],[Daily Return %]]&gt;0,"Gain",IF(StockData[[#This Row],[Daily Return %]]&lt;0,"Loss","No Change"))</f>
        <v>Gain</v>
      </c>
    </row>
    <row r="2567" spans="1:25" x14ac:dyDescent="0.3">
      <c r="A2567" s="1">
        <v>45331</v>
      </c>
      <c r="B2567" s="1" t="s">
        <v>2615</v>
      </c>
      <c r="C2567" s="1" t="s">
        <v>54</v>
      </c>
      <c r="D2567">
        <f>MONTH(StockData[[#This Row],[DATE]])</f>
        <v>2</v>
      </c>
      <c r="E2567">
        <v>2024</v>
      </c>
      <c r="F2567" t="s">
        <v>27</v>
      </c>
      <c r="G2567" t="str">
        <f>"Q"&amp;ROUNDUP(StockData[[#This Row],[Month Number]]/3,0)</f>
        <v>Q1</v>
      </c>
      <c r="H2567" s="1" t="s">
        <v>2585</v>
      </c>
      <c r="I2567" s="1" t="s">
        <v>1566</v>
      </c>
      <c r="J2567" t="s">
        <v>30</v>
      </c>
      <c r="K2567">
        <v>1640</v>
      </c>
      <c r="L2567">
        <v>1646.75</v>
      </c>
      <c r="M2567">
        <v>1614.65</v>
      </c>
      <c r="N2567">
        <v>1633.8</v>
      </c>
      <c r="O2567">
        <v>1624.9</v>
      </c>
      <c r="P2567">
        <v>1630.6</v>
      </c>
      <c r="Q2567">
        <v>1628</v>
      </c>
      <c r="R2567">
        <v>3341297</v>
      </c>
      <c r="S2567">
        <v>5439629745.6000004</v>
      </c>
      <c r="T2567">
        <v>125491</v>
      </c>
      <c r="U2567">
        <v>2089821</v>
      </c>
      <c r="V2567">
        <v>62.55</v>
      </c>
      <c r="W2567" s="3">
        <f>StockData[[#This Row],[CLOSE]]-StockData[[#This Row],[PREV. CLOSE]]</f>
        <v>-3.2000000000000455</v>
      </c>
      <c r="X2567" s="2">
        <f>IFERROR((StockData[[#This Row],[CLOSE]]-StockData[[#This Row],[PREV. CLOSE]])/StockData[[#This Row],[PREV. CLOSE]],0)</f>
        <v>-1.9586240665932461E-3</v>
      </c>
      <c r="Y2567" t="str">
        <f>IF(StockData[[#This Row],[Daily Return %]]&gt;0,"Gain",IF(StockData[[#This Row],[Daily Return %]]&lt;0,"Loss","No Change"))</f>
        <v>Loss</v>
      </c>
    </row>
    <row r="2568" spans="1:25" x14ac:dyDescent="0.3">
      <c r="A2568" s="1">
        <v>45334</v>
      </c>
      <c r="B2568" s="1" t="s">
        <v>2616</v>
      </c>
      <c r="C2568" s="1" t="s">
        <v>54</v>
      </c>
      <c r="D2568">
        <f>MONTH(StockData[[#This Row],[DATE]])</f>
        <v>2</v>
      </c>
      <c r="E2568">
        <v>2024</v>
      </c>
      <c r="F2568" t="s">
        <v>27</v>
      </c>
      <c r="G2568" t="str">
        <f>"Q"&amp;ROUNDUP(StockData[[#This Row],[Month Number]]/3,0)</f>
        <v>Q1</v>
      </c>
      <c r="H2568" s="1" t="s">
        <v>2585</v>
      </c>
      <c r="I2568" s="1" t="s">
        <v>1566</v>
      </c>
      <c r="J2568" t="s">
        <v>30</v>
      </c>
      <c r="K2568">
        <v>1639</v>
      </c>
      <c r="L2568">
        <v>1685</v>
      </c>
      <c r="M2568">
        <v>1639</v>
      </c>
      <c r="N2568">
        <v>1630.6</v>
      </c>
      <c r="O2568">
        <v>1659.4</v>
      </c>
      <c r="P2568">
        <v>1666.95</v>
      </c>
      <c r="Q2568">
        <v>1667.07</v>
      </c>
      <c r="R2568">
        <v>4885445</v>
      </c>
      <c r="S2568">
        <v>8144367155</v>
      </c>
      <c r="T2568">
        <v>150456</v>
      </c>
      <c r="U2568">
        <v>2669175</v>
      </c>
      <c r="V2568">
        <v>54.64</v>
      </c>
      <c r="W2568" s="3">
        <f>StockData[[#This Row],[CLOSE]]-StockData[[#This Row],[PREV. CLOSE]]</f>
        <v>36.350000000000136</v>
      </c>
      <c r="X2568" s="2">
        <f>IFERROR((StockData[[#This Row],[CLOSE]]-StockData[[#This Row],[PREV. CLOSE]])/StockData[[#This Row],[PREV. CLOSE]],0)</f>
        <v>2.2292407702686211E-2</v>
      </c>
      <c r="Y2568" t="str">
        <f>IF(StockData[[#This Row],[Daily Return %]]&gt;0,"Gain",IF(StockData[[#This Row],[Daily Return %]]&lt;0,"Loss","No Change"))</f>
        <v>Gain</v>
      </c>
    </row>
    <row r="2569" spans="1:25" x14ac:dyDescent="0.3">
      <c r="A2569" s="1">
        <v>45335</v>
      </c>
      <c r="B2569" s="1" t="s">
        <v>2617</v>
      </c>
      <c r="C2569" s="1" t="s">
        <v>54</v>
      </c>
      <c r="D2569">
        <f>MONTH(StockData[[#This Row],[DATE]])</f>
        <v>2</v>
      </c>
      <c r="E2569">
        <v>2024</v>
      </c>
      <c r="F2569" t="s">
        <v>27</v>
      </c>
      <c r="G2569" t="str">
        <f>"Q"&amp;ROUNDUP(StockData[[#This Row],[Month Number]]/3,0)</f>
        <v>Q1</v>
      </c>
      <c r="H2569" s="1" t="s">
        <v>2585</v>
      </c>
      <c r="I2569" s="1" t="s">
        <v>1566</v>
      </c>
      <c r="J2569" t="s">
        <v>30</v>
      </c>
      <c r="K2569">
        <v>1675</v>
      </c>
      <c r="L2569">
        <v>1675</v>
      </c>
      <c r="M2569">
        <v>1648.6</v>
      </c>
      <c r="N2569">
        <v>1666.95</v>
      </c>
      <c r="O2569">
        <v>1665.5</v>
      </c>
      <c r="P2569">
        <v>1665.6</v>
      </c>
      <c r="Q2569">
        <v>1660.27</v>
      </c>
      <c r="R2569">
        <v>3129897</v>
      </c>
      <c r="S2569">
        <v>5196481115.3000002</v>
      </c>
      <c r="T2569">
        <v>141353</v>
      </c>
      <c r="U2569">
        <v>2146080</v>
      </c>
      <c r="V2569">
        <v>68.569999999999993</v>
      </c>
      <c r="W2569" s="3">
        <f>StockData[[#This Row],[CLOSE]]-StockData[[#This Row],[PREV. CLOSE]]</f>
        <v>-1.3500000000001364</v>
      </c>
      <c r="X2569" s="2">
        <f>IFERROR((StockData[[#This Row],[CLOSE]]-StockData[[#This Row],[PREV. CLOSE]])/StockData[[#This Row],[PREV. CLOSE]],0)</f>
        <v>-8.09862323405103E-4</v>
      </c>
      <c r="Y2569" t="str">
        <f>IF(StockData[[#This Row],[Daily Return %]]&gt;0,"Gain",IF(StockData[[#This Row],[Daily Return %]]&lt;0,"Loss","No Change"))</f>
        <v>Loss</v>
      </c>
    </row>
    <row r="2570" spans="1:25" x14ac:dyDescent="0.3">
      <c r="A2570" s="1">
        <v>45336</v>
      </c>
      <c r="B2570" s="1" t="s">
        <v>2618</v>
      </c>
      <c r="C2570" s="1" t="s">
        <v>54</v>
      </c>
      <c r="D2570">
        <f>MONTH(StockData[[#This Row],[DATE]])</f>
        <v>2</v>
      </c>
      <c r="E2570">
        <v>2024</v>
      </c>
      <c r="F2570" t="s">
        <v>27</v>
      </c>
      <c r="G2570" t="str">
        <f>"Q"&amp;ROUNDUP(StockData[[#This Row],[Month Number]]/3,0)</f>
        <v>Q1</v>
      </c>
      <c r="H2570" s="1" t="s">
        <v>2585</v>
      </c>
      <c r="I2570" s="1" t="s">
        <v>1566</v>
      </c>
      <c r="J2570" t="s">
        <v>30</v>
      </c>
      <c r="K2570">
        <v>1649.75</v>
      </c>
      <c r="L2570">
        <v>1676.9</v>
      </c>
      <c r="M2570">
        <v>1625.45</v>
      </c>
      <c r="N2570">
        <v>1665.6</v>
      </c>
      <c r="O2570">
        <v>1666</v>
      </c>
      <c r="P2570">
        <v>1671.5</v>
      </c>
      <c r="Q2570">
        <v>1653.78</v>
      </c>
      <c r="R2570">
        <v>1386643</v>
      </c>
      <c r="S2570">
        <v>2293197365.1500001</v>
      </c>
      <c r="T2570">
        <v>105498</v>
      </c>
      <c r="U2570">
        <v>803650</v>
      </c>
      <c r="V2570">
        <v>57.96</v>
      </c>
      <c r="W2570" s="3">
        <f>StockData[[#This Row],[CLOSE]]-StockData[[#This Row],[PREV. CLOSE]]</f>
        <v>5.9000000000000909</v>
      </c>
      <c r="X2570" s="2">
        <f>IFERROR((StockData[[#This Row],[CLOSE]]-StockData[[#This Row],[PREV. CLOSE]])/StockData[[#This Row],[PREV. CLOSE]],0)</f>
        <v>3.5422670509126387E-3</v>
      </c>
      <c r="Y2570" t="str">
        <f>IF(StockData[[#This Row],[Daily Return %]]&gt;0,"Gain",IF(StockData[[#This Row],[Daily Return %]]&lt;0,"Loss","No Change"))</f>
        <v>Gain</v>
      </c>
    </row>
    <row r="2571" spans="1:25" x14ac:dyDescent="0.3">
      <c r="A2571" s="1">
        <v>45337</v>
      </c>
      <c r="B2571" s="1" t="s">
        <v>2619</v>
      </c>
      <c r="C2571" s="1" t="s">
        <v>54</v>
      </c>
      <c r="D2571">
        <f>MONTH(StockData[[#This Row],[DATE]])</f>
        <v>2</v>
      </c>
      <c r="E2571">
        <v>2024</v>
      </c>
      <c r="F2571" t="s">
        <v>27</v>
      </c>
      <c r="G2571" t="str">
        <f>"Q"&amp;ROUNDUP(StockData[[#This Row],[Month Number]]/3,0)</f>
        <v>Q1</v>
      </c>
      <c r="H2571" s="1" t="s">
        <v>2585</v>
      </c>
      <c r="I2571" s="1" t="s">
        <v>1566</v>
      </c>
      <c r="J2571" t="s">
        <v>30</v>
      </c>
      <c r="K2571">
        <v>1678</v>
      </c>
      <c r="L2571">
        <v>1696.5</v>
      </c>
      <c r="M2571">
        <v>1650.1</v>
      </c>
      <c r="N2571">
        <v>1671.5</v>
      </c>
      <c r="O2571">
        <v>1665</v>
      </c>
      <c r="P2571">
        <v>1662.55</v>
      </c>
      <c r="Q2571">
        <v>1666.16</v>
      </c>
      <c r="R2571">
        <v>2555162</v>
      </c>
      <c r="S2571">
        <v>4257299951.3000002</v>
      </c>
      <c r="T2571">
        <v>148684</v>
      </c>
      <c r="U2571">
        <v>1575090</v>
      </c>
      <c r="V2571">
        <v>61.64</v>
      </c>
      <c r="W2571" s="3">
        <f>StockData[[#This Row],[CLOSE]]-StockData[[#This Row],[PREV. CLOSE]]</f>
        <v>-8.9500000000000455</v>
      </c>
      <c r="X2571" s="2">
        <f>IFERROR((StockData[[#This Row],[CLOSE]]-StockData[[#This Row],[PREV. CLOSE]])/StockData[[#This Row],[PREV. CLOSE]],0)</f>
        <v>-5.3544720311098091E-3</v>
      </c>
      <c r="Y2571" t="str">
        <f>IF(StockData[[#This Row],[Daily Return %]]&gt;0,"Gain",IF(StockData[[#This Row],[Daily Return %]]&lt;0,"Loss","No Change"))</f>
        <v>Loss</v>
      </c>
    </row>
    <row r="2572" spans="1:25" x14ac:dyDescent="0.3">
      <c r="A2572" s="1">
        <v>45338</v>
      </c>
      <c r="B2572" s="1" t="s">
        <v>2620</v>
      </c>
      <c r="C2572" s="1" t="s">
        <v>54</v>
      </c>
      <c r="D2572">
        <f>MONTH(StockData[[#This Row],[DATE]])</f>
        <v>2</v>
      </c>
      <c r="E2572">
        <v>2024</v>
      </c>
      <c r="F2572" t="s">
        <v>27</v>
      </c>
      <c r="G2572" t="str">
        <f>"Q"&amp;ROUNDUP(StockData[[#This Row],[Month Number]]/3,0)</f>
        <v>Q1</v>
      </c>
      <c r="H2572" s="1" t="s">
        <v>2585</v>
      </c>
      <c r="I2572" s="1" t="s">
        <v>1566</v>
      </c>
      <c r="J2572" t="s">
        <v>30</v>
      </c>
      <c r="K2572">
        <v>1675</v>
      </c>
      <c r="L2572">
        <v>1677</v>
      </c>
      <c r="M2572">
        <v>1650.05</v>
      </c>
      <c r="N2572">
        <v>1662.55</v>
      </c>
      <c r="O2572">
        <v>1670</v>
      </c>
      <c r="P2572">
        <v>1667.45</v>
      </c>
      <c r="Q2572">
        <v>1665.9</v>
      </c>
      <c r="R2572">
        <v>1776881</v>
      </c>
      <c r="S2572">
        <v>2960110318.5</v>
      </c>
      <c r="T2572">
        <v>111680</v>
      </c>
      <c r="U2572">
        <v>1096611</v>
      </c>
      <c r="V2572">
        <v>61.72</v>
      </c>
      <c r="W2572" s="3">
        <f>StockData[[#This Row],[CLOSE]]-StockData[[#This Row],[PREV. CLOSE]]</f>
        <v>4.9000000000000909</v>
      </c>
      <c r="X2572" s="2">
        <f>IFERROR((StockData[[#This Row],[CLOSE]]-StockData[[#This Row],[PREV. CLOSE]])/StockData[[#This Row],[PREV. CLOSE]],0)</f>
        <v>2.9472797810592712E-3</v>
      </c>
      <c r="Y2572" t="str">
        <f>IF(StockData[[#This Row],[Daily Return %]]&gt;0,"Gain",IF(StockData[[#This Row],[Daily Return %]]&lt;0,"Loss","No Change"))</f>
        <v>Gain</v>
      </c>
    </row>
    <row r="2573" spans="1:25" x14ac:dyDescent="0.3">
      <c r="A2573" s="1">
        <v>45341</v>
      </c>
      <c r="B2573" s="1" t="s">
        <v>2621</v>
      </c>
      <c r="C2573" s="1" t="s">
        <v>54</v>
      </c>
      <c r="D2573">
        <f>MONTH(StockData[[#This Row],[DATE]])</f>
        <v>2</v>
      </c>
      <c r="E2573">
        <v>2024</v>
      </c>
      <c r="F2573" t="s">
        <v>27</v>
      </c>
      <c r="G2573" t="str">
        <f>"Q"&amp;ROUNDUP(StockData[[#This Row],[Month Number]]/3,0)</f>
        <v>Q1</v>
      </c>
      <c r="H2573" s="1" t="s">
        <v>2585</v>
      </c>
      <c r="I2573" s="1" t="s">
        <v>1566</v>
      </c>
      <c r="J2573" t="s">
        <v>30</v>
      </c>
      <c r="K2573">
        <v>1670</v>
      </c>
      <c r="L2573">
        <v>1682.95</v>
      </c>
      <c r="M2573">
        <v>1659.65</v>
      </c>
      <c r="N2573">
        <v>1667.45</v>
      </c>
      <c r="O2573">
        <v>1675</v>
      </c>
      <c r="P2573">
        <v>1675.25</v>
      </c>
      <c r="Q2573">
        <v>1674.03</v>
      </c>
      <c r="R2573">
        <v>762624</v>
      </c>
      <c r="S2573">
        <v>1276654232.5999999</v>
      </c>
      <c r="T2573">
        <v>53067</v>
      </c>
      <c r="U2573">
        <v>431585</v>
      </c>
      <c r="V2573">
        <v>56.59</v>
      </c>
      <c r="W2573" s="3">
        <f>StockData[[#This Row],[CLOSE]]-StockData[[#This Row],[PREV. CLOSE]]</f>
        <v>7.7999999999999545</v>
      </c>
      <c r="X2573" s="2">
        <f>IFERROR((StockData[[#This Row],[CLOSE]]-StockData[[#This Row],[PREV. CLOSE]])/StockData[[#This Row],[PREV. CLOSE]],0)</f>
        <v>4.6778014333263094E-3</v>
      </c>
      <c r="Y2573" t="str">
        <f>IF(StockData[[#This Row],[Daily Return %]]&gt;0,"Gain",IF(StockData[[#This Row],[Daily Return %]]&lt;0,"Loss","No Change"))</f>
        <v>Gain</v>
      </c>
    </row>
    <row r="2574" spans="1:25" x14ac:dyDescent="0.3">
      <c r="A2574" s="1">
        <v>45342</v>
      </c>
      <c r="B2574" s="1" t="s">
        <v>2622</v>
      </c>
      <c r="C2574" s="1" t="s">
        <v>54</v>
      </c>
      <c r="D2574">
        <f>MONTH(StockData[[#This Row],[DATE]])</f>
        <v>2</v>
      </c>
      <c r="E2574">
        <v>2024</v>
      </c>
      <c r="F2574" t="s">
        <v>27</v>
      </c>
      <c r="G2574" t="str">
        <f>"Q"&amp;ROUNDUP(StockData[[#This Row],[Month Number]]/3,0)</f>
        <v>Q1</v>
      </c>
      <c r="H2574" s="1" t="s">
        <v>2585</v>
      </c>
      <c r="I2574" s="1" t="s">
        <v>1566</v>
      </c>
      <c r="J2574" t="s">
        <v>30</v>
      </c>
      <c r="K2574">
        <v>1661</v>
      </c>
      <c r="L2574">
        <v>1672.75</v>
      </c>
      <c r="M2574">
        <v>1645</v>
      </c>
      <c r="N2574">
        <v>1675.25</v>
      </c>
      <c r="O2574">
        <v>1662.8</v>
      </c>
      <c r="P2574">
        <v>1663.05</v>
      </c>
      <c r="Q2574">
        <v>1657.11</v>
      </c>
      <c r="R2574">
        <v>2240414</v>
      </c>
      <c r="S2574">
        <v>3712616181.8000002</v>
      </c>
      <c r="T2574">
        <v>188797</v>
      </c>
      <c r="U2574">
        <v>1576142</v>
      </c>
      <c r="V2574">
        <v>70.349999999999994</v>
      </c>
      <c r="W2574" s="3">
        <f>StockData[[#This Row],[CLOSE]]-StockData[[#This Row],[PREV. CLOSE]]</f>
        <v>-12.200000000000045</v>
      </c>
      <c r="X2574" s="2">
        <f>IFERROR((StockData[[#This Row],[CLOSE]]-StockData[[#This Row],[PREV. CLOSE]])/StockData[[#This Row],[PREV. CLOSE]],0)</f>
        <v>-7.2824951499776422E-3</v>
      </c>
      <c r="Y2574" t="str">
        <f>IF(StockData[[#This Row],[Daily Return %]]&gt;0,"Gain",IF(StockData[[#This Row],[Daily Return %]]&lt;0,"Loss","No Change"))</f>
        <v>Loss</v>
      </c>
    </row>
    <row r="2575" spans="1:25" x14ac:dyDescent="0.3">
      <c r="A2575" s="1">
        <v>45343</v>
      </c>
      <c r="B2575" s="1" t="s">
        <v>2623</v>
      </c>
      <c r="C2575" s="1" t="s">
        <v>54</v>
      </c>
      <c r="D2575">
        <f>MONTH(StockData[[#This Row],[DATE]])</f>
        <v>2</v>
      </c>
      <c r="E2575">
        <v>2024</v>
      </c>
      <c r="F2575" t="s">
        <v>27</v>
      </c>
      <c r="G2575" t="str">
        <f>"Q"&amp;ROUNDUP(StockData[[#This Row],[Month Number]]/3,0)</f>
        <v>Q1</v>
      </c>
      <c r="H2575" s="1" t="s">
        <v>2585</v>
      </c>
      <c r="I2575" s="1" t="s">
        <v>1566</v>
      </c>
      <c r="J2575" t="s">
        <v>30</v>
      </c>
      <c r="K2575">
        <v>1655.55</v>
      </c>
      <c r="L2575">
        <v>1664.8</v>
      </c>
      <c r="M2575">
        <v>1632.05</v>
      </c>
      <c r="N2575">
        <v>1663.05</v>
      </c>
      <c r="O2575">
        <v>1635.5</v>
      </c>
      <c r="P2575">
        <v>1636.3</v>
      </c>
      <c r="Q2575">
        <v>1644.06</v>
      </c>
      <c r="R2575">
        <v>2890991</v>
      </c>
      <c r="S2575">
        <v>4752954051.3999996</v>
      </c>
      <c r="T2575">
        <v>163085</v>
      </c>
      <c r="U2575">
        <v>2089109</v>
      </c>
      <c r="V2575">
        <v>72.260000000000005</v>
      </c>
      <c r="W2575" s="3">
        <f>StockData[[#This Row],[CLOSE]]-StockData[[#This Row],[PREV. CLOSE]]</f>
        <v>-26.75</v>
      </c>
      <c r="X2575" s="2">
        <f>IFERROR((StockData[[#This Row],[CLOSE]]-StockData[[#This Row],[PREV. CLOSE]])/StockData[[#This Row],[PREV. CLOSE]],0)</f>
        <v>-1.6084904242205586E-2</v>
      </c>
      <c r="Y2575" t="str">
        <f>IF(StockData[[#This Row],[Daily Return %]]&gt;0,"Gain",IF(StockData[[#This Row],[Daily Return %]]&lt;0,"Loss","No Change"))</f>
        <v>Loss</v>
      </c>
    </row>
    <row r="2576" spans="1:25" x14ac:dyDescent="0.3">
      <c r="A2576" s="1">
        <v>45344</v>
      </c>
      <c r="B2576" s="1" t="s">
        <v>2624</v>
      </c>
      <c r="C2576" s="1" t="s">
        <v>54</v>
      </c>
      <c r="D2576">
        <f>MONTH(StockData[[#This Row],[DATE]])</f>
        <v>2</v>
      </c>
      <c r="E2576">
        <v>2024</v>
      </c>
      <c r="F2576" t="s">
        <v>27</v>
      </c>
      <c r="G2576" t="str">
        <f>"Q"&amp;ROUNDUP(StockData[[#This Row],[Month Number]]/3,0)</f>
        <v>Q1</v>
      </c>
      <c r="H2576" s="1" t="s">
        <v>2585</v>
      </c>
      <c r="I2576" s="1" t="s">
        <v>1566</v>
      </c>
      <c r="J2576" t="s">
        <v>30</v>
      </c>
      <c r="K2576">
        <v>1644</v>
      </c>
      <c r="L2576">
        <v>1691.4</v>
      </c>
      <c r="M2576">
        <v>1639</v>
      </c>
      <c r="N2576">
        <v>1636.3</v>
      </c>
      <c r="O2576">
        <v>1683</v>
      </c>
      <c r="P2576">
        <v>1686.4</v>
      </c>
      <c r="Q2576">
        <v>1669.63</v>
      </c>
      <c r="R2576">
        <v>3820901</v>
      </c>
      <c r="S2576">
        <v>6379489693.5</v>
      </c>
      <c r="T2576">
        <v>195419</v>
      </c>
      <c r="U2576">
        <v>1840236</v>
      </c>
      <c r="V2576">
        <v>48.16</v>
      </c>
      <c r="W2576" s="3">
        <f>StockData[[#This Row],[CLOSE]]-StockData[[#This Row],[PREV. CLOSE]]</f>
        <v>50.100000000000136</v>
      </c>
      <c r="X2576" s="2">
        <f>IFERROR((StockData[[#This Row],[CLOSE]]-StockData[[#This Row],[PREV. CLOSE]])/StockData[[#This Row],[PREV. CLOSE]],0)</f>
        <v>3.0617857361119685E-2</v>
      </c>
      <c r="Y2576" t="str">
        <f>IF(StockData[[#This Row],[Daily Return %]]&gt;0,"Gain",IF(StockData[[#This Row],[Daily Return %]]&lt;0,"Loss","No Change"))</f>
        <v>Gain</v>
      </c>
    </row>
    <row r="2577" spans="1:25" x14ac:dyDescent="0.3">
      <c r="A2577" s="1">
        <v>45345</v>
      </c>
      <c r="B2577" s="1" t="s">
        <v>2625</v>
      </c>
      <c r="C2577" s="1" t="s">
        <v>54</v>
      </c>
      <c r="D2577">
        <f>MONTH(StockData[[#This Row],[DATE]])</f>
        <v>2</v>
      </c>
      <c r="E2577">
        <v>2024</v>
      </c>
      <c r="F2577" t="s">
        <v>27</v>
      </c>
      <c r="G2577" t="str">
        <f>"Q"&amp;ROUNDUP(StockData[[#This Row],[Month Number]]/3,0)</f>
        <v>Q1</v>
      </c>
      <c r="H2577" s="1" t="s">
        <v>2585</v>
      </c>
      <c r="I2577" s="1" t="s">
        <v>1566</v>
      </c>
      <c r="J2577" t="s">
        <v>30</v>
      </c>
      <c r="K2577">
        <v>1697</v>
      </c>
      <c r="L2577">
        <v>1697.35</v>
      </c>
      <c r="M2577">
        <v>1663.45</v>
      </c>
      <c r="N2577">
        <v>1686.4</v>
      </c>
      <c r="O2577">
        <v>1664.4</v>
      </c>
      <c r="P2577">
        <v>1665.75</v>
      </c>
      <c r="Q2577">
        <v>1678.55</v>
      </c>
      <c r="R2577">
        <v>2191549</v>
      </c>
      <c r="S2577">
        <v>3678625919.5999999</v>
      </c>
      <c r="T2577">
        <v>113363</v>
      </c>
      <c r="U2577">
        <v>1273662</v>
      </c>
      <c r="V2577">
        <v>58.12</v>
      </c>
      <c r="W2577" s="3">
        <f>StockData[[#This Row],[CLOSE]]-StockData[[#This Row],[PREV. CLOSE]]</f>
        <v>-20.650000000000091</v>
      </c>
      <c r="X2577" s="2">
        <f>IFERROR((StockData[[#This Row],[CLOSE]]-StockData[[#This Row],[PREV. CLOSE]])/StockData[[#This Row],[PREV. CLOSE]],0)</f>
        <v>-1.2245018975332122E-2</v>
      </c>
      <c r="Y2577" t="str">
        <f>IF(StockData[[#This Row],[Daily Return %]]&gt;0,"Gain",IF(StockData[[#This Row],[Daily Return %]]&lt;0,"Loss","No Change"))</f>
        <v>Loss</v>
      </c>
    </row>
    <row r="2578" spans="1:25" x14ac:dyDescent="0.3">
      <c r="A2578" s="1">
        <v>45348</v>
      </c>
      <c r="B2578" s="1" t="s">
        <v>2626</v>
      </c>
      <c r="C2578" s="1" t="s">
        <v>54</v>
      </c>
      <c r="D2578">
        <f>MONTH(StockData[[#This Row],[DATE]])</f>
        <v>2</v>
      </c>
      <c r="E2578">
        <v>2024</v>
      </c>
      <c r="F2578" t="s">
        <v>27</v>
      </c>
      <c r="G2578" t="str">
        <f>"Q"&amp;ROUNDUP(StockData[[#This Row],[Month Number]]/3,0)</f>
        <v>Q1</v>
      </c>
      <c r="H2578" s="1" t="s">
        <v>2585</v>
      </c>
      <c r="I2578" s="1" t="s">
        <v>1566</v>
      </c>
      <c r="J2578" t="s">
        <v>30</v>
      </c>
      <c r="K2578">
        <v>1665.75</v>
      </c>
      <c r="L2578">
        <v>1668.85</v>
      </c>
      <c r="M2578">
        <v>1639.5</v>
      </c>
      <c r="N2578">
        <v>1665.75</v>
      </c>
      <c r="O2578">
        <v>1646.9</v>
      </c>
      <c r="P2578">
        <v>1649.8</v>
      </c>
      <c r="Q2578">
        <v>1649.49</v>
      </c>
      <c r="R2578">
        <v>1844253</v>
      </c>
      <c r="S2578">
        <v>3042081195.5999999</v>
      </c>
      <c r="T2578">
        <v>94604</v>
      </c>
      <c r="U2578">
        <v>1304865</v>
      </c>
      <c r="V2578">
        <v>70.75</v>
      </c>
      <c r="W2578" s="3">
        <f>StockData[[#This Row],[CLOSE]]-StockData[[#This Row],[PREV. CLOSE]]</f>
        <v>-15.950000000000045</v>
      </c>
      <c r="X2578" s="2">
        <f>IFERROR((StockData[[#This Row],[CLOSE]]-StockData[[#This Row],[PREV. CLOSE]])/StockData[[#This Row],[PREV. CLOSE]],0)</f>
        <v>-9.5752663965181124E-3</v>
      </c>
      <c r="Y2578" t="str">
        <f>IF(StockData[[#This Row],[Daily Return %]]&gt;0,"Gain",IF(StockData[[#This Row],[Daily Return %]]&lt;0,"Loss","No Change"))</f>
        <v>Loss</v>
      </c>
    </row>
    <row r="2579" spans="1:25" x14ac:dyDescent="0.3">
      <c r="A2579" s="1">
        <v>45349</v>
      </c>
      <c r="B2579" s="1" t="s">
        <v>2627</v>
      </c>
      <c r="C2579" s="1" t="s">
        <v>54</v>
      </c>
      <c r="D2579">
        <f>MONTH(StockData[[#This Row],[DATE]])</f>
        <v>2</v>
      </c>
      <c r="E2579">
        <v>2024</v>
      </c>
      <c r="F2579" t="s">
        <v>27</v>
      </c>
      <c r="G2579" t="str">
        <f>"Q"&amp;ROUNDUP(StockData[[#This Row],[Month Number]]/3,0)</f>
        <v>Q1</v>
      </c>
      <c r="H2579" s="1" t="s">
        <v>2585</v>
      </c>
      <c r="I2579" s="1" t="s">
        <v>1566</v>
      </c>
      <c r="J2579" t="s">
        <v>30</v>
      </c>
      <c r="K2579">
        <v>1649</v>
      </c>
      <c r="L2579">
        <v>1673.4</v>
      </c>
      <c r="M2579">
        <v>1648</v>
      </c>
      <c r="N2579">
        <v>1649.8</v>
      </c>
      <c r="O2579">
        <v>1659.25</v>
      </c>
      <c r="P2579">
        <v>1658.8</v>
      </c>
      <c r="Q2579">
        <v>1662.6</v>
      </c>
      <c r="R2579">
        <v>2049420</v>
      </c>
      <c r="S2579">
        <v>3407369533.9000001</v>
      </c>
      <c r="T2579">
        <v>131877</v>
      </c>
      <c r="U2579">
        <v>1226202</v>
      </c>
      <c r="V2579">
        <v>59.83</v>
      </c>
      <c r="W2579" s="3">
        <f>StockData[[#This Row],[CLOSE]]-StockData[[#This Row],[PREV. CLOSE]]</f>
        <v>9</v>
      </c>
      <c r="X2579" s="2">
        <f>IFERROR((StockData[[#This Row],[CLOSE]]-StockData[[#This Row],[PREV. CLOSE]])/StockData[[#This Row],[PREV. CLOSE]],0)</f>
        <v>5.4552066917202087E-3</v>
      </c>
      <c r="Y2579" t="str">
        <f>IF(StockData[[#This Row],[Daily Return %]]&gt;0,"Gain",IF(StockData[[#This Row],[Daily Return %]]&lt;0,"Loss","No Change"))</f>
        <v>Gain</v>
      </c>
    </row>
    <row r="2580" spans="1:25" x14ac:dyDescent="0.3">
      <c r="A2580" s="1">
        <v>45350</v>
      </c>
      <c r="B2580" s="1" t="s">
        <v>2628</v>
      </c>
      <c r="C2580" s="1" t="s">
        <v>54</v>
      </c>
      <c r="D2580">
        <f>MONTH(StockData[[#This Row],[DATE]])</f>
        <v>2</v>
      </c>
      <c r="E2580">
        <v>2024</v>
      </c>
      <c r="F2580" t="s">
        <v>27</v>
      </c>
      <c r="G2580" t="str">
        <f>"Q"&amp;ROUNDUP(StockData[[#This Row],[Month Number]]/3,0)</f>
        <v>Q1</v>
      </c>
      <c r="H2580" s="1" t="s">
        <v>2585</v>
      </c>
      <c r="I2580" s="1" t="s">
        <v>1566</v>
      </c>
      <c r="J2580" t="s">
        <v>30</v>
      </c>
      <c r="K2580">
        <v>1664.7</v>
      </c>
      <c r="L2580">
        <v>1672</v>
      </c>
      <c r="M2580">
        <v>1644.2</v>
      </c>
      <c r="N2580">
        <v>1658.8</v>
      </c>
      <c r="O2580">
        <v>1648</v>
      </c>
      <c r="P2580">
        <v>1651.9</v>
      </c>
      <c r="Q2580">
        <v>1654.3</v>
      </c>
      <c r="R2580">
        <v>936575</v>
      </c>
      <c r="S2580">
        <v>1549378100.3499999</v>
      </c>
      <c r="T2580">
        <v>78192</v>
      </c>
      <c r="U2580">
        <v>518900</v>
      </c>
      <c r="V2580">
        <v>55.4</v>
      </c>
      <c r="W2580" s="3">
        <f>StockData[[#This Row],[CLOSE]]-StockData[[#This Row],[PREV. CLOSE]]</f>
        <v>-6.8999999999998636</v>
      </c>
      <c r="X2580" s="2">
        <f>IFERROR((StockData[[#This Row],[CLOSE]]-StockData[[#This Row],[PREV. CLOSE]])/StockData[[#This Row],[PREV. CLOSE]],0)</f>
        <v>-4.1596334699782155E-3</v>
      </c>
      <c r="Y2580" t="str">
        <f>IF(StockData[[#This Row],[Daily Return %]]&gt;0,"Gain",IF(StockData[[#This Row],[Daily Return %]]&lt;0,"Loss","No Change"))</f>
        <v>Loss</v>
      </c>
    </row>
    <row r="2581" spans="1:25" x14ac:dyDescent="0.3">
      <c r="A2581" s="1">
        <v>45351</v>
      </c>
      <c r="B2581" s="1" t="s">
        <v>2629</v>
      </c>
      <c r="C2581" s="1" t="s">
        <v>54</v>
      </c>
      <c r="D2581">
        <f>MONTH(StockData[[#This Row],[DATE]])</f>
        <v>2</v>
      </c>
      <c r="E2581">
        <v>2024</v>
      </c>
      <c r="F2581" t="s">
        <v>27</v>
      </c>
      <c r="G2581" t="str">
        <f>"Q"&amp;ROUNDUP(StockData[[#This Row],[Month Number]]/3,0)</f>
        <v>Q1</v>
      </c>
      <c r="H2581" s="1" t="s">
        <v>2585</v>
      </c>
      <c r="I2581" s="1" t="s">
        <v>1566</v>
      </c>
      <c r="J2581" t="s">
        <v>30</v>
      </c>
      <c r="K2581">
        <v>1642.15</v>
      </c>
      <c r="L2581">
        <v>1677.75</v>
      </c>
      <c r="M2581">
        <v>1636.65</v>
      </c>
      <c r="N2581">
        <v>1651.9</v>
      </c>
      <c r="O2581">
        <v>1673</v>
      </c>
      <c r="P2581">
        <v>1663.85</v>
      </c>
      <c r="Q2581">
        <v>1661.14</v>
      </c>
      <c r="R2581">
        <v>3532888</v>
      </c>
      <c r="S2581">
        <v>5868609557.5500002</v>
      </c>
      <c r="T2581">
        <v>112176</v>
      </c>
      <c r="U2581">
        <v>2305260</v>
      </c>
      <c r="V2581">
        <v>65.25</v>
      </c>
      <c r="W2581" s="3">
        <f>StockData[[#This Row],[CLOSE]]-StockData[[#This Row],[PREV. CLOSE]]</f>
        <v>11.949999999999818</v>
      </c>
      <c r="X2581" s="2">
        <f>IFERROR((StockData[[#This Row],[CLOSE]]-StockData[[#This Row],[PREV. CLOSE]])/StockData[[#This Row],[PREV. CLOSE]],0)</f>
        <v>7.2340940734910205E-3</v>
      </c>
      <c r="Y2581" t="str">
        <f>IF(StockData[[#This Row],[Daily Return %]]&gt;0,"Gain",IF(StockData[[#This Row],[Daily Return %]]&lt;0,"Loss","No Change"))</f>
        <v>Gain</v>
      </c>
    </row>
    <row r="2582" spans="1:25" x14ac:dyDescent="0.3">
      <c r="A2582" s="1">
        <v>45352</v>
      </c>
      <c r="B2582" s="1" t="s">
        <v>2630</v>
      </c>
      <c r="C2582" s="1" t="s">
        <v>76</v>
      </c>
      <c r="D2582">
        <f>MONTH(StockData[[#This Row],[DATE]])</f>
        <v>3</v>
      </c>
      <c r="E2582">
        <v>2024</v>
      </c>
      <c r="F2582" t="s">
        <v>27</v>
      </c>
      <c r="G2582" t="str">
        <f>"Q"&amp;ROUNDUP(StockData[[#This Row],[Month Number]]/3,0)</f>
        <v>Q1</v>
      </c>
      <c r="H2582" s="1" t="s">
        <v>2585</v>
      </c>
      <c r="I2582" s="1" t="s">
        <v>1566</v>
      </c>
      <c r="J2582" t="s">
        <v>30</v>
      </c>
      <c r="K2582">
        <v>1675.45</v>
      </c>
      <c r="L2582">
        <v>1679.2</v>
      </c>
      <c r="M2582">
        <v>1639.1</v>
      </c>
      <c r="N2582">
        <v>1663.85</v>
      </c>
      <c r="O2582">
        <v>1646.45</v>
      </c>
      <c r="P2582">
        <v>1644.1</v>
      </c>
      <c r="Q2582">
        <v>1652.98</v>
      </c>
      <c r="R2582">
        <v>2371138</v>
      </c>
      <c r="S2582">
        <v>3919446154</v>
      </c>
      <c r="T2582">
        <v>111352</v>
      </c>
      <c r="U2582">
        <v>1484153</v>
      </c>
      <c r="V2582">
        <v>62.59</v>
      </c>
      <c r="W2582" s="3">
        <f>StockData[[#This Row],[CLOSE]]-StockData[[#This Row],[PREV. CLOSE]]</f>
        <v>-19.75</v>
      </c>
      <c r="X2582" s="2">
        <f>IFERROR((StockData[[#This Row],[CLOSE]]-StockData[[#This Row],[PREV. CLOSE]])/StockData[[#This Row],[PREV. CLOSE]],0)</f>
        <v>-1.1870060402079516E-2</v>
      </c>
      <c r="Y2582" t="str">
        <f>IF(StockData[[#This Row],[Daily Return %]]&gt;0,"Gain",IF(StockData[[#This Row],[Daily Return %]]&lt;0,"Loss","No Change"))</f>
        <v>Loss</v>
      </c>
    </row>
    <row r="2583" spans="1:25" x14ac:dyDescent="0.3">
      <c r="A2583" s="1">
        <v>45353</v>
      </c>
      <c r="B2583" s="1" t="s">
        <v>2631</v>
      </c>
      <c r="C2583" s="1" t="s">
        <v>76</v>
      </c>
      <c r="D2583">
        <f>MONTH(StockData[[#This Row],[DATE]])</f>
        <v>3</v>
      </c>
      <c r="E2583">
        <v>2024</v>
      </c>
      <c r="F2583" t="s">
        <v>27</v>
      </c>
      <c r="G2583" t="str">
        <f>"Q"&amp;ROUNDUP(StockData[[#This Row],[Month Number]]/3,0)</f>
        <v>Q1</v>
      </c>
      <c r="H2583" s="1" t="s">
        <v>2585</v>
      </c>
      <c r="I2583" s="1" t="s">
        <v>1566</v>
      </c>
      <c r="J2583" t="s">
        <v>30</v>
      </c>
      <c r="K2583">
        <v>1656</v>
      </c>
      <c r="L2583">
        <v>1663</v>
      </c>
      <c r="M2583">
        <v>1643</v>
      </c>
      <c r="N2583">
        <v>1644.1</v>
      </c>
      <c r="O2583">
        <v>1648.5</v>
      </c>
      <c r="P2583">
        <v>1646.3</v>
      </c>
      <c r="Q2583">
        <v>1649.19</v>
      </c>
      <c r="R2583">
        <v>74513</v>
      </c>
      <c r="S2583">
        <v>122886202.2</v>
      </c>
      <c r="T2583">
        <v>5146</v>
      </c>
      <c r="U2583">
        <v>44611</v>
      </c>
      <c r="V2583">
        <v>59.87</v>
      </c>
      <c r="W2583" s="3">
        <f>StockData[[#This Row],[CLOSE]]-StockData[[#This Row],[PREV. CLOSE]]</f>
        <v>2.2000000000000455</v>
      </c>
      <c r="X2583" s="2">
        <f>IFERROR((StockData[[#This Row],[CLOSE]]-StockData[[#This Row],[PREV. CLOSE]])/StockData[[#This Row],[PREV. CLOSE]],0)</f>
        <v>1.3381181193358345E-3</v>
      </c>
      <c r="Y2583" t="str">
        <f>IF(StockData[[#This Row],[Daily Return %]]&gt;0,"Gain",IF(StockData[[#This Row],[Daily Return %]]&lt;0,"Loss","No Change"))</f>
        <v>Gain</v>
      </c>
    </row>
    <row r="2584" spans="1:25" x14ac:dyDescent="0.3">
      <c r="A2584" s="1">
        <v>45355</v>
      </c>
      <c r="B2584" s="1" t="s">
        <v>2632</v>
      </c>
      <c r="C2584" s="1" t="s">
        <v>76</v>
      </c>
      <c r="D2584">
        <f>MONTH(StockData[[#This Row],[DATE]])</f>
        <v>3</v>
      </c>
      <c r="E2584">
        <v>2024</v>
      </c>
      <c r="F2584" t="s">
        <v>27</v>
      </c>
      <c r="G2584" t="str">
        <f>"Q"&amp;ROUNDUP(StockData[[#This Row],[Month Number]]/3,0)</f>
        <v>Q1</v>
      </c>
      <c r="H2584" s="1" t="s">
        <v>2585</v>
      </c>
      <c r="I2584" s="1" t="s">
        <v>1566</v>
      </c>
      <c r="J2584" t="s">
        <v>30</v>
      </c>
      <c r="K2584">
        <v>1649</v>
      </c>
      <c r="L2584">
        <v>1654</v>
      </c>
      <c r="M2584">
        <v>1635</v>
      </c>
      <c r="N2584">
        <v>1646.3</v>
      </c>
      <c r="O2584">
        <v>1638.25</v>
      </c>
      <c r="P2584">
        <v>1637.95</v>
      </c>
      <c r="Q2584">
        <v>1641.46</v>
      </c>
      <c r="R2584">
        <v>1788071</v>
      </c>
      <c r="S2584">
        <v>2935044078.75</v>
      </c>
      <c r="T2584">
        <v>93583</v>
      </c>
      <c r="U2584">
        <v>1250221</v>
      </c>
      <c r="V2584">
        <v>69.92</v>
      </c>
      <c r="W2584" s="3">
        <f>StockData[[#This Row],[CLOSE]]-StockData[[#This Row],[PREV. CLOSE]]</f>
        <v>-8.3499999999999091</v>
      </c>
      <c r="X2584" s="2">
        <f>IFERROR((StockData[[#This Row],[CLOSE]]-StockData[[#This Row],[PREV. CLOSE]])/StockData[[#This Row],[PREV. CLOSE]],0)</f>
        <v>-5.0719795905970417E-3</v>
      </c>
      <c r="Y2584" t="str">
        <f>IF(StockData[[#This Row],[Daily Return %]]&gt;0,"Gain",IF(StockData[[#This Row],[Daily Return %]]&lt;0,"Loss","No Change"))</f>
        <v>Loss</v>
      </c>
    </row>
    <row r="2585" spans="1:25" x14ac:dyDescent="0.3">
      <c r="A2585" s="1">
        <v>45356</v>
      </c>
      <c r="B2585" s="1" t="s">
        <v>2633</v>
      </c>
      <c r="C2585" s="1" t="s">
        <v>76</v>
      </c>
      <c r="D2585">
        <f>MONTH(StockData[[#This Row],[DATE]])</f>
        <v>3</v>
      </c>
      <c r="E2585">
        <v>2024</v>
      </c>
      <c r="F2585" t="s">
        <v>27</v>
      </c>
      <c r="G2585" t="str">
        <f>"Q"&amp;ROUNDUP(StockData[[#This Row],[Month Number]]/3,0)</f>
        <v>Q1</v>
      </c>
      <c r="H2585" s="1" t="s">
        <v>2585</v>
      </c>
      <c r="I2585" s="1" t="s">
        <v>1566</v>
      </c>
      <c r="J2585" t="s">
        <v>30</v>
      </c>
      <c r="K2585">
        <v>1624</v>
      </c>
      <c r="L2585">
        <v>1629.95</v>
      </c>
      <c r="M2585">
        <v>1607.05</v>
      </c>
      <c r="N2585">
        <v>1637.95</v>
      </c>
      <c r="O2585">
        <v>1617.4</v>
      </c>
      <c r="P2585">
        <v>1619.35</v>
      </c>
      <c r="Q2585">
        <v>1618.46</v>
      </c>
      <c r="R2585">
        <v>3339546</v>
      </c>
      <c r="S2585">
        <v>5404905305.8000002</v>
      </c>
      <c r="T2585">
        <v>144790</v>
      </c>
      <c r="U2585">
        <v>2101108</v>
      </c>
      <c r="V2585">
        <v>62.92</v>
      </c>
      <c r="W2585" s="3">
        <f>StockData[[#This Row],[CLOSE]]-StockData[[#This Row],[PREV. CLOSE]]</f>
        <v>-18.600000000000136</v>
      </c>
      <c r="X2585" s="2">
        <f>IFERROR((StockData[[#This Row],[CLOSE]]-StockData[[#This Row],[PREV. CLOSE]])/StockData[[#This Row],[PREV. CLOSE]],0)</f>
        <v>-1.1355657987118127E-2</v>
      </c>
      <c r="Y2585" t="str">
        <f>IF(StockData[[#This Row],[Daily Return %]]&gt;0,"Gain",IF(StockData[[#This Row],[Daily Return %]]&lt;0,"Loss","No Change"))</f>
        <v>Loss</v>
      </c>
    </row>
    <row r="2586" spans="1:25" x14ac:dyDescent="0.3">
      <c r="A2586" s="1">
        <v>45357</v>
      </c>
      <c r="B2586" s="1" t="s">
        <v>2634</v>
      </c>
      <c r="C2586" s="1" t="s">
        <v>76</v>
      </c>
      <c r="D2586">
        <f>MONTH(StockData[[#This Row],[DATE]])</f>
        <v>3</v>
      </c>
      <c r="E2586">
        <v>2024</v>
      </c>
      <c r="F2586" t="s">
        <v>27</v>
      </c>
      <c r="G2586" t="str">
        <f>"Q"&amp;ROUNDUP(StockData[[#This Row],[Month Number]]/3,0)</f>
        <v>Q1</v>
      </c>
      <c r="H2586" s="1" t="s">
        <v>2585</v>
      </c>
      <c r="I2586" s="1" t="s">
        <v>1566</v>
      </c>
      <c r="J2586" t="s">
        <v>30</v>
      </c>
      <c r="K2586">
        <v>1613</v>
      </c>
      <c r="L2586">
        <v>1650</v>
      </c>
      <c r="M2586">
        <v>1603.85</v>
      </c>
      <c r="N2586">
        <v>1619.35</v>
      </c>
      <c r="O2586">
        <v>1648</v>
      </c>
      <c r="P2586">
        <v>1644.2</v>
      </c>
      <c r="Q2586">
        <v>1627.97</v>
      </c>
      <c r="R2586">
        <v>2366177</v>
      </c>
      <c r="S2586">
        <v>3852064887.4000001</v>
      </c>
      <c r="T2586">
        <v>134024</v>
      </c>
      <c r="U2586">
        <v>1473164</v>
      </c>
      <c r="V2586">
        <v>62.26</v>
      </c>
      <c r="W2586" s="3">
        <f>StockData[[#This Row],[CLOSE]]-StockData[[#This Row],[PREV. CLOSE]]</f>
        <v>24.850000000000136</v>
      </c>
      <c r="X2586" s="2">
        <f>IFERROR((StockData[[#This Row],[CLOSE]]-StockData[[#This Row],[PREV. CLOSE]])/StockData[[#This Row],[PREV. CLOSE]],0)</f>
        <v>1.534566338345641E-2</v>
      </c>
      <c r="Y2586" t="str">
        <f>IF(StockData[[#This Row],[Daily Return %]]&gt;0,"Gain",IF(StockData[[#This Row],[Daily Return %]]&lt;0,"Loss","No Change"))</f>
        <v>Gain</v>
      </c>
    </row>
    <row r="2587" spans="1:25" x14ac:dyDescent="0.3">
      <c r="A2587" s="1">
        <v>45358</v>
      </c>
      <c r="B2587" s="1" t="s">
        <v>2635</v>
      </c>
      <c r="C2587" s="1" t="s">
        <v>76</v>
      </c>
      <c r="D2587">
        <f>MONTH(StockData[[#This Row],[DATE]])</f>
        <v>3</v>
      </c>
      <c r="E2587">
        <v>2024</v>
      </c>
      <c r="F2587" t="s">
        <v>27</v>
      </c>
      <c r="G2587" t="str">
        <f>"Q"&amp;ROUNDUP(StockData[[#This Row],[Month Number]]/3,0)</f>
        <v>Q1</v>
      </c>
      <c r="H2587" s="1" t="s">
        <v>2585</v>
      </c>
      <c r="I2587" s="1" t="s">
        <v>1566</v>
      </c>
      <c r="J2587" t="s">
        <v>30</v>
      </c>
      <c r="K2587">
        <v>1650</v>
      </c>
      <c r="L2587">
        <v>1654.55</v>
      </c>
      <c r="M2587">
        <v>1630.1</v>
      </c>
      <c r="N2587">
        <v>1644.2</v>
      </c>
      <c r="O2587">
        <v>1635.7</v>
      </c>
      <c r="P2587">
        <v>1637.65</v>
      </c>
      <c r="Q2587">
        <v>1641.58</v>
      </c>
      <c r="R2587">
        <v>3181239</v>
      </c>
      <c r="S2587">
        <v>5222270233.8999996</v>
      </c>
      <c r="T2587">
        <v>142521</v>
      </c>
      <c r="U2587">
        <v>2062685</v>
      </c>
      <c r="V2587">
        <v>64.84</v>
      </c>
      <c r="W2587" s="3">
        <f>StockData[[#This Row],[CLOSE]]-StockData[[#This Row],[PREV. CLOSE]]</f>
        <v>-6.5499999999999545</v>
      </c>
      <c r="X2587" s="2">
        <f>IFERROR((StockData[[#This Row],[CLOSE]]-StockData[[#This Row],[PREV. CLOSE]])/StockData[[#This Row],[PREV. CLOSE]],0)</f>
        <v>-3.9837002797712892E-3</v>
      </c>
      <c r="Y2587" t="str">
        <f>IF(StockData[[#This Row],[Daily Return %]]&gt;0,"Gain",IF(StockData[[#This Row],[Daily Return %]]&lt;0,"Loss","No Change"))</f>
        <v>Loss</v>
      </c>
    </row>
    <row r="2588" spans="1:25" x14ac:dyDescent="0.3">
      <c r="A2588" s="1">
        <v>45362</v>
      </c>
      <c r="B2588" s="1" t="s">
        <v>2636</v>
      </c>
      <c r="C2588" s="1" t="s">
        <v>76</v>
      </c>
      <c r="D2588">
        <f>MONTH(StockData[[#This Row],[DATE]])</f>
        <v>3</v>
      </c>
      <c r="E2588">
        <v>2024</v>
      </c>
      <c r="F2588" t="s">
        <v>27</v>
      </c>
      <c r="G2588" t="str">
        <f>"Q"&amp;ROUNDUP(StockData[[#This Row],[Month Number]]/3,0)</f>
        <v>Q1</v>
      </c>
      <c r="H2588" s="1" t="s">
        <v>2585</v>
      </c>
      <c r="I2588" s="1" t="s">
        <v>1566</v>
      </c>
      <c r="J2588" t="s">
        <v>30</v>
      </c>
      <c r="K2588">
        <v>1655</v>
      </c>
      <c r="L2588">
        <v>1659.8</v>
      </c>
      <c r="M2588">
        <v>1632.05</v>
      </c>
      <c r="N2588">
        <v>1637.65</v>
      </c>
      <c r="O2588">
        <v>1636</v>
      </c>
      <c r="P2588">
        <v>1638.65</v>
      </c>
      <c r="Q2588">
        <v>1645.94</v>
      </c>
      <c r="R2588">
        <v>2970902</v>
      </c>
      <c r="S2588">
        <v>4889916154</v>
      </c>
      <c r="T2588">
        <v>184547</v>
      </c>
      <c r="U2588">
        <v>1972701</v>
      </c>
      <c r="V2588">
        <v>66.400000000000006</v>
      </c>
      <c r="W2588" s="3">
        <f>StockData[[#This Row],[CLOSE]]-StockData[[#This Row],[PREV. CLOSE]]</f>
        <v>1</v>
      </c>
      <c r="X2588" s="2">
        <f>IFERROR((StockData[[#This Row],[CLOSE]]-StockData[[#This Row],[PREV. CLOSE]])/StockData[[#This Row],[PREV. CLOSE]],0)</f>
        <v>6.1063108722865078E-4</v>
      </c>
      <c r="Y2588" t="str">
        <f>IF(StockData[[#This Row],[Daily Return %]]&gt;0,"Gain",IF(StockData[[#This Row],[Daily Return %]]&lt;0,"Loss","No Change"))</f>
        <v>Gain</v>
      </c>
    </row>
    <row r="2589" spans="1:25" x14ac:dyDescent="0.3">
      <c r="A2589" s="1">
        <v>45363</v>
      </c>
      <c r="B2589" s="1" t="s">
        <v>2637</v>
      </c>
      <c r="C2589" s="1" t="s">
        <v>76</v>
      </c>
      <c r="D2589">
        <f>MONTH(StockData[[#This Row],[DATE]])</f>
        <v>3</v>
      </c>
      <c r="E2589">
        <v>2024</v>
      </c>
      <c r="F2589" t="s">
        <v>27</v>
      </c>
      <c r="G2589" t="str">
        <f>"Q"&amp;ROUNDUP(StockData[[#This Row],[Month Number]]/3,0)</f>
        <v>Q1</v>
      </c>
      <c r="H2589" s="1" t="s">
        <v>2585</v>
      </c>
      <c r="I2589" s="1" t="s">
        <v>1566</v>
      </c>
      <c r="J2589" t="s">
        <v>30</v>
      </c>
      <c r="K2589">
        <v>1635.9</v>
      </c>
      <c r="L2589">
        <v>1665</v>
      </c>
      <c r="M2589">
        <v>1633.05</v>
      </c>
      <c r="N2589">
        <v>1638.65</v>
      </c>
      <c r="O2589">
        <v>1635</v>
      </c>
      <c r="P2589">
        <v>1635.6</v>
      </c>
      <c r="Q2589">
        <v>1643.09</v>
      </c>
      <c r="R2589">
        <v>2414182</v>
      </c>
      <c r="S2589">
        <v>3966729545.1999998</v>
      </c>
      <c r="T2589">
        <v>149058</v>
      </c>
      <c r="U2589">
        <v>1426509</v>
      </c>
      <c r="V2589">
        <v>59.09</v>
      </c>
      <c r="W2589" s="3">
        <f>StockData[[#This Row],[CLOSE]]-StockData[[#This Row],[PREV. CLOSE]]</f>
        <v>-3.0500000000001819</v>
      </c>
      <c r="X2589" s="2">
        <f>IFERROR((StockData[[#This Row],[CLOSE]]-StockData[[#This Row],[PREV. CLOSE]])/StockData[[#This Row],[PREV. CLOSE]],0)</f>
        <v>-1.8612882555763474E-3</v>
      </c>
      <c r="Y2589" t="str">
        <f>IF(StockData[[#This Row],[Daily Return %]]&gt;0,"Gain",IF(StockData[[#This Row],[Daily Return %]]&lt;0,"Loss","No Change"))</f>
        <v>Loss</v>
      </c>
    </row>
    <row r="2590" spans="1:25" x14ac:dyDescent="0.3">
      <c r="A2590" s="1">
        <v>45364</v>
      </c>
      <c r="B2590" s="1" t="s">
        <v>2638</v>
      </c>
      <c r="C2590" s="1" t="s">
        <v>76</v>
      </c>
      <c r="D2590">
        <f>MONTH(StockData[[#This Row],[DATE]])</f>
        <v>3</v>
      </c>
      <c r="E2590">
        <v>2024</v>
      </c>
      <c r="F2590" t="s">
        <v>27</v>
      </c>
      <c r="G2590" t="str">
        <f>"Q"&amp;ROUNDUP(StockData[[#This Row],[Month Number]]/3,0)</f>
        <v>Q1</v>
      </c>
      <c r="H2590" s="1" t="s">
        <v>2585</v>
      </c>
      <c r="I2590" s="1" t="s">
        <v>1566</v>
      </c>
      <c r="J2590" t="s">
        <v>30</v>
      </c>
      <c r="K2590">
        <v>1638.75</v>
      </c>
      <c r="L2590">
        <v>1651.25</v>
      </c>
      <c r="M2590">
        <v>1610.35</v>
      </c>
      <c r="N2590">
        <v>1635.6</v>
      </c>
      <c r="O2590">
        <v>1624.5</v>
      </c>
      <c r="P2590">
        <v>1631.5</v>
      </c>
      <c r="Q2590">
        <v>1628.02</v>
      </c>
      <c r="R2590">
        <v>2564135</v>
      </c>
      <c r="S2590">
        <v>4174473316.25</v>
      </c>
      <c r="T2590">
        <v>124965</v>
      </c>
      <c r="U2590">
        <v>1576063</v>
      </c>
      <c r="V2590">
        <v>61.47</v>
      </c>
      <c r="W2590" s="3">
        <f>StockData[[#This Row],[CLOSE]]-StockData[[#This Row],[PREV. CLOSE]]</f>
        <v>-4.0999999999999091</v>
      </c>
      <c r="X2590" s="2">
        <f>IFERROR((StockData[[#This Row],[CLOSE]]-StockData[[#This Row],[PREV. CLOSE]])/StockData[[#This Row],[PREV. CLOSE]],0)</f>
        <v>-2.506725360723838E-3</v>
      </c>
      <c r="Y2590" t="str">
        <f>IF(StockData[[#This Row],[Daily Return %]]&gt;0,"Gain",IF(StockData[[#This Row],[Daily Return %]]&lt;0,"Loss","No Change"))</f>
        <v>Loss</v>
      </c>
    </row>
    <row r="2591" spans="1:25" x14ac:dyDescent="0.3">
      <c r="A2591" s="1">
        <v>45365</v>
      </c>
      <c r="B2591" s="1" t="s">
        <v>2639</v>
      </c>
      <c r="C2591" s="1" t="s">
        <v>76</v>
      </c>
      <c r="D2591">
        <f>MONTH(StockData[[#This Row],[DATE]])</f>
        <v>3</v>
      </c>
      <c r="E2591">
        <v>2024</v>
      </c>
      <c r="F2591" t="s">
        <v>27</v>
      </c>
      <c r="G2591" t="str">
        <f>"Q"&amp;ROUNDUP(StockData[[#This Row],[Month Number]]/3,0)</f>
        <v>Q1</v>
      </c>
      <c r="H2591" s="1" t="s">
        <v>2585</v>
      </c>
      <c r="I2591" s="1" t="s">
        <v>1566</v>
      </c>
      <c r="J2591" t="s">
        <v>30</v>
      </c>
      <c r="K2591">
        <v>1634</v>
      </c>
      <c r="L2591">
        <v>1683</v>
      </c>
      <c r="M2591">
        <v>1610</v>
      </c>
      <c r="N2591">
        <v>1631.5</v>
      </c>
      <c r="O2591">
        <v>1677</v>
      </c>
      <c r="P2591">
        <v>1679.25</v>
      </c>
      <c r="Q2591">
        <v>1659.36</v>
      </c>
      <c r="R2591">
        <v>3513306</v>
      </c>
      <c r="S2591">
        <v>5829825101.3999996</v>
      </c>
      <c r="T2591">
        <v>184961</v>
      </c>
      <c r="U2591">
        <v>2150389</v>
      </c>
      <c r="V2591">
        <v>61.21</v>
      </c>
      <c r="W2591" s="3">
        <f>StockData[[#This Row],[CLOSE]]-StockData[[#This Row],[PREV. CLOSE]]</f>
        <v>47.75</v>
      </c>
      <c r="X2591" s="2">
        <f>IFERROR((StockData[[#This Row],[CLOSE]]-StockData[[#This Row],[PREV. CLOSE]])/StockData[[#This Row],[PREV. CLOSE]],0)</f>
        <v>2.9267545203800184E-2</v>
      </c>
      <c r="Y2591" t="str">
        <f>IF(StockData[[#This Row],[Daily Return %]]&gt;0,"Gain",IF(StockData[[#This Row],[Daily Return %]]&lt;0,"Loss","No Change"))</f>
        <v>Gain</v>
      </c>
    </row>
    <row r="2592" spans="1:25" x14ac:dyDescent="0.3">
      <c r="A2592" s="1">
        <v>45366</v>
      </c>
      <c r="B2592" s="1" t="s">
        <v>2640</v>
      </c>
      <c r="C2592" s="1" t="s">
        <v>76</v>
      </c>
      <c r="D2592">
        <f>MONTH(StockData[[#This Row],[DATE]])</f>
        <v>3</v>
      </c>
      <c r="E2592">
        <v>2024</v>
      </c>
      <c r="F2592" t="s">
        <v>27</v>
      </c>
      <c r="G2592" t="str">
        <f>"Q"&amp;ROUNDUP(StockData[[#This Row],[Month Number]]/3,0)</f>
        <v>Q1</v>
      </c>
      <c r="H2592" s="1" t="s">
        <v>2585</v>
      </c>
      <c r="I2592" s="1" t="s">
        <v>1566</v>
      </c>
      <c r="J2592" t="s">
        <v>30</v>
      </c>
      <c r="K2592">
        <v>1677</v>
      </c>
      <c r="L2592">
        <v>1677</v>
      </c>
      <c r="M2592">
        <v>1642.85</v>
      </c>
      <c r="N2592">
        <v>1679.25</v>
      </c>
      <c r="O2592">
        <v>1648.6</v>
      </c>
      <c r="P2592">
        <v>1647.3</v>
      </c>
      <c r="Q2592">
        <v>1651.84</v>
      </c>
      <c r="R2592">
        <v>3931561</v>
      </c>
      <c r="S2592">
        <v>6494301411.8999996</v>
      </c>
      <c r="T2592">
        <v>173447</v>
      </c>
      <c r="U2592">
        <v>2713514</v>
      </c>
      <c r="V2592">
        <v>69.02</v>
      </c>
      <c r="W2592" s="3">
        <f>StockData[[#This Row],[CLOSE]]-StockData[[#This Row],[PREV. CLOSE]]</f>
        <v>-31.950000000000045</v>
      </c>
      <c r="X2592" s="2">
        <f>IFERROR((StockData[[#This Row],[CLOSE]]-StockData[[#This Row],[PREV. CLOSE]])/StockData[[#This Row],[PREV. CLOSE]],0)</f>
        <v>-1.9026351049575729E-2</v>
      </c>
      <c r="Y2592" t="str">
        <f>IF(StockData[[#This Row],[Daily Return %]]&gt;0,"Gain",IF(StockData[[#This Row],[Daily Return %]]&lt;0,"Loss","No Change"))</f>
        <v>Loss</v>
      </c>
    </row>
    <row r="2593" spans="1:25" x14ac:dyDescent="0.3">
      <c r="A2593" s="1">
        <v>45369</v>
      </c>
      <c r="B2593" s="1" t="s">
        <v>2641</v>
      </c>
      <c r="C2593" s="1" t="s">
        <v>76</v>
      </c>
      <c r="D2593">
        <f>MONTH(StockData[[#This Row],[DATE]])</f>
        <v>3</v>
      </c>
      <c r="E2593">
        <v>2024</v>
      </c>
      <c r="F2593" t="s">
        <v>27</v>
      </c>
      <c r="G2593" t="str">
        <f>"Q"&amp;ROUNDUP(StockData[[#This Row],[Month Number]]/3,0)</f>
        <v>Q1</v>
      </c>
      <c r="H2593" s="1" t="s">
        <v>2585</v>
      </c>
      <c r="I2593" s="1" t="s">
        <v>1566</v>
      </c>
      <c r="J2593" t="s">
        <v>30</v>
      </c>
      <c r="K2593">
        <v>1649.9</v>
      </c>
      <c r="L2593">
        <v>1663.3</v>
      </c>
      <c r="M2593">
        <v>1634.25</v>
      </c>
      <c r="N2593">
        <v>1647.3</v>
      </c>
      <c r="O2593">
        <v>1645.9</v>
      </c>
      <c r="P2593">
        <v>1643.4</v>
      </c>
      <c r="Q2593">
        <v>1652.2</v>
      </c>
      <c r="R2593">
        <v>1183544</v>
      </c>
      <c r="S2593">
        <v>1955447026.2</v>
      </c>
      <c r="T2593">
        <v>101674</v>
      </c>
      <c r="U2593">
        <v>703180</v>
      </c>
      <c r="V2593">
        <v>59.41</v>
      </c>
      <c r="W2593" s="3">
        <f>StockData[[#This Row],[CLOSE]]-StockData[[#This Row],[PREV. CLOSE]]</f>
        <v>-3.8999999999998636</v>
      </c>
      <c r="X2593" s="2">
        <f>IFERROR((StockData[[#This Row],[CLOSE]]-StockData[[#This Row],[PREV. CLOSE]])/StockData[[#This Row],[PREV. CLOSE]],0)</f>
        <v>-2.3675104716808495E-3</v>
      </c>
      <c r="Y2593" t="str">
        <f>IF(StockData[[#This Row],[Daily Return %]]&gt;0,"Gain",IF(StockData[[#This Row],[Daily Return %]]&lt;0,"Loss","No Change"))</f>
        <v>Loss</v>
      </c>
    </row>
    <row r="2594" spans="1:25" x14ac:dyDescent="0.3">
      <c r="A2594" s="1">
        <v>45370</v>
      </c>
      <c r="B2594" s="1" t="s">
        <v>2642</v>
      </c>
      <c r="C2594" s="1" t="s">
        <v>76</v>
      </c>
      <c r="D2594">
        <f>MONTH(StockData[[#This Row],[DATE]])</f>
        <v>3</v>
      </c>
      <c r="E2594">
        <v>2024</v>
      </c>
      <c r="F2594" t="s">
        <v>27</v>
      </c>
      <c r="G2594" t="str">
        <f>"Q"&amp;ROUNDUP(StockData[[#This Row],[Month Number]]/3,0)</f>
        <v>Q1</v>
      </c>
      <c r="H2594" s="1" t="s">
        <v>2585</v>
      </c>
      <c r="I2594" s="1" t="s">
        <v>1566</v>
      </c>
      <c r="J2594" t="s">
        <v>30</v>
      </c>
      <c r="K2594">
        <v>1641.55</v>
      </c>
      <c r="L2594">
        <v>1641.55</v>
      </c>
      <c r="M2594">
        <v>1594.1</v>
      </c>
      <c r="N2594">
        <v>1643.4</v>
      </c>
      <c r="O2594">
        <v>1595</v>
      </c>
      <c r="P2594">
        <v>1599.15</v>
      </c>
      <c r="Q2594">
        <v>1609.77</v>
      </c>
      <c r="R2594">
        <v>1915379</v>
      </c>
      <c r="S2594">
        <v>3083317994.6500001</v>
      </c>
      <c r="T2594">
        <v>144339</v>
      </c>
      <c r="U2594">
        <v>1294719</v>
      </c>
      <c r="V2594">
        <v>67.599999999999994</v>
      </c>
      <c r="W2594" s="3">
        <f>StockData[[#This Row],[CLOSE]]-StockData[[#This Row],[PREV. CLOSE]]</f>
        <v>-44.25</v>
      </c>
      <c r="X2594" s="2">
        <f>IFERROR((StockData[[#This Row],[CLOSE]]-StockData[[#This Row],[PREV. CLOSE]])/StockData[[#This Row],[PREV. CLOSE]],0)</f>
        <v>-2.6925885359620299E-2</v>
      </c>
      <c r="Y2594" t="str">
        <f>IF(StockData[[#This Row],[Daily Return %]]&gt;0,"Gain",IF(StockData[[#This Row],[Daily Return %]]&lt;0,"Loss","No Change"))</f>
        <v>Loss</v>
      </c>
    </row>
    <row r="2595" spans="1:25" x14ac:dyDescent="0.3">
      <c r="A2595" s="1">
        <v>45371</v>
      </c>
      <c r="B2595" s="1" t="s">
        <v>2643</v>
      </c>
      <c r="C2595" s="1" t="s">
        <v>76</v>
      </c>
      <c r="D2595">
        <f>MONTH(StockData[[#This Row],[DATE]])</f>
        <v>3</v>
      </c>
      <c r="E2595">
        <v>2024</v>
      </c>
      <c r="F2595" t="s">
        <v>27</v>
      </c>
      <c r="G2595" t="str">
        <f>"Q"&amp;ROUNDUP(StockData[[#This Row],[Month Number]]/3,0)</f>
        <v>Q1</v>
      </c>
      <c r="H2595" s="1" t="s">
        <v>2585</v>
      </c>
      <c r="I2595" s="1" t="s">
        <v>1566</v>
      </c>
      <c r="J2595" t="s">
        <v>30</v>
      </c>
      <c r="K2595">
        <v>1604.75</v>
      </c>
      <c r="L2595">
        <v>1619.1</v>
      </c>
      <c r="M2595">
        <v>1578.1</v>
      </c>
      <c r="N2595">
        <v>1599.15</v>
      </c>
      <c r="O2595">
        <v>1592</v>
      </c>
      <c r="P2595">
        <v>1587.1</v>
      </c>
      <c r="Q2595">
        <v>1594.53</v>
      </c>
      <c r="R2595">
        <v>1815178</v>
      </c>
      <c r="S2595">
        <v>2894354711.6500001</v>
      </c>
      <c r="T2595">
        <v>99156</v>
      </c>
      <c r="U2595">
        <v>1121769</v>
      </c>
      <c r="V2595">
        <v>61.8</v>
      </c>
      <c r="W2595" s="3">
        <f>StockData[[#This Row],[CLOSE]]-StockData[[#This Row],[PREV. CLOSE]]</f>
        <v>-12.050000000000182</v>
      </c>
      <c r="X2595" s="2">
        <f>IFERROR((StockData[[#This Row],[CLOSE]]-StockData[[#This Row],[PREV. CLOSE]])/StockData[[#This Row],[PREV. CLOSE]],0)</f>
        <v>-7.5352531032111944E-3</v>
      </c>
      <c r="Y2595" t="str">
        <f>IF(StockData[[#This Row],[Daily Return %]]&gt;0,"Gain",IF(StockData[[#This Row],[Daily Return %]]&lt;0,"Loss","No Change"))</f>
        <v>Loss</v>
      </c>
    </row>
    <row r="2596" spans="1:25" x14ac:dyDescent="0.3">
      <c r="A2596" s="1">
        <v>45372</v>
      </c>
      <c r="B2596" s="1" t="s">
        <v>2644</v>
      </c>
      <c r="C2596" s="1" t="s">
        <v>76</v>
      </c>
      <c r="D2596">
        <f>MONTH(StockData[[#This Row],[DATE]])</f>
        <v>3</v>
      </c>
      <c r="E2596">
        <v>2024</v>
      </c>
      <c r="F2596" t="s">
        <v>27</v>
      </c>
      <c r="G2596" t="str">
        <f>"Q"&amp;ROUNDUP(StockData[[#This Row],[Month Number]]/3,0)</f>
        <v>Q1</v>
      </c>
      <c r="H2596" s="1" t="s">
        <v>2585</v>
      </c>
      <c r="I2596" s="1" t="s">
        <v>1566</v>
      </c>
      <c r="J2596" t="s">
        <v>30</v>
      </c>
      <c r="K2596">
        <v>1608</v>
      </c>
      <c r="L2596">
        <v>1619.95</v>
      </c>
      <c r="M2596">
        <v>1583.35</v>
      </c>
      <c r="N2596">
        <v>1587.1</v>
      </c>
      <c r="O2596">
        <v>1600</v>
      </c>
      <c r="P2596">
        <v>1595.8</v>
      </c>
      <c r="Q2596">
        <v>1600.05</v>
      </c>
      <c r="R2596">
        <v>2684744</v>
      </c>
      <c r="S2596">
        <v>4295731267.0500002</v>
      </c>
      <c r="T2596">
        <v>182199</v>
      </c>
      <c r="U2596">
        <v>1650772</v>
      </c>
      <c r="V2596">
        <v>61.49</v>
      </c>
      <c r="W2596" s="3">
        <f>StockData[[#This Row],[CLOSE]]-StockData[[#This Row],[PREV. CLOSE]]</f>
        <v>8.7000000000000455</v>
      </c>
      <c r="X2596" s="2">
        <f>IFERROR((StockData[[#This Row],[CLOSE]]-StockData[[#This Row],[PREV. CLOSE]])/StockData[[#This Row],[PREV. CLOSE]],0)</f>
        <v>5.4816961754143067E-3</v>
      </c>
      <c r="Y2596" t="str">
        <f>IF(StockData[[#This Row],[Daily Return %]]&gt;0,"Gain",IF(StockData[[#This Row],[Daily Return %]]&lt;0,"Loss","No Change"))</f>
        <v>Gain</v>
      </c>
    </row>
    <row r="2597" spans="1:25" x14ac:dyDescent="0.3">
      <c r="A2597" s="1">
        <v>45373</v>
      </c>
      <c r="B2597" s="1" t="s">
        <v>2645</v>
      </c>
      <c r="C2597" s="1" t="s">
        <v>76</v>
      </c>
      <c r="D2597">
        <f>MONTH(StockData[[#This Row],[DATE]])</f>
        <v>3</v>
      </c>
      <c r="E2597">
        <v>2024</v>
      </c>
      <c r="F2597" t="s">
        <v>27</v>
      </c>
      <c r="G2597" t="str">
        <f>"Q"&amp;ROUNDUP(StockData[[#This Row],[Month Number]]/3,0)</f>
        <v>Q1</v>
      </c>
      <c r="H2597" s="1" t="s">
        <v>2585</v>
      </c>
      <c r="I2597" s="1" t="s">
        <v>1566</v>
      </c>
      <c r="J2597" t="s">
        <v>30</v>
      </c>
      <c r="K2597">
        <v>1560</v>
      </c>
      <c r="L2597">
        <v>1571.45</v>
      </c>
      <c r="M2597">
        <v>1508.2</v>
      </c>
      <c r="N2597">
        <v>1595.8</v>
      </c>
      <c r="O2597">
        <v>1556.8</v>
      </c>
      <c r="P2597">
        <v>1557.85</v>
      </c>
      <c r="Q2597">
        <v>1541.3</v>
      </c>
      <c r="R2597">
        <v>7468824</v>
      </c>
      <c r="S2597">
        <v>11511708198.65</v>
      </c>
      <c r="T2597">
        <v>325010</v>
      </c>
      <c r="U2597">
        <v>3265244</v>
      </c>
      <c r="V2597">
        <v>43.72</v>
      </c>
      <c r="W2597" s="3">
        <f>StockData[[#This Row],[CLOSE]]-StockData[[#This Row],[PREV. CLOSE]]</f>
        <v>-37.950000000000045</v>
      </c>
      <c r="X2597" s="2">
        <f>IFERROR((StockData[[#This Row],[CLOSE]]-StockData[[#This Row],[PREV. CLOSE]])/StockData[[#This Row],[PREV. CLOSE]],0)</f>
        <v>-2.3781175585913052E-2</v>
      </c>
      <c r="Y2597" t="str">
        <f>IF(StockData[[#This Row],[Daily Return %]]&gt;0,"Gain",IF(StockData[[#This Row],[Daily Return %]]&lt;0,"Loss","No Change"))</f>
        <v>Loss</v>
      </c>
    </row>
    <row r="2598" spans="1:25" x14ac:dyDescent="0.3">
      <c r="A2598" s="1">
        <v>45377</v>
      </c>
      <c r="B2598" s="1" t="s">
        <v>2646</v>
      </c>
      <c r="C2598" s="1" t="s">
        <v>76</v>
      </c>
      <c r="D2598">
        <f>MONTH(StockData[[#This Row],[DATE]])</f>
        <v>3</v>
      </c>
      <c r="E2598">
        <v>2024</v>
      </c>
      <c r="F2598" t="s">
        <v>27</v>
      </c>
      <c r="G2598" t="str">
        <f>"Q"&amp;ROUNDUP(StockData[[#This Row],[Month Number]]/3,0)</f>
        <v>Q1</v>
      </c>
      <c r="H2598" s="1" t="s">
        <v>2585</v>
      </c>
      <c r="I2598" s="1" t="s">
        <v>1566</v>
      </c>
      <c r="J2598" t="s">
        <v>30</v>
      </c>
      <c r="K2598">
        <v>1562.25</v>
      </c>
      <c r="L2598">
        <v>1592.55</v>
      </c>
      <c r="M2598">
        <v>1555.55</v>
      </c>
      <c r="N2598">
        <v>1557.85</v>
      </c>
      <c r="O2598">
        <v>1563</v>
      </c>
      <c r="P2598">
        <v>1562.25</v>
      </c>
      <c r="Q2598">
        <v>1563.7</v>
      </c>
      <c r="R2598">
        <v>4496344</v>
      </c>
      <c r="S2598">
        <v>7030927961.0500002</v>
      </c>
      <c r="T2598">
        <v>229783</v>
      </c>
      <c r="U2598">
        <v>3033526</v>
      </c>
      <c r="V2598">
        <v>67.47</v>
      </c>
      <c r="W2598" s="3">
        <f>StockData[[#This Row],[CLOSE]]-StockData[[#This Row],[PREV. CLOSE]]</f>
        <v>4.4000000000000909</v>
      </c>
      <c r="X2598" s="2">
        <f>IFERROR((StockData[[#This Row],[CLOSE]]-StockData[[#This Row],[PREV. CLOSE]])/StockData[[#This Row],[PREV. CLOSE]],0)</f>
        <v>2.8244054305614093E-3</v>
      </c>
      <c r="Y2598" t="str">
        <f>IF(StockData[[#This Row],[Daily Return %]]&gt;0,"Gain",IF(StockData[[#This Row],[Daily Return %]]&lt;0,"Loss","No Change"))</f>
        <v>Gain</v>
      </c>
    </row>
    <row r="2599" spans="1:25" x14ac:dyDescent="0.3">
      <c r="A2599" s="1">
        <v>45378</v>
      </c>
      <c r="B2599" s="1" t="s">
        <v>2647</v>
      </c>
      <c r="C2599" s="1" t="s">
        <v>76</v>
      </c>
      <c r="D2599">
        <f>MONTH(StockData[[#This Row],[DATE]])</f>
        <v>3</v>
      </c>
      <c r="E2599">
        <v>2024</v>
      </c>
      <c r="F2599" t="s">
        <v>27</v>
      </c>
      <c r="G2599" t="str">
        <f>"Q"&amp;ROUNDUP(StockData[[#This Row],[Month Number]]/3,0)</f>
        <v>Q1</v>
      </c>
      <c r="H2599" s="1" t="s">
        <v>2585</v>
      </c>
      <c r="I2599" s="1" t="s">
        <v>1566</v>
      </c>
      <c r="J2599" t="s">
        <v>30</v>
      </c>
      <c r="K2599">
        <v>1569</v>
      </c>
      <c r="L2599">
        <v>1576.85</v>
      </c>
      <c r="M2599">
        <v>1540</v>
      </c>
      <c r="N2599">
        <v>1562.25</v>
      </c>
      <c r="O2599">
        <v>1549</v>
      </c>
      <c r="P2599">
        <v>1546.2</v>
      </c>
      <c r="Q2599">
        <v>1561.15</v>
      </c>
      <c r="R2599">
        <v>2589697</v>
      </c>
      <c r="S2599">
        <v>4042903387.8000002</v>
      </c>
      <c r="T2599">
        <v>169182</v>
      </c>
      <c r="U2599">
        <v>1891803</v>
      </c>
      <c r="V2599">
        <v>73.05</v>
      </c>
      <c r="W2599" s="3">
        <f>StockData[[#This Row],[CLOSE]]-StockData[[#This Row],[PREV. CLOSE]]</f>
        <v>-16.049999999999955</v>
      </c>
      <c r="X2599" s="2">
        <f>IFERROR((StockData[[#This Row],[CLOSE]]-StockData[[#This Row],[PREV. CLOSE]])/StockData[[#This Row],[PREV. CLOSE]],0)</f>
        <v>-1.0273643783005252E-2</v>
      </c>
      <c r="Y2599" t="str">
        <f>IF(StockData[[#This Row],[Daily Return %]]&gt;0,"Gain",IF(StockData[[#This Row],[Daily Return %]]&lt;0,"Loss","No Change"))</f>
        <v>Loss</v>
      </c>
    </row>
    <row r="2600" spans="1:25" x14ac:dyDescent="0.3">
      <c r="A2600" s="1">
        <v>45379</v>
      </c>
      <c r="B2600" s="1" t="s">
        <v>2648</v>
      </c>
      <c r="C2600" s="1" t="s">
        <v>76</v>
      </c>
      <c r="D2600">
        <f>MONTH(StockData[[#This Row],[DATE]])</f>
        <v>3</v>
      </c>
      <c r="E2600">
        <v>2024</v>
      </c>
      <c r="F2600" t="s">
        <v>27</v>
      </c>
      <c r="G2600" t="str">
        <f>"Q"&amp;ROUNDUP(StockData[[#This Row],[Month Number]]/3,0)</f>
        <v>Q1</v>
      </c>
      <c r="H2600" s="1" t="s">
        <v>2585</v>
      </c>
      <c r="I2600" s="1" t="s">
        <v>1566</v>
      </c>
      <c r="J2600" t="s">
        <v>30</v>
      </c>
      <c r="K2600">
        <v>1549</v>
      </c>
      <c r="L2600">
        <v>1561.05</v>
      </c>
      <c r="M2600">
        <v>1531</v>
      </c>
      <c r="N2600">
        <v>1546.2</v>
      </c>
      <c r="O2600">
        <v>1547.05</v>
      </c>
      <c r="P2600">
        <v>1543.55</v>
      </c>
      <c r="Q2600">
        <v>1543.54</v>
      </c>
      <c r="R2600">
        <v>5301493</v>
      </c>
      <c r="S2600">
        <v>8183048059.0500002</v>
      </c>
      <c r="T2600">
        <v>202835</v>
      </c>
      <c r="U2600">
        <v>3260127</v>
      </c>
      <c r="V2600">
        <v>61.49</v>
      </c>
      <c r="W2600" s="3">
        <f>StockData[[#This Row],[CLOSE]]-StockData[[#This Row],[PREV. CLOSE]]</f>
        <v>-2.6500000000000909</v>
      </c>
      <c r="X2600" s="2">
        <f>IFERROR((StockData[[#This Row],[CLOSE]]-StockData[[#This Row],[PREV. CLOSE]])/StockData[[#This Row],[PREV. CLOSE]],0)</f>
        <v>-1.7138791876859984E-3</v>
      </c>
      <c r="Y2600" t="str">
        <f>IF(StockData[[#This Row],[Daily Return %]]&gt;0,"Gain",IF(StockData[[#This Row],[Daily Return %]]&lt;0,"Loss","No Change"))</f>
        <v>Loss</v>
      </c>
    </row>
    <row r="2601" spans="1:25" x14ac:dyDescent="0.3">
      <c r="A2601" s="1">
        <v>45383</v>
      </c>
      <c r="B2601" s="1" t="s">
        <v>2649</v>
      </c>
      <c r="C2601" s="1" t="s">
        <v>96</v>
      </c>
      <c r="D2601">
        <f>MONTH(StockData[[#This Row],[DATE]])</f>
        <v>4</v>
      </c>
      <c r="E2601">
        <v>2024</v>
      </c>
      <c r="F2601" t="s">
        <v>97</v>
      </c>
      <c r="G2601" t="str">
        <f>"Q"&amp;ROUNDUP(StockData[[#This Row],[Month Number]]/3,0)</f>
        <v>Q2</v>
      </c>
      <c r="H2601" s="1" t="s">
        <v>2585</v>
      </c>
      <c r="I2601" s="1" t="s">
        <v>1566</v>
      </c>
      <c r="J2601" t="s">
        <v>30</v>
      </c>
      <c r="K2601">
        <v>1549</v>
      </c>
      <c r="L2601">
        <v>1569</v>
      </c>
      <c r="M2601">
        <v>1548</v>
      </c>
      <c r="N2601">
        <v>1543.55</v>
      </c>
      <c r="O2601">
        <v>1558</v>
      </c>
      <c r="P2601">
        <v>1556.7</v>
      </c>
      <c r="Q2601">
        <v>1559.34</v>
      </c>
      <c r="R2601">
        <v>1014857</v>
      </c>
      <c r="S2601">
        <v>1582508449.6500001</v>
      </c>
      <c r="T2601">
        <v>76671</v>
      </c>
      <c r="U2601">
        <v>539652</v>
      </c>
      <c r="V2601">
        <v>53.18</v>
      </c>
      <c r="W2601" s="3">
        <f>StockData[[#This Row],[CLOSE]]-StockData[[#This Row],[PREV. CLOSE]]</f>
        <v>13.150000000000091</v>
      </c>
      <c r="X2601" s="2">
        <f>IFERROR((StockData[[#This Row],[CLOSE]]-StockData[[#This Row],[PREV. CLOSE]])/StockData[[#This Row],[PREV. CLOSE]],0)</f>
        <v>8.5193223413560244E-3</v>
      </c>
      <c r="Y2601" t="str">
        <f>IF(StockData[[#This Row],[Daily Return %]]&gt;0,"Gain",IF(StockData[[#This Row],[Daily Return %]]&lt;0,"Loss","No Change"))</f>
        <v>Gain</v>
      </c>
    </row>
    <row r="2602" spans="1:25" x14ac:dyDescent="0.3">
      <c r="A2602" s="1">
        <v>45384</v>
      </c>
      <c r="B2602" s="1" t="s">
        <v>2650</v>
      </c>
      <c r="C2602" s="1" t="s">
        <v>96</v>
      </c>
      <c r="D2602">
        <f>MONTH(StockData[[#This Row],[DATE]])</f>
        <v>4</v>
      </c>
      <c r="E2602">
        <v>2024</v>
      </c>
      <c r="F2602" t="s">
        <v>97</v>
      </c>
      <c r="G2602" t="str">
        <f>"Q"&amp;ROUNDUP(StockData[[#This Row],[Month Number]]/3,0)</f>
        <v>Q2</v>
      </c>
      <c r="H2602" s="1" t="s">
        <v>2585</v>
      </c>
      <c r="I2602" s="1" t="s">
        <v>1566</v>
      </c>
      <c r="J2602" t="s">
        <v>30</v>
      </c>
      <c r="K2602">
        <v>1559</v>
      </c>
      <c r="L2602">
        <v>1565</v>
      </c>
      <c r="M2602">
        <v>1525.1</v>
      </c>
      <c r="N2602">
        <v>1556.7</v>
      </c>
      <c r="O2602">
        <v>1531.95</v>
      </c>
      <c r="P2602">
        <v>1528.3</v>
      </c>
      <c r="Q2602">
        <v>1540.21</v>
      </c>
      <c r="R2602">
        <v>2031775</v>
      </c>
      <c r="S2602">
        <v>3129366803</v>
      </c>
      <c r="T2602">
        <v>104995</v>
      </c>
      <c r="U2602">
        <v>1414675</v>
      </c>
      <c r="V2602">
        <v>69.63</v>
      </c>
      <c r="W2602" s="3">
        <f>StockData[[#This Row],[CLOSE]]-StockData[[#This Row],[PREV. CLOSE]]</f>
        <v>-28.400000000000091</v>
      </c>
      <c r="X2602" s="2">
        <f>IFERROR((StockData[[#This Row],[CLOSE]]-StockData[[#This Row],[PREV. CLOSE]])/StockData[[#This Row],[PREV. CLOSE]],0)</f>
        <v>-1.8243720691205813E-2</v>
      </c>
      <c r="Y2602" t="str">
        <f>IF(StockData[[#This Row],[Daily Return %]]&gt;0,"Gain",IF(StockData[[#This Row],[Daily Return %]]&lt;0,"Loss","No Change"))</f>
        <v>Loss</v>
      </c>
    </row>
    <row r="2603" spans="1:25" x14ac:dyDescent="0.3">
      <c r="A2603" s="1">
        <v>45385</v>
      </c>
      <c r="B2603" s="1" t="s">
        <v>2651</v>
      </c>
      <c r="C2603" s="1" t="s">
        <v>96</v>
      </c>
      <c r="D2603">
        <f>MONTH(StockData[[#This Row],[DATE]])</f>
        <v>4</v>
      </c>
      <c r="E2603">
        <v>2024</v>
      </c>
      <c r="F2603" t="s">
        <v>97</v>
      </c>
      <c r="G2603" t="str">
        <f>"Q"&amp;ROUNDUP(StockData[[#This Row],[Month Number]]/3,0)</f>
        <v>Q2</v>
      </c>
      <c r="H2603" s="1" t="s">
        <v>2585</v>
      </c>
      <c r="I2603" s="1" t="s">
        <v>1566</v>
      </c>
      <c r="J2603" t="s">
        <v>30</v>
      </c>
      <c r="K2603">
        <v>1525.35</v>
      </c>
      <c r="L2603">
        <v>1558.45</v>
      </c>
      <c r="M2603">
        <v>1518</v>
      </c>
      <c r="N2603">
        <v>1528.3</v>
      </c>
      <c r="O2603">
        <v>1534.6</v>
      </c>
      <c r="P2603">
        <v>1535.85</v>
      </c>
      <c r="Q2603">
        <v>1541.4</v>
      </c>
      <c r="R2603">
        <v>3343884</v>
      </c>
      <c r="S2603">
        <v>5154258795.1499996</v>
      </c>
      <c r="T2603">
        <v>145875</v>
      </c>
      <c r="U2603">
        <v>1935932</v>
      </c>
      <c r="V2603">
        <v>57.89</v>
      </c>
      <c r="W2603" s="3">
        <f>StockData[[#This Row],[CLOSE]]-StockData[[#This Row],[PREV. CLOSE]]</f>
        <v>7.5499999999999545</v>
      </c>
      <c r="X2603" s="2">
        <f>IFERROR((StockData[[#This Row],[CLOSE]]-StockData[[#This Row],[PREV. CLOSE]])/StockData[[#This Row],[PREV. CLOSE]],0)</f>
        <v>4.9401295557154716E-3</v>
      </c>
      <c r="Y2603" t="str">
        <f>IF(StockData[[#This Row],[Daily Return %]]&gt;0,"Gain",IF(StockData[[#This Row],[Daily Return %]]&lt;0,"Loss","No Change"))</f>
        <v>Gain</v>
      </c>
    </row>
    <row r="2604" spans="1:25" x14ac:dyDescent="0.3">
      <c r="A2604" s="1">
        <v>45386</v>
      </c>
      <c r="B2604" s="1" t="s">
        <v>2652</v>
      </c>
      <c r="C2604" s="1" t="s">
        <v>96</v>
      </c>
      <c r="D2604">
        <f>MONTH(StockData[[#This Row],[DATE]])</f>
        <v>4</v>
      </c>
      <c r="E2604">
        <v>2024</v>
      </c>
      <c r="F2604" t="s">
        <v>97</v>
      </c>
      <c r="G2604" t="str">
        <f>"Q"&amp;ROUNDUP(StockData[[#This Row],[Month Number]]/3,0)</f>
        <v>Q2</v>
      </c>
      <c r="H2604" s="1" t="s">
        <v>2585</v>
      </c>
      <c r="I2604" s="1" t="s">
        <v>1566</v>
      </c>
      <c r="J2604" t="s">
        <v>30</v>
      </c>
      <c r="K2604">
        <v>1540.8</v>
      </c>
      <c r="L2604">
        <v>1552.5</v>
      </c>
      <c r="M2604">
        <v>1518.7</v>
      </c>
      <c r="N2604">
        <v>1535.85</v>
      </c>
      <c r="O2604">
        <v>1539.95</v>
      </c>
      <c r="P2604">
        <v>1539.65</v>
      </c>
      <c r="Q2604">
        <v>1534.9</v>
      </c>
      <c r="R2604">
        <v>3388449</v>
      </c>
      <c r="S2604">
        <v>5200914121.8500004</v>
      </c>
      <c r="T2604">
        <v>236099</v>
      </c>
      <c r="U2604">
        <v>1471018</v>
      </c>
      <c r="V2604">
        <v>43.41</v>
      </c>
      <c r="W2604" s="3">
        <f>StockData[[#This Row],[CLOSE]]-StockData[[#This Row],[PREV. CLOSE]]</f>
        <v>3.8000000000001819</v>
      </c>
      <c r="X2604" s="2">
        <f>IFERROR((StockData[[#This Row],[CLOSE]]-StockData[[#This Row],[PREV. CLOSE]])/StockData[[#This Row],[PREV. CLOSE]],0)</f>
        <v>2.4741999544227512E-3</v>
      </c>
      <c r="Y2604" t="str">
        <f>IF(StockData[[#This Row],[Daily Return %]]&gt;0,"Gain",IF(StockData[[#This Row],[Daily Return %]]&lt;0,"Loss","No Change"))</f>
        <v>Gain</v>
      </c>
    </row>
    <row r="2605" spans="1:25" x14ac:dyDescent="0.3">
      <c r="A2605" s="1">
        <v>45387</v>
      </c>
      <c r="B2605" s="1" t="s">
        <v>2653</v>
      </c>
      <c r="C2605" s="1" t="s">
        <v>96</v>
      </c>
      <c r="D2605">
        <f>MONTH(StockData[[#This Row],[DATE]])</f>
        <v>4</v>
      </c>
      <c r="E2605">
        <v>2024</v>
      </c>
      <c r="F2605" t="s">
        <v>97</v>
      </c>
      <c r="G2605" t="str">
        <f>"Q"&amp;ROUNDUP(StockData[[#This Row],[Month Number]]/3,0)</f>
        <v>Q2</v>
      </c>
      <c r="H2605" s="1" t="s">
        <v>2585</v>
      </c>
      <c r="I2605" s="1" t="s">
        <v>1566</v>
      </c>
      <c r="J2605" t="s">
        <v>30</v>
      </c>
      <c r="K2605">
        <v>1542.45</v>
      </c>
      <c r="L2605">
        <v>1547.7</v>
      </c>
      <c r="M2605">
        <v>1523.8</v>
      </c>
      <c r="N2605">
        <v>1539.65</v>
      </c>
      <c r="O2605">
        <v>1545.4</v>
      </c>
      <c r="P2605">
        <v>1545.25</v>
      </c>
      <c r="Q2605">
        <v>1537.74</v>
      </c>
      <c r="R2605">
        <v>2773570</v>
      </c>
      <c r="S2605">
        <v>4265036685.1500001</v>
      </c>
      <c r="T2605">
        <v>145373</v>
      </c>
      <c r="U2605">
        <v>1843558</v>
      </c>
      <c r="V2605">
        <v>66.47</v>
      </c>
      <c r="W2605" s="3">
        <f>StockData[[#This Row],[CLOSE]]-StockData[[#This Row],[PREV. CLOSE]]</f>
        <v>5.5999999999999091</v>
      </c>
      <c r="X2605" s="2">
        <f>IFERROR((StockData[[#This Row],[CLOSE]]-StockData[[#This Row],[PREV. CLOSE]])/StockData[[#This Row],[PREV. CLOSE]],0)</f>
        <v>3.637190270515967E-3</v>
      </c>
      <c r="Y2605" t="str">
        <f>IF(StockData[[#This Row],[Daily Return %]]&gt;0,"Gain",IF(StockData[[#This Row],[Daily Return %]]&lt;0,"Loss","No Change"))</f>
        <v>Gain</v>
      </c>
    </row>
    <row r="2606" spans="1:25" x14ac:dyDescent="0.3">
      <c r="A2606" s="1">
        <v>45390</v>
      </c>
      <c r="B2606" s="1" t="s">
        <v>2654</v>
      </c>
      <c r="C2606" s="1" t="s">
        <v>96</v>
      </c>
      <c r="D2606">
        <f>MONTH(StockData[[#This Row],[DATE]])</f>
        <v>4</v>
      </c>
      <c r="E2606">
        <v>2024</v>
      </c>
      <c r="F2606" t="s">
        <v>97</v>
      </c>
      <c r="G2606" t="str">
        <f>"Q"&amp;ROUNDUP(StockData[[#This Row],[Month Number]]/3,0)</f>
        <v>Q2</v>
      </c>
      <c r="H2606" s="1" t="s">
        <v>2585</v>
      </c>
      <c r="I2606" s="1" t="s">
        <v>1566</v>
      </c>
      <c r="J2606" t="s">
        <v>30</v>
      </c>
      <c r="K2606">
        <v>1554</v>
      </c>
      <c r="L2606">
        <v>1554</v>
      </c>
      <c r="M2606">
        <v>1537.65</v>
      </c>
      <c r="N2606">
        <v>1545.25</v>
      </c>
      <c r="O2606">
        <v>1540.75</v>
      </c>
      <c r="P2606">
        <v>1540.05</v>
      </c>
      <c r="Q2606">
        <v>1544.56</v>
      </c>
      <c r="R2606">
        <v>1820136</v>
      </c>
      <c r="S2606">
        <v>2811307179.3000002</v>
      </c>
      <c r="T2606">
        <v>89956</v>
      </c>
      <c r="U2606">
        <v>1181536</v>
      </c>
      <c r="V2606">
        <v>64.91</v>
      </c>
      <c r="W2606" s="3">
        <f>StockData[[#This Row],[CLOSE]]-StockData[[#This Row],[PREV. CLOSE]]</f>
        <v>-5.2000000000000455</v>
      </c>
      <c r="X2606" s="2">
        <f>IFERROR((StockData[[#This Row],[CLOSE]]-StockData[[#This Row],[PREV. CLOSE]])/StockData[[#This Row],[PREV. CLOSE]],0)</f>
        <v>-3.3651512700210618E-3</v>
      </c>
      <c r="Y2606" t="str">
        <f>IF(StockData[[#This Row],[Daily Return %]]&gt;0,"Gain",IF(StockData[[#This Row],[Daily Return %]]&lt;0,"Loss","No Change"))</f>
        <v>Loss</v>
      </c>
    </row>
    <row r="2607" spans="1:25" x14ac:dyDescent="0.3">
      <c r="A2607" s="1">
        <v>45390</v>
      </c>
      <c r="B2607" s="1" t="s">
        <v>2655</v>
      </c>
      <c r="C2607" s="1" t="s">
        <v>96</v>
      </c>
      <c r="D2607">
        <f>MONTH(StockData[[#This Row],[DATE]])</f>
        <v>4</v>
      </c>
      <c r="E2607">
        <v>2024</v>
      </c>
      <c r="F2607" t="s">
        <v>97</v>
      </c>
      <c r="G2607" t="str">
        <f>"Q"&amp;ROUNDUP(StockData[[#This Row],[Month Number]]/3,0)</f>
        <v>Q2</v>
      </c>
      <c r="H2607" s="1" t="s">
        <v>2585</v>
      </c>
      <c r="I2607" s="1" t="s">
        <v>1566</v>
      </c>
      <c r="J2607" t="s">
        <v>30</v>
      </c>
      <c r="K2607">
        <v>1554</v>
      </c>
      <c r="L2607">
        <v>1554</v>
      </c>
      <c r="M2607">
        <v>1537.65</v>
      </c>
      <c r="N2607">
        <v>1545.25</v>
      </c>
      <c r="O2607">
        <v>1540.75</v>
      </c>
      <c r="P2607">
        <v>1540.05</v>
      </c>
      <c r="Q2607">
        <v>1544.56</v>
      </c>
      <c r="R2607">
        <v>1820136</v>
      </c>
      <c r="S2607">
        <v>2811307179.3000002</v>
      </c>
      <c r="T2607">
        <v>89956</v>
      </c>
      <c r="U2607">
        <v>1181536</v>
      </c>
      <c r="V2607">
        <v>64.91</v>
      </c>
      <c r="W2607" s="3">
        <f>StockData[[#This Row],[CLOSE]]-StockData[[#This Row],[PREV. CLOSE]]</f>
        <v>-5.2000000000000455</v>
      </c>
      <c r="X2607" s="2">
        <f>IFERROR((StockData[[#This Row],[CLOSE]]-StockData[[#This Row],[PREV. CLOSE]])/StockData[[#This Row],[PREV. CLOSE]],0)</f>
        <v>-3.3651512700210618E-3</v>
      </c>
      <c r="Y2607" t="str">
        <f>IF(StockData[[#This Row],[Daily Return %]]&gt;0,"Gain",IF(StockData[[#This Row],[Daily Return %]]&lt;0,"Loss","No Change"))</f>
        <v>Loss</v>
      </c>
    </row>
    <row r="2608" spans="1:25" x14ac:dyDescent="0.3">
      <c r="A2608" s="1">
        <v>45391</v>
      </c>
      <c r="B2608" s="1" t="s">
        <v>2656</v>
      </c>
      <c r="C2608" s="1" t="s">
        <v>96</v>
      </c>
      <c r="D2608">
        <f>MONTH(StockData[[#This Row],[DATE]])</f>
        <v>4</v>
      </c>
      <c r="E2608">
        <v>2024</v>
      </c>
      <c r="F2608" t="s">
        <v>97</v>
      </c>
      <c r="G2608" t="str">
        <f>"Q"&amp;ROUNDUP(StockData[[#This Row],[Month Number]]/3,0)</f>
        <v>Q2</v>
      </c>
      <c r="H2608" s="1" t="s">
        <v>2585</v>
      </c>
      <c r="I2608" s="1" t="s">
        <v>1566</v>
      </c>
      <c r="J2608" t="s">
        <v>30</v>
      </c>
      <c r="K2608">
        <v>1540</v>
      </c>
      <c r="L2608">
        <v>1561.8</v>
      </c>
      <c r="M2608">
        <v>1534.55</v>
      </c>
      <c r="N2608">
        <v>1540.05</v>
      </c>
      <c r="O2608">
        <v>1543</v>
      </c>
      <c r="P2608">
        <v>1540.5</v>
      </c>
      <c r="Q2608">
        <v>1544.53</v>
      </c>
      <c r="R2608">
        <v>2432095</v>
      </c>
      <c r="S2608">
        <v>3756444152</v>
      </c>
      <c r="T2608">
        <v>87544</v>
      </c>
      <c r="U2608">
        <v>1651201</v>
      </c>
      <c r="V2608">
        <v>67.89</v>
      </c>
      <c r="W2608" s="3">
        <f>StockData[[#This Row],[CLOSE]]-StockData[[#This Row],[PREV. CLOSE]]</f>
        <v>0.45000000000004547</v>
      </c>
      <c r="X2608" s="2">
        <f>IFERROR((StockData[[#This Row],[CLOSE]]-StockData[[#This Row],[PREV. CLOSE]])/StockData[[#This Row],[PREV. CLOSE]],0)</f>
        <v>2.921983052498591E-4</v>
      </c>
      <c r="Y2608" t="str">
        <f>IF(StockData[[#This Row],[Daily Return %]]&gt;0,"Gain",IF(StockData[[#This Row],[Daily Return %]]&lt;0,"Loss","No Change"))</f>
        <v>Gain</v>
      </c>
    </row>
    <row r="2609" spans="1:25" x14ac:dyDescent="0.3">
      <c r="A2609" s="1">
        <v>45392</v>
      </c>
      <c r="B2609" s="1" t="s">
        <v>2657</v>
      </c>
      <c r="C2609" s="1" t="s">
        <v>96</v>
      </c>
      <c r="D2609">
        <f>MONTH(StockData[[#This Row],[DATE]])</f>
        <v>4</v>
      </c>
      <c r="E2609">
        <v>2024</v>
      </c>
      <c r="F2609" t="s">
        <v>97</v>
      </c>
      <c r="G2609" t="str">
        <f>"Q"&amp;ROUNDUP(StockData[[#This Row],[Month Number]]/3,0)</f>
        <v>Q2</v>
      </c>
      <c r="H2609" s="1" t="s">
        <v>2585</v>
      </c>
      <c r="I2609" s="1" t="s">
        <v>1566</v>
      </c>
      <c r="J2609" t="s">
        <v>30</v>
      </c>
      <c r="K2609">
        <v>1541.05</v>
      </c>
      <c r="L2609">
        <v>1552.15</v>
      </c>
      <c r="M2609">
        <v>1536.2</v>
      </c>
      <c r="N2609">
        <v>1540.5</v>
      </c>
      <c r="O2609">
        <v>1539</v>
      </c>
      <c r="P2609">
        <v>1539.15</v>
      </c>
      <c r="Q2609">
        <v>1542.94</v>
      </c>
      <c r="R2609">
        <v>1829986</v>
      </c>
      <c r="S2609">
        <v>2823558097</v>
      </c>
      <c r="T2609">
        <v>129530</v>
      </c>
      <c r="U2609">
        <v>1172410</v>
      </c>
      <c r="V2609">
        <v>64.069999999999993</v>
      </c>
      <c r="W2609" s="3">
        <f>StockData[[#This Row],[CLOSE]]-StockData[[#This Row],[PREV. CLOSE]]</f>
        <v>-1.3499999999999091</v>
      </c>
      <c r="X2609" s="2">
        <f>IFERROR((StockData[[#This Row],[CLOSE]]-StockData[[#This Row],[PREV. CLOSE]])/StockData[[#This Row],[PREV. CLOSE]],0)</f>
        <v>-8.7633885102233631E-4</v>
      </c>
      <c r="Y2609" t="str">
        <f>IF(StockData[[#This Row],[Daily Return %]]&gt;0,"Gain",IF(StockData[[#This Row],[Daily Return %]]&lt;0,"Loss","No Change"))</f>
        <v>Loss</v>
      </c>
    </row>
    <row r="2610" spans="1:25" x14ac:dyDescent="0.3">
      <c r="A2610" s="1">
        <v>45394</v>
      </c>
      <c r="B2610" s="1" t="s">
        <v>2658</v>
      </c>
      <c r="C2610" s="1" t="s">
        <v>96</v>
      </c>
      <c r="D2610">
        <f>MONTH(StockData[[#This Row],[DATE]])</f>
        <v>4</v>
      </c>
      <c r="E2610">
        <v>2024</v>
      </c>
      <c r="F2610" t="s">
        <v>97</v>
      </c>
      <c r="G2610" t="str">
        <f>"Q"&amp;ROUNDUP(StockData[[#This Row],[Month Number]]/3,0)</f>
        <v>Q2</v>
      </c>
      <c r="H2610" s="1" t="s">
        <v>2585</v>
      </c>
      <c r="I2610" s="1" t="s">
        <v>1566</v>
      </c>
      <c r="J2610" t="s">
        <v>30</v>
      </c>
      <c r="K2610">
        <v>1537</v>
      </c>
      <c r="L2610">
        <v>1542.95</v>
      </c>
      <c r="M2610">
        <v>1516.2</v>
      </c>
      <c r="N2610">
        <v>1539.15</v>
      </c>
      <c r="O2610">
        <v>1521.3</v>
      </c>
      <c r="P2610">
        <v>1521.5</v>
      </c>
      <c r="Q2610">
        <v>1527</v>
      </c>
      <c r="R2610">
        <v>4319991</v>
      </c>
      <c r="S2610">
        <v>6596607573.1000004</v>
      </c>
      <c r="T2610">
        <v>161633</v>
      </c>
      <c r="U2610">
        <v>2699532</v>
      </c>
      <c r="V2610">
        <v>62.49</v>
      </c>
      <c r="W2610" s="3">
        <f>StockData[[#This Row],[CLOSE]]-StockData[[#This Row],[PREV. CLOSE]]</f>
        <v>-17.650000000000091</v>
      </c>
      <c r="X2610" s="2">
        <f>IFERROR((StockData[[#This Row],[CLOSE]]-StockData[[#This Row],[PREV. CLOSE]])/StockData[[#This Row],[PREV. CLOSE]],0)</f>
        <v>-1.1467368352662242E-2</v>
      </c>
      <c r="Y2610" t="str">
        <f>IF(StockData[[#This Row],[Daily Return %]]&gt;0,"Gain",IF(StockData[[#This Row],[Daily Return %]]&lt;0,"Loss","No Change"))</f>
        <v>Loss</v>
      </c>
    </row>
    <row r="2611" spans="1:25" x14ac:dyDescent="0.3">
      <c r="A2611" s="1">
        <v>45397</v>
      </c>
      <c r="B2611" s="1" t="s">
        <v>2659</v>
      </c>
      <c r="C2611" s="1" t="s">
        <v>96</v>
      </c>
      <c r="D2611">
        <f>MONTH(StockData[[#This Row],[DATE]])</f>
        <v>4</v>
      </c>
      <c r="E2611">
        <v>2024</v>
      </c>
      <c r="F2611" t="s">
        <v>97</v>
      </c>
      <c r="G2611" t="str">
        <f>"Q"&amp;ROUNDUP(StockData[[#This Row],[Month Number]]/3,0)</f>
        <v>Q2</v>
      </c>
      <c r="H2611" s="1" t="s">
        <v>2585</v>
      </c>
      <c r="I2611" s="1" t="s">
        <v>1566</v>
      </c>
      <c r="J2611" t="s">
        <v>30</v>
      </c>
      <c r="K2611">
        <v>1507.1</v>
      </c>
      <c r="L2611">
        <v>1530.5</v>
      </c>
      <c r="M2611">
        <v>1494</v>
      </c>
      <c r="N2611">
        <v>1521.5</v>
      </c>
      <c r="O2611">
        <v>1508.35</v>
      </c>
      <c r="P2611">
        <v>1505.05</v>
      </c>
      <c r="Q2611">
        <v>1508.32</v>
      </c>
      <c r="R2611">
        <v>3295684</v>
      </c>
      <c r="S2611">
        <v>4970945167.3999996</v>
      </c>
      <c r="T2611">
        <v>131879</v>
      </c>
      <c r="U2611">
        <v>2112838</v>
      </c>
      <c r="V2611">
        <v>64.11</v>
      </c>
      <c r="W2611" s="3">
        <f>StockData[[#This Row],[CLOSE]]-StockData[[#This Row],[PREV. CLOSE]]</f>
        <v>-16.450000000000045</v>
      </c>
      <c r="X2611" s="2">
        <f>IFERROR((StockData[[#This Row],[CLOSE]]-StockData[[#This Row],[PREV. CLOSE]])/StockData[[#This Row],[PREV. CLOSE]],0)</f>
        <v>-1.0811698981268514E-2</v>
      </c>
      <c r="Y2611" t="str">
        <f>IF(StockData[[#This Row],[Daily Return %]]&gt;0,"Gain",IF(StockData[[#This Row],[Daily Return %]]&lt;0,"Loss","No Change"))</f>
        <v>Loss</v>
      </c>
    </row>
    <row r="2612" spans="1:25" x14ac:dyDescent="0.3">
      <c r="A2612" s="1">
        <v>45398</v>
      </c>
      <c r="B2612" s="1" t="s">
        <v>2660</v>
      </c>
      <c r="C2612" s="1" t="s">
        <v>96</v>
      </c>
      <c r="D2612">
        <f>MONTH(StockData[[#This Row],[DATE]])</f>
        <v>4</v>
      </c>
      <c r="E2612">
        <v>2024</v>
      </c>
      <c r="F2612" t="s">
        <v>97</v>
      </c>
      <c r="G2612" t="str">
        <f>"Q"&amp;ROUNDUP(StockData[[#This Row],[Month Number]]/3,0)</f>
        <v>Q2</v>
      </c>
      <c r="H2612" s="1" t="s">
        <v>2585</v>
      </c>
      <c r="I2612" s="1" t="s">
        <v>1566</v>
      </c>
      <c r="J2612" t="s">
        <v>30</v>
      </c>
      <c r="K2612">
        <v>1486.35</v>
      </c>
      <c r="L2612">
        <v>1501.6</v>
      </c>
      <c r="M2612">
        <v>1467.3</v>
      </c>
      <c r="N2612">
        <v>1505.05</v>
      </c>
      <c r="O2612">
        <v>1474.1</v>
      </c>
      <c r="P2612">
        <v>1477.3</v>
      </c>
      <c r="Q2612">
        <v>1482.93</v>
      </c>
      <c r="R2612">
        <v>2446933</v>
      </c>
      <c r="S2612">
        <v>3628638290.5</v>
      </c>
      <c r="T2612">
        <v>123989</v>
      </c>
      <c r="U2612">
        <v>1574142</v>
      </c>
      <c r="V2612">
        <v>64.33</v>
      </c>
      <c r="W2612" s="3">
        <f>StockData[[#This Row],[CLOSE]]-StockData[[#This Row],[PREV. CLOSE]]</f>
        <v>-27.75</v>
      </c>
      <c r="X2612" s="2">
        <f>IFERROR((StockData[[#This Row],[CLOSE]]-StockData[[#This Row],[PREV. CLOSE]])/StockData[[#This Row],[PREV. CLOSE]],0)</f>
        <v>-1.8437925650310622E-2</v>
      </c>
      <c r="Y2612" t="str">
        <f>IF(StockData[[#This Row],[Daily Return %]]&gt;0,"Gain",IF(StockData[[#This Row],[Daily Return %]]&lt;0,"Loss","No Change"))</f>
        <v>Loss</v>
      </c>
    </row>
    <row r="2613" spans="1:25" x14ac:dyDescent="0.3">
      <c r="A2613" s="1">
        <v>45400</v>
      </c>
      <c r="B2613" s="1" t="s">
        <v>2661</v>
      </c>
      <c r="C2613" s="1" t="s">
        <v>96</v>
      </c>
      <c r="D2613">
        <f>MONTH(StockData[[#This Row],[DATE]])</f>
        <v>4</v>
      </c>
      <c r="E2613">
        <v>2024</v>
      </c>
      <c r="F2613" t="s">
        <v>97</v>
      </c>
      <c r="G2613" t="str">
        <f>"Q"&amp;ROUNDUP(StockData[[#This Row],[Month Number]]/3,0)</f>
        <v>Q2</v>
      </c>
      <c r="H2613" s="1" t="s">
        <v>2585</v>
      </c>
      <c r="I2613" s="1" t="s">
        <v>1566</v>
      </c>
      <c r="J2613" t="s">
        <v>30</v>
      </c>
      <c r="K2613">
        <v>1477.05</v>
      </c>
      <c r="L2613">
        <v>1480.9</v>
      </c>
      <c r="M2613">
        <v>1452.1</v>
      </c>
      <c r="N2613">
        <v>1477.3</v>
      </c>
      <c r="O2613">
        <v>1468</v>
      </c>
      <c r="P2613">
        <v>1466.85</v>
      </c>
      <c r="Q2613">
        <v>1464.37</v>
      </c>
      <c r="R2613">
        <v>5180223</v>
      </c>
      <c r="S2613">
        <v>7585783641.3999996</v>
      </c>
      <c r="T2613">
        <v>190762</v>
      </c>
      <c r="U2613">
        <v>2896813</v>
      </c>
      <c r="V2613">
        <v>55.92</v>
      </c>
      <c r="W2613" s="3">
        <f>StockData[[#This Row],[CLOSE]]-StockData[[#This Row],[PREV. CLOSE]]</f>
        <v>-10.450000000000045</v>
      </c>
      <c r="X2613" s="2">
        <f>IFERROR((StockData[[#This Row],[CLOSE]]-StockData[[#This Row],[PREV. CLOSE]])/StockData[[#This Row],[PREV. CLOSE]],0)</f>
        <v>-7.0737155621742676E-3</v>
      </c>
      <c r="Y2613" t="str">
        <f>IF(StockData[[#This Row],[Daily Return %]]&gt;0,"Gain",IF(StockData[[#This Row],[Daily Return %]]&lt;0,"Loss","No Change"))</f>
        <v>Loss</v>
      </c>
    </row>
    <row r="2614" spans="1:25" x14ac:dyDescent="0.3">
      <c r="A2614" s="1">
        <v>45401</v>
      </c>
      <c r="B2614" s="1" t="s">
        <v>2662</v>
      </c>
      <c r="C2614" s="1" t="s">
        <v>96</v>
      </c>
      <c r="D2614">
        <f>MONTH(StockData[[#This Row],[DATE]])</f>
        <v>4</v>
      </c>
      <c r="E2614">
        <v>2024</v>
      </c>
      <c r="F2614" t="s">
        <v>97</v>
      </c>
      <c r="G2614" t="str">
        <f>"Q"&amp;ROUNDUP(StockData[[#This Row],[Month Number]]/3,0)</f>
        <v>Q2</v>
      </c>
      <c r="H2614" s="1" t="s">
        <v>2585</v>
      </c>
      <c r="I2614" s="1" t="s">
        <v>1566</v>
      </c>
      <c r="J2614" t="s">
        <v>30</v>
      </c>
      <c r="K2614">
        <v>1442</v>
      </c>
      <c r="L2614">
        <v>1455.5</v>
      </c>
      <c r="M2614">
        <v>1435</v>
      </c>
      <c r="N2614">
        <v>1466.85</v>
      </c>
      <c r="O2614">
        <v>1449.9</v>
      </c>
      <c r="P2614">
        <v>1447.5</v>
      </c>
      <c r="Q2614">
        <v>1446.26</v>
      </c>
      <c r="R2614">
        <v>5219506</v>
      </c>
      <c r="S2614">
        <v>7548765708.6999998</v>
      </c>
      <c r="T2614">
        <v>204044</v>
      </c>
      <c r="U2614">
        <v>3556402</v>
      </c>
      <c r="V2614">
        <v>68.14</v>
      </c>
      <c r="W2614" s="3">
        <f>StockData[[#This Row],[CLOSE]]-StockData[[#This Row],[PREV. CLOSE]]</f>
        <v>-19.349999999999909</v>
      </c>
      <c r="X2614" s="2">
        <f>IFERROR((StockData[[#This Row],[CLOSE]]-StockData[[#This Row],[PREV. CLOSE]])/StockData[[#This Row],[PREV. CLOSE]],0)</f>
        <v>-1.3191532876572185E-2</v>
      </c>
      <c r="Y2614" t="str">
        <f>IF(StockData[[#This Row],[Daily Return %]]&gt;0,"Gain",IF(StockData[[#This Row],[Daily Return %]]&lt;0,"Loss","No Change"))</f>
        <v>Loss</v>
      </c>
    </row>
    <row r="2615" spans="1:25" x14ac:dyDescent="0.3">
      <c r="A2615" s="1">
        <v>45404</v>
      </c>
      <c r="B2615" s="1" t="s">
        <v>2663</v>
      </c>
      <c r="C2615" s="1" t="s">
        <v>96</v>
      </c>
      <c r="D2615">
        <f>MONTH(StockData[[#This Row],[DATE]])</f>
        <v>4</v>
      </c>
      <c r="E2615">
        <v>2024</v>
      </c>
      <c r="F2615" t="s">
        <v>97</v>
      </c>
      <c r="G2615" t="str">
        <f>"Q"&amp;ROUNDUP(StockData[[#This Row],[Month Number]]/3,0)</f>
        <v>Q2</v>
      </c>
      <c r="H2615" s="1" t="s">
        <v>2585</v>
      </c>
      <c r="I2615" s="1" t="s">
        <v>1566</v>
      </c>
      <c r="J2615" t="s">
        <v>30</v>
      </c>
      <c r="K2615">
        <v>1452.2</v>
      </c>
      <c r="L2615">
        <v>1473.3</v>
      </c>
      <c r="M2615">
        <v>1450.5</v>
      </c>
      <c r="N2615">
        <v>1447.5</v>
      </c>
      <c r="O2615">
        <v>1472</v>
      </c>
      <c r="P2615">
        <v>1465.9</v>
      </c>
      <c r="Q2615">
        <v>1464.48</v>
      </c>
      <c r="R2615">
        <v>1939632</v>
      </c>
      <c r="S2615">
        <v>2840557681.75</v>
      </c>
      <c r="T2615">
        <v>97893</v>
      </c>
      <c r="U2615">
        <v>1281464</v>
      </c>
      <c r="V2615">
        <v>66.069999999999993</v>
      </c>
      <c r="W2615" s="3">
        <f>StockData[[#This Row],[CLOSE]]-StockData[[#This Row],[PREV. CLOSE]]</f>
        <v>18.400000000000091</v>
      </c>
      <c r="X2615" s="2">
        <f>IFERROR((StockData[[#This Row],[CLOSE]]-StockData[[#This Row],[PREV. CLOSE]])/StockData[[#This Row],[PREV. CLOSE]],0)</f>
        <v>1.2711571675302308E-2</v>
      </c>
      <c r="Y2615" t="str">
        <f>IF(StockData[[#This Row],[Daily Return %]]&gt;0,"Gain",IF(StockData[[#This Row],[Daily Return %]]&lt;0,"Loss","No Change"))</f>
        <v>Gain</v>
      </c>
    </row>
    <row r="2616" spans="1:25" x14ac:dyDescent="0.3">
      <c r="A2616" s="1">
        <v>45405</v>
      </c>
      <c r="B2616" s="1" t="s">
        <v>2664</v>
      </c>
      <c r="C2616" s="1" t="s">
        <v>96</v>
      </c>
      <c r="D2616">
        <f>MONTH(StockData[[#This Row],[DATE]])</f>
        <v>4</v>
      </c>
      <c r="E2616">
        <v>2024</v>
      </c>
      <c r="F2616" t="s">
        <v>97</v>
      </c>
      <c r="G2616" t="str">
        <f>"Q"&amp;ROUNDUP(StockData[[#This Row],[Month Number]]/3,0)</f>
        <v>Q2</v>
      </c>
      <c r="H2616" s="1" t="s">
        <v>2585</v>
      </c>
      <c r="I2616" s="1" t="s">
        <v>1566</v>
      </c>
      <c r="J2616" t="s">
        <v>30</v>
      </c>
      <c r="K2616">
        <v>1474.9</v>
      </c>
      <c r="L2616">
        <v>1501.45</v>
      </c>
      <c r="M2616">
        <v>1471.1</v>
      </c>
      <c r="N2616">
        <v>1465.9</v>
      </c>
      <c r="O2616">
        <v>1485.55</v>
      </c>
      <c r="P2616">
        <v>1486.65</v>
      </c>
      <c r="Q2616">
        <v>1489.9</v>
      </c>
      <c r="R2616">
        <v>2783858</v>
      </c>
      <c r="S2616">
        <v>4147659199.3000002</v>
      </c>
      <c r="T2616">
        <v>150576</v>
      </c>
      <c r="U2616">
        <v>1726335</v>
      </c>
      <c r="V2616">
        <v>62.01</v>
      </c>
      <c r="W2616" s="3">
        <f>StockData[[#This Row],[CLOSE]]-StockData[[#This Row],[PREV. CLOSE]]</f>
        <v>20.75</v>
      </c>
      <c r="X2616" s="2">
        <f>IFERROR((StockData[[#This Row],[CLOSE]]-StockData[[#This Row],[PREV. CLOSE]])/StockData[[#This Row],[PREV. CLOSE]],0)</f>
        <v>1.4155126543420424E-2</v>
      </c>
      <c r="Y2616" t="str">
        <f>IF(StockData[[#This Row],[Daily Return %]]&gt;0,"Gain",IF(StockData[[#This Row],[Daily Return %]]&lt;0,"Loss","No Change"))</f>
        <v>Gain</v>
      </c>
    </row>
    <row r="2617" spans="1:25" x14ac:dyDescent="0.3">
      <c r="A2617" s="1">
        <v>45406</v>
      </c>
      <c r="B2617" s="1" t="s">
        <v>2665</v>
      </c>
      <c r="C2617" s="1" t="s">
        <v>96</v>
      </c>
      <c r="D2617">
        <f>MONTH(StockData[[#This Row],[DATE]])</f>
        <v>4</v>
      </c>
      <c r="E2617">
        <v>2024</v>
      </c>
      <c r="F2617" t="s">
        <v>97</v>
      </c>
      <c r="G2617" t="str">
        <f>"Q"&amp;ROUNDUP(StockData[[#This Row],[Month Number]]/3,0)</f>
        <v>Q2</v>
      </c>
      <c r="H2617" s="1" t="s">
        <v>2585</v>
      </c>
      <c r="I2617" s="1" t="s">
        <v>1566</v>
      </c>
      <c r="J2617" t="s">
        <v>30</v>
      </c>
      <c r="K2617">
        <v>1490</v>
      </c>
      <c r="L2617">
        <v>1496.95</v>
      </c>
      <c r="M2617">
        <v>1476.3</v>
      </c>
      <c r="N2617">
        <v>1486.65</v>
      </c>
      <c r="O2617">
        <v>1482</v>
      </c>
      <c r="P2617">
        <v>1479.25</v>
      </c>
      <c r="Q2617">
        <v>1484.83</v>
      </c>
      <c r="R2617">
        <v>1321471</v>
      </c>
      <c r="S2617">
        <v>1962157781.4000001</v>
      </c>
      <c r="T2617">
        <v>76061</v>
      </c>
      <c r="U2617">
        <v>864033</v>
      </c>
      <c r="V2617">
        <v>65.38</v>
      </c>
      <c r="W2617" s="3">
        <f>StockData[[#This Row],[CLOSE]]-StockData[[#This Row],[PREV. CLOSE]]</f>
        <v>-7.4000000000000909</v>
      </c>
      <c r="X2617" s="2">
        <f>IFERROR((StockData[[#This Row],[CLOSE]]-StockData[[#This Row],[PREV. CLOSE]])/StockData[[#This Row],[PREV. CLOSE]],0)</f>
        <v>-4.977634278411254E-3</v>
      </c>
      <c r="Y2617" t="str">
        <f>IF(StockData[[#This Row],[Daily Return %]]&gt;0,"Gain",IF(StockData[[#This Row],[Daily Return %]]&lt;0,"Loss","No Change"))</f>
        <v>Loss</v>
      </c>
    </row>
    <row r="2618" spans="1:25" x14ac:dyDescent="0.3">
      <c r="A2618" s="1">
        <v>45407</v>
      </c>
      <c r="B2618" s="1" t="s">
        <v>2666</v>
      </c>
      <c r="C2618" s="1" t="s">
        <v>96</v>
      </c>
      <c r="D2618">
        <f>MONTH(StockData[[#This Row],[DATE]])</f>
        <v>4</v>
      </c>
      <c r="E2618">
        <v>2024</v>
      </c>
      <c r="F2618" t="s">
        <v>97</v>
      </c>
      <c r="G2618" t="str">
        <f>"Q"&amp;ROUNDUP(StockData[[#This Row],[Month Number]]/3,0)</f>
        <v>Q2</v>
      </c>
      <c r="H2618" s="1" t="s">
        <v>2585</v>
      </c>
      <c r="I2618" s="1" t="s">
        <v>1566</v>
      </c>
      <c r="J2618" t="s">
        <v>30</v>
      </c>
      <c r="K2618">
        <v>1479.95</v>
      </c>
      <c r="L2618">
        <v>1515.05</v>
      </c>
      <c r="M2618">
        <v>1479.95</v>
      </c>
      <c r="N2618">
        <v>1479.25</v>
      </c>
      <c r="O2618">
        <v>1502</v>
      </c>
      <c r="P2618">
        <v>1504.15</v>
      </c>
      <c r="Q2618">
        <v>1501.34</v>
      </c>
      <c r="R2618">
        <v>4558032</v>
      </c>
      <c r="S2618">
        <v>6843154779.6999998</v>
      </c>
      <c r="T2618">
        <v>200790</v>
      </c>
      <c r="U2618">
        <v>2307329</v>
      </c>
      <c r="V2618">
        <v>50.62</v>
      </c>
      <c r="W2618" s="3">
        <f>StockData[[#This Row],[CLOSE]]-StockData[[#This Row],[PREV. CLOSE]]</f>
        <v>24.900000000000091</v>
      </c>
      <c r="X2618" s="2">
        <f>IFERROR((StockData[[#This Row],[CLOSE]]-StockData[[#This Row],[PREV. CLOSE]])/StockData[[#This Row],[PREV. CLOSE]],0)</f>
        <v>1.6832854487071211E-2</v>
      </c>
      <c r="Y2618" t="str">
        <f>IF(StockData[[#This Row],[Daily Return %]]&gt;0,"Gain",IF(StockData[[#This Row],[Daily Return %]]&lt;0,"Loss","No Change"))</f>
        <v>Gain</v>
      </c>
    </row>
    <row r="2619" spans="1:25" x14ac:dyDescent="0.3">
      <c r="A2619" s="1">
        <v>45408</v>
      </c>
      <c r="B2619" s="1" t="s">
        <v>2667</v>
      </c>
      <c r="C2619" s="1" t="s">
        <v>96</v>
      </c>
      <c r="D2619">
        <f>MONTH(StockData[[#This Row],[DATE]])</f>
        <v>4</v>
      </c>
      <c r="E2619">
        <v>2024</v>
      </c>
      <c r="F2619" t="s">
        <v>97</v>
      </c>
      <c r="G2619" t="str">
        <f>"Q"&amp;ROUNDUP(StockData[[#This Row],[Month Number]]/3,0)</f>
        <v>Q2</v>
      </c>
      <c r="H2619" s="1" t="s">
        <v>2585</v>
      </c>
      <c r="I2619" s="1" t="s">
        <v>1566</v>
      </c>
      <c r="J2619" t="s">
        <v>30</v>
      </c>
      <c r="K2619">
        <v>1516.85</v>
      </c>
      <c r="L2619">
        <v>1531.45</v>
      </c>
      <c r="M2619">
        <v>1464.95</v>
      </c>
      <c r="N2619">
        <v>1504.15</v>
      </c>
      <c r="O2619">
        <v>1477</v>
      </c>
      <c r="P2619">
        <v>1473.85</v>
      </c>
      <c r="Q2619">
        <v>1495.58</v>
      </c>
      <c r="R2619">
        <v>4328477</v>
      </c>
      <c r="S2619">
        <v>6473597804.6999998</v>
      </c>
      <c r="T2619">
        <v>197018</v>
      </c>
      <c r="U2619">
        <v>2329378</v>
      </c>
      <c r="V2619">
        <v>53.82</v>
      </c>
      <c r="W2619" s="3">
        <f>StockData[[#This Row],[CLOSE]]-StockData[[#This Row],[PREV. CLOSE]]</f>
        <v>-30.300000000000182</v>
      </c>
      <c r="X2619" s="2">
        <f>IFERROR((StockData[[#This Row],[CLOSE]]-StockData[[#This Row],[PREV. CLOSE]])/StockData[[#This Row],[PREV. CLOSE]],0)</f>
        <v>-2.014426752651011E-2</v>
      </c>
      <c r="Y2619" t="str">
        <f>IF(StockData[[#This Row],[Daily Return %]]&gt;0,"Gain",IF(StockData[[#This Row],[Daily Return %]]&lt;0,"Loss","No Change"))</f>
        <v>Loss</v>
      </c>
    </row>
    <row r="2620" spans="1:25" x14ac:dyDescent="0.3">
      <c r="A2620" s="1">
        <v>45411</v>
      </c>
      <c r="B2620" s="1" t="s">
        <v>2668</v>
      </c>
      <c r="C2620" s="1" t="s">
        <v>96</v>
      </c>
      <c r="D2620">
        <f>MONTH(StockData[[#This Row],[DATE]])</f>
        <v>4</v>
      </c>
      <c r="E2620">
        <v>2024</v>
      </c>
      <c r="F2620" t="s">
        <v>97</v>
      </c>
      <c r="G2620" t="str">
        <f>"Q"&amp;ROUNDUP(StockData[[#This Row],[Month Number]]/3,0)</f>
        <v>Q2</v>
      </c>
      <c r="H2620" s="1" t="s">
        <v>2585</v>
      </c>
      <c r="I2620" s="1" t="s">
        <v>1566</v>
      </c>
      <c r="J2620" t="s">
        <v>30</v>
      </c>
      <c r="K2620">
        <v>1415</v>
      </c>
      <c r="L2620">
        <v>1436</v>
      </c>
      <c r="M2620">
        <v>1381</v>
      </c>
      <c r="N2620">
        <v>1473.85</v>
      </c>
      <c r="O2620">
        <v>1388.3</v>
      </c>
      <c r="P2620">
        <v>1387.4</v>
      </c>
      <c r="Q2620">
        <v>1395.77</v>
      </c>
      <c r="R2620">
        <v>11493223</v>
      </c>
      <c r="S2620">
        <v>16041843499.549999</v>
      </c>
      <c r="T2620">
        <v>403074</v>
      </c>
      <c r="U2620">
        <v>5965961</v>
      </c>
      <c r="V2620">
        <v>51.91</v>
      </c>
      <c r="W2620" s="3">
        <f>StockData[[#This Row],[CLOSE]]-StockData[[#This Row],[PREV. CLOSE]]</f>
        <v>-86.449999999999818</v>
      </c>
      <c r="X2620" s="2">
        <f>IFERROR((StockData[[#This Row],[CLOSE]]-StockData[[#This Row],[PREV. CLOSE]])/StockData[[#This Row],[PREV. CLOSE]],0)</f>
        <v>-5.865590121111363E-2</v>
      </c>
      <c r="Y2620" t="str">
        <f>IF(StockData[[#This Row],[Daily Return %]]&gt;0,"Gain",IF(StockData[[#This Row],[Daily Return %]]&lt;0,"Loss","No Change"))</f>
        <v>Loss</v>
      </c>
    </row>
    <row r="2621" spans="1:25" x14ac:dyDescent="0.3">
      <c r="A2621" s="1">
        <v>45412</v>
      </c>
      <c r="B2621" s="1" t="s">
        <v>2669</v>
      </c>
      <c r="C2621" s="1" t="s">
        <v>96</v>
      </c>
      <c r="D2621">
        <f>MONTH(StockData[[#This Row],[DATE]])</f>
        <v>4</v>
      </c>
      <c r="E2621">
        <v>2024</v>
      </c>
      <c r="F2621" t="s">
        <v>97</v>
      </c>
      <c r="G2621" t="str">
        <f>"Q"&amp;ROUNDUP(StockData[[#This Row],[Month Number]]/3,0)</f>
        <v>Q2</v>
      </c>
      <c r="H2621" s="1" t="s">
        <v>2585</v>
      </c>
      <c r="I2621" s="1" t="s">
        <v>1566</v>
      </c>
      <c r="J2621" t="s">
        <v>30</v>
      </c>
      <c r="K2621">
        <v>1376.4</v>
      </c>
      <c r="L2621">
        <v>1397.9</v>
      </c>
      <c r="M2621">
        <v>1362.45</v>
      </c>
      <c r="N2621">
        <v>1387.4</v>
      </c>
      <c r="O2621">
        <v>1367.45</v>
      </c>
      <c r="P2621">
        <v>1366.6</v>
      </c>
      <c r="Q2621">
        <v>1375.7</v>
      </c>
      <c r="R2621">
        <v>7606726</v>
      </c>
      <c r="S2621">
        <v>10464572127.15</v>
      </c>
      <c r="T2621">
        <v>301824</v>
      </c>
      <c r="U2621">
        <v>5744795</v>
      </c>
      <c r="V2621">
        <v>75.52</v>
      </c>
      <c r="W2621" s="3">
        <f>StockData[[#This Row],[CLOSE]]-StockData[[#This Row],[PREV. CLOSE]]</f>
        <v>-20.800000000000182</v>
      </c>
      <c r="X2621" s="2">
        <f>IFERROR((StockData[[#This Row],[CLOSE]]-StockData[[#This Row],[PREV. CLOSE]])/StockData[[#This Row],[PREV. CLOSE]],0)</f>
        <v>-1.4992071500648825E-2</v>
      </c>
      <c r="Y2621" t="str">
        <f>IF(StockData[[#This Row],[Daily Return %]]&gt;0,"Gain",IF(StockData[[#This Row],[Daily Return %]]&lt;0,"Loss","No Change"))</f>
        <v>Loss</v>
      </c>
    </row>
    <row r="2622" spans="1:25" x14ac:dyDescent="0.3">
      <c r="A2622" s="1">
        <v>45414</v>
      </c>
      <c r="B2622" s="1" t="s">
        <v>2670</v>
      </c>
      <c r="C2622" s="1" t="s">
        <v>119</v>
      </c>
      <c r="D2622">
        <f>MONTH(StockData[[#This Row],[DATE]])</f>
        <v>5</v>
      </c>
      <c r="E2622">
        <v>2024</v>
      </c>
      <c r="F2622" t="s">
        <v>97</v>
      </c>
      <c r="G2622" t="str">
        <f>"Q"&amp;ROUNDUP(StockData[[#This Row],[Month Number]]/3,0)</f>
        <v>Q2</v>
      </c>
      <c r="H2622" s="1" t="s">
        <v>2585</v>
      </c>
      <c r="I2622" s="1" t="s">
        <v>1566</v>
      </c>
      <c r="J2622" t="s">
        <v>30</v>
      </c>
      <c r="K2622">
        <v>1358</v>
      </c>
      <c r="L2622">
        <v>1377.9</v>
      </c>
      <c r="M2622">
        <v>1358</v>
      </c>
      <c r="N2622">
        <v>1366.6</v>
      </c>
      <c r="O2622">
        <v>1362.2</v>
      </c>
      <c r="P2622">
        <v>1360.7</v>
      </c>
      <c r="Q2622">
        <v>1363.91</v>
      </c>
      <c r="R2622">
        <v>6555505</v>
      </c>
      <c r="S2622">
        <v>8941107185.3500004</v>
      </c>
      <c r="T2622">
        <v>243441</v>
      </c>
      <c r="U2622">
        <v>4281650</v>
      </c>
      <c r="V2622">
        <v>65.31</v>
      </c>
      <c r="W2622" s="3">
        <f>StockData[[#This Row],[CLOSE]]-StockData[[#This Row],[PREV. CLOSE]]</f>
        <v>-5.8999999999998636</v>
      </c>
      <c r="X2622" s="2">
        <f>IFERROR((StockData[[#This Row],[CLOSE]]-StockData[[#This Row],[PREV. CLOSE]])/StockData[[#This Row],[PREV. CLOSE]],0)</f>
        <v>-4.3172837699398973E-3</v>
      </c>
      <c r="Y2622" t="str">
        <f>IF(StockData[[#This Row],[Daily Return %]]&gt;0,"Gain",IF(StockData[[#This Row],[Daily Return %]]&lt;0,"Loss","No Change"))</f>
        <v>Loss</v>
      </c>
    </row>
    <row r="2623" spans="1:25" x14ac:dyDescent="0.3">
      <c r="A2623" s="1">
        <v>45415</v>
      </c>
      <c r="B2623" s="1" t="s">
        <v>2671</v>
      </c>
      <c r="C2623" s="1" t="s">
        <v>119</v>
      </c>
      <c r="D2623">
        <f>MONTH(StockData[[#This Row],[DATE]])</f>
        <v>5</v>
      </c>
      <c r="E2623">
        <v>2024</v>
      </c>
      <c r="F2623" t="s">
        <v>97</v>
      </c>
      <c r="G2623" t="str">
        <f>"Q"&amp;ROUNDUP(StockData[[#This Row],[Month Number]]/3,0)</f>
        <v>Q2</v>
      </c>
      <c r="H2623" s="1" t="s">
        <v>2585</v>
      </c>
      <c r="I2623" s="1" t="s">
        <v>1566</v>
      </c>
      <c r="J2623" t="s">
        <v>30</v>
      </c>
      <c r="K2623">
        <v>1370</v>
      </c>
      <c r="L2623">
        <v>1370</v>
      </c>
      <c r="M2623">
        <v>1333.55</v>
      </c>
      <c r="N2623">
        <v>1360.7</v>
      </c>
      <c r="O2623">
        <v>1347.2</v>
      </c>
      <c r="P2623">
        <v>1348.05</v>
      </c>
      <c r="Q2623">
        <v>1348.33</v>
      </c>
      <c r="R2623">
        <v>5964228</v>
      </c>
      <c r="S2623">
        <v>8041750320.1499996</v>
      </c>
      <c r="T2623">
        <v>235234</v>
      </c>
      <c r="U2623">
        <v>3721744</v>
      </c>
      <c r="V2623">
        <v>62.4</v>
      </c>
      <c r="W2623" s="3">
        <f>StockData[[#This Row],[CLOSE]]-StockData[[#This Row],[PREV. CLOSE]]</f>
        <v>-12.650000000000091</v>
      </c>
      <c r="X2623" s="2">
        <f>IFERROR((StockData[[#This Row],[CLOSE]]-StockData[[#This Row],[PREV. CLOSE]])/StockData[[#This Row],[PREV. CLOSE]],0)</f>
        <v>-9.2966855295069373E-3</v>
      </c>
      <c r="Y2623" t="str">
        <f>IF(StockData[[#This Row],[Daily Return %]]&gt;0,"Gain",IF(StockData[[#This Row],[Daily Return %]]&lt;0,"Loss","No Change"))</f>
        <v>Loss</v>
      </c>
    </row>
    <row r="2624" spans="1:25" x14ac:dyDescent="0.3">
      <c r="A2624" s="1">
        <v>45418</v>
      </c>
      <c r="B2624" s="1" t="s">
        <v>2672</v>
      </c>
      <c r="C2624" s="1" t="s">
        <v>119</v>
      </c>
      <c r="D2624">
        <f>MONTH(StockData[[#This Row],[DATE]])</f>
        <v>5</v>
      </c>
      <c r="E2624">
        <v>2024</v>
      </c>
      <c r="F2624" t="s">
        <v>97</v>
      </c>
      <c r="G2624" t="str">
        <f>"Q"&amp;ROUNDUP(StockData[[#This Row],[Month Number]]/3,0)</f>
        <v>Q2</v>
      </c>
      <c r="H2624" s="1" t="s">
        <v>2585</v>
      </c>
      <c r="I2624" s="1" t="s">
        <v>1566</v>
      </c>
      <c r="J2624" t="s">
        <v>30</v>
      </c>
      <c r="K2624">
        <v>1358</v>
      </c>
      <c r="L2624">
        <v>1365</v>
      </c>
      <c r="M2624">
        <v>1348.5</v>
      </c>
      <c r="N2624">
        <v>1348.05</v>
      </c>
      <c r="O2624">
        <v>1360</v>
      </c>
      <c r="P2624">
        <v>1358.8</v>
      </c>
      <c r="Q2624">
        <v>1357.74</v>
      </c>
      <c r="R2624">
        <v>2504082</v>
      </c>
      <c r="S2624">
        <v>3399887484.5999999</v>
      </c>
      <c r="T2624">
        <v>99672</v>
      </c>
      <c r="U2624">
        <v>1541981</v>
      </c>
      <c r="V2624">
        <v>61.58</v>
      </c>
      <c r="W2624" s="3">
        <f>StockData[[#This Row],[CLOSE]]-StockData[[#This Row],[PREV. CLOSE]]</f>
        <v>10.75</v>
      </c>
      <c r="X2624" s="2">
        <f>IFERROR((StockData[[#This Row],[CLOSE]]-StockData[[#This Row],[PREV. CLOSE]])/StockData[[#This Row],[PREV. CLOSE]],0)</f>
        <v>7.9744816586921861E-3</v>
      </c>
      <c r="Y2624" t="str">
        <f>IF(StockData[[#This Row],[Daily Return %]]&gt;0,"Gain",IF(StockData[[#This Row],[Daily Return %]]&lt;0,"Loss","No Change"))</f>
        <v>Gain</v>
      </c>
    </row>
    <row r="2625" spans="1:25" x14ac:dyDescent="0.3">
      <c r="A2625" s="1">
        <v>45419</v>
      </c>
      <c r="B2625" s="1" t="s">
        <v>2673</v>
      </c>
      <c r="C2625" s="1" t="s">
        <v>119</v>
      </c>
      <c r="D2625">
        <f>MONTH(StockData[[#This Row],[DATE]])</f>
        <v>5</v>
      </c>
      <c r="E2625">
        <v>2024</v>
      </c>
      <c r="F2625" t="s">
        <v>97</v>
      </c>
      <c r="G2625" t="str">
        <f>"Q"&amp;ROUNDUP(StockData[[#This Row],[Month Number]]/3,0)</f>
        <v>Q2</v>
      </c>
      <c r="H2625" s="1" t="s">
        <v>2585</v>
      </c>
      <c r="I2625" s="1" t="s">
        <v>1566</v>
      </c>
      <c r="J2625" t="s">
        <v>30</v>
      </c>
      <c r="K2625">
        <v>1347.95</v>
      </c>
      <c r="L2625">
        <v>1348.9</v>
      </c>
      <c r="M2625">
        <v>1326.15</v>
      </c>
      <c r="N2625">
        <v>1358.8</v>
      </c>
      <c r="O2625">
        <v>1329.9</v>
      </c>
      <c r="P2625">
        <v>1330.95</v>
      </c>
      <c r="Q2625">
        <v>1333.27</v>
      </c>
      <c r="R2625">
        <v>5096525</v>
      </c>
      <c r="S2625">
        <v>6795022822.5</v>
      </c>
      <c r="T2625">
        <v>171783</v>
      </c>
      <c r="U2625">
        <v>3577659</v>
      </c>
      <c r="V2625">
        <v>70.2</v>
      </c>
      <c r="W2625" s="3">
        <f>StockData[[#This Row],[CLOSE]]-StockData[[#This Row],[PREV. CLOSE]]</f>
        <v>-27.849999999999909</v>
      </c>
      <c r="X2625" s="2">
        <f>IFERROR((StockData[[#This Row],[CLOSE]]-StockData[[#This Row],[PREV. CLOSE]])/StockData[[#This Row],[PREV. CLOSE]],0)</f>
        <v>-2.0496025905210415E-2</v>
      </c>
      <c r="Y2625" t="str">
        <f>IF(StockData[[#This Row],[Daily Return %]]&gt;0,"Gain",IF(StockData[[#This Row],[Daily Return %]]&lt;0,"Loss","No Change"))</f>
        <v>Loss</v>
      </c>
    </row>
    <row r="2626" spans="1:25" x14ac:dyDescent="0.3">
      <c r="A2626" s="1">
        <v>45420</v>
      </c>
      <c r="B2626" s="1" t="s">
        <v>2674</v>
      </c>
      <c r="C2626" s="1" t="s">
        <v>119</v>
      </c>
      <c r="D2626">
        <f>MONTH(StockData[[#This Row],[DATE]])</f>
        <v>5</v>
      </c>
      <c r="E2626">
        <v>2024</v>
      </c>
      <c r="F2626" t="s">
        <v>97</v>
      </c>
      <c r="G2626" t="str">
        <f>"Q"&amp;ROUNDUP(StockData[[#This Row],[Month Number]]/3,0)</f>
        <v>Q2</v>
      </c>
      <c r="H2626" s="1" t="s">
        <v>2585</v>
      </c>
      <c r="I2626" s="1" t="s">
        <v>1566</v>
      </c>
      <c r="J2626" t="s">
        <v>30</v>
      </c>
      <c r="K2626">
        <v>1330.95</v>
      </c>
      <c r="L2626">
        <v>1334</v>
      </c>
      <c r="M2626">
        <v>1307.3</v>
      </c>
      <c r="N2626">
        <v>1330.95</v>
      </c>
      <c r="O2626">
        <v>1314</v>
      </c>
      <c r="P2626">
        <v>1313.65</v>
      </c>
      <c r="Q2626">
        <v>1315.44</v>
      </c>
      <c r="R2626">
        <v>6832455</v>
      </c>
      <c r="S2626">
        <v>8987696232</v>
      </c>
      <c r="T2626">
        <v>197401</v>
      </c>
      <c r="U2626">
        <v>5254760</v>
      </c>
      <c r="V2626">
        <v>76.91</v>
      </c>
      <c r="W2626" s="3">
        <f>StockData[[#This Row],[CLOSE]]-StockData[[#This Row],[PREV. CLOSE]]</f>
        <v>-17.299999999999955</v>
      </c>
      <c r="X2626" s="2">
        <f>IFERROR((StockData[[#This Row],[CLOSE]]-StockData[[#This Row],[PREV. CLOSE]])/StockData[[#This Row],[PREV. CLOSE]],0)</f>
        <v>-1.2998234343889668E-2</v>
      </c>
      <c r="Y2626" t="str">
        <f>IF(StockData[[#This Row],[Daily Return %]]&gt;0,"Gain",IF(StockData[[#This Row],[Daily Return %]]&lt;0,"Loss","No Change"))</f>
        <v>Loss</v>
      </c>
    </row>
    <row r="2627" spans="1:25" x14ac:dyDescent="0.3">
      <c r="A2627" s="1">
        <v>45421</v>
      </c>
      <c r="B2627" s="1" t="s">
        <v>2675</v>
      </c>
      <c r="C2627" s="1" t="s">
        <v>119</v>
      </c>
      <c r="D2627">
        <f>MONTH(StockData[[#This Row],[DATE]])</f>
        <v>5</v>
      </c>
      <c r="E2627">
        <v>2024</v>
      </c>
      <c r="F2627" t="s">
        <v>97</v>
      </c>
      <c r="G2627" t="str">
        <f>"Q"&amp;ROUNDUP(StockData[[#This Row],[Month Number]]/3,0)</f>
        <v>Q2</v>
      </c>
      <c r="H2627" s="1" t="s">
        <v>2585</v>
      </c>
      <c r="I2627" s="1" t="s">
        <v>1566</v>
      </c>
      <c r="J2627" t="s">
        <v>30</v>
      </c>
      <c r="K2627">
        <v>1315</v>
      </c>
      <c r="L2627">
        <v>1339</v>
      </c>
      <c r="M2627">
        <v>1314.5</v>
      </c>
      <c r="N2627">
        <v>1313.65</v>
      </c>
      <c r="O2627">
        <v>1319</v>
      </c>
      <c r="P2627">
        <v>1320.05</v>
      </c>
      <c r="Q2627">
        <v>1325.65</v>
      </c>
      <c r="R2627">
        <v>5653762</v>
      </c>
      <c r="S2627">
        <v>7494893286.8500004</v>
      </c>
      <c r="T2627">
        <v>280796</v>
      </c>
      <c r="U2627">
        <v>3803371</v>
      </c>
      <c r="V2627">
        <v>67.27</v>
      </c>
      <c r="W2627" s="3">
        <f>StockData[[#This Row],[CLOSE]]-StockData[[#This Row],[PREV. CLOSE]]</f>
        <v>6.3999999999998636</v>
      </c>
      <c r="X2627" s="2">
        <f>IFERROR((StockData[[#This Row],[CLOSE]]-StockData[[#This Row],[PREV. CLOSE]])/StockData[[#This Row],[PREV. CLOSE]],0)</f>
        <v>4.8719217447568703E-3</v>
      </c>
      <c r="Y2627" t="str">
        <f>IF(StockData[[#This Row],[Daily Return %]]&gt;0,"Gain",IF(StockData[[#This Row],[Daily Return %]]&lt;0,"Loss","No Change"))</f>
        <v>Gain</v>
      </c>
    </row>
    <row r="2628" spans="1:25" x14ac:dyDescent="0.3">
      <c r="A2628" s="1">
        <v>45422</v>
      </c>
      <c r="B2628" s="1" t="s">
        <v>2676</v>
      </c>
      <c r="C2628" s="1" t="s">
        <v>119</v>
      </c>
      <c r="D2628">
        <f>MONTH(StockData[[#This Row],[DATE]])</f>
        <v>5</v>
      </c>
      <c r="E2628">
        <v>2024</v>
      </c>
      <c r="F2628" t="s">
        <v>97</v>
      </c>
      <c r="G2628" t="str">
        <f>"Q"&amp;ROUNDUP(StockData[[#This Row],[Month Number]]/3,0)</f>
        <v>Q2</v>
      </c>
      <c r="H2628" s="1" t="s">
        <v>2585</v>
      </c>
      <c r="I2628" s="1" t="s">
        <v>1566</v>
      </c>
      <c r="J2628" t="s">
        <v>30</v>
      </c>
      <c r="K2628">
        <v>1320.1</v>
      </c>
      <c r="L2628">
        <v>1322.9</v>
      </c>
      <c r="M2628">
        <v>1303.5999999999999</v>
      </c>
      <c r="N2628">
        <v>1320.05</v>
      </c>
      <c r="O2628">
        <v>1319.35</v>
      </c>
      <c r="P2628">
        <v>1316.2</v>
      </c>
      <c r="Q2628">
        <v>1316.08</v>
      </c>
      <c r="R2628">
        <v>3357203</v>
      </c>
      <c r="S2628">
        <v>4418337910.75</v>
      </c>
      <c r="T2628">
        <v>123871</v>
      </c>
      <c r="U2628">
        <v>2215710</v>
      </c>
      <c r="V2628">
        <v>66</v>
      </c>
      <c r="W2628" s="3">
        <f>StockData[[#This Row],[CLOSE]]-StockData[[#This Row],[PREV. CLOSE]]</f>
        <v>-3.8499999999999091</v>
      </c>
      <c r="X2628" s="2">
        <f>IFERROR((StockData[[#This Row],[CLOSE]]-StockData[[#This Row],[PREV. CLOSE]])/StockData[[#This Row],[PREV. CLOSE]],0)</f>
        <v>-2.9165561910533002E-3</v>
      </c>
      <c r="Y2628" t="str">
        <f>IF(StockData[[#This Row],[Daily Return %]]&gt;0,"Gain",IF(StockData[[#This Row],[Daily Return %]]&lt;0,"Loss","No Change"))</f>
        <v>Loss</v>
      </c>
    </row>
    <row r="2629" spans="1:25" x14ac:dyDescent="0.3">
      <c r="A2629" s="1">
        <v>45425</v>
      </c>
      <c r="B2629" s="1" t="s">
        <v>2677</v>
      </c>
      <c r="C2629" s="1" t="s">
        <v>119</v>
      </c>
      <c r="D2629">
        <f>MONTH(StockData[[#This Row],[DATE]])</f>
        <v>5</v>
      </c>
      <c r="E2629">
        <v>2024</v>
      </c>
      <c r="F2629" t="s">
        <v>97</v>
      </c>
      <c r="G2629" t="str">
        <f>"Q"&amp;ROUNDUP(StockData[[#This Row],[Month Number]]/3,0)</f>
        <v>Q2</v>
      </c>
      <c r="H2629" s="1" t="s">
        <v>2585</v>
      </c>
      <c r="I2629" s="1" t="s">
        <v>1566</v>
      </c>
      <c r="J2629" t="s">
        <v>30</v>
      </c>
      <c r="K2629">
        <v>1316.2</v>
      </c>
      <c r="L2629">
        <v>1321.9</v>
      </c>
      <c r="M2629">
        <v>1301.6500000000001</v>
      </c>
      <c r="N2629">
        <v>1316.2</v>
      </c>
      <c r="O2629">
        <v>1314.4</v>
      </c>
      <c r="P2629">
        <v>1312.9</v>
      </c>
      <c r="Q2629">
        <v>1311.49</v>
      </c>
      <c r="R2629">
        <v>2316566</v>
      </c>
      <c r="S2629">
        <v>3038141623</v>
      </c>
      <c r="T2629">
        <v>95535</v>
      </c>
      <c r="U2629">
        <v>1721834</v>
      </c>
      <c r="V2629">
        <v>74.33</v>
      </c>
      <c r="W2629" s="3">
        <f>StockData[[#This Row],[CLOSE]]-StockData[[#This Row],[PREV. CLOSE]]</f>
        <v>-3.2999999999999545</v>
      </c>
      <c r="X2629" s="2">
        <f>IFERROR((StockData[[#This Row],[CLOSE]]-StockData[[#This Row],[PREV. CLOSE]])/StockData[[#This Row],[PREV. CLOSE]],0)</f>
        <v>-2.5072177480625697E-3</v>
      </c>
      <c r="Y2629" t="str">
        <f>IF(StockData[[#This Row],[Daily Return %]]&gt;0,"Gain",IF(StockData[[#This Row],[Daily Return %]]&lt;0,"Loss","No Change"))</f>
        <v>Loss</v>
      </c>
    </row>
    <row r="2630" spans="1:25" x14ac:dyDescent="0.3">
      <c r="A2630" s="1">
        <v>45426</v>
      </c>
      <c r="B2630" s="1" t="s">
        <v>2678</v>
      </c>
      <c r="C2630" s="1" t="s">
        <v>119</v>
      </c>
      <c r="D2630">
        <f>MONTH(StockData[[#This Row],[DATE]])</f>
        <v>5</v>
      </c>
      <c r="E2630">
        <v>2024</v>
      </c>
      <c r="F2630" t="s">
        <v>97</v>
      </c>
      <c r="G2630" t="str">
        <f>"Q"&amp;ROUNDUP(StockData[[#This Row],[Month Number]]/3,0)</f>
        <v>Q2</v>
      </c>
      <c r="H2630" s="1" t="s">
        <v>2585</v>
      </c>
      <c r="I2630" s="1" t="s">
        <v>1566</v>
      </c>
      <c r="J2630" t="s">
        <v>30</v>
      </c>
      <c r="K2630">
        <v>1322</v>
      </c>
      <c r="L2630">
        <v>1326.95</v>
      </c>
      <c r="M2630">
        <v>1308.7</v>
      </c>
      <c r="N2630">
        <v>1312.9</v>
      </c>
      <c r="O2630">
        <v>1319.25</v>
      </c>
      <c r="P2630">
        <v>1321.05</v>
      </c>
      <c r="Q2630">
        <v>1319.25</v>
      </c>
      <c r="R2630">
        <v>3200462</v>
      </c>
      <c r="S2630">
        <v>4222199274.4000001</v>
      </c>
      <c r="T2630">
        <v>154053</v>
      </c>
      <c r="U2630">
        <v>2232401</v>
      </c>
      <c r="V2630">
        <v>69.75</v>
      </c>
      <c r="W2630" s="3">
        <f>StockData[[#This Row],[CLOSE]]-StockData[[#This Row],[PREV. CLOSE]]</f>
        <v>8.1499999999998636</v>
      </c>
      <c r="X2630" s="2">
        <f>IFERROR((StockData[[#This Row],[CLOSE]]-StockData[[#This Row],[PREV. CLOSE]])/StockData[[#This Row],[PREV. CLOSE]],0)</f>
        <v>6.2076319597835806E-3</v>
      </c>
      <c r="Y2630" t="str">
        <f>IF(StockData[[#This Row],[Daily Return %]]&gt;0,"Gain",IF(StockData[[#This Row],[Daily Return %]]&lt;0,"Loss","No Change"))</f>
        <v>Gain</v>
      </c>
    </row>
    <row r="2631" spans="1:25" x14ac:dyDescent="0.3">
      <c r="A2631" s="1">
        <v>45427</v>
      </c>
      <c r="B2631" s="1" t="s">
        <v>2679</v>
      </c>
      <c r="C2631" s="1" t="s">
        <v>119</v>
      </c>
      <c r="D2631">
        <f>MONTH(StockData[[#This Row],[DATE]])</f>
        <v>5</v>
      </c>
      <c r="E2631">
        <v>2024</v>
      </c>
      <c r="F2631" t="s">
        <v>97</v>
      </c>
      <c r="G2631" t="str">
        <f>"Q"&amp;ROUNDUP(StockData[[#This Row],[Month Number]]/3,0)</f>
        <v>Q2</v>
      </c>
      <c r="H2631" s="1" t="s">
        <v>2585</v>
      </c>
      <c r="I2631" s="1" t="s">
        <v>1566</v>
      </c>
      <c r="J2631" t="s">
        <v>30</v>
      </c>
      <c r="K2631">
        <v>1319.25</v>
      </c>
      <c r="L2631">
        <v>1340.3</v>
      </c>
      <c r="M2631">
        <v>1318.25</v>
      </c>
      <c r="N2631">
        <v>1321.05</v>
      </c>
      <c r="O2631">
        <v>1335</v>
      </c>
      <c r="P2631">
        <v>1332.9</v>
      </c>
      <c r="Q2631">
        <v>1332.16</v>
      </c>
      <c r="R2631">
        <v>2975965</v>
      </c>
      <c r="S2631">
        <v>3964464002.25</v>
      </c>
      <c r="T2631">
        <v>86136</v>
      </c>
      <c r="U2631">
        <v>1804391</v>
      </c>
      <c r="V2631">
        <v>60.63</v>
      </c>
      <c r="W2631" s="3">
        <f>StockData[[#This Row],[CLOSE]]-StockData[[#This Row],[PREV. CLOSE]]</f>
        <v>11.850000000000136</v>
      </c>
      <c r="X2631" s="2">
        <f>IFERROR((StockData[[#This Row],[CLOSE]]-StockData[[#This Row],[PREV. CLOSE]])/StockData[[#This Row],[PREV. CLOSE]],0)</f>
        <v>8.9701373907120369E-3</v>
      </c>
      <c r="Y2631" t="str">
        <f>IF(StockData[[#This Row],[Daily Return %]]&gt;0,"Gain",IF(StockData[[#This Row],[Daily Return %]]&lt;0,"Loss","No Change"))</f>
        <v>Gain</v>
      </c>
    </row>
    <row r="2632" spans="1:25" x14ac:dyDescent="0.3">
      <c r="A2632" s="1">
        <v>45428</v>
      </c>
      <c r="B2632" s="1" t="s">
        <v>2680</v>
      </c>
      <c r="C2632" s="1" t="s">
        <v>119</v>
      </c>
      <c r="D2632">
        <f>MONTH(StockData[[#This Row],[DATE]])</f>
        <v>5</v>
      </c>
      <c r="E2632">
        <v>2024</v>
      </c>
      <c r="F2632" t="s">
        <v>97</v>
      </c>
      <c r="G2632" t="str">
        <f>"Q"&amp;ROUNDUP(StockData[[#This Row],[Month Number]]/3,0)</f>
        <v>Q2</v>
      </c>
      <c r="H2632" s="1" t="s">
        <v>2585</v>
      </c>
      <c r="I2632" s="1" t="s">
        <v>1566</v>
      </c>
      <c r="J2632" t="s">
        <v>30</v>
      </c>
      <c r="K2632">
        <v>1345</v>
      </c>
      <c r="L2632">
        <v>1357.8</v>
      </c>
      <c r="M2632">
        <v>1328.5</v>
      </c>
      <c r="N2632">
        <v>1332.9</v>
      </c>
      <c r="O2632">
        <v>1347.15</v>
      </c>
      <c r="P2632">
        <v>1348.15</v>
      </c>
      <c r="Q2632">
        <v>1347.6</v>
      </c>
      <c r="R2632">
        <v>5055915</v>
      </c>
      <c r="S2632">
        <v>6813360286.1000004</v>
      </c>
      <c r="T2632">
        <v>192332</v>
      </c>
      <c r="U2632">
        <v>2720195</v>
      </c>
      <c r="V2632">
        <v>53.8</v>
      </c>
      <c r="W2632" s="3">
        <f>StockData[[#This Row],[CLOSE]]-StockData[[#This Row],[PREV. CLOSE]]</f>
        <v>15.25</v>
      </c>
      <c r="X2632" s="2">
        <f>IFERROR((StockData[[#This Row],[CLOSE]]-StockData[[#This Row],[PREV. CLOSE]])/StockData[[#This Row],[PREV. CLOSE]],0)</f>
        <v>1.1441218395978692E-2</v>
      </c>
      <c r="Y2632" t="str">
        <f>IF(StockData[[#This Row],[Daily Return %]]&gt;0,"Gain",IF(StockData[[#This Row],[Daily Return %]]&lt;0,"Loss","No Change"))</f>
        <v>Gain</v>
      </c>
    </row>
    <row r="2633" spans="1:25" x14ac:dyDescent="0.3">
      <c r="A2633" s="1">
        <v>45429</v>
      </c>
      <c r="B2633" s="1" t="s">
        <v>2681</v>
      </c>
      <c r="C2633" s="1" t="s">
        <v>119</v>
      </c>
      <c r="D2633">
        <f>MONTH(StockData[[#This Row],[DATE]])</f>
        <v>5</v>
      </c>
      <c r="E2633">
        <v>2024</v>
      </c>
      <c r="F2633" t="s">
        <v>97</v>
      </c>
      <c r="G2633" t="str">
        <f>"Q"&amp;ROUNDUP(StockData[[#This Row],[Month Number]]/3,0)</f>
        <v>Q2</v>
      </c>
      <c r="H2633" s="1" t="s">
        <v>2585</v>
      </c>
      <c r="I2633" s="1" t="s">
        <v>1566</v>
      </c>
      <c r="J2633" t="s">
        <v>30</v>
      </c>
      <c r="K2633">
        <v>1351</v>
      </c>
      <c r="L2633">
        <v>1351</v>
      </c>
      <c r="M2633">
        <v>1330.2</v>
      </c>
      <c r="N2633">
        <v>1348.15</v>
      </c>
      <c r="O2633">
        <v>1331.95</v>
      </c>
      <c r="P2633">
        <v>1333.2</v>
      </c>
      <c r="Q2633">
        <v>1339.47</v>
      </c>
      <c r="R2633">
        <v>2487831</v>
      </c>
      <c r="S2633">
        <v>3332378779.1999998</v>
      </c>
      <c r="T2633">
        <v>111842</v>
      </c>
      <c r="U2633">
        <v>1557889</v>
      </c>
      <c r="V2633">
        <v>62.62</v>
      </c>
      <c r="W2633" s="3">
        <f>StockData[[#This Row],[CLOSE]]-StockData[[#This Row],[PREV. CLOSE]]</f>
        <v>-14.950000000000045</v>
      </c>
      <c r="X2633" s="2">
        <f>IFERROR((StockData[[#This Row],[CLOSE]]-StockData[[#This Row],[PREV. CLOSE]])/StockData[[#This Row],[PREV. CLOSE]],0)</f>
        <v>-1.1089270481771349E-2</v>
      </c>
      <c r="Y2633" t="str">
        <f>IF(StockData[[#This Row],[Daily Return %]]&gt;0,"Gain",IF(StockData[[#This Row],[Daily Return %]]&lt;0,"Loss","No Change"))</f>
        <v>Loss</v>
      </c>
    </row>
    <row r="2634" spans="1:25" x14ac:dyDescent="0.3">
      <c r="A2634" s="1">
        <v>45430</v>
      </c>
      <c r="B2634" s="1" t="s">
        <v>2682</v>
      </c>
      <c r="C2634" s="1" t="s">
        <v>119</v>
      </c>
      <c r="D2634">
        <f>MONTH(StockData[[#This Row],[DATE]])</f>
        <v>5</v>
      </c>
      <c r="E2634">
        <v>2024</v>
      </c>
      <c r="F2634" t="s">
        <v>97</v>
      </c>
      <c r="G2634" t="str">
        <f>"Q"&amp;ROUNDUP(StockData[[#This Row],[Month Number]]/3,0)</f>
        <v>Q2</v>
      </c>
      <c r="H2634" s="1" t="s">
        <v>2585</v>
      </c>
      <c r="I2634" s="1" t="s">
        <v>1566</v>
      </c>
      <c r="J2634" t="s">
        <v>30</v>
      </c>
      <c r="K2634">
        <v>1335.05</v>
      </c>
      <c r="L2634">
        <v>1340</v>
      </c>
      <c r="M2634">
        <v>1333.05</v>
      </c>
      <c r="N2634">
        <v>1333.2</v>
      </c>
      <c r="O2634">
        <v>1339.2</v>
      </c>
      <c r="P2634">
        <v>1338.9</v>
      </c>
      <c r="Q2634">
        <v>1337.28</v>
      </c>
      <c r="R2634">
        <v>107491</v>
      </c>
      <c r="S2634">
        <v>143745625.94999999</v>
      </c>
      <c r="T2634">
        <v>7051</v>
      </c>
      <c r="U2634">
        <v>62366</v>
      </c>
      <c r="V2634">
        <v>58.02</v>
      </c>
      <c r="W2634" s="3">
        <f>StockData[[#This Row],[CLOSE]]-StockData[[#This Row],[PREV. CLOSE]]</f>
        <v>5.7000000000000455</v>
      </c>
      <c r="X2634" s="2">
        <f>IFERROR((StockData[[#This Row],[CLOSE]]-StockData[[#This Row],[PREV. CLOSE]])/StockData[[#This Row],[PREV. CLOSE]],0)</f>
        <v>4.2754275427543094E-3</v>
      </c>
      <c r="Y2634" t="str">
        <f>IF(StockData[[#This Row],[Daily Return %]]&gt;0,"Gain",IF(StockData[[#This Row],[Daily Return %]]&lt;0,"Loss","No Change"))</f>
        <v>Gain</v>
      </c>
    </row>
    <row r="2635" spans="1:25" x14ac:dyDescent="0.3">
      <c r="A2635" s="1">
        <v>45433</v>
      </c>
      <c r="B2635" s="1" t="s">
        <v>2683</v>
      </c>
      <c r="C2635" s="1" t="s">
        <v>119</v>
      </c>
      <c r="D2635">
        <f>MONTH(StockData[[#This Row],[DATE]])</f>
        <v>5</v>
      </c>
      <c r="E2635">
        <v>2024</v>
      </c>
      <c r="F2635" t="s">
        <v>97</v>
      </c>
      <c r="G2635" t="str">
        <f>"Q"&amp;ROUNDUP(StockData[[#This Row],[Month Number]]/3,0)</f>
        <v>Q2</v>
      </c>
      <c r="H2635" s="1" t="s">
        <v>2585</v>
      </c>
      <c r="I2635" s="1" t="s">
        <v>1566</v>
      </c>
      <c r="J2635" t="s">
        <v>30</v>
      </c>
      <c r="K2635">
        <v>1314</v>
      </c>
      <c r="L2635">
        <v>1349.85</v>
      </c>
      <c r="M2635">
        <v>1314</v>
      </c>
      <c r="N2635">
        <v>1338.9</v>
      </c>
      <c r="O2635">
        <v>1342</v>
      </c>
      <c r="P2635">
        <v>1341.9</v>
      </c>
      <c r="Q2635">
        <v>1334.81</v>
      </c>
      <c r="R2635">
        <v>4966721</v>
      </c>
      <c r="S2635">
        <v>6629641494.25</v>
      </c>
      <c r="T2635">
        <v>189322</v>
      </c>
      <c r="U2635">
        <v>3660879</v>
      </c>
      <c r="V2635">
        <v>73.709999999999994</v>
      </c>
      <c r="W2635" s="3">
        <f>StockData[[#This Row],[CLOSE]]-StockData[[#This Row],[PREV. CLOSE]]</f>
        <v>3</v>
      </c>
      <c r="X2635" s="2">
        <f>IFERROR((StockData[[#This Row],[CLOSE]]-StockData[[#This Row],[PREV. CLOSE]])/StockData[[#This Row],[PREV. CLOSE]],0)</f>
        <v>2.2406453058480841E-3</v>
      </c>
      <c r="Y2635" t="str">
        <f>IF(StockData[[#This Row],[Daily Return %]]&gt;0,"Gain",IF(StockData[[#This Row],[Daily Return %]]&lt;0,"Loss","No Change"))</f>
        <v>Gain</v>
      </c>
    </row>
    <row r="2636" spans="1:25" x14ac:dyDescent="0.3">
      <c r="A2636" s="1">
        <v>45434</v>
      </c>
      <c r="B2636" s="1" t="s">
        <v>2684</v>
      </c>
      <c r="C2636" s="1" t="s">
        <v>119</v>
      </c>
      <c r="D2636">
        <f>MONTH(StockData[[#This Row],[DATE]])</f>
        <v>5</v>
      </c>
      <c r="E2636">
        <v>2024</v>
      </c>
      <c r="F2636" t="s">
        <v>97</v>
      </c>
      <c r="G2636" t="str">
        <f>"Q"&amp;ROUNDUP(StockData[[#This Row],[Month Number]]/3,0)</f>
        <v>Q2</v>
      </c>
      <c r="H2636" s="1" t="s">
        <v>2585</v>
      </c>
      <c r="I2636" s="1" t="s">
        <v>1566</v>
      </c>
      <c r="J2636" t="s">
        <v>30</v>
      </c>
      <c r="K2636">
        <v>1348.95</v>
      </c>
      <c r="L2636">
        <v>1352.9</v>
      </c>
      <c r="M2636">
        <v>1340</v>
      </c>
      <c r="N2636">
        <v>1341.9</v>
      </c>
      <c r="O2636">
        <v>1342</v>
      </c>
      <c r="P2636">
        <v>1343.05</v>
      </c>
      <c r="Q2636">
        <v>1345.26</v>
      </c>
      <c r="R2636">
        <v>2390777</v>
      </c>
      <c r="S2636">
        <v>3216220627.3499999</v>
      </c>
      <c r="T2636">
        <v>125238</v>
      </c>
      <c r="U2636">
        <v>1737748</v>
      </c>
      <c r="V2636">
        <v>72.69</v>
      </c>
      <c r="W2636" s="3">
        <f>StockData[[#This Row],[CLOSE]]-StockData[[#This Row],[PREV. CLOSE]]</f>
        <v>1.1499999999998636</v>
      </c>
      <c r="X2636" s="2">
        <f>IFERROR((StockData[[#This Row],[CLOSE]]-StockData[[#This Row],[PREV. CLOSE]])/StockData[[#This Row],[PREV. CLOSE]],0)</f>
        <v>8.5699381474019188E-4</v>
      </c>
      <c r="Y2636" t="str">
        <f>IF(StockData[[#This Row],[Daily Return %]]&gt;0,"Gain",IF(StockData[[#This Row],[Daily Return %]]&lt;0,"Loss","No Change"))</f>
        <v>Gain</v>
      </c>
    </row>
    <row r="2637" spans="1:25" x14ac:dyDescent="0.3">
      <c r="A2637" s="1">
        <v>45435</v>
      </c>
      <c r="B2637" s="1" t="s">
        <v>2685</v>
      </c>
      <c r="C2637" s="1" t="s">
        <v>119</v>
      </c>
      <c r="D2637">
        <f>MONTH(StockData[[#This Row],[DATE]])</f>
        <v>5</v>
      </c>
      <c r="E2637">
        <v>2024</v>
      </c>
      <c r="F2637" t="s">
        <v>97</v>
      </c>
      <c r="G2637" t="str">
        <f>"Q"&amp;ROUNDUP(StockData[[#This Row],[Month Number]]/3,0)</f>
        <v>Q2</v>
      </c>
      <c r="H2637" s="1" t="s">
        <v>2585</v>
      </c>
      <c r="I2637" s="1" t="s">
        <v>1566</v>
      </c>
      <c r="J2637" t="s">
        <v>30</v>
      </c>
      <c r="K2637">
        <v>1346.65</v>
      </c>
      <c r="L2637">
        <v>1358.45</v>
      </c>
      <c r="M2637">
        <v>1338</v>
      </c>
      <c r="N2637">
        <v>1343.05</v>
      </c>
      <c r="O2637">
        <v>1352.45</v>
      </c>
      <c r="P2637">
        <v>1353.55</v>
      </c>
      <c r="Q2637">
        <v>1350.51</v>
      </c>
      <c r="R2637">
        <v>3326149</v>
      </c>
      <c r="S2637">
        <v>4492008668.1999998</v>
      </c>
      <c r="T2637">
        <v>187740</v>
      </c>
      <c r="U2637">
        <v>1915401</v>
      </c>
      <c r="V2637">
        <v>57.59</v>
      </c>
      <c r="W2637" s="3">
        <f>StockData[[#This Row],[CLOSE]]-StockData[[#This Row],[PREV. CLOSE]]</f>
        <v>10.5</v>
      </c>
      <c r="X2637" s="2">
        <f>IFERROR((StockData[[#This Row],[CLOSE]]-StockData[[#This Row],[PREV. CLOSE]])/StockData[[#This Row],[PREV. CLOSE]],0)</f>
        <v>7.818026134544508E-3</v>
      </c>
      <c r="Y2637" t="str">
        <f>IF(StockData[[#This Row],[Daily Return %]]&gt;0,"Gain",IF(StockData[[#This Row],[Daily Return %]]&lt;0,"Loss","No Change"))</f>
        <v>Gain</v>
      </c>
    </row>
    <row r="2638" spans="1:25" x14ac:dyDescent="0.3">
      <c r="A2638" s="1">
        <v>45436</v>
      </c>
      <c r="B2638" s="1" t="s">
        <v>2686</v>
      </c>
      <c r="C2638" s="1" t="s">
        <v>119</v>
      </c>
      <c r="D2638">
        <f>MONTH(StockData[[#This Row],[DATE]])</f>
        <v>5</v>
      </c>
      <c r="E2638">
        <v>2024</v>
      </c>
      <c r="F2638" t="s">
        <v>97</v>
      </c>
      <c r="G2638" t="str">
        <f>"Q"&amp;ROUNDUP(StockData[[#This Row],[Month Number]]/3,0)</f>
        <v>Q2</v>
      </c>
      <c r="H2638" s="1" t="s">
        <v>2585</v>
      </c>
      <c r="I2638" s="1" t="s">
        <v>1566</v>
      </c>
      <c r="J2638" t="s">
        <v>30</v>
      </c>
      <c r="K2638">
        <v>1360</v>
      </c>
      <c r="L2638">
        <v>1360</v>
      </c>
      <c r="M2638">
        <v>1340.85</v>
      </c>
      <c r="N2638">
        <v>1353.55</v>
      </c>
      <c r="O2638">
        <v>1342.5</v>
      </c>
      <c r="P2638">
        <v>1345.2</v>
      </c>
      <c r="Q2638">
        <v>1349.46</v>
      </c>
      <c r="R2638">
        <v>1769966</v>
      </c>
      <c r="S2638">
        <v>2388505812.9000001</v>
      </c>
      <c r="T2638">
        <v>98183</v>
      </c>
      <c r="U2638">
        <v>991297</v>
      </c>
      <c r="V2638">
        <v>56.01</v>
      </c>
      <c r="W2638" s="3">
        <f>StockData[[#This Row],[CLOSE]]-StockData[[#This Row],[PREV. CLOSE]]</f>
        <v>-8.3499999999999091</v>
      </c>
      <c r="X2638" s="2">
        <f>IFERROR((StockData[[#This Row],[CLOSE]]-StockData[[#This Row],[PREV. CLOSE]])/StockData[[#This Row],[PREV. CLOSE]],0)</f>
        <v>-6.1689630970410475E-3</v>
      </c>
      <c r="Y2638" t="str">
        <f>IF(StockData[[#This Row],[Daily Return %]]&gt;0,"Gain",IF(StockData[[#This Row],[Daily Return %]]&lt;0,"Loss","No Change"))</f>
        <v>Loss</v>
      </c>
    </row>
    <row r="2639" spans="1:25" x14ac:dyDescent="0.3">
      <c r="A2639" s="1">
        <v>45439</v>
      </c>
      <c r="B2639" s="1" t="s">
        <v>2687</v>
      </c>
      <c r="C2639" s="1" t="s">
        <v>119</v>
      </c>
      <c r="D2639">
        <f>MONTH(StockData[[#This Row],[DATE]])</f>
        <v>5</v>
      </c>
      <c r="E2639">
        <v>2024</v>
      </c>
      <c r="F2639" t="s">
        <v>97</v>
      </c>
      <c r="G2639" t="str">
        <f>"Q"&amp;ROUNDUP(StockData[[#This Row],[Month Number]]/3,0)</f>
        <v>Q2</v>
      </c>
      <c r="H2639" s="1" t="s">
        <v>2585</v>
      </c>
      <c r="I2639" s="1" t="s">
        <v>1566</v>
      </c>
      <c r="J2639" t="s">
        <v>30</v>
      </c>
      <c r="K2639">
        <v>1351</v>
      </c>
      <c r="L2639">
        <v>1359.6</v>
      </c>
      <c r="M2639">
        <v>1338</v>
      </c>
      <c r="N2639">
        <v>1345.2</v>
      </c>
      <c r="O2639">
        <v>1352.1</v>
      </c>
      <c r="P2639">
        <v>1353.3</v>
      </c>
      <c r="Q2639">
        <v>1352.17</v>
      </c>
      <c r="R2639">
        <v>1942325</v>
      </c>
      <c r="S2639">
        <v>2626349899.8499999</v>
      </c>
      <c r="T2639">
        <v>86870</v>
      </c>
      <c r="U2639">
        <v>1192905</v>
      </c>
      <c r="V2639">
        <v>61.42</v>
      </c>
      <c r="W2639" s="3">
        <f>StockData[[#This Row],[CLOSE]]-StockData[[#This Row],[PREV. CLOSE]]</f>
        <v>8.0999999999999091</v>
      </c>
      <c r="X2639" s="2">
        <f>IFERROR((StockData[[#This Row],[CLOSE]]-StockData[[#This Row],[PREV. CLOSE]])/StockData[[#This Row],[PREV. CLOSE]],0)</f>
        <v>6.0214094558429295E-3</v>
      </c>
      <c r="Y2639" t="str">
        <f>IF(StockData[[#This Row],[Daily Return %]]&gt;0,"Gain",IF(StockData[[#This Row],[Daily Return %]]&lt;0,"Loss","No Change"))</f>
        <v>Gain</v>
      </c>
    </row>
    <row r="2640" spans="1:25" x14ac:dyDescent="0.3">
      <c r="A2640" s="1">
        <v>45440</v>
      </c>
      <c r="B2640" s="1" t="s">
        <v>2688</v>
      </c>
      <c r="C2640" s="1" t="s">
        <v>119</v>
      </c>
      <c r="D2640">
        <f>MONTH(StockData[[#This Row],[DATE]])</f>
        <v>5</v>
      </c>
      <c r="E2640">
        <v>2024</v>
      </c>
      <c r="F2640" t="s">
        <v>97</v>
      </c>
      <c r="G2640" t="str">
        <f>"Q"&amp;ROUNDUP(StockData[[#This Row],[Month Number]]/3,0)</f>
        <v>Q2</v>
      </c>
      <c r="H2640" s="1" t="s">
        <v>2585</v>
      </c>
      <c r="I2640" s="1" t="s">
        <v>1566</v>
      </c>
      <c r="J2640" t="s">
        <v>30</v>
      </c>
      <c r="K2640">
        <v>1357.85</v>
      </c>
      <c r="L2640">
        <v>1363.3</v>
      </c>
      <c r="M2640">
        <v>1345.6</v>
      </c>
      <c r="N2640">
        <v>1353.3</v>
      </c>
      <c r="O2640">
        <v>1359</v>
      </c>
      <c r="P2640">
        <v>1358.4</v>
      </c>
      <c r="Q2640">
        <v>1356.78</v>
      </c>
      <c r="R2640">
        <v>2147233</v>
      </c>
      <c r="S2640">
        <v>2913322745.4499998</v>
      </c>
      <c r="T2640">
        <v>67829</v>
      </c>
      <c r="U2640">
        <v>1564781</v>
      </c>
      <c r="V2640">
        <v>72.87</v>
      </c>
      <c r="W2640" s="3">
        <f>StockData[[#This Row],[CLOSE]]-StockData[[#This Row],[PREV. CLOSE]]</f>
        <v>5.1000000000001364</v>
      </c>
      <c r="X2640" s="2">
        <f>IFERROR((StockData[[#This Row],[CLOSE]]-StockData[[#This Row],[PREV. CLOSE]])/StockData[[#This Row],[PREV. CLOSE]],0)</f>
        <v>3.7685657282200079E-3</v>
      </c>
      <c r="Y2640" t="str">
        <f>IF(StockData[[#This Row],[Daily Return %]]&gt;0,"Gain",IF(StockData[[#This Row],[Daily Return %]]&lt;0,"Loss","No Change"))</f>
        <v>Gain</v>
      </c>
    </row>
    <row r="2641" spans="1:25" x14ac:dyDescent="0.3">
      <c r="A2641" s="1">
        <v>45441</v>
      </c>
      <c r="B2641" s="1" t="s">
        <v>2689</v>
      </c>
      <c r="C2641" s="1" t="s">
        <v>119</v>
      </c>
      <c r="D2641">
        <f>MONTH(StockData[[#This Row],[DATE]])</f>
        <v>5</v>
      </c>
      <c r="E2641">
        <v>2024</v>
      </c>
      <c r="F2641" t="s">
        <v>97</v>
      </c>
      <c r="G2641" t="str">
        <f>"Q"&amp;ROUNDUP(StockData[[#This Row],[Month Number]]/3,0)</f>
        <v>Q2</v>
      </c>
      <c r="H2641" s="1" t="s">
        <v>2585</v>
      </c>
      <c r="I2641" s="1" t="s">
        <v>1566</v>
      </c>
      <c r="J2641" t="s">
        <v>30</v>
      </c>
      <c r="K2641">
        <v>1366</v>
      </c>
      <c r="L2641">
        <v>1366.6</v>
      </c>
      <c r="M2641">
        <v>1346.95</v>
      </c>
      <c r="N2641">
        <v>1358.4</v>
      </c>
      <c r="O2641">
        <v>1347.95</v>
      </c>
      <c r="P2641">
        <v>1353.1</v>
      </c>
      <c r="Q2641">
        <v>1356.53</v>
      </c>
      <c r="R2641">
        <v>3845920</v>
      </c>
      <c r="S2641">
        <v>5217110202.8000002</v>
      </c>
      <c r="T2641">
        <v>96972</v>
      </c>
      <c r="U2641">
        <v>2957524</v>
      </c>
      <c r="V2641">
        <v>76.900000000000006</v>
      </c>
      <c r="W2641" s="3">
        <f>StockData[[#This Row],[CLOSE]]-StockData[[#This Row],[PREV. CLOSE]]</f>
        <v>-5.3000000000001819</v>
      </c>
      <c r="X2641" s="2">
        <f>IFERROR((StockData[[#This Row],[CLOSE]]-StockData[[#This Row],[PREV. CLOSE]])/StockData[[#This Row],[PREV. CLOSE]],0)</f>
        <v>-3.9016489988222772E-3</v>
      </c>
      <c r="Y2641" t="str">
        <f>IF(StockData[[#This Row],[Daily Return %]]&gt;0,"Gain",IF(StockData[[#This Row],[Daily Return %]]&lt;0,"Loss","No Change"))</f>
        <v>Loss</v>
      </c>
    </row>
    <row r="2642" spans="1:25" x14ac:dyDescent="0.3">
      <c r="A2642" s="1">
        <v>45442</v>
      </c>
      <c r="B2642" s="1" t="s">
        <v>2690</v>
      </c>
      <c r="C2642" s="1" t="s">
        <v>119</v>
      </c>
      <c r="D2642">
        <f>MONTH(StockData[[#This Row],[DATE]])</f>
        <v>5</v>
      </c>
      <c r="E2642">
        <v>2024</v>
      </c>
      <c r="F2642" t="s">
        <v>97</v>
      </c>
      <c r="G2642" t="str">
        <f>"Q"&amp;ROUNDUP(StockData[[#This Row],[Month Number]]/3,0)</f>
        <v>Q2</v>
      </c>
      <c r="H2642" s="1" t="s">
        <v>2585</v>
      </c>
      <c r="I2642" s="1" t="s">
        <v>1566</v>
      </c>
      <c r="J2642" t="s">
        <v>30</v>
      </c>
      <c r="K2642">
        <v>1346</v>
      </c>
      <c r="L2642">
        <v>1351.55</v>
      </c>
      <c r="M2642">
        <v>1325.1</v>
      </c>
      <c r="N2642">
        <v>1353.1</v>
      </c>
      <c r="O2642">
        <v>1338.55</v>
      </c>
      <c r="P2642">
        <v>1331.85</v>
      </c>
      <c r="Q2642">
        <v>1335.32</v>
      </c>
      <c r="R2642">
        <v>4150461</v>
      </c>
      <c r="S2642">
        <v>5542202983.8999996</v>
      </c>
      <c r="T2642">
        <v>157172</v>
      </c>
      <c r="U2642">
        <v>2806445</v>
      </c>
      <c r="V2642">
        <v>67.62</v>
      </c>
      <c r="W2642" s="3">
        <f>StockData[[#This Row],[CLOSE]]-StockData[[#This Row],[PREV. CLOSE]]</f>
        <v>-21.25</v>
      </c>
      <c r="X2642" s="2">
        <f>IFERROR((StockData[[#This Row],[CLOSE]]-StockData[[#This Row],[PREV. CLOSE]])/StockData[[#This Row],[PREV. CLOSE]],0)</f>
        <v>-1.5704678146478458E-2</v>
      </c>
      <c r="Y2642" t="str">
        <f>IF(StockData[[#This Row],[Daily Return %]]&gt;0,"Gain",IF(StockData[[#This Row],[Daily Return %]]&lt;0,"Loss","No Change"))</f>
        <v>Loss</v>
      </c>
    </row>
    <row r="2643" spans="1:25" x14ac:dyDescent="0.3">
      <c r="A2643" s="1">
        <v>45443</v>
      </c>
      <c r="B2643" s="1" t="s">
        <v>2691</v>
      </c>
      <c r="C2643" s="1" t="s">
        <v>119</v>
      </c>
      <c r="D2643">
        <f>MONTH(StockData[[#This Row],[DATE]])</f>
        <v>5</v>
      </c>
      <c r="E2643">
        <v>2024</v>
      </c>
      <c r="F2643" t="s">
        <v>97</v>
      </c>
      <c r="G2643" t="str">
        <f>"Q"&amp;ROUNDUP(StockData[[#This Row],[Month Number]]/3,0)</f>
        <v>Q2</v>
      </c>
      <c r="H2643" s="1" t="s">
        <v>2585</v>
      </c>
      <c r="I2643" s="1" t="s">
        <v>1566</v>
      </c>
      <c r="J2643" t="s">
        <v>30</v>
      </c>
      <c r="K2643">
        <v>1331.85</v>
      </c>
      <c r="L2643">
        <v>1340.9</v>
      </c>
      <c r="M2643">
        <v>1315.75</v>
      </c>
      <c r="N2643">
        <v>1331.85</v>
      </c>
      <c r="O2643">
        <v>1324</v>
      </c>
      <c r="P2643">
        <v>1324.1</v>
      </c>
      <c r="Q2643">
        <v>1327.65</v>
      </c>
      <c r="R2643">
        <v>10319045</v>
      </c>
      <c r="S2643">
        <v>13700055709.049999</v>
      </c>
      <c r="T2643">
        <v>187148</v>
      </c>
      <c r="U2643">
        <v>6799942</v>
      </c>
      <c r="V2643">
        <v>65.900000000000006</v>
      </c>
      <c r="W2643" s="3">
        <f>StockData[[#This Row],[CLOSE]]-StockData[[#This Row],[PREV. CLOSE]]</f>
        <v>-7.75</v>
      </c>
      <c r="X2643" s="2">
        <f>IFERROR((StockData[[#This Row],[CLOSE]]-StockData[[#This Row],[PREV. CLOSE]])/StockData[[#This Row],[PREV. CLOSE]],0)</f>
        <v>-5.8189736081390555E-3</v>
      </c>
      <c r="Y2643" t="str">
        <f>IF(StockData[[#This Row],[Daily Return %]]&gt;0,"Gain",IF(StockData[[#This Row],[Daily Return %]]&lt;0,"Loss","No Change"))</f>
        <v>Loss</v>
      </c>
    </row>
    <row r="2644" spans="1:25" x14ac:dyDescent="0.3">
      <c r="A2644" s="1">
        <v>45446</v>
      </c>
      <c r="B2644" s="1" t="s">
        <v>2692</v>
      </c>
      <c r="C2644" s="1" t="s">
        <v>142</v>
      </c>
      <c r="D2644">
        <f>MONTH(StockData[[#This Row],[DATE]])</f>
        <v>6</v>
      </c>
      <c r="E2644">
        <v>2024</v>
      </c>
      <c r="F2644" t="s">
        <v>97</v>
      </c>
      <c r="G2644" t="str">
        <f>"Q"&amp;ROUNDUP(StockData[[#This Row],[Month Number]]/3,0)</f>
        <v>Q2</v>
      </c>
      <c r="H2644" s="1" t="s">
        <v>2585</v>
      </c>
      <c r="I2644" s="1" t="s">
        <v>1566</v>
      </c>
      <c r="J2644" t="s">
        <v>30</v>
      </c>
      <c r="K2644">
        <v>1350.55</v>
      </c>
      <c r="L2644">
        <v>1354.75</v>
      </c>
      <c r="M2644">
        <v>1309.8499999999999</v>
      </c>
      <c r="N2644">
        <v>1324.1</v>
      </c>
      <c r="O2644">
        <v>1316.5</v>
      </c>
      <c r="P2644">
        <v>1314.45</v>
      </c>
      <c r="Q2644">
        <v>1321.7</v>
      </c>
      <c r="R2644">
        <v>5384064</v>
      </c>
      <c r="S2644">
        <v>7116093523.4499998</v>
      </c>
      <c r="T2644">
        <v>174269</v>
      </c>
      <c r="U2644">
        <v>4217940</v>
      </c>
      <c r="V2644">
        <v>78.34</v>
      </c>
      <c r="W2644" s="3">
        <f>StockData[[#This Row],[CLOSE]]-StockData[[#This Row],[PREV. CLOSE]]</f>
        <v>-9.6499999999998636</v>
      </c>
      <c r="X2644" s="2">
        <f>IFERROR((StockData[[#This Row],[CLOSE]]-StockData[[#This Row],[PREV. CLOSE]])/StockData[[#This Row],[PREV. CLOSE]],0)</f>
        <v>-7.2879691866172226E-3</v>
      </c>
      <c r="Y2644" t="str">
        <f>IF(StockData[[#This Row],[Daily Return %]]&gt;0,"Gain",IF(StockData[[#This Row],[Daily Return %]]&lt;0,"Loss","No Change"))</f>
        <v>Loss</v>
      </c>
    </row>
    <row r="2645" spans="1:25" x14ac:dyDescent="0.3">
      <c r="A2645" s="1">
        <v>45447</v>
      </c>
      <c r="B2645" s="1" t="s">
        <v>2693</v>
      </c>
      <c r="C2645" s="1" t="s">
        <v>142</v>
      </c>
      <c r="D2645">
        <f>MONTH(StockData[[#This Row],[DATE]])</f>
        <v>6</v>
      </c>
      <c r="E2645">
        <v>2024</v>
      </c>
      <c r="F2645" t="s">
        <v>97</v>
      </c>
      <c r="G2645" t="str">
        <f>"Q"&amp;ROUNDUP(StockData[[#This Row],[Month Number]]/3,0)</f>
        <v>Q2</v>
      </c>
      <c r="H2645" s="1" t="s">
        <v>2585</v>
      </c>
      <c r="I2645" s="1" t="s">
        <v>1566</v>
      </c>
      <c r="J2645" t="s">
        <v>30</v>
      </c>
      <c r="K2645">
        <v>1325</v>
      </c>
      <c r="L2645">
        <v>1325</v>
      </c>
      <c r="M2645">
        <v>1235</v>
      </c>
      <c r="N2645">
        <v>1314.45</v>
      </c>
      <c r="O2645">
        <v>1319.95</v>
      </c>
      <c r="P2645">
        <v>1303.55</v>
      </c>
      <c r="Q2645">
        <v>1300.77</v>
      </c>
      <c r="R2645">
        <v>5447244</v>
      </c>
      <c r="S2645">
        <v>7085634447.5500002</v>
      </c>
      <c r="T2645">
        <v>179504</v>
      </c>
      <c r="U2645">
        <v>2887206</v>
      </c>
      <c r="V2645">
        <v>53</v>
      </c>
      <c r="W2645" s="3">
        <f>StockData[[#This Row],[CLOSE]]-StockData[[#This Row],[PREV. CLOSE]]</f>
        <v>-10.900000000000091</v>
      </c>
      <c r="X2645" s="2">
        <f>IFERROR((StockData[[#This Row],[CLOSE]]-StockData[[#This Row],[PREV. CLOSE]])/StockData[[#This Row],[PREV. CLOSE]],0)</f>
        <v>-8.2924417056564267E-3</v>
      </c>
      <c r="Y2645" t="str">
        <f>IF(StockData[[#This Row],[Daily Return %]]&gt;0,"Gain",IF(StockData[[#This Row],[Daily Return %]]&lt;0,"Loss","No Change"))</f>
        <v>Loss</v>
      </c>
    </row>
    <row r="2646" spans="1:25" x14ac:dyDescent="0.3">
      <c r="A2646" s="1">
        <v>45448</v>
      </c>
      <c r="B2646" s="1" t="s">
        <v>2694</v>
      </c>
      <c r="C2646" s="1" t="s">
        <v>142</v>
      </c>
      <c r="D2646">
        <f>MONTH(StockData[[#This Row],[DATE]])</f>
        <v>6</v>
      </c>
      <c r="E2646">
        <v>2024</v>
      </c>
      <c r="F2646" t="s">
        <v>97</v>
      </c>
      <c r="G2646" t="str">
        <f>"Q"&amp;ROUNDUP(StockData[[#This Row],[Month Number]]/3,0)</f>
        <v>Q2</v>
      </c>
      <c r="H2646" s="1" t="s">
        <v>2585</v>
      </c>
      <c r="I2646" s="1" t="s">
        <v>1566</v>
      </c>
      <c r="J2646" t="s">
        <v>30</v>
      </c>
      <c r="K2646">
        <v>1320</v>
      </c>
      <c r="L2646">
        <v>1356.9</v>
      </c>
      <c r="M2646">
        <v>1316.1</v>
      </c>
      <c r="N2646">
        <v>1303.55</v>
      </c>
      <c r="O2646">
        <v>1347.15</v>
      </c>
      <c r="P2646">
        <v>1343.7</v>
      </c>
      <c r="Q2646">
        <v>1343.16</v>
      </c>
      <c r="R2646">
        <v>3005139</v>
      </c>
      <c r="S2646">
        <v>4036369064.3000002</v>
      </c>
      <c r="T2646">
        <v>152334</v>
      </c>
      <c r="U2646">
        <v>1718448</v>
      </c>
      <c r="V2646">
        <v>57.18</v>
      </c>
      <c r="W2646" s="3">
        <f>StockData[[#This Row],[CLOSE]]-StockData[[#This Row],[PREV. CLOSE]]</f>
        <v>40.150000000000091</v>
      </c>
      <c r="X2646" s="2">
        <f>IFERROR((StockData[[#This Row],[CLOSE]]-StockData[[#This Row],[PREV. CLOSE]])/StockData[[#This Row],[PREV. CLOSE]],0)</f>
        <v>3.0800506309692832E-2</v>
      </c>
      <c r="Y2646" t="str">
        <f>IF(StockData[[#This Row],[Daily Return %]]&gt;0,"Gain",IF(StockData[[#This Row],[Daily Return %]]&lt;0,"Loss","No Change"))</f>
        <v>Gain</v>
      </c>
    </row>
    <row r="2647" spans="1:25" x14ac:dyDescent="0.3">
      <c r="A2647" s="1">
        <v>45449</v>
      </c>
      <c r="B2647" s="1" t="s">
        <v>2695</v>
      </c>
      <c r="C2647" s="1" t="s">
        <v>142</v>
      </c>
      <c r="D2647">
        <f>MONTH(StockData[[#This Row],[DATE]])</f>
        <v>6</v>
      </c>
      <c r="E2647">
        <v>2024</v>
      </c>
      <c r="F2647" t="s">
        <v>97</v>
      </c>
      <c r="G2647" t="str">
        <f>"Q"&amp;ROUNDUP(StockData[[#This Row],[Month Number]]/3,0)</f>
        <v>Q2</v>
      </c>
      <c r="H2647" s="1" t="s">
        <v>2585</v>
      </c>
      <c r="I2647" s="1" t="s">
        <v>1566</v>
      </c>
      <c r="J2647" t="s">
        <v>30</v>
      </c>
      <c r="K2647">
        <v>1354</v>
      </c>
      <c r="L2647">
        <v>1399.8</v>
      </c>
      <c r="M2647">
        <v>1350.9</v>
      </c>
      <c r="N2647">
        <v>1343.7</v>
      </c>
      <c r="O2647">
        <v>1396</v>
      </c>
      <c r="P2647">
        <v>1397.5</v>
      </c>
      <c r="Q2647">
        <v>1384.8</v>
      </c>
      <c r="R2647">
        <v>5936709</v>
      </c>
      <c r="S2647">
        <v>8221149382.3999996</v>
      </c>
      <c r="T2647">
        <v>255514</v>
      </c>
      <c r="U2647">
        <v>3270136</v>
      </c>
      <c r="V2647">
        <v>55.08</v>
      </c>
      <c r="W2647" s="3">
        <f>StockData[[#This Row],[CLOSE]]-StockData[[#This Row],[PREV. CLOSE]]</f>
        <v>53.799999999999955</v>
      </c>
      <c r="X2647" s="2">
        <f>IFERROR((StockData[[#This Row],[CLOSE]]-StockData[[#This Row],[PREV. CLOSE]])/StockData[[#This Row],[PREV. CLOSE]],0)</f>
        <v>4.0038699114385616E-2</v>
      </c>
      <c r="Y2647" t="str">
        <f>IF(StockData[[#This Row],[Daily Return %]]&gt;0,"Gain",IF(StockData[[#This Row],[Daily Return %]]&lt;0,"Loss","No Change"))</f>
        <v>Gain</v>
      </c>
    </row>
    <row r="2648" spans="1:25" x14ac:dyDescent="0.3">
      <c r="A2648" s="1">
        <v>45450</v>
      </c>
      <c r="B2648" s="1" t="s">
        <v>2696</v>
      </c>
      <c r="C2648" s="1" t="s">
        <v>142</v>
      </c>
      <c r="D2648">
        <f>MONTH(StockData[[#This Row],[DATE]])</f>
        <v>6</v>
      </c>
      <c r="E2648">
        <v>2024</v>
      </c>
      <c r="F2648" t="s">
        <v>97</v>
      </c>
      <c r="G2648" t="str">
        <f>"Q"&amp;ROUNDUP(StockData[[#This Row],[Month Number]]/3,0)</f>
        <v>Q2</v>
      </c>
      <c r="H2648" s="1" t="s">
        <v>2585</v>
      </c>
      <c r="I2648" s="1" t="s">
        <v>1566</v>
      </c>
      <c r="J2648" t="s">
        <v>30</v>
      </c>
      <c r="K2648">
        <v>1407</v>
      </c>
      <c r="L2648">
        <v>1438.65</v>
      </c>
      <c r="M2648">
        <v>1398</v>
      </c>
      <c r="N2648">
        <v>1397.5</v>
      </c>
      <c r="O2648">
        <v>1428.5</v>
      </c>
      <c r="P2648">
        <v>1431.5</v>
      </c>
      <c r="Q2648">
        <v>1423.72</v>
      </c>
      <c r="R2648">
        <v>5884025</v>
      </c>
      <c r="S2648">
        <v>8377201153.75</v>
      </c>
      <c r="T2648">
        <v>215600</v>
      </c>
      <c r="U2648">
        <v>2941320</v>
      </c>
      <c r="V2648">
        <v>49.99</v>
      </c>
      <c r="W2648" s="3">
        <f>StockData[[#This Row],[CLOSE]]-StockData[[#This Row],[PREV. CLOSE]]</f>
        <v>34</v>
      </c>
      <c r="X2648" s="2">
        <f>IFERROR((StockData[[#This Row],[CLOSE]]-StockData[[#This Row],[PREV. CLOSE]])/StockData[[#This Row],[PREV. CLOSE]],0)</f>
        <v>2.4329159212880144E-2</v>
      </c>
      <c r="Y2648" t="str">
        <f>IF(StockData[[#This Row],[Daily Return %]]&gt;0,"Gain",IF(StockData[[#This Row],[Daily Return %]]&lt;0,"Loss","No Change"))</f>
        <v>Gain</v>
      </c>
    </row>
    <row r="2649" spans="1:25" x14ac:dyDescent="0.3">
      <c r="A2649" s="1">
        <v>45453</v>
      </c>
      <c r="B2649" s="1" t="s">
        <v>2697</v>
      </c>
      <c r="C2649" s="1" t="s">
        <v>142</v>
      </c>
      <c r="D2649">
        <f>MONTH(StockData[[#This Row],[DATE]])</f>
        <v>6</v>
      </c>
      <c r="E2649">
        <v>2024</v>
      </c>
      <c r="F2649" t="s">
        <v>97</v>
      </c>
      <c r="G2649" t="str">
        <f>"Q"&amp;ROUNDUP(StockData[[#This Row],[Month Number]]/3,0)</f>
        <v>Q2</v>
      </c>
      <c r="H2649" s="1" t="s">
        <v>2585</v>
      </c>
      <c r="I2649" s="1" t="s">
        <v>1566</v>
      </c>
      <c r="J2649" t="s">
        <v>30</v>
      </c>
      <c r="K2649">
        <v>1440</v>
      </c>
      <c r="L2649">
        <v>1442</v>
      </c>
      <c r="M2649">
        <v>1397.5</v>
      </c>
      <c r="N2649">
        <v>1431.5</v>
      </c>
      <c r="O2649">
        <v>1418.3</v>
      </c>
      <c r="P2649">
        <v>1418.75</v>
      </c>
      <c r="Q2649">
        <v>1414.21</v>
      </c>
      <c r="R2649">
        <v>3293739</v>
      </c>
      <c r="S2649">
        <v>4658040431.3000002</v>
      </c>
      <c r="T2649">
        <v>164903</v>
      </c>
      <c r="U2649">
        <v>1656233</v>
      </c>
      <c r="V2649">
        <v>50.28</v>
      </c>
      <c r="W2649" s="3">
        <f>StockData[[#This Row],[CLOSE]]-StockData[[#This Row],[PREV. CLOSE]]</f>
        <v>-12.75</v>
      </c>
      <c r="X2649" s="2">
        <f>IFERROR((StockData[[#This Row],[CLOSE]]-StockData[[#This Row],[PREV. CLOSE]])/StockData[[#This Row],[PREV. CLOSE]],0)</f>
        <v>-8.9067411805798108E-3</v>
      </c>
      <c r="Y2649" t="str">
        <f>IF(StockData[[#This Row],[Daily Return %]]&gt;0,"Gain",IF(StockData[[#This Row],[Daily Return %]]&lt;0,"Loss","No Change"))</f>
        <v>Loss</v>
      </c>
    </row>
    <row r="2650" spans="1:25" x14ac:dyDescent="0.3">
      <c r="A2650" s="1">
        <v>45454</v>
      </c>
      <c r="B2650" s="1" t="s">
        <v>2698</v>
      </c>
      <c r="C2650" s="1" t="s">
        <v>142</v>
      </c>
      <c r="D2650">
        <f>MONTH(StockData[[#This Row],[DATE]])</f>
        <v>6</v>
      </c>
      <c r="E2650">
        <v>2024</v>
      </c>
      <c r="F2650" t="s">
        <v>97</v>
      </c>
      <c r="G2650" t="str">
        <f>"Q"&amp;ROUNDUP(StockData[[#This Row],[Month Number]]/3,0)</f>
        <v>Q2</v>
      </c>
      <c r="H2650" s="1" t="s">
        <v>2585</v>
      </c>
      <c r="I2650" s="1" t="s">
        <v>1566</v>
      </c>
      <c r="J2650" t="s">
        <v>30</v>
      </c>
      <c r="K2650">
        <v>1425</v>
      </c>
      <c r="L2650">
        <v>1437.95</v>
      </c>
      <c r="M2650">
        <v>1415.4</v>
      </c>
      <c r="N2650">
        <v>1418.75</v>
      </c>
      <c r="O2650">
        <v>1428</v>
      </c>
      <c r="P2650">
        <v>1428.8</v>
      </c>
      <c r="Q2650">
        <v>1428.46</v>
      </c>
      <c r="R2650">
        <v>2269082</v>
      </c>
      <c r="S2650">
        <v>3241286078.8499999</v>
      </c>
      <c r="T2650">
        <v>88902</v>
      </c>
      <c r="U2650">
        <v>1526783</v>
      </c>
      <c r="V2650">
        <v>67.290000000000006</v>
      </c>
      <c r="W2650" s="3">
        <f>StockData[[#This Row],[CLOSE]]-StockData[[#This Row],[PREV. CLOSE]]</f>
        <v>10.049999999999955</v>
      </c>
      <c r="X2650" s="2">
        <f>IFERROR((StockData[[#This Row],[CLOSE]]-StockData[[#This Row],[PREV. CLOSE]])/StockData[[#This Row],[PREV. CLOSE]],0)</f>
        <v>7.0837004405286024E-3</v>
      </c>
      <c r="Y2650" t="str">
        <f>IF(StockData[[#This Row],[Daily Return %]]&gt;0,"Gain",IF(StockData[[#This Row],[Daily Return %]]&lt;0,"Loss","No Change"))</f>
        <v>Gain</v>
      </c>
    </row>
    <row r="2651" spans="1:25" x14ac:dyDescent="0.3">
      <c r="A2651" s="1">
        <v>45455</v>
      </c>
      <c r="B2651" s="1" t="s">
        <v>2699</v>
      </c>
      <c r="C2651" s="1" t="s">
        <v>142</v>
      </c>
      <c r="D2651">
        <f>MONTH(StockData[[#This Row],[DATE]])</f>
        <v>6</v>
      </c>
      <c r="E2651">
        <v>2024</v>
      </c>
      <c r="F2651" t="s">
        <v>97</v>
      </c>
      <c r="G2651" t="str">
        <f>"Q"&amp;ROUNDUP(StockData[[#This Row],[Month Number]]/3,0)</f>
        <v>Q2</v>
      </c>
      <c r="H2651" s="1" t="s">
        <v>2585</v>
      </c>
      <c r="I2651" s="1" t="s">
        <v>1566</v>
      </c>
      <c r="J2651" t="s">
        <v>30</v>
      </c>
      <c r="K2651">
        <v>1472</v>
      </c>
      <c r="L2651">
        <v>1472</v>
      </c>
      <c r="M2651">
        <v>1434.5</v>
      </c>
      <c r="N2651">
        <v>1428.8</v>
      </c>
      <c r="O2651">
        <v>1437</v>
      </c>
      <c r="P2651">
        <v>1438.75</v>
      </c>
      <c r="Q2651">
        <v>1448.95</v>
      </c>
      <c r="R2651">
        <v>5990861</v>
      </c>
      <c r="S2651">
        <v>8680448340.6499996</v>
      </c>
      <c r="T2651">
        <v>177302</v>
      </c>
      <c r="U2651">
        <v>3107518</v>
      </c>
      <c r="V2651">
        <v>51.87</v>
      </c>
      <c r="W2651" s="3">
        <f>StockData[[#This Row],[CLOSE]]-StockData[[#This Row],[PREV. CLOSE]]</f>
        <v>9.9500000000000455</v>
      </c>
      <c r="X2651" s="2">
        <f>IFERROR((StockData[[#This Row],[CLOSE]]-StockData[[#This Row],[PREV. CLOSE]])/StockData[[#This Row],[PREV. CLOSE]],0)</f>
        <v>6.9638857782755078E-3</v>
      </c>
      <c r="Y2651" t="str">
        <f>IF(StockData[[#This Row],[Daily Return %]]&gt;0,"Gain",IF(StockData[[#This Row],[Daily Return %]]&lt;0,"Loss","No Change"))</f>
        <v>Gain</v>
      </c>
    </row>
    <row r="2652" spans="1:25" x14ac:dyDescent="0.3">
      <c r="A2652" s="1">
        <v>45456</v>
      </c>
      <c r="B2652" s="1" t="s">
        <v>2700</v>
      </c>
      <c r="C2652" s="1" t="s">
        <v>142</v>
      </c>
      <c r="D2652">
        <f>MONTH(StockData[[#This Row],[DATE]])</f>
        <v>6</v>
      </c>
      <c r="E2652">
        <v>2024</v>
      </c>
      <c r="F2652" t="s">
        <v>97</v>
      </c>
      <c r="G2652" t="str">
        <f>"Q"&amp;ROUNDUP(StockData[[#This Row],[Month Number]]/3,0)</f>
        <v>Q2</v>
      </c>
      <c r="H2652" s="1" t="s">
        <v>2585</v>
      </c>
      <c r="I2652" s="1" t="s">
        <v>1566</v>
      </c>
      <c r="J2652" t="s">
        <v>30</v>
      </c>
      <c r="K2652">
        <v>1447.75</v>
      </c>
      <c r="L2652">
        <v>1457.7</v>
      </c>
      <c r="M2652">
        <v>1437.1</v>
      </c>
      <c r="N2652">
        <v>1438.75</v>
      </c>
      <c r="O2652">
        <v>1445.2</v>
      </c>
      <c r="P2652">
        <v>1444.15</v>
      </c>
      <c r="Q2652">
        <v>1446.24</v>
      </c>
      <c r="R2652">
        <v>4232861</v>
      </c>
      <c r="S2652">
        <v>6121713027.6000004</v>
      </c>
      <c r="T2652">
        <v>133122</v>
      </c>
      <c r="U2652">
        <v>3114067</v>
      </c>
      <c r="V2652">
        <v>73.569999999999993</v>
      </c>
      <c r="W2652" s="3">
        <f>StockData[[#This Row],[CLOSE]]-StockData[[#This Row],[PREV. CLOSE]]</f>
        <v>5.4000000000000909</v>
      </c>
      <c r="X2652" s="2">
        <f>IFERROR((StockData[[#This Row],[CLOSE]]-StockData[[#This Row],[PREV. CLOSE]])/StockData[[#This Row],[PREV. CLOSE]],0)</f>
        <v>3.753258036490072E-3</v>
      </c>
      <c r="Y2652" t="str">
        <f>IF(StockData[[#This Row],[Daily Return %]]&gt;0,"Gain",IF(StockData[[#This Row],[Daily Return %]]&lt;0,"Loss","No Change"))</f>
        <v>Gain</v>
      </c>
    </row>
    <row r="2653" spans="1:25" x14ac:dyDescent="0.3">
      <c r="A2653" s="1">
        <v>45457</v>
      </c>
      <c r="B2653" s="1" t="s">
        <v>2701</v>
      </c>
      <c r="C2653" s="1" t="s">
        <v>142</v>
      </c>
      <c r="D2653">
        <f>MONTH(StockData[[#This Row],[DATE]])</f>
        <v>6</v>
      </c>
      <c r="E2653">
        <v>2024</v>
      </c>
      <c r="F2653" t="s">
        <v>97</v>
      </c>
      <c r="G2653" t="str">
        <f>"Q"&amp;ROUNDUP(StockData[[#This Row],[Month Number]]/3,0)</f>
        <v>Q2</v>
      </c>
      <c r="H2653" s="1" t="s">
        <v>2585</v>
      </c>
      <c r="I2653" s="1" t="s">
        <v>1566</v>
      </c>
      <c r="J2653" t="s">
        <v>30</v>
      </c>
      <c r="K2653">
        <v>1444.15</v>
      </c>
      <c r="L2653">
        <v>1446</v>
      </c>
      <c r="M2653">
        <v>1424.4</v>
      </c>
      <c r="N2653">
        <v>1444.15</v>
      </c>
      <c r="O2653">
        <v>1431.2</v>
      </c>
      <c r="P2653">
        <v>1431.05</v>
      </c>
      <c r="Q2653">
        <v>1431.54</v>
      </c>
      <c r="R2653">
        <v>3065114</v>
      </c>
      <c r="S2653">
        <v>4387833488.5500002</v>
      </c>
      <c r="T2653">
        <v>128656</v>
      </c>
      <c r="U2653">
        <v>1746319</v>
      </c>
      <c r="V2653">
        <v>56.97</v>
      </c>
      <c r="W2653" s="3">
        <f>StockData[[#This Row],[CLOSE]]-StockData[[#This Row],[PREV. CLOSE]]</f>
        <v>-13.100000000000136</v>
      </c>
      <c r="X2653" s="2">
        <f>IFERROR((StockData[[#This Row],[CLOSE]]-StockData[[#This Row],[PREV. CLOSE]])/StockData[[#This Row],[PREV. CLOSE]],0)</f>
        <v>-9.0710798739744043E-3</v>
      </c>
      <c r="Y2653" t="str">
        <f>IF(StockData[[#This Row],[Daily Return %]]&gt;0,"Gain",IF(StockData[[#This Row],[Daily Return %]]&lt;0,"Loss","No Change"))</f>
        <v>Loss</v>
      </c>
    </row>
    <row r="2654" spans="1:25" x14ac:dyDescent="0.3">
      <c r="A2654" s="1">
        <v>45461</v>
      </c>
      <c r="B2654" s="1" t="s">
        <v>2702</v>
      </c>
      <c r="C2654" s="1" t="s">
        <v>142</v>
      </c>
      <c r="D2654">
        <f>MONTH(StockData[[#This Row],[DATE]])</f>
        <v>6</v>
      </c>
      <c r="E2654">
        <v>2024</v>
      </c>
      <c r="F2654" t="s">
        <v>97</v>
      </c>
      <c r="G2654" t="str">
        <f>"Q"&amp;ROUNDUP(StockData[[#This Row],[Month Number]]/3,0)</f>
        <v>Q2</v>
      </c>
      <c r="H2654" s="1" t="s">
        <v>2585</v>
      </c>
      <c r="I2654" s="1" t="s">
        <v>1566</v>
      </c>
      <c r="J2654" t="s">
        <v>30</v>
      </c>
      <c r="K2654">
        <v>1431.05</v>
      </c>
      <c r="L2654">
        <v>1439.75</v>
      </c>
      <c r="M2654">
        <v>1427.05</v>
      </c>
      <c r="N2654">
        <v>1431.05</v>
      </c>
      <c r="O2654">
        <v>1438.9</v>
      </c>
      <c r="P2654">
        <v>1437.2</v>
      </c>
      <c r="Q2654">
        <v>1434.35</v>
      </c>
      <c r="R2654">
        <v>2223029</v>
      </c>
      <c r="S2654">
        <v>3188597282.1500001</v>
      </c>
      <c r="T2654">
        <v>80280</v>
      </c>
      <c r="U2654">
        <v>1455461</v>
      </c>
      <c r="V2654">
        <v>65.47</v>
      </c>
      <c r="W2654" s="3">
        <f>StockData[[#This Row],[CLOSE]]-StockData[[#This Row],[PREV. CLOSE]]</f>
        <v>6.1500000000000909</v>
      </c>
      <c r="X2654" s="2">
        <f>IFERROR((StockData[[#This Row],[CLOSE]]-StockData[[#This Row],[PREV. CLOSE]])/StockData[[#This Row],[PREV. CLOSE]],0)</f>
        <v>4.2975437615737338E-3</v>
      </c>
      <c r="Y2654" t="str">
        <f>IF(StockData[[#This Row],[Daily Return %]]&gt;0,"Gain",IF(StockData[[#This Row],[Daily Return %]]&lt;0,"Loss","No Change"))</f>
        <v>Gain</v>
      </c>
    </row>
    <row r="2655" spans="1:25" x14ac:dyDescent="0.3">
      <c r="A2655" s="1">
        <v>45462</v>
      </c>
      <c r="B2655" s="1" t="s">
        <v>2703</v>
      </c>
      <c r="C2655" s="1" t="s">
        <v>142</v>
      </c>
      <c r="D2655">
        <f>MONTH(StockData[[#This Row],[DATE]])</f>
        <v>6</v>
      </c>
      <c r="E2655">
        <v>2024</v>
      </c>
      <c r="F2655" t="s">
        <v>97</v>
      </c>
      <c r="G2655" t="str">
        <f>"Q"&amp;ROUNDUP(StockData[[#This Row],[Month Number]]/3,0)</f>
        <v>Q2</v>
      </c>
      <c r="H2655" s="1" t="s">
        <v>2585</v>
      </c>
      <c r="I2655" s="1" t="s">
        <v>1566</v>
      </c>
      <c r="J2655" t="s">
        <v>30</v>
      </c>
      <c r="K2655">
        <v>1440.05</v>
      </c>
      <c r="L2655">
        <v>1451.9</v>
      </c>
      <c r="M2655">
        <v>1430.3</v>
      </c>
      <c r="N2655">
        <v>1437.2</v>
      </c>
      <c r="O2655">
        <v>1444</v>
      </c>
      <c r="P2655">
        <v>1445.85</v>
      </c>
      <c r="Q2655">
        <v>1442.93</v>
      </c>
      <c r="R2655">
        <v>3117522</v>
      </c>
      <c r="S2655">
        <v>4498364806.75</v>
      </c>
      <c r="T2655">
        <v>81219</v>
      </c>
      <c r="U2655">
        <v>2185696</v>
      </c>
      <c r="V2655">
        <v>70.11</v>
      </c>
      <c r="W2655" s="3">
        <f>StockData[[#This Row],[CLOSE]]-StockData[[#This Row],[PREV. CLOSE]]</f>
        <v>8.6499999999998636</v>
      </c>
      <c r="X2655" s="2">
        <f>IFERROR((StockData[[#This Row],[CLOSE]]-StockData[[#This Row],[PREV. CLOSE]])/StockData[[#This Row],[PREV. CLOSE]],0)</f>
        <v>6.0186473698857941E-3</v>
      </c>
      <c r="Y2655" t="str">
        <f>IF(StockData[[#This Row],[Daily Return %]]&gt;0,"Gain",IF(StockData[[#This Row],[Daily Return %]]&lt;0,"Loss","No Change"))</f>
        <v>Gain</v>
      </c>
    </row>
    <row r="2656" spans="1:25" x14ac:dyDescent="0.3">
      <c r="A2656" s="1">
        <v>45463</v>
      </c>
      <c r="B2656" s="1" t="s">
        <v>2704</v>
      </c>
      <c r="C2656" s="1" t="s">
        <v>142</v>
      </c>
      <c r="D2656">
        <f>MONTH(StockData[[#This Row],[DATE]])</f>
        <v>6</v>
      </c>
      <c r="E2656">
        <v>2024</v>
      </c>
      <c r="F2656" t="s">
        <v>97</v>
      </c>
      <c r="G2656" t="str">
        <f>"Q"&amp;ROUNDUP(StockData[[#This Row],[Month Number]]/3,0)</f>
        <v>Q2</v>
      </c>
      <c r="H2656" s="1" t="s">
        <v>2585</v>
      </c>
      <c r="I2656" s="1" t="s">
        <v>1566</v>
      </c>
      <c r="J2656" t="s">
        <v>30</v>
      </c>
      <c r="K2656">
        <v>1448.95</v>
      </c>
      <c r="L2656">
        <v>1448.95</v>
      </c>
      <c r="M2656">
        <v>1429.55</v>
      </c>
      <c r="N2656">
        <v>1445.85</v>
      </c>
      <c r="O2656">
        <v>1445</v>
      </c>
      <c r="P2656">
        <v>1443.45</v>
      </c>
      <c r="Q2656">
        <v>1439.07</v>
      </c>
      <c r="R2656">
        <v>3163919</v>
      </c>
      <c r="S2656">
        <v>4553108647.8000002</v>
      </c>
      <c r="T2656">
        <v>137696</v>
      </c>
      <c r="U2656">
        <v>1878993</v>
      </c>
      <c r="V2656">
        <v>59.39</v>
      </c>
      <c r="W2656" s="3">
        <f>StockData[[#This Row],[CLOSE]]-StockData[[#This Row],[PREV. CLOSE]]</f>
        <v>-2.3999999999998636</v>
      </c>
      <c r="X2656" s="2">
        <f>IFERROR((StockData[[#This Row],[CLOSE]]-StockData[[#This Row],[PREV. CLOSE]])/StockData[[#This Row],[PREV. CLOSE]],0)</f>
        <v>-1.6599232285505854E-3</v>
      </c>
      <c r="Y2656" t="str">
        <f>IF(StockData[[#This Row],[Daily Return %]]&gt;0,"Gain",IF(StockData[[#This Row],[Daily Return %]]&lt;0,"Loss","No Change"))</f>
        <v>Loss</v>
      </c>
    </row>
    <row r="2657" spans="1:25" x14ac:dyDescent="0.3">
      <c r="A2657" s="1">
        <v>45464</v>
      </c>
      <c r="B2657" s="1" t="s">
        <v>2705</v>
      </c>
      <c r="C2657" s="1" t="s">
        <v>142</v>
      </c>
      <c r="D2657">
        <f>MONTH(StockData[[#This Row],[DATE]])</f>
        <v>6</v>
      </c>
      <c r="E2657">
        <v>2024</v>
      </c>
      <c r="F2657" t="s">
        <v>97</v>
      </c>
      <c r="G2657" t="str">
        <f>"Q"&amp;ROUNDUP(StockData[[#This Row],[Month Number]]/3,0)</f>
        <v>Q2</v>
      </c>
      <c r="H2657" s="1" t="s">
        <v>2585</v>
      </c>
      <c r="I2657" s="1" t="s">
        <v>1566</v>
      </c>
      <c r="J2657" t="s">
        <v>30</v>
      </c>
      <c r="K2657">
        <v>1462</v>
      </c>
      <c r="L2657">
        <v>1481.95</v>
      </c>
      <c r="M2657">
        <v>1439.2</v>
      </c>
      <c r="N2657">
        <v>1443.45</v>
      </c>
      <c r="O2657">
        <v>1440.45</v>
      </c>
      <c r="P2657">
        <v>1447.85</v>
      </c>
      <c r="Q2657">
        <v>1455.75</v>
      </c>
      <c r="R2657">
        <v>6489262</v>
      </c>
      <c r="S2657">
        <v>9446737707.25</v>
      </c>
      <c r="T2657">
        <v>202739</v>
      </c>
      <c r="U2657">
        <v>3230587</v>
      </c>
      <c r="V2657">
        <v>49.78</v>
      </c>
      <c r="W2657" s="3">
        <f>StockData[[#This Row],[CLOSE]]-StockData[[#This Row],[PREV. CLOSE]]</f>
        <v>4.3999999999998636</v>
      </c>
      <c r="X2657" s="2">
        <f>IFERROR((StockData[[#This Row],[CLOSE]]-StockData[[#This Row],[PREV. CLOSE]])/StockData[[#This Row],[PREV. CLOSE]],0)</f>
        <v>3.0482524507255975E-3</v>
      </c>
      <c r="Y2657" t="str">
        <f>IF(StockData[[#This Row],[Daily Return %]]&gt;0,"Gain",IF(StockData[[#This Row],[Daily Return %]]&lt;0,"Loss","No Change"))</f>
        <v>Gain</v>
      </c>
    </row>
    <row r="2658" spans="1:25" x14ac:dyDescent="0.3">
      <c r="A2658" s="1">
        <v>45467</v>
      </c>
      <c r="B2658" s="1" t="s">
        <v>2706</v>
      </c>
      <c r="C2658" s="1" t="s">
        <v>142</v>
      </c>
      <c r="D2658">
        <f>MONTH(StockData[[#This Row],[DATE]])</f>
        <v>6</v>
      </c>
      <c r="E2658">
        <v>2024</v>
      </c>
      <c r="F2658" t="s">
        <v>97</v>
      </c>
      <c r="G2658" t="str">
        <f>"Q"&amp;ROUNDUP(StockData[[#This Row],[Month Number]]/3,0)</f>
        <v>Q2</v>
      </c>
      <c r="H2658" s="1" t="s">
        <v>2585</v>
      </c>
      <c r="I2658" s="1" t="s">
        <v>1566</v>
      </c>
      <c r="J2658" t="s">
        <v>30</v>
      </c>
      <c r="K2658">
        <v>1437.85</v>
      </c>
      <c r="L2658">
        <v>1443.95</v>
      </c>
      <c r="M2658">
        <v>1426.6</v>
      </c>
      <c r="N2658">
        <v>1447.85</v>
      </c>
      <c r="O2658">
        <v>1439.15</v>
      </c>
      <c r="P2658">
        <v>1440.85</v>
      </c>
      <c r="Q2658">
        <v>1438.81</v>
      </c>
      <c r="R2658">
        <v>1988692</v>
      </c>
      <c r="S2658">
        <v>2861353221.6999998</v>
      </c>
      <c r="T2658">
        <v>62740</v>
      </c>
      <c r="U2658">
        <v>1261513</v>
      </c>
      <c r="V2658">
        <v>63.43</v>
      </c>
      <c r="W2658" s="3">
        <f>StockData[[#This Row],[CLOSE]]-StockData[[#This Row],[PREV. CLOSE]]</f>
        <v>-7</v>
      </c>
      <c r="X2658" s="2">
        <f>IFERROR((StockData[[#This Row],[CLOSE]]-StockData[[#This Row],[PREV. CLOSE]])/StockData[[#This Row],[PREV. CLOSE]],0)</f>
        <v>-4.8347549815243298E-3</v>
      </c>
      <c r="Y2658" t="str">
        <f>IF(StockData[[#This Row],[Daily Return %]]&gt;0,"Gain",IF(StockData[[#This Row],[Daily Return %]]&lt;0,"Loss","No Change"))</f>
        <v>Loss</v>
      </c>
    </row>
    <row r="2659" spans="1:25" x14ac:dyDescent="0.3">
      <c r="A2659" s="1">
        <v>45468</v>
      </c>
      <c r="B2659" s="1" t="s">
        <v>2707</v>
      </c>
      <c r="C2659" s="1" t="s">
        <v>142</v>
      </c>
      <c r="D2659">
        <f>MONTH(StockData[[#This Row],[DATE]])</f>
        <v>6</v>
      </c>
      <c r="E2659">
        <v>2024</v>
      </c>
      <c r="F2659" t="s">
        <v>97</v>
      </c>
      <c r="G2659" t="str">
        <f>"Q"&amp;ROUNDUP(StockData[[#This Row],[Month Number]]/3,0)</f>
        <v>Q2</v>
      </c>
      <c r="H2659" s="1" t="s">
        <v>2585</v>
      </c>
      <c r="I2659" s="1" t="s">
        <v>1566</v>
      </c>
      <c r="J2659" t="s">
        <v>30</v>
      </c>
      <c r="K2659">
        <v>1440.95</v>
      </c>
      <c r="L2659">
        <v>1450.1</v>
      </c>
      <c r="M2659">
        <v>1426.45</v>
      </c>
      <c r="N2659">
        <v>1440.85</v>
      </c>
      <c r="O2659">
        <v>1445</v>
      </c>
      <c r="P2659">
        <v>1447.95</v>
      </c>
      <c r="Q2659">
        <v>1441.29</v>
      </c>
      <c r="R2659">
        <v>2079037</v>
      </c>
      <c r="S2659">
        <v>2996490413.9499998</v>
      </c>
      <c r="T2659">
        <v>68902</v>
      </c>
      <c r="U2659">
        <v>1253248</v>
      </c>
      <c r="V2659">
        <v>60.28</v>
      </c>
      <c r="W2659" s="3">
        <f>StockData[[#This Row],[CLOSE]]-StockData[[#This Row],[PREV. CLOSE]]</f>
        <v>7.1000000000001364</v>
      </c>
      <c r="X2659" s="2">
        <f>IFERROR((StockData[[#This Row],[CLOSE]]-StockData[[#This Row],[PREV. CLOSE]])/StockData[[#This Row],[PREV. CLOSE]],0)</f>
        <v>4.9276468751085377E-3</v>
      </c>
      <c r="Y2659" t="str">
        <f>IF(StockData[[#This Row],[Daily Return %]]&gt;0,"Gain",IF(StockData[[#This Row],[Daily Return %]]&lt;0,"Loss","No Change"))</f>
        <v>Gain</v>
      </c>
    </row>
    <row r="2660" spans="1:25" x14ac:dyDescent="0.3">
      <c r="A2660" s="1">
        <v>45469</v>
      </c>
      <c r="B2660" s="1" t="s">
        <v>2708</v>
      </c>
      <c r="C2660" s="1" t="s">
        <v>142</v>
      </c>
      <c r="D2660">
        <f>MONTH(StockData[[#This Row],[DATE]])</f>
        <v>6</v>
      </c>
      <c r="E2660">
        <v>2024</v>
      </c>
      <c r="F2660" t="s">
        <v>97</v>
      </c>
      <c r="G2660" t="str">
        <f>"Q"&amp;ROUNDUP(StockData[[#This Row],[Month Number]]/3,0)</f>
        <v>Q2</v>
      </c>
      <c r="H2660" s="1" t="s">
        <v>2585</v>
      </c>
      <c r="I2660" s="1" t="s">
        <v>1566</v>
      </c>
      <c r="J2660" t="s">
        <v>30</v>
      </c>
      <c r="K2660">
        <v>1447.95</v>
      </c>
      <c r="L2660">
        <v>1453.3</v>
      </c>
      <c r="M2660">
        <v>1438.2</v>
      </c>
      <c r="N2660">
        <v>1447.95</v>
      </c>
      <c r="O2660">
        <v>1442</v>
      </c>
      <c r="P2660">
        <v>1443.7</v>
      </c>
      <c r="Q2660">
        <v>1443.99</v>
      </c>
      <c r="R2660">
        <v>1917424</v>
      </c>
      <c r="S2660">
        <v>2768732492.4499998</v>
      </c>
      <c r="T2660">
        <v>78747</v>
      </c>
      <c r="U2660">
        <v>1244979</v>
      </c>
      <c r="V2660">
        <v>64.930000000000007</v>
      </c>
      <c r="W2660" s="3">
        <f>StockData[[#This Row],[CLOSE]]-StockData[[#This Row],[PREV. CLOSE]]</f>
        <v>-4.25</v>
      </c>
      <c r="X2660" s="2">
        <f>IFERROR((StockData[[#This Row],[CLOSE]]-StockData[[#This Row],[PREV. CLOSE]])/StockData[[#This Row],[PREV. CLOSE]],0)</f>
        <v>-2.9351842259746539E-3</v>
      </c>
      <c r="Y2660" t="str">
        <f>IF(StockData[[#This Row],[Daily Return %]]&gt;0,"Gain",IF(StockData[[#This Row],[Daily Return %]]&lt;0,"Loss","No Change"))</f>
        <v>Loss</v>
      </c>
    </row>
    <row r="2661" spans="1:25" x14ac:dyDescent="0.3">
      <c r="A2661" s="1">
        <v>45470</v>
      </c>
      <c r="B2661" s="1" t="s">
        <v>2709</v>
      </c>
      <c r="C2661" s="1" t="s">
        <v>142</v>
      </c>
      <c r="D2661">
        <f>MONTH(StockData[[#This Row],[DATE]])</f>
        <v>6</v>
      </c>
      <c r="E2661">
        <v>2024</v>
      </c>
      <c r="F2661" t="s">
        <v>97</v>
      </c>
      <c r="G2661" t="str">
        <f>"Q"&amp;ROUNDUP(StockData[[#This Row],[Month Number]]/3,0)</f>
        <v>Q2</v>
      </c>
      <c r="H2661" s="1" t="s">
        <v>2585</v>
      </c>
      <c r="I2661" s="1" t="s">
        <v>1566</v>
      </c>
      <c r="J2661" t="s">
        <v>30</v>
      </c>
      <c r="K2661">
        <v>1435</v>
      </c>
      <c r="L2661">
        <v>1460.55</v>
      </c>
      <c r="M2661">
        <v>1423.5</v>
      </c>
      <c r="N2661">
        <v>1443.7</v>
      </c>
      <c r="O2661">
        <v>1455</v>
      </c>
      <c r="P2661">
        <v>1454.9</v>
      </c>
      <c r="Q2661">
        <v>1442.53</v>
      </c>
      <c r="R2661">
        <v>6613193</v>
      </c>
      <c r="S2661">
        <v>9539710419.25</v>
      </c>
      <c r="T2661">
        <v>197315</v>
      </c>
      <c r="U2661">
        <v>3764464</v>
      </c>
      <c r="V2661">
        <v>56.92</v>
      </c>
      <c r="W2661" s="3">
        <f>StockData[[#This Row],[CLOSE]]-StockData[[#This Row],[PREV. CLOSE]]</f>
        <v>11.200000000000045</v>
      </c>
      <c r="X2661" s="2">
        <f>IFERROR((StockData[[#This Row],[CLOSE]]-StockData[[#This Row],[PREV. CLOSE]])/StockData[[#This Row],[PREV. CLOSE]],0)</f>
        <v>7.7578444275126727E-3</v>
      </c>
      <c r="Y2661" t="str">
        <f>IF(StockData[[#This Row],[Daily Return %]]&gt;0,"Gain",IF(StockData[[#This Row],[Daily Return %]]&lt;0,"Loss","No Change"))</f>
        <v>Gain</v>
      </c>
    </row>
    <row r="2662" spans="1:25" x14ac:dyDescent="0.3">
      <c r="A2662" s="1">
        <v>45470</v>
      </c>
      <c r="B2662" s="1" t="s">
        <v>2710</v>
      </c>
      <c r="C2662" s="1" t="s">
        <v>142</v>
      </c>
      <c r="D2662">
        <f>MONTH(StockData[[#This Row],[DATE]])</f>
        <v>6</v>
      </c>
      <c r="E2662">
        <v>2024</v>
      </c>
      <c r="F2662" t="s">
        <v>97</v>
      </c>
      <c r="G2662" t="str">
        <f>"Q"&amp;ROUNDUP(StockData[[#This Row],[Month Number]]/3,0)</f>
        <v>Q2</v>
      </c>
      <c r="H2662" s="1" t="s">
        <v>2585</v>
      </c>
      <c r="I2662" s="1" t="s">
        <v>1566</v>
      </c>
      <c r="J2662" t="s">
        <v>30</v>
      </c>
      <c r="K2662">
        <v>1435</v>
      </c>
      <c r="L2662">
        <v>1460.55</v>
      </c>
      <c r="M2662">
        <v>1423.5</v>
      </c>
      <c r="N2662">
        <v>1443.7</v>
      </c>
      <c r="O2662">
        <v>1455</v>
      </c>
      <c r="P2662">
        <v>1454.9</v>
      </c>
      <c r="Q2662">
        <v>1442.53</v>
      </c>
      <c r="R2662">
        <v>6613193</v>
      </c>
      <c r="S2662">
        <v>9539710419.25</v>
      </c>
      <c r="T2662">
        <v>197315</v>
      </c>
      <c r="U2662">
        <v>3764464</v>
      </c>
      <c r="V2662">
        <v>56.92</v>
      </c>
      <c r="W2662" s="3">
        <f>StockData[[#This Row],[CLOSE]]-StockData[[#This Row],[PREV. CLOSE]]</f>
        <v>11.200000000000045</v>
      </c>
      <c r="X2662" s="2">
        <f>IFERROR((StockData[[#This Row],[CLOSE]]-StockData[[#This Row],[PREV. CLOSE]])/StockData[[#This Row],[PREV. CLOSE]],0)</f>
        <v>7.7578444275126727E-3</v>
      </c>
      <c r="Y2662" t="str">
        <f>IF(StockData[[#This Row],[Daily Return %]]&gt;0,"Gain",IF(StockData[[#This Row],[Daily Return %]]&lt;0,"Loss","No Change"))</f>
        <v>Gain</v>
      </c>
    </row>
    <row r="2663" spans="1:25" x14ac:dyDescent="0.3">
      <c r="A2663" s="1">
        <v>45471</v>
      </c>
      <c r="B2663" s="1" t="s">
        <v>2711</v>
      </c>
      <c r="C2663" s="1" t="s">
        <v>142</v>
      </c>
      <c r="D2663">
        <f>MONTH(StockData[[#This Row],[DATE]])</f>
        <v>6</v>
      </c>
      <c r="E2663">
        <v>2024</v>
      </c>
      <c r="F2663" t="s">
        <v>97</v>
      </c>
      <c r="G2663" t="str">
        <f>"Q"&amp;ROUNDUP(StockData[[#This Row],[Month Number]]/3,0)</f>
        <v>Q2</v>
      </c>
      <c r="H2663" s="1" t="s">
        <v>2585</v>
      </c>
      <c r="I2663" s="1" t="s">
        <v>1566</v>
      </c>
      <c r="J2663" t="s">
        <v>30</v>
      </c>
      <c r="K2663">
        <v>1468</v>
      </c>
      <c r="L2663">
        <v>1468.7</v>
      </c>
      <c r="M2663">
        <v>1442</v>
      </c>
      <c r="N2663">
        <v>1454.9</v>
      </c>
      <c r="O2663">
        <v>1461</v>
      </c>
      <c r="P2663">
        <v>1459.6</v>
      </c>
      <c r="Q2663">
        <v>1453</v>
      </c>
      <c r="R2663">
        <v>4943575</v>
      </c>
      <c r="S2663">
        <v>7182994005.1499996</v>
      </c>
      <c r="T2663">
        <v>222838</v>
      </c>
      <c r="U2663">
        <v>2884258</v>
      </c>
      <c r="V2663">
        <v>58.34</v>
      </c>
      <c r="W2663" s="3">
        <f>StockData[[#This Row],[CLOSE]]-StockData[[#This Row],[PREV. CLOSE]]</f>
        <v>4.6999999999998181</v>
      </c>
      <c r="X2663" s="2">
        <f>IFERROR((StockData[[#This Row],[CLOSE]]-StockData[[#This Row],[PREV. CLOSE]])/StockData[[#This Row],[PREV. CLOSE]],0)</f>
        <v>3.2304625747472801E-3</v>
      </c>
      <c r="Y2663" t="str">
        <f>IF(StockData[[#This Row],[Daily Return %]]&gt;0,"Gain",IF(StockData[[#This Row],[Daily Return %]]&lt;0,"Loss","No Change"))</f>
        <v>Gain</v>
      </c>
    </row>
    <row r="2664" spans="1:25" x14ac:dyDescent="0.3">
      <c r="A2664" s="1">
        <v>45474</v>
      </c>
      <c r="B2664" s="1" t="s">
        <v>2712</v>
      </c>
      <c r="C2664" s="1" t="s">
        <v>162</v>
      </c>
      <c r="D2664">
        <f>MONTH(StockData[[#This Row],[DATE]])</f>
        <v>7</v>
      </c>
      <c r="E2664">
        <v>2024</v>
      </c>
      <c r="F2664" t="s">
        <v>163</v>
      </c>
      <c r="G2664" t="str">
        <f>"Q"&amp;ROUNDUP(StockData[[#This Row],[Month Number]]/3,0)</f>
        <v>Q3</v>
      </c>
      <c r="H2664" s="1" t="s">
        <v>2585</v>
      </c>
      <c r="I2664" s="1" t="s">
        <v>1566</v>
      </c>
      <c r="J2664" t="s">
        <v>30</v>
      </c>
      <c r="K2664">
        <v>1465</v>
      </c>
      <c r="L2664">
        <v>1478.6</v>
      </c>
      <c r="M2664">
        <v>1455</v>
      </c>
      <c r="N2664">
        <v>1459.6</v>
      </c>
      <c r="O2664">
        <v>1467</v>
      </c>
      <c r="P2664">
        <v>1468.85</v>
      </c>
      <c r="Q2664">
        <v>1469.49</v>
      </c>
      <c r="R2664">
        <v>3723295</v>
      </c>
      <c r="S2664">
        <v>5471339747.75</v>
      </c>
      <c r="T2664">
        <v>136363</v>
      </c>
      <c r="U2664">
        <v>2318671</v>
      </c>
      <c r="V2664">
        <v>62.27</v>
      </c>
      <c r="W2664" s="3">
        <f>StockData[[#This Row],[CLOSE]]-StockData[[#This Row],[PREV. CLOSE]]</f>
        <v>9.25</v>
      </c>
      <c r="X2664" s="2">
        <f>IFERROR((StockData[[#This Row],[CLOSE]]-StockData[[#This Row],[PREV. CLOSE]])/StockData[[#This Row],[PREV. CLOSE]],0)</f>
        <v>6.3373526993696907E-3</v>
      </c>
      <c r="Y2664" t="str">
        <f>IF(StockData[[#This Row],[Daily Return %]]&gt;0,"Gain",IF(StockData[[#This Row],[Daily Return %]]&lt;0,"Loss","No Change"))</f>
        <v>Gain</v>
      </c>
    </row>
    <row r="2665" spans="1:25" x14ac:dyDescent="0.3">
      <c r="A2665" s="1">
        <v>45475</v>
      </c>
      <c r="B2665" s="1" t="s">
        <v>2713</v>
      </c>
      <c r="C2665" s="1" t="s">
        <v>162</v>
      </c>
      <c r="D2665">
        <f>MONTH(StockData[[#This Row],[DATE]])</f>
        <v>7</v>
      </c>
      <c r="E2665">
        <v>2024</v>
      </c>
      <c r="F2665" t="s">
        <v>163</v>
      </c>
      <c r="G2665" t="str">
        <f>"Q"&amp;ROUNDUP(StockData[[#This Row],[Month Number]]/3,0)</f>
        <v>Q3</v>
      </c>
      <c r="H2665" s="1" t="s">
        <v>2585</v>
      </c>
      <c r="I2665" s="1" t="s">
        <v>1566</v>
      </c>
      <c r="J2665" t="s">
        <v>30</v>
      </c>
      <c r="K2665">
        <v>1475</v>
      </c>
      <c r="L2665">
        <v>1492.45</v>
      </c>
      <c r="M2665">
        <v>1473</v>
      </c>
      <c r="N2665">
        <v>1468.85</v>
      </c>
      <c r="O2665">
        <v>1479</v>
      </c>
      <c r="P2665">
        <v>1480.8</v>
      </c>
      <c r="Q2665">
        <v>1483.06</v>
      </c>
      <c r="R2665">
        <v>3811366</v>
      </c>
      <c r="S2665">
        <v>5652501019.9499998</v>
      </c>
      <c r="T2665">
        <v>148852</v>
      </c>
      <c r="U2665">
        <v>2349040</v>
      </c>
      <c r="V2665">
        <v>61.63</v>
      </c>
      <c r="W2665" s="3">
        <f>StockData[[#This Row],[CLOSE]]-StockData[[#This Row],[PREV. CLOSE]]</f>
        <v>11.950000000000045</v>
      </c>
      <c r="X2665" s="2">
        <f>IFERROR((StockData[[#This Row],[CLOSE]]-StockData[[#This Row],[PREV. CLOSE]])/StockData[[#This Row],[PREV. CLOSE]],0)</f>
        <v>8.1356162984648171E-3</v>
      </c>
      <c r="Y2665" t="str">
        <f>IF(StockData[[#This Row],[Daily Return %]]&gt;0,"Gain",IF(StockData[[#This Row],[Daily Return %]]&lt;0,"Loss","No Change"))</f>
        <v>Gain</v>
      </c>
    </row>
    <row r="2666" spans="1:25" x14ac:dyDescent="0.3">
      <c r="A2666" s="1">
        <v>45476</v>
      </c>
      <c r="B2666" s="1" t="s">
        <v>2714</v>
      </c>
      <c r="C2666" s="1" t="s">
        <v>162</v>
      </c>
      <c r="D2666">
        <f>MONTH(StockData[[#This Row],[DATE]])</f>
        <v>7</v>
      </c>
      <c r="E2666">
        <v>2024</v>
      </c>
      <c r="F2666" t="s">
        <v>163</v>
      </c>
      <c r="G2666" t="str">
        <f>"Q"&amp;ROUNDUP(StockData[[#This Row],[Month Number]]/3,0)</f>
        <v>Q3</v>
      </c>
      <c r="H2666" s="1" t="s">
        <v>2585</v>
      </c>
      <c r="I2666" s="1" t="s">
        <v>1566</v>
      </c>
      <c r="J2666" t="s">
        <v>30</v>
      </c>
      <c r="K2666">
        <v>1489</v>
      </c>
      <c r="L2666">
        <v>1489</v>
      </c>
      <c r="M2666">
        <v>1471.2</v>
      </c>
      <c r="N2666">
        <v>1480.8</v>
      </c>
      <c r="O2666">
        <v>1482.1</v>
      </c>
      <c r="P2666">
        <v>1481</v>
      </c>
      <c r="Q2666">
        <v>1481.18</v>
      </c>
      <c r="R2666">
        <v>2070876</v>
      </c>
      <c r="S2666">
        <v>3067339631.6500001</v>
      </c>
      <c r="T2666">
        <v>96911</v>
      </c>
      <c r="U2666">
        <v>1259426</v>
      </c>
      <c r="V2666">
        <v>60.82</v>
      </c>
      <c r="W2666" s="3">
        <f>StockData[[#This Row],[CLOSE]]-StockData[[#This Row],[PREV. CLOSE]]</f>
        <v>0.20000000000004547</v>
      </c>
      <c r="X2666" s="2">
        <f>IFERROR((StockData[[#This Row],[CLOSE]]-StockData[[#This Row],[PREV. CLOSE]])/StockData[[#This Row],[PREV. CLOSE]],0)</f>
        <v>1.3506212857917712E-4</v>
      </c>
      <c r="Y2666" t="str">
        <f>IF(StockData[[#This Row],[Daily Return %]]&gt;0,"Gain",IF(StockData[[#This Row],[Daily Return %]]&lt;0,"Loss","No Change"))</f>
        <v>Gain</v>
      </c>
    </row>
    <row r="2667" spans="1:25" x14ac:dyDescent="0.3">
      <c r="A2667" s="1">
        <v>45477</v>
      </c>
      <c r="B2667" s="1" t="s">
        <v>2715</v>
      </c>
      <c r="C2667" s="1" t="s">
        <v>162</v>
      </c>
      <c r="D2667">
        <f>MONTH(StockData[[#This Row],[DATE]])</f>
        <v>7</v>
      </c>
      <c r="E2667">
        <v>2024</v>
      </c>
      <c r="F2667" t="s">
        <v>163</v>
      </c>
      <c r="G2667" t="str">
        <f>"Q"&amp;ROUNDUP(StockData[[#This Row],[Month Number]]/3,0)</f>
        <v>Q3</v>
      </c>
      <c r="H2667" s="1" t="s">
        <v>2585</v>
      </c>
      <c r="I2667" s="1" t="s">
        <v>1566</v>
      </c>
      <c r="J2667" t="s">
        <v>30</v>
      </c>
      <c r="K2667">
        <v>1485</v>
      </c>
      <c r="L2667">
        <v>1534.55</v>
      </c>
      <c r="M2667">
        <v>1485</v>
      </c>
      <c r="N2667">
        <v>1481</v>
      </c>
      <c r="O2667">
        <v>1520</v>
      </c>
      <c r="P2667">
        <v>1522.35</v>
      </c>
      <c r="Q2667">
        <v>1519.71</v>
      </c>
      <c r="R2667">
        <v>6822557</v>
      </c>
      <c r="S2667">
        <v>10368305782.799999</v>
      </c>
      <c r="T2667">
        <v>227299</v>
      </c>
      <c r="U2667">
        <v>3657188</v>
      </c>
      <c r="V2667">
        <v>53.6</v>
      </c>
      <c r="W2667" s="3">
        <f>StockData[[#This Row],[CLOSE]]-StockData[[#This Row],[PREV. CLOSE]]</f>
        <v>41.349999999999909</v>
      </c>
      <c r="X2667" s="2">
        <f>IFERROR((StockData[[#This Row],[CLOSE]]-StockData[[#This Row],[PREV. CLOSE]])/StockData[[#This Row],[PREV. CLOSE]],0)</f>
        <v>2.7920324105334172E-2</v>
      </c>
      <c r="Y2667" t="str">
        <f>IF(StockData[[#This Row],[Daily Return %]]&gt;0,"Gain",IF(StockData[[#This Row],[Daily Return %]]&lt;0,"Loss","No Change"))</f>
        <v>Gain</v>
      </c>
    </row>
    <row r="2668" spans="1:25" x14ac:dyDescent="0.3">
      <c r="A2668" s="1">
        <v>45478</v>
      </c>
      <c r="B2668" s="1" t="s">
        <v>2716</v>
      </c>
      <c r="C2668" s="1" t="s">
        <v>162</v>
      </c>
      <c r="D2668">
        <f>MONTH(StockData[[#This Row],[DATE]])</f>
        <v>7</v>
      </c>
      <c r="E2668">
        <v>2024</v>
      </c>
      <c r="F2668" t="s">
        <v>163</v>
      </c>
      <c r="G2668" t="str">
        <f>"Q"&amp;ROUNDUP(StockData[[#This Row],[Month Number]]/3,0)</f>
        <v>Q3</v>
      </c>
      <c r="H2668" s="1" t="s">
        <v>2585</v>
      </c>
      <c r="I2668" s="1" t="s">
        <v>1566</v>
      </c>
      <c r="J2668" t="s">
        <v>30</v>
      </c>
      <c r="K2668">
        <v>1523</v>
      </c>
      <c r="L2668">
        <v>1529.25</v>
      </c>
      <c r="M2668">
        <v>1505.55</v>
      </c>
      <c r="N2668">
        <v>1522.35</v>
      </c>
      <c r="O2668">
        <v>1517.1</v>
      </c>
      <c r="P2668">
        <v>1519.4</v>
      </c>
      <c r="Q2668">
        <v>1520.04</v>
      </c>
      <c r="R2668">
        <v>3061687</v>
      </c>
      <c r="S2668">
        <v>4653881379.6999998</v>
      </c>
      <c r="T2668">
        <v>144035</v>
      </c>
      <c r="U2668">
        <v>1803511</v>
      </c>
      <c r="V2668">
        <v>58.91</v>
      </c>
      <c r="W2668" s="3">
        <f>StockData[[#This Row],[CLOSE]]-StockData[[#This Row],[PREV. CLOSE]]</f>
        <v>-2.9499999999998181</v>
      </c>
      <c r="X2668" s="2">
        <f>IFERROR((StockData[[#This Row],[CLOSE]]-StockData[[#This Row],[PREV. CLOSE]])/StockData[[#This Row],[PREV. CLOSE]],0)</f>
        <v>-1.9377935428776683E-3</v>
      </c>
      <c r="Y2668" t="str">
        <f>IF(StockData[[#This Row],[Daily Return %]]&gt;0,"Gain",IF(StockData[[#This Row],[Daily Return %]]&lt;0,"Loss","No Change"))</f>
        <v>Loss</v>
      </c>
    </row>
    <row r="2669" spans="1:25" x14ac:dyDescent="0.3">
      <c r="A2669" s="1">
        <v>45481</v>
      </c>
      <c r="B2669" s="1" t="s">
        <v>2717</v>
      </c>
      <c r="C2669" s="1" t="s">
        <v>162</v>
      </c>
      <c r="D2669">
        <f>MONTH(StockData[[#This Row],[DATE]])</f>
        <v>7</v>
      </c>
      <c r="E2669">
        <v>2024</v>
      </c>
      <c r="F2669" t="s">
        <v>163</v>
      </c>
      <c r="G2669" t="str">
        <f>"Q"&amp;ROUNDUP(StockData[[#This Row],[Month Number]]/3,0)</f>
        <v>Q3</v>
      </c>
      <c r="H2669" s="1" t="s">
        <v>2585</v>
      </c>
      <c r="I2669" s="1" t="s">
        <v>1566</v>
      </c>
      <c r="J2669" t="s">
        <v>30</v>
      </c>
      <c r="K2669">
        <v>1528</v>
      </c>
      <c r="L2669">
        <v>1540</v>
      </c>
      <c r="M2669">
        <v>1506.2</v>
      </c>
      <c r="N2669">
        <v>1519.4</v>
      </c>
      <c r="O2669">
        <v>1537.95</v>
      </c>
      <c r="P2669">
        <v>1533.4</v>
      </c>
      <c r="Q2669">
        <v>1520.96</v>
      </c>
      <c r="R2669">
        <v>2939620</v>
      </c>
      <c r="S2669">
        <v>4471046099.6999998</v>
      </c>
      <c r="T2669">
        <v>124735</v>
      </c>
      <c r="U2669">
        <v>1953997</v>
      </c>
      <c r="V2669">
        <v>66.47</v>
      </c>
      <c r="W2669" s="3">
        <f>StockData[[#This Row],[CLOSE]]-StockData[[#This Row],[PREV. CLOSE]]</f>
        <v>14</v>
      </c>
      <c r="X2669" s="2">
        <f>IFERROR((StockData[[#This Row],[CLOSE]]-StockData[[#This Row],[PREV. CLOSE]])/StockData[[#This Row],[PREV. CLOSE]],0)</f>
        <v>9.2141634855864157E-3</v>
      </c>
      <c r="Y2669" t="str">
        <f>IF(StockData[[#This Row],[Daily Return %]]&gt;0,"Gain",IF(StockData[[#This Row],[Daily Return %]]&lt;0,"Loss","No Change"))</f>
        <v>Gain</v>
      </c>
    </row>
    <row r="2670" spans="1:25" x14ac:dyDescent="0.3">
      <c r="A2670" s="1">
        <v>45482</v>
      </c>
      <c r="B2670" s="1" t="s">
        <v>2718</v>
      </c>
      <c r="C2670" s="1" t="s">
        <v>162</v>
      </c>
      <c r="D2670">
        <f>MONTH(StockData[[#This Row],[DATE]])</f>
        <v>7</v>
      </c>
      <c r="E2670">
        <v>2024</v>
      </c>
      <c r="F2670" t="s">
        <v>163</v>
      </c>
      <c r="G2670" t="str">
        <f>"Q"&amp;ROUNDUP(StockData[[#This Row],[Month Number]]/3,0)</f>
        <v>Q3</v>
      </c>
      <c r="H2670" s="1" t="s">
        <v>2585</v>
      </c>
      <c r="I2670" s="1" t="s">
        <v>1566</v>
      </c>
      <c r="J2670" t="s">
        <v>30</v>
      </c>
      <c r="K2670">
        <v>1533.4</v>
      </c>
      <c r="L2670">
        <v>1546.3</v>
      </c>
      <c r="M2670">
        <v>1525</v>
      </c>
      <c r="N2670">
        <v>1533.4</v>
      </c>
      <c r="O2670">
        <v>1530</v>
      </c>
      <c r="P2670">
        <v>1531.1</v>
      </c>
      <c r="Q2670">
        <v>1536.13</v>
      </c>
      <c r="R2670">
        <v>2658608</v>
      </c>
      <c r="S2670">
        <v>4083958660</v>
      </c>
      <c r="T2670">
        <v>117369</v>
      </c>
      <c r="U2670">
        <v>1466060</v>
      </c>
      <c r="V2670">
        <v>55.14</v>
      </c>
      <c r="W2670" s="3">
        <f>StockData[[#This Row],[CLOSE]]-StockData[[#This Row],[PREV. CLOSE]]</f>
        <v>-2.3000000000001819</v>
      </c>
      <c r="X2670" s="2">
        <f>IFERROR((StockData[[#This Row],[CLOSE]]-StockData[[#This Row],[PREV. CLOSE]])/StockData[[#This Row],[PREV. CLOSE]],0)</f>
        <v>-1.4999347854442297E-3</v>
      </c>
      <c r="Y2670" t="str">
        <f>IF(StockData[[#This Row],[Daily Return %]]&gt;0,"Gain",IF(StockData[[#This Row],[Daily Return %]]&lt;0,"Loss","No Change"))</f>
        <v>Loss</v>
      </c>
    </row>
    <row r="2671" spans="1:25" x14ac:dyDescent="0.3">
      <c r="A2671" s="1">
        <v>45483</v>
      </c>
      <c r="B2671" s="1" t="s">
        <v>2719</v>
      </c>
      <c r="C2671" s="1" t="s">
        <v>162</v>
      </c>
      <c r="D2671">
        <f>MONTH(StockData[[#This Row],[DATE]])</f>
        <v>7</v>
      </c>
      <c r="E2671">
        <v>2024</v>
      </c>
      <c r="F2671" t="s">
        <v>163</v>
      </c>
      <c r="G2671" t="str">
        <f>"Q"&amp;ROUNDUP(StockData[[#This Row],[Month Number]]/3,0)</f>
        <v>Q3</v>
      </c>
      <c r="H2671" s="1" t="s">
        <v>2585</v>
      </c>
      <c r="I2671" s="1" t="s">
        <v>1566</v>
      </c>
      <c r="J2671" t="s">
        <v>30</v>
      </c>
      <c r="K2671">
        <v>1531.1</v>
      </c>
      <c r="L2671">
        <v>1532.6</v>
      </c>
      <c r="M2671">
        <v>1487.85</v>
      </c>
      <c r="N2671">
        <v>1531.1</v>
      </c>
      <c r="O2671">
        <v>1506.1</v>
      </c>
      <c r="P2671">
        <v>1509.95</v>
      </c>
      <c r="Q2671">
        <v>1504.92</v>
      </c>
      <c r="R2671">
        <v>3507096</v>
      </c>
      <c r="S2671">
        <v>5277889868.8500004</v>
      </c>
      <c r="T2671">
        <v>143838</v>
      </c>
      <c r="U2671">
        <v>2248560</v>
      </c>
      <c r="V2671">
        <v>64.11</v>
      </c>
      <c r="W2671" s="3">
        <f>StockData[[#This Row],[CLOSE]]-StockData[[#This Row],[PREV. CLOSE]]</f>
        <v>-21.149999999999864</v>
      </c>
      <c r="X2671" s="2">
        <f>IFERROR((StockData[[#This Row],[CLOSE]]-StockData[[#This Row],[PREV. CLOSE]])/StockData[[#This Row],[PREV. CLOSE]],0)</f>
        <v>-1.3813598066749307E-2</v>
      </c>
      <c r="Y2671" t="str">
        <f>IF(StockData[[#This Row],[Daily Return %]]&gt;0,"Gain",IF(StockData[[#This Row],[Daily Return %]]&lt;0,"Loss","No Change"))</f>
        <v>Loss</v>
      </c>
    </row>
    <row r="2672" spans="1:25" x14ac:dyDescent="0.3">
      <c r="A2672" s="1">
        <v>45484</v>
      </c>
      <c r="B2672" s="1" t="s">
        <v>2720</v>
      </c>
      <c r="C2672" s="1" t="s">
        <v>162</v>
      </c>
      <c r="D2672">
        <f>MONTH(StockData[[#This Row],[DATE]])</f>
        <v>7</v>
      </c>
      <c r="E2672">
        <v>2024</v>
      </c>
      <c r="F2672" t="s">
        <v>163</v>
      </c>
      <c r="G2672" t="str">
        <f>"Q"&amp;ROUNDUP(StockData[[#This Row],[Month Number]]/3,0)</f>
        <v>Q3</v>
      </c>
      <c r="H2672" s="1" t="s">
        <v>2585</v>
      </c>
      <c r="I2672" s="1" t="s">
        <v>1566</v>
      </c>
      <c r="J2672" t="s">
        <v>30</v>
      </c>
      <c r="K2672">
        <v>1515</v>
      </c>
      <c r="L2672">
        <v>1534</v>
      </c>
      <c r="M2672">
        <v>1508.05</v>
      </c>
      <c r="N2672">
        <v>1509.95</v>
      </c>
      <c r="O2672">
        <v>1516.75</v>
      </c>
      <c r="P2672">
        <v>1511.9</v>
      </c>
      <c r="Q2672">
        <v>1518.68</v>
      </c>
      <c r="R2672">
        <v>3304053</v>
      </c>
      <c r="S2672">
        <v>5017800547.6999998</v>
      </c>
      <c r="T2672">
        <v>209418</v>
      </c>
      <c r="U2672">
        <v>2043899</v>
      </c>
      <c r="V2672">
        <v>61.86</v>
      </c>
      <c r="W2672" s="3">
        <f>StockData[[#This Row],[CLOSE]]-StockData[[#This Row],[PREV. CLOSE]]</f>
        <v>1.9500000000000455</v>
      </c>
      <c r="X2672" s="2">
        <f>IFERROR((StockData[[#This Row],[CLOSE]]-StockData[[#This Row],[PREV. CLOSE]])/StockData[[#This Row],[PREV. CLOSE]],0)</f>
        <v>1.2914334911752346E-3</v>
      </c>
      <c r="Y2672" t="str">
        <f>IF(StockData[[#This Row],[Daily Return %]]&gt;0,"Gain",IF(StockData[[#This Row],[Daily Return %]]&lt;0,"Loss","No Change"))</f>
        <v>Gain</v>
      </c>
    </row>
    <row r="2673" spans="1:25" x14ac:dyDescent="0.3">
      <c r="A2673" s="1">
        <v>45485</v>
      </c>
      <c r="B2673" s="1" t="s">
        <v>2721</v>
      </c>
      <c r="C2673" s="1" t="s">
        <v>162</v>
      </c>
      <c r="D2673">
        <f>MONTH(StockData[[#This Row],[DATE]])</f>
        <v>7</v>
      </c>
      <c r="E2673">
        <v>2024</v>
      </c>
      <c r="F2673" t="s">
        <v>163</v>
      </c>
      <c r="G2673" t="str">
        <f>"Q"&amp;ROUNDUP(StockData[[#This Row],[Month Number]]/3,0)</f>
        <v>Q3</v>
      </c>
      <c r="H2673" s="1" t="s">
        <v>2585</v>
      </c>
      <c r="I2673" s="1" t="s">
        <v>1566</v>
      </c>
      <c r="J2673" t="s">
        <v>30</v>
      </c>
      <c r="K2673">
        <v>1530</v>
      </c>
      <c r="L2673">
        <v>1566</v>
      </c>
      <c r="M2673">
        <v>1510.5</v>
      </c>
      <c r="N2673">
        <v>1511.9</v>
      </c>
      <c r="O2673">
        <v>1561.75</v>
      </c>
      <c r="P2673">
        <v>1560.2</v>
      </c>
      <c r="Q2673">
        <v>1550.48</v>
      </c>
      <c r="R2673">
        <v>6430647</v>
      </c>
      <c r="S2673">
        <v>9970557888.8500004</v>
      </c>
      <c r="T2673">
        <v>298826</v>
      </c>
      <c r="U2673">
        <v>3405204</v>
      </c>
      <c r="V2673">
        <v>52.95</v>
      </c>
      <c r="W2673" s="3">
        <f>StockData[[#This Row],[CLOSE]]-StockData[[#This Row],[PREV. CLOSE]]</f>
        <v>48.299999999999955</v>
      </c>
      <c r="X2673" s="2">
        <f>IFERROR((StockData[[#This Row],[CLOSE]]-StockData[[#This Row],[PREV. CLOSE]])/StockData[[#This Row],[PREV. CLOSE]],0)</f>
        <v>3.1946557311991503E-2</v>
      </c>
      <c r="Y2673" t="str">
        <f>IF(StockData[[#This Row],[Daily Return %]]&gt;0,"Gain",IF(StockData[[#This Row],[Daily Return %]]&lt;0,"Loss","No Change"))</f>
        <v>Gain</v>
      </c>
    </row>
    <row r="2674" spans="1:25" x14ac:dyDescent="0.3">
      <c r="A2674" s="1">
        <v>45488</v>
      </c>
      <c r="B2674" s="1" t="s">
        <v>2722</v>
      </c>
      <c r="C2674" s="1" t="s">
        <v>162</v>
      </c>
      <c r="D2674">
        <f>MONTH(StockData[[#This Row],[DATE]])</f>
        <v>7</v>
      </c>
      <c r="E2674">
        <v>2024</v>
      </c>
      <c r="F2674" t="s">
        <v>163</v>
      </c>
      <c r="G2674" t="str">
        <f>"Q"&amp;ROUNDUP(StockData[[#This Row],[Month Number]]/3,0)</f>
        <v>Q3</v>
      </c>
      <c r="H2674" s="1" t="s">
        <v>2585</v>
      </c>
      <c r="I2674" s="1" t="s">
        <v>1566</v>
      </c>
      <c r="J2674" t="s">
        <v>30</v>
      </c>
      <c r="K2674">
        <v>1580</v>
      </c>
      <c r="L2674">
        <v>1636.4</v>
      </c>
      <c r="M2674">
        <v>1567.4</v>
      </c>
      <c r="N2674">
        <v>1560.2</v>
      </c>
      <c r="O2674">
        <v>1568</v>
      </c>
      <c r="P2674">
        <v>1569.6</v>
      </c>
      <c r="Q2674">
        <v>1596.87</v>
      </c>
      <c r="R2674">
        <v>10337489</v>
      </c>
      <c r="S2674">
        <v>16507600461</v>
      </c>
      <c r="T2674">
        <v>369261</v>
      </c>
      <c r="U2674">
        <v>3952424</v>
      </c>
      <c r="V2674">
        <v>38.229999999999997</v>
      </c>
      <c r="W2674" s="3">
        <f>StockData[[#This Row],[CLOSE]]-StockData[[#This Row],[PREV. CLOSE]]</f>
        <v>9.3999999999998636</v>
      </c>
      <c r="X2674" s="2">
        <f>IFERROR((StockData[[#This Row],[CLOSE]]-StockData[[#This Row],[PREV. CLOSE]])/StockData[[#This Row],[PREV. CLOSE]],0)</f>
        <v>6.0248686065888114E-3</v>
      </c>
      <c r="Y2674" t="str">
        <f>IF(StockData[[#This Row],[Daily Return %]]&gt;0,"Gain",IF(StockData[[#This Row],[Daily Return %]]&lt;0,"Loss","No Change"))</f>
        <v>Gain</v>
      </c>
    </row>
    <row r="2675" spans="1:25" x14ac:dyDescent="0.3">
      <c r="A2675" s="1">
        <v>45489</v>
      </c>
      <c r="B2675" s="1" t="s">
        <v>2723</v>
      </c>
      <c r="C2675" s="1" t="s">
        <v>162</v>
      </c>
      <c r="D2675">
        <f>MONTH(StockData[[#This Row],[DATE]])</f>
        <v>7</v>
      </c>
      <c r="E2675">
        <v>2024</v>
      </c>
      <c r="F2675" t="s">
        <v>163</v>
      </c>
      <c r="G2675" t="str">
        <f>"Q"&amp;ROUNDUP(StockData[[#This Row],[Month Number]]/3,0)</f>
        <v>Q3</v>
      </c>
      <c r="H2675" s="1" t="s">
        <v>2585</v>
      </c>
      <c r="I2675" s="1" t="s">
        <v>1566</v>
      </c>
      <c r="J2675" t="s">
        <v>30</v>
      </c>
      <c r="K2675">
        <v>1565</v>
      </c>
      <c r="L2675">
        <v>1583</v>
      </c>
      <c r="M2675">
        <v>1555</v>
      </c>
      <c r="N2675">
        <v>1569.6</v>
      </c>
      <c r="O2675">
        <v>1567.4</v>
      </c>
      <c r="P2675">
        <v>1569.55</v>
      </c>
      <c r="Q2675">
        <v>1570.01</v>
      </c>
      <c r="R2675">
        <v>3540661</v>
      </c>
      <c r="S2675">
        <v>5558878229.8000002</v>
      </c>
      <c r="T2675">
        <v>169358</v>
      </c>
      <c r="U2675">
        <v>1989565</v>
      </c>
      <c r="V2675">
        <v>56.19</v>
      </c>
      <c r="W2675" s="3">
        <f>StockData[[#This Row],[CLOSE]]-StockData[[#This Row],[PREV. CLOSE]]</f>
        <v>-4.9999999999954525E-2</v>
      </c>
      <c r="X2675" s="2">
        <f>IFERROR((StockData[[#This Row],[CLOSE]]-StockData[[#This Row],[PREV. CLOSE]])/StockData[[#This Row],[PREV. CLOSE]],0)</f>
        <v>-3.1855249745129029E-5</v>
      </c>
      <c r="Y2675" t="str">
        <f>IF(StockData[[#This Row],[Daily Return %]]&gt;0,"Gain",IF(StockData[[#This Row],[Daily Return %]]&lt;0,"Loss","No Change"))</f>
        <v>Loss</v>
      </c>
    </row>
    <row r="2676" spans="1:25" x14ac:dyDescent="0.3">
      <c r="A2676" s="1">
        <v>45491</v>
      </c>
      <c r="B2676" s="1" t="s">
        <v>2724</v>
      </c>
      <c r="C2676" s="1" t="s">
        <v>162</v>
      </c>
      <c r="D2676">
        <f>MONTH(StockData[[#This Row],[DATE]])</f>
        <v>7</v>
      </c>
      <c r="E2676">
        <v>2024</v>
      </c>
      <c r="F2676" t="s">
        <v>163</v>
      </c>
      <c r="G2676" t="str">
        <f>"Q"&amp;ROUNDUP(StockData[[#This Row],[Month Number]]/3,0)</f>
        <v>Q3</v>
      </c>
      <c r="H2676" s="1" t="s">
        <v>2585</v>
      </c>
      <c r="I2676" s="1" t="s">
        <v>1566</v>
      </c>
      <c r="J2676" t="s">
        <v>30</v>
      </c>
      <c r="K2676">
        <v>1558.05</v>
      </c>
      <c r="L2676">
        <v>1599.25</v>
      </c>
      <c r="M2676">
        <v>1557</v>
      </c>
      <c r="N2676">
        <v>1569.55</v>
      </c>
      <c r="O2676">
        <v>1589</v>
      </c>
      <c r="P2676">
        <v>1594.55</v>
      </c>
      <c r="Q2676">
        <v>1583.5</v>
      </c>
      <c r="R2676">
        <v>4399468</v>
      </c>
      <c r="S2676">
        <v>6966536295.5</v>
      </c>
      <c r="T2676">
        <v>205545</v>
      </c>
      <c r="U2676">
        <v>2714674</v>
      </c>
      <c r="V2676">
        <v>61.7</v>
      </c>
      <c r="W2676" s="3">
        <f>StockData[[#This Row],[CLOSE]]-StockData[[#This Row],[PREV. CLOSE]]</f>
        <v>25</v>
      </c>
      <c r="X2676" s="2">
        <f>IFERROR((StockData[[#This Row],[CLOSE]]-StockData[[#This Row],[PREV. CLOSE]])/StockData[[#This Row],[PREV. CLOSE]],0)</f>
        <v>1.5928132267210349E-2</v>
      </c>
      <c r="Y2676" t="str">
        <f>IF(StockData[[#This Row],[Daily Return %]]&gt;0,"Gain",IF(StockData[[#This Row],[Daily Return %]]&lt;0,"Loss","No Change"))</f>
        <v>Gain</v>
      </c>
    </row>
    <row r="2677" spans="1:25" x14ac:dyDescent="0.3">
      <c r="A2677" s="1">
        <v>45492</v>
      </c>
      <c r="B2677" s="1" t="s">
        <v>2725</v>
      </c>
      <c r="C2677" s="1" t="s">
        <v>162</v>
      </c>
      <c r="D2677">
        <f>MONTH(StockData[[#This Row],[DATE]])</f>
        <v>7</v>
      </c>
      <c r="E2677">
        <v>2024</v>
      </c>
      <c r="F2677" t="s">
        <v>163</v>
      </c>
      <c r="G2677" t="str">
        <f>"Q"&amp;ROUNDUP(StockData[[#This Row],[Month Number]]/3,0)</f>
        <v>Q3</v>
      </c>
      <c r="H2677" s="1" t="s">
        <v>2585</v>
      </c>
      <c r="I2677" s="1" t="s">
        <v>1566</v>
      </c>
      <c r="J2677" t="s">
        <v>30</v>
      </c>
      <c r="K2677">
        <v>1610.5</v>
      </c>
      <c r="L2677">
        <v>1616.45</v>
      </c>
      <c r="M2677">
        <v>1588.6</v>
      </c>
      <c r="N2677">
        <v>1594.55</v>
      </c>
      <c r="O2677">
        <v>1592</v>
      </c>
      <c r="P2677">
        <v>1594.55</v>
      </c>
      <c r="Q2677">
        <v>1600.49</v>
      </c>
      <c r="R2677">
        <v>5633838</v>
      </c>
      <c r="S2677">
        <v>9016906921.0499992</v>
      </c>
      <c r="T2677">
        <v>170456</v>
      </c>
      <c r="U2677">
        <v>3526000</v>
      </c>
      <c r="V2677">
        <v>62.59</v>
      </c>
      <c r="W2677" s="3">
        <f>StockData[[#This Row],[CLOSE]]-StockData[[#This Row],[PREV. CLOSE]]</f>
        <v>0</v>
      </c>
      <c r="X2677" s="2">
        <f>IFERROR((StockData[[#This Row],[CLOSE]]-StockData[[#This Row],[PREV. CLOSE]])/StockData[[#This Row],[PREV. CLOSE]],0)</f>
        <v>0</v>
      </c>
      <c r="Y2677" t="str">
        <f>IF(StockData[[#This Row],[Daily Return %]]&gt;0,"Gain",IF(StockData[[#This Row],[Daily Return %]]&lt;0,"Loss","No Change"))</f>
        <v>No Change</v>
      </c>
    </row>
    <row r="2678" spans="1:25" x14ac:dyDescent="0.3">
      <c r="A2678" s="1">
        <v>45495</v>
      </c>
      <c r="B2678" s="1" t="s">
        <v>2726</v>
      </c>
      <c r="C2678" s="1" t="s">
        <v>162</v>
      </c>
      <c r="D2678">
        <f>MONTH(StockData[[#This Row],[DATE]])</f>
        <v>7</v>
      </c>
      <c r="E2678">
        <v>2024</v>
      </c>
      <c r="F2678" t="s">
        <v>163</v>
      </c>
      <c r="G2678" t="str">
        <f>"Q"&amp;ROUNDUP(StockData[[#This Row],[Month Number]]/3,0)</f>
        <v>Q3</v>
      </c>
      <c r="H2678" s="1" t="s">
        <v>2585</v>
      </c>
      <c r="I2678" s="1" t="s">
        <v>1566</v>
      </c>
      <c r="J2678" t="s">
        <v>30</v>
      </c>
      <c r="K2678">
        <v>1588.6</v>
      </c>
      <c r="L2678">
        <v>1594.5</v>
      </c>
      <c r="M2678">
        <v>1570.9</v>
      </c>
      <c r="N2678">
        <v>1594.55</v>
      </c>
      <c r="O2678">
        <v>1579.9</v>
      </c>
      <c r="P2678">
        <v>1577.1</v>
      </c>
      <c r="Q2678">
        <v>1580.31</v>
      </c>
      <c r="R2678">
        <v>2704495</v>
      </c>
      <c r="S2678">
        <v>4273948571.75</v>
      </c>
      <c r="T2678">
        <v>77514</v>
      </c>
      <c r="U2678">
        <v>1858408</v>
      </c>
      <c r="V2678">
        <v>68.72</v>
      </c>
      <c r="W2678" s="3">
        <f>StockData[[#This Row],[CLOSE]]-StockData[[#This Row],[PREV. CLOSE]]</f>
        <v>-17.450000000000045</v>
      </c>
      <c r="X2678" s="2">
        <f>IFERROR((StockData[[#This Row],[CLOSE]]-StockData[[#This Row],[PREV. CLOSE]])/StockData[[#This Row],[PREV. CLOSE]],0)</f>
        <v>-1.0943526386754913E-2</v>
      </c>
      <c r="Y2678" t="str">
        <f>IF(StockData[[#This Row],[Daily Return %]]&gt;0,"Gain",IF(StockData[[#This Row],[Daily Return %]]&lt;0,"Loss","No Change"))</f>
        <v>Loss</v>
      </c>
    </row>
    <row r="2679" spans="1:25" x14ac:dyDescent="0.3">
      <c r="A2679" s="1">
        <v>45496</v>
      </c>
      <c r="B2679" s="1" t="s">
        <v>2727</v>
      </c>
      <c r="C2679" s="1" t="s">
        <v>162</v>
      </c>
      <c r="D2679">
        <f>MONTH(StockData[[#This Row],[DATE]])</f>
        <v>7</v>
      </c>
      <c r="E2679">
        <v>2024</v>
      </c>
      <c r="F2679" t="s">
        <v>163</v>
      </c>
      <c r="G2679" t="str">
        <f>"Q"&amp;ROUNDUP(StockData[[#This Row],[Month Number]]/3,0)</f>
        <v>Q3</v>
      </c>
      <c r="H2679" s="1" t="s">
        <v>2585</v>
      </c>
      <c r="I2679" s="1" t="s">
        <v>1566</v>
      </c>
      <c r="J2679" t="s">
        <v>30</v>
      </c>
      <c r="K2679">
        <v>1574</v>
      </c>
      <c r="L2679">
        <v>1600.8</v>
      </c>
      <c r="M2679">
        <v>1551.1</v>
      </c>
      <c r="N2679">
        <v>1577.1</v>
      </c>
      <c r="O2679">
        <v>1596</v>
      </c>
      <c r="P2679">
        <v>1598.35</v>
      </c>
      <c r="Q2679">
        <v>1581.04</v>
      </c>
      <c r="R2679">
        <v>2907674</v>
      </c>
      <c r="S2679">
        <v>4597157706</v>
      </c>
      <c r="T2679">
        <v>137508</v>
      </c>
      <c r="U2679">
        <v>1746999</v>
      </c>
      <c r="V2679">
        <v>60.08</v>
      </c>
      <c r="W2679" s="3">
        <f>StockData[[#This Row],[CLOSE]]-StockData[[#This Row],[PREV. CLOSE]]</f>
        <v>21.25</v>
      </c>
      <c r="X2679" s="2">
        <f>IFERROR((StockData[[#This Row],[CLOSE]]-StockData[[#This Row],[PREV. CLOSE]])/StockData[[#This Row],[PREV. CLOSE]],0)</f>
        <v>1.3474098028026125E-2</v>
      </c>
      <c r="Y2679" t="str">
        <f>IF(StockData[[#This Row],[Daily Return %]]&gt;0,"Gain",IF(StockData[[#This Row],[Daily Return %]]&lt;0,"Loss","No Change"))</f>
        <v>Gain</v>
      </c>
    </row>
    <row r="2680" spans="1:25" x14ac:dyDescent="0.3">
      <c r="A2680" s="1">
        <v>45497</v>
      </c>
      <c r="B2680" s="1" t="s">
        <v>2728</v>
      </c>
      <c r="C2680" s="1" t="s">
        <v>162</v>
      </c>
      <c r="D2680">
        <f>MONTH(StockData[[#This Row],[DATE]])</f>
        <v>7</v>
      </c>
      <c r="E2680">
        <v>2024</v>
      </c>
      <c r="F2680" t="s">
        <v>163</v>
      </c>
      <c r="G2680" t="str">
        <f>"Q"&amp;ROUNDUP(StockData[[#This Row],[Month Number]]/3,0)</f>
        <v>Q3</v>
      </c>
      <c r="H2680" s="1" t="s">
        <v>2585</v>
      </c>
      <c r="I2680" s="1" t="s">
        <v>1566</v>
      </c>
      <c r="J2680" t="s">
        <v>30</v>
      </c>
      <c r="K2680">
        <v>1594</v>
      </c>
      <c r="L2680">
        <v>1598</v>
      </c>
      <c r="M2680">
        <v>1576.85</v>
      </c>
      <c r="N2680">
        <v>1598.35</v>
      </c>
      <c r="O2680">
        <v>1586</v>
      </c>
      <c r="P2680">
        <v>1583.7</v>
      </c>
      <c r="Q2680">
        <v>1586.33</v>
      </c>
      <c r="R2680">
        <v>2484299</v>
      </c>
      <c r="S2680">
        <v>3940929243.1999998</v>
      </c>
      <c r="T2680">
        <v>92391</v>
      </c>
      <c r="U2680">
        <v>1606544</v>
      </c>
      <c r="V2680">
        <v>64.67</v>
      </c>
      <c r="W2680" s="3">
        <f>StockData[[#This Row],[CLOSE]]-StockData[[#This Row],[PREV. CLOSE]]</f>
        <v>-14.649999999999864</v>
      </c>
      <c r="X2680" s="2">
        <f>IFERROR((StockData[[#This Row],[CLOSE]]-StockData[[#This Row],[PREV. CLOSE]])/StockData[[#This Row],[PREV. CLOSE]],0)</f>
        <v>-9.1657021303218102E-3</v>
      </c>
      <c r="Y2680" t="str">
        <f>IF(StockData[[#This Row],[Daily Return %]]&gt;0,"Gain",IF(StockData[[#This Row],[Daily Return %]]&lt;0,"Loss","No Change"))</f>
        <v>Loss</v>
      </c>
    </row>
    <row r="2681" spans="1:25" x14ac:dyDescent="0.3">
      <c r="A2681" s="1">
        <v>45498</v>
      </c>
      <c r="B2681" s="1" t="s">
        <v>2729</v>
      </c>
      <c r="C2681" s="1" t="s">
        <v>162</v>
      </c>
      <c r="D2681">
        <f>MONTH(StockData[[#This Row],[DATE]])</f>
        <v>7</v>
      </c>
      <c r="E2681">
        <v>2024</v>
      </c>
      <c r="F2681" t="s">
        <v>163</v>
      </c>
      <c r="G2681" t="str">
        <f>"Q"&amp;ROUNDUP(StockData[[#This Row],[Month Number]]/3,0)</f>
        <v>Q3</v>
      </c>
      <c r="H2681" s="1" t="s">
        <v>2585</v>
      </c>
      <c r="I2681" s="1" t="s">
        <v>1566</v>
      </c>
      <c r="J2681" t="s">
        <v>30</v>
      </c>
      <c r="K2681">
        <v>1570</v>
      </c>
      <c r="L2681">
        <v>1594</v>
      </c>
      <c r="M2681">
        <v>1562.85</v>
      </c>
      <c r="N2681">
        <v>1583.7</v>
      </c>
      <c r="O2681">
        <v>1586.5</v>
      </c>
      <c r="P2681">
        <v>1587.6</v>
      </c>
      <c r="Q2681">
        <v>1585.63</v>
      </c>
      <c r="R2681">
        <v>2934731</v>
      </c>
      <c r="S2681">
        <v>4653408233.5500002</v>
      </c>
      <c r="T2681">
        <v>109691</v>
      </c>
      <c r="U2681">
        <v>1902447</v>
      </c>
      <c r="V2681">
        <v>64.83</v>
      </c>
      <c r="W2681" s="3">
        <f>StockData[[#This Row],[CLOSE]]-StockData[[#This Row],[PREV. CLOSE]]</f>
        <v>3.8999999999998636</v>
      </c>
      <c r="X2681" s="2">
        <f>IFERROR((StockData[[#This Row],[CLOSE]]-StockData[[#This Row],[PREV. CLOSE]])/StockData[[#This Row],[PREV. CLOSE]],0)</f>
        <v>2.462587611289931E-3</v>
      </c>
      <c r="Y2681" t="str">
        <f>IF(StockData[[#This Row],[Daily Return %]]&gt;0,"Gain",IF(StockData[[#This Row],[Daily Return %]]&lt;0,"Loss","No Change"))</f>
        <v>Gain</v>
      </c>
    </row>
    <row r="2682" spans="1:25" x14ac:dyDescent="0.3">
      <c r="A2682" s="1">
        <v>45499</v>
      </c>
      <c r="B2682" s="1" t="s">
        <v>2730</v>
      </c>
      <c r="C2682" s="1" t="s">
        <v>162</v>
      </c>
      <c r="D2682">
        <f>MONTH(StockData[[#This Row],[DATE]])</f>
        <v>7</v>
      </c>
      <c r="E2682">
        <v>2024</v>
      </c>
      <c r="F2682" t="s">
        <v>163</v>
      </c>
      <c r="G2682" t="str">
        <f>"Q"&amp;ROUNDUP(StockData[[#This Row],[Month Number]]/3,0)</f>
        <v>Q3</v>
      </c>
      <c r="H2682" s="1" t="s">
        <v>2585</v>
      </c>
      <c r="I2682" s="1" t="s">
        <v>1566</v>
      </c>
      <c r="J2682" t="s">
        <v>30</v>
      </c>
      <c r="K2682">
        <v>1602.8</v>
      </c>
      <c r="L2682">
        <v>1640</v>
      </c>
      <c r="M2682">
        <v>1594</v>
      </c>
      <c r="N2682">
        <v>1587.6</v>
      </c>
      <c r="O2682">
        <v>1638.8</v>
      </c>
      <c r="P2682">
        <v>1635.35</v>
      </c>
      <c r="Q2682">
        <v>1625</v>
      </c>
      <c r="R2682">
        <v>2814159</v>
      </c>
      <c r="S2682">
        <v>4573003827.5</v>
      </c>
      <c r="T2682">
        <v>118711</v>
      </c>
      <c r="U2682">
        <v>1599562</v>
      </c>
      <c r="V2682">
        <v>56.84</v>
      </c>
      <c r="W2682" s="3">
        <f>StockData[[#This Row],[CLOSE]]-StockData[[#This Row],[PREV. CLOSE]]</f>
        <v>47.75</v>
      </c>
      <c r="X2682" s="2">
        <f>IFERROR((StockData[[#This Row],[CLOSE]]-StockData[[#This Row],[PREV. CLOSE]])/StockData[[#This Row],[PREV. CLOSE]],0)</f>
        <v>3.0076845553036032E-2</v>
      </c>
      <c r="Y2682" t="str">
        <f>IF(StockData[[#This Row],[Daily Return %]]&gt;0,"Gain",IF(StockData[[#This Row],[Daily Return %]]&lt;0,"Loss","No Change"))</f>
        <v>Gain</v>
      </c>
    </row>
    <row r="2683" spans="1:25" x14ac:dyDescent="0.3">
      <c r="A2683" s="1">
        <v>45502</v>
      </c>
      <c r="B2683" s="1" t="s">
        <v>2731</v>
      </c>
      <c r="C2683" s="1" t="s">
        <v>162</v>
      </c>
      <c r="D2683">
        <f>MONTH(StockData[[#This Row],[DATE]])</f>
        <v>7</v>
      </c>
      <c r="E2683">
        <v>2024</v>
      </c>
      <c r="F2683" t="s">
        <v>163</v>
      </c>
      <c r="G2683" t="str">
        <f>"Q"&amp;ROUNDUP(StockData[[#This Row],[Month Number]]/3,0)</f>
        <v>Q3</v>
      </c>
      <c r="H2683" s="1" t="s">
        <v>2585</v>
      </c>
      <c r="I2683" s="1" t="s">
        <v>1566</v>
      </c>
      <c r="J2683" t="s">
        <v>30</v>
      </c>
      <c r="K2683">
        <v>1640.2</v>
      </c>
      <c r="L2683">
        <v>1645</v>
      </c>
      <c r="M2683">
        <v>1620</v>
      </c>
      <c r="N2683">
        <v>1635.35</v>
      </c>
      <c r="O2683">
        <v>1628.05</v>
      </c>
      <c r="P2683">
        <v>1632.35</v>
      </c>
      <c r="Q2683">
        <v>1629.09</v>
      </c>
      <c r="R2683">
        <v>1639491</v>
      </c>
      <c r="S2683">
        <v>2670877664.75</v>
      </c>
      <c r="T2683">
        <v>87552</v>
      </c>
      <c r="U2683">
        <v>1093159</v>
      </c>
      <c r="V2683">
        <v>66.680000000000007</v>
      </c>
      <c r="W2683" s="3">
        <f>StockData[[#This Row],[CLOSE]]-StockData[[#This Row],[PREV. CLOSE]]</f>
        <v>-3</v>
      </c>
      <c r="X2683" s="2">
        <f>IFERROR((StockData[[#This Row],[CLOSE]]-StockData[[#This Row],[PREV. CLOSE]])/StockData[[#This Row],[PREV. CLOSE]],0)</f>
        <v>-1.8344696853884492E-3</v>
      </c>
      <c r="Y2683" t="str">
        <f>IF(StockData[[#This Row],[Daily Return %]]&gt;0,"Gain",IF(StockData[[#This Row],[Daily Return %]]&lt;0,"Loss","No Change"))</f>
        <v>Loss</v>
      </c>
    </row>
    <row r="2684" spans="1:25" x14ac:dyDescent="0.3">
      <c r="A2684" s="1">
        <v>45503</v>
      </c>
      <c r="B2684" s="1" t="s">
        <v>2732</v>
      </c>
      <c r="C2684" s="1" t="s">
        <v>162</v>
      </c>
      <c r="D2684">
        <f>MONTH(StockData[[#This Row],[DATE]])</f>
        <v>7</v>
      </c>
      <c r="E2684">
        <v>2024</v>
      </c>
      <c r="F2684" t="s">
        <v>163</v>
      </c>
      <c r="G2684" t="str">
        <f>"Q"&amp;ROUNDUP(StockData[[#This Row],[Month Number]]/3,0)</f>
        <v>Q3</v>
      </c>
      <c r="H2684" s="1" t="s">
        <v>2585</v>
      </c>
      <c r="I2684" s="1" t="s">
        <v>1566</v>
      </c>
      <c r="J2684" t="s">
        <v>30</v>
      </c>
      <c r="K2684">
        <v>1629</v>
      </c>
      <c r="L2684">
        <v>1633</v>
      </c>
      <c r="M2684">
        <v>1618</v>
      </c>
      <c r="N2684">
        <v>1632.35</v>
      </c>
      <c r="O2684">
        <v>1630.15</v>
      </c>
      <c r="P2684">
        <v>1630.25</v>
      </c>
      <c r="Q2684">
        <v>1625.65</v>
      </c>
      <c r="R2684">
        <v>1783877</v>
      </c>
      <c r="S2684">
        <v>2899966633.5999999</v>
      </c>
      <c r="T2684">
        <v>112185</v>
      </c>
      <c r="U2684">
        <v>1244298</v>
      </c>
      <c r="V2684">
        <v>69.75</v>
      </c>
      <c r="W2684" s="3">
        <f>StockData[[#This Row],[CLOSE]]-StockData[[#This Row],[PREV. CLOSE]]</f>
        <v>-2.0999999999999091</v>
      </c>
      <c r="X2684" s="2">
        <f>IFERROR((StockData[[#This Row],[CLOSE]]-StockData[[#This Row],[PREV. CLOSE]])/StockData[[#This Row],[PREV. CLOSE]],0)</f>
        <v>-1.2864888044842768E-3</v>
      </c>
      <c r="Y2684" t="str">
        <f>IF(StockData[[#This Row],[Daily Return %]]&gt;0,"Gain",IF(StockData[[#This Row],[Daily Return %]]&lt;0,"Loss","No Change"))</f>
        <v>Loss</v>
      </c>
    </row>
    <row r="2685" spans="1:25" x14ac:dyDescent="0.3">
      <c r="A2685" s="1">
        <v>45504</v>
      </c>
      <c r="B2685" s="1" t="s">
        <v>2733</v>
      </c>
      <c r="C2685" s="1" t="s">
        <v>162</v>
      </c>
      <c r="D2685">
        <f>MONTH(StockData[[#This Row],[DATE]])</f>
        <v>7</v>
      </c>
      <c r="E2685">
        <v>2024</v>
      </c>
      <c r="F2685" t="s">
        <v>163</v>
      </c>
      <c r="G2685" t="str">
        <f>"Q"&amp;ROUNDUP(StockData[[#This Row],[Month Number]]/3,0)</f>
        <v>Q3</v>
      </c>
      <c r="H2685" s="1" t="s">
        <v>2585</v>
      </c>
      <c r="I2685" s="1" t="s">
        <v>1566</v>
      </c>
      <c r="J2685" t="s">
        <v>30</v>
      </c>
      <c r="K2685">
        <v>1621</v>
      </c>
      <c r="L2685">
        <v>1645</v>
      </c>
      <c r="M2685">
        <v>1619.2</v>
      </c>
      <c r="N2685">
        <v>1630.25</v>
      </c>
      <c r="O2685">
        <v>1640.85</v>
      </c>
      <c r="P2685">
        <v>1642.6</v>
      </c>
      <c r="Q2685">
        <v>1637.39</v>
      </c>
      <c r="R2685">
        <v>1984986</v>
      </c>
      <c r="S2685">
        <v>3250190509.5999999</v>
      </c>
      <c r="T2685">
        <v>130193</v>
      </c>
      <c r="U2685">
        <v>1260317</v>
      </c>
      <c r="V2685">
        <v>63.49</v>
      </c>
      <c r="W2685" s="3">
        <f>StockData[[#This Row],[CLOSE]]-StockData[[#This Row],[PREV. CLOSE]]</f>
        <v>12.349999999999909</v>
      </c>
      <c r="X2685" s="2">
        <f>IFERROR((StockData[[#This Row],[CLOSE]]-StockData[[#This Row],[PREV. CLOSE]])/StockData[[#This Row],[PREV. CLOSE]],0)</f>
        <v>7.575525226192246E-3</v>
      </c>
      <c r="Y2685" t="str">
        <f>IF(StockData[[#This Row],[Daily Return %]]&gt;0,"Gain",IF(StockData[[#This Row],[Daily Return %]]&lt;0,"Loss","No Change"))</f>
        <v>Gain</v>
      </c>
    </row>
    <row r="2686" spans="1:25" x14ac:dyDescent="0.3">
      <c r="A2686" s="1">
        <v>45505</v>
      </c>
      <c r="B2686" s="1" t="s">
        <v>2734</v>
      </c>
      <c r="C2686" s="1" t="s">
        <v>186</v>
      </c>
      <c r="D2686">
        <f>MONTH(StockData[[#This Row],[DATE]])</f>
        <v>8</v>
      </c>
      <c r="E2686">
        <v>2024</v>
      </c>
      <c r="F2686" t="s">
        <v>163</v>
      </c>
      <c r="G2686" t="str">
        <f>"Q"&amp;ROUNDUP(StockData[[#This Row],[Month Number]]/3,0)</f>
        <v>Q3</v>
      </c>
      <c r="H2686" s="1" t="s">
        <v>2585</v>
      </c>
      <c r="I2686" s="1" t="s">
        <v>1566</v>
      </c>
      <c r="J2686" t="s">
        <v>30</v>
      </c>
      <c r="K2686">
        <v>1640.05</v>
      </c>
      <c r="L2686">
        <v>1655.5</v>
      </c>
      <c r="M2686">
        <v>1636.1</v>
      </c>
      <c r="N2686">
        <v>1642.6</v>
      </c>
      <c r="O2686">
        <v>1639.5</v>
      </c>
      <c r="P2686">
        <v>1640.55</v>
      </c>
      <c r="Q2686">
        <v>1643.63</v>
      </c>
      <c r="R2686">
        <v>1785188</v>
      </c>
      <c r="S2686">
        <v>2934190917.8000002</v>
      </c>
      <c r="T2686">
        <v>105718</v>
      </c>
      <c r="U2686">
        <v>1118789</v>
      </c>
      <c r="V2686">
        <v>62.67</v>
      </c>
      <c r="W2686" s="3">
        <f>StockData[[#This Row],[CLOSE]]-StockData[[#This Row],[PREV. CLOSE]]</f>
        <v>-2.0499999999999545</v>
      </c>
      <c r="X2686" s="2">
        <f>IFERROR((StockData[[#This Row],[CLOSE]]-StockData[[#This Row],[PREV. CLOSE]])/StockData[[#This Row],[PREV. CLOSE]],0)</f>
        <v>-1.2480214294411022E-3</v>
      </c>
      <c r="Y2686" t="str">
        <f>IF(StockData[[#This Row],[Daily Return %]]&gt;0,"Gain",IF(StockData[[#This Row],[Daily Return %]]&lt;0,"Loss","No Change"))</f>
        <v>Loss</v>
      </c>
    </row>
    <row r="2687" spans="1:25" x14ac:dyDescent="0.3">
      <c r="A2687" s="1">
        <v>45506</v>
      </c>
      <c r="B2687" s="1" t="s">
        <v>2735</v>
      </c>
      <c r="C2687" s="1" t="s">
        <v>186</v>
      </c>
      <c r="D2687">
        <f>MONTH(StockData[[#This Row],[DATE]])</f>
        <v>8</v>
      </c>
      <c r="E2687">
        <v>2024</v>
      </c>
      <c r="F2687" t="s">
        <v>163</v>
      </c>
      <c r="G2687" t="str">
        <f>"Q"&amp;ROUNDUP(StockData[[#This Row],[Month Number]]/3,0)</f>
        <v>Q3</v>
      </c>
      <c r="H2687" s="1" t="s">
        <v>2585</v>
      </c>
      <c r="I2687" s="1" t="s">
        <v>1566</v>
      </c>
      <c r="J2687" t="s">
        <v>30</v>
      </c>
      <c r="K2687">
        <v>1620.05</v>
      </c>
      <c r="L2687">
        <v>1639</v>
      </c>
      <c r="M2687">
        <v>1601.15</v>
      </c>
      <c r="N2687">
        <v>1640.55</v>
      </c>
      <c r="O2687">
        <v>1605</v>
      </c>
      <c r="P2687">
        <v>1609.3</v>
      </c>
      <c r="Q2687">
        <v>1615.64</v>
      </c>
      <c r="R2687">
        <v>1692851</v>
      </c>
      <c r="S2687">
        <v>2735042921.0999999</v>
      </c>
      <c r="T2687">
        <v>95389</v>
      </c>
      <c r="U2687">
        <v>897635</v>
      </c>
      <c r="V2687">
        <v>53.03</v>
      </c>
      <c r="W2687" s="3">
        <f>StockData[[#This Row],[CLOSE]]-StockData[[#This Row],[PREV. CLOSE]]</f>
        <v>-31.25</v>
      </c>
      <c r="X2687" s="2">
        <f>IFERROR((StockData[[#This Row],[CLOSE]]-StockData[[#This Row],[PREV. CLOSE]])/StockData[[#This Row],[PREV. CLOSE]],0)</f>
        <v>-1.9048489835725824E-2</v>
      </c>
      <c r="Y2687" t="str">
        <f>IF(StockData[[#This Row],[Daily Return %]]&gt;0,"Gain",IF(StockData[[#This Row],[Daily Return %]]&lt;0,"Loss","No Change"))</f>
        <v>Loss</v>
      </c>
    </row>
    <row r="2688" spans="1:25" x14ac:dyDescent="0.3">
      <c r="A2688" s="1">
        <v>45509</v>
      </c>
      <c r="B2688" s="1" t="s">
        <v>2736</v>
      </c>
      <c r="C2688" s="1" t="s">
        <v>186</v>
      </c>
      <c r="D2688">
        <f>MONTH(StockData[[#This Row],[DATE]])</f>
        <v>8</v>
      </c>
      <c r="E2688">
        <v>2024</v>
      </c>
      <c r="F2688" t="s">
        <v>163</v>
      </c>
      <c r="G2688" t="str">
        <f>"Q"&amp;ROUNDUP(StockData[[#This Row],[Month Number]]/3,0)</f>
        <v>Q3</v>
      </c>
      <c r="H2688" s="1" t="s">
        <v>2585</v>
      </c>
      <c r="I2688" s="1" t="s">
        <v>1566</v>
      </c>
      <c r="J2688" t="s">
        <v>30</v>
      </c>
      <c r="K2688">
        <v>1575</v>
      </c>
      <c r="L2688">
        <v>1595.7</v>
      </c>
      <c r="M2688">
        <v>1537</v>
      </c>
      <c r="N2688">
        <v>1609.3</v>
      </c>
      <c r="O2688">
        <v>1557.95</v>
      </c>
      <c r="P2688">
        <v>1562.4</v>
      </c>
      <c r="Q2688">
        <v>1560.9</v>
      </c>
      <c r="R2688">
        <v>3279717</v>
      </c>
      <c r="S2688">
        <v>5119323144.5500002</v>
      </c>
      <c r="T2688">
        <v>153044</v>
      </c>
      <c r="U2688">
        <v>2074700</v>
      </c>
      <c r="V2688">
        <v>63.26</v>
      </c>
      <c r="W2688" s="3">
        <f>StockData[[#This Row],[CLOSE]]-StockData[[#This Row],[PREV. CLOSE]]</f>
        <v>-46.899999999999864</v>
      </c>
      <c r="X2688" s="2">
        <f>IFERROR((StockData[[#This Row],[CLOSE]]-StockData[[#This Row],[PREV. CLOSE]])/StockData[[#This Row],[PREV. CLOSE]],0)</f>
        <v>-2.9143105698129539E-2</v>
      </c>
      <c r="Y2688" t="str">
        <f>IF(StockData[[#This Row],[Daily Return %]]&gt;0,"Gain",IF(StockData[[#This Row],[Daily Return %]]&lt;0,"Loss","No Change"))</f>
        <v>Loss</v>
      </c>
    </row>
    <row r="2689" spans="1:25" x14ac:dyDescent="0.3">
      <c r="A2689" s="1">
        <v>45510</v>
      </c>
      <c r="B2689" s="1" t="s">
        <v>2737</v>
      </c>
      <c r="C2689" s="1" t="s">
        <v>186</v>
      </c>
      <c r="D2689">
        <f>MONTH(StockData[[#This Row],[DATE]])</f>
        <v>8</v>
      </c>
      <c r="E2689">
        <v>2024</v>
      </c>
      <c r="F2689" t="s">
        <v>163</v>
      </c>
      <c r="G2689" t="str">
        <f>"Q"&amp;ROUNDUP(StockData[[#This Row],[Month Number]]/3,0)</f>
        <v>Q3</v>
      </c>
      <c r="H2689" s="1" t="s">
        <v>2585</v>
      </c>
      <c r="I2689" s="1" t="s">
        <v>1566</v>
      </c>
      <c r="J2689" t="s">
        <v>30</v>
      </c>
      <c r="K2689">
        <v>1563</v>
      </c>
      <c r="L2689">
        <v>1605</v>
      </c>
      <c r="M2689">
        <v>1563</v>
      </c>
      <c r="N2689">
        <v>1562.4</v>
      </c>
      <c r="O2689">
        <v>1583</v>
      </c>
      <c r="P2689">
        <v>1582.75</v>
      </c>
      <c r="Q2689">
        <v>1591.48</v>
      </c>
      <c r="R2689">
        <v>2138704</v>
      </c>
      <c r="S2689">
        <v>3403707528.9000001</v>
      </c>
      <c r="T2689">
        <v>133680</v>
      </c>
      <c r="U2689">
        <v>1057396</v>
      </c>
      <c r="V2689">
        <v>49.44</v>
      </c>
      <c r="W2689" s="3">
        <f>StockData[[#This Row],[CLOSE]]-StockData[[#This Row],[PREV. CLOSE]]</f>
        <v>20.349999999999909</v>
      </c>
      <c r="X2689" s="2">
        <f>IFERROR((StockData[[#This Row],[CLOSE]]-StockData[[#This Row],[PREV. CLOSE]])/StockData[[#This Row],[PREV. CLOSE]],0)</f>
        <v>1.3024833589349659E-2</v>
      </c>
      <c r="Y2689" t="str">
        <f>IF(StockData[[#This Row],[Daily Return %]]&gt;0,"Gain",IF(StockData[[#This Row],[Daily Return %]]&lt;0,"Loss","No Change"))</f>
        <v>Gain</v>
      </c>
    </row>
    <row r="2690" spans="1:25" x14ac:dyDescent="0.3">
      <c r="A2690" s="1">
        <v>45511</v>
      </c>
      <c r="B2690" s="1" t="s">
        <v>2738</v>
      </c>
      <c r="C2690" s="1" t="s">
        <v>186</v>
      </c>
      <c r="D2690">
        <f>MONTH(StockData[[#This Row],[DATE]])</f>
        <v>8</v>
      </c>
      <c r="E2690">
        <v>2024</v>
      </c>
      <c r="F2690" t="s">
        <v>163</v>
      </c>
      <c r="G2690" t="str">
        <f>"Q"&amp;ROUNDUP(StockData[[#This Row],[Month Number]]/3,0)</f>
        <v>Q3</v>
      </c>
      <c r="H2690" s="1" t="s">
        <v>2585</v>
      </c>
      <c r="I2690" s="1" t="s">
        <v>1566</v>
      </c>
      <c r="J2690" t="s">
        <v>30</v>
      </c>
      <c r="K2690">
        <v>1605</v>
      </c>
      <c r="L2690">
        <v>1615</v>
      </c>
      <c r="M2690">
        <v>1590</v>
      </c>
      <c r="N2690">
        <v>1582.75</v>
      </c>
      <c r="O2690">
        <v>1598</v>
      </c>
      <c r="P2690">
        <v>1594.6</v>
      </c>
      <c r="Q2690">
        <v>1599.27</v>
      </c>
      <c r="R2690">
        <v>1897787</v>
      </c>
      <c r="S2690">
        <v>3035073860.9499998</v>
      </c>
      <c r="T2690">
        <v>78453</v>
      </c>
      <c r="U2690">
        <v>1147109</v>
      </c>
      <c r="V2690">
        <v>60.44</v>
      </c>
      <c r="W2690" s="3">
        <f>StockData[[#This Row],[CLOSE]]-StockData[[#This Row],[PREV. CLOSE]]</f>
        <v>11.849999999999909</v>
      </c>
      <c r="X2690" s="2">
        <f>IFERROR((StockData[[#This Row],[CLOSE]]-StockData[[#This Row],[PREV. CLOSE]])/StockData[[#This Row],[PREV. CLOSE]],0)</f>
        <v>7.4869688832727276E-3</v>
      </c>
      <c r="Y2690" t="str">
        <f>IF(StockData[[#This Row],[Daily Return %]]&gt;0,"Gain",IF(StockData[[#This Row],[Daily Return %]]&lt;0,"Loss","No Change"))</f>
        <v>Gain</v>
      </c>
    </row>
    <row r="2691" spans="1:25" x14ac:dyDescent="0.3">
      <c r="A2691" s="1">
        <v>45512</v>
      </c>
      <c r="B2691" s="1" t="s">
        <v>2739</v>
      </c>
      <c r="C2691" s="1" t="s">
        <v>186</v>
      </c>
      <c r="D2691">
        <f>MONTH(StockData[[#This Row],[DATE]])</f>
        <v>8</v>
      </c>
      <c r="E2691">
        <v>2024</v>
      </c>
      <c r="F2691" t="s">
        <v>163</v>
      </c>
      <c r="G2691" t="str">
        <f>"Q"&amp;ROUNDUP(StockData[[#This Row],[Month Number]]/3,0)</f>
        <v>Q3</v>
      </c>
      <c r="H2691" s="1" t="s">
        <v>2585</v>
      </c>
      <c r="I2691" s="1" t="s">
        <v>1566</v>
      </c>
      <c r="J2691" t="s">
        <v>30</v>
      </c>
      <c r="K2691">
        <v>1597</v>
      </c>
      <c r="L2691">
        <v>1602</v>
      </c>
      <c r="M2691">
        <v>1554.55</v>
      </c>
      <c r="N2691">
        <v>1594.6</v>
      </c>
      <c r="O2691">
        <v>1558</v>
      </c>
      <c r="P2691">
        <v>1557.85</v>
      </c>
      <c r="Q2691">
        <v>1574.02</v>
      </c>
      <c r="R2691">
        <v>2373805</v>
      </c>
      <c r="S2691">
        <v>3736427385.6500001</v>
      </c>
      <c r="T2691">
        <v>110668</v>
      </c>
      <c r="U2691">
        <v>1378724</v>
      </c>
      <c r="V2691">
        <v>58.08</v>
      </c>
      <c r="W2691" s="3">
        <f>StockData[[#This Row],[CLOSE]]-StockData[[#This Row],[PREV. CLOSE]]</f>
        <v>-36.75</v>
      </c>
      <c r="X2691" s="2">
        <f>IFERROR((StockData[[#This Row],[CLOSE]]-StockData[[#This Row],[PREV. CLOSE]])/StockData[[#This Row],[PREV. CLOSE]],0)</f>
        <v>-2.3046532045654083E-2</v>
      </c>
      <c r="Y2691" t="str">
        <f>IF(StockData[[#This Row],[Daily Return %]]&gt;0,"Gain",IF(StockData[[#This Row],[Daily Return %]]&lt;0,"Loss","No Change"))</f>
        <v>Loss</v>
      </c>
    </row>
    <row r="2692" spans="1:25" x14ac:dyDescent="0.3">
      <c r="A2692" s="1">
        <v>45513</v>
      </c>
      <c r="B2692" s="1" t="s">
        <v>2740</v>
      </c>
      <c r="C2692" s="1" t="s">
        <v>186</v>
      </c>
      <c r="D2692">
        <f>MONTH(StockData[[#This Row],[DATE]])</f>
        <v>8</v>
      </c>
      <c r="E2692">
        <v>2024</v>
      </c>
      <c r="F2692" t="s">
        <v>163</v>
      </c>
      <c r="G2692" t="str">
        <f>"Q"&amp;ROUNDUP(StockData[[#This Row],[Month Number]]/3,0)</f>
        <v>Q3</v>
      </c>
      <c r="H2692" s="1" t="s">
        <v>2585</v>
      </c>
      <c r="I2692" s="1" t="s">
        <v>1566</v>
      </c>
      <c r="J2692" t="s">
        <v>30</v>
      </c>
      <c r="K2692">
        <v>1584.9</v>
      </c>
      <c r="L2692">
        <v>1602</v>
      </c>
      <c r="M2692">
        <v>1575.85</v>
      </c>
      <c r="N2692">
        <v>1557.85</v>
      </c>
      <c r="O2692">
        <v>1589.05</v>
      </c>
      <c r="P2692">
        <v>1589.95</v>
      </c>
      <c r="Q2692">
        <v>1593.85</v>
      </c>
      <c r="R2692">
        <v>2021762</v>
      </c>
      <c r="S2692">
        <v>3222380643.1999998</v>
      </c>
      <c r="T2692">
        <v>136303</v>
      </c>
      <c r="U2692">
        <v>1074751</v>
      </c>
      <c r="V2692">
        <v>53.16</v>
      </c>
      <c r="W2692" s="3">
        <f>StockData[[#This Row],[CLOSE]]-StockData[[#This Row],[PREV. CLOSE]]</f>
        <v>32.100000000000136</v>
      </c>
      <c r="X2692" s="2">
        <f>IFERROR((StockData[[#This Row],[CLOSE]]-StockData[[#This Row],[PREV. CLOSE]])/StockData[[#This Row],[PREV. CLOSE]],0)</f>
        <v>2.0605321436595398E-2</v>
      </c>
      <c r="Y2692" t="str">
        <f>IF(StockData[[#This Row],[Daily Return %]]&gt;0,"Gain",IF(StockData[[#This Row],[Daily Return %]]&lt;0,"Loss","No Change"))</f>
        <v>Gain</v>
      </c>
    </row>
    <row r="2693" spans="1:25" x14ac:dyDescent="0.3">
      <c r="A2693" s="1">
        <v>45516</v>
      </c>
      <c r="B2693" s="1" t="s">
        <v>2741</v>
      </c>
      <c r="C2693" s="1" t="s">
        <v>186</v>
      </c>
      <c r="D2693">
        <f>MONTH(StockData[[#This Row],[DATE]])</f>
        <v>8</v>
      </c>
      <c r="E2693">
        <v>2024</v>
      </c>
      <c r="F2693" t="s">
        <v>163</v>
      </c>
      <c r="G2693" t="str">
        <f>"Q"&amp;ROUNDUP(StockData[[#This Row],[Month Number]]/3,0)</f>
        <v>Q3</v>
      </c>
      <c r="H2693" s="1" t="s">
        <v>2585</v>
      </c>
      <c r="I2693" s="1" t="s">
        <v>1566</v>
      </c>
      <c r="J2693" t="s">
        <v>30</v>
      </c>
      <c r="K2693">
        <v>1590</v>
      </c>
      <c r="L2693">
        <v>1600.5</v>
      </c>
      <c r="M2693">
        <v>1573.85</v>
      </c>
      <c r="N2693">
        <v>1589.95</v>
      </c>
      <c r="O2693">
        <v>1583.25</v>
      </c>
      <c r="P2693">
        <v>1585.25</v>
      </c>
      <c r="Q2693">
        <v>1590.02</v>
      </c>
      <c r="R2693">
        <v>1273739</v>
      </c>
      <c r="S2693">
        <v>2025264965.7</v>
      </c>
      <c r="T2693">
        <v>96709</v>
      </c>
      <c r="U2693">
        <v>745952</v>
      </c>
      <c r="V2693">
        <v>58.56</v>
      </c>
      <c r="W2693" s="3">
        <f>StockData[[#This Row],[CLOSE]]-StockData[[#This Row],[PREV. CLOSE]]</f>
        <v>-4.7000000000000455</v>
      </c>
      <c r="X2693" s="2">
        <f>IFERROR((StockData[[#This Row],[CLOSE]]-StockData[[#This Row],[PREV. CLOSE]])/StockData[[#This Row],[PREV. CLOSE]],0)</f>
        <v>-2.9560678008742698E-3</v>
      </c>
      <c r="Y2693" t="str">
        <f>IF(StockData[[#This Row],[Daily Return %]]&gt;0,"Gain",IF(StockData[[#This Row],[Daily Return %]]&lt;0,"Loss","No Change"))</f>
        <v>Loss</v>
      </c>
    </row>
    <row r="2694" spans="1:25" x14ac:dyDescent="0.3">
      <c r="A2694" s="1">
        <v>45517</v>
      </c>
      <c r="B2694" s="1" t="s">
        <v>2742</v>
      </c>
      <c r="C2694" s="1" t="s">
        <v>186</v>
      </c>
      <c r="D2694">
        <f>MONTH(StockData[[#This Row],[DATE]])</f>
        <v>8</v>
      </c>
      <c r="E2694">
        <v>2024</v>
      </c>
      <c r="F2694" t="s">
        <v>163</v>
      </c>
      <c r="G2694" t="str">
        <f>"Q"&amp;ROUNDUP(StockData[[#This Row],[Month Number]]/3,0)</f>
        <v>Q3</v>
      </c>
      <c r="H2694" s="1" t="s">
        <v>2585</v>
      </c>
      <c r="I2694" s="1" t="s">
        <v>1566</v>
      </c>
      <c r="J2694" t="s">
        <v>30</v>
      </c>
      <c r="K2694">
        <v>1578</v>
      </c>
      <c r="L2694">
        <v>1608.4</v>
      </c>
      <c r="M2694">
        <v>1577.65</v>
      </c>
      <c r="N2694">
        <v>1585.25</v>
      </c>
      <c r="O2694">
        <v>1594</v>
      </c>
      <c r="P2694">
        <v>1592.65</v>
      </c>
      <c r="Q2694">
        <v>1594.35</v>
      </c>
      <c r="R2694">
        <v>1973825</v>
      </c>
      <c r="S2694">
        <v>3146966163.8499999</v>
      </c>
      <c r="T2694">
        <v>120834</v>
      </c>
      <c r="U2694">
        <v>1187265</v>
      </c>
      <c r="V2694">
        <v>60.15</v>
      </c>
      <c r="W2694" s="3">
        <f>StockData[[#This Row],[CLOSE]]-StockData[[#This Row],[PREV. CLOSE]]</f>
        <v>7.4000000000000909</v>
      </c>
      <c r="X2694" s="2">
        <f>IFERROR((StockData[[#This Row],[CLOSE]]-StockData[[#This Row],[PREV. CLOSE]])/StockData[[#This Row],[PREV. CLOSE]],0)</f>
        <v>4.6680334332124844E-3</v>
      </c>
      <c r="Y2694" t="str">
        <f>IF(StockData[[#This Row],[Daily Return %]]&gt;0,"Gain",IF(StockData[[#This Row],[Daily Return %]]&lt;0,"Loss","No Change"))</f>
        <v>Gain</v>
      </c>
    </row>
    <row r="2695" spans="1:25" x14ac:dyDescent="0.3">
      <c r="A2695" s="1">
        <v>45518</v>
      </c>
      <c r="B2695" s="1" t="s">
        <v>2743</v>
      </c>
      <c r="C2695" s="1" t="s">
        <v>186</v>
      </c>
      <c r="D2695">
        <f>MONTH(StockData[[#This Row],[DATE]])</f>
        <v>8</v>
      </c>
      <c r="E2695">
        <v>2024</v>
      </c>
      <c r="F2695" t="s">
        <v>163</v>
      </c>
      <c r="G2695" t="str">
        <f>"Q"&amp;ROUNDUP(StockData[[#This Row],[Month Number]]/3,0)</f>
        <v>Q3</v>
      </c>
      <c r="H2695" s="1" t="s">
        <v>2585</v>
      </c>
      <c r="I2695" s="1" t="s">
        <v>1566</v>
      </c>
      <c r="J2695" t="s">
        <v>30</v>
      </c>
      <c r="K2695">
        <v>1600.1</v>
      </c>
      <c r="L2695">
        <v>1629.75</v>
      </c>
      <c r="M2695">
        <v>1598.25</v>
      </c>
      <c r="N2695">
        <v>1592.65</v>
      </c>
      <c r="O2695">
        <v>1623.9</v>
      </c>
      <c r="P2695">
        <v>1626.15</v>
      </c>
      <c r="Q2695">
        <v>1614.49</v>
      </c>
      <c r="R2695">
        <v>3932148</v>
      </c>
      <c r="S2695">
        <v>6348429631.1000004</v>
      </c>
      <c r="T2695">
        <v>119652</v>
      </c>
      <c r="U2695">
        <v>2579395</v>
      </c>
      <c r="V2695">
        <v>65.599999999999994</v>
      </c>
      <c r="W2695" s="3">
        <f>StockData[[#This Row],[CLOSE]]-StockData[[#This Row],[PREV. CLOSE]]</f>
        <v>33.5</v>
      </c>
      <c r="X2695" s="2">
        <f>IFERROR((StockData[[#This Row],[CLOSE]]-StockData[[#This Row],[PREV. CLOSE]])/StockData[[#This Row],[PREV. CLOSE]],0)</f>
        <v>2.1034125514080307E-2</v>
      </c>
      <c r="Y2695" t="str">
        <f>IF(StockData[[#This Row],[Daily Return %]]&gt;0,"Gain",IF(StockData[[#This Row],[Daily Return %]]&lt;0,"Loss","No Change"))</f>
        <v>Gain</v>
      </c>
    </row>
    <row r="2696" spans="1:25" x14ac:dyDescent="0.3">
      <c r="A2696" s="1">
        <v>45520</v>
      </c>
      <c r="B2696" s="1" t="s">
        <v>2744</v>
      </c>
      <c r="C2696" s="1" t="s">
        <v>186</v>
      </c>
      <c r="D2696">
        <f>MONTH(StockData[[#This Row],[DATE]])</f>
        <v>8</v>
      </c>
      <c r="E2696">
        <v>2024</v>
      </c>
      <c r="F2696" t="s">
        <v>163</v>
      </c>
      <c r="G2696" t="str">
        <f>"Q"&amp;ROUNDUP(StockData[[#This Row],[Month Number]]/3,0)</f>
        <v>Q3</v>
      </c>
      <c r="H2696" s="1" t="s">
        <v>2585</v>
      </c>
      <c r="I2696" s="1" t="s">
        <v>1566</v>
      </c>
      <c r="J2696" t="s">
        <v>30</v>
      </c>
      <c r="K2696">
        <v>1635</v>
      </c>
      <c r="L2696">
        <v>1674</v>
      </c>
      <c r="M2696">
        <v>1632.7</v>
      </c>
      <c r="N2696">
        <v>1626.15</v>
      </c>
      <c r="O2696">
        <v>1668.7</v>
      </c>
      <c r="P2696">
        <v>1668.25</v>
      </c>
      <c r="Q2696">
        <v>1657.02</v>
      </c>
      <c r="R2696">
        <v>3101056</v>
      </c>
      <c r="S2696">
        <v>5138498722.6000004</v>
      </c>
      <c r="T2696">
        <v>155943</v>
      </c>
      <c r="U2696">
        <v>1526687</v>
      </c>
      <c r="V2696">
        <v>49.23</v>
      </c>
      <c r="W2696" s="3">
        <f>StockData[[#This Row],[CLOSE]]-StockData[[#This Row],[PREV. CLOSE]]</f>
        <v>42.099999999999909</v>
      </c>
      <c r="X2696" s="2">
        <f>IFERROR((StockData[[#This Row],[CLOSE]]-StockData[[#This Row],[PREV. CLOSE]])/StockData[[#This Row],[PREV. CLOSE]],0)</f>
        <v>2.5889370599268154E-2</v>
      </c>
      <c r="Y2696" t="str">
        <f>IF(StockData[[#This Row],[Daily Return %]]&gt;0,"Gain",IF(StockData[[#This Row],[Daily Return %]]&lt;0,"Loss","No Change"))</f>
        <v>Gain</v>
      </c>
    </row>
    <row r="2697" spans="1:25" x14ac:dyDescent="0.3">
      <c r="A2697" s="1">
        <v>45523</v>
      </c>
      <c r="B2697" s="1" t="s">
        <v>2745</v>
      </c>
      <c r="C2697" s="1" t="s">
        <v>186</v>
      </c>
      <c r="D2697">
        <f>MONTH(StockData[[#This Row],[DATE]])</f>
        <v>8</v>
      </c>
      <c r="E2697">
        <v>2024</v>
      </c>
      <c r="F2697" t="s">
        <v>163</v>
      </c>
      <c r="G2697" t="str">
        <f>"Q"&amp;ROUNDUP(StockData[[#This Row],[Month Number]]/3,0)</f>
        <v>Q3</v>
      </c>
      <c r="H2697" s="1" t="s">
        <v>2585</v>
      </c>
      <c r="I2697" s="1" t="s">
        <v>1566</v>
      </c>
      <c r="J2697" t="s">
        <v>30</v>
      </c>
      <c r="K2697">
        <v>1665</v>
      </c>
      <c r="L2697">
        <v>1685</v>
      </c>
      <c r="M2697">
        <v>1659.05</v>
      </c>
      <c r="N2697">
        <v>1668.25</v>
      </c>
      <c r="O2697">
        <v>1677.2</v>
      </c>
      <c r="P2697">
        <v>1678.5</v>
      </c>
      <c r="Q2697">
        <v>1674.01</v>
      </c>
      <c r="R2697">
        <v>1631947</v>
      </c>
      <c r="S2697">
        <v>2731900621.0999999</v>
      </c>
      <c r="T2697">
        <v>68733</v>
      </c>
      <c r="U2697">
        <v>1008521</v>
      </c>
      <c r="V2697">
        <v>61.8</v>
      </c>
      <c r="W2697" s="3">
        <f>StockData[[#This Row],[CLOSE]]-StockData[[#This Row],[PREV. CLOSE]]</f>
        <v>10.25</v>
      </c>
      <c r="X2697" s="2">
        <f>IFERROR((StockData[[#This Row],[CLOSE]]-StockData[[#This Row],[PREV. CLOSE]])/StockData[[#This Row],[PREV. CLOSE]],0)</f>
        <v>6.1441630451071483E-3</v>
      </c>
      <c r="Y2697" t="str">
        <f>IF(StockData[[#This Row],[Daily Return %]]&gt;0,"Gain",IF(StockData[[#This Row],[Daily Return %]]&lt;0,"Loss","No Change"))</f>
        <v>Gain</v>
      </c>
    </row>
    <row r="2698" spans="1:25" x14ac:dyDescent="0.3">
      <c r="A2698" s="1">
        <v>45524</v>
      </c>
      <c r="B2698" s="1" t="s">
        <v>2746</v>
      </c>
      <c r="C2698" s="1" t="s">
        <v>186</v>
      </c>
      <c r="D2698">
        <f>MONTH(StockData[[#This Row],[DATE]])</f>
        <v>8</v>
      </c>
      <c r="E2698">
        <v>2024</v>
      </c>
      <c r="F2698" t="s">
        <v>163</v>
      </c>
      <c r="G2698" t="str">
        <f>"Q"&amp;ROUNDUP(StockData[[#This Row],[Month Number]]/3,0)</f>
        <v>Q3</v>
      </c>
      <c r="H2698" s="1" t="s">
        <v>2585</v>
      </c>
      <c r="I2698" s="1" t="s">
        <v>1566</v>
      </c>
      <c r="J2698" t="s">
        <v>30</v>
      </c>
      <c r="K2698">
        <v>1680</v>
      </c>
      <c r="L2698">
        <v>1695.05</v>
      </c>
      <c r="M2698">
        <v>1669.2</v>
      </c>
      <c r="N2698">
        <v>1678.5</v>
      </c>
      <c r="O2698">
        <v>1688.65</v>
      </c>
      <c r="P2698">
        <v>1686.75</v>
      </c>
      <c r="Q2698">
        <v>1681.8</v>
      </c>
      <c r="R2698">
        <v>2786109</v>
      </c>
      <c r="S2698">
        <v>4685688913.8500004</v>
      </c>
      <c r="T2698">
        <v>87014</v>
      </c>
      <c r="U2698">
        <v>2130591</v>
      </c>
      <c r="V2698">
        <v>76.47</v>
      </c>
      <c r="W2698" s="3">
        <f>StockData[[#This Row],[CLOSE]]-StockData[[#This Row],[PREV. CLOSE]]</f>
        <v>8.25</v>
      </c>
      <c r="X2698" s="2">
        <f>IFERROR((StockData[[#This Row],[CLOSE]]-StockData[[#This Row],[PREV. CLOSE]])/StockData[[#This Row],[PREV. CLOSE]],0)</f>
        <v>4.9151027703306528E-3</v>
      </c>
      <c r="Y2698" t="str">
        <f>IF(StockData[[#This Row],[Daily Return %]]&gt;0,"Gain",IF(StockData[[#This Row],[Daily Return %]]&lt;0,"Loss","No Change"))</f>
        <v>Gain</v>
      </c>
    </row>
    <row r="2699" spans="1:25" x14ac:dyDescent="0.3">
      <c r="A2699" s="1">
        <v>45525</v>
      </c>
      <c r="B2699" s="1" t="s">
        <v>2747</v>
      </c>
      <c r="C2699" s="1" t="s">
        <v>186</v>
      </c>
      <c r="D2699">
        <f>MONTH(StockData[[#This Row],[DATE]])</f>
        <v>8</v>
      </c>
      <c r="E2699">
        <v>2024</v>
      </c>
      <c r="F2699" t="s">
        <v>163</v>
      </c>
      <c r="G2699" t="str">
        <f>"Q"&amp;ROUNDUP(StockData[[#This Row],[Month Number]]/3,0)</f>
        <v>Q3</v>
      </c>
      <c r="H2699" s="1" t="s">
        <v>2585</v>
      </c>
      <c r="I2699" s="1" t="s">
        <v>1566</v>
      </c>
      <c r="J2699" t="s">
        <v>30</v>
      </c>
      <c r="K2699">
        <v>1686</v>
      </c>
      <c r="L2699">
        <v>1688.85</v>
      </c>
      <c r="M2699">
        <v>1673.75</v>
      </c>
      <c r="N2699">
        <v>1686.75</v>
      </c>
      <c r="O2699">
        <v>1679</v>
      </c>
      <c r="P2699">
        <v>1677.25</v>
      </c>
      <c r="Q2699">
        <v>1678.49</v>
      </c>
      <c r="R2699">
        <v>1410370</v>
      </c>
      <c r="S2699">
        <v>2367289464.25</v>
      </c>
      <c r="T2699">
        <v>72539</v>
      </c>
      <c r="U2699">
        <v>1012067</v>
      </c>
      <c r="V2699">
        <v>71.760000000000005</v>
      </c>
      <c r="W2699" s="3">
        <f>StockData[[#This Row],[CLOSE]]-StockData[[#This Row],[PREV. CLOSE]]</f>
        <v>-9.5</v>
      </c>
      <c r="X2699" s="2">
        <f>IFERROR((StockData[[#This Row],[CLOSE]]-StockData[[#This Row],[PREV. CLOSE]])/StockData[[#This Row],[PREV. CLOSE]],0)</f>
        <v>-5.6321327997628573E-3</v>
      </c>
      <c r="Y2699" t="str">
        <f>IF(StockData[[#This Row],[Daily Return %]]&gt;0,"Gain",IF(StockData[[#This Row],[Daily Return %]]&lt;0,"Loss","No Change"))</f>
        <v>Loss</v>
      </c>
    </row>
    <row r="2700" spans="1:25" x14ac:dyDescent="0.3">
      <c r="A2700" s="1">
        <v>45526</v>
      </c>
      <c r="B2700" s="1" t="s">
        <v>2748</v>
      </c>
      <c r="C2700" s="1" t="s">
        <v>186</v>
      </c>
      <c r="D2700">
        <f>MONTH(StockData[[#This Row],[DATE]])</f>
        <v>8</v>
      </c>
      <c r="E2700">
        <v>2024</v>
      </c>
      <c r="F2700" t="s">
        <v>163</v>
      </c>
      <c r="G2700" t="str">
        <f>"Q"&amp;ROUNDUP(StockData[[#This Row],[Month Number]]/3,0)</f>
        <v>Q3</v>
      </c>
      <c r="H2700" s="1" t="s">
        <v>2585</v>
      </c>
      <c r="I2700" s="1" t="s">
        <v>1566</v>
      </c>
      <c r="J2700" t="s">
        <v>30</v>
      </c>
      <c r="K2700">
        <v>1687</v>
      </c>
      <c r="L2700">
        <v>1687</v>
      </c>
      <c r="M2700">
        <v>1673</v>
      </c>
      <c r="N2700">
        <v>1677.25</v>
      </c>
      <c r="O2700">
        <v>1675</v>
      </c>
      <c r="P2700">
        <v>1676.15</v>
      </c>
      <c r="Q2700">
        <v>1678.52</v>
      </c>
      <c r="R2700">
        <v>1749127</v>
      </c>
      <c r="S2700">
        <v>2935942084.0999999</v>
      </c>
      <c r="T2700">
        <v>108937</v>
      </c>
      <c r="U2700">
        <v>1193186</v>
      </c>
      <c r="V2700">
        <v>68.22</v>
      </c>
      <c r="W2700" s="3">
        <f>StockData[[#This Row],[CLOSE]]-StockData[[#This Row],[PREV. CLOSE]]</f>
        <v>-1.0999999999999091</v>
      </c>
      <c r="X2700" s="2">
        <f>IFERROR((StockData[[#This Row],[CLOSE]]-StockData[[#This Row],[PREV. CLOSE]])/StockData[[#This Row],[PREV. CLOSE]],0)</f>
        <v>-6.5583544492467372E-4</v>
      </c>
      <c r="Y2700" t="str">
        <f>IF(StockData[[#This Row],[Daily Return %]]&gt;0,"Gain",IF(StockData[[#This Row],[Daily Return %]]&lt;0,"Loss","No Change"))</f>
        <v>Loss</v>
      </c>
    </row>
    <row r="2701" spans="1:25" x14ac:dyDescent="0.3">
      <c r="A2701" s="1">
        <v>45527</v>
      </c>
      <c r="B2701" s="1" t="s">
        <v>2749</v>
      </c>
      <c r="C2701" s="1" t="s">
        <v>186</v>
      </c>
      <c r="D2701">
        <f>MONTH(StockData[[#This Row],[DATE]])</f>
        <v>8</v>
      </c>
      <c r="E2701">
        <v>2024</v>
      </c>
      <c r="F2701" t="s">
        <v>163</v>
      </c>
      <c r="G2701" t="str">
        <f>"Q"&amp;ROUNDUP(StockData[[#This Row],[Month Number]]/3,0)</f>
        <v>Q3</v>
      </c>
      <c r="H2701" s="1" t="s">
        <v>2585</v>
      </c>
      <c r="I2701" s="1" t="s">
        <v>1566</v>
      </c>
      <c r="J2701" t="s">
        <v>30</v>
      </c>
      <c r="K2701">
        <v>1676.05</v>
      </c>
      <c r="L2701">
        <v>1685.95</v>
      </c>
      <c r="M2701">
        <v>1657.15</v>
      </c>
      <c r="N2701">
        <v>1676.15</v>
      </c>
      <c r="O2701">
        <v>1662.9</v>
      </c>
      <c r="P2701">
        <v>1661.45</v>
      </c>
      <c r="Q2701">
        <v>1667.32</v>
      </c>
      <c r="R2701">
        <v>2158185</v>
      </c>
      <c r="S2701">
        <v>3598384728.9000001</v>
      </c>
      <c r="T2701">
        <v>122406</v>
      </c>
      <c r="U2701">
        <v>1459740</v>
      </c>
      <c r="V2701">
        <v>67.64</v>
      </c>
      <c r="W2701" s="3">
        <f>StockData[[#This Row],[CLOSE]]-StockData[[#This Row],[PREV. CLOSE]]</f>
        <v>-14.700000000000045</v>
      </c>
      <c r="X2701" s="2">
        <f>IFERROR((StockData[[#This Row],[CLOSE]]-StockData[[#This Row],[PREV. CLOSE]])/StockData[[#This Row],[PREV. CLOSE]],0)</f>
        <v>-8.7700981415744679E-3</v>
      </c>
      <c r="Y2701" t="str">
        <f>IF(StockData[[#This Row],[Daily Return %]]&gt;0,"Gain",IF(StockData[[#This Row],[Daily Return %]]&lt;0,"Loss","No Change"))</f>
        <v>Loss</v>
      </c>
    </row>
    <row r="2702" spans="1:25" x14ac:dyDescent="0.3">
      <c r="A2702" s="1">
        <v>45530</v>
      </c>
      <c r="B2702" s="1" t="s">
        <v>2750</v>
      </c>
      <c r="C2702" s="1" t="s">
        <v>186</v>
      </c>
      <c r="D2702">
        <f>MONTH(StockData[[#This Row],[DATE]])</f>
        <v>8</v>
      </c>
      <c r="E2702">
        <v>2024</v>
      </c>
      <c r="F2702" t="s">
        <v>163</v>
      </c>
      <c r="G2702" t="str">
        <f>"Q"&amp;ROUNDUP(StockData[[#This Row],[Month Number]]/3,0)</f>
        <v>Q3</v>
      </c>
      <c r="H2702" s="1" t="s">
        <v>2585</v>
      </c>
      <c r="I2702" s="1" t="s">
        <v>1566</v>
      </c>
      <c r="J2702" t="s">
        <v>30</v>
      </c>
      <c r="K2702">
        <v>1671</v>
      </c>
      <c r="L2702">
        <v>1734</v>
      </c>
      <c r="M2702">
        <v>1667.1</v>
      </c>
      <c r="N2702">
        <v>1661.45</v>
      </c>
      <c r="O2702">
        <v>1731.95</v>
      </c>
      <c r="P2702">
        <v>1719.45</v>
      </c>
      <c r="Q2702">
        <v>1704.59</v>
      </c>
      <c r="R2702">
        <v>2672708</v>
      </c>
      <c r="S2702">
        <v>4555872150.3000002</v>
      </c>
      <c r="T2702">
        <v>114075</v>
      </c>
      <c r="U2702">
        <v>1287563</v>
      </c>
      <c r="V2702">
        <v>48.17</v>
      </c>
      <c r="W2702" s="3">
        <f>StockData[[#This Row],[CLOSE]]-StockData[[#This Row],[PREV. CLOSE]]</f>
        <v>58</v>
      </c>
      <c r="X2702" s="2">
        <f>IFERROR((StockData[[#This Row],[CLOSE]]-StockData[[#This Row],[PREV. CLOSE]])/StockData[[#This Row],[PREV. CLOSE]],0)</f>
        <v>3.4909266002588098E-2</v>
      </c>
      <c r="Y2702" t="str">
        <f>IF(StockData[[#This Row],[Daily Return %]]&gt;0,"Gain",IF(StockData[[#This Row],[Daily Return %]]&lt;0,"Loss","No Change"))</f>
        <v>Gain</v>
      </c>
    </row>
    <row r="2703" spans="1:25" x14ac:dyDescent="0.3">
      <c r="A2703" s="1">
        <v>45531</v>
      </c>
      <c r="B2703" s="1" t="s">
        <v>2751</v>
      </c>
      <c r="C2703" s="1" t="s">
        <v>186</v>
      </c>
      <c r="D2703">
        <f>MONTH(StockData[[#This Row],[DATE]])</f>
        <v>8</v>
      </c>
      <c r="E2703">
        <v>2024</v>
      </c>
      <c r="F2703" t="s">
        <v>163</v>
      </c>
      <c r="G2703" t="str">
        <f>"Q"&amp;ROUNDUP(StockData[[#This Row],[Month Number]]/3,0)</f>
        <v>Q3</v>
      </c>
      <c r="H2703" s="1" t="s">
        <v>2585</v>
      </c>
      <c r="I2703" s="1" t="s">
        <v>1566</v>
      </c>
      <c r="J2703" t="s">
        <v>30</v>
      </c>
      <c r="K2703">
        <v>1725.85</v>
      </c>
      <c r="L2703">
        <v>1756.85</v>
      </c>
      <c r="M2703">
        <v>1705.1</v>
      </c>
      <c r="N2703">
        <v>1719.45</v>
      </c>
      <c r="O2703">
        <v>1706</v>
      </c>
      <c r="P2703">
        <v>1711.6</v>
      </c>
      <c r="Q2703">
        <v>1729.29</v>
      </c>
      <c r="R2703">
        <v>3556487</v>
      </c>
      <c r="S2703">
        <v>6150206994.9499998</v>
      </c>
      <c r="T2703">
        <v>157952</v>
      </c>
      <c r="U2703">
        <v>1217190</v>
      </c>
      <c r="V2703">
        <v>34.22</v>
      </c>
      <c r="W2703" s="3">
        <f>StockData[[#This Row],[CLOSE]]-StockData[[#This Row],[PREV. CLOSE]]</f>
        <v>-7.8500000000001364</v>
      </c>
      <c r="X2703" s="2">
        <f>IFERROR((StockData[[#This Row],[CLOSE]]-StockData[[#This Row],[PREV. CLOSE]])/StockData[[#This Row],[PREV. CLOSE]],0)</f>
        <v>-4.5654133589229902E-3</v>
      </c>
      <c r="Y2703" t="str">
        <f>IF(StockData[[#This Row],[Daily Return %]]&gt;0,"Gain",IF(StockData[[#This Row],[Daily Return %]]&lt;0,"Loss","No Change"))</f>
        <v>Loss</v>
      </c>
    </row>
    <row r="2704" spans="1:25" x14ac:dyDescent="0.3">
      <c r="A2704" s="1">
        <v>45532</v>
      </c>
      <c r="B2704" s="1" t="s">
        <v>2752</v>
      </c>
      <c r="C2704" s="1" t="s">
        <v>186</v>
      </c>
      <c r="D2704">
        <f>MONTH(StockData[[#This Row],[DATE]])</f>
        <v>8</v>
      </c>
      <c r="E2704">
        <v>2024</v>
      </c>
      <c r="F2704" t="s">
        <v>163</v>
      </c>
      <c r="G2704" t="str">
        <f>"Q"&amp;ROUNDUP(StockData[[#This Row],[Month Number]]/3,0)</f>
        <v>Q3</v>
      </c>
      <c r="H2704" s="1" t="s">
        <v>2585</v>
      </c>
      <c r="I2704" s="1" t="s">
        <v>1566</v>
      </c>
      <c r="J2704" t="s">
        <v>30</v>
      </c>
      <c r="K2704">
        <v>1712.55</v>
      </c>
      <c r="L2704">
        <v>1737.75</v>
      </c>
      <c r="M2704">
        <v>1693.05</v>
      </c>
      <c r="N2704">
        <v>1711.6</v>
      </c>
      <c r="O2704">
        <v>1714</v>
      </c>
      <c r="P2704">
        <v>1719.45</v>
      </c>
      <c r="Q2704">
        <v>1724.11</v>
      </c>
      <c r="R2704">
        <v>2516461</v>
      </c>
      <c r="S2704">
        <v>4338661403.8999996</v>
      </c>
      <c r="T2704">
        <v>83998</v>
      </c>
      <c r="U2704">
        <v>1368577</v>
      </c>
      <c r="V2704">
        <v>54.38</v>
      </c>
      <c r="W2704" s="3">
        <f>StockData[[#This Row],[CLOSE]]-StockData[[#This Row],[PREV. CLOSE]]</f>
        <v>7.8500000000001364</v>
      </c>
      <c r="X2704" s="2">
        <f>IFERROR((StockData[[#This Row],[CLOSE]]-StockData[[#This Row],[PREV. CLOSE]])/StockData[[#This Row],[PREV. CLOSE]],0)</f>
        <v>4.586351951390592E-3</v>
      </c>
      <c r="Y2704" t="str">
        <f>IF(StockData[[#This Row],[Daily Return %]]&gt;0,"Gain",IF(StockData[[#This Row],[Daily Return %]]&lt;0,"Loss","No Change"))</f>
        <v>Gain</v>
      </c>
    </row>
    <row r="2705" spans="1:25" x14ac:dyDescent="0.3">
      <c r="A2705" s="1">
        <v>45533</v>
      </c>
      <c r="B2705" s="1" t="s">
        <v>2753</v>
      </c>
      <c r="C2705" s="1" t="s">
        <v>186</v>
      </c>
      <c r="D2705">
        <f>MONTH(StockData[[#This Row],[DATE]])</f>
        <v>8</v>
      </c>
      <c r="E2705">
        <v>2024</v>
      </c>
      <c r="F2705" t="s">
        <v>163</v>
      </c>
      <c r="G2705" t="str">
        <f>"Q"&amp;ROUNDUP(StockData[[#This Row],[Month Number]]/3,0)</f>
        <v>Q3</v>
      </c>
      <c r="H2705" s="1" t="s">
        <v>2585</v>
      </c>
      <c r="I2705" s="1" t="s">
        <v>1566</v>
      </c>
      <c r="J2705" t="s">
        <v>30</v>
      </c>
      <c r="K2705">
        <v>1714</v>
      </c>
      <c r="L2705">
        <v>1756</v>
      </c>
      <c r="M2705">
        <v>1697.25</v>
      </c>
      <c r="N2705">
        <v>1719.45</v>
      </c>
      <c r="O2705">
        <v>1750.45</v>
      </c>
      <c r="P2705">
        <v>1751.85</v>
      </c>
      <c r="Q2705">
        <v>1743.29</v>
      </c>
      <c r="R2705">
        <v>5112407</v>
      </c>
      <c r="S2705">
        <v>8912413845.3500004</v>
      </c>
      <c r="T2705">
        <v>204310</v>
      </c>
      <c r="U2705">
        <v>2763465</v>
      </c>
      <c r="V2705">
        <v>54.05</v>
      </c>
      <c r="W2705" s="3">
        <f>StockData[[#This Row],[CLOSE]]-StockData[[#This Row],[PREV. CLOSE]]</f>
        <v>32.399999999999864</v>
      </c>
      <c r="X2705" s="2">
        <f>IFERROR((StockData[[#This Row],[CLOSE]]-StockData[[#This Row],[PREV. CLOSE]])/StockData[[#This Row],[PREV. CLOSE]],0)</f>
        <v>1.884323475529958E-2</v>
      </c>
      <c r="Y2705" t="str">
        <f>IF(StockData[[#This Row],[Daily Return %]]&gt;0,"Gain",IF(StockData[[#This Row],[Daily Return %]]&lt;0,"Loss","No Change"))</f>
        <v>Gain</v>
      </c>
    </row>
    <row r="2706" spans="1:25" x14ac:dyDescent="0.3">
      <c r="A2706" s="1">
        <v>45534</v>
      </c>
      <c r="B2706" s="1" t="s">
        <v>2754</v>
      </c>
      <c r="C2706" s="1" t="s">
        <v>186</v>
      </c>
      <c r="D2706">
        <f>MONTH(StockData[[#This Row],[DATE]])</f>
        <v>8</v>
      </c>
      <c r="E2706">
        <v>2024</v>
      </c>
      <c r="F2706" t="s">
        <v>163</v>
      </c>
      <c r="G2706" t="str">
        <f>"Q"&amp;ROUNDUP(StockData[[#This Row],[Month Number]]/3,0)</f>
        <v>Q3</v>
      </c>
      <c r="H2706" s="1" t="s">
        <v>2585</v>
      </c>
      <c r="I2706" s="1" t="s">
        <v>1566</v>
      </c>
      <c r="J2706" t="s">
        <v>30</v>
      </c>
      <c r="K2706">
        <v>1751.85</v>
      </c>
      <c r="L2706">
        <v>1766.3</v>
      </c>
      <c r="M2706">
        <v>1742.2</v>
      </c>
      <c r="N2706">
        <v>1751.85</v>
      </c>
      <c r="O2706">
        <v>1749.1</v>
      </c>
      <c r="P2706">
        <v>1753.25</v>
      </c>
      <c r="Q2706">
        <v>1754.62</v>
      </c>
      <c r="R2706">
        <v>4792561</v>
      </c>
      <c r="S2706">
        <v>8409117094.0500002</v>
      </c>
      <c r="T2706">
        <v>138406</v>
      </c>
      <c r="U2706">
        <v>3052364</v>
      </c>
      <c r="V2706">
        <v>63.69</v>
      </c>
      <c r="W2706" s="3">
        <f>StockData[[#This Row],[CLOSE]]-StockData[[#This Row],[PREV. CLOSE]]</f>
        <v>1.4000000000000909</v>
      </c>
      <c r="X2706" s="2">
        <f>IFERROR((StockData[[#This Row],[CLOSE]]-StockData[[#This Row],[PREV. CLOSE]])/StockData[[#This Row],[PREV. CLOSE]],0)</f>
        <v>7.9915517881102324E-4</v>
      </c>
      <c r="Y2706" t="str">
        <f>IF(StockData[[#This Row],[Daily Return %]]&gt;0,"Gain",IF(StockData[[#This Row],[Daily Return %]]&lt;0,"Loss","No Change"))</f>
        <v>Gain</v>
      </c>
    </row>
    <row r="2707" spans="1:25" x14ac:dyDescent="0.3">
      <c r="A2707" s="1">
        <v>45537</v>
      </c>
      <c r="B2707" s="1" t="s">
        <v>2755</v>
      </c>
      <c r="C2707" s="1" t="s">
        <v>208</v>
      </c>
      <c r="D2707">
        <f>MONTH(StockData[[#This Row],[DATE]])</f>
        <v>9</v>
      </c>
      <c r="E2707">
        <v>2024</v>
      </c>
      <c r="F2707" t="s">
        <v>163</v>
      </c>
      <c r="G2707" t="str">
        <f>"Q"&amp;ROUNDUP(StockData[[#This Row],[Month Number]]/3,0)</f>
        <v>Q3</v>
      </c>
      <c r="H2707" s="1" t="s">
        <v>2585</v>
      </c>
      <c r="I2707" s="1" t="s">
        <v>1566</v>
      </c>
      <c r="J2707" t="s">
        <v>30</v>
      </c>
      <c r="K2707">
        <v>1764.2</v>
      </c>
      <c r="L2707">
        <v>1812</v>
      </c>
      <c r="M2707">
        <v>1760</v>
      </c>
      <c r="N2707">
        <v>1753.25</v>
      </c>
      <c r="O2707">
        <v>1800</v>
      </c>
      <c r="P2707">
        <v>1806.65</v>
      </c>
      <c r="Q2707">
        <v>1795.29</v>
      </c>
      <c r="R2707">
        <v>4445349</v>
      </c>
      <c r="S2707">
        <v>7980704030.9499998</v>
      </c>
      <c r="T2707">
        <v>171323</v>
      </c>
      <c r="U2707">
        <v>2385200</v>
      </c>
      <c r="V2707">
        <v>53.66</v>
      </c>
      <c r="W2707" s="3">
        <f>StockData[[#This Row],[CLOSE]]-StockData[[#This Row],[PREV. CLOSE]]</f>
        <v>53.400000000000091</v>
      </c>
      <c r="X2707" s="2">
        <f>IFERROR((StockData[[#This Row],[CLOSE]]-StockData[[#This Row],[PREV. CLOSE]])/StockData[[#This Row],[PREV. CLOSE]],0)</f>
        <v>3.0457721374590099E-2</v>
      </c>
      <c r="Y2707" t="str">
        <f>IF(StockData[[#This Row],[Daily Return %]]&gt;0,"Gain",IF(StockData[[#This Row],[Daily Return %]]&lt;0,"Loss","No Change"))</f>
        <v>Gain</v>
      </c>
    </row>
    <row r="2708" spans="1:25" x14ac:dyDescent="0.3">
      <c r="A2708" s="1">
        <v>45538</v>
      </c>
      <c r="B2708" s="1" t="s">
        <v>2756</v>
      </c>
      <c r="C2708" s="1" t="s">
        <v>208</v>
      </c>
      <c r="D2708">
        <f>MONTH(StockData[[#This Row],[DATE]])</f>
        <v>9</v>
      </c>
      <c r="E2708">
        <v>2024</v>
      </c>
      <c r="F2708" t="s">
        <v>163</v>
      </c>
      <c r="G2708" t="str">
        <f>"Q"&amp;ROUNDUP(StockData[[#This Row],[Month Number]]/3,0)</f>
        <v>Q3</v>
      </c>
      <c r="H2708" s="1" t="s">
        <v>2585</v>
      </c>
      <c r="I2708" s="1" t="s">
        <v>1566</v>
      </c>
      <c r="J2708" t="s">
        <v>30</v>
      </c>
      <c r="K2708">
        <v>1806</v>
      </c>
      <c r="L2708">
        <v>1817.15</v>
      </c>
      <c r="M2708">
        <v>1787.05</v>
      </c>
      <c r="N2708">
        <v>1806.65</v>
      </c>
      <c r="O2708">
        <v>1788.2</v>
      </c>
      <c r="P2708">
        <v>1790.45</v>
      </c>
      <c r="Q2708">
        <v>1803.69</v>
      </c>
      <c r="R2708">
        <v>2553290</v>
      </c>
      <c r="S2708">
        <v>4605355003.8000002</v>
      </c>
      <c r="T2708">
        <v>105975</v>
      </c>
      <c r="U2708">
        <v>1339587</v>
      </c>
      <c r="V2708">
        <v>52.47</v>
      </c>
      <c r="W2708" s="3">
        <f>StockData[[#This Row],[CLOSE]]-StockData[[#This Row],[PREV. CLOSE]]</f>
        <v>-16.200000000000045</v>
      </c>
      <c r="X2708" s="2">
        <f>IFERROR((StockData[[#This Row],[CLOSE]]-StockData[[#This Row],[PREV. CLOSE]])/StockData[[#This Row],[PREV. CLOSE]],0)</f>
        <v>-8.9668723881216866E-3</v>
      </c>
      <c r="Y2708" t="str">
        <f>IF(StockData[[#This Row],[Daily Return %]]&gt;0,"Gain",IF(StockData[[#This Row],[Daily Return %]]&lt;0,"Loss","No Change"))</f>
        <v>Loss</v>
      </c>
    </row>
    <row r="2709" spans="1:25" x14ac:dyDescent="0.3">
      <c r="A2709" s="1">
        <v>45539</v>
      </c>
      <c r="B2709" s="1" t="s">
        <v>2757</v>
      </c>
      <c r="C2709" s="1" t="s">
        <v>208</v>
      </c>
      <c r="D2709">
        <f>MONTH(StockData[[#This Row],[DATE]])</f>
        <v>9</v>
      </c>
      <c r="E2709">
        <v>2024</v>
      </c>
      <c r="F2709" t="s">
        <v>163</v>
      </c>
      <c r="G2709" t="str">
        <f>"Q"&amp;ROUNDUP(StockData[[#This Row],[Month Number]]/3,0)</f>
        <v>Q3</v>
      </c>
      <c r="H2709" s="1" t="s">
        <v>2585</v>
      </c>
      <c r="I2709" s="1" t="s">
        <v>1566</v>
      </c>
      <c r="J2709" t="s">
        <v>30</v>
      </c>
      <c r="K2709">
        <v>1765.1</v>
      </c>
      <c r="L2709">
        <v>1795.65</v>
      </c>
      <c r="M2709">
        <v>1765</v>
      </c>
      <c r="N2709">
        <v>1790.45</v>
      </c>
      <c r="O2709">
        <v>1785</v>
      </c>
      <c r="P2709">
        <v>1785.25</v>
      </c>
      <c r="Q2709">
        <v>1784.3</v>
      </c>
      <c r="R2709">
        <v>2644961</v>
      </c>
      <c r="S2709">
        <v>4719412132.6999998</v>
      </c>
      <c r="T2709">
        <v>115768</v>
      </c>
      <c r="U2709">
        <v>1906639</v>
      </c>
      <c r="V2709">
        <v>72.09</v>
      </c>
      <c r="W2709" s="3">
        <f>StockData[[#This Row],[CLOSE]]-StockData[[#This Row],[PREV. CLOSE]]</f>
        <v>-5.2000000000000455</v>
      </c>
      <c r="X2709" s="2">
        <f>IFERROR((StockData[[#This Row],[CLOSE]]-StockData[[#This Row],[PREV. CLOSE]])/StockData[[#This Row],[PREV. CLOSE]],0)</f>
        <v>-2.9042978022285155E-3</v>
      </c>
      <c r="Y2709" t="str">
        <f>IF(StockData[[#This Row],[Daily Return %]]&gt;0,"Gain",IF(StockData[[#This Row],[Daily Return %]]&lt;0,"Loss","No Change"))</f>
        <v>Loss</v>
      </c>
    </row>
    <row r="2710" spans="1:25" x14ac:dyDescent="0.3">
      <c r="A2710" s="1">
        <v>45540</v>
      </c>
      <c r="B2710" s="1" t="s">
        <v>2758</v>
      </c>
      <c r="C2710" s="1" t="s">
        <v>208</v>
      </c>
      <c r="D2710">
        <f>MONTH(StockData[[#This Row],[DATE]])</f>
        <v>9</v>
      </c>
      <c r="E2710">
        <v>2024</v>
      </c>
      <c r="F2710" t="s">
        <v>163</v>
      </c>
      <c r="G2710" t="str">
        <f>"Q"&amp;ROUNDUP(StockData[[#This Row],[Month Number]]/3,0)</f>
        <v>Q3</v>
      </c>
      <c r="H2710" s="1" t="s">
        <v>2585</v>
      </c>
      <c r="I2710" s="1" t="s">
        <v>1566</v>
      </c>
      <c r="J2710" t="s">
        <v>30</v>
      </c>
      <c r="K2710">
        <v>1792</v>
      </c>
      <c r="L2710">
        <v>1797.7</v>
      </c>
      <c r="M2710">
        <v>1767.3</v>
      </c>
      <c r="N2710">
        <v>1785.25</v>
      </c>
      <c r="O2710">
        <v>1794.6</v>
      </c>
      <c r="P2710">
        <v>1790.55</v>
      </c>
      <c r="Q2710">
        <v>1780.29</v>
      </c>
      <c r="R2710">
        <v>2878565</v>
      </c>
      <c r="S2710">
        <v>5124687722</v>
      </c>
      <c r="T2710">
        <v>152776</v>
      </c>
      <c r="U2710">
        <v>1971289</v>
      </c>
      <c r="V2710">
        <v>68.48</v>
      </c>
      <c r="W2710" s="3">
        <f>StockData[[#This Row],[CLOSE]]-StockData[[#This Row],[PREV. CLOSE]]</f>
        <v>5.2999999999999545</v>
      </c>
      <c r="X2710" s="2">
        <f>IFERROR((StockData[[#This Row],[CLOSE]]-StockData[[#This Row],[PREV. CLOSE]])/StockData[[#This Row],[PREV. CLOSE]],0)</f>
        <v>2.9687718806889539E-3</v>
      </c>
      <c r="Y2710" t="str">
        <f>IF(StockData[[#This Row],[Daily Return %]]&gt;0,"Gain",IF(StockData[[#This Row],[Daily Return %]]&lt;0,"Loss","No Change"))</f>
        <v>Gain</v>
      </c>
    </row>
    <row r="2711" spans="1:25" x14ac:dyDescent="0.3">
      <c r="A2711" s="1">
        <v>45541</v>
      </c>
      <c r="B2711" s="1" t="s">
        <v>2759</v>
      </c>
      <c r="C2711" s="1" t="s">
        <v>208</v>
      </c>
      <c r="D2711">
        <f>MONTH(StockData[[#This Row],[DATE]])</f>
        <v>9</v>
      </c>
      <c r="E2711">
        <v>2024</v>
      </c>
      <c r="F2711" t="s">
        <v>163</v>
      </c>
      <c r="G2711" t="str">
        <f>"Q"&amp;ROUNDUP(StockData[[#This Row],[Month Number]]/3,0)</f>
        <v>Q3</v>
      </c>
      <c r="H2711" s="1" t="s">
        <v>2585</v>
      </c>
      <c r="I2711" s="1" t="s">
        <v>1566</v>
      </c>
      <c r="J2711" t="s">
        <v>30</v>
      </c>
      <c r="K2711">
        <v>1788</v>
      </c>
      <c r="L2711">
        <v>1795.75</v>
      </c>
      <c r="M2711">
        <v>1740.05</v>
      </c>
      <c r="N2711">
        <v>1790.55</v>
      </c>
      <c r="O2711">
        <v>1754</v>
      </c>
      <c r="P2711">
        <v>1756.1</v>
      </c>
      <c r="Q2711">
        <v>1757.91</v>
      </c>
      <c r="R2711">
        <v>3351716</v>
      </c>
      <c r="S2711">
        <v>5892017836.8999996</v>
      </c>
      <c r="T2711">
        <v>164239</v>
      </c>
      <c r="U2711">
        <v>1730384</v>
      </c>
      <c r="V2711">
        <v>51.63</v>
      </c>
      <c r="W2711" s="3">
        <f>StockData[[#This Row],[CLOSE]]-StockData[[#This Row],[PREV. CLOSE]]</f>
        <v>-34.450000000000045</v>
      </c>
      <c r="X2711" s="2">
        <f>IFERROR((StockData[[#This Row],[CLOSE]]-StockData[[#This Row],[PREV. CLOSE]])/StockData[[#This Row],[PREV. CLOSE]],0)</f>
        <v>-1.9239898355253998E-2</v>
      </c>
      <c r="Y2711" t="str">
        <f>IF(StockData[[#This Row],[Daily Return %]]&gt;0,"Gain",IF(StockData[[#This Row],[Daily Return %]]&lt;0,"Loss","No Change"))</f>
        <v>Loss</v>
      </c>
    </row>
    <row r="2712" spans="1:25" x14ac:dyDescent="0.3">
      <c r="A2712" s="1">
        <v>45544</v>
      </c>
      <c r="B2712" s="1" t="s">
        <v>2760</v>
      </c>
      <c r="C2712" s="1" t="s">
        <v>208</v>
      </c>
      <c r="D2712">
        <f>MONTH(StockData[[#This Row],[DATE]])</f>
        <v>9</v>
      </c>
      <c r="E2712">
        <v>2024</v>
      </c>
      <c r="F2712" t="s">
        <v>163</v>
      </c>
      <c r="G2712" t="str">
        <f>"Q"&amp;ROUNDUP(StockData[[#This Row],[Month Number]]/3,0)</f>
        <v>Q3</v>
      </c>
      <c r="H2712" s="1" t="s">
        <v>2585</v>
      </c>
      <c r="I2712" s="1" t="s">
        <v>1566</v>
      </c>
      <c r="J2712" t="s">
        <v>30</v>
      </c>
      <c r="K2712">
        <v>1758.35</v>
      </c>
      <c r="L2712">
        <v>1766.3</v>
      </c>
      <c r="M2712">
        <v>1741.15</v>
      </c>
      <c r="N2712">
        <v>1756.1</v>
      </c>
      <c r="O2712">
        <v>1748.5</v>
      </c>
      <c r="P2712">
        <v>1746.75</v>
      </c>
      <c r="Q2712">
        <v>1753.07</v>
      </c>
      <c r="R2712">
        <v>1418238</v>
      </c>
      <c r="S2712">
        <v>2486268121.1500001</v>
      </c>
      <c r="T2712">
        <v>73263</v>
      </c>
      <c r="U2712">
        <v>862237</v>
      </c>
      <c r="V2712">
        <v>60.8</v>
      </c>
      <c r="W2712" s="3">
        <f>StockData[[#This Row],[CLOSE]]-StockData[[#This Row],[PREV. CLOSE]]</f>
        <v>-9.3499999999999091</v>
      </c>
      <c r="X2712" s="2">
        <f>IFERROR((StockData[[#This Row],[CLOSE]]-StockData[[#This Row],[PREV. CLOSE]])/StockData[[#This Row],[PREV. CLOSE]],0)</f>
        <v>-5.3242981606969478E-3</v>
      </c>
      <c r="Y2712" t="str">
        <f>IF(StockData[[#This Row],[Daily Return %]]&gt;0,"Gain",IF(StockData[[#This Row],[Daily Return %]]&lt;0,"Loss","No Change"))</f>
        <v>Loss</v>
      </c>
    </row>
    <row r="2713" spans="1:25" x14ac:dyDescent="0.3">
      <c r="A2713" s="1">
        <v>45545</v>
      </c>
      <c r="B2713" s="1" t="s">
        <v>2761</v>
      </c>
      <c r="C2713" s="1" t="s">
        <v>208</v>
      </c>
      <c r="D2713">
        <f>MONTH(StockData[[#This Row],[DATE]])</f>
        <v>9</v>
      </c>
      <c r="E2713">
        <v>2024</v>
      </c>
      <c r="F2713" t="s">
        <v>163</v>
      </c>
      <c r="G2713" t="str">
        <f>"Q"&amp;ROUNDUP(StockData[[#This Row],[Month Number]]/3,0)</f>
        <v>Q3</v>
      </c>
      <c r="H2713" s="1" t="s">
        <v>2585</v>
      </c>
      <c r="I2713" s="1" t="s">
        <v>1566</v>
      </c>
      <c r="J2713" t="s">
        <v>30</v>
      </c>
      <c r="K2713">
        <v>1749.45</v>
      </c>
      <c r="L2713">
        <v>1789.3</v>
      </c>
      <c r="M2713">
        <v>1747.15</v>
      </c>
      <c r="N2713">
        <v>1746.75</v>
      </c>
      <c r="O2713">
        <v>1781.6</v>
      </c>
      <c r="P2713">
        <v>1779.1</v>
      </c>
      <c r="Q2713">
        <v>1771.97</v>
      </c>
      <c r="R2713">
        <v>2307528</v>
      </c>
      <c r="S2713">
        <v>4088868154.3499999</v>
      </c>
      <c r="T2713">
        <v>125459</v>
      </c>
      <c r="U2713">
        <v>1394325</v>
      </c>
      <c r="V2713">
        <v>60.43</v>
      </c>
      <c r="W2713" s="3">
        <f>StockData[[#This Row],[CLOSE]]-StockData[[#This Row],[PREV. CLOSE]]</f>
        <v>32.349999999999909</v>
      </c>
      <c r="X2713" s="2">
        <f>IFERROR((StockData[[#This Row],[CLOSE]]-StockData[[#This Row],[PREV. CLOSE]])/StockData[[#This Row],[PREV. CLOSE]],0)</f>
        <v>1.8520108773436329E-2</v>
      </c>
      <c r="Y2713" t="str">
        <f>IF(StockData[[#This Row],[Daily Return %]]&gt;0,"Gain",IF(StockData[[#This Row],[Daily Return %]]&lt;0,"Loss","No Change"))</f>
        <v>Gain</v>
      </c>
    </row>
    <row r="2714" spans="1:25" x14ac:dyDescent="0.3">
      <c r="A2714" s="1">
        <v>45546</v>
      </c>
      <c r="B2714" s="1" t="s">
        <v>2762</v>
      </c>
      <c r="C2714" s="1" t="s">
        <v>208</v>
      </c>
      <c r="D2714">
        <f>MONTH(StockData[[#This Row],[DATE]])</f>
        <v>9</v>
      </c>
      <c r="E2714">
        <v>2024</v>
      </c>
      <c r="F2714" t="s">
        <v>163</v>
      </c>
      <c r="G2714" t="str">
        <f>"Q"&amp;ROUNDUP(StockData[[#This Row],[Month Number]]/3,0)</f>
        <v>Q3</v>
      </c>
      <c r="H2714" s="1" t="s">
        <v>2585</v>
      </c>
      <c r="I2714" s="1" t="s">
        <v>1566</v>
      </c>
      <c r="J2714" t="s">
        <v>30</v>
      </c>
      <c r="K2714">
        <v>1778.2</v>
      </c>
      <c r="L2714">
        <v>1796.85</v>
      </c>
      <c r="M2714">
        <v>1773.7</v>
      </c>
      <c r="N2714">
        <v>1779.1</v>
      </c>
      <c r="O2714">
        <v>1783.2</v>
      </c>
      <c r="P2714">
        <v>1778.75</v>
      </c>
      <c r="Q2714">
        <v>1783.36</v>
      </c>
      <c r="R2714">
        <v>2303930</v>
      </c>
      <c r="S2714">
        <v>4108731238.3499999</v>
      </c>
      <c r="T2714">
        <v>131347</v>
      </c>
      <c r="U2714">
        <v>1425814</v>
      </c>
      <c r="V2714">
        <v>61.89</v>
      </c>
      <c r="W2714" s="3">
        <f>StockData[[#This Row],[CLOSE]]-StockData[[#This Row],[PREV. CLOSE]]</f>
        <v>-0.34999999999990905</v>
      </c>
      <c r="X2714" s="2">
        <f>IFERROR((StockData[[#This Row],[CLOSE]]-StockData[[#This Row],[PREV. CLOSE]])/StockData[[#This Row],[PREV. CLOSE]],0)</f>
        <v>-1.9672868304193642E-4</v>
      </c>
      <c r="Y2714" t="str">
        <f>IF(StockData[[#This Row],[Daily Return %]]&gt;0,"Gain",IF(StockData[[#This Row],[Daily Return %]]&lt;0,"Loss","No Change"))</f>
        <v>Loss</v>
      </c>
    </row>
    <row r="2715" spans="1:25" x14ac:dyDescent="0.3">
      <c r="A2715" s="1">
        <v>45547</v>
      </c>
      <c r="B2715" s="1" t="s">
        <v>2763</v>
      </c>
      <c r="C2715" s="1" t="s">
        <v>208</v>
      </c>
      <c r="D2715">
        <f>MONTH(StockData[[#This Row],[DATE]])</f>
        <v>9</v>
      </c>
      <c r="E2715">
        <v>2024</v>
      </c>
      <c r="F2715" t="s">
        <v>163</v>
      </c>
      <c r="G2715" t="str">
        <f>"Q"&amp;ROUNDUP(StockData[[#This Row],[Month Number]]/3,0)</f>
        <v>Q3</v>
      </c>
      <c r="H2715" s="1" t="s">
        <v>2585</v>
      </c>
      <c r="I2715" s="1" t="s">
        <v>1566</v>
      </c>
      <c r="J2715" t="s">
        <v>30</v>
      </c>
      <c r="K2715">
        <v>1800</v>
      </c>
      <c r="L2715">
        <v>1814.2</v>
      </c>
      <c r="M2715">
        <v>1777.1</v>
      </c>
      <c r="N2715">
        <v>1778.75</v>
      </c>
      <c r="O2715">
        <v>1795.6</v>
      </c>
      <c r="P2715">
        <v>1807.6</v>
      </c>
      <c r="Q2715">
        <v>1796.86</v>
      </c>
      <c r="R2715">
        <v>3349489</v>
      </c>
      <c r="S2715">
        <v>6018567432.8999996</v>
      </c>
      <c r="T2715">
        <v>138145</v>
      </c>
      <c r="U2715">
        <v>1692297</v>
      </c>
      <c r="V2715">
        <v>50.52</v>
      </c>
      <c r="W2715" s="3">
        <f>StockData[[#This Row],[CLOSE]]-StockData[[#This Row],[PREV. CLOSE]]</f>
        <v>28.849999999999909</v>
      </c>
      <c r="X2715" s="2">
        <f>IFERROR((StockData[[#This Row],[CLOSE]]-StockData[[#This Row],[PREV. CLOSE]])/StockData[[#This Row],[PREV. CLOSE]],0)</f>
        <v>1.621925509486994E-2</v>
      </c>
      <c r="Y2715" t="str">
        <f>IF(StockData[[#This Row],[Daily Return %]]&gt;0,"Gain",IF(StockData[[#This Row],[Daily Return %]]&lt;0,"Loss","No Change"))</f>
        <v>Gain</v>
      </c>
    </row>
    <row r="2716" spans="1:25" x14ac:dyDescent="0.3">
      <c r="A2716" s="1">
        <v>45548</v>
      </c>
      <c r="B2716" s="1" t="s">
        <v>2764</v>
      </c>
      <c r="C2716" s="1" t="s">
        <v>208</v>
      </c>
      <c r="D2716">
        <f>MONTH(StockData[[#This Row],[DATE]])</f>
        <v>9</v>
      </c>
      <c r="E2716">
        <v>2024</v>
      </c>
      <c r="F2716" t="s">
        <v>163</v>
      </c>
      <c r="G2716" t="str">
        <f>"Q"&amp;ROUNDUP(StockData[[#This Row],[Month Number]]/3,0)</f>
        <v>Q3</v>
      </c>
      <c r="H2716" s="1" t="s">
        <v>2585</v>
      </c>
      <c r="I2716" s="1" t="s">
        <v>1566</v>
      </c>
      <c r="J2716" t="s">
        <v>30</v>
      </c>
      <c r="K2716">
        <v>1805</v>
      </c>
      <c r="L2716">
        <v>1820</v>
      </c>
      <c r="M2716">
        <v>1795.65</v>
      </c>
      <c r="N2716">
        <v>1807.6</v>
      </c>
      <c r="O2716">
        <v>1809.25</v>
      </c>
      <c r="P2716">
        <v>1812.8</v>
      </c>
      <c r="Q2716">
        <v>1811.69</v>
      </c>
      <c r="R2716">
        <v>1599349</v>
      </c>
      <c r="S2716">
        <v>2897516998.1999998</v>
      </c>
      <c r="T2716">
        <v>71229</v>
      </c>
      <c r="U2716">
        <v>815253</v>
      </c>
      <c r="V2716">
        <v>50.97</v>
      </c>
      <c r="W2716" s="3">
        <f>StockData[[#This Row],[CLOSE]]-StockData[[#This Row],[PREV. CLOSE]]</f>
        <v>5.2000000000000455</v>
      </c>
      <c r="X2716" s="2">
        <f>IFERROR((StockData[[#This Row],[CLOSE]]-StockData[[#This Row],[PREV. CLOSE]])/StockData[[#This Row],[PREV. CLOSE]],0)</f>
        <v>2.8767426421774981E-3</v>
      </c>
      <c r="Y2716" t="str">
        <f>IF(StockData[[#This Row],[Daily Return %]]&gt;0,"Gain",IF(StockData[[#This Row],[Daily Return %]]&lt;0,"Loss","No Change"))</f>
        <v>Gain</v>
      </c>
    </row>
    <row r="2717" spans="1:25" x14ac:dyDescent="0.3">
      <c r="A2717" s="1">
        <v>45551</v>
      </c>
      <c r="B2717" s="1" t="s">
        <v>2765</v>
      </c>
      <c r="C2717" s="1" t="s">
        <v>208</v>
      </c>
      <c r="D2717">
        <f>MONTH(StockData[[#This Row],[DATE]])</f>
        <v>9</v>
      </c>
      <c r="E2717">
        <v>2024</v>
      </c>
      <c r="F2717" t="s">
        <v>163</v>
      </c>
      <c r="G2717" t="str">
        <f>"Q"&amp;ROUNDUP(StockData[[#This Row],[Month Number]]/3,0)</f>
        <v>Q3</v>
      </c>
      <c r="H2717" s="1" t="s">
        <v>2585</v>
      </c>
      <c r="I2717" s="1" t="s">
        <v>1566</v>
      </c>
      <c r="J2717" t="s">
        <v>30</v>
      </c>
      <c r="K2717">
        <v>1819</v>
      </c>
      <c r="L2717">
        <v>1824.25</v>
      </c>
      <c r="M2717">
        <v>1808.2</v>
      </c>
      <c r="N2717">
        <v>1812.8</v>
      </c>
      <c r="O2717">
        <v>1812</v>
      </c>
      <c r="P2717">
        <v>1811.85</v>
      </c>
      <c r="Q2717">
        <v>1814.13</v>
      </c>
      <c r="R2717">
        <v>836199</v>
      </c>
      <c r="S2717">
        <v>1516973904.8</v>
      </c>
      <c r="T2717">
        <v>47463</v>
      </c>
      <c r="U2717">
        <v>477350</v>
      </c>
      <c r="V2717">
        <v>57.09</v>
      </c>
      <c r="W2717" s="3">
        <f>StockData[[#This Row],[CLOSE]]-StockData[[#This Row],[PREV. CLOSE]]</f>
        <v>-0.95000000000004547</v>
      </c>
      <c r="X2717" s="2">
        <f>IFERROR((StockData[[#This Row],[CLOSE]]-StockData[[#This Row],[PREV. CLOSE]])/StockData[[#This Row],[PREV. CLOSE]],0)</f>
        <v>-5.2405119152694479E-4</v>
      </c>
      <c r="Y2717" t="str">
        <f>IF(StockData[[#This Row],[Daily Return %]]&gt;0,"Gain",IF(StockData[[#This Row],[Daily Return %]]&lt;0,"Loss","No Change"))</f>
        <v>Loss</v>
      </c>
    </row>
    <row r="2718" spans="1:25" x14ac:dyDescent="0.3">
      <c r="A2718" s="1">
        <v>45552</v>
      </c>
      <c r="B2718" s="1" t="s">
        <v>2766</v>
      </c>
      <c r="C2718" s="1" t="s">
        <v>208</v>
      </c>
      <c r="D2718">
        <f>MONTH(StockData[[#This Row],[DATE]])</f>
        <v>9</v>
      </c>
      <c r="E2718">
        <v>2024</v>
      </c>
      <c r="F2718" t="s">
        <v>163</v>
      </c>
      <c r="G2718" t="str">
        <f>"Q"&amp;ROUNDUP(StockData[[#This Row],[Month Number]]/3,0)</f>
        <v>Q3</v>
      </c>
      <c r="H2718" s="1" t="s">
        <v>2585</v>
      </c>
      <c r="I2718" s="1" t="s">
        <v>1566</v>
      </c>
      <c r="J2718" t="s">
        <v>30</v>
      </c>
      <c r="K2718">
        <v>1811.95</v>
      </c>
      <c r="L2718">
        <v>1828</v>
      </c>
      <c r="M2718">
        <v>1807.2</v>
      </c>
      <c r="N2718">
        <v>1811.85</v>
      </c>
      <c r="O2718">
        <v>1811</v>
      </c>
      <c r="P2718">
        <v>1813.75</v>
      </c>
      <c r="Q2718">
        <v>1819.44</v>
      </c>
      <c r="R2718">
        <v>830317</v>
      </c>
      <c r="S2718">
        <v>1510715373.8499999</v>
      </c>
      <c r="T2718">
        <v>75446</v>
      </c>
      <c r="U2718">
        <v>454301</v>
      </c>
      <c r="V2718">
        <v>54.71</v>
      </c>
      <c r="W2718" s="3">
        <f>StockData[[#This Row],[CLOSE]]-StockData[[#This Row],[PREV. CLOSE]]</f>
        <v>1.9000000000000909</v>
      </c>
      <c r="X2718" s="2">
        <f>IFERROR((StockData[[#This Row],[CLOSE]]-StockData[[#This Row],[PREV. CLOSE]])/StockData[[#This Row],[PREV. CLOSE]],0)</f>
        <v>1.0486519303474851E-3</v>
      </c>
      <c r="Y2718" t="str">
        <f>IF(StockData[[#This Row],[Daily Return %]]&gt;0,"Gain",IF(StockData[[#This Row],[Daily Return %]]&lt;0,"Loss","No Change"))</f>
        <v>Gain</v>
      </c>
    </row>
    <row r="2719" spans="1:25" x14ac:dyDescent="0.3">
      <c r="A2719" s="1">
        <v>45553</v>
      </c>
      <c r="B2719" s="1" t="s">
        <v>2767</v>
      </c>
      <c r="C2719" s="1" t="s">
        <v>208</v>
      </c>
      <c r="D2719">
        <f>MONTH(StockData[[#This Row],[DATE]])</f>
        <v>9</v>
      </c>
      <c r="E2719">
        <v>2024</v>
      </c>
      <c r="F2719" t="s">
        <v>163</v>
      </c>
      <c r="G2719" t="str">
        <f>"Q"&amp;ROUNDUP(StockData[[#This Row],[Month Number]]/3,0)</f>
        <v>Q3</v>
      </c>
      <c r="H2719" s="1" t="s">
        <v>2585</v>
      </c>
      <c r="I2719" s="1" t="s">
        <v>1566</v>
      </c>
      <c r="J2719" t="s">
        <v>30</v>
      </c>
      <c r="K2719">
        <v>1808.1</v>
      </c>
      <c r="L2719">
        <v>1808.1</v>
      </c>
      <c r="M2719">
        <v>1740.1</v>
      </c>
      <c r="N2719">
        <v>1813.75</v>
      </c>
      <c r="O2719">
        <v>1758.1</v>
      </c>
      <c r="P2719">
        <v>1756.5</v>
      </c>
      <c r="Q2719">
        <v>1760.86</v>
      </c>
      <c r="R2719">
        <v>2629136</v>
      </c>
      <c r="S2719">
        <v>4629529684.1499996</v>
      </c>
      <c r="T2719">
        <v>136563</v>
      </c>
      <c r="U2719">
        <v>1445397</v>
      </c>
      <c r="V2719">
        <v>54.98</v>
      </c>
      <c r="W2719" s="3">
        <f>StockData[[#This Row],[CLOSE]]-StockData[[#This Row],[PREV. CLOSE]]</f>
        <v>-57.25</v>
      </c>
      <c r="X2719" s="2">
        <f>IFERROR((StockData[[#This Row],[CLOSE]]-StockData[[#This Row],[PREV. CLOSE]])/StockData[[#This Row],[PREV. CLOSE]],0)</f>
        <v>-3.1564438318401104E-2</v>
      </c>
      <c r="Y2719" t="str">
        <f>IF(StockData[[#This Row],[Daily Return %]]&gt;0,"Gain",IF(StockData[[#This Row],[Daily Return %]]&lt;0,"Loss","No Change"))</f>
        <v>Loss</v>
      </c>
    </row>
    <row r="2720" spans="1:25" x14ac:dyDescent="0.3">
      <c r="A2720" s="1">
        <v>45554</v>
      </c>
      <c r="B2720" s="1" t="s">
        <v>2768</v>
      </c>
      <c r="C2720" s="1" t="s">
        <v>208</v>
      </c>
      <c r="D2720">
        <f>MONTH(StockData[[#This Row],[DATE]])</f>
        <v>9</v>
      </c>
      <c r="E2720">
        <v>2024</v>
      </c>
      <c r="F2720" t="s">
        <v>163</v>
      </c>
      <c r="G2720" t="str">
        <f>"Q"&amp;ROUNDUP(StockData[[#This Row],[Month Number]]/3,0)</f>
        <v>Q3</v>
      </c>
      <c r="H2720" s="1" t="s">
        <v>2585</v>
      </c>
      <c r="I2720" s="1" t="s">
        <v>1566</v>
      </c>
      <c r="J2720" t="s">
        <v>30</v>
      </c>
      <c r="K2720">
        <v>1776</v>
      </c>
      <c r="L2720">
        <v>1776</v>
      </c>
      <c r="M2720">
        <v>1721.5</v>
      </c>
      <c r="N2720">
        <v>1756.5</v>
      </c>
      <c r="O2720">
        <v>1741.85</v>
      </c>
      <c r="P2720">
        <v>1736.5</v>
      </c>
      <c r="Q2720">
        <v>1740.1</v>
      </c>
      <c r="R2720">
        <v>4167373</v>
      </c>
      <c r="S2720">
        <v>7251657873.6000004</v>
      </c>
      <c r="T2720">
        <v>184832</v>
      </c>
      <c r="U2720">
        <v>1995434</v>
      </c>
      <c r="V2720">
        <v>47.88</v>
      </c>
      <c r="W2720" s="3">
        <f>StockData[[#This Row],[CLOSE]]-StockData[[#This Row],[PREV. CLOSE]]</f>
        <v>-20</v>
      </c>
      <c r="X2720" s="2">
        <f>IFERROR((StockData[[#This Row],[CLOSE]]-StockData[[#This Row],[PREV. CLOSE]])/StockData[[#This Row],[PREV. CLOSE]],0)</f>
        <v>-1.1386279533162539E-2</v>
      </c>
      <c r="Y2720" t="str">
        <f>IF(StockData[[#This Row],[Daily Return %]]&gt;0,"Gain",IF(StockData[[#This Row],[Daily Return %]]&lt;0,"Loss","No Change"))</f>
        <v>Loss</v>
      </c>
    </row>
    <row r="2721" spans="1:25" x14ac:dyDescent="0.3">
      <c r="A2721" s="1">
        <v>45555</v>
      </c>
      <c r="B2721" s="1" t="s">
        <v>2769</v>
      </c>
      <c r="C2721" s="1" t="s">
        <v>208</v>
      </c>
      <c r="D2721">
        <f>MONTH(StockData[[#This Row],[DATE]])</f>
        <v>9</v>
      </c>
      <c r="E2721">
        <v>2024</v>
      </c>
      <c r="F2721" t="s">
        <v>163</v>
      </c>
      <c r="G2721" t="str">
        <f>"Q"&amp;ROUNDUP(StockData[[#This Row],[Month Number]]/3,0)</f>
        <v>Q3</v>
      </c>
      <c r="H2721" s="1" t="s">
        <v>2585</v>
      </c>
      <c r="I2721" s="1" t="s">
        <v>1566</v>
      </c>
      <c r="J2721" t="s">
        <v>30</v>
      </c>
      <c r="K2721">
        <v>1748</v>
      </c>
      <c r="L2721">
        <v>1766.1</v>
      </c>
      <c r="M2721">
        <v>1721.4</v>
      </c>
      <c r="N2721">
        <v>1736.5</v>
      </c>
      <c r="O2721">
        <v>1763</v>
      </c>
      <c r="P2721">
        <v>1760.05</v>
      </c>
      <c r="Q2721">
        <v>1751.98</v>
      </c>
      <c r="R2721">
        <v>4644317</v>
      </c>
      <c r="S2721">
        <v>8136760094.6000004</v>
      </c>
      <c r="T2721">
        <v>188906</v>
      </c>
      <c r="U2721">
        <v>2163949</v>
      </c>
      <c r="V2721">
        <v>46.59</v>
      </c>
      <c r="W2721" s="3">
        <f>StockData[[#This Row],[CLOSE]]-StockData[[#This Row],[PREV. CLOSE]]</f>
        <v>23.549999999999955</v>
      </c>
      <c r="X2721" s="2">
        <f>IFERROR((StockData[[#This Row],[CLOSE]]-StockData[[#This Row],[PREV. CLOSE]])/StockData[[#This Row],[PREV. CLOSE]],0)</f>
        <v>1.3561762165274951E-2</v>
      </c>
      <c r="Y2721" t="str">
        <f>IF(StockData[[#This Row],[Daily Return %]]&gt;0,"Gain",IF(StockData[[#This Row],[Daily Return %]]&lt;0,"Loss","No Change"))</f>
        <v>Gain</v>
      </c>
    </row>
    <row r="2722" spans="1:25" x14ac:dyDescent="0.3">
      <c r="A2722" s="1">
        <v>45558</v>
      </c>
      <c r="B2722" s="1" t="s">
        <v>2770</v>
      </c>
      <c r="C2722" s="1" t="s">
        <v>208</v>
      </c>
      <c r="D2722">
        <f>MONTH(StockData[[#This Row],[DATE]])</f>
        <v>9</v>
      </c>
      <c r="E2722">
        <v>2024</v>
      </c>
      <c r="F2722" t="s">
        <v>163</v>
      </c>
      <c r="G2722" t="str">
        <f>"Q"&amp;ROUNDUP(StockData[[#This Row],[Month Number]]/3,0)</f>
        <v>Q3</v>
      </c>
      <c r="H2722" s="1" t="s">
        <v>2585</v>
      </c>
      <c r="I2722" s="1" t="s">
        <v>1566</v>
      </c>
      <c r="J2722" t="s">
        <v>30</v>
      </c>
      <c r="K2722">
        <v>1764</v>
      </c>
      <c r="L2722">
        <v>1764</v>
      </c>
      <c r="M2722">
        <v>1732.5</v>
      </c>
      <c r="N2722">
        <v>1760.05</v>
      </c>
      <c r="O2722">
        <v>1750.7</v>
      </c>
      <c r="P2722">
        <v>1752.8</v>
      </c>
      <c r="Q2722">
        <v>1746.23</v>
      </c>
      <c r="R2722">
        <v>1541597</v>
      </c>
      <c r="S2722">
        <v>2691975774.5</v>
      </c>
      <c r="T2722">
        <v>74031</v>
      </c>
      <c r="U2722">
        <v>813435</v>
      </c>
      <c r="V2722">
        <v>52.77</v>
      </c>
      <c r="W2722" s="3">
        <f>StockData[[#This Row],[CLOSE]]-StockData[[#This Row],[PREV. CLOSE]]</f>
        <v>-7.25</v>
      </c>
      <c r="X2722" s="2">
        <f>IFERROR((StockData[[#This Row],[CLOSE]]-StockData[[#This Row],[PREV. CLOSE]])/StockData[[#This Row],[PREV. CLOSE]],0)</f>
        <v>-4.1192011590579815E-3</v>
      </c>
      <c r="Y2722" t="str">
        <f>IF(StockData[[#This Row],[Daily Return %]]&gt;0,"Gain",IF(StockData[[#This Row],[Daily Return %]]&lt;0,"Loss","No Change"))</f>
        <v>Loss</v>
      </c>
    </row>
    <row r="2723" spans="1:25" x14ac:dyDescent="0.3">
      <c r="A2723" s="1">
        <v>45559</v>
      </c>
      <c r="B2723" s="1" t="s">
        <v>2771</v>
      </c>
      <c r="C2723" s="1" t="s">
        <v>208</v>
      </c>
      <c r="D2723">
        <f>MONTH(StockData[[#This Row],[DATE]])</f>
        <v>9</v>
      </c>
      <c r="E2723">
        <v>2024</v>
      </c>
      <c r="F2723" t="s">
        <v>163</v>
      </c>
      <c r="G2723" t="str">
        <f>"Q"&amp;ROUNDUP(StockData[[#This Row],[Month Number]]/3,0)</f>
        <v>Q3</v>
      </c>
      <c r="H2723" s="1" t="s">
        <v>2585</v>
      </c>
      <c r="I2723" s="1" t="s">
        <v>1566</v>
      </c>
      <c r="J2723" t="s">
        <v>30</v>
      </c>
      <c r="K2723">
        <v>1750</v>
      </c>
      <c r="L2723">
        <v>1783.5</v>
      </c>
      <c r="M2723">
        <v>1738.35</v>
      </c>
      <c r="N2723">
        <v>1752.8</v>
      </c>
      <c r="O2723">
        <v>1779.05</v>
      </c>
      <c r="P2723">
        <v>1775.6</v>
      </c>
      <c r="Q2723">
        <v>1763.55</v>
      </c>
      <c r="R2723">
        <v>1907389</v>
      </c>
      <c r="S2723">
        <v>3363767481.3000002</v>
      </c>
      <c r="T2723">
        <v>87644</v>
      </c>
      <c r="U2723">
        <v>1130530</v>
      </c>
      <c r="V2723">
        <v>59.27</v>
      </c>
      <c r="W2723" s="3">
        <f>StockData[[#This Row],[CLOSE]]-StockData[[#This Row],[PREV. CLOSE]]</f>
        <v>22.799999999999955</v>
      </c>
      <c r="X2723" s="2">
        <f>IFERROR((StockData[[#This Row],[CLOSE]]-StockData[[#This Row],[PREV. CLOSE]])/StockData[[#This Row],[PREV. CLOSE]],0)</f>
        <v>1.3007759014148764E-2</v>
      </c>
      <c r="Y2723" t="str">
        <f>IF(StockData[[#This Row],[Daily Return %]]&gt;0,"Gain",IF(StockData[[#This Row],[Daily Return %]]&lt;0,"Loss","No Change"))</f>
        <v>Gain</v>
      </c>
    </row>
    <row r="2724" spans="1:25" x14ac:dyDescent="0.3">
      <c r="A2724" s="1">
        <v>45560</v>
      </c>
      <c r="B2724" s="1" t="s">
        <v>2772</v>
      </c>
      <c r="C2724" s="1" t="s">
        <v>208</v>
      </c>
      <c r="D2724">
        <f>MONTH(StockData[[#This Row],[DATE]])</f>
        <v>9</v>
      </c>
      <c r="E2724">
        <v>2024</v>
      </c>
      <c r="F2724" t="s">
        <v>163</v>
      </c>
      <c r="G2724" t="str">
        <f>"Q"&amp;ROUNDUP(StockData[[#This Row],[Month Number]]/3,0)</f>
        <v>Q3</v>
      </c>
      <c r="H2724" s="1" t="s">
        <v>2585</v>
      </c>
      <c r="I2724" s="1" t="s">
        <v>1566</v>
      </c>
      <c r="J2724" t="s">
        <v>30</v>
      </c>
      <c r="K2724">
        <v>1778.8</v>
      </c>
      <c r="L2724">
        <v>1784.05</v>
      </c>
      <c r="M2724">
        <v>1755</v>
      </c>
      <c r="N2724">
        <v>1775.6</v>
      </c>
      <c r="O2724">
        <v>1780</v>
      </c>
      <c r="P2724">
        <v>1782.4</v>
      </c>
      <c r="Q2724">
        <v>1770.87</v>
      </c>
      <c r="R2724">
        <v>2240579</v>
      </c>
      <c r="S2724">
        <v>3967763596.25</v>
      </c>
      <c r="T2724">
        <v>128880</v>
      </c>
      <c r="U2724">
        <v>1407601</v>
      </c>
      <c r="V2724">
        <v>62.82</v>
      </c>
      <c r="W2724" s="3">
        <f>StockData[[#This Row],[CLOSE]]-StockData[[#This Row],[PREV. CLOSE]]</f>
        <v>6.8000000000001819</v>
      </c>
      <c r="X2724" s="2">
        <f>IFERROR((StockData[[#This Row],[CLOSE]]-StockData[[#This Row],[PREV. CLOSE]])/StockData[[#This Row],[PREV. CLOSE]],0)</f>
        <v>3.8296913719307176E-3</v>
      </c>
      <c r="Y2724" t="str">
        <f>IF(StockData[[#This Row],[Daily Return %]]&gt;0,"Gain",IF(StockData[[#This Row],[Daily Return %]]&lt;0,"Loss","No Change"))</f>
        <v>Gain</v>
      </c>
    </row>
    <row r="2725" spans="1:25" x14ac:dyDescent="0.3">
      <c r="A2725" s="1">
        <v>45561</v>
      </c>
      <c r="B2725" s="1" t="s">
        <v>2773</v>
      </c>
      <c r="C2725" s="1" t="s">
        <v>208</v>
      </c>
      <c r="D2725">
        <f>MONTH(StockData[[#This Row],[DATE]])</f>
        <v>9</v>
      </c>
      <c r="E2725">
        <v>2024</v>
      </c>
      <c r="F2725" t="s">
        <v>163</v>
      </c>
      <c r="G2725" t="str">
        <f>"Q"&amp;ROUNDUP(StockData[[#This Row],[Month Number]]/3,0)</f>
        <v>Q3</v>
      </c>
      <c r="H2725" s="1" t="s">
        <v>2585</v>
      </c>
      <c r="I2725" s="1" t="s">
        <v>1566</v>
      </c>
      <c r="J2725" t="s">
        <v>30</v>
      </c>
      <c r="K2725">
        <v>1782.25</v>
      </c>
      <c r="L2725">
        <v>1808.4</v>
      </c>
      <c r="M2725">
        <v>1778.9</v>
      </c>
      <c r="N2725">
        <v>1782.4</v>
      </c>
      <c r="O2725">
        <v>1782</v>
      </c>
      <c r="P2725">
        <v>1783.85</v>
      </c>
      <c r="Q2725">
        <v>1790.4</v>
      </c>
      <c r="R2725">
        <v>4303250</v>
      </c>
      <c r="S2725">
        <v>7704544331.1999998</v>
      </c>
      <c r="T2725">
        <v>145204</v>
      </c>
      <c r="U2725">
        <v>2706660</v>
      </c>
      <c r="V2725">
        <v>62.9</v>
      </c>
      <c r="W2725" s="3">
        <f>StockData[[#This Row],[CLOSE]]-StockData[[#This Row],[PREV. CLOSE]]</f>
        <v>1.4499999999998181</v>
      </c>
      <c r="X2725" s="2">
        <f>IFERROR((StockData[[#This Row],[CLOSE]]-StockData[[#This Row],[PREV. CLOSE]])/StockData[[#This Row],[PREV. CLOSE]],0)</f>
        <v>8.1350987432664832E-4</v>
      </c>
      <c r="Y2725" t="str">
        <f>IF(StockData[[#This Row],[Daily Return %]]&gt;0,"Gain",IF(StockData[[#This Row],[Daily Return %]]&lt;0,"Loss","No Change"))</f>
        <v>Gain</v>
      </c>
    </row>
    <row r="2726" spans="1:25" x14ac:dyDescent="0.3">
      <c r="A2726" s="1">
        <v>45562</v>
      </c>
      <c r="B2726" s="1" t="s">
        <v>2774</v>
      </c>
      <c r="C2726" s="1" t="s">
        <v>208</v>
      </c>
      <c r="D2726">
        <f>MONTH(StockData[[#This Row],[DATE]])</f>
        <v>9</v>
      </c>
      <c r="E2726">
        <v>2024</v>
      </c>
      <c r="F2726" t="s">
        <v>163</v>
      </c>
      <c r="G2726" t="str">
        <f>"Q"&amp;ROUNDUP(StockData[[#This Row],[Month Number]]/3,0)</f>
        <v>Q3</v>
      </c>
      <c r="H2726" s="1" t="s">
        <v>2585</v>
      </c>
      <c r="I2726" s="1" t="s">
        <v>1566</v>
      </c>
      <c r="J2726" t="s">
        <v>30</v>
      </c>
      <c r="K2726">
        <v>1810</v>
      </c>
      <c r="L2726">
        <v>1828.55</v>
      </c>
      <c r="M2726">
        <v>1796.55</v>
      </c>
      <c r="N2726">
        <v>1783.85</v>
      </c>
      <c r="O2726">
        <v>1809</v>
      </c>
      <c r="P2726">
        <v>1808.4</v>
      </c>
      <c r="Q2726">
        <v>1810.62</v>
      </c>
      <c r="R2726">
        <v>4099016</v>
      </c>
      <c r="S2726">
        <v>7421772241.6999998</v>
      </c>
      <c r="T2726">
        <v>175739</v>
      </c>
      <c r="U2726">
        <v>2604660</v>
      </c>
      <c r="V2726">
        <v>63.54</v>
      </c>
      <c r="W2726" s="3">
        <f>StockData[[#This Row],[CLOSE]]-StockData[[#This Row],[PREV. CLOSE]]</f>
        <v>24.550000000000182</v>
      </c>
      <c r="X2726" s="2">
        <f>IFERROR((StockData[[#This Row],[CLOSE]]-StockData[[#This Row],[PREV. CLOSE]])/StockData[[#This Row],[PREV. CLOSE]],0)</f>
        <v>1.3762367912100336E-2</v>
      </c>
      <c r="Y2726" t="str">
        <f>IF(StockData[[#This Row],[Daily Return %]]&gt;0,"Gain",IF(StockData[[#This Row],[Daily Return %]]&lt;0,"Loss","No Change"))</f>
        <v>Gain</v>
      </c>
    </row>
    <row r="2727" spans="1:25" x14ac:dyDescent="0.3">
      <c r="A2727" s="1">
        <v>45565</v>
      </c>
      <c r="B2727" s="1" t="s">
        <v>2775</v>
      </c>
      <c r="C2727" s="1" t="s">
        <v>208</v>
      </c>
      <c r="D2727">
        <f>MONTH(StockData[[#This Row],[DATE]])</f>
        <v>9</v>
      </c>
      <c r="E2727">
        <v>2024</v>
      </c>
      <c r="F2727" t="s">
        <v>163</v>
      </c>
      <c r="G2727" t="str">
        <f>"Q"&amp;ROUNDUP(StockData[[#This Row],[Month Number]]/3,0)</f>
        <v>Q3</v>
      </c>
      <c r="H2727" s="1" t="s">
        <v>2585</v>
      </c>
      <c r="I2727" s="1" t="s">
        <v>1566</v>
      </c>
      <c r="J2727" t="s">
        <v>30</v>
      </c>
      <c r="K2727">
        <v>1808</v>
      </c>
      <c r="L2727">
        <v>1820.7</v>
      </c>
      <c r="M2727">
        <v>1789.15</v>
      </c>
      <c r="N2727">
        <v>1808.4</v>
      </c>
      <c r="O2727">
        <v>1796</v>
      </c>
      <c r="P2727">
        <v>1796.1</v>
      </c>
      <c r="Q2727">
        <v>1804.46</v>
      </c>
      <c r="R2727">
        <v>2117894</v>
      </c>
      <c r="S2727">
        <v>3821662432.3000002</v>
      </c>
      <c r="T2727">
        <v>94065</v>
      </c>
      <c r="U2727">
        <v>1308140</v>
      </c>
      <c r="V2727">
        <v>61.77</v>
      </c>
      <c r="W2727" s="3">
        <f>StockData[[#This Row],[CLOSE]]-StockData[[#This Row],[PREV. CLOSE]]</f>
        <v>-12.300000000000182</v>
      </c>
      <c r="X2727" s="2">
        <f>IFERROR((StockData[[#This Row],[CLOSE]]-StockData[[#This Row],[PREV. CLOSE]])/StockData[[#This Row],[PREV. CLOSE]],0)</f>
        <v>-6.8015925680160261E-3</v>
      </c>
      <c r="Y2727" t="str">
        <f>IF(StockData[[#This Row],[Daily Return %]]&gt;0,"Gain",IF(StockData[[#This Row],[Daily Return %]]&lt;0,"Loss","No Change"))</f>
        <v>Loss</v>
      </c>
    </row>
    <row r="2728" spans="1:25" x14ac:dyDescent="0.3">
      <c r="A2728" s="1">
        <v>45566</v>
      </c>
      <c r="B2728" s="1" t="s">
        <v>2776</v>
      </c>
      <c r="C2728" s="1" t="s">
        <v>230</v>
      </c>
      <c r="D2728">
        <f>MONTH(StockData[[#This Row],[DATE]])</f>
        <v>10</v>
      </c>
      <c r="E2728">
        <v>2024</v>
      </c>
      <c r="F2728" t="s">
        <v>231</v>
      </c>
      <c r="G2728" t="str">
        <f>"Q"&amp;ROUNDUP(StockData[[#This Row],[Month Number]]/3,0)</f>
        <v>Q4</v>
      </c>
      <c r="H2728" s="1" t="s">
        <v>2585</v>
      </c>
      <c r="I2728" s="1" t="s">
        <v>1566</v>
      </c>
      <c r="J2728" t="s">
        <v>30</v>
      </c>
      <c r="K2728">
        <v>1790</v>
      </c>
      <c r="L2728">
        <v>1822.45</v>
      </c>
      <c r="M2728">
        <v>1790</v>
      </c>
      <c r="N2728">
        <v>1796.1</v>
      </c>
      <c r="O2728">
        <v>1816.45</v>
      </c>
      <c r="P2728">
        <v>1816.5</v>
      </c>
      <c r="Q2728">
        <v>1804.79</v>
      </c>
      <c r="R2728">
        <v>1642542</v>
      </c>
      <c r="S2728">
        <v>2964450145.75</v>
      </c>
      <c r="T2728">
        <v>86150</v>
      </c>
      <c r="U2728">
        <v>975309</v>
      </c>
      <c r="V2728">
        <v>59.38</v>
      </c>
      <c r="W2728" s="3">
        <f>StockData[[#This Row],[CLOSE]]-StockData[[#This Row],[PREV. CLOSE]]</f>
        <v>20.400000000000091</v>
      </c>
      <c r="X2728" s="2">
        <f>IFERROR((StockData[[#This Row],[CLOSE]]-StockData[[#This Row],[PREV. CLOSE]])/StockData[[#This Row],[PREV. CLOSE]],0)</f>
        <v>1.1357942208117639E-2</v>
      </c>
      <c r="Y2728" t="str">
        <f>IF(StockData[[#This Row],[Daily Return %]]&gt;0,"Gain",IF(StockData[[#This Row],[Daily Return %]]&lt;0,"Loss","No Change"))</f>
        <v>Gain</v>
      </c>
    </row>
    <row r="2729" spans="1:25" x14ac:dyDescent="0.3">
      <c r="A2729" s="1">
        <v>45568</v>
      </c>
      <c r="B2729" s="1" t="s">
        <v>2777</v>
      </c>
      <c r="C2729" s="1" t="s">
        <v>230</v>
      </c>
      <c r="D2729">
        <f>MONTH(StockData[[#This Row],[DATE]])</f>
        <v>10</v>
      </c>
      <c r="E2729">
        <v>2024</v>
      </c>
      <c r="F2729" t="s">
        <v>231</v>
      </c>
      <c r="G2729" t="str">
        <f>"Q"&amp;ROUNDUP(StockData[[#This Row],[Month Number]]/3,0)</f>
        <v>Q4</v>
      </c>
      <c r="H2729" s="1" t="s">
        <v>2585</v>
      </c>
      <c r="I2729" s="1" t="s">
        <v>1566</v>
      </c>
      <c r="J2729" t="s">
        <v>30</v>
      </c>
      <c r="K2729">
        <v>1778</v>
      </c>
      <c r="L2729">
        <v>1809.3</v>
      </c>
      <c r="M2729">
        <v>1770</v>
      </c>
      <c r="N2729">
        <v>1816.5</v>
      </c>
      <c r="O2729">
        <v>1779</v>
      </c>
      <c r="P2729">
        <v>1778.55</v>
      </c>
      <c r="Q2729">
        <v>1784.4</v>
      </c>
      <c r="R2729">
        <v>3552386</v>
      </c>
      <c r="S2729">
        <v>6338888981.5500002</v>
      </c>
      <c r="T2729">
        <v>142185</v>
      </c>
      <c r="U2729">
        <v>2464339</v>
      </c>
      <c r="V2729">
        <v>69.37</v>
      </c>
      <c r="W2729" s="3">
        <f>StockData[[#This Row],[CLOSE]]-StockData[[#This Row],[PREV. CLOSE]]</f>
        <v>-37.950000000000045</v>
      </c>
      <c r="X2729" s="2">
        <f>IFERROR((StockData[[#This Row],[CLOSE]]-StockData[[#This Row],[PREV. CLOSE]])/StockData[[#This Row],[PREV. CLOSE]],0)</f>
        <v>-2.0891824938067738E-2</v>
      </c>
      <c r="Y2729" t="str">
        <f>IF(StockData[[#This Row],[Daily Return %]]&gt;0,"Gain",IF(StockData[[#This Row],[Daily Return %]]&lt;0,"Loss","No Change"))</f>
        <v>Loss</v>
      </c>
    </row>
    <row r="2730" spans="1:25" x14ac:dyDescent="0.3">
      <c r="A2730" s="1">
        <v>45569</v>
      </c>
      <c r="B2730" s="1" t="s">
        <v>2778</v>
      </c>
      <c r="C2730" s="1" t="s">
        <v>230</v>
      </c>
      <c r="D2730">
        <f>MONTH(StockData[[#This Row],[DATE]])</f>
        <v>10</v>
      </c>
      <c r="E2730">
        <v>2024</v>
      </c>
      <c r="F2730" t="s">
        <v>231</v>
      </c>
      <c r="G2730" t="str">
        <f>"Q"&amp;ROUNDUP(StockData[[#This Row],[Month Number]]/3,0)</f>
        <v>Q4</v>
      </c>
      <c r="H2730" s="1" t="s">
        <v>2585</v>
      </c>
      <c r="I2730" s="1" t="s">
        <v>1566</v>
      </c>
      <c r="J2730" t="s">
        <v>30</v>
      </c>
      <c r="K2730">
        <v>1778</v>
      </c>
      <c r="L2730">
        <v>1807.9</v>
      </c>
      <c r="M2730">
        <v>1767.25</v>
      </c>
      <c r="N2730">
        <v>1778.55</v>
      </c>
      <c r="O2730">
        <v>1782.25</v>
      </c>
      <c r="P2730">
        <v>1776.6</v>
      </c>
      <c r="Q2730">
        <v>1787.14</v>
      </c>
      <c r="R2730">
        <v>2982759</v>
      </c>
      <c r="S2730">
        <v>5330611423.8999996</v>
      </c>
      <c r="T2730">
        <v>148375</v>
      </c>
      <c r="U2730">
        <v>1318267</v>
      </c>
      <c r="V2730">
        <v>44.2</v>
      </c>
      <c r="W2730" s="3">
        <f>StockData[[#This Row],[CLOSE]]-StockData[[#This Row],[PREV. CLOSE]]</f>
        <v>-1.9500000000000455</v>
      </c>
      <c r="X2730" s="2">
        <f>IFERROR((StockData[[#This Row],[CLOSE]]-StockData[[#This Row],[PREV. CLOSE]])/StockData[[#This Row],[PREV. CLOSE]],0)</f>
        <v>-1.0963987517922159E-3</v>
      </c>
      <c r="Y2730" t="str">
        <f>IF(StockData[[#This Row],[Daily Return %]]&gt;0,"Gain",IF(StockData[[#This Row],[Daily Return %]]&lt;0,"Loss","No Change"))</f>
        <v>Loss</v>
      </c>
    </row>
    <row r="2731" spans="1:25" x14ac:dyDescent="0.3">
      <c r="A2731" s="1">
        <v>45572</v>
      </c>
      <c r="B2731" s="1" t="s">
        <v>2779</v>
      </c>
      <c r="C2731" s="1" t="s">
        <v>230</v>
      </c>
      <c r="D2731">
        <f>MONTH(StockData[[#This Row],[DATE]])</f>
        <v>10</v>
      </c>
      <c r="E2731">
        <v>2024</v>
      </c>
      <c r="F2731" t="s">
        <v>231</v>
      </c>
      <c r="G2731" t="str">
        <f>"Q"&amp;ROUNDUP(StockData[[#This Row],[Month Number]]/3,0)</f>
        <v>Q4</v>
      </c>
      <c r="H2731" s="1" t="s">
        <v>2585</v>
      </c>
      <c r="I2731" s="1" t="s">
        <v>1566</v>
      </c>
      <c r="J2731" t="s">
        <v>30</v>
      </c>
      <c r="K2731">
        <v>1784.95</v>
      </c>
      <c r="L2731">
        <v>1804.2</v>
      </c>
      <c r="M2731">
        <v>1767.9</v>
      </c>
      <c r="N2731">
        <v>1776.6</v>
      </c>
      <c r="O2731">
        <v>1773.65</v>
      </c>
      <c r="P2731">
        <v>1776.95</v>
      </c>
      <c r="Q2731">
        <v>1777.65</v>
      </c>
      <c r="R2731">
        <v>3419048</v>
      </c>
      <c r="S2731">
        <v>6077878236.5500002</v>
      </c>
      <c r="T2731">
        <v>121516</v>
      </c>
      <c r="U2731">
        <v>2408203</v>
      </c>
      <c r="V2731">
        <v>70.430000000000007</v>
      </c>
      <c r="W2731" s="3">
        <f>StockData[[#This Row],[CLOSE]]-StockData[[#This Row],[PREV. CLOSE]]</f>
        <v>0.35000000000013642</v>
      </c>
      <c r="X2731" s="2">
        <f>IFERROR((StockData[[#This Row],[CLOSE]]-StockData[[#This Row],[PREV. CLOSE]])/StockData[[#This Row],[PREV. CLOSE]],0)</f>
        <v>1.9700551615452913E-4</v>
      </c>
      <c r="Y2731" t="str">
        <f>IF(StockData[[#This Row],[Daily Return %]]&gt;0,"Gain",IF(StockData[[#This Row],[Daily Return %]]&lt;0,"Loss","No Change"))</f>
        <v>Gain</v>
      </c>
    </row>
    <row r="2732" spans="1:25" x14ac:dyDescent="0.3">
      <c r="A2732" s="1">
        <v>45573</v>
      </c>
      <c r="B2732" s="1" t="s">
        <v>2780</v>
      </c>
      <c r="C2732" s="1" t="s">
        <v>230</v>
      </c>
      <c r="D2732">
        <f>MONTH(StockData[[#This Row],[DATE]])</f>
        <v>10</v>
      </c>
      <c r="E2732">
        <v>2024</v>
      </c>
      <c r="F2732" t="s">
        <v>231</v>
      </c>
      <c r="G2732" t="str">
        <f>"Q"&amp;ROUNDUP(StockData[[#This Row],[Month Number]]/3,0)</f>
        <v>Q4</v>
      </c>
      <c r="H2732" s="1" t="s">
        <v>2585</v>
      </c>
      <c r="I2732" s="1" t="s">
        <v>1566</v>
      </c>
      <c r="J2732" t="s">
        <v>30</v>
      </c>
      <c r="K2732">
        <v>1774</v>
      </c>
      <c r="L2732">
        <v>1794</v>
      </c>
      <c r="M2732">
        <v>1743</v>
      </c>
      <c r="N2732">
        <v>1776.95</v>
      </c>
      <c r="O2732">
        <v>1784</v>
      </c>
      <c r="P2732">
        <v>1789.45</v>
      </c>
      <c r="Q2732">
        <v>1773.74</v>
      </c>
      <c r="R2732">
        <v>2353030</v>
      </c>
      <c r="S2732">
        <v>4173669588.9000001</v>
      </c>
      <c r="T2732">
        <v>155794</v>
      </c>
      <c r="U2732">
        <v>1535441</v>
      </c>
      <c r="V2732">
        <v>65.25</v>
      </c>
      <c r="W2732" s="3">
        <f>StockData[[#This Row],[CLOSE]]-StockData[[#This Row],[PREV. CLOSE]]</f>
        <v>12.5</v>
      </c>
      <c r="X2732" s="2">
        <f>IFERROR((StockData[[#This Row],[CLOSE]]-StockData[[#This Row],[PREV. CLOSE]])/StockData[[#This Row],[PREV. CLOSE]],0)</f>
        <v>7.034525450913081E-3</v>
      </c>
      <c r="Y2732" t="str">
        <f>IF(StockData[[#This Row],[Daily Return %]]&gt;0,"Gain",IF(StockData[[#This Row],[Daily Return %]]&lt;0,"Loss","No Change"))</f>
        <v>Gain</v>
      </c>
    </row>
    <row r="2733" spans="1:25" x14ac:dyDescent="0.3">
      <c r="A2733" s="1">
        <v>45574</v>
      </c>
      <c r="B2733" s="1" t="s">
        <v>2781</v>
      </c>
      <c r="C2733" s="1" t="s">
        <v>230</v>
      </c>
      <c r="D2733">
        <f>MONTH(StockData[[#This Row],[DATE]])</f>
        <v>10</v>
      </c>
      <c r="E2733">
        <v>2024</v>
      </c>
      <c r="F2733" t="s">
        <v>231</v>
      </c>
      <c r="G2733" t="str">
        <f>"Q"&amp;ROUNDUP(StockData[[#This Row],[Month Number]]/3,0)</f>
        <v>Q4</v>
      </c>
      <c r="H2733" s="1" t="s">
        <v>2585</v>
      </c>
      <c r="I2733" s="1" t="s">
        <v>1566</v>
      </c>
      <c r="J2733" t="s">
        <v>30</v>
      </c>
      <c r="K2733">
        <v>1793.05</v>
      </c>
      <c r="L2733">
        <v>1825</v>
      </c>
      <c r="M2733">
        <v>1790.15</v>
      </c>
      <c r="N2733">
        <v>1789.45</v>
      </c>
      <c r="O2733">
        <v>1812</v>
      </c>
      <c r="P2733">
        <v>1809.7</v>
      </c>
      <c r="Q2733">
        <v>1811.77</v>
      </c>
      <c r="R2733">
        <v>2499596</v>
      </c>
      <c r="S2733">
        <v>4528700959.0500002</v>
      </c>
      <c r="T2733">
        <v>102612</v>
      </c>
      <c r="U2733">
        <v>1584791</v>
      </c>
      <c r="V2733">
        <v>63.4</v>
      </c>
      <c r="W2733" s="3">
        <f>StockData[[#This Row],[CLOSE]]-StockData[[#This Row],[PREV. CLOSE]]</f>
        <v>20.25</v>
      </c>
      <c r="X2733" s="2">
        <f>IFERROR((StockData[[#This Row],[CLOSE]]-StockData[[#This Row],[PREV. CLOSE]])/StockData[[#This Row],[PREV. CLOSE]],0)</f>
        <v>1.1316326245494425E-2</v>
      </c>
      <c r="Y2733" t="str">
        <f>IF(StockData[[#This Row],[Daily Return %]]&gt;0,"Gain",IF(StockData[[#This Row],[Daily Return %]]&lt;0,"Loss","No Change"))</f>
        <v>Gain</v>
      </c>
    </row>
    <row r="2734" spans="1:25" x14ac:dyDescent="0.3">
      <c r="A2734" s="1">
        <v>45575</v>
      </c>
      <c r="B2734" s="1" t="s">
        <v>2782</v>
      </c>
      <c r="C2734" s="1" t="s">
        <v>230</v>
      </c>
      <c r="D2734">
        <f>MONTH(StockData[[#This Row],[DATE]])</f>
        <v>10</v>
      </c>
      <c r="E2734">
        <v>2024</v>
      </c>
      <c r="F2734" t="s">
        <v>231</v>
      </c>
      <c r="G2734" t="str">
        <f>"Q"&amp;ROUNDUP(StockData[[#This Row],[Month Number]]/3,0)</f>
        <v>Q4</v>
      </c>
      <c r="H2734" s="1" t="s">
        <v>2585</v>
      </c>
      <c r="I2734" s="1" t="s">
        <v>1566</v>
      </c>
      <c r="J2734" t="s">
        <v>30</v>
      </c>
      <c r="K2734">
        <v>1820</v>
      </c>
      <c r="L2734">
        <v>1839.95</v>
      </c>
      <c r="M2734">
        <v>1797</v>
      </c>
      <c r="N2734">
        <v>1809.7</v>
      </c>
      <c r="O2734">
        <v>1812</v>
      </c>
      <c r="P2734">
        <v>1808.65</v>
      </c>
      <c r="Q2734">
        <v>1816.44</v>
      </c>
      <c r="R2734">
        <v>3753869</v>
      </c>
      <c r="S2734">
        <v>6818669363.5</v>
      </c>
      <c r="T2734">
        <v>146791</v>
      </c>
      <c r="U2734">
        <v>2109799</v>
      </c>
      <c r="V2734">
        <v>56.2</v>
      </c>
      <c r="W2734" s="3">
        <f>StockData[[#This Row],[CLOSE]]-StockData[[#This Row],[PREV. CLOSE]]</f>
        <v>-1.0499999999999545</v>
      </c>
      <c r="X2734" s="2">
        <f>IFERROR((StockData[[#This Row],[CLOSE]]-StockData[[#This Row],[PREV. CLOSE]])/StockData[[#This Row],[PREV. CLOSE]],0)</f>
        <v>-5.8020666408794522E-4</v>
      </c>
      <c r="Y2734" t="str">
        <f>IF(StockData[[#This Row],[Daily Return %]]&gt;0,"Gain",IF(StockData[[#This Row],[Daily Return %]]&lt;0,"Loss","No Change"))</f>
        <v>Loss</v>
      </c>
    </row>
    <row r="2735" spans="1:25" x14ac:dyDescent="0.3">
      <c r="A2735" s="1">
        <v>45576</v>
      </c>
      <c r="B2735" s="1" t="s">
        <v>2783</v>
      </c>
      <c r="C2735" s="1" t="s">
        <v>230</v>
      </c>
      <c r="D2735">
        <f>MONTH(StockData[[#This Row],[DATE]])</f>
        <v>10</v>
      </c>
      <c r="E2735">
        <v>2024</v>
      </c>
      <c r="F2735" t="s">
        <v>231</v>
      </c>
      <c r="G2735" t="str">
        <f>"Q"&amp;ROUNDUP(StockData[[#This Row],[Month Number]]/3,0)</f>
        <v>Q4</v>
      </c>
      <c r="H2735" s="1" t="s">
        <v>2585</v>
      </c>
      <c r="I2735" s="1" t="s">
        <v>1566</v>
      </c>
      <c r="J2735" t="s">
        <v>30</v>
      </c>
      <c r="K2735">
        <v>1804</v>
      </c>
      <c r="L2735">
        <v>1852.8</v>
      </c>
      <c r="M2735">
        <v>1800.65</v>
      </c>
      <c r="N2735">
        <v>1808.65</v>
      </c>
      <c r="O2735">
        <v>1839.95</v>
      </c>
      <c r="P2735">
        <v>1839.65</v>
      </c>
      <c r="Q2735">
        <v>1834.51</v>
      </c>
      <c r="R2735">
        <v>2977110</v>
      </c>
      <c r="S2735">
        <v>5461546850.3500004</v>
      </c>
      <c r="T2735">
        <v>150170</v>
      </c>
      <c r="U2735">
        <v>1194918</v>
      </c>
      <c r="V2735">
        <v>40.14</v>
      </c>
      <c r="W2735" s="3">
        <f>StockData[[#This Row],[CLOSE]]-StockData[[#This Row],[PREV. CLOSE]]</f>
        <v>31</v>
      </c>
      <c r="X2735" s="2">
        <f>IFERROR((StockData[[#This Row],[CLOSE]]-StockData[[#This Row],[PREV. CLOSE]])/StockData[[#This Row],[PREV. CLOSE]],0)</f>
        <v>1.7139855693473031E-2</v>
      </c>
      <c r="Y2735" t="str">
        <f>IF(StockData[[#This Row],[Daily Return %]]&gt;0,"Gain",IF(StockData[[#This Row],[Daily Return %]]&lt;0,"Loss","No Change"))</f>
        <v>Gain</v>
      </c>
    </row>
    <row r="2736" spans="1:25" x14ac:dyDescent="0.3">
      <c r="A2736" s="1">
        <v>45579</v>
      </c>
      <c r="B2736" s="1" t="s">
        <v>2784</v>
      </c>
      <c r="C2736" s="1" t="s">
        <v>230</v>
      </c>
      <c r="D2736">
        <f>MONTH(StockData[[#This Row],[DATE]])</f>
        <v>10</v>
      </c>
      <c r="E2736">
        <v>2024</v>
      </c>
      <c r="F2736" t="s">
        <v>231</v>
      </c>
      <c r="G2736" t="str">
        <f>"Q"&amp;ROUNDUP(StockData[[#This Row],[Month Number]]/3,0)</f>
        <v>Q4</v>
      </c>
      <c r="H2736" s="1" t="s">
        <v>2585</v>
      </c>
      <c r="I2736" s="1" t="s">
        <v>1566</v>
      </c>
      <c r="J2736" t="s">
        <v>30</v>
      </c>
      <c r="K2736">
        <v>1846.05</v>
      </c>
      <c r="L2736">
        <v>1865.5</v>
      </c>
      <c r="M2736">
        <v>1832.4</v>
      </c>
      <c r="N2736">
        <v>1839.65</v>
      </c>
      <c r="O2736">
        <v>1865</v>
      </c>
      <c r="P2736">
        <v>1855.9</v>
      </c>
      <c r="Q2736">
        <v>1849.67</v>
      </c>
      <c r="R2736">
        <v>1751092</v>
      </c>
      <c r="S2736">
        <v>3238947129.6500001</v>
      </c>
      <c r="T2736">
        <v>161598</v>
      </c>
      <c r="U2736">
        <v>940046</v>
      </c>
      <c r="V2736">
        <v>53.68</v>
      </c>
      <c r="W2736" s="3">
        <f>StockData[[#This Row],[CLOSE]]-StockData[[#This Row],[PREV. CLOSE]]</f>
        <v>16.25</v>
      </c>
      <c r="X2736" s="2">
        <f>IFERROR((StockData[[#This Row],[CLOSE]]-StockData[[#This Row],[PREV. CLOSE]])/StockData[[#This Row],[PREV. CLOSE]],0)</f>
        <v>8.8332019677656078E-3</v>
      </c>
      <c r="Y2736" t="str">
        <f>IF(StockData[[#This Row],[Daily Return %]]&gt;0,"Gain",IF(StockData[[#This Row],[Daily Return %]]&lt;0,"Loss","No Change"))</f>
        <v>Gain</v>
      </c>
    </row>
    <row r="2737" spans="1:25" x14ac:dyDescent="0.3">
      <c r="A2737" s="1">
        <v>45580</v>
      </c>
      <c r="B2737" s="1" t="s">
        <v>2785</v>
      </c>
      <c r="C2737" s="1" t="s">
        <v>230</v>
      </c>
      <c r="D2737">
        <f>MONTH(StockData[[#This Row],[DATE]])</f>
        <v>10</v>
      </c>
      <c r="E2737">
        <v>2024</v>
      </c>
      <c r="F2737" t="s">
        <v>231</v>
      </c>
      <c r="G2737" t="str">
        <f>"Q"&amp;ROUNDUP(StockData[[#This Row],[Month Number]]/3,0)</f>
        <v>Q4</v>
      </c>
      <c r="H2737" s="1" t="s">
        <v>2585</v>
      </c>
      <c r="I2737" s="1" t="s">
        <v>1566</v>
      </c>
      <c r="J2737" t="s">
        <v>30</v>
      </c>
      <c r="K2737">
        <v>1830</v>
      </c>
      <c r="L2737">
        <v>1882.75</v>
      </c>
      <c r="M2737">
        <v>1829.95</v>
      </c>
      <c r="N2737">
        <v>1855.9</v>
      </c>
      <c r="O2737">
        <v>1866</v>
      </c>
      <c r="P2737">
        <v>1870.1</v>
      </c>
      <c r="Q2737">
        <v>1865.18</v>
      </c>
      <c r="R2737">
        <v>5696544</v>
      </c>
      <c r="S2737">
        <v>10625094067.6</v>
      </c>
      <c r="T2737">
        <v>200838</v>
      </c>
      <c r="U2737">
        <v>2492366</v>
      </c>
      <c r="V2737">
        <v>43.75</v>
      </c>
      <c r="W2737" s="3">
        <f>StockData[[#This Row],[CLOSE]]-StockData[[#This Row],[PREV. CLOSE]]</f>
        <v>14.199999999999818</v>
      </c>
      <c r="X2737" s="2">
        <f>IFERROR((StockData[[#This Row],[CLOSE]]-StockData[[#This Row],[PREV. CLOSE]])/StockData[[#This Row],[PREV. CLOSE]],0)</f>
        <v>7.651274314348735E-3</v>
      </c>
      <c r="Y2737" t="str">
        <f>IF(StockData[[#This Row],[Daily Return %]]&gt;0,"Gain",IF(StockData[[#This Row],[Daily Return %]]&lt;0,"Loss","No Change"))</f>
        <v>Gain</v>
      </c>
    </row>
    <row r="2738" spans="1:25" x14ac:dyDescent="0.3">
      <c r="A2738" s="1">
        <v>45581</v>
      </c>
      <c r="B2738" s="1" t="s">
        <v>2786</v>
      </c>
      <c r="C2738" s="1" t="s">
        <v>230</v>
      </c>
      <c r="D2738">
        <f>MONTH(StockData[[#This Row],[DATE]])</f>
        <v>10</v>
      </c>
      <c r="E2738">
        <v>2024</v>
      </c>
      <c r="F2738" t="s">
        <v>231</v>
      </c>
      <c r="G2738" t="str">
        <f>"Q"&amp;ROUNDUP(StockData[[#This Row],[Month Number]]/3,0)</f>
        <v>Q4</v>
      </c>
      <c r="H2738" s="1" t="s">
        <v>2585</v>
      </c>
      <c r="I2738" s="1" t="s">
        <v>1566</v>
      </c>
      <c r="J2738" t="s">
        <v>30</v>
      </c>
      <c r="K2738">
        <v>1869</v>
      </c>
      <c r="L2738">
        <v>1885</v>
      </c>
      <c r="M2738">
        <v>1854.05</v>
      </c>
      <c r="N2738">
        <v>1870.1</v>
      </c>
      <c r="O2738">
        <v>1857</v>
      </c>
      <c r="P2738">
        <v>1865.25</v>
      </c>
      <c r="Q2738">
        <v>1868.86</v>
      </c>
      <c r="R2738">
        <v>2144442</v>
      </c>
      <c r="S2738">
        <v>4007651519.8499999</v>
      </c>
      <c r="T2738">
        <v>141225</v>
      </c>
      <c r="U2738">
        <v>1326700</v>
      </c>
      <c r="V2738">
        <v>61.87</v>
      </c>
      <c r="W2738" s="3">
        <f>StockData[[#This Row],[CLOSE]]-StockData[[#This Row],[PREV. CLOSE]]</f>
        <v>-4.8499999999999091</v>
      </c>
      <c r="X2738" s="2">
        <f>IFERROR((StockData[[#This Row],[CLOSE]]-StockData[[#This Row],[PREV. CLOSE]])/StockData[[#This Row],[PREV. CLOSE]],0)</f>
        <v>-2.5934442008448259E-3</v>
      </c>
      <c r="Y2738" t="str">
        <f>IF(StockData[[#This Row],[Daily Return %]]&gt;0,"Gain",IF(StockData[[#This Row],[Daily Return %]]&lt;0,"Loss","No Change"))</f>
        <v>Loss</v>
      </c>
    </row>
    <row r="2739" spans="1:25" x14ac:dyDescent="0.3">
      <c r="A2739" s="1">
        <v>45582</v>
      </c>
      <c r="B2739" s="1" t="s">
        <v>2787</v>
      </c>
      <c r="C2739" s="1" t="s">
        <v>230</v>
      </c>
      <c r="D2739">
        <f>MONTH(StockData[[#This Row],[DATE]])</f>
        <v>10</v>
      </c>
      <c r="E2739">
        <v>2024</v>
      </c>
      <c r="F2739" t="s">
        <v>231</v>
      </c>
      <c r="G2739" t="str">
        <f>"Q"&amp;ROUNDUP(StockData[[#This Row],[Month Number]]/3,0)</f>
        <v>Q4</v>
      </c>
      <c r="H2739" s="1" t="s">
        <v>2585</v>
      </c>
      <c r="I2739" s="1" t="s">
        <v>1566</v>
      </c>
      <c r="J2739" t="s">
        <v>30</v>
      </c>
      <c r="K2739">
        <v>1869.9</v>
      </c>
      <c r="L2739">
        <v>1877.05</v>
      </c>
      <c r="M2739">
        <v>1851.45</v>
      </c>
      <c r="N2739">
        <v>1865.25</v>
      </c>
      <c r="O2739">
        <v>1865.75</v>
      </c>
      <c r="P2739">
        <v>1867.8</v>
      </c>
      <c r="Q2739">
        <v>1863.97</v>
      </c>
      <c r="R2739">
        <v>2399099</v>
      </c>
      <c r="S2739">
        <v>4471844146.0500002</v>
      </c>
      <c r="T2739">
        <v>128951</v>
      </c>
      <c r="U2739">
        <v>1404033</v>
      </c>
      <c r="V2739">
        <v>58.52</v>
      </c>
      <c r="W2739" s="3">
        <f>StockData[[#This Row],[CLOSE]]-StockData[[#This Row],[PREV. CLOSE]]</f>
        <v>2.5499999999999545</v>
      </c>
      <c r="X2739" s="2">
        <f>IFERROR((StockData[[#This Row],[CLOSE]]-StockData[[#This Row],[PREV. CLOSE]])/StockData[[#This Row],[PREV. CLOSE]],0)</f>
        <v>1.3671089666264331E-3</v>
      </c>
      <c r="Y2739" t="str">
        <f>IF(StockData[[#This Row],[Daily Return %]]&gt;0,"Gain",IF(StockData[[#This Row],[Daily Return %]]&lt;0,"Loss","No Change"))</f>
        <v>Gain</v>
      </c>
    </row>
    <row r="2740" spans="1:25" x14ac:dyDescent="0.3">
      <c r="A2740" s="1">
        <v>45583</v>
      </c>
      <c r="B2740" s="1" t="s">
        <v>2788</v>
      </c>
      <c r="C2740" s="1" t="s">
        <v>230</v>
      </c>
      <c r="D2740">
        <f>MONTH(StockData[[#This Row],[DATE]])</f>
        <v>10</v>
      </c>
      <c r="E2740">
        <v>2024</v>
      </c>
      <c r="F2740" t="s">
        <v>231</v>
      </c>
      <c r="G2740" t="str">
        <f>"Q"&amp;ROUNDUP(StockData[[#This Row],[Month Number]]/3,0)</f>
        <v>Q4</v>
      </c>
      <c r="H2740" s="1" t="s">
        <v>2585</v>
      </c>
      <c r="I2740" s="1" t="s">
        <v>1566</v>
      </c>
      <c r="J2740" t="s">
        <v>30</v>
      </c>
      <c r="K2740">
        <v>1867</v>
      </c>
      <c r="L2740">
        <v>1873.9</v>
      </c>
      <c r="M2740">
        <v>1843</v>
      </c>
      <c r="N2740">
        <v>1867.8</v>
      </c>
      <c r="O2740">
        <v>1856.55</v>
      </c>
      <c r="P2740">
        <v>1857.7</v>
      </c>
      <c r="Q2740">
        <v>1856.03</v>
      </c>
      <c r="R2740">
        <v>2366406</v>
      </c>
      <c r="S2740">
        <v>4392118496.6499996</v>
      </c>
      <c r="T2740">
        <v>111867</v>
      </c>
      <c r="U2740">
        <v>1408093</v>
      </c>
      <c r="V2740">
        <v>59.5</v>
      </c>
      <c r="W2740" s="3">
        <f>StockData[[#This Row],[CLOSE]]-StockData[[#This Row],[PREV. CLOSE]]</f>
        <v>-10.099999999999909</v>
      </c>
      <c r="X2740" s="2">
        <f>IFERROR((StockData[[#This Row],[CLOSE]]-StockData[[#This Row],[PREV. CLOSE]])/StockData[[#This Row],[PREV. CLOSE]],0)</f>
        <v>-5.4074312024841578E-3</v>
      </c>
      <c r="Y2740" t="str">
        <f>IF(StockData[[#This Row],[Daily Return %]]&gt;0,"Gain",IF(StockData[[#This Row],[Daily Return %]]&lt;0,"Loss","No Change"))</f>
        <v>Loss</v>
      </c>
    </row>
    <row r="2741" spans="1:25" x14ac:dyDescent="0.3">
      <c r="A2741" s="1">
        <v>45586</v>
      </c>
      <c r="B2741" s="1" t="s">
        <v>2789</v>
      </c>
      <c r="C2741" s="1" t="s">
        <v>230</v>
      </c>
      <c r="D2741">
        <f>MONTH(StockData[[#This Row],[DATE]])</f>
        <v>10</v>
      </c>
      <c r="E2741">
        <v>2024</v>
      </c>
      <c r="F2741" t="s">
        <v>231</v>
      </c>
      <c r="G2741" t="str">
        <f>"Q"&amp;ROUNDUP(StockData[[#This Row],[Month Number]]/3,0)</f>
        <v>Q4</v>
      </c>
      <c r="H2741" s="1" t="s">
        <v>2585</v>
      </c>
      <c r="I2741" s="1" t="s">
        <v>1566</v>
      </c>
      <c r="J2741" t="s">
        <v>30</v>
      </c>
      <c r="K2741">
        <v>1875.3</v>
      </c>
      <c r="L2741">
        <v>1888.5</v>
      </c>
      <c r="M2741">
        <v>1840</v>
      </c>
      <c r="N2741">
        <v>1857.7</v>
      </c>
      <c r="O2741">
        <v>1840.1</v>
      </c>
      <c r="P2741">
        <v>1843.6</v>
      </c>
      <c r="Q2741">
        <v>1856.27</v>
      </c>
      <c r="R2741">
        <v>1284980</v>
      </c>
      <c r="S2741">
        <v>2385271606</v>
      </c>
      <c r="T2741">
        <v>73937</v>
      </c>
      <c r="U2741">
        <v>676824</v>
      </c>
      <c r="V2741">
        <v>52.67</v>
      </c>
      <c r="W2741" s="3">
        <f>StockData[[#This Row],[CLOSE]]-StockData[[#This Row],[PREV. CLOSE]]</f>
        <v>-14.100000000000136</v>
      </c>
      <c r="X2741" s="2">
        <f>IFERROR((StockData[[#This Row],[CLOSE]]-StockData[[#This Row],[PREV. CLOSE]])/StockData[[#This Row],[PREV. CLOSE]],0)</f>
        <v>-7.5900306831028349E-3</v>
      </c>
      <c r="Y2741" t="str">
        <f>IF(StockData[[#This Row],[Daily Return %]]&gt;0,"Gain",IF(StockData[[#This Row],[Daily Return %]]&lt;0,"Loss","No Change"))</f>
        <v>Loss</v>
      </c>
    </row>
    <row r="2742" spans="1:25" x14ac:dyDescent="0.3">
      <c r="A2742" s="1">
        <v>45587</v>
      </c>
      <c r="B2742" s="1" t="s">
        <v>2790</v>
      </c>
      <c r="C2742" s="1" t="s">
        <v>230</v>
      </c>
      <c r="D2742">
        <f>MONTH(StockData[[#This Row],[DATE]])</f>
        <v>10</v>
      </c>
      <c r="E2742">
        <v>2024</v>
      </c>
      <c r="F2742" t="s">
        <v>231</v>
      </c>
      <c r="G2742" t="str">
        <f>"Q"&amp;ROUNDUP(StockData[[#This Row],[Month Number]]/3,0)</f>
        <v>Q4</v>
      </c>
      <c r="H2742" s="1" t="s">
        <v>2585</v>
      </c>
      <c r="I2742" s="1" t="s">
        <v>1566</v>
      </c>
      <c r="J2742" t="s">
        <v>30</v>
      </c>
      <c r="K2742">
        <v>1829.8</v>
      </c>
      <c r="L2742">
        <v>1852</v>
      </c>
      <c r="M2742">
        <v>1819.5</v>
      </c>
      <c r="N2742">
        <v>1843.6</v>
      </c>
      <c r="O2742">
        <v>1822.25</v>
      </c>
      <c r="P2742">
        <v>1822.75</v>
      </c>
      <c r="Q2742">
        <v>1831.24</v>
      </c>
      <c r="R2742">
        <v>2089660</v>
      </c>
      <c r="S2742">
        <v>3826670412.3000002</v>
      </c>
      <c r="T2742">
        <v>136405</v>
      </c>
      <c r="U2742">
        <v>1364637</v>
      </c>
      <c r="V2742">
        <v>65.3</v>
      </c>
      <c r="W2742" s="3">
        <f>StockData[[#This Row],[CLOSE]]-StockData[[#This Row],[PREV. CLOSE]]</f>
        <v>-20.849999999999909</v>
      </c>
      <c r="X2742" s="2">
        <f>IFERROR((StockData[[#This Row],[CLOSE]]-StockData[[#This Row],[PREV. CLOSE]])/StockData[[#This Row],[PREV. CLOSE]],0)</f>
        <v>-1.1309394662616571E-2</v>
      </c>
      <c r="Y2742" t="str">
        <f>IF(StockData[[#This Row],[Daily Return %]]&gt;0,"Gain",IF(StockData[[#This Row],[Daily Return %]]&lt;0,"Loss","No Change"))</f>
        <v>Loss</v>
      </c>
    </row>
    <row r="2743" spans="1:25" x14ac:dyDescent="0.3">
      <c r="A2743" s="1">
        <v>45588</v>
      </c>
      <c r="B2743" s="1" t="s">
        <v>2791</v>
      </c>
      <c r="C2743" s="1" t="s">
        <v>230</v>
      </c>
      <c r="D2743">
        <f>MONTH(StockData[[#This Row],[DATE]])</f>
        <v>10</v>
      </c>
      <c r="E2743">
        <v>2024</v>
      </c>
      <c r="F2743" t="s">
        <v>231</v>
      </c>
      <c r="G2743" t="str">
        <f>"Q"&amp;ROUNDUP(StockData[[#This Row],[Month Number]]/3,0)</f>
        <v>Q4</v>
      </c>
      <c r="H2743" s="1" t="s">
        <v>2585</v>
      </c>
      <c r="I2743" s="1" t="s">
        <v>1566</v>
      </c>
      <c r="J2743" t="s">
        <v>30</v>
      </c>
      <c r="K2743">
        <v>1793.5</v>
      </c>
      <c r="L2743">
        <v>1865</v>
      </c>
      <c r="M2743">
        <v>1793.5</v>
      </c>
      <c r="N2743">
        <v>1822.75</v>
      </c>
      <c r="O2743">
        <v>1845</v>
      </c>
      <c r="P2743">
        <v>1845.75</v>
      </c>
      <c r="Q2743">
        <v>1844.93</v>
      </c>
      <c r="R2743">
        <v>2522186</v>
      </c>
      <c r="S2743">
        <v>4653267602.5500002</v>
      </c>
      <c r="T2743">
        <v>110585</v>
      </c>
      <c r="U2743">
        <v>1636373</v>
      </c>
      <c r="V2743">
        <v>64.88</v>
      </c>
      <c r="W2743" s="3">
        <f>StockData[[#This Row],[CLOSE]]-StockData[[#This Row],[PREV. CLOSE]]</f>
        <v>23</v>
      </c>
      <c r="X2743" s="2">
        <f>IFERROR((StockData[[#This Row],[CLOSE]]-StockData[[#This Row],[PREV. CLOSE]])/StockData[[#This Row],[PREV. CLOSE]],0)</f>
        <v>1.2618296529968454E-2</v>
      </c>
      <c r="Y2743" t="str">
        <f>IF(StockData[[#This Row],[Daily Return %]]&gt;0,"Gain",IF(StockData[[#This Row],[Daily Return %]]&lt;0,"Loss","No Change"))</f>
        <v>Gain</v>
      </c>
    </row>
    <row r="2744" spans="1:25" x14ac:dyDescent="0.3">
      <c r="A2744" s="1">
        <v>45589</v>
      </c>
      <c r="B2744" s="1" t="s">
        <v>2792</v>
      </c>
      <c r="C2744" s="1" t="s">
        <v>230</v>
      </c>
      <c r="D2744">
        <f>MONTH(StockData[[#This Row],[DATE]])</f>
        <v>10</v>
      </c>
      <c r="E2744">
        <v>2024</v>
      </c>
      <c r="F2744" t="s">
        <v>231</v>
      </c>
      <c r="G2744" t="str">
        <f>"Q"&amp;ROUNDUP(StockData[[#This Row],[Month Number]]/3,0)</f>
        <v>Q4</v>
      </c>
      <c r="H2744" s="1" t="s">
        <v>2585</v>
      </c>
      <c r="I2744" s="1" t="s">
        <v>1566</v>
      </c>
      <c r="J2744" t="s">
        <v>30</v>
      </c>
      <c r="K2744">
        <v>1845</v>
      </c>
      <c r="L2744">
        <v>1862.95</v>
      </c>
      <c r="M2744">
        <v>1837.7</v>
      </c>
      <c r="N2744">
        <v>1845.75</v>
      </c>
      <c r="O2744">
        <v>1842.8</v>
      </c>
      <c r="P2744">
        <v>1844.9</v>
      </c>
      <c r="Q2744">
        <v>1847.66</v>
      </c>
      <c r="R2744">
        <v>1621637</v>
      </c>
      <c r="S2744">
        <v>2996229658.5</v>
      </c>
      <c r="T2744">
        <v>109635</v>
      </c>
      <c r="U2744">
        <v>1047420</v>
      </c>
      <c r="V2744">
        <v>64.59</v>
      </c>
      <c r="W2744" s="3">
        <f>StockData[[#This Row],[CLOSE]]-StockData[[#This Row],[PREV. CLOSE]]</f>
        <v>-0.84999999999990905</v>
      </c>
      <c r="X2744" s="2">
        <f>IFERROR((StockData[[#This Row],[CLOSE]]-StockData[[#This Row],[PREV. CLOSE]])/StockData[[#This Row],[PREV. CLOSE]],0)</f>
        <v>-4.6051740484892811E-4</v>
      </c>
      <c r="Y2744" t="str">
        <f>IF(StockData[[#This Row],[Daily Return %]]&gt;0,"Gain",IF(StockData[[#This Row],[Daily Return %]]&lt;0,"Loss","No Change"))</f>
        <v>Loss</v>
      </c>
    </row>
    <row r="2745" spans="1:25" x14ac:dyDescent="0.3">
      <c r="A2745" s="1">
        <v>45590</v>
      </c>
      <c r="B2745" s="1" t="s">
        <v>2793</v>
      </c>
      <c r="C2745" s="1" t="s">
        <v>230</v>
      </c>
      <c r="D2745">
        <f>MONTH(StockData[[#This Row],[DATE]])</f>
        <v>10</v>
      </c>
      <c r="E2745">
        <v>2024</v>
      </c>
      <c r="F2745" t="s">
        <v>231</v>
      </c>
      <c r="G2745" t="str">
        <f>"Q"&amp;ROUNDUP(StockData[[#This Row],[Month Number]]/3,0)</f>
        <v>Q4</v>
      </c>
      <c r="H2745" s="1" t="s">
        <v>2585</v>
      </c>
      <c r="I2745" s="1" t="s">
        <v>1566</v>
      </c>
      <c r="J2745" t="s">
        <v>30</v>
      </c>
      <c r="K2745">
        <v>1860</v>
      </c>
      <c r="L2745">
        <v>1871.55</v>
      </c>
      <c r="M2745">
        <v>1840.2</v>
      </c>
      <c r="N2745">
        <v>1844.9</v>
      </c>
      <c r="O2745">
        <v>1852</v>
      </c>
      <c r="P2745">
        <v>1852.35</v>
      </c>
      <c r="Q2745">
        <v>1854.69</v>
      </c>
      <c r="R2745">
        <v>4078295</v>
      </c>
      <c r="S2745">
        <v>7563968059</v>
      </c>
      <c r="T2745">
        <v>191615</v>
      </c>
      <c r="U2745">
        <v>2649137</v>
      </c>
      <c r="V2745">
        <v>64.959999999999994</v>
      </c>
      <c r="W2745" s="3">
        <f>StockData[[#This Row],[CLOSE]]-StockData[[#This Row],[PREV. CLOSE]]</f>
        <v>7.4499999999998181</v>
      </c>
      <c r="X2745" s="2">
        <f>IFERROR((StockData[[#This Row],[CLOSE]]-StockData[[#This Row],[PREV. CLOSE]])/StockData[[#This Row],[PREV. CLOSE]],0)</f>
        <v>4.0381592498237402E-3</v>
      </c>
      <c r="Y2745" t="str">
        <f>IF(StockData[[#This Row],[Daily Return %]]&gt;0,"Gain",IF(StockData[[#This Row],[Daily Return %]]&lt;0,"Loss","No Change"))</f>
        <v>Gain</v>
      </c>
    </row>
    <row r="2746" spans="1:25" x14ac:dyDescent="0.3">
      <c r="A2746" s="1">
        <v>45593</v>
      </c>
      <c r="B2746" s="1" t="s">
        <v>2794</v>
      </c>
      <c r="C2746" s="1" t="s">
        <v>230</v>
      </c>
      <c r="D2746">
        <f>MONTH(StockData[[#This Row],[DATE]])</f>
        <v>10</v>
      </c>
      <c r="E2746">
        <v>2024</v>
      </c>
      <c r="F2746" t="s">
        <v>231</v>
      </c>
      <c r="G2746" t="str">
        <f>"Q"&amp;ROUNDUP(StockData[[#This Row],[Month Number]]/3,0)</f>
        <v>Q4</v>
      </c>
      <c r="H2746" s="1" t="s">
        <v>2585</v>
      </c>
      <c r="I2746" s="1" t="s">
        <v>1566</v>
      </c>
      <c r="J2746" t="s">
        <v>30</v>
      </c>
      <c r="K2746">
        <v>1845.1</v>
      </c>
      <c r="L2746">
        <v>1876.8</v>
      </c>
      <c r="M2746">
        <v>1845.1</v>
      </c>
      <c r="N2746">
        <v>1852.35</v>
      </c>
      <c r="O2746">
        <v>1875</v>
      </c>
      <c r="P2746">
        <v>1871.75</v>
      </c>
      <c r="Q2746">
        <v>1864.88</v>
      </c>
      <c r="R2746">
        <v>2418907</v>
      </c>
      <c r="S2746">
        <v>4510979856.6000004</v>
      </c>
      <c r="T2746">
        <v>118401</v>
      </c>
      <c r="U2746">
        <v>1618138</v>
      </c>
      <c r="V2746">
        <v>66.900000000000006</v>
      </c>
      <c r="W2746" s="3">
        <f>StockData[[#This Row],[CLOSE]]-StockData[[#This Row],[PREV. CLOSE]]</f>
        <v>19.400000000000091</v>
      </c>
      <c r="X2746" s="2">
        <f>IFERROR((StockData[[#This Row],[CLOSE]]-StockData[[#This Row],[PREV. CLOSE]])/StockData[[#This Row],[PREV. CLOSE]],0)</f>
        <v>1.0473182713850024E-2</v>
      </c>
      <c r="Y2746" t="str">
        <f>IF(StockData[[#This Row],[Daily Return %]]&gt;0,"Gain",IF(StockData[[#This Row],[Daily Return %]]&lt;0,"Loss","No Change"))</f>
        <v>Gain</v>
      </c>
    </row>
    <row r="2747" spans="1:25" x14ac:dyDescent="0.3">
      <c r="A2747" s="1">
        <v>45594</v>
      </c>
      <c r="B2747" s="1" t="s">
        <v>2795</v>
      </c>
      <c r="C2747" s="1" t="s">
        <v>230</v>
      </c>
      <c r="D2747">
        <f>MONTH(StockData[[#This Row],[DATE]])</f>
        <v>10</v>
      </c>
      <c r="E2747">
        <v>2024</v>
      </c>
      <c r="F2747" t="s">
        <v>231</v>
      </c>
      <c r="G2747" t="str">
        <f>"Q"&amp;ROUNDUP(StockData[[#This Row],[Month Number]]/3,0)</f>
        <v>Q4</v>
      </c>
      <c r="H2747" s="1" t="s">
        <v>2585</v>
      </c>
      <c r="I2747" s="1" t="s">
        <v>1566</v>
      </c>
      <c r="J2747" t="s">
        <v>30</v>
      </c>
      <c r="K2747">
        <v>1871.75</v>
      </c>
      <c r="L2747">
        <v>1875.9</v>
      </c>
      <c r="M2747">
        <v>1851.2</v>
      </c>
      <c r="N2747">
        <v>1871.75</v>
      </c>
      <c r="O2747">
        <v>1872</v>
      </c>
      <c r="P2747">
        <v>1871.75</v>
      </c>
      <c r="Q2747">
        <v>1864.34</v>
      </c>
      <c r="R2747">
        <v>1719955</v>
      </c>
      <c r="S2747">
        <v>3206578443.0500002</v>
      </c>
      <c r="T2747">
        <v>129857</v>
      </c>
      <c r="U2747">
        <v>1111398</v>
      </c>
      <c r="V2747">
        <v>64.62</v>
      </c>
      <c r="W2747" s="3">
        <f>StockData[[#This Row],[CLOSE]]-StockData[[#This Row],[PREV. CLOSE]]</f>
        <v>0</v>
      </c>
      <c r="X2747" s="2">
        <f>IFERROR((StockData[[#This Row],[CLOSE]]-StockData[[#This Row],[PREV. CLOSE]])/StockData[[#This Row],[PREV. CLOSE]],0)</f>
        <v>0</v>
      </c>
      <c r="Y2747" t="str">
        <f>IF(StockData[[#This Row],[Daily Return %]]&gt;0,"Gain",IF(StockData[[#This Row],[Daily Return %]]&lt;0,"Loss","No Change"))</f>
        <v>No Change</v>
      </c>
    </row>
    <row r="2748" spans="1:25" x14ac:dyDescent="0.3">
      <c r="A2748" s="1">
        <v>45595</v>
      </c>
      <c r="B2748" s="1" t="s">
        <v>2796</v>
      </c>
      <c r="C2748" s="1" t="s">
        <v>230</v>
      </c>
      <c r="D2748">
        <f>MONTH(StockData[[#This Row],[DATE]])</f>
        <v>10</v>
      </c>
      <c r="E2748">
        <v>2024</v>
      </c>
      <c r="F2748" t="s">
        <v>231</v>
      </c>
      <c r="G2748" t="str">
        <f>"Q"&amp;ROUNDUP(StockData[[#This Row],[Month Number]]/3,0)</f>
        <v>Q4</v>
      </c>
      <c r="H2748" s="1" t="s">
        <v>2585</v>
      </c>
      <c r="I2748" s="1" t="s">
        <v>1566</v>
      </c>
      <c r="J2748" t="s">
        <v>30</v>
      </c>
      <c r="K2748">
        <v>1861</v>
      </c>
      <c r="L2748">
        <v>1869.45</v>
      </c>
      <c r="M2748">
        <v>1835.3</v>
      </c>
      <c r="N2748">
        <v>1871.75</v>
      </c>
      <c r="O2748">
        <v>1853.75</v>
      </c>
      <c r="P2748">
        <v>1838.8</v>
      </c>
      <c r="Q2748">
        <v>1849.5</v>
      </c>
      <c r="R2748">
        <v>1732047</v>
      </c>
      <c r="S2748">
        <v>3203417310.4499998</v>
      </c>
      <c r="T2748">
        <v>112672</v>
      </c>
      <c r="U2748">
        <v>1167415</v>
      </c>
      <c r="V2748">
        <v>67.400000000000006</v>
      </c>
      <c r="W2748" s="3">
        <f>StockData[[#This Row],[CLOSE]]-StockData[[#This Row],[PREV. CLOSE]]</f>
        <v>-32.950000000000045</v>
      </c>
      <c r="X2748" s="2">
        <f>IFERROR((StockData[[#This Row],[CLOSE]]-StockData[[#This Row],[PREV. CLOSE]])/StockData[[#This Row],[PREV. CLOSE]],0)</f>
        <v>-1.7603846667557124E-2</v>
      </c>
      <c r="Y2748" t="str">
        <f>IF(StockData[[#This Row],[Daily Return %]]&gt;0,"Gain",IF(StockData[[#This Row],[Daily Return %]]&lt;0,"Loss","No Change"))</f>
        <v>Loss</v>
      </c>
    </row>
    <row r="2749" spans="1:25" x14ac:dyDescent="0.3">
      <c r="A2749" s="1">
        <v>45596</v>
      </c>
      <c r="B2749" s="1" t="s">
        <v>2797</v>
      </c>
      <c r="C2749" s="1" t="s">
        <v>230</v>
      </c>
      <c r="D2749">
        <f>MONTH(StockData[[#This Row],[DATE]])</f>
        <v>10</v>
      </c>
      <c r="E2749">
        <v>2024</v>
      </c>
      <c r="F2749" t="s">
        <v>231</v>
      </c>
      <c r="G2749" t="str">
        <f>"Q"&amp;ROUNDUP(StockData[[#This Row],[Month Number]]/3,0)</f>
        <v>Q4</v>
      </c>
      <c r="H2749" s="1" t="s">
        <v>2585</v>
      </c>
      <c r="I2749" s="1" t="s">
        <v>1566</v>
      </c>
      <c r="J2749" t="s">
        <v>30</v>
      </c>
      <c r="K2749">
        <v>1840</v>
      </c>
      <c r="L2749">
        <v>1843.9</v>
      </c>
      <c r="M2749">
        <v>1756.55</v>
      </c>
      <c r="N2749">
        <v>1838.8</v>
      </c>
      <c r="O2749">
        <v>1772.5</v>
      </c>
      <c r="P2749">
        <v>1766.05</v>
      </c>
      <c r="Q2749">
        <v>1779.72</v>
      </c>
      <c r="R2749">
        <v>3616088</v>
      </c>
      <c r="S2749">
        <v>6435611576.5</v>
      </c>
      <c r="T2749">
        <v>180549</v>
      </c>
      <c r="U2749">
        <v>1986870</v>
      </c>
      <c r="V2749">
        <v>54.95</v>
      </c>
      <c r="W2749" s="3">
        <f>StockData[[#This Row],[CLOSE]]-StockData[[#This Row],[PREV. CLOSE]]</f>
        <v>-72.75</v>
      </c>
      <c r="X2749" s="2">
        <f>IFERROR((StockData[[#This Row],[CLOSE]]-StockData[[#This Row],[PREV. CLOSE]])/StockData[[#This Row],[PREV. CLOSE]],0)</f>
        <v>-3.9563845986512941E-2</v>
      </c>
      <c r="Y2749" t="str">
        <f>IF(StockData[[#This Row],[Daily Return %]]&gt;0,"Gain",IF(StockData[[#This Row],[Daily Return %]]&lt;0,"Loss","No Change"))</f>
        <v>Loss</v>
      </c>
    </row>
    <row r="2750" spans="1:25" x14ac:dyDescent="0.3">
      <c r="A2750" s="1">
        <v>45597</v>
      </c>
      <c r="B2750" s="1" t="s">
        <v>2798</v>
      </c>
      <c r="C2750" s="1" t="s">
        <v>254</v>
      </c>
      <c r="D2750">
        <f>MONTH(StockData[[#This Row],[DATE]])</f>
        <v>11</v>
      </c>
      <c r="E2750">
        <v>2024</v>
      </c>
      <c r="F2750" t="s">
        <v>231</v>
      </c>
      <c r="G2750" t="str">
        <f>"Q"&amp;ROUNDUP(StockData[[#This Row],[Month Number]]/3,0)</f>
        <v>Q4</v>
      </c>
      <c r="H2750" s="1" t="s">
        <v>2585</v>
      </c>
      <c r="I2750" s="1" t="s">
        <v>1566</v>
      </c>
      <c r="J2750" t="s">
        <v>30</v>
      </c>
      <c r="K2750">
        <v>1777</v>
      </c>
      <c r="L2750">
        <v>1781.3</v>
      </c>
      <c r="M2750">
        <v>1751</v>
      </c>
      <c r="N2750">
        <v>1766.05</v>
      </c>
      <c r="O2750">
        <v>1757</v>
      </c>
      <c r="P2750">
        <v>1757.4</v>
      </c>
      <c r="Q2750">
        <v>1764.86</v>
      </c>
      <c r="R2750">
        <v>242223</v>
      </c>
      <c r="S2750">
        <v>427489632.44999999</v>
      </c>
      <c r="T2750">
        <v>19223</v>
      </c>
      <c r="U2750">
        <v>97349</v>
      </c>
      <c r="V2750">
        <v>40.19</v>
      </c>
      <c r="W2750" s="3">
        <f>StockData[[#This Row],[CLOSE]]-StockData[[#This Row],[PREV. CLOSE]]</f>
        <v>-8.6499999999998636</v>
      </c>
      <c r="X2750" s="2">
        <f>IFERROR((StockData[[#This Row],[CLOSE]]-StockData[[#This Row],[PREV. CLOSE]])/StockData[[#This Row],[PREV. CLOSE]],0)</f>
        <v>-4.8979360720250633E-3</v>
      </c>
      <c r="Y2750" t="str">
        <f>IF(StockData[[#This Row],[Daily Return %]]&gt;0,"Gain",IF(StockData[[#This Row],[Daily Return %]]&lt;0,"Loss","No Change"))</f>
        <v>Loss</v>
      </c>
    </row>
    <row r="2751" spans="1:25" x14ac:dyDescent="0.3">
      <c r="A2751" s="1">
        <v>45600</v>
      </c>
      <c r="B2751" s="1" t="s">
        <v>2799</v>
      </c>
      <c r="C2751" s="1" t="s">
        <v>254</v>
      </c>
      <c r="D2751">
        <f>MONTH(StockData[[#This Row],[DATE]])</f>
        <v>11</v>
      </c>
      <c r="E2751">
        <v>2024</v>
      </c>
      <c r="F2751" t="s">
        <v>231</v>
      </c>
      <c r="G2751" t="str">
        <f>"Q"&amp;ROUNDUP(StockData[[#This Row],[Month Number]]/3,0)</f>
        <v>Q4</v>
      </c>
      <c r="H2751" s="1" t="s">
        <v>2585</v>
      </c>
      <c r="I2751" s="1" t="s">
        <v>1566</v>
      </c>
      <c r="J2751" t="s">
        <v>30</v>
      </c>
      <c r="K2751">
        <v>1763</v>
      </c>
      <c r="L2751">
        <v>1782.1</v>
      </c>
      <c r="M2751">
        <v>1745</v>
      </c>
      <c r="N2751">
        <v>1757.4</v>
      </c>
      <c r="O2751">
        <v>1761.15</v>
      </c>
      <c r="P2751">
        <v>1762.95</v>
      </c>
      <c r="Q2751">
        <v>1762.43</v>
      </c>
      <c r="R2751">
        <v>2843690</v>
      </c>
      <c r="S2751">
        <v>5011802039.4499998</v>
      </c>
      <c r="T2751">
        <v>149650</v>
      </c>
      <c r="U2751">
        <v>1503547</v>
      </c>
      <c r="V2751">
        <v>52.87</v>
      </c>
      <c r="W2751" s="3">
        <f>StockData[[#This Row],[CLOSE]]-StockData[[#This Row],[PREV. CLOSE]]</f>
        <v>5.5499999999999545</v>
      </c>
      <c r="X2751" s="2">
        <f>IFERROR((StockData[[#This Row],[CLOSE]]-StockData[[#This Row],[PREV. CLOSE]])/StockData[[#This Row],[PREV. CLOSE]],0)</f>
        <v>3.1580744281324426E-3</v>
      </c>
      <c r="Y2751" t="str">
        <f>IF(StockData[[#This Row],[Daily Return %]]&gt;0,"Gain",IF(StockData[[#This Row],[Daily Return %]]&lt;0,"Loss","No Change"))</f>
        <v>Gain</v>
      </c>
    </row>
    <row r="2752" spans="1:25" x14ac:dyDescent="0.3">
      <c r="A2752" s="1">
        <v>45601</v>
      </c>
      <c r="B2752" s="1" t="s">
        <v>2800</v>
      </c>
      <c r="C2752" s="1" t="s">
        <v>254</v>
      </c>
      <c r="D2752">
        <f>MONTH(StockData[[#This Row],[DATE]])</f>
        <v>11</v>
      </c>
      <c r="E2752">
        <v>2024</v>
      </c>
      <c r="F2752" t="s">
        <v>231</v>
      </c>
      <c r="G2752" t="str">
        <f>"Q"&amp;ROUNDUP(StockData[[#This Row],[Month Number]]/3,0)</f>
        <v>Q4</v>
      </c>
      <c r="H2752" s="1" t="s">
        <v>2585</v>
      </c>
      <c r="I2752" s="1" t="s">
        <v>1566</v>
      </c>
      <c r="J2752" t="s">
        <v>30</v>
      </c>
      <c r="K2752">
        <v>1769</v>
      </c>
      <c r="L2752">
        <v>1783.35</v>
      </c>
      <c r="M2752">
        <v>1761.5</v>
      </c>
      <c r="N2752">
        <v>1762.95</v>
      </c>
      <c r="O2752">
        <v>1773.65</v>
      </c>
      <c r="P2752">
        <v>1773.55</v>
      </c>
      <c r="Q2752">
        <v>1771.22</v>
      </c>
      <c r="R2752">
        <v>1818350</v>
      </c>
      <c r="S2752">
        <v>3220690381.9000001</v>
      </c>
      <c r="T2752">
        <v>102840</v>
      </c>
      <c r="U2752">
        <v>1118713</v>
      </c>
      <c r="V2752">
        <v>61.52</v>
      </c>
      <c r="W2752" s="3">
        <f>StockData[[#This Row],[CLOSE]]-StockData[[#This Row],[PREV. CLOSE]]</f>
        <v>10.599999999999909</v>
      </c>
      <c r="X2752" s="2">
        <f>IFERROR((StockData[[#This Row],[CLOSE]]-StockData[[#This Row],[PREV. CLOSE]])/StockData[[#This Row],[PREV. CLOSE]],0)</f>
        <v>6.012649252673025E-3</v>
      </c>
      <c r="Y2752" t="str">
        <f>IF(StockData[[#This Row],[Daily Return %]]&gt;0,"Gain",IF(StockData[[#This Row],[Daily Return %]]&lt;0,"Loss","No Change"))</f>
        <v>Gain</v>
      </c>
    </row>
    <row r="2753" spans="1:25" x14ac:dyDescent="0.3">
      <c r="A2753" s="1">
        <v>45602</v>
      </c>
      <c r="B2753" s="1" t="s">
        <v>2801</v>
      </c>
      <c r="C2753" s="1" t="s">
        <v>254</v>
      </c>
      <c r="D2753">
        <f>MONTH(StockData[[#This Row],[DATE]])</f>
        <v>11</v>
      </c>
      <c r="E2753">
        <v>2024</v>
      </c>
      <c r="F2753" t="s">
        <v>231</v>
      </c>
      <c r="G2753" t="str">
        <f>"Q"&amp;ROUNDUP(StockData[[#This Row],[Month Number]]/3,0)</f>
        <v>Q4</v>
      </c>
      <c r="H2753" s="1" t="s">
        <v>2585</v>
      </c>
      <c r="I2753" s="1" t="s">
        <v>1566</v>
      </c>
      <c r="J2753" t="s">
        <v>30</v>
      </c>
      <c r="K2753">
        <v>1791.1</v>
      </c>
      <c r="L2753">
        <v>1853</v>
      </c>
      <c r="M2753">
        <v>1783</v>
      </c>
      <c r="N2753">
        <v>1773.55</v>
      </c>
      <c r="O2753">
        <v>1843</v>
      </c>
      <c r="P2753">
        <v>1838.4</v>
      </c>
      <c r="Q2753">
        <v>1830.61</v>
      </c>
      <c r="R2753">
        <v>3477029</v>
      </c>
      <c r="S2753">
        <v>6365096214.8000002</v>
      </c>
      <c r="T2753">
        <v>181751</v>
      </c>
      <c r="U2753">
        <v>1556125</v>
      </c>
      <c r="V2753">
        <v>44.75</v>
      </c>
      <c r="W2753" s="3">
        <f>StockData[[#This Row],[CLOSE]]-StockData[[#This Row],[PREV. CLOSE]]</f>
        <v>64.850000000000136</v>
      </c>
      <c r="X2753" s="2">
        <f>IFERROR((StockData[[#This Row],[CLOSE]]-StockData[[#This Row],[PREV. CLOSE]])/StockData[[#This Row],[PREV. CLOSE]],0)</f>
        <v>3.6565081334047608E-2</v>
      </c>
      <c r="Y2753" t="str">
        <f>IF(StockData[[#This Row],[Daily Return %]]&gt;0,"Gain",IF(StockData[[#This Row],[Daily Return %]]&lt;0,"Loss","No Change"))</f>
        <v>Gain</v>
      </c>
    </row>
    <row r="2754" spans="1:25" x14ac:dyDescent="0.3">
      <c r="A2754" s="1">
        <v>45603</v>
      </c>
      <c r="B2754" s="1" t="s">
        <v>2802</v>
      </c>
      <c r="C2754" s="1" t="s">
        <v>254</v>
      </c>
      <c r="D2754">
        <f>MONTH(StockData[[#This Row],[DATE]])</f>
        <v>11</v>
      </c>
      <c r="E2754">
        <v>2024</v>
      </c>
      <c r="F2754" t="s">
        <v>231</v>
      </c>
      <c r="G2754" t="str">
        <f>"Q"&amp;ROUNDUP(StockData[[#This Row],[Month Number]]/3,0)</f>
        <v>Q4</v>
      </c>
      <c r="H2754" s="1" t="s">
        <v>2585</v>
      </c>
      <c r="I2754" s="1" t="s">
        <v>1566</v>
      </c>
      <c r="J2754" t="s">
        <v>30</v>
      </c>
      <c r="K2754">
        <v>1850.05</v>
      </c>
      <c r="L2754">
        <v>1862.55</v>
      </c>
      <c r="M2754">
        <v>1814.2</v>
      </c>
      <c r="N2754">
        <v>1838.4</v>
      </c>
      <c r="O2754">
        <v>1826.35</v>
      </c>
      <c r="P2754">
        <v>1831.95</v>
      </c>
      <c r="Q2754">
        <v>1834.05</v>
      </c>
      <c r="R2754">
        <v>2173869</v>
      </c>
      <c r="S2754">
        <v>3986986329.1999998</v>
      </c>
      <c r="T2754">
        <v>104269</v>
      </c>
      <c r="U2754">
        <v>1306087</v>
      </c>
      <c r="V2754">
        <v>60.08</v>
      </c>
      <c r="W2754" s="3">
        <f>StockData[[#This Row],[CLOSE]]-StockData[[#This Row],[PREV. CLOSE]]</f>
        <v>-6.4500000000000455</v>
      </c>
      <c r="X2754" s="2">
        <f>IFERROR((StockData[[#This Row],[CLOSE]]-StockData[[#This Row],[PREV. CLOSE]])/StockData[[#This Row],[PREV. CLOSE]],0)</f>
        <v>-3.5084856396867085E-3</v>
      </c>
      <c r="Y2754" t="str">
        <f>IF(StockData[[#This Row],[Daily Return %]]&gt;0,"Gain",IF(StockData[[#This Row],[Daily Return %]]&lt;0,"Loss","No Change"))</f>
        <v>Loss</v>
      </c>
    </row>
    <row r="2755" spans="1:25" x14ac:dyDescent="0.3">
      <c r="A2755" s="1">
        <v>45604</v>
      </c>
      <c r="B2755" s="1" t="s">
        <v>2803</v>
      </c>
      <c r="C2755" s="1" t="s">
        <v>254</v>
      </c>
      <c r="D2755">
        <f>MONTH(StockData[[#This Row],[DATE]])</f>
        <v>11</v>
      </c>
      <c r="E2755">
        <v>2024</v>
      </c>
      <c r="F2755" t="s">
        <v>231</v>
      </c>
      <c r="G2755" t="str">
        <f>"Q"&amp;ROUNDUP(StockData[[#This Row],[Month Number]]/3,0)</f>
        <v>Q4</v>
      </c>
      <c r="H2755" s="1" t="s">
        <v>2585</v>
      </c>
      <c r="I2755" s="1" t="s">
        <v>1566</v>
      </c>
      <c r="J2755" t="s">
        <v>30</v>
      </c>
      <c r="K2755">
        <v>1838.95</v>
      </c>
      <c r="L2755">
        <v>1854.15</v>
      </c>
      <c r="M2755">
        <v>1828.05</v>
      </c>
      <c r="N2755">
        <v>1831.95</v>
      </c>
      <c r="O2755">
        <v>1838</v>
      </c>
      <c r="P2755">
        <v>1837.5</v>
      </c>
      <c r="Q2755">
        <v>1840.42</v>
      </c>
      <c r="R2755">
        <v>1521324</v>
      </c>
      <c r="S2755">
        <v>2799875589.8000002</v>
      </c>
      <c r="T2755">
        <v>121856</v>
      </c>
      <c r="U2755">
        <v>956002</v>
      </c>
      <c r="V2755">
        <v>62.84</v>
      </c>
      <c r="W2755" s="3">
        <f>StockData[[#This Row],[CLOSE]]-StockData[[#This Row],[PREV. CLOSE]]</f>
        <v>5.5499999999999545</v>
      </c>
      <c r="X2755" s="2">
        <f>IFERROR((StockData[[#This Row],[CLOSE]]-StockData[[#This Row],[PREV. CLOSE]])/StockData[[#This Row],[PREV. CLOSE]],0)</f>
        <v>3.0295586669941616E-3</v>
      </c>
      <c r="Y2755" t="str">
        <f>IF(StockData[[#This Row],[Daily Return %]]&gt;0,"Gain",IF(StockData[[#This Row],[Daily Return %]]&lt;0,"Loss","No Change"))</f>
        <v>Gain</v>
      </c>
    </row>
    <row r="2756" spans="1:25" x14ac:dyDescent="0.3">
      <c r="A2756" s="1">
        <v>45607</v>
      </c>
      <c r="B2756" s="1" t="s">
        <v>2804</v>
      </c>
      <c r="C2756" s="1" t="s">
        <v>254</v>
      </c>
      <c r="D2756">
        <f>MONTH(StockData[[#This Row],[DATE]])</f>
        <v>11</v>
      </c>
      <c r="E2756">
        <v>2024</v>
      </c>
      <c r="F2756" t="s">
        <v>231</v>
      </c>
      <c r="G2756" t="str">
        <f>"Q"&amp;ROUNDUP(StockData[[#This Row],[Month Number]]/3,0)</f>
        <v>Q4</v>
      </c>
      <c r="H2756" s="1" t="s">
        <v>2585</v>
      </c>
      <c r="I2756" s="1" t="s">
        <v>1566</v>
      </c>
      <c r="J2756" t="s">
        <v>30</v>
      </c>
      <c r="K2756">
        <v>1846.7</v>
      </c>
      <c r="L2756">
        <v>1874</v>
      </c>
      <c r="M2756">
        <v>1834</v>
      </c>
      <c r="N2756">
        <v>1837.5</v>
      </c>
      <c r="O2756">
        <v>1870</v>
      </c>
      <c r="P2756">
        <v>1867.3</v>
      </c>
      <c r="Q2756">
        <v>1861.34</v>
      </c>
      <c r="R2756">
        <v>1679869</v>
      </c>
      <c r="S2756">
        <v>3126813029.1999998</v>
      </c>
      <c r="T2756">
        <v>108116</v>
      </c>
      <c r="U2756">
        <v>972734</v>
      </c>
      <c r="V2756">
        <v>57.91</v>
      </c>
      <c r="W2756" s="3">
        <f>StockData[[#This Row],[CLOSE]]-StockData[[#This Row],[PREV. CLOSE]]</f>
        <v>29.799999999999955</v>
      </c>
      <c r="X2756" s="2">
        <f>IFERROR((StockData[[#This Row],[CLOSE]]-StockData[[#This Row],[PREV. CLOSE]])/StockData[[#This Row],[PREV. CLOSE]],0)</f>
        <v>1.6217687074829908E-2</v>
      </c>
      <c r="Y2756" t="str">
        <f>IF(StockData[[#This Row],[Daily Return %]]&gt;0,"Gain",IF(StockData[[#This Row],[Daily Return %]]&lt;0,"Loss","No Change"))</f>
        <v>Gain</v>
      </c>
    </row>
    <row r="2757" spans="1:25" x14ac:dyDescent="0.3">
      <c r="A2757" s="1">
        <v>45608</v>
      </c>
      <c r="B2757" s="1" t="s">
        <v>2805</v>
      </c>
      <c r="C2757" s="1" t="s">
        <v>254</v>
      </c>
      <c r="D2757">
        <f>MONTH(StockData[[#This Row],[DATE]])</f>
        <v>11</v>
      </c>
      <c r="E2757">
        <v>2024</v>
      </c>
      <c r="F2757" t="s">
        <v>231</v>
      </c>
      <c r="G2757" t="str">
        <f>"Q"&amp;ROUNDUP(StockData[[#This Row],[Month Number]]/3,0)</f>
        <v>Q4</v>
      </c>
      <c r="H2757" s="1" t="s">
        <v>2585</v>
      </c>
      <c r="I2757" s="1" t="s">
        <v>1566</v>
      </c>
      <c r="J2757" t="s">
        <v>30</v>
      </c>
      <c r="K2757">
        <v>1891</v>
      </c>
      <c r="L2757">
        <v>1892.95</v>
      </c>
      <c r="M2757">
        <v>1864.45</v>
      </c>
      <c r="N2757">
        <v>1867.3</v>
      </c>
      <c r="O2757">
        <v>1868.35</v>
      </c>
      <c r="P2757">
        <v>1872.85</v>
      </c>
      <c r="Q2757">
        <v>1879.42</v>
      </c>
      <c r="R2757">
        <v>2711052</v>
      </c>
      <c r="S2757">
        <v>5095195896.9499998</v>
      </c>
      <c r="T2757">
        <v>154222</v>
      </c>
      <c r="U2757">
        <v>1833755</v>
      </c>
      <c r="V2757">
        <v>67.64</v>
      </c>
      <c r="W2757" s="3">
        <f>StockData[[#This Row],[CLOSE]]-StockData[[#This Row],[PREV. CLOSE]]</f>
        <v>5.5499999999999545</v>
      </c>
      <c r="X2757" s="2">
        <f>IFERROR((StockData[[#This Row],[CLOSE]]-StockData[[#This Row],[PREV. CLOSE]])/StockData[[#This Row],[PREV. CLOSE]],0)</f>
        <v>2.9722058587264791E-3</v>
      </c>
      <c r="Y2757" t="str">
        <f>IF(StockData[[#This Row],[Daily Return %]]&gt;0,"Gain",IF(StockData[[#This Row],[Daily Return %]]&lt;0,"Loss","No Change"))</f>
        <v>Gain</v>
      </c>
    </row>
    <row r="2758" spans="1:25" x14ac:dyDescent="0.3">
      <c r="A2758" s="1">
        <v>45609</v>
      </c>
      <c r="B2758" s="1" t="s">
        <v>2806</v>
      </c>
      <c r="C2758" s="1" t="s">
        <v>254</v>
      </c>
      <c r="D2758">
        <f>MONTH(StockData[[#This Row],[DATE]])</f>
        <v>11</v>
      </c>
      <c r="E2758">
        <v>2024</v>
      </c>
      <c r="F2758" t="s">
        <v>231</v>
      </c>
      <c r="G2758" t="str">
        <f>"Q"&amp;ROUNDUP(StockData[[#This Row],[Month Number]]/3,0)</f>
        <v>Q4</v>
      </c>
      <c r="H2758" s="1" t="s">
        <v>2585</v>
      </c>
      <c r="I2758" s="1" t="s">
        <v>1566</v>
      </c>
      <c r="J2758" t="s">
        <v>30</v>
      </c>
      <c r="K2758">
        <v>1866</v>
      </c>
      <c r="L2758">
        <v>1879.6</v>
      </c>
      <c r="M2758">
        <v>1859.1</v>
      </c>
      <c r="N2758">
        <v>1872.85</v>
      </c>
      <c r="O2758">
        <v>1864.35</v>
      </c>
      <c r="P2758">
        <v>1864.75</v>
      </c>
      <c r="Q2758">
        <v>1867.41</v>
      </c>
      <c r="R2758">
        <v>1254074</v>
      </c>
      <c r="S2758">
        <v>2341865743.1500001</v>
      </c>
      <c r="T2758">
        <v>114428</v>
      </c>
      <c r="U2758">
        <v>788930</v>
      </c>
      <c r="V2758">
        <v>62.91</v>
      </c>
      <c r="W2758" s="3">
        <f>StockData[[#This Row],[CLOSE]]-StockData[[#This Row],[PREV. CLOSE]]</f>
        <v>-8.0999999999999091</v>
      </c>
      <c r="X2758" s="2">
        <f>IFERROR((StockData[[#This Row],[CLOSE]]-StockData[[#This Row],[PREV. CLOSE]])/StockData[[#This Row],[PREV. CLOSE]],0)</f>
        <v>-4.3249592866486421E-3</v>
      </c>
      <c r="Y2758" t="str">
        <f>IF(StockData[[#This Row],[Daily Return %]]&gt;0,"Gain",IF(StockData[[#This Row],[Daily Return %]]&lt;0,"Loss","No Change"))</f>
        <v>Loss</v>
      </c>
    </row>
    <row r="2759" spans="1:25" x14ac:dyDescent="0.3">
      <c r="A2759" s="1">
        <v>45610</v>
      </c>
      <c r="B2759" s="1" t="s">
        <v>2807</v>
      </c>
      <c r="C2759" s="1" t="s">
        <v>254</v>
      </c>
      <c r="D2759">
        <f>MONTH(StockData[[#This Row],[DATE]])</f>
        <v>11</v>
      </c>
      <c r="E2759">
        <v>2024</v>
      </c>
      <c r="F2759" t="s">
        <v>231</v>
      </c>
      <c r="G2759" t="str">
        <f>"Q"&amp;ROUNDUP(StockData[[#This Row],[Month Number]]/3,0)</f>
        <v>Q4</v>
      </c>
      <c r="H2759" s="1" t="s">
        <v>2585</v>
      </c>
      <c r="I2759" s="1" t="s">
        <v>1566</v>
      </c>
      <c r="J2759" t="s">
        <v>30</v>
      </c>
      <c r="K2759">
        <v>1872</v>
      </c>
      <c r="L2759">
        <v>1897</v>
      </c>
      <c r="M2759">
        <v>1846.35</v>
      </c>
      <c r="N2759">
        <v>1864.75</v>
      </c>
      <c r="O2759">
        <v>1865</v>
      </c>
      <c r="P2759">
        <v>1858.95</v>
      </c>
      <c r="Q2759">
        <v>1867.12</v>
      </c>
      <c r="R2759">
        <v>2462563</v>
      </c>
      <c r="S2759">
        <v>4597896307.25</v>
      </c>
      <c r="T2759">
        <v>221440</v>
      </c>
      <c r="U2759">
        <v>1385264</v>
      </c>
      <c r="V2759">
        <v>56.25</v>
      </c>
      <c r="W2759" s="3">
        <f>StockData[[#This Row],[CLOSE]]-StockData[[#This Row],[PREV. CLOSE]]</f>
        <v>-5.7999999999999545</v>
      </c>
      <c r="X2759" s="2">
        <f>IFERROR((StockData[[#This Row],[CLOSE]]-StockData[[#This Row],[PREV. CLOSE]])/StockData[[#This Row],[PREV. CLOSE]],0)</f>
        <v>-3.1103365062340551E-3</v>
      </c>
      <c r="Y2759" t="str">
        <f>IF(StockData[[#This Row],[Daily Return %]]&gt;0,"Gain",IF(StockData[[#This Row],[Daily Return %]]&lt;0,"Loss","No Change"))</f>
        <v>Loss</v>
      </c>
    </row>
    <row r="2760" spans="1:25" x14ac:dyDescent="0.3">
      <c r="A2760" s="1">
        <v>45614</v>
      </c>
      <c r="B2760" s="1" t="s">
        <v>2808</v>
      </c>
      <c r="C2760" s="1" t="s">
        <v>254</v>
      </c>
      <c r="D2760">
        <f>MONTH(StockData[[#This Row],[DATE]])</f>
        <v>11</v>
      </c>
      <c r="E2760">
        <v>2024</v>
      </c>
      <c r="F2760" t="s">
        <v>231</v>
      </c>
      <c r="G2760" t="str">
        <f>"Q"&amp;ROUNDUP(StockData[[#This Row],[Month Number]]/3,0)</f>
        <v>Q4</v>
      </c>
      <c r="H2760" s="1" t="s">
        <v>2585</v>
      </c>
      <c r="I2760" s="1" t="s">
        <v>1566</v>
      </c>
      <c r="J2760" t="s">
        <v>30</v>
      </c>
      <c r="K2760">
        <v>1858.95</v>
      </c>
      <c r="L2760">
        <v>1865.05</v>
      </c>
      <c r="M2760">
        <v>1815</v>
      </c>
      <c r="N2760">
        <v>1858.95</v>
      </c>
      <c r="O2760">
        <v>1835.65</v>
      </c>
      <c r="P2760">
        <v>1835</v>
      </c>
      <c r="Q2760">
        <v>1837.49</v>
      </c>
      <c r="R2760">
        <v>2483933</v>
      </c>
      <c r="S2760">
        <v>4564205632.75</v>
      </c>
      <c r="T2760">
        <v>125829</v>
      </c>
      <c r="U2760">
        <v>1678657</v>
      </c>
      <c r="V2760">
        <v>67.58</v>
      </c>
      <c r="W2760" s="3">
        <f>StockData[[#This Row],[CLOSE]]-StockData[[#This Row],[PREV. CLOSE]]</f>
        <v>-23.950000000000045</v>
      </c>
      <c r="X2760" s="2">
        <f>IFERROR((StockData[[#This Row],[CLOSE]]-StockData[[#This Row],[PREV. CLOSE]])/StockData[[#This Row],[PREV. CLOSE]],0)</f>
        <v>-1.2883617095672312E-2</v>
      </c>
      <c r="Y2760" t="str">
        <f>IF(StockData[[#This Row],[Daily Return %]]&gt;0,"Gain",IF(StockData[[#This Row],[Daily Return %]]&lt;0,"Loss","No Change"))</f>
        <v>Loss</v>
      </c>
    </row>
    <row r="2761" spans="1:25" x14ac:dyDescent="0.3">
      <c r="A2761" s="1">
        <v>45615</v>
      </c>
      <c r="B2761" s="1" t="s">
        <v>2809</v>
      </c>
      <c r="C2761" s="1" t="s">
        <v>254</v>
      </c>
      <c r="D2761">
        <f>MONTH(StockData[[#This Row],[DATE]])</f>
        <v>11</v>
      </c>
      <c r="E2761">
        <v>2024</v>
      </c>
      <c r="F2761" t="s">
        <v>231</v>
      </c>
      <c r="G2761" t="str">
        <f>"Q"&amp;ROUNDUP(StockData[[#This Row],[Month Number]]/3,0)</f>
        <v>Q4</v>
      </c>
      <c r="H2761" s="1" t="s">
        <v>2585</v>
      </c>
      <c r="I2761" s="1" t="s">
        <v>1566</v>
      </c>
      <c r="J2761" t="s">
        <v>30</v>
      </c>
      <c r="K2761">
        <v>1837</v>
      </c>
      <c r="L2761">
        <v>1865</v>
      </c>
      <c r="M2761">
        <v>1817.3</v>
      </c>
      <c r="N2761">
        <v>1835</v>
      </c>
      <c r="O2761">
        <v>1824</v>
      </c>
      <c r="P2761">
        <v>1820.55</v>
      </c>
      <c r="Q2761">
        <v>1842.69</v>
      </c>
      <c r="R2761">
        <v>2354204</v>
      </c>
      <c r="S2761">
        <v>4338061517.1000004</v>
      </c>
      <c r="T2761">
        <v>105514</v>
      </c>
      <c r="U2761">
        <v>1540404</v>
      </c>
      <c r="V2761">
        <v>65.430000000000007</v>
      </c>
      <c r="W2761" s="3">
        <f>StockData[[#This Row],[CLOSE]]-StockData[[#This Row],[PREV. CLOSE]]</f>
        <v>-14.450000000000045</v>
      </c>
      <c r="X2761" s="2">
        <f>IFERROR((StockData[[#This Row],[CLOSE]]-StockData[[#This Row],[PREV. CLOSE]])/StockData[[#This Row],[PREV. CLOSE]],0)</f>
        <v>-7.8746594005449835E-3</v>
      </c>
      <c r="Y2761" t="str">
        <f>IF(StockData[[#This Row],[Daily Return %]]&gt;0,"Gain",IF(StockData[[#This Row],[Daily Return %]]&lt;0,"Loss","No Change"))</f>
        <v>Loss</v>
      </c>
    </row>
    <row r="2762" spans="1:25" x14ac:dyDescent="0.3">
      <c r="A2762" s="1">
        <v>45617</v>
      </c>
      <c r="B2762" s="1" t="s">
        <v>2810</v>
      </c>
      <c r="C2762" s="1" t="s">
        <v>254</v>
      </c>
      <c r="D2762">
        <f>MONTH(StockData[[#This Row],[DATE]])</f>
        <v>11</v>
      </c>
      <c r="E2762">
        <v>2024</v>
      </c>
      <c r="F2762" t="s">
        <v>231</v>
      </c>
      <c r="G2762" t="str">
        <f>"Q"&amp;ROUNDUP(StockData[[#This Row],[Month Number]]/3,0)</f>
        <v>Q4</v>
      </c>
      <c r="H2762" s="1" t="s">
        <v>2585</v>
      </c>
      <c r="I2762" s="1" t="s">
        <v>1566</v>
      </c>
      <c r="J2762" t="s">
        <v>30</v>
      </c>
      <c r="K2762">
        <v>1835</v>
      </c>
      <c r="L2762">
        <v>1839.55</v>
      </c>
      <c r="M2762">
        <v>1820.2</v>
      </c>
      <c r="N2762">
        <v>1820.55</v>
      </c>
      <c r="O2762">
        <v>1833.3</v>
      </c>
      <c r="P2762">
        <v>1836.35</v>
      </c>
      <c r="Q2762">
        <v>1831.91</v>
      </c>
      <c r="R2762">
        <v>1841245</v>
      </c>
      <c r="S2762">
        <v>3372991677.25</v>
      </c>
      <c r="T2762">
        <v>122858</v>
      </c>
      <c r="U2762">
        <v>978536</v>
      </c>
      <c r="V2762">
        <v>53.15</v>
      </c>
      <c r="W2762" s="3">
        <f>StockData[[#This Row],[CLOSE]]-StockData[[#This Row],[PREV. CLOSE]]</f>
        <v>15.799999999999955</v>
      </c>
      <c r="X2762" s="2">
        <f>IFERROR((StockData[[#This Row],[CLOSE]]-StockData[[#This Row],[PREV. CLOSE]])/StockData[[#This Row],[PREV. CLOSE]],0)</f>
        <v>8.6786959984619782E-3</v>
      </c>
      <c r="Y2762" t="str">
        <f>IF(StockData[[#This Row],[Daily Return %]]&gt;0,"Gain",IF(StockData[[#This Row],[Daily Return %]]&lt;0,"Loss","No Change"))</f>
        <v>Gain</v>
      </c>
    </row>
    <row r="2763" spans="1:25" x14ac:dyDescent="0.3">
      <c r="A2763" s="1">
        <v>45618</v>
      </c>
      <c r="B2763" s="1" t="s">
        <v>2811</v>
      </c>
      <c r="C2763" s="1" t="s">
        <v>254</v>
      </c>
      <c r="D2763">
        <f>MONTH(StockData[[#This Row],[DATE]])</f>
        <v>11</v>
      </c>
      <c r="E2763">
        <v>2024</v>
      </c>
      <c r="F2763" t="s">
        <v>231</v>
      </c>
      <c r="G2763" t="str">
        <f>"Q"&amp;ROUNDUP(StockData[[#This Row],[Month Number]]/3,0)</f>
        <v>Q4</v>
      </c>
      <c r="H2763" s="1" t="s">
        <v>2585</v>
      </c>
      <c r="I2763" s="1" t="s">
        <v>1566</v>
      </c>
      <c r="J2763" t="s">
        <v>30</v>
      </c>
      <c r="K2763">
        <v>1846.35</v>
      </c>
      <c r="L2763">
        <v>1902</v>
      </c>
      <c r="M2763">
        <v>1836.5</v>
      </c>
      <c r="N2763">
        <v>1836.35</v>
      </c>
      <c r="O2763">
        <v>1897.1</v>
      </c>
      <c r="P2763">
        <v>1898.4</v>
      </c>
      <c r="Q2763">
        <v>1882.01</v>
      </c>
      <c r="R2763">
        <v>2765950</v>
      </c>
      <c r="S2763">
        <v>5205540179.9499998</v>
      </c>
      <c r="T2763">
        <v>128070</v>
      </c>
      <c r="U2763">
        <v>1525701</v>
      </c>
      <c r="V2763">
        <v>55.16</v>
      </c>
      <c r="W2763" s="3">
        <f>StockData[[#This Row],[CLOSE]]-StockData[[#This Row],[PREV. CLOSE]]</f>
        <v>62.050000000000182</v>
      </c>
      <c r="X2763" s="2">
        <f>IFERROR((StockData[[#This Row],[CLOSE]]-StockData[[#This Row],[PREV. CLOSE]])/StockData[[#This Row],[PREV. CLOSE]],0)</f>
        <v>3.3789854875160064E-2</v>
      </c>
      <c r="Y2763" t="str">
        <f>IF(StockData[[#This Row],[Daily Return %]]&gt;0,"Gain",IF(StockData[[#This Row],[Daily Return %]]&lt;0,"Loss","No Change"))</f>
        <v>Gain</v>
      </c>
    </row>
    <row r="2764" spans="1:25" x14ac:dyDescent="0.3">
      <c r="A2764" s="1">
        <v>45621</v>
      </c>
      <c r="B2764" s="1" t="s">
        <v>2812</v>
      </c>
      <c r="C2764" s="1" t="s">
        <v>254</v>
      </c>
      <c r="D2764">
        <f>MONTH(StockData[[#This Row],[DATE]])</f>
        <v>11</v>
      </c>
      <c r="E2764">
        <v>2024</v>
      </c>
      <c r="F2764" t="s">
        <v>231</v>
      </c>
      <c r="G2764" t="str">
        <f>"Q"&amp;ROUNDUP(StockData[[#This Row],[Month Number]]/3,0)</f>
        <v>Q4</v>
      </c>
      <c r="H2764" s="1" t="s">
        <v>2585</v>
      </c>
      <c r="I2764" s="1" t="s">
        <v>1566</v>
      </c>
      <c r="J2764" t="s">
        <v>30</v>
      </c>
      <c r="K2764">
        <v>1919</v>
      </c>
      <c r="L2764">
        <v>1919.95</v>
      </c>
      <c r="M2764">
        <v>1878.5</v>
      </c>
      <c r="N2764">
        <v>1898.4</v>
      </c>
      <c r="O2764">
        <v>1896</v>
      </c>
      <c r="P2764">
        <v>1891.7</v>
      </c>
      <c r="Q2764">
        <v>1892.76</v>
      </c>
      <c r="R2764">
        <v>6531524</v>
      </c>
      <c r="S2764">
        <v>12362633619.4</v>
      </c>
      <c r="T2764">
        <v>162447</v>
      </c>
      <c r="U2764">
        <v>4705865</v>
      </c>
      <c r="V2764">
        <v>72.05</v>
      </c>
      <c r="W2764" s="3">
        <f>StockData[[#This Row],[CLOSE]]-StockData[[#This Row],[PREV. CLOSE]]</f>
        <v>-6.7000000000000455</v>
      </c>
      <c r="X2764" s="2">
        <f>IFERROR((StockData[[#This Row],[CLOSE]]-StockData[[#This Row],[PREV. CLOSE]])/StockData[[#This Row],[PREV. CLOSE]],0)</f>
        <v>-3.5292878213232432E-3</v>
      </c>
      <c r="Y2764" t="str">
        <f>IF(StockData[[#This Row],[Daily Return %]]&gt;0,"Gain",IF(StockData[[#This Row],[Daily Return %]]&lt;0,"Loss","No Change"))</f>
        <v>Loss</v>
      </c>
    </row>
    <row r="2765" spans="1:25" x14ac:dyDescent="0.3">
      <c r="A2765" s="1">
        <v>45622</v>
      </c>
      <c r="B2765" s="1" t="s">
        <v>2813</v>
      </c>
      <c r="C2765" s="1" t="s">
        <v>254</v>
      </c>
      <c r="D2765">
        <f>MONTH(StockData[[#This Row],[DATE]])</f>
        <v>11</v>
      </c>
      <c r="E2765">
        <v>2024</v>
      </c>
      <c r="F2765" t="s">
        <v>231</v>
      </c>
      <c r="G2765" t="str">
        <f>"Q"&amp;ROUNDUP(StockData[[#This Row],[Month Number]]/3,0)</f>
        <v>Q4</v>
      </c>
      <c r="H2765" s="1" t="s">
        <v>2585</v>
      </c>
      <c r="I2765" s="1" t="s">
        <v>1566</v>
      </c>
      <c r="J2765" t="s">
        <v>30</v>
      </c>
      <c r="K2765">
        <v>1890.1</v>
      </c>
      <c r="L2765">
        <v>1914.95</v>
      </c>
      <c r="M2765">
        <v>1889.15</v>
      </c>
      <c r="N2765">
        <v>1891.7</v>
      </c>
      <c r="O2765">
        <v>1900</v>
      </c>
      <c r="P2765">
        <v>1899.55</v>
      </c>
      <c r="Q2765">
        <v>1902.16</v>
      </c>
      <c r="R2765">
        <v>2079873</v>
      </c>
      <c r="S2765">
        <v>3956258453</v>
      </c>
      <c r="T2765">
        <v>82089</v>
      </c>
      <c r="U2765">
        <v>1314779</v>
      </c>
      <c r="V2765">
        <v>63.21</v>
      </c>
      <c r="W2765" s="3">
        <f>StockData[[#This Row],[CLOSE]]-StockData[[#This Row],[PREV. CLOSE]]</f>
        <v>7.8499999999999091</v>
      </c>
      <c r="X2765" s="2">
        <f>IFERROR((StockData[[#This Row],[CLOSE]]-StockData[[#This Row],[PREV. CLOSE]])/StockData[[#This Row],[PREV. CLOSE]],0)</f>
        <v>4.1497066130992801E-3</v>
      </c>
      <c r="Y2765" t="str">
        <f>IF(StockData[[#This Row],[Daily Return %]]&gt;0,"Gain",IF(StockData[[#This Row],[Daily Return %]]&lt;0,"Loss","No Change"))</f>
        <v>Gain</v>
      </c>
    </row>
    <row r="2766" spans="1:25" x14ac:dyDescent="0.3">
      <c r="A2766" s="1">
        <v>45623</v>
      </c>
      <c r="B2766" s="1" t="s">
        <v>2814</v>
      </c>
      <c r="C2766" s="1" t="s">
        <v>254</v>
      </c>
      <c r="D2766">
        <f>MONTH(StockData[[#This Row],[DATE]])</f>
        <v>11</v>
      </c>
      <c r="E2766">
        <v>2024</v>
      </c>
      <c r="F2766" t="s">
        <v>231</v>
      </c>
      <c r="G2766" t="str">
        <f>"Q"&amp;ROUNDUP(StockData[[#This Row],[Month Number]]/3,0)</f>
        <v>Q4</v>
      </c>
      <c r="H2766" s="1" t="s">
        <v>2585</v>
      </c>
      <c r="I2766" s="1" t="s">
        <v>1566</v>
      </c>
      <c r="J2766" t="s">
        <v>30</v>
      </c>
      <c r="K2766">
        <v>1896.75</v>
      </c>
      <c r="L2766">
        <v>1917</v>
      </c>
      <c r="M2766">
        <v>1887.1</v>
      </c>
      <c r="N2766">
        <v>1899.55</v>
      </c>
      <c r="O2766">
        <v>1891.1</v>
      </c>
      <c r="P2766">
        <v>1891.05</v>
      </c>
      <c r="Q2766">
        <v>1903.1</v>
      </c>
      <c r="R2766">
        <v>1631975</v>
      </c>
      <c r="S2766">
        <v>3105808405.25</v>
      </c>
      <c r="T2766">
        <v>62337</v>
      </c>
      <c r="U2766">
        <v>978423</v>
      </c>
      <c r="V2766">
        <v>59.95</v>
      </c>
      <c r="W2766" s="3">
        <f>StockData[[#This Row],[CLOSE]]-StockData[[#This Row],[PREV. CLOSE]]</f>
        <v>-8.5</v>
      </c>
      <c r="X2766" s="2">
        <f>IFERROR((StockData[[#This Row],[CLOSE]]-StockData[[#This Row],[PREV. CLOSE]])/StockData[[#This Row],[PREV. CLOSE]],0)</f>
        <v>-4.4747440183201285E-3</v>
      </c>
      <c r="Y2766" t="str">
        <f>IF(StockData[[#This Row],[Daily Return %]]&gt;0,"Gain",IF(StockData[[#This Row],[Daily Return %]]&lt;0,"Loss","No Change"))</f>
        <v>Loss</v>
      </c>
    </row>
    <row r="2767" spans="1:25" x14ac:dyDescent="0.3">
      <c r="A2767" s="1">
        <v>45624</v>
      </c>
      <c r="B2767" s="1" t="s">
        <v>2815</v>
      </c>
      <c r="C2767" s="1" t="s">
        <v>254</v>
      </c>
      <c r="D2767">
        <f>MONTH(StockData[[#This Row],[DATE]])</f>
        <v>11</v>
      </c>
      <c r="E2767">
        <v>2024</v>
      </c>
      <c r="F2767" t="s">
        <v>231</v>
      </c>
      <c r="G2767" t="str">
        <f>"Q"&amp;ROUNDUP(StockData[[#This Row],[Month Number]]/3,0)</f>
        <v>Q4</v>
      </c>
      <c r="H2767" s="1" t="s">
        <v>2585</v>
      </c>
      <c r="I2767" s="1" t="s">
        <v>1566</v>
      </c>
      <c r="J2767" t="s">
        <v>30</v>
      </c>
      <c r="K2767">
        <v>1885.1</v>
      </c>
      <c r="L2767">
        <v>1900.5</v>
      </c>
      <c r="M2767">
        <v>1835</v>
      </c>
      <c r="N2767">
        <v>1891.05</v>
      </c>
      <c r="O2767">
        <v>1844</v>
      </c>
      <c r="P2767">
        <v>1840.9</v>
      </c>
      <c r="Q2767">
        <v>1852.26</v>
      </c>
      <c r="R2767">
        <v>3631255</v>
      </c>
      <c r="S2767">
        <v>6726037001.5500002</v>
      </c>
      <c r="T2767">
        <v>167802</v>
      </c>
      <c r="U2767">
        <v>2424016</v>
      </c>
      <c r="V2767">
        <v>66.75</v>
      </c>
      <c r="W2767" s="3">
        <f>StockData[[#This Row],[CLOSE]]-StockData[[#This Row],[PREV. CLOSE]]</f>
        <v>-50.149999999999864</v>
      </c>
      <c r="X2767" s="2">
        <f>IFERROR((StockData[[#This Row],[CLOSE]]-StockData[[#This Row],[PREV. CLOSE]])/StockData[[#This Row],[PREV. CLOSE]],0)</f>
        <v>-2.6519658390840996E-2</v>
      </c>
      <c r="Y2767" t="str">
        <f>IF(StockData[[#This Row],[Daily Return %]]&gt;0,"Gain",IF(StockData[[#This Row],[Daily Return %]]&lt;0,"Loss","No Change"))</f>
        <v>Loss</v>
      </c>
    </row>
    <row r="2768" spans="1:25" x14ac:dyDescent="0.3">
      <c r="A2768" s="1">
        <v>45625</v>
      </c>
      <c r="B2768" s="1" t="s">
        <v>2816</v>
      </c>
      <c r="C2768" s="1" t="s">
        <v>254</v>
      </c>
      <c r="D2768">
        <f>MONTH(StockData[[#This Row],[DATE]])</f>
        <v>11</v>
      </c>
      <c r="E2768">
        <v>2024</v>
      </c>
      <c r="F2768" t="s">
        <v>231</v>
      </c>
      <c r="G2768" t="str">
        <f>"Q"&amp;ROUNDUP(StockData[[#This Row],[Month Number]]/3,0)</f>
        <v>Q4</v>
      </c>
      <c r="H2768" s="1" t="s">
        <v>2585</v>
      </c>
      <c r="I2768" s="1" t="s">
        <v>1566</v>
      </c>
      <c r="J2768" t="s">
        <v>30</v>
      </c>
      <c r="K2768">
        <v>1842</v>
      </c>
      <c r="L2768">
        <v>1872.3</v>
      </c>
      <c r="M2768">
        <v>1833.95</v>
      </c>
      <c r="N2768">
        <v>1840.9</v>
      </c>
      <c r="O2768">
        <v>1850</v>
      </c>
      <c r="P2768">
        <v>1848.05</v>
      </c>
      <c r="Q2768">
        <v>1855.83</v>
      </c>
      <c r="R2768">
        <v>2482280</v>
      </c>
      <c r="S2768">
        <v>4606701269.5</v>
      </c>
      <c r="T2768">
        <v>137062</v>
      </c>
      <c r="U2768">
        <v>1719037</v>
      </c>
      <c r="V2768">
        <v>69.25</v>
      </c>
      <c r="W2768" s="3">
        <f>StockData[[#This Row],[CLOSE]]-StockData[[#This Row],[PREV. CLOSE]]</f>
        <v>7.1499999999998636</v>
      </c>
      <c r="X2768" s="2">
        <f>IFERROR((StockData[[#This Row],[CLOSE]]-StockData[[#This Row],[PREV. CLOSE]])/StockData[[#This Row],[PREV. CLOSE]],0)</f>
        <v>3.8839697973816413E-3</v>
      </c>
      <c r="Y2768" t="str">
        <f>IF(StockData[[#This Row],[Daily Return %]]&gt;0,"Gain",IF(StockData[[#This Row],[Daily Return %]]&lt;0,"Loss","No Change"))</f>
        <v>Gain</v>
      </c>
    </row>
    <row r="2769" spans="1:25" x14ac:dyDescent="0.3">
      <c r="A2769" s="1">
        <v>45628</v>
      </c>
      <c r="B2769" s="1" t="s">
        <v>2817</v>
      </c>
      <c r="C2769" s="1" t="s">
        <v>274</v>
      </c>
      <c r="D2769">
        <f>MONTH(StockData[[#This Row],[DATE]])</f>
        <v>12</v>
      </c>
      <c r="E2769">
        <v>2024</v>
      </c>
      <c r="F2769" t="s">
        <v>231</v>
      </c>
      <c r="G2769" t="str">
        <f>"Q"&amp;ROUNDUP(StockData[[#This Row],[Month Number]]/3,0)</f>
        <v>Q4</v>
      </c>
      <c r="H2769" s="1" t="s">
        <v>2585</v>
      </c>
      <c r="I2769" s="1" t="s">
        <v>1566</v>
      </c>
      <c r="J2769" t="s">
        <v>30</v>
      </c>
      <c r="K2769">
        <v>1848.05</v>
      </c>
      <c r="L2769">
        <v>1878.55</v>
      </c>
      <c r="M2769">
        <v>1835.45</v>
      </c>
      <c r="N2769">
        <v>1848.05</v>
      </c>
      <c r="O2769">
        <v>1872.75</v>
      </c>
      <c r="P2769">
        <v>1871.5</v>
      </c>
      <c r="Q2769">
        <v>1863.05</v>
      </c>
      <c r="R2769">
        <v>2014744</v>
      </c>
      <c r="S2769">
        <v>3753567689.4499998</v>
      </c>
      <c r="T2769">
        <v>91103</v>
      </c>
      <c r="U2769">
        <v>1307495</v>
      </c>
      <c r="V2769">
        <v>64.900000000000006</v>
      </c>
      <c r="W2769" s="3">
        <f>StockData[[#This Row],[CLOSE]]-StockData[[#This Row],[PREV. CLOSE]]</f>
        <v>23.450000000000045</v>
      </c>
      <c r="X2769" s="2">
        <f>IFERROR((StockData[[#This Row],[CLOSE]]-StockData[[#This Row],[PREV. CLOSE]])/StockData[[#This Row],[PREV. CLOSE]],0)</f>
        <v>1.2689050620924784E-2</v>
      </c>
      <c r="Y2769" t="str">
        <f>IF(StockData[[#This Row],[Daily Return %]]&gt;0,"Gain",IF(StockData[[#This Row],[Daily Return %]]&lt;0,"Loss","No Change"))</f>
        <v>Gain</v>
      </c>
    </row>
    <row r="2770" spans="1:25" x14ac:dyDescent="0.3">
      <c r="A2770" s="1">
        <v>45629</v>
      </c>
      <c r="B2770" s="1" t="s">
        <v>2818</v>
      </c>
      <c r="C2770" s="1" t="s">
        <v>274</v>
      </c>
      <c r="D2770">
        <f>MONTH(StockData[[#This Row],[DATE]])</f>
        <v>12</v>
      </c>
      <c r="E2770">
        <v>2024</v>
      </c>
      <c r="F2770" t="s">
        <v>231</v>
      </c>
      <c r="G2770" t="str">
        <f>"Q"&amp;ROUNDUP(StockData[[#This Row],[Month Number]]/3,0)</f>
        <v>Q4</v>
      </c>
      <c r="H2770" s="1" t="s">
        <v>2585</v>
      </c>
      <c r="I2770" s="1" t="s">
        <v>1566</v>
      </c>
      <c r="J2770" t="s">
        <v>30</v>
      </c>
      <c r="K2770">
        <v>1884</v>
      </c>
      <c r="L2770">
        <v>1896.3</v>
      </c>
      <c r="M2770">
        <v>1872.05</v>
      </c>
      <c r="N2770">
        <v>1871.5</v>
      </c>
      <c r="O2770">
        <v>1888.95</v>
      </c>
      <c r="P2770">
        <v>1890.75</v>
      </c>
      <c r="Q2770">
        <v>1887.37</v>
      </c>
      <c r="R2770">
        <v>2954648</v>
      </c>
      <c r="S2770">
        <v>5576507461.25</v>
      </c>
      <c r="T2770">
        <v>165181</v>
      </c>
      <c r="U2770">
        <v>2295819</v>
      </c>
      <c r="V2770">
        <v>77.7</v>
      </c>
      <c r="W2770" s="3">
        <f>StockData[[#This Row],[CLOSE]]-StockData[[#This Row],[PREV. CLOSE]]</f>
        <v>19.25</v>
      </c>
      <c r="X2770" s="2">
        <f>IFERROR((StockData[[#This Row],[CLOSE]]-StockData[[#This Row],[PREV. CLOSE]])/StockData[[#This Row],[PREV. CLOSE]],0)</f>
        <v>1.0285866951643068E-2</v>
      </c>
      <c r="Y2770" t="str">
        <f>IF(StockData[[#This Row],[Daily Return %]]&gt;0,"Gain",IF(StockData[[#This Row],[Daily Return %]]&lt;0,"Loss","No Change"))</f>
        <v>Gain</v>
      </c>
    </row>
    <row r="2771" spans="1:25" x14ac:dyDescent="0.3">
      <c r="A2771" s="1">
        <v>45630</v>
      </c>
      <c r="B2771" s="1" t="s">
        <v>2819</v>
      </c>
      <c r="C2771" s="1" t="s">
        <v>274</v>
      </c>
      <c r="D2771">
        <f>MONTH(StockData[[#This Row],[DATE]])</f>
        <v>12</v>
      </c>
      <c r="E2771">
        <v>2024</v>
      </c>
      <c r="F2771" t="s">
        <v>231</v>
      </c>
      <c r="G2771" t="str">
        <f>"Q"&amp;ROUNDUP(StockData[[#This Row],[Month Number]]/3,0)</f>
        <v>Q4</v>
      </c>
      <c r="H2771" s="1" t="s">
        <v>2585</v>
      </c>
      <c r="I2771" s="1" t="s">
        <v>1566</v>
      </c>
      <c r="J2771" t="s">
        <v>30</v>
      </c>
      <c r="K2771">
        <v>1882</v>
      </c>
      <c r="L2771">
        <v>1911</v>
      </c>
      <c r="M2771">
        <v>1877.6</v>
      </c>
      <c r="N2771">
        <v>1890.75</v>
      </c>
      <c r="O2771">
        <v>1894.6</v>
      </c>
      <c r="P2771">
        <v>1897.65</v>
      </c>
      <c r="Q2771">
        <v>1895.92</v>
      </c>
      <c r="R2771">
        <v>3730643</v>
      </c>
      <c r="S2771">
        <v>7073013391.6000004</v>
      </c>
      <c r="T2771">
        <v>184460</v>
      </c>
      <c r="U2771">
        <v>2525400</v>
      </c>
      <c r="V2771">
        <v>67.69</v>
      </c>
      <c r="W2771" s="3">
        <f>StockData[[#This Row],[CLOSE]]-StockData[[#This Row],[PREV. CLOSE]]</f>
        <v>6.9000000000000909</v>
      </c>
      <c r="X2771" s="2">
        <f>IFERROR((StockData[[#This Row],[CLOSE]]-StockData[[#This Row],[PREV. CLOSE]])/StockData[[#This Row],[PREV. CLOSE]],0)</f>
        <v>3.6493454978183742E-3</v>
      </c>
      <c r="Y2771" t="str">
        <f>IF(StockData[[#This Row],[Daily Return %]]&gt;0,"Gain",IF(StockData[[#This Row],[Daily Return %]]&lt;0,"Loss","No Change"))</f>
        <v>Gain</v>
      </c>
    </row>
    <row r="2772" spans="1:25" x14ac:dyDescent="0.3">
      <c r="A2772" s="1">
        <v>45631</v>
      </c>
      <c r="B2772" s="1" t="s">
        <v>2820</v>
      </c>
      <c r="C2772" s="1" t="s">
        <v>274</v>
      </c>
      <c r="D2772">
        <f>MONTH(StockData[[#This Row],[DATE]])</f>
        <v>12</v>
      </c>
      <c r="E2772">
        <v>2024</v>
      </c>
      <c r="F2772" t="s">
        <v>231</v>
      </c>
      <c r="G2772" t="str">
        <f>"Q"&amp;ROUNDUP(StockData[[#This Row],[Month Number]]/3,0)</f>
        <v>Q4</v>
      </c>
      <c r="H2772" s="1" t="s">
        <v>2585</v>
      </c>
      <c r="I2772" s="1" t="s">
        <v>1566</v>
      </c>
      <c r="J2772" t="s">
        <v>30</v>
      </c>
      <c r="K2772">
        <v>1885</v>
      </c>
      <c r="L2772">
        <v>1938.1</v>
      </c>
      <c r="M2772">
        <v>1884</v>
      </c>
      <c r="N2772">
        <v>1897.65</v>
      </c>
      <c r="O2772">
        <v>1920</v>
      </c>
      <c r="P2772">
        <v>1924</v>
      </c>
      <c r="Q2772">
        <v>1912.31</v>
      </c>
      <c r="R2772">
        <v>3881814</v>
      </c>
      <c r="S2772">
        <v>7423216155.9499998</v>
      </c>
      <c r="T2772">
        <v>181152</v>
      </c>
      <c r="U2772">
        <v>2205733</v>
      </c>
      <c r="V2772">
        <v>56.82</v>
      </c>
      <c r="W2772" s="3">
        <f>StockData[[#This Row],[CLOSE]]-StockData[[#This Row],[PREV. CLOSE]]</f>
        <v>26.349999999999909</v>
      </c>
      <c r="X2772" s="2">
        <f>IFERROR((StockData[[#This Row],[CLOSE]]-StockData[[#This Row],[PREV. CLOSE]])/StockData[[#This Row],[PREV. CLOSE]],0)</f>
        <v>1.3885595341606676E-2</v>
      </c>
      <c r="Y2772" t="str">
        <f>IF(StockData[[#This Row],[Daily Return %]]&gt;0,"Gain",IF(StockData[[#This Row],[Daily Return %]]&lt;0,"Loss","No Change"))</f>
        <v>Gain</v>
      </c>
    </row>
    <row r="2773" spans="1:25" x14ac:dyDescent="0.3">
      <c r="A2773" s="1">
        <v>45632</v>
      </c>
      <c r="B2773" s="1" t="s">
        <v>2821</v>
      </c>
      <c r="C2773" s="1" t="s">
        <v>274</v>
      </c>
      <c r="D2773">
        <f>MONTH(StockData[[#This Row],[DATE]])</f>
        <v>12</v>
      </c>
      <c r="E2773">
        <v>2024</v>
      </c>
      <c r="F2773" t="s">
        <v>231</v>
      </c>
      <c r="G2773" t="str">
        <f>"Q"&amp;ROUNDUP(StockData[[#This Row],[Month Number]]/3,0)</f>
        <v>Q4</v>
      </c>
      <c r="H2773" s="1" t="s">
        <v>2585</v>
      </c>
      <c r="I2773" s="1" t="s">
        <v>1566</v>
      </c>
      <c r="J2773" t="s">
        <v>30</v>
      </c>
      <c r="K2773">
        <v>1926</v>
      </c>
      <c r="L2773">
        <v>1939.35</v>
      </c>
      <c r="M2773">
        <v>1915.3</v>
      </c>
      <c r="N2773">
        <v>1924</v>
      </c>
      <c r="O2773">
        <v>1915.55</v>
      </c>
      <c r="P2773">
        <v>1922.7</v>
      </c>
      <c r="Q2773">
        <v>1923.49</v>
      </c>
      <c r="R2773">
        <v>2250408</v>
      </c>
      <c r="S2773">
        <v>4328634514.3000002</v>
      </c>
      <c r="T2773">
        <v>136345</v>
      </c>
      <c r="U2773">
        <v>1479045</v>
      </c>
      <c r="V2773">
        <v>65.72</v>
      </c>
      <c r="W2773" s="3">
        <f>StockData[[#This Row],[CLOSE]]-StockData[[#This Row],[PREV. CLOSE]]</f>
        <v>-1.2999999999999545</v>
      </c>
      <c r="X2773" s="2">
        <f>IFERROR((StockData[[#This Row],[CLOSE]]-StockData[[#This Row],[PREV. CLOSE]])/StockData[[#This Row],[PREV. CLOSE]],0)</f>
        <v>-6.7567567567565208E-4</v>
      </c>
      <c r="Y2773" t="str">
        <f>IF(StockData[[#This Row],[Daily Return %]]&gt;0,"Gain",IF(StockData[[#This Row],[Daily Return %]]&lt;0,"Loss","No Change"))</f>
        <v>Loss</v>
      </c>
    </row>
    <row r="2774" spans="1:25" x14ac:dyDescent="0.3">
      <c r="A2774" s="1">
        <v>45635</v>
      </c>
      <c r="B2774" s="1" t="s">
        <v>2822</v>
      </c>
      <c r="C2774" s="1" t="s">
        <v>274</v>
      </c>
      <c r="D2774">
        <f>MONTH(StockData[[#This Row],[DATE]])</f>
        <v>12</v>
      </c>
      <c r="E2774">
        <v>2024</v>
      </c>
      <c r="F2774" t="s">
        <v>231</v>
      </c>
      <c r="G2774" t="str">
        <f>"Q"&amp;ROUNDUP(StockData[[#This Row],[Month Number]]/3,0)</f>
        <v>Q4</v>
      </c>
      <c r="H2774" s="1" t="s">
        <v>2585</v>
      </c>
      <c r="I2774" s="1" t="s">
        <v>1566</v>
      </c>
      <c r="J2774" t="s">
        <v>30</v>
      </c>
      <c r="K2774">
        <v>1915</v>
      </c>
      <c r="L2774">
        <v>1926.05</v>
      </c>
      <c r="M2774">
        <v>1901</v>
      </c>
      <c r="N2774">
        <v>1922.7</v>
      </c>
      <c r="O2774">
        <v>1909.95</v>
      </c>
      <c r="P2774">
        <v>1909.9</v>
      </c>
      <c r="Q2774">
        <v>1910.47</v>
      </c>
      <c r="R2774">
        <v>1379520</v>
      </c>
      <c r="S2774">
        <v>2635527110.1999998</v>
      </c>
      <c r="T2774">
        <v>71773</v>
      </c>
      <c r="U2774">
        <v>922987</v>
      </c>
      <c r="V2774">
        <v>66.91</v>
      </c>
      <c r="W2774" s="3">
        <f>StockData[[#This Row],[CLOSE]]-StockData[[#This Row],[PREV. CLOSE]]</f>
        <v>-12.799999999999955</v>
      </c>
      <c r="X2774" s="2">
        <f>IFERROR((StockData[[#This Row],[CLOSE]]-StockData[[#This Row],[PREV. CLOSE]])/StockData[[#This Row],[PREV. CLOSE]],0)</f>
        <v>-6.6573048317469987E-3</v>
      </c>
      <c r="Y2774" t="str">
        <f>IF(StockData[[#This Row],[Daily Return %]]&gt;0,"Gain",IF(StockData[[#This Row],[Daily Return %]]&lt;0,"Loss","No Change"))</f>
        <v>Loss</v>
      </c>
    </row>
    <row r="2775" spans="1:25" x14ac:dyDescent="0.3">
      <c r="A2775" s="1">
        <v>45636</v>
      </c>
      <c r="B2775" s="1" t="s">
        <v>2823</v>
      </c>
      <c r="C2775" s="1" t="s">
        <v>274</v>
      </c>
      <c r="D2775">
        <f>MONTH(StockData[[#This Row],[DATE]])</f>
        <v>12</v>
      </c>
      <c r="E2775">
        <v>2024</v>
      </c>
      <c r="F2775" t="s">
        <v>231</v>
      </c>
      <c r="G2775" t="str">
        <f>"Q"&amp;ROUNDUP(StockData[[#This Row],[Month Number]]/3,0)</f>
        <v>Q4</v>
      </c>
      <c r="H2775" s="1" t="s">
        <v>2585</v>
      </c>
      <c r="I2775" s="1" t="s">
        <v>1566</v>
      </c>
      <c r="J2775" t="s">
        <v>30</v>
      </c>
      <c r="K2775">
        <v>1916.45</v>
      </c>
      <c r="L2775">
        <v>1942.8</v>
      </c>
      <c r="M2775">
        <v>1912.2</v>
      </c>
      <c r="N2775">
        <v>1909.9</v>
      </c>
      <c r="O2775">
        <v>1937</v>
      </c>
      <c r="P2775">
        <v>1936.35</v>
      </c>
      <c r="Q2775">
        <v>1931.39</v>
      </c>
      <c r="R2775">
        <v>2695207</v>
      </c>
      <c r="S2775">
        <v>5205483157.6499996</v>
      </c>
      <c r="T2775">
        <v>117737</v>
      </c>
      <c r="U2775">
        <v>1903845</v>
      </c>
      <c r="V2775">
        <v>70.64</v>
      </c>
      <c r="W2775" s="3">
        <f>StockData[[#This Row],[CLOSE]]-StockData[[#This Row],[PREV. CLOSE]]</f>
        <v>26.449999999999818</v>
      </c>
      <c r="X2775" s="2">
        <f>IFERROR((StockData[[#This Row],[CLOSE]]-StockData[[#This Row],[PREV. CLOSE]])/StockData[[#This Row],[PREV. CLOSE]],0)</f>
        <v>1.3848892612178552E-2</v>
      </c>
      <c r="Y2775" t="str">
        <f>IF(StockData[[#This Row],[Daily Return %]]&gt;0,"Gain",IF(StockData[[#This Row],[Daily Return %]]&lt;0,"Loss","No Change"))</f>
        <v>Gain</v>
      </c>
    </row>
    <row r="2776" spans="1:25" x14ac:dyDescent="0.3">
      <c r="A2776" s="1">
        <v>45637</v>
      </c>
      <c r="B2776" s="1" t="s">
        <v>2824</v>
      </c>
      <c r="C2776" s="1" t="s">
        <v>274</v>
      </c>
      <c r="D2776">
        <f>MONTH(StockData[[#This Row],[DATE]])</f>
        <v>12</v>
      </c>
      <c r="E2776">
        <v>2024</v>
      </c>
      <c r="F2776" t="s">
        <v>231</v>
      </c>
      <c r="G2776" t="str">
        <f>"Q"&amp;ROUNDUP(StockData[[#This Row],[Month Number]]/3,0)</f>
        <v>Q4</v>
      </c>
      <c r="H2776" s="1" t="s">
        <v>2585</v>
      </c>
      <c r="I2776" s="1" t="s">
        <v>1566</v>
      </c>
      <c r="J2776" t="s">
        <v>30</v>
      </c>
      <c r="K2776">
        <v>1926.25</v>
      </c>
      <c r="L2776">
        <v>1934.8</v>
      </c>
      <c r="M2776">
        <v>1916</v>
      </c>
      <c r="N2776">
        <v>1936.35</v>
      </c>
      <c r="O2776">
        <v>1930</v>
      </c>
      <c r="P2776">
        <v>1930.9</v>
      </c>
      <c r="Q2776">
        <v>1926.41</v>
      </c>
      <c r="R2776">
        <v>1387117</v>
      </c>
      <c r="S2776">
        <v>2672156722.6500001</v>
      </c>
      <c r="T2776">
        <v>86037</v>
      </c>
      <c r="U2776">
        <v>869940</v>
      </c>
      <c r="V2776">
        <v>62.72</v>
      </c>
      <c r="W2776" s="3">
        <f>StockData[[#This Row],[CLOSE]]-StockData[[#This Row],[PREV. CLOSE]]</f>
        <v>-5.4499999999998181</v>
      </c>
      <c r="X2776" s="2">
        <f>IFERROR((StockData[[#This Row],[CLOSE]]-StockData[[#This Row],[PREV. CLOSE]])/StockData[[#This Row],[PREV. CLOSE]],0)</f>
        <v>-2.8145738115525698E-3</v>
      </c>
      <c r="Y2776" t="str">
        <f>IF(StockData[[#This Row],[Daily Return %]]&gt;0,"Gain",IF(StockData[[#This Row],[Daily Return %]]&lt;0,"Loss","No Change"))</f>
        <v>Loss</v>
      </c>
    </row>
    <row r="2777" spans="1:25" x14ac:dyDescent="0.3">
      <c r="A2777" s="1">
        <v>45638</v>
      </c>
      <c r="B2777" s="1" t="s">
        <v>2825</v>
      </c>
      <c r="C2777" s="1" t="s">
        <v>274</v>
      </c>
      <c r="D2777">
        <f>MONTH(StockData[[#This Row],[DATE]])</f>
        <v>12</v>
      </c>
      <c r="E2777">
        <v>2024</v>
      </c>
      <c r="F2777" t="s">
        <v>231</v>
      </c>
      <c r="G2777" t="str">
        <f>"Q"&amp;ROUNDUP(StockData[[#This Row],[Month Number]]/3,0)</f>
        <v>Q4</v>
      </c>
      <c r="H2777" s="1" t="s">
        <v>2585</v>
      </c>
      <c r="I2777" s="1" t="s">
        <v>1566</v>
      </c>
      <c r="J2777" t="s">
        <v>30</v>
      </c>
      <c r="K2777">
        <v>1924.95</v>
      </c>
      <c r="L2777">
        <v>1949</v>
      </c>
      <c r="M2777">
        <v>1921.5</v>
      </c>
      <c r="N2777">
        <v>1930.9</v>
      </c>
      <c r="O2777">
        <v>1937</v>
      </c>
      <c r="P2777">
        <v>1936.2</v>
      </c>
      <c r="Q2777">
        <v>1936.91</v>
      </c>
      <c r="R2777">
        <v>2306173</v>
      </c>
      <c r="S2777">
        <v>4466851339.3000002</v>
      </c>
      <c r="T2777">
        <v>138423</v>
      </c>
      <c r="U2777">
        <v>1243955</v>
      </c>
      <c r="V2777">
        <v>53.94</v>
      </c>
      <c r="W2777" s="3">
        <f>StockData[[#This Row],[CLOSE]]-StockData[[#This Row],[PREV. CLOSE]]</f>
        <v>5.2999999999999545</v>
      </c>
      <c r="X2777" s="2">
        <f>IFERROR((StockData[[#This Row],[CLOSE]]-StockData[[#This Row],[PREV. CLOSE]])/StockData[[#This Row],[PREV. CLOSE]],0)</f>
        <v>2.7448340152260368E-3</v>
      </c>
      <c r="Y2777" t="str">
        <f>IF(StockData[[#This Row],[Daily Return %]]&gt;0,"Gain",IF(StockData[[#This Row],[Daily Return %]]&lt;0,"Loss","No Change"))</f>
        <v>Gain</v>
      </c>
    </row>
    <row r="2778" spans="1:25" x14ac:dyDescent="0.3">
      <c r="A2778" s="1">
        <v>45639</v>
      </c>
      <c r="B2778" s="1" t="s">
        <v>2826</v>
      </c>
      <c r="C2778" s="1" t="s">
        <v>274</v>
      </c>
      <c r="D2778">
        <f>MONTH(StockData[[#This Row],[DATE]])</f>
        <v>12</v>
      </c>
      <c r="E2778">
        <v>2024</v>
      </c>
      <c r="F2778" t="s">
        <v>231</v>
      </c>
      <c r="G2778" t="str">
        <f>"Q"&amp;ROUNDUP(StockData[[#This Row],[Month Number]]/3,0)</f>
        <v>Q4</v>
      </c>
      <c r="H2778" s="1" t="s">
        <v>2585</v>
      </c>
      <c r="I2778" s="1" t="s">
        <v>1566</v>
      </c>
      <c r="J2778" t="s">
        <v>30</v>
      </c>
      <c r="K2778">
        <v>1939</v>
      </c>
      <c r="L2778">
        <v>1975</v>
      </c>
      <c r="M2778">
        <v>1912.35</v>
      </c>
      <c r="N2778">
        <v>1936.2</v>
      </c>
      <c r="O2778">
        <v>1965</v>
      </c>
      <c r="P2778">
        <v>1968.8</v>
      </c>
      <c r="Q2778">
        <v>1954.97</v>
      </c>
      <c r="R2778">
        <v>2569918</v>
      </c>
      <c r="S2778">
        <v>5024119849.5</v>
      </c>
      <c r="T2778">
        <v>153874</v>
      </c>
      <c r="U2778">
        <v>1366673</v>
      </c>
      <c r="V2778">
        <v>53.18</v>
      </c>
      <c r="W2778" s="3">
        <f>StockData[[#This Row],[CLOSE]]-StockData[[#This Row],[PREV. CLOSE]]</f>
        <v>32.599999999999909</v>
      </c>
      <c r="X2778" s="2">
        <f>IFERROR((StockData[[#This Row],[CLOSE]]-StockData[[#This Row],[PREV. CLOSE]])/StockData[[#This Row],[PREV. CLOSE]],0)</f>
        <v>1.6837103604999435E-2</v>
      </c>
      <c r="Y2778" t="str">
        <f>IF(StockData[[#This Row],[Daily Return %]]&gt;0,"Gain",IF(StockData[[#This Row],[Daily Return %]]&lt;0,"Loss","No Change"))</f>
        <v>Gain</v>
      </c>
    </row>
    <row r="2779" spans="1:25" x14ac:dyDescent="0.3">
      <c r="A2779" s="1">
        <v>45642</v>
      </c>
      <c r="B2779" s="1" t="s">
        <v>2827</v>
      </c>
      <c r="C2779" s="1" t="s">
        <v>274</v>
      </c>
      <c r="D2779">
        <f>MONTH(StockData[[#This Row],[DATE]])</f>
        <v>12</v>
      </c>
      <c r="E2779">
        <v>2024</v>
      </c>
      <c r="F2779" t="s">
        <v>231</v>
      </c>
      <c r="G2779" t="str">
        <f>"Q"&amp;ROUNDUP(StockData[[#This Row],[Month Number]]/3,0)</f>
        <v>Q4</v>
      </c>
      <c r="H2779" s="1" t="s">
        <v>2585</v>
      </c>
      <c r="I2779" s="1" t="s">
        <v>1566</v>
      </c>
      <c r="J2779" t="s">
        <v>30</v>
      </c>
      <c r="K2779">
        <v>1970.85</v>
      </c>
      <c r="L2779">
        <v>1980</v>
      </c>
      <c r="M2779">
        <v>1950.25</v>
      </c>
      <c r="N2779">
        <v>1968.8</v>
      </c>
      <c r="O2779">
        <v>1954.25</v>
      </c>
      <c r="P2779">
        <v>1954.4</v>
      </c>
      <c r="Q2779">
        <v>1958.66</v>
      </c>
      <c r="R2779">
        <v>1371189</v>
      </c>
      <c r="S2779">
        <v>2685693402.6999998</v>
      </c>
      <c r="T2779">
        <v>78075</v>
      </c>
      <c r="U2779">
        <v>887936</v>
      </c>
      <c r="V2779">
        <v>64.760000000000005</v>
      </c>
      <c r="W2779" s="3">
        <f>StockData[[#This Row],[CLOSE]]-StockData[[#This Row],[PREV. CLOSE]]</f>
        <v>-14.399999999999864</v>
      </c>
      <c r="X2779" s="2">
        <f>IFERROR((StockData[[#This Row],[CLOSE]]-StockData[[#This Row],[PREV. CLOSE]])/StockData[[#This Row],[PREV. CLOSE]],0)</f>
        <v>-7.3140999593660425E-3</v>
      </c>
      <c r="Y2779" t="str">
        <f>IF(StockData[[#This Row],[Daily Return %]]&gt;0,"Gain",IF(StockData[[#This Row],[Daily Return %]]&lt;0,"Loss","No Change"))</f>
        <v>Loss</v>
      </c>
    </row>
    <row r="2780" spans="1:25" x14ac:dyDescent="0.3">
      <c r="A2780" s="1">
        <v>45643</v>
      </c>
      <c r="B2780" s="1" t="s">
        <v>2828</v>
      </c>
      <c r="C2780" s="1" t="s">
        <v>274</v>
      </c>
      <c r="D2780">
        <f>MONTH(StockData[[#This Row],[DATE]])</f>
        <v>12</v>
      </c>
      <c r="E2780">
        <v>2024</v>
      </c>
      <c r="F2780" t="s">
        <v>231</v>
      </c>
      <c r="G2780" t="str">
        <f>"Q"&amp;ROUNDUP(StockData[[#This Row],[Month Number]]/3,0)</f>
        <v>Q4</v>
      </c>
      <c r="H2780" s="1" t="s">
        <v>2585</v>
      </c>
      <c r="I2780" s="1" t="s">
        <v>1566</v>
      </c>
      <c r="J2780" t="s">
        <v>30</v>
      </c>
      <c r="K2780">
        <v>1945.3</v>
      </c>
      <c r="L2780">
        <v>1963.2</v>
      </c>
      <c r="M2780">
        <v>1938</v>
      </c>
      <c r="N2780">
        <v>1954.4</v>
      </c>
      <c r="O2780">
        <v>1948.05</v>
      </c>
      <c r="P2780">
        <v>1950.6</v>
      </c>
      <c r="Q2780">
        <v>1948.84</v>
      </c>
      <c r="R2780">
        <v>1987909</v>
      </c>
      <c r="S2780">
        <v>3874113572.75</v>
      </c>
      <c r="T2780">
        <v>100983</v>
      </c>
      <c r="U2780">
        <v>1252469</v>
      </c>
      <c r="V2780">
        <v>63</v>
      </c>
      <c r="W2780" s="3">
        <f>StockData[[#This Row],[CLOSE]]-StockData[[#This Row],[PREV. CLOSE]]</f>
        <v>-3.8000000000001819</v>
      </c>
      <c r="X2780" s="2">
        <f>IFERROR((StockData[[#This Row],[CLOSE]]-StockData[[#This Row],[PREV. CLOSE]])/StockData[[#This Row],[PREV. CLOSE]],0)</f>
        <v>-1.9443307408924385E-3</v>
      </c>
      <c r="Y2780" t="str">
        <f>IF(StockData[[#This Row],[Daily Return %]]&gt;0,"Gain",IF(StockData[[#This Row],[Daily Return %]]&lt;0,"Loss","No Change"))</f>
        <v>Loss</v>
      </c>
    </row>
    <row r="2781" spans="1:25" x14ac:dyDescent="0.3">
      <c r="A2781" s="1">
        <v>45644</v>
      </c>
      <c r="B2781" s="1" t="s">
        <v>2829</v>
      </c>
      <c r="C2781" s="1" t="s">
        <v>274</v>
      </c>
      <c r="D2781">
        <f>MONTH(StockData[[#This Row],[DATE]])</f>
        <v>12</v>
      </c>
      <c r="E2781">
        <v>2024</v>
      </c>
      <c r="F2781" t="s">
        <v>231</v>
      </c>
      <c r="G2781" t="str">
        <f>"Q"&amp;ROUNDUP(StockData[[#This Row],[Month Number]]/3,0)</f>
        <v>Q4</v>
      </c>
      <c r="H2781" s="1" t="s">
        <v>2585</v>
      </c>
      <c r="I2781" s="1" t="s">
        <v>1566</v>
      </c>
      <c r="J2781" t="s">
        <v>30</v>
      </c>
      <c r="K2781">
        <v>1949</v>
      </c>
      <c r="L2781">
        <v>1971.95</v>
      </c>
      <c r="M2781">
        <v>1946.75</v>
      </c>
      <c r="N2781">
        <v>1950.6</v>
      </c>
      <c r="O2781">
        <v>1958.85</v>
      </c>
      <c r="P2781">
        <v>1960.35</v>
      </c>
      <c r="Q2781">
        <v>1963.41</v>
      </c>
      <c r="R2781">
        <v>3460812</v>
      </c>
      <c r="S2781">
        <v>6794995543.1999998</v>
      </c>
      <c r="T2781">
        <v>108768</v>
      </c>
      <c r="U2781">
        <v>2702400</v>
      </c>
      <c r="V2781">
        <v>78.09</v>
      </c>
      <c r="W2781" s="3">
        <f>StockData[[#This Row],[CLOSE]]-StockData[[#This Row],[PREV. CLOSE]]</f>
        <v>9.75</v>
      </c>
      <c r="X2781" s="2">
        <f>IFERROR((StockData[[#This Row],[CLOSE]]-StockData[[#This Row],[PREV. CLOSE]])/StockData[[#This Row],[PREV. CLOSE]],0)</f>
        <v>4.9984620116887112E-3</v>
      </c>
      <c r="Y2781" t="str">
        <f>IF(StockData[[#This Row],[Daily Return %]]&gt;0,"Gain",IF(StockData[[#This Row],[Daily Return %]]&lt;0,"Loss","No Change"))</f>
        <v>Gain</v>
      </c>
    </row>
    <row r="2782" spans="1:25" x14ac:dyDescent="0.3">
      <c r="A2782" s="1">
        <v>45645</v>
      </c>
      <c r="B2782" s="1" t="s">
        <v>2830</v>
      </c>
      <c r="C2782" s="1" t="s">
        <v>274</v>
      </c>
      <c r="D2782">
        <f>MONTH(StockData[[#This Row],[DATE]])</f>
        <v>12</v>
      </c>
      <c r="E2782">
        <v>2024</v>
      </c>
      <c r="F2782" t="s">
        <v>231</v>
      </c>
      <c r="G2782" t="str">
        <f>"Q"&amp;ROUNDUP(StockData[[#This Row],[Month Number]]/3,0)</f>
        <v>Q4</v>
      </c>
      <c r="H2782" s="1" t="s">
        <v>2585</v>
      </c>
      <c r="I2782" s="1" t="s">
        <v>1566</v>
      </c>
      <c r="J2782" t="s">
        <v>30</v>
      </c>
      <c r="K2782">
        <v>1910</v>
      </c>
      <c r="L2782">
        <v>1946.2</v>
      </c>
      <c r="M2782">
        <v>1910</v>
      </c>
      <c r="N2782">
        <v>1960.35</v>
      </c>
      <c r="O2782">
        <v>1936.15</v>
      </c>
      <c r="P2782">
        <v>1934.25</v>
      </c>
      <c r="Q2782">
        <v>1934.2</v>
      </c>
      <c r="R2782">
        <v>1916115</v>
      </c>
      <c r="S2782">
        <v>3706151475.75</v>
      </c>
      <c r="T2782">
        <v>101525</v>
      </c>
      <c r="U2782">
        <v>1126470</v>
      </c>
      <c r="V2782">
        <v>58.79</v>
      </c>
      <c r="W2782" s="3">
        <f>StockData[[#This Row],[CLOSE]]-StockData[[#This Row],[PREV. CLOSE]]</f>
        <v>-26.099999999999909</v>
      </c>
      <c r="X2782" s="2">
        <f>IFERROR((StockData[[#This Row],[CLOSE]]-StockData[[#This Row],[PREV. CLOSE]])/StockData[[#This Row],[PREV. CLOSE]],0)</f>
        <v>-1.3313949039712251E-2</v>
      </c>
      <c r="Y2782" t="str">
        <f>IF(StockData[[#This Row],[Daily Return %]]&gt;0,"Gain",IF(StockData[[#This Row],[Daily Return %]]&lt;0,"Loss","No Change"))</f>
        <v>Loss</v>
      </c>
    </row>
    <row r="2783" spans="1:25" x14ac:dyDescent="0.3">
      <c r="A2783" s="1">
        <v>45646</v>
      </c>
      <c r="B2783" s="1" t="s">
        <v>2831</v>
      </c>
      <c r="C2783" s="1" t="s">
        <v>274</v>
      </c>
      <c r="D2783">
        <f>MONTH(StockData[[#This Row],[DATE]])</f>
        <v>12</v>
      </c>
      <c r="E2783">
        <v>2024</v>
      </c>
      <c r="F2783" t="s">
        <v>231</v>
      </c>
      <c r="G2783" t="str">
        <f>"Q"&amp;ROUNDUP(StockData[[#This Row],[Month Number]]/3,0)</f>
        <v>Q4</v>
      </c>
      <c r="H2783" s="1" t="s">
        <v>2585</v>
      </c>
      <c r="I2783" s="1" t="s">
        <v>1566</v>
      </c>
      <c r="J2783" t="s">
        <v>30</v>
      </c>
      <c r="K2783">
        <v>1954.6</v>
      </c>
      <c r="L2783">
        <v>1957.65</v>
      </c>
      <c r="M2783">
        <v>1896.4</v>
      </c>
      <c r="N2783">
        <v>1934.25</v>
      </c>
      <c r="O2783">
        <v>1917.7</v>
      </c>
      <c r="P2783">
        <v>1911.35</v>
      </c>
      <c r="Q2783">
        <v>1916.1</v>
      </c>
      <c r="R2783">
        <v>3786921</v>
      </c>
      <c r="S2783">
        <v>7256119157.6999998</v>
      </c>
      <c r="T2783">
        <v>159211</v>
      </c>
      <c r="U2783">
        <v>2133349</v>
      </c>
      <c r="V2783">
        <v>56.33</v>
      </c>
      <c r="W2783" s="3">
        <f>StockData[[#This Row],[CLOSE]]-StockData[[#This Row],[PREV. CLOSE]]</f>
        <v>-22.900000000000091</v>
      </c>
      <c r="X2783" s="2">
        <f>IFERROR((StockData[[#This Row],[CLOSE]]-StockData[[#This Row],[PREV. CLOSE]])/StockData[[#This Row],[PREV. CLOSE]],0)</f>
        <v>-1.1839214165697345E-2</v>
      </c>
      <c r="Y2783" t="str">
        <f>IF(StockData[[#This Row],[Daily Return %]]&gt;0,"Gain",IF(StockData[[#This Row],[Daily Return %]]&lt;0,"Loss","No Change"))</f>
        <v>Loss</v>
      </c>
    </row>
    <row r="2784" spans="1:25" x14ac:dyDescent="0.3">
      <c r="A2784" s="1">
        <v>45649</v>
      </c>
      <c r="B2784" s="1" t="s">
        <v>2832</v>
      </c>
      <c r="C2784" s="1" t="s">
        <v>274</v>
      </c>
      <c r="D2784">
        <f>MONTH(StockData[[#This Row],[DATE]])</f>
        <v>12</v>
      </c>
      <c r="E2784">
        <v>2024</v>
      </c>
      <c r="F2784" t="s">
        <v>231</v>
      </c>
      <c r="G2784" t="str">
        <f>"Q"&amp;ROUNDUP(StockData[[#This Row],[Month Number]]/3,0)</f>
        <v>Q4</v>
      </c>
      <c r="H2784" s="1" t="s">
        <v>2585</v>
      </c>
      <c r="I2784" s="1" t="s">
        <v>1566</v>
      </c>
      <c r="J2784" t="s">
        <v>30</v>
      </c>
      <c r="K2784">
        <v>1918.5</v>
      </c>
      <c r="L2784">
        <v>1939.4</v>
      </c>
      <c r="M2784">
        <v>1899.15</v>
      </c>
      <c r="N2784">
        <v>1911.35</v>
      </c>
      <c r="O2784">
        <v>1900.8</v>
      </c>
      <c r="P2784">
        <v>1903</v>
      </c>
      <c r="Q2784">
        <v>1910.92</v>
      </c>
      <c r="R2784">
        <v>2058339</v>
      </c>
      <c r="S2784">
        <v>3933325777.0500002</v>
      </c>
      <c r="T2784">
        <v>104426</v>
      </c>
      <c r="U2784">
        <v>1298879</v>
      </c>
      <c r="V2784">
        <v>63.1</v>
      </c>
      <c r="W2784" s="3">
        <f>StockData[[#This Row],[CLOSE]]-StockData[[#This Row],[PREV. CLOSE]]</f>
        <v>-8.3499999999999091</v>
      </c>
      <c r="X2784" s="2">
        <f>IFERROR((StockData[[#This Row],[CLOSE]]-StockData[[#This Row],[PREV. CLOSE]])/StockData[[#This Row],[PREV. CLOSE]],0)</f>
        <v>-4.3686399665157664E-3</v>
      </c>
      <c r="Y2784" t="str">
        <f>IF(StockData[[#This Row],[Daily Return %]]&gt;0,"Gain",IF(StockData[[#This Row],[Daily Return %]]&lt;0,"Loss","No Change"))</f>
        <v>Loss</v>
      </c>
    </row>
    <row r="2785" spans="1:25" x14ac:dyDescent="0.3">
      <c r="A2785" s="1">
        <v>45650</v>
      </c>
      <c r="B2785" s="1" t="s">
        <v>2833</v>
      </c>
      <c r="C2785" s="1" t="s">
        <v>274</v>
      </c>
      <c r="D2785">
        <f>MONTH(StockData[[#This Row],[DATE]])</f>
        <v>12</v>
      </c>
      <c r="E2785">
        <v>2024</v>
      </c>
      <c r="F2785" t="s">
        <v>231</v>
      </c>
      <c r="G2785" t="str">
        <f>"Q"&amp;ROUNDUP(StockData[[#This Row],[Month Number]]/3,0)</f>
        <v>Q4</v>
      </c>
      <c r="H2785" s="1" t="s">
        <v>2585</v>
      </c>
      <c r="I2785" s="1" t="s">
        <v>1566</v>
      </c>
      <c r="J2785" t="s">
        <v>30</v>
      </c>
      <c r="K2785">
        <v>1908.6</v>
      </c>
      <c r="L2785">
        <v>1923.65</v>
      </c>
      <c r="M2785">
        <v>1889.25</v>
      </c>
      <c r="N2785">
        <v>1903</v>
      </c>
      <c r="O2785">
        <v>1892.05</v>
      </c>
      <c r="P2785">
        <v>1896.95</v>
      </c>
      <c r="Q2785">
        <v>1900.82</v>
      </c>
      <c r="R2785">
        <v>1310301</v>
      </c>
      <c r="S2785">
        <v>2490650721.5999999</v>
      </c>
      <c r="T2785">
        <v>77013</v>
      </c>
      <c r="U2785">
        <v>852523</v>
      </c>
      <c r="V2785">
        <v>65.06</v>
      </c>
      <c r="W2785" s="3">
        <f>StockData[[#This Row],[CLOSE]]-StockData[[#This Row],[PREV. CLOSE]]</f>
        <v>-6.0499999999999545</v>
      </c>
      <c r="X2785" s="2">
        <f>IFERROR((StockData[[#This Row],[CLOSE]]-StockData[[#This Row],[PREV. CLOSE]])/StockData[[#This Row],[PREV. CLOSE]],0)</f>
        <v>-3.179190751445063E-3</v>
      </c>
      <c r="Y2785" t="str">
        <f>IF(StockData[[#This Row],[Daily Return %]]&gt;0,"Gain",IF(StockData[[#This Row],[Daily Return %]]&lt;0,"Loss","No Change"))</f>
        <v>Loss</v>
      </c>
    </row>
    <row r="2786" spans="1:25" x14ac:dyDescent="0.3">
      <c r="A2786" s="1">
        <v>45652</v>
      </c>
      <c r="B2786" s="1" t="s">
        <v>2834</v>
      </c>
      <c r="C2786" s="1" t="s">
        <v>274</v>
      </c>
      <c r="D2786">
        <f>MONTH(StockData[[#This Row],[DATE]])</f>
        <v>12</v>
      </c>
      <c r="E2786">
        <v>2024</v>
      </c>
      <c r="F2786" t="s">
        <v>231</v>
      </c>
      <c r="G2786" t="str">
        <f>"Q"&amp;ROUNDUP(StockData[[#This Row],[Month Number]]/3,0)</f>
        <v>Q4</v>
      </c>
      <c r="H2786" s="1" t="s">
        <v>2585</v>
      </c>
      <c r="I2786" s="1" t="s">
        <v>1566</v>
      </c>
      <c r="J2786" t="s">
        <v>30</v>
      </c>
      <c r="K2786">
        <v>1905.6</v>
      </c>
      <c r="L2786">
        <v>1908.9</v>
      </c>
      <c r="M2786">
        <v>1886.3</v>
      </c>
      <c r="N2786">
        <v>1896.95</v>
      </c>
      <c r="O2786">
        <v>1900</v>
      </c>
      <c r="P2786">
        <v>1900.75</v>
      </c>
      <c r="Q2786">
        <v>1898.23</v>
      </c>
      <c r="R2786">
        <v>1065107</v>
      </c>
      <c r="S2786">
        <v>2021813031.1500001</v>
      </c>
      <c r="T2786">
        <v>78206</v>
      </c>
      <c r="U2786">
        <v>566463</v>
      </c>
      <c r="V2786">
        <v>53.18</v>
      </c>
      <c r="W2786" s="3">
        <f>StockData[[#This Row],[CLOSE]]-StockData[[#This Row],[PREV. CLOSE]]</f>
        <v>3.7999999999999545</v>
      </c>
      <c r="X2786" s="2">
        <f>IFERROR((StockData[[#This Row],[CLOSE]]-StockData[[#This Row],[PREV. CLOSE]])/StockData[[#This Row],[PREV. CLOSE]],0)</f>
        <v>2.0032156883417877E-3</v>
      </c>
      <c r="Y2786" t="str">
        <f>IF(StockData[[#This Row],[Daily Return %]]&gt;0,"Gain",IF(StockData[[#This Row],[Daily Return %]]&lt;0,"Loss","No Change"))</f>
        <v>Gain</v>
      </c>
    </row>
    <row r="2787" spans="1:25" x14ac:dyDescent="0.3">
      <c r="A2787" s="1">
        <v>45653</v>
      </c>
      <c r="B2787" s="1" t="s">
        <v>2835</v>
      </c>
      <c r="C2787" s="1" t="s">
        <v>274</v>
      </c>
      <c r="D2787">
        <f>MONTH(StockData[[#This Row],[DATE]])</f>
        <v>12</v>
      </c>
      <c r="E2787">
        <v>2024</v>
      </c>
      <c r="F2787" t="s">
        <v>231</v>
      </c>
      <c r="G2787" t="str">
        <f>"Q"&amp;ROUNDUP(StockData[[#This Row],[Month Number]]/3,0)</f>
        <v>Q4</v>
      </c>
      <c r="H2787" s="1" t="s">
        <v>2585</v>
      </c>
      <c r="I2787" s="1" t="s">
        <v>1566</v>
      </c>
      <c r="J2787" t="s">
        <v>30</v>
      </c>
      <c r="K2787">
        <v>1900</v>
      </c>
      <c r="L2787">
        <v>1902.9</v>
      </c>
      <c r="M2787">
        <v>1882.7</v>
      </c>
      <c r="N2787">
        <v>1900.75</v>
      </c>
      <c r="O2787">
        <v>1891</v>
      </c>
      <c r="P2787">
        <v>1892</v>
      </c>
      <c r="Q2787">
        <v>1892.73</v>
      </c>
      <c r="R2787">
        <v>1328546</v>
      </c>
      <c r="S2787">
        <v>2514579848.6999998</v>
      </c>
      <c r="T2787">
        <v>67732</v>
      </c>
      <c r="U2787">
        <v>856004</v>
      </c>
      <c r="V2787">
        <v>64.430000000000007</v>
      </c>
      <c r="W2787" s="3">
        <f>StockData[[#This Row],[CLOSE]]-StockData[[#This Row],[PREV. CLOSE]]</f>
        <v>-8.75</v>
      </c>
      <c r="X2787" s="2">
        <f>IFERROR((StockData[[#This Row],[CLOSE]]-StockData[[#This Row],[PREV. CLOSE]])/StockData[[#This Row],[PREV. CLOSE]],0)</f>
        <v>-4.6034460081546755E-3</v>
      </c>
      <c r="Y2787" t="str">
        <f>IF(StockData[[#This Row],[Daily Return %]]&gt;0,"Gain",IF(StockData[[#This Row],[Daily Return %]]&lt;0,"Loss","No Change"))</f>
        <v>Loss</v>
      </c>
    </row>
    <row r="2788" spans="1:25" x14ac:dyDescent="0.3">
      <c r="A2788" s="1">
        <v>45656</v>
      </c>
      <c r="B2788" s="1" t="s">
        <v>2836</v>
      </c>
      <c r="C2788" s="1" t="s">
        <v>274</v>
      </c>
      <c r="D2788">
        <f>MONTH(StockData[[#This Row],[DATE]])</f>
        <v>12</v>
      </c>
      <c r="E2788">
        <v>2024</v>
      </c>
      <c r="F2788" t="s">
        <v>231</v>
      </c>
      <c r="G2788" t="str">
        <f>"Q"&amp;ROUNDUP(StockData[[#This Row],[Month Number]]/3,0)</f>
        <v>Q4</v>
      </c>
      <c r="H2788" s="1" t="s">
        <v>2585</v>
      </c>
      <c r="I2788" s="1" t="s">
        <v>1566</v>
      </c>
      <c r="J2788" t="s">
        <v>30</v>
      </c>
      <c r="K2788">
        <v>1888</v>
      </c>
      <c r="L2788">
        <v>1968.95</v>
      </c>
      <c r="M2788">
        <v>1865.65</v>
      </c>
      <c r="N2788">
        <v>1892</v>
      </c>
      <c r="O2788">
        <v>1910.65</v>
      </c>
      <c r="P2788">
        <v>1928.95</v>
      </c>
      <c r="Q2788">
        <v>1921.33</v>
      </c>
      <c r="R2788">
        <v>6262203</v>
      </c>
      <c r="S2788">
        <v>12031786092</v>
      </c>
      <c r="T2788">
        <v>127109</v>
      </c>
      <c r="U2788">
        <v>4881138</v>
      </c>
      <c r="V2788">
        <v>77.95</v>
      </c>
      <c r="W2788" s="3">
        <f>StockData[[#This Row],[CLOSE]]-StockData[[#This Row],[PREV. CLOSE]]</f>
        <v>36.950000000000045</v>
      </c>
      <c r="X2788" s="2">
        <f>IFERROR((StockData[[#This Row],[CLOSE]]-StockData[[#This Row],[PREV. CLOSE]])/StockData[[#This Row],[PREV. CLOSE]],0)</f>
        <v>1.95295983086681E-2</v>
      </c>
      <c r="Y2788" t="str">
        <f>IF(StockData[[#This Row],[Daily Return %]]&gt;0,"Gain",IF(StockData[[#This Row],[Daily Return %]]&lt;0,"Loss","No Change"))</f>
        <v>Gain</v>
      </c>
    </row>
    <row r="2789" spans="1:25" x14ac:dyDescent="0.3">
      <c r="A2789" s="1">
        <v>45657</v>
      </c>
      <c r="B2789" s="1" t="s">
        <v>2837</v>
      </c>
      <c r="C2789" s="1" t="s">
        <v>274</v>
      </c>
      <c r="D2789">
        <f>MONTH(StockData[[#This Row],[DATE]])</f>
        <v>12</v>
      </c>
      <c r="E2789">
        <v>2024</v>
      </c>
      <c r="F2789" t="s">
        <v>231</v>
      </c>
      <c r="G2789" t="str">
        <f>"Q"&amp;ROUNDUP(StockData[[#This Row],[Month Number]]/3,0)</f>
        <v>Q4</v>
      </c>
      <c r="H2789" s="1" t="s">
        <v>2585</v>
      </c>
      <c r="I2789" s="1" t="s">
        <v>1566</v>
      </c>
      <c r="J2789" t="s">
        <v>30</v>
      </c>
      <c r="K2789">
        <v>1915.2</v>
      </c>
      <c r="L2789">
        <v>1927.8</v>
      </c>
      <c r="M2789">
        <v>1878.55</v>
      </c>
      <c r="N2789">
        <v>1928.95</v>
      </c>
      <c r="O2789">
        <v>1924.8</v>
      </c>
      <c r="P2789">
        <v>1917.4</v>
      </c>
      <c r="Q2789">
        <v>1908.87</v>
      </c>
      <c r="R2789">
        <v>1968650</v>
      </c>
      <c r="S2789">
        <v>3757895094.25</v>
      </c>
      <c r="T2789">
        <v>148818</v>
      </c>
      <c r="U2789">
        <v>1214798</v>
      </c>
      <c r="V2789">
        <v>61.71</v>
      </c>
      <c r="W2789" s="3">
        <f>StockData[[#This Row],[CLOSE]]-StockData[[#This Row],[PREV. CLOSE]]</f>
        <v>-11.549999999999955</v>
      </c>
      <c r="X2789" s="2">
        <f>IFERROR((StockData[[#This Row],[CLOSE]]-StockData[[#This Row],[PREV. CLOSE]])/StockData[[#This Row],[PREV. CLOSE]],0)</f>
        <v>-5.9877135229010362E-3</v>
      </c>
      <c r="Y2789" t="str">
        <f>IF(StockData[[#This Row],[Daily Return %]]&gt;0,"Gain",IF(StockData[[#This Row],[Daily Return %]]&lt;0,"Loss","No Change"))</f>
        <v>Loss</v>
      </c>
    </row>
    <row r="2790" spans="1:25" x14ac:dyDescent="0.3">
      <c r="A2790" s="1">
        <v>45658</v>
      </c>
      <c r="B2790" s="1" t="s">
        <v>2838</v>
      </c>
      <c r="C2790" s="1" t="s">
        <v>26</v>
      </c>
      <c r="D2790">
        <f>MONTH(StockData[[#This Row],[DATE]])</f>
        <v>1</v>
      </c>
      <c r="E2790">
        <v>2025</v>
      </c>
      <c r="F2790" t="s">
        <v>27</v>
      </c>
      <c r="G2790" t="str">
        <f>"Q"&amp;ROUNDUP(StockData[[#This Row],[Month Number]]/3,0)</f>
        <v>Q1</v>
      </c>
      <c r="H2790" s="1" t="s">
        <v>2585</v>
      </c>
      <c r="I2790" s="1" t="s">
        <v>1566</v>
      </c>
      <c r="J2790" t="s">
        <v>30</v>
      </c>
      <c r="K2790">
        <v>1917.4</v>
      </c>
      <c r="L2790">
        <v>1936.95</v>
      </c>
      <c r="M2790">
        <v>1907.9</v>
      </c>
      <c r="N2790">
        <v>1917.4</v>
      </c>
      <c r="O2790">
        <v>1911.6</v>
      </c>
      <c r="P2790">
        <v>1911.95</v>
      </c>
      <c r="Q2790">
        <v>1918.88</v>
      </c>
      <c r="R2790">
        <v>880695</v>
      </c>
      <c r="S2790">
        <v>1689945501.45</v>
      </c>
      <c r="T2790">
        <v>53268</v>
      </c>
      <c r="U2790">
        <v>442399</v>
      </c>
      <c r="V2790">
        <v>50.23</v>
      </c>
      <c r="W2790" s="3">
        <f>StockData[[#This Row],[CLOSE]]-StockData[[#This Row],[PREV. CLOSE]]</f>
        <v>-5.4500000000000455</v>
      </c>
      <c r="X2790" s="2">
        <f>IFERROR((StockData[[#This Row],[CLOSE]]-StockData[[#This Row],[PREV. CLOSE]])/StockData[[#This Row],[PREV. CLOSE]],0)</f>
        <v>-2.8423907374569967E-3</v>
      </c>
      <c r="Y2790" t="str">
        <f>IF(StockData[[#This Row],[Daily Return %]]&gt;0,"Gain",IF(StockData[[#This Row],[Daily Return %]]&lt;0,"Loss","No Change"))</f>
        <v>Loss</v>
      </c>
    </row>
    <row r="2791" spans="1:25" x14ac:dyDescent="0.3">
      <c r="A2791" s="1">
        <v>45659</v>
      </c>
      <c r="B2791" s="1" t="s">
        <v>2839</v>
      </c>
      <c r="C2791" s="1" t="s">
        <v>26</v>
      </c>
      <c r="D2791">
        <f>MONTH(StockData[[#This Row],[DATE]])</f>
        <v>1</v>
      </c>
      <c r="E2791">
        <v>2025</v>
      </c>
      <c r="F2791" t="s">
        <v>27</v>
      </c>
      <c r="G2791" t="str">
        <f>"Q"&amp;ROUNDUP(StockData[[#This Row],[Month Number]]/3,0)</f>
        <v>Q1</v>
      </c>
      <c r="H2791" s="1" t="s">
        <v>2585</v>
      </c>
      <c r="I2791" s="1" t="s">
        <v>1566</v>
      </c>
      <c r="J2791" t="s">
        <v>30</v>
      </c>
      <c r="K2791">
        <v>1911.95</v>
      </c>
      <c r="L2791">
        <v>1976.3</v>
      </c>
      <c r="M2791">
        <v>1910.05</v>
      </c>
      <c r="N2791">
        <v>1911.95</v>
      </c>
      <c r="O2791">
        <v>1966.45</v>
      </c>
      <c r="P2791">
        <v>1972.2</v>
      </c>
      <c r="Q2791">
        <v>1956.3</v>
      </c>
      <c r="R2791">
        <v>3487645</v>
      </c>
      <c r="S2791">
        <v>6822864745.3000002</v>
      </c>
      <c r="T2791">
        <v>172843</v>
      </c>
      <c r="U2791">
        <v>2321689</v>
      </c>
      <c r="V2791">
        <v>66.569999999999993</v>
      </c>
      <c r="W2791" s="3">
        <f>StockData[[#This Row],[CLOSE]]-StockData[[#This Row],[PREV. CLOSE]]</f>
        <v>60.25</v>
      </c>
      <c r="X2791" s="2">
        <f>IFERROR((StockData[[#This Row],[CLOSE]]-StockData[[#This Row],[PREV. CLOSE]])/StockData[[#This Row],[PREV. CLOSE]],0)</f>
        <v>3.1512330343366722E-2</v>
      </c>
      <c r="Y2791" t="str">
        <f>IF(StockData[[#This Row],[Daily Return %]]&gt;0,"Gain",IF(StockData[[#This Row],[Daily Return %]]&lt;0,"Loss","No Change"))</f>
        <v>Gain</v>
      </c>
    </row>
    <row r="2792" spans="1:25" x14ac:dyDescent="0.3">
      <c r="A2792" s="1">
        <v>45660</v>
      </c>
      <c r="B2792" s="1" t="s">
        <v>2840</v>
      </c>
      <c r="C2792" s="1" t="s">
        <v>26</v>
      </c>
      <c r="D2792">
        <f>MONTH(StockData[[#This Row],[DATE]])</f>
        <v>1</v>
      </c>
      <c r="E2792">
        <v>2025</v>
      </c>
      <c r="F2792" t="s">
        <v>27</v>
      </c>
      <c r="G2792" t="str">
        <f>"Q"&amp;ROUNDUP(StockData[[#This Row],[Month Number]]/3,0)</f>
        <v>Q1</v>
      </c>
      <c r="H2792" s="1" t="s">
        <v>2585</v>
      </c>
      <c r="I2792" s="1" t="s">
        <v>1566</v>
      </c>
      <c r="J2792" t="s">
        <v>30</v>
      </c>
      <c r="K2792">
        <v>1980</v>
      </c>
      <c r="L2792">
        <v>1992.1</v>
      </c>
      <c r="M2792">
        <v>1941</v>
      </c>
      <c r="N2792">
        <v>1972.2</v>
      </c>
      <c r="O2792">
        <v>1943</v>
      </c>
      <c r="P2792">
        <v>1946.65</v>
      </c>
      <c r="Q2792">
        <v>1956.95</v>
      </c>
      <c r="R2792">
        <v>2853344</v>
      </c>
      <c r="S2792">
        <v>5583862264.8000002</v>
      </c>
      <c r="T2792">
        <v>148177</v>
      </c>
      <c r="U2792">
        <v>1813441</v>
      </c>
      <c r="V2792">
        <v>63.55</v>
      </c>
      <c r="W2792" s="3">
        <f>StockData[[#This Row],[CLOSE]]-StockData[[#This Row],[PREV. CLOSE]]</f>
        <v>-25.549999999999955</v>
      </c>
      <c r="X2792" s="2">
        <f>IFERROR((StockData[[#This Row],[CLOSE]]-StockData[[#This Row],[PREV. CLOSE]])/StockData[[#This Row],[PREV. CLOSE]],0)</f>
        <v>-1.295507555014702E-2</v>
      </c>
      <c r="Y2792" t="str">
        <f>IF(StockData[[#This Row],[Daily Return %]]&gt;0,"Gain",IF(StockData[[#This Row],[Daily Return %]]&lt;0,"Loss","No Change"))</f>
        <v>Loss</v>
      </c>
    </row>
    <row r="2793" spans="1:25" x14ac:dyDescent="0.3">
      <c r="A2793" s="1">
        <v>45663</v>
      </c>
      <c r="B2793" s="1" t="s">
        <v>2841</v>
      </c>
      <c r="C2793" s="1" t="s">
        <v>26</v>
      </c>
      <c r="D2793">
        <f>MONTH(StockData[[#This Row],[DATE]])</f>
        <v>1</v>
      </c>
      <c r="E2793">
        <v>2025</v>
      </c>
      <c r="F2793" t="s">
        <v>27</v>
      </c>
      <c r="G2793" t="str">
        <f>"Q"&amp;ROUNDUP(StockData[[#This Row],[Month Number]]/3,0)</f>
        <v>Q1</v>
      </c>
      <c r="H2793" s="1" t="s">
        <v>2585</v>
      </c>
      <c r="I2793" s="1" t="s">
        <v>1566</v>
      </c>
      <c r="J2793" t="s">
        <v>30</v>
      </c>
      <c r="K2793">
        <v>1951.25</v>
      </c>
      <c r="L2793">
        <v>1973.4</v>
      </c>
      <c r="M2793">
        <v>1930</v>
      </c>
      <c r="N2793">
        <v>1946.65</v>
      </c>
      <c r="O2793">
        <v>1948.6</v>
      </c>
      <c r="P2793">
        <v>1953.05</v>
      </c>
      <c r="Q2793">
        <v>1951.88</v>
      </c>
      <c r="R2793">
        <v>1789037</v>
      </c>
      <c r="S2793">
        <v>3491988428.3499999</v>
      </c>
      <c r="T2793">
        <v>105379</v>
      </c>
      <c r="U2793">
        <v>1079773</v>
      </c>
      <c r="V2793">
        <v>60.35</v>
      </c>
      <c r="W2793" s="3">
        <f>StockData[[#This Row],[CLOSE]]-StockData[[#This Row],[PREV. CLOSE]]</f>
        <v>6.3999999999998636</v>
      </c>
      <c r="X2793" s="2">
        <f>IFERROR((StockData[[#This Row],[CLOSE]]-StockData[[#This Row],[PREV. CLOSE]])/StockData[[#This Row],[PREV. CLOSE]],0)</f>
        <v>3.2876993809877807E-3</v>
      </c>
      <c r="Y2793" t="str">
        <f>IF(StockData[[#This Row],[Daily Return %]]&gt;0,"Gain",IF(StockData[[#This Row],[Daily Return %]]&lt;0,"Loss","No Change"))</f>
        <v>Gain</v>
      </c>
    </row>
    <row r="2794" spans="1:25" x14ac:dyDescent="0.3">
      <c r="A2794" s="1">
        <v>45664</v>
      </c>
      <c r="B2794" s="1" t="s">
        <v>2842</v>
      </c>
      <c r="C2794" s="1" t="s">
        <v>26</v>
      </c>
      <c r="D2794">
        <f>MONTH(StockData[[#This Row],[DATE]])</f>
        <v>1</v>
      </c>
      <c r="E2794">
        <v>2025</v>
      </c>
      <c r="F2794" t="s">
        <v>27</v>
      </c>
      <c r="G2794" t="str">
        <f>"Q"&amp;ROUNDUP(StockData[[#This Row],[Month Number]]/3,0)</f>
        <v>Q1</v>
      </c>
      <c r="H2794" s="1" t="s">
        <v>2585</v>
      </c>
      <c r="I2794" s="1" t="s">
        <v>1566</v>
      </c>
      <c r="J2794" t="s">
        <v>30</v>
      </c>
      <c r="K2794">
        <v>1960</v>
      </c>
      <c r="L2794">
        <v>1981</v>
      </c>
      <c r="M2794">
        <v>1908.9</v>
      </c>
      <c r="N2794">
        <v>1953.05</v>
      </c>
      <c r="O2794">
        <v>1916.75</v>
      </c>
      <c r="P2794">
        <v>1915.9</v>
      </c>
      <c r="Q2794">
        <v>1930.16</v>
      </c>
      <c r="R2794">
        <v>2494547</v>
      </c>
      <c r="S2794">
        <v>4814870548.3000002</v>
      </c>
      <c r="T2794">
        <v>117446</v>
      </c>
      <c r="U2794">
        <v>1513882</v>
      </c>
      <c r="V2794">
        <v>60.69</v>
      </c>
      <c r="W2794" s="3">
        <f>StockData[[#This Row],[CLOSE]]-StockData[[#This Row],[PREV. CLOSE]]</f>
        <v>-37.149999999999864</v>
      </c>
      <c r="X2794" s="2">
        <f>IFERROR((StockData[[#This Row],[CLOSE]]-StockData[[#This Row],[PREV. CLOSE]])/StockData[[#This Row],[PREV. CLOSE]],0)</f>
        <v>-1.9021530426768317E-2</v>
      </c>
      <c r="Y2794" t="str">
        <f>IF(StockData[[#This Row],[Daily Return %]]&gt;0,"Gain",IF(StockData[[#This Row],[Daily Return %]]&lt;0,"Loss","No Change"))</f>
        <v>Loss</v>
      </c>
    </row>
    <row r="2795" spans="1:25" x14ac:dyDescent="0.3">
      <c r="A2795" s="1">
        <v>45665</v>
      </c>
      <c r="B2795" s="1" t="s">
        <v>2843</v>
      </c>
      <c r="C2795" s="1" t="s">
        <v>26</v>
      </c>
      <c r="D2795">
        <f>MONTH(StockData[[#This Row],[DATE]])</f>
        <v>1</v>
      </c>
      <c r="E2795">
        <v>2025</v>
      </c>
      <c r="F2795" t="s">
        <v>27</v>
      </c>
      <c r="G2795" t="str">
        <f>"Q"&amp;ROUNDUP(StockData[[#This Row],[Month Number]]/3,0)</f>
        <v>Q1</v>
      </c>
      <c r="H2795" s="1" t="s">
        <v>2585</v>
      </c>
      <c r="I2795" s="1" t="s">
        <v>1566</v>
      </c>
      <c r="J2795" t="s">
        <v>30</v>
      </c>
      <c r="K2795">
        <v>1906.3</v>
      </c>
      <c r="L2795">
        <v>1938.5</v>
      </c>
      <c r="M2795">
        <v>1894.55</v>
      </c>
      <c r="N2795">
        <v>1915.9</v>
      </c>
      <c r="O2795">
        <v>1932.9</v>
      </c>
      <c r="P2795">
        <v>1932.25</v>
      </c>
      <c r="Q2795">
        <v>1915</v>
      </c>
      <c r="R2795">
        <v>2372138</v>
      </c>
      <c r="S2795">
        <v>4542649572.1999998</v>
      </c>
      <c r="T2795">
        <v>161359</v>
      </c>
      <c r="U2795">
        <v>1484307</v>
      </c>
      <c r="V2795">
        <v>62.57</v>
      </c>
      <c r="W2795" s="3">
        <f>StockData[[#This Row],[CLOSE]]-StockData[[#This Row],[PREV. CLOSE]]</f>
        <v>16.349999999999909</v>
      </c>
      <c r="X2795" s="2">
        <f>IFERROR((StockData[[#This Row],[CLOSE]]-StockData[[#This Row],[PREV. CLOSE]])/StockData[[#This Row],[PREV. CLOSE]],0)</f>
        <v>8.533848321937423E-3</v>
      </c>
      <c r="Y2795" t="str">
        <f>IF(StockData[[#This Row],[Daily Return %]]&gt;0,"Gain",IF(StockData[[#This Row],[Daily Return %]]&lt;0,"Loss","No Change"))</f>
        <v>Gain</v>
      </c>
    </row>
    <row r="2796" spans="1:25" x14ac:dyDescent="0.3">
      <c r="A2796" s="1">
        <v>45666</v>
      </c>
      <c r="B2796" s="1" t="s">
        <v>2844</v>
      </c>
      <c r="C2796" s="1" t="s">
        <v>26</v>
      </c>
      <c r="D2796">
        <f>MONTH(StockData[[#This Row],[DATE]])</f>
        <v>1</v>
      </c>
      <c r="E2796">
        <v>2025</v>
      </c>
      <c r="F2796" t="s">
        <v>27</v>
      </c>
      <c r="G2796" t="str">
        <f>"Q"&amp;ROUNDUP(StockData[[#This Row],[Month Number]]/3,0)</f>
        <v>Q1</v>
      </c>
      <c r="H2796" s="1" t="s">
        <v>2585</v>
      </c>
      <c r="I2796" s="1" t="s">
        <v>1566</v>
      </c>
      <c r="J2796" t="s">
        <v>30</v>
      </c>
      <c r="K2796">
        <v>1926.8</v>
      </c>
      <c r="L2796">
        <v>1944.45</v>
      </c>
      <c r="M2796">
        <v>1920</v>
      </c>
      <c r="N2796">
        <v>1932.25</v>
      </c>
      <c r="O2796">
        <v>1934</v>
      </c>
      <c r="P2796">
        <v>1934.8</v>
      </c>
      <c r="Q2796">
        <v>1935.7</v>
      </c>
      <c r="R2796">
        <v>2742139</v>
      </c>
      <c r="S2796">
        <v>5307958003.9499998</v>
      </c>
      <c r="T2796">
        <v>127128</v>
      </c>
      <c r="U2796">
        <v>1754355</v>
      </c>
      <c r="V2796">
        <v>63.98</v>
      </c>
      <c r="W2796" s="3">
        <f>StockData[[#This Row],[CLOSE]]-StockData[[#This Row],[PREV. CLOSE]]</f>
        <v>2.5499999999999545</v>
      </c>
      <c r="X2796" s="2">
        <f>IFERROR((StockData[[#This Row],[CLOSE]]-StockData[[#This Row],[PREV. CLOSE]])/StockData[[#This Row],[PREV. CLOSE]],0)</f>
        <v>1.3197050071160328E-3</v>
      </c>
      <c r="Y2796" t="str">
        <f>IF(StockData[[#This Row],[Daily Return %]]&gt;0,"Gain",IF(StockData[[#This Row],[Daily Return %]]&lt;0,"Loss","No Change"))</f>
        <v>Gain</v>
      </c>
    </row>
    <row r="2797" spans="1:25" x14ac:dyDescent="0.3">
      <c r="A2797" s="1">
        <v>45667</v>
      </c>
      <c r="B2797" s="1" t="s">
        <v>2845</v>
      </c>
      <c r="C2797" s="1" t="s">
        <v>26</v>
      </c>
      <c r="D2797">
        <f>MONTH(StockData[[#This Row],[DATE]])</f>
        <v>1</v>
      </c>
      <c r="E2797">
        <v>2025</v>
      </c>
      <c r="F2797" t="s">
        <v>27</v>
      </c>
      <c r="G2797" t="str">
        <f>"Q"&amp;ROUNDUP(StockData[[#This Row],[Month Number]]/3,0)</f>
        <v>Q1</v>
      </c>
      <c r="H2797" s="1" t="s">
        <v>2585</v>
      </c>
      <c r="I2797" s="1" t="s">
        <v>1566</v>
      </c>
      <c r="J2797" t="s">
        <v>30</v>
      </c>
      <c r="K2797">
        <v>1936</v>
      </c>
      <c r="L2797">
        <v>2002.35</v>
      </c>
      <c r="M2797">
        <v>1935.25</v>
      </c>
      <c r="N2797">
        <v>1934.8</v>
      </c>
      <c r="O2797">
        <v>1997.1</v>
      </c>
      <c r="P2797">
        <v>1995.1</v>
      </c>
      <c r="Q2797">
        <v>1977.11</v>
      </c>
      <c r="R2797">
        <v>4802079</v>
      </c>
      <c r="S2797">
        <v>9494250831.6000004</v>
      </c>
      <c r="T2797">
        <v>234018</v>
      </c>
      <c r="U2797">
        <v>2676052</v>
      </c>
      <c r="V2797">
        <v>55.73</v>
      </c>
      <c r="W2797" s="3">
        <f>StockData[[#This Row],[CLOSE]]-StockData[[#This Row],[PREV. CLOSE]]</f>
        <v>60.299999999999955</v>
      </c>
      <c r="X2797" s="2">
        <f>IFERROR((StockData[[#This Row],[CLOSE]]-StockData[[#This Row],[PREV. CLOSE]])/StockData[[#This Row],[PREV. CLOSE]],0)</f>
        <v>3.1166011990903429E-2</v>
      </c>
      <c r="Y2797" t="str">
        <f>IF(StockData[[#This Row],[Daily Return %]]&gt;0,"Gain",IF(StockData[[#This Row],[Daily Return %]]&lt;0,"Loss","No Change"))</f>
        <v>Gain</v>
      </c>
    </row>
    <row r="2798" spans="1:25" x14ac:dyDescent="0.3">
      <c r="A2798" s="1">
        <v>45670</v>
      </c>
      <c r="B2798" s="1" t="s">
        <v>2846</v>
      </c>
      <c r="C2798" s="1" t="s">
        <v>26</v>
      </c>
      <c r="D2798">
        <f>MONTH(StockData[[#This Row],[DATE]])</f>
        <v>1</v>
      </c>
      <c r="E2798">
        <v>2025</v>
      </c>
      <c r="F2798" t="s">
        <v>27</v>
      </c>
      <c r="G2798" t="str">
        <f>"Q"&amp;ROUNDUP(StockData[[#This Row],[Month Number]]/3,0)</f>
        <v>Q1</v>
      </c>
      <c r="H2798" s="1" t="s">
        <v>2585</v>
      </c>
      <c r="I2798" s="1" t="s">
        <v>1566</v>
      </c>
      <c r="J2798" t="s">
        <v>30</v>
      </c>
      <c r="K2798">
        <v>1994.9</v>
      </c>
      <c r="L2798">
        <v>2012.2</v>
      </c>
      <c r="M2798">
        <v>1965.4</v>
      </c>
      <c r="N2798">
        <v>1995.1</v>
      </c>
      <c r="O2798">
        <v>1975</v>
      </c>
      <c r="P2798">
        <v>1989.4</v>
      </c>
      <c r="Q2798">
        <v>1992.36</v>
      </c>
      <c r="R2798">
        <v>5694121</v>
      </c>
      <c r="S2798">
        <v>11344760287.75</v>
      </c>
      <c r="T2798">
        <v>180247</v>
      </c>
      <c r="U2798">
        <v>3758232</v>
      </c>
      <c r="V2798">
        <v>66</v>
      </c>
      <c r="W2798" s="3">
        <f>StockData[[#This Row],[CLOSE]]-StockData[[#This Row],[PREV. CLOSE]]</f>
        <v>-5.6999999999998181</v>
      </c>
      <c r="X2798" s="2">
        <f>IFERROR((StockData[[#This Row],[CLOSE]]-StockData[[#This Row],[PREV. CLOSE]])/StockData[[#This Row],[PREV. CLOSE]],0)</f>
        <v>-2.856999649140303E-3</v>
      </c>
      <c r="Y2798" t="str">
        <f>IF(StockData[[#This Row],[Daily Return %]]&gt;0,"Gain",IF(StockData[[#This Row],[Daily Return %]]&lt;0,"Loss","No Change"))</f>
        <v>Loss</v>
      </c>
    </row>
    <row r="2799" spans="1:25" x14ac:dyDescent="0.3">
      <c r="A2799" s="1">
        <v>45671</v>
      </c>
      <c r="B2799" s="1" t="s">
        <v>2847</v>
      </c>
      <c r="C2799" s="1" t="s">
        <v>26</v>
      </c>
      <c r="D2799">
        <f>MONTH(StockData[[#This Row],[DATE]])</f>
        <v>1</v>
      </c>
      <c r="E2799">
        <v>2025</v>
      </c>
      <c r="F2799" t="s">
        <v>27</v>
      </c>
      <c r="G2799" t="str">
        <f>"Q"&amp;ROUNDUP(StockData[[#This Row],[Month Number]]/3,0)</f>
        <v>Q1</v>
      </c>
      <c r="H2799" s="1" t="s">
        <v>2585</v>
      </c>
      <c r="I2799" s="1" t="s">
        <v>1566</v>
      </c>
      <c r="J2799" t="s">
        <v>30</v>
      </c>
      <c r="K2799">
        <v>1936.1</v>
      </c>
      <c r="L2799">
        <v>1939</v>
      </c>
      <c r="M2799">
        <v>1797.75</v>
      </c>
      <c r="N2799">
        <v>1989.4</v>
      </c>
      <c r="O2799">
        <v>1819.95</v>
      </c>
      <c r="P2799">
        <v>1813.55</v>
      </c>
      <c r="Q2799">
        <v>1824.43</v>
      </c>
      <c r="R2799">
        <v>15819311</v>
      </c>
      <c r="S2799">
        <v>28861217134.400002</v>
      </c>
      <c r="T2799">
        <v>600156</v>
      </c>
      <c r="U2799">
        <v>8771029</v>
      </c>
      <c r="V2799">
        <v>55.45</v>
      </c>
      <c r="W2799" s="3">
        <f>StockData[[#This Row],[CLOSE]]-StockData[[#This Row],[PREV. CLOSE]]</f>
        <v>-175.85000000000014</v>
      </c>
      <c r="X2799" s="2">
        <f>IFERROR((StockData[[#This Row],[CLOSE]]-StockData[[#This Row],[PREV. CLOSE]])/StockData[[#This Row],[PREV. CLOSE]],0)</f>
        <v>-8.8393485473007002E-2</v>
      </c>
      <c r="Y2799" t="str">
        <f>IF(StockData[[#This Row],[Daily Return %]]&gt;0,"Gain",IF(StockData[[#This Row],[Daily Return %]]&lt;0,"Loss","No Change"))</f>
        <v>Loss</v>
      </c>
    </row>
    <row r="2800" spans="1:25" x14ac:dyDescent="0.3">
      <c r="A2800" s="1">
        <v>45672</v>
      </c>
      <c r="B2800" s="1" t="s">
        <v>2848</v>
      </c>
      <c r="C2800" s="1" t="s">
        <v>26</v>
      </c>
      <c r="D2800">
        <f>MONTH(StockData[[#This Row],[DATE]])</f>
        <v>1</v>
      </c>
      <c r="E2800">
        <v>2025</v>
      </c>
      <c r="F2800" t="s">
        <v>27</v>
      </c>
      <c r="G2800" t="str">
        <f>"Q"&amp;ROUNDUP(StockData[[#This Row],[Month Number]]/3,0)</f>
        <v>Q1</v>
      </c>
      <c r="H2800" s="1" t="s">
        <v>2585</v>
      </c>
      <c r="I2800" s="1" t="s">
        <v>1566</v>
      </c>
      <c r="J2800" t="s">
        <v>30</v>
      </c>
      <c r="K2800">
        <v>1836</v>
      </c>
      <c r="L2800">
        <v>1843.55</v>
      </c>
      <c r="M2800">
        <v>1812.55</v>
      </c>
      <c r="N2800">
        <v>1813.55</v>
      </c>
      <c r="O2800">
        <v>1825.7</v>
      </c>
      <c r="P2800">
        <v>1825.7</v>
      </c>
      <c r="Q2800">
        <v>1824.99</v>
      </c>
      <c r="R2800">
        <v>3350594</v>
      </c>
      <c r="S2800">
        <v>6114802982.4499998</v>
      </c>
      <c r="T2800">
        <v>221654</v>
      </c>
      <c r="U2800">
        <v>1953517</v>
      </c>
      <c r="V2800">
        <v>58.3</v>
      </c>
      <c r="W2800" s="3">
        <f>StockData[[#This Row],[CLOSE]]-StockData[[#This Row],[PREV. CLOSE]]</f>
        <v>12.150000000000091</v>
      </c>
      <c r="X2800" s="2">
        <f>IFERROR((StockData[[#This Row],[CLOSE]]-StockData[[#This Row],[PREV. CLOSE]])/StockData[[#This Row],[PREV. CLOSE]],0)</f>
        <v>6.699567147307817E-3</v>
      </c>
      <c r="Y2800" t="str">
        <f>IF(StockData[[#This Row],[Daily Return %]]&gt;0,"Gain",IF(StockData[[#This Row],[Daily Return %]]&lt;0,"Loss","No Change"))</f>
        <v>Gain</v>
      </c>
    </row>
    <row r="2801" spans="1:25" x14ac:dyDescent="0.3">
      <c r="A2801" s="1">
        <v>45673</v>
      </c>
      <c r="B2801" s="1" t="s">
        <v>2849</v>
      </c>
      <c r="C2801" s="1" t="s">
        <v>26</v>
      </c>
      <c r="D2801">
        <f>MONTH(StockData[[#This Row],[DATE]])</f>
        <v>1</v>
      </c>
      <c r="E2801">
        <v>2025</v>
      </c>
      <c r="F2801" t="s">
        <v>27</v>
      </c>
      <c r="G2801" t="str">
        <f>"Q"&amp;ROUNDUP(StockData[[#This Row],[Month Number]]/3,0)</f>
        <v>Q1</v>
      </c>
      <c r="H2801" s="1" t="s">
        <v>2585</v>
      </c>
      <c r="I2801" s="1" t="s">
        <v>1566</v>
      </c>
      <c r="J2801" t="s">
        <v>30</v>
      </c>
      <c r="K2801">
        <v>1833</v>
      </c>
      <c r="L2801">
        <v>1837.95</v>
      </c>
      <c r="M2801">
        <v>1785.3</v>
      </c>
      <c r="N2801">
        <v>1825.7</v>
      </c>
      <c r="O2801">
        <v>1790.15</v>
      </c>
      <c r="P2801">
        <v>1792.25</v>
      </c>
      <c r="Q2801">
        <v>1796.66</v>
      </c>
      <c r="R2801">
        <v>5362008</v>
      </c>
      <c r="S2801">
        <v>9633692689.3999996</v>
      </c>
      <c r="T2801">
        <v>260626</v>
      </c>
      <c r="U2801">
        <v>3736218</v>
      </c>
      <c r="V2801">
        <v>69.680000000000007</v>
      </c>
      <c r="W2801" s="3">
        <f>StockData[[#This Row],[CLOSE]]-StockData[[#This Row],[PREV. CLOSE]]</f>
        <v>-33.450000000000045</v>
      </c>
      <c r="X2801" s="2">
        <f>IFERROR((StockData[[#This Row],[CLOSE]]-StockData[[#This Row],[PREV. CLOSE]])/StockData[[#This Row],[PREV. CLOSE]],0)</f>
        <v>-1.8321739606726211E-2</v>
      </c>
      <c r="Y2801" t="str">
        <f>IF(StockData[[#This Row],[Daily Return %]]&gt;0,"Gain",IF(StockData[[#This Row],[Daily Return %]]&lt;0,"Loss","No Change"))</f>
        <v>Loss</v>
      </c>
    </row>
    <row r="2802" spans="1:25" x14ac:dyDescent="0.3">
      <c r="A2802" s="1">
        <v>45674</v>
      </c>
      <c r="B2802" s="1" t="s">
        <v>2850</v>
      </c>
      <c r="C2802" s="1" t="s">
        <v>26</v>
      </c>
      <c r="D2802">
        <f>MONTH(StockData[[#This Row],[DATE]])</f>
        <v>1</v>
      </c>
      <c r="E2802">
        <v>2025</v>
      </c>
      <c r="F2802" t="s">
        <v>27</v>
      </c>
      <c r="G2802" t="str">
        <f>"Q"&amp;ROUNDUP(StockData[[#This Row],[Month Number]]/3,0)</f>
        <v>Q1</v>
      </c>
      <c r="H2802" s="1" t="s">
        <v>2585</v>
      </c>
      <c r="I2802" s="1" t="s">
        <v>1566</v>
      </c>
      <c r="J2802" t="s">
        <v>30</v>
      </c>
      <c r="K2802">
        <v>1773</v>
      </c>
      <c r="L2802">
        <v>1793.1</v>
      </c>
      <c r="M2802">
        <v>1750.05</v>
      </c>
      <c r="N2802">
        <v>1792.25</v>
      </c>
      <c r="O2802">
        <v>1789.45</v>
      </c>
      <c r="P2802">
        <v>1788.9</v>
      </c>
      <c r="Q2802">
        <v>1776.06</v>
      </c>
      <c r="R2802">
        <v>2424374</v>
      </c>
      <c r="S2802">
        <v>4305821954.9499998</v>
      </c>
      <c r="T2802">
        <v>176981</v>
      </c>
      <c r="U2802">
        <v>1290597</v>
      </c>
      <c r="V2802">
        <v>53.23</v>
      </c>
      <c r="W2802" s="3">
        <f>StockData[[#This Row],[CLOSE]]-StockData[[#This Row],[PREV. CLOSE]]</f>
        <v>-3.3499999999999091</v>
      </c>
      <c r="X2802" s="2">
        <f>IFERROR((StockData[[#This Row],[CLOSE]]-StockData[[#This Row],[PREV. CLOSE]])/StockData[[#This Row],[PREV. CLOSE]],0)</f>
        <v>-1.8691588785046222E-3</v>
      </c>
      <c r="Y2802" t="str">
        <f>IF(StockData[[#This Row],[Daily Return %]]&gt;0,"Gain",IF(StockData[[#This Row],[Daily Return %]]&lt;0,"Loss","No Change"))</f>
        <v>Loss</v>
      </c>
    </row>
    <row r="2803" spans="1:25" x14ac:dyDescent="0.3">
      <c r="A2803" s="1">
        <v>45677</v>
      </c>
      <c r="B2803" s="1" t="s">
        <v>2851</v>
      </c>
      <c r="C2803" s="1" t="s">
        <v>26</v>
      </c>
      <c r="D2803">
        <f>MONTH(StockData[[#This Row],[DATE]])</f>
        <v>1</v>
      </c>
      <c r="E2803">
        <v>2025</v>
      </c>
      <c r="F2803" t="s">
        <v>27</v>
      </c>
      <c r="G2803" t="str">
        <f>"Q"&amp;ROUNDUP(StockData[[#This Row],[Month Number]]/3,0)</f>
        <v>Q1</v>
      </c>
      <c r="H2803" s="1" t="s">
        <v>2585</v>
      </c>
      <c r="I2803" s="1" t="s">
        <v>1566</v>
      </c>
      <c r="J2803" t="s">
        <v>30</v>
      </c>
      <c r="K2803">
        <v>1790.1</v>
      </c>
      <c r="L2803">
        <v>1799</v>
      </c>
      <c r="M2803">
        <v>1762.6</v>
      </c>
      <c r="N2803">
        <v>1788.9</v>
      </c>
      <c r="O2803">
        <v>1794.95</v>
      </c>
      <c r="P2803">
        <v>1796.2</v>
      </c>
      <c r="Q2803">
        <v>1785.22</v>
      </c>
      <c r="R2803">
        <v>3401004</v>
      </c>
      <c r="S2803">
        <v>6071550248.5500002</v>
      </c>
      <c r="T2803">
        <v>156557</v>
      </c>
      <c r="U2803">
        <v>2359404</v>
      </c>
      <c r="V2803">
        <v>69.37</v>
      </c>
      <c r="W2803" s="3">
        <f>StockData[[#This Row],[CLOSE]]-StockData[[#This Row],[PREV. CLOSE]]</f>
        <v>7.2999999999999545</v>
      </c>
      <c r="X2803" s="2">
        <f>IFERROR((StockData[[#This Row],[CLOSE]]-StockData[[#This Row],[PREV. CLOSE]])/StockData[[#This Row],[PREV. CLOSE]],0)</f>
        <v>4.0807199955279526E-3</v>
      </c>
      <c r="Y2803" t="str">
        <f>IF(StockData[[#This Row],[Daily Return %]]&gt;0,"Gain",IF(StockData[[#This Row],[Daily Return %]]&lt;0,"Loss","No Change"))</f>
        <v>Gain</v>
      </c>
    </row>
    <row r="2804" spans="1:25" x14ac:dyDescent="0.3">
      <c r="A2804" s="1">
        <v>45678</v>
      </c>
      <c r="B2804" s="1" t="s">
        <v>2852</v>
      </c>
      <c r="C2804" s="1" t="s">
        <v>26</v>
      </c>
      <c r="D2804">
        <f>MONTH(StockData[[#This Row],[DATE]])</f>
        <v>1</v>
      </c>
      <c r="E2804">
        <v>2025</v>
      </c>
      <c r="F2804" t="s">
        <v>27</v>
      </c>
      <c r="G2804" t="str">
        <f>"Q"&amp;ROUNDUP(StockData[[#This Row],[Month Number]]/3,0)</f>
        <v>Q1</v>
      </c>
      <c r="H2804" s="1" t="s">
        <v>2585</v>
      </c>
      <c r="I2804" s="1" t="s">
        <v>1566</v>
      </c>
      <c r="J2804" t="s">
        <v>30</v>
      </c>
      <c r="K2804">
        <v>1791.4</v>
      </c>
      <c r="L2804">
        <v>1820.75</v>
      </c>
      <c r="M2804">
        <v>1791.4</v>
      </c>
      <c r="N2804">
        <v>1796.2</v>
      </c>
      <c r="O2804">
        <v>1804.05</v>
      </c>
      <c r="P2804">
        <v>1802.4</v>
      </c>
      <c r="Q2804">
        <v>1805.77</v>
      </c>
      <c r="R2804">
        <v>4005357</v>
      </c>
      <c r="S2804">
        <v>7232759540.3500004</v>
      </c>
      <c r="T2804">
        <v>200700</v>
      </c>
      <c r="U2804">
        <v>2386736</v>
      </c>
      <c r="V2804">
        <v>59.59</v>
      </c>
      <c r="W2804" s="3">
        <f>StockData[[#This Row],[CLOSE]]-StockData[[#This Row],[PREV. CLOSE]]</f>
        <v>6.2000000000000455</v>
      </c>
      <c r="X2804" s="2">
        <f>IFERROR((StockData[[#This Row],[CLOSE]]-StockData[[#This Row],[PREV. CLOSE]])/StockData[[#This Row],[PREV. CLOSE]],0)</f>
        <v>3.4517314330253009E-3</v>
      </c>
      <c r="Y2804" t="str">
        <f>IF(StockData[[#This Row],[Daily Return %]]&gt;0,"Gain",IF(StockData[[#This Row],[Daily Return %]]&lt;0,"Loss","No Change"))</f>
        <v>Gain</v>
      </c>
    </row>
    <row r="2805" spans="1:25" x14ac:dyDescent="0.3">
      <c r="A2805" s="1">
        <v>45679</v>
      </c>
      <c r="B2805" s="1" t="s">
        <v>2853</v>
      </c>
      <c r="C2805" s="1" t="s">
        <v>26</v>
      </c>
      <c r="D2805">
        <f>MONTH(StockData[[#This Row],[DATE]])</f>
        <v>1</v>
      </c>
      <c r="E2805">
        <v>2025</v>
      </c>
      <c r="F2805" t="s">
        <v>27</v>
      </c>
      <c r="G2805" t="str">
        <f>"Q"&amp;ROUNDUP(StockData[[#This Row],[Month Number]]/3,0)</f>
        <v>Q1</v>
      </c>
      <c r="H2805" s="1" t="s">
        <v>2585</v>
      </c>
      <c r="I2805" s="1" t="s">
        <v>1566</v>
      </c>
      <c r="J2805" t="s">
        <v>30</v>
      </c>
      <c r="K2805">
        <v>1808.2</v>
      </c>
      <c r="L2805">
        <v>1831.45</v>
      </c>
      <c r="M2805">
        <v>1804.05</v>
      </c>
      <c r="N2805">
        <v>1802.4</v>
      </c>
      <c r="O2805">
        <v>1828</v>
      </c>
      <c r="P2805">
        <v>1827.7</v>
      </c>
      <c r="Q2805">
        <v>1820.11</v>
      </c>
      <c r="R2805">
        <v>3009261</v>
      </c>
      <c r="S2805">
        <v>5477174600.4499998</v>
      </c>
      <c r="T2805">
        <v>176695</v>
      </c>
      <c r="U2805">
        <v>1890946</v>
      </c>
      <c r="V2805">
        <v>62.84</v>
      </c>
      <c r="W2805" s="3">
        <f>StockData[[#This Row],[CLOSE]]-StockData[[#This Row],[PREV. CLOSE]]</f>
        <v>25.299999999999955</v>
      </c>
      <c r="X2805" s="2">
        <f>IFERROR((StockData[[#This Row],[CLOSE]]-StockData[[#This Row],[PREV. CLOSE]])/StockData[[#This Row],[PREV. CLOSE]],0)</f>
        <v>1.4036839769196601E-2</v>
      </c>
      <c r="Y2805" t="str">
        <f>IF(StockData[[#This Row],[Daily Return %]]&gt;0,"Gain",IF(StockData[[#This Row],[Daily Return %]]&lt;0,"Loss","No Change"))</f>
        <v>Gain</v>
      </c>
    </row>
    <row r="2806" spans="1:25" x14ac:dyDescent="0.3">
      <c r="A2806" s="1">
        <v>45680</v>
      </c>
      <c r="B2806" s="1" t="s">
        <v>2854</v>
      </c>
      <c r="C2806" s="1" t="s">
        <v>26</v>
      </c>
      <c r="D2806">
        <f>MONTH(StockData[[#This Row],[DATE]])</f>
        <v>1</v>
      </c>
      <c r="E2806">
        <v>2025</v>
      </c>
      <c r="F2806" t="s">
        <v>27</v>
      </c>
      <c r="G2806" t="str">
        <f>"Q"&amp;ROUNDUP(StockData[[#This Row],[Month Number]]/3,0)</f>
        <v>Q1</v>
      </c>
      <c r="H2806" s="1" t="s">
        <v>2585</v>
      </c>
      <c r="I2806" s="1" t="s">
        <v>1566</v>
      </c>
      <c r="J2806" t="s">
        <v>30</v>
      </c>
      <c r="K2806">
        <v>1817.05</v>
      </c>
      <c r="L2806">
        <v>1828.95</v>
      </c>
      <c r="M2806">
        <v>1804.2</v>
      </c>
      <c r="N2806">
        <v>1827.7</v>
      </c>
      <c r="O2806">
        <v>1806.95</v>
      </c>
      <c r="P2806">
        <v>1807</v>
      </c>
      <c r="Q2806">
        <v>1814.54</v>
      </c>
      <c r="R2806">
        <v>3750930</v>
      </c>
      <c r="S2806">
        <v>6806227425.6499996</v>
      </c>
      <c r="T2806">
        <v>146553</v>
      </c>
      <c r="U2806">
        <v>2400408</v>
      </c>
      <c r="V2806">
        <v>64</v>
      </c>
      <c r="W2806" s="3">
        <f>StockData[[#This Row],[CLOSE]]-StockData[[#This Row],[PREV. CLOSE]]</f>
        <v>-20.700000000000045</v>
      </c>
      <c r="X2806" s="2">
        <f>IFERROR((StockData[[#This Row],[CLOSE]]-StockData[[#This Row],[PREV. CLOSE]])/StockData[[#This Row],[PREV. CLOSE]],0)</f>
        <v>-1.1325709908628355E-2</v>
      </c>
      <c r="Y2806" t="str">
        <f>IF(StockData[[#This Row],[Daily Return %]]&gt;0,"Gain",IF(StockData[[#This Row],[Daily Return %]]&lt;0,"Loss","No Change"))</f>
        <v>Loss</v>
      </c>
    </row>
    <row r="2807" spans="1:25" x14ac:dyDescent="0.3">
      <c r="A2807" s="1">
        <v>45681</v>
      </c>
      <c r="B2807" s="1" t="s">
        <v>2855</v>
      </c>
      <c r="C2807" s="1" t="s">
        <v>26</v>
      </c>
      <c r="D2807">
        <f>MONTH(StockData[[#This Row],[DATE]])</f>
        <v>1</v>
      </c>
      <c r="E2807">
        <v>2025</v>
      </c>
      <c r="F2807" t="s">
        <v>27</v>
      </c>
      <c r="G2807" t="str">
        <f>"Q"&amp;ROUNDUP(StockData[[#This Row],[Month Number]]/3,0)</f>
        <v>Q1</v>
      </c>
      <c r="H2807" s="1" t="s">
        <v>2585</v>
      </c>
      <c r="I2807" s="1" t="s">
        <v>1566</v>
      </c>
      <c r="J2807" t="s">
        <v>30</v>
      </c>
      <c r="K2807">
        <v>1800</v>
      </c>
      <c r="L2807">
        <v>1829.4</v>
      </c>
      <c r="M2807">
        <v>1791.1</v>
      </c>
      <c r="N2807">
        <v>1807</v>
      </c>
      <c r="O2807">
        <v>1796</v>
      </c>
      <c r="P2807">
        <v>1792.85</v>
      </c>
      <c r="Q2807">
        <v>1803.18</v>
      </c>
      <c r="R2807">
        <v>3171259</v>
      </c>
      <c r="S2807">
        <v>5718348831.8000002</v>
      </c>
      <c r="T2807">
        <v>98899</v>
      </c>
      <c r="U2807">
        <v>2271693</v>
      </c>
      <c r="V2807">
        <v>71.63</v>
      </c>
      <c r="W2807" s="3">
        <f>StockData[[#This Row],[CLOSE]]-StockData[[#This Row],[PREV. CLOSE]]</f>
        <v>-14.150000000000091</v>
      </c>
      <c r="X2807" s="2">
        <f>IFERROR((StockData[[#This Row],[CLOSE]]-StockData[[#This Row],[PREV. CLOSE]])/StockData[[#This Row],[PREV. CLOSE]],0)</f>
        <v>-7.8306585500830615E-3</v>
      </c>
      <c r="Y2807" t="str">
        <f>IF(StockData[[#This Row],[Daily Return %]]&gt;0,"Gain",IF(StockData[[#This Row],[Daily Return %]]&lt;0,"Loss","No Change"))</f>
        <v>Loss</v>
      </c>
    </row>
    <row r="2808" spans="1:25" x14ac:dyDescent="0.3">
      <c r="A2808" s="1">
        <v>45684</v>
      </c>
      <c r="B2808" s="1" t="s">
        <v>2856</v>
      </c>
      <c r="C2808" s="1" t="s">
        <v>26</v>
      </c>
      <c r="D2808">
        <f>MONTH(StockData[[#This Row],[DATE]])</f>
        <v>1</v>
      </c>
      <c r="E2808">
        <v>2025</v>
      </c>
      <c r="F2808" t="s">
        <v>27</v>
      </c>
      <c r="G2808" t="str">
        <f>"Q"&amp;ROUNDUP(StockData[[#This Row],[Month Number]]/3,0)</f>
        <v>Q1</v>
      </c>
      <c r="H2808" s="1" t="s">
        <v>2585</v>
      </c>
      <c r="I2808" s="1" t="s">
        <v>1566</v>
      </c>
      <c r="J2808" t="s">
        <v>30</v>
      </c>
      <c r="K2808">
        <v>1775</v>
      </c>
      <c r="L2808">
        <v>1779.75</v>
      </c>
      <c r="M2808">
        <v>1707.3</v>
      </c>
      <c r="N2808">
        <v>1792.85</v>
      </c>
      <c r="O2808">
        <v>1710.55</v>
      </c>
      <c r="P2808">
        <v>1711.95</v>
      </c>
      <c r="Q2808">
        <v>1734.65</v>
      </c>
      <c r="R2808">
        <v>4174844</v>
      </c>
      <c r="S2808">
        <v>7241906323.3000002</v>
      </c>
      <c r="T2808">
        <v>143422</v>
      </c>
      <c r="U2808">
        <v>3110786</v>
      </c>
      <c r="V2808">
        <v>74.510000000000005</v>
      </c>
      <c r="W2808" s="3">
        <f>StockData[[#This Row],[CLOSE]]-StockData[[#This Row],[PREV. CLOSE]]</f>
        <v>-80.899999999999864</v>
      </c>
      <c r="X2808" s="2">
        <f>IFERROR((StockData[[#This Row],[CLOSE]]-StockData[[#This Row],[PREV. CLOSE]])/StockData[[#This Row],[PREV. CLOSE]],0)</f>
        <v>-4.512368575173599E-2</v>
      </c>
      <c r="Y2808" t="str">
        <f>IF(StockData[[#This Row],[Daily Return %]]&gt;0,"Gain",IF(StockData[[#This Row],[Daily Return %]]&lt;0,"Loss","No Change"))</f>
        <v>Loss</v>
      </c>
    </row>
    <row r="2809" spans="1:25" x14ac:dyDescent="0.3">
      <c r="A2809" s="1">
        <v>45685</v>
      </c>
      <c r="B2809" s="1" t="s">
        <v>2857</v>
      </c>
      <c r="C2809" s="1" t="s">
        <v>26</v>
      </c>
      <c r="D2809">
        <f>MONTH(StockData[[#This Row],[DATE]])</f>
        <v>1</v>
      </c>
      <c r="E2809">
        <v>2025</v>
      </c>
      <c r="F2809" t="s">
        <v>27</v>
      </c>
      <c r="G2809" t="str">
        <f>"Q"&amp;ROUNDUP(StockData[[#This Row],[Month Number]]/3,0)</f>
        <v>Q1</v>
      </c>
      <c r="H2809" s="1" t="s">
        <v>2585</v>
      </c>
      <c r="I2809" s="1" t="s">
        <v>1566</v>
      </c>
      <c r="J2809" t="s">
        <v>30</v>
      </c>
      <c r="K2809">
        <v>1711.95</v>
      </c>
      <c r="L2809">
        <v>1730.5</v>
      </c>
      <c r="M2809">
        <v>1691</v>
      </c>
      <c r="N2809">
        <v>1711.95</v>
      </c>
      <c r="O2809">
        <v>1694.5</v>
      </c>
      <c r="P2809">
        <v>1693.25</v>
      </c>
      <c r="Q2809">
        <v>1707.81</v>
      </c>
      <c r="R2809">
        <v>5079829</v>
      </c>
      <c r="S2809">
        <v>8675376616.75</v>
      </c>
      <c r="T2809">
        <v>194141</v>
      </c>
      <c r="U2809">
        <v>3411572</v>
      </c>
      <c r="V2809">
        <v>67.16</v>
      </c>
      <c r="W2809" s="3">
        <f>StockData[[#This Row],[CLOSE]]-StockData[[#This Row],[PREV. CLOSE]]</f>
        <v>-18.700000000000045</v>
      </c>
      <c r="X2809" s="2">
        <f>IFERROR((StockData[[#This Row],[CLOSE]]-StockData[[#This Row],[PREV. CLOSE]])/StockData[[#This Row],[PREV. CLOSE]],0)</f>
        <v>-1.0923216215426879E-2</v>
      </c>
      <c r="Y2809" t="str">
        <f>IF(StockData[[#This Row],[Daily Return %]]&gt;0,"Gain",IF(StockData[[#This Row],[Daily Return %]]&lt;0,"Loss","No Change"))</f>
        <v>Loss</v>
      </c>
    </row>
    <row r="2810" spans="1:25" x14ac:dyDescent="0.3">
      <c r="A2810" s="1">
        <v>45686</v>
      </c>
      <c r="B2810" s="1" t="s">
        <v>2858</v>
      </c>
      <c r="C2810" s="1" t="s">
        <v>26</v>
      </c>
      <c r="D2810">
        <f>MONTH(StockData[[#This Row],[DATE]])</f>
        <v>1</v>
      </c>
      <c r="E2810">
        <v>2025</v>
      </c>
      <c r="F2810" t="s">
        <v>27</v>
      </c>
      <c r="G2810" t="str">
        <f>"Q"&amp;ROUNDUP(StockData[[#This Row],[Month Number]]/3,0)</f>
        <v>Q1</v>
      </c>
      <c r="H2810" s="1" t="s">
        <v>2585</v>
      </c>
      <c r="I2810" s="1" t="s">
        <v>1566</v>
      </c>
      <c r="J2810" t="s">
        <v>30</v>
      </c>
      <c r="K2810">
        <v>1696</v>
      </c>
      <c r="L2810">
        <v>1724.1</v>
      </c>
      <c r="M2810">
        <v>1696</v>
      </c>
      <c r="N2810">
        <v>1693.25</v>
      </c>
      <c r="O2810">
        <v>1720.65</v>
      </c>
      <c r="P2810">
        <v>1719</v>
      </c>
      <c r="Q2810">
        <v>1715.29</v>
      </c>
      <c r="R2810">
        <v>3733620</v>
      </c>
      <c r="S2810">
        <v>6404245749.1999998</v>
      </c>
      <c r="T2810">
        <v>117810</v>
      </c>
      <c r="U2810">
        <v>2728087</v>
      </c>
      <c r="V2810">
        <v>73.069999999999993</v>
      </c>
      <c r="W2810" s="3">
        <f>StockData[[#This Row],[CLOSE]]-StockData[[#This Row],[PREV. CLOSE]]</f>
        <v>25.75</v>
      </c>
      <c r="X2810" s="2">
        <f>IFERROR((StockData[[#This Row],[CLOSE]]-StockData[[#This Row],[PREV. CLOSE]])/StockData[[#This Row],[PREV. CLOSE]],0)</f>
        <v>1.5207441311088143E-2</v>
      </c>
      <c r="Y2810" t="str">
        <f>IF(StockData[[#This Row],[Daily Return %]]&gt;0,"Gain",IF(StockData[[#This Row],[Daily Return %]]&lt;0,"Loss","No Change"))</f>
        <v>Gain</v>
      </c>
    </row>
    <row r="2811" spans="1:25" x14ac:dyDescent="0.3">
      <c r="A2811" s="1">
        <v>45687</v>
      </c>
      <c r="B2811" s="1" t="s">
        <v>2859</v>
      </c>
      <c r="C2811" s="1" t="s">
        <v>26</v>
      </c>
      <c r="D2811">
        <f>MONTH(StockData[[#This Row],[DATE]])</f>
        <v>1</v>
      </c>
      <c r="E2811">
        <v>2025</v>
      </c>
      <c r="F2811" t="s">
        <v>27</v>
      </c>
      <c r="G2811" t="str">
        <f>"Q"&amp;ROUNDUP(StockData[[#This Row],[Month Number]]/3,0)</f>
        <v>Q1</v>
      </c>
      <c r="H2811" s="1" t="s">
        <v>2585</v>
      </c>
      <c r="I2811" s="1" t="s">
        <v>1566</v>
      </c>
      <c r="J2811" t="s">
        <v>30</v>
      </c>
      <c r="K2811">
        <v>1722</v>
      </c>
      <c r="L2811">
        <v>1732.95</v>
      </c>
      <c r="M2811">
        <v>1697.85</v>
      </c>
      <c r="N2811">
        <v>1719</v>
      </c>
      <c r="O2811">
        <v>1717.9</v>
      </c>
      <c r="P2811">
        <v>1713.1</v>
      </c>
      <c r="Q2811">
        <v>1716.41</v>
      </c>
      <c r="R2811">
        <v>2543744</v>
      </c>
      <c r="S2811">
        <v>4366105666.3000002</v>
      </c>
      <c r="T2811">
        <v>125674</v>
      </c>
      <c r="U2811">
        <v>1776644</v>
      </c>
      <c r="V2811">
        <v>69.84</v>
      </c>
      <c r="W2811" s="3">
        <f>StockData[[#This Row],[CLOSE]]-StockData[[#This Row],[PREV. CLOSE]]</f>
        <v>-5.9000000000000909</v>
      </c>
      <c r="X2811" s="2">
        <f>IFERROR((StockData[[#This Row],[CLOSE]]-StockData[[#This Row],[PREV. CLOSE]])/StockData[[#This Row],[PREV. CLOSE]],0)</f>
        <v>-3.4322280395579353E-3</v>
      </c>
      <c r="Y2811" t="str">
        <f>IF(StockData[[#This Row],[Daily Return %]]&gt;0,"Gain",IF(StockData[[#This Row],[Daily Return %]]&lt;0,"Loss","No Change"))</f>
        <v>Loss</v>
      </c>
    </row>
    <row r="2812" spans="1:25" x14ac:dyDescent="0.3">
      <c r="A2812" s="1">
        <v>45688</v>
      </c>
      <c r="B2812" s="1" t="s">
        <v>2860</v>
      </c>
      <c r="C2812" s="1" t="s">
        <v>26</v>
      </c>
      <c r="D2812">
        <f>MONTH(StockData[[#This Row],[DATE]])</f>
        <v>1</v>
      </c>
      <c r="E2812">
        <v>2025</v>
      </c>
      <c r="F2812" t="s">
        <v>27</v>
      </c>
      <c r="G2812" t="str">
        <f>"Q"&amp;ROUNDUP(StockData[[#This Row],[Month Number]]/3,0)</f>
        <v>Q1</v>
      </c>
      <c r="H2812" s="1" t="s">
        <v>2585</v>
      </c>
      <c r="I2812" s="1" t="s">
        <v>1566</v>
      </c>
      <c r="J2812" t="s">
        <v>30</v>
      </c>
      <c r="K2812">
        <v>1709.05</v>
      </c>
      <c r="L2812">
        <v>1738.2</v>
      </c>
      <c r="M2812">
        <v>1709.05</v>
      </c>
      <c r="N2812">
        <v>1713.1</v>
      </c>
      <c r="O2812">
        <v>1730</v>
      </c>
      <c r="P2812">
        <v>1725.45</v>
      </c>
      <c r="Q2812">
        <v>1724.09</v>
      </c>
      <c r="R2812">
        <v>2033832</v>
      </c>
      <c r="S2812">
        <v>3506506163.3000002</v>
      </c>
      <c r="T2812">
        <v>79215</v>
      </c>
      <c r="U2812">
        <v>1358376</v>
      </c>
      <c r="V2812">
        <v>66.790000000000006</v>
      </c>
      <c r="W2812" s="3">
        <f>StockData[[#This Row],[CLOSE]]-StockData[[#This Row],[PREV. CLOSE]]</f>
        <v>12.350000000000136</v>
      </c>
      <c r="X2812" s="2">
        <f>IFERROR((StockData[[#This Row],[CLOSE]]-StockData[[#This Row],[PREV. CLOSE]])/StockData[[#This Row],[PREV. CLOSE]],0)</f>
        <v>7.2091529974900107E-3</v>
      </c>
      <c r="Y2812" t="str">
        <f>IF(StockData[[#This Row],[Daily Return %]]&gt;0,"Gain",IF(StockData[[#This Row],[Daily Return %]]&lt;0,"Loss","No Change"))</f>
        <v>Gain</v>
      </c>
    </row>
    <row r="2813" spans="1:25" x14ac:dyDescent="0.3">
      <c r="A2813" s="1">
        <v>45689</v>
      </c>
      <c r="B2813" s="1" t="s">
        <v>2861</v>
      </c>
      <c r="C2813" s="1" t="s">
        <v>54</v>
      </c>
      <c r="D2813">
        <f>MONTH(StockData[[#This Row],[DATE]])</f>
        <v>2</v>
      </c>
      <c r="E2813">
        <v>2025</v>
      </c>
      <c r="F2813" t="s">
        <v>27</v>
      </c>
      <c r="G2813" t="str">
        <f>"Q"&amp;ROUNDUP(StockData[[#This Row],[Month Number]]/3,0)</f>
        <v>Q1</v>
      </c>
      <c r="H2813" s="1" t="s">
        <v>2585</v>
      </c>
      <c r="I2813" s="1" t="s">
        <v>1566</v>
      </c>
      <c r="J2813" t="s">
        <v>30</v>
      </c>
      <c r="K2813">
        <v>1726</v>
      </c>
      <c r="L2813">
        <v>1731.95</v>
      </c>
      <c r="M2813">
        <v>1688</v>
      </c>
      <c r="N2813">
        <v>1725.45</v>
      </c>
      <c r="O2813">
        <v>1694.7</v>
      </c>
      <c r="P2813">
        <v>1694</v>
      </c>
      <c r="Q2813">
        <v>1704.35</v>
      </c>
      <c r="R2813">
        <v>569018</v>
      </c>
      <c r="S2813">
        <v>969808246.14999998</v>
      </c>
      <c r="T2813">
        <v>39652</v>
      </c>
      <c r="U2813">
        <v>220309</v>
      </c>
      <c r="V2813">
        <v>38.72</v>
      </c>
      <c r="W2813" s="3">
        <f>StockData[[#This Row],[CLOSE]]-StockData[[#This Row],[PREV. CLOSE]]</f>
        <v>-31.450000000000045</v>
      </c>
      <c r="X2813" s="2">
        <f>IFERROR((StockData[[#This Row],[CLOSE]]-StockData[[#This Row],[PREV. CLOSE]])/StockData[[#This Row],[PREV. CLOSE]],0)</f>
        <v>-1.8227129154713289E-2</v>
      </c>
      <c r="Y2813" t="str">
        <f>IF(StockData[[#This Row],[Daily Return %]]&gt;0,"Gain",IF(StockData[[#This Row],[Daily Return %]]&lt;0,"Loss","No Change"))</f>
        <v>Loss</v>
      </c>
    </row>
    <row r="2814" spans="1:25" x14ac:dyDescent="0.3">
      <c r="A2814" s="1">
        <v>45691</v>
      </c>
      <c r="B2814" s="1" t="s">
        <v>2862</v>
      </c>
      <c r="C2814" s="1" t="s">
        <v>54</v>
      </c>
      <c r="D2814">
        <f>MONTH(StockData[[#This Row],[DATE]])</f>
        <v>2</v>
      </c>
      <c r="E2814">
        <v>2025</v>
      </c>
      <c r="F2814" t="s">
        <v>27</v>
      </c>
      <c r="G2814" t="str">
        <f>"Q"&amp;ROUNDUP(StockData[[#This Row],[Month Number]]/3,0)</f>
        <v>Q1</v>
      </c>
      <c r="H2814" s="1" t="s">
        <v>2585</v>
      </c>
      <c r="I2814" s="1" t="s">
        <v>1566</v>
      </c>
      <c r="J2814" t="s">
        <v>30</v>
      </c>
      <c r="K2814">
        <v>1665</v>
      </c>
      <c r="L2814">
        <v>1700.6</v>
      </c>
      <c r="M2814">
        <v>1661.5</v>
      </c>
      <c r="N2814">
        <v>1694</v>
      </c>
      <c r="O2814">
        <v>1693</v>
      </c>
      <c r="P2814">
        <v>1692</v>
      </c>
      <c r="Q2814">
        <v>1686.67</v>
      </c>
      <c r="R2814">
        <v>2659929</v>
      </c>
      <c r="S2814">
        <v>4486418428.4499998</v>
      </c>
      <c r="T2814">
        <v>150634</v>
      </c>
      <c r="U2814">
        <v>1972069</v>
      </c>
      <c r="V2814">
        <v>74.14</v>
      </c>
      <c r="W2814" s="3">
        <f>StockData[[#This Row],[CLOSE]]-StockData[[#This Row],[PREV. CLOSE]]</f>
        <v>-2</v>
      </c>
      <c r="X2814" s="2">
        <f>IFERROR((StockData[[#This Row],[CLOSE]]-StockData[[#This Row],[PREV. CLOSE]])/StockData[[#This Row],[PREV. CLOSE]],0)</f>
        <v>-1.1806375442739079E-3</v>
      </c>
      <c r="Y2814" t="str">
        <f>IF(StockData[[#This Row],[Daily Return %]]&gt;0,"Gain",IF(StockData[[#This Row],[Daily Return %]]&lt;0,"Loss","No Change"))</f>
        <v>Loss</v>
      </c>
    </row>
    <row r="2815" spans="1:25" x14ac:dyDescent="0.3">
      <c r="A2815" s="1">
        <v>45692</v>
      </c>
      <c r="B2815" s="1" t="s">
        <v>2863</v>
      </c>
      <c r="C2815" s="1" t="s">
        <v>54</v>
      </c>
      <c r="D2815">
        <f>MONTH(StockData[[#This Row],[DATE]])</f>
        <v>2</v>
      </c>
      <c r="E2815">
        <v>2025</v>
      </c>
      <c r="F2815" t="s">
        <v>27</v>
      </c>
      <c r="G2815" t="str">
        <f>"Q"&amp;ROUNDUP(StockData[[#This Row],[Month Number]]/3,0)</f>
        <v>Q1</v>
      </c>
      <c r="H2815" s="1" t="s">
        <v>2585</v>
      </c>
      <c r="I2815" s="1" t="s">
        <v>1566</v>
      </c>
      <c r="J2815" t="s">
        <v>30</v>
      </c>
      <c r="K2815">
        <v>1695.1</v>
      </c>
      <c r="L2815">
        <v>1735.9</v>
      </c>
      <c r="M2815">
        <v>1692.05</v>
      </c>
      <c r="N2815">
        <v>1692</v>
      </c>
      <c r="O2815">
        <v>1732.45</v>
      </c>
      <c r="P2815">
        <v>1732.55</v>
      </c>
      <c r="Q2815">
        <v>1712.68</v>
      </c>
      <c r="R2815">
        <v>3647768</v>
      </c>
      <c r="S2815">
        <v>6247459080.8999996</v>
      </c>
      <c r="T2815">
        <v>159207</v>
      </c>
      <c r="U2815">
        <v>2436600</v>
      </c>
      <c r="V2815">
        <v>66.8</v>
      </c>
      <c r="W2815" s="3">
        <f>StockData[[#This Row],[CLOSE]]-StockData[[#This Row],[PREV. CLOSE]]</f>
        <v>40.549999999999955</v>
      </c>
      <c r="X2815" s="2">
        <f>IFERROR((StockData[[#This Row],[CLOSE]]-StockData[[#This Row],[PREV. CLOSE]])/StockData[[#This Row],[PREV. CLOSE]],0)</f>
        <v>2.3965721040189097E-2</v>
      </c>
      <c r="Y2815" t="str">
        <f>IF(StockData[[#This Row],[Daily Return %]]&gt;0,"Gain",IF(StockData[[#This Row],[Daily Return %]]&lt;0,"Loss","No Change"))</f>
        <v>Gain</v>
      </c>
    </row>
    <row r="2816" spans="1:25" x14ac:dyDescent="0.3">
      <c r="A2816" s="1">
        <v>45693</v>
      </c>
      <c r="B2816" s="1" t="s">
        <v>2864</v>
      </c>
      <c r="C2816" s="1" t="s">
        <v>54</v>
      </c>
      <c r="D2816">
        <f>MONTH(StockData[[#This Row],[DATE]])</f>
        <v>2</v>
      </c>
      <c r="E2816">
        <v>2025</v>
      </c>
      <c r="F2816" t="s">
        <v>27</v>
      </c>
      <c r="G2816" t="str">
        <f>"Q"&amp;ROUNDUP(StockData[[#This Row],[Month Number]]/3,0)</f>
        <v>Q1</v>
      </c>
      <c r="H2816" s="1" t="s">
        <v>2585</v>
      </c>
      <c r="I2816" s="1" t="s">
        <v>1566</v>
      </c>
      <c r="J2816" t="s">
        <v>30</v>
      </c>
      <c r="K2816">
        <v>1730</v>
      </c>
      <c r="L2816">
        <v>1746.8</v>
      </c>
      <c r="M2816">
        <v>1710</v>
      </c>
      <c r="N2816">
        <v>1732.55</v>
      </c>
      <c r="O2816">
        <v>1712</v>
      </c>
      <c r="P2816">
        <v>1712.85</v>
      </c>
      <c r="Q2816">
        <v>1718.44</v>
      </c>
      <c r="R2816">
        <v>2681942</v>
      </c>
      <c r="S2816">
        <v>4608759100.8500004</v>
      </c>
      <c r="T2816">
        <v>106585</v>
      </c>
      <c r="U2816">
        <v>1952755</v>
      </c>
      <c r="V2816">
        <v>72.81</v>
      </c>
      <c r="W2816" s="3">
        <f>StockData[[#This Row],[CLOSE]]-StockData[[#This Row],[PREV. CLOSE]]</f>
        <v>-19.700000000000045</v>
      </c>
      <c r="X2816" s="2">
        <f>IFERROR((StockData[[#This Row],[CLOSE]]-StockData[[#This Row],[PREV. CLOSE]])/StockData[[#This Row],[PREV. CLOSE]],0)</f>
        <v>-1.1370523217223195E-2</v>
      </c>
      <c r="Y2816" t="str">
        <f>IF(StockData[[#This Row],[Daily Return %]]&gt;0,"Gain",IF(StockData[[#This Row],[Daily Return %]]&lt;0,"Loss","No Change"))</f>
        <v>Loss</v>
      </c>
    </row>
    <row r="2817" spans="1:25" x14ac:dyDescent="0.3">
      <c r="A2817" s="1">
        <v>45694</v>
      </c>
      <c r="B2817" s="1" t="s">
        <v>2865</v>
      </c>
      <c r="C2817" s="1" t="s">
        <v>54</v>
      </c>
      <c r="D2817">
        <f>MONTH(StockData[[#This Row],[DATE]])</f>
        <v>2</v>
      </c>
      <c r="E2817">
        <v>2025</v>
      </c>
      <c r="F2817" t="s">
        <v>27</v>
      </c>
      <c r="G2817" t="str">
        <f>"Q"&amp;ROUNDUP(StockData[[#This Row],[Month Number]]/3,0)</f>
        <v>Q1</v>
      </c>
      <c r="H2817" s="1" t="s">
        <v>2585</v>
      </c>
      <c r="I2817" s="1" t="s">
        <v>1566</v>
      </c>
      <c r="J2817" t="s">
        <v>30</v>
      </c>
      <c r="K2817">
        <v>1723.85</v>
      </c>
      <c r="L2817">
        <v>1728.45</v>
      </c>
      <c r="M2817">
        <v>1712.85</v>
      </c>
      <c r="N2817">
        <v>1712.85</v>
      </c>
      <c r="O2817">
        <v>1724.1</v>
      </c>
      <c r="P2817">
        <v>1723.5</v>
      </c>
      <c r="Q2817">
        <v>1719.71</v>
      </c>
      <c r="R2817">
        <v>2057798</v>
      </c>
      <c r="S2817">
        <v>3538821096.4000001</v>
      </c>
      <c r="T2817">
        <v>135442</v>
      </c>
      <c r="U2817">
        <v>1303627</v>
      </c>
      <c r="V2817">
        <v>63.35</v>
      </c>
      <c r="W2817" s="3">
        <f>StockData[[#This Row],[CLOSE]]-StockData[[#This Row],[PREV. CLOSE]]</f>
        <v>10.650000000000091</v>
      </c>
      <c r="X2817" s="2">
        <f>IFERROR((StockData[[#This Row],[CLOSE]]-StockData[[#This Row],[PREV. CLOSE]])/StockData[[#This Row],[PREV. CLOSE]],0)</f>
        <v>6.2177073298888353E-3</v>
      </c>
      <c r="Y2817" t="str">
        <f>IF(StockData[[#This Row],[Daily Return %]]&gt;0,"Gain",IF(StockData[[#This Row],[Daily Return %]]&lt;0,"Loss","No Change"))</f>
        <v>Gain</v>
      </c>
    </row>
    <row r="2818" spans="1:25" x14ac:dyDescent="0.3">
      <c r="A2818" s="1">
        <v>45695</v>
      </c>
      <c r="B2818" s="1" t="s">
        <v>2866</v>
      </c>
      <c r="C2818" s="1" t="s">
        <v>54</v>
      </c>
      <c r="D2818">
        <f>MONTH(StockData[[#This Row],[DATE]])</f>
        <v>2</v>
      </c>
      <c r="E2818">
        <v>2025</v>
      </c>
      <c r="F2818" t="s">
        <v>27</v>
      </c>
      <c r="G2818" t="str">
        <f>"Q"&amp;ROUNDUP(StockData[[#This Row],[Month Number]]/3,0)</f>
        <v>Q1</v>
      </c>
      <c r="H2818" s="1" t="s">
        <v>2585</v>
      </c>
      <c r="I2818" s="1" t="s">
        <v>1566</v>
      </c>
      <c r="J2818" t="s">
        <v>30</v>
      </c>
      <c r="K2818">
        <v>1723.15</v>
      </c>
      <c r="L2818">
        <v>1731</v>
      </c>
      <c r="M2818">
        <v>1700.65</v>
      </c>
      <c r="N2818">
        <v>1723.5</v>
      </c>
      <c r="O2818">
        <v>1724</v>
      </c>
      <c r="P2818">
        <v>1725.65</v>
      </c>
      <c r="Q2818">
        <v>1720.82</v>
      </c>
      <c r="R2818">
        <v>2428098</v>
      </c>
      <c r="S2818">
        <v>4178325236.5</v>
      </c>
      <c r="T2818">
        <v>76538</v>
      </c>
      <c r="U2818">
        <v>1755400</v>
      </c>
      <c r="V2818">
        <v>72.3</v>
      </c>
      <c r="W2818" s="3">
        <f>StockData[[#This Row],[CLOSE]]-StockData[[#This Row],[PREV. CLOSE]]</f>
        <v>2.1500000000000909</v>
      </c>
      <c r="X2818" s="2">
        <f>IFERROR((StockData[[#This Row],[CLOSE]]-StockData[[#This Row],[PREV. CLOSE]])/StockData[[#This Row],[PREV. CLOSE]],0)</f>
        <v>1.2474615607775403E-3</v>
      </c>
      <c r="Y2818" t="str">
        <f>IF(StockData[[#This Row],[Daily Return %]]&gt;0,"Gain",IF(StockData[[#This Row],[Daily Return %]]&lt;0,"Loss","No Change"))</f>
        <v>Gain</v>
      </c>
    </row>
    <row r="2819" spans="1:25" x14ac:dyDescent="0.3">
      <c r="A2819" s="1">
        <v>45698</v>
      </c>
      <c r="B2819" s="1" t="s">
        <v>2867</v>
      </c>
      <c r="C2819" s="1" t="s">
        <v>54</v>
      </c>
      <c r="D2819">
        <f>MONTH(StockData[[#This Row],[DATE]])</f>
        <v>2</v>
      </c>
      <c r="E2819">
        <v>2025</v>
      </c>
      <c r="F2819" t="s">
        <v>27</v>
      </c>
      <c r="G2819" t="str">
        <f>"Q"&amp;ROUNDUP(StockData[[#This Row],[Month Number]]/3,0)</f>
        <v>Q1</v>
      </c>
      <c r="H2819" s="1" t="s">
        <v>2585</v>
      </c>
      <c r="I2819" s="1" t="s">
        <v>1566</v>
      </c>
      <c r="J2819" t="s">
        <v>30</v>
      </c>
      <c r="K2819">
        <v>1723.95</v>
      </c>
      <c r="L2819">
        <v>1740</v>
      </c>
      <c r="M2819">
        <v>1712.1</v>
      </c>
      <c r="N2819">
        <v>1725.65</v>
      </c>
      <c r="O2819">
        <v>1734</v>
      </c>
      <c r="P2819">
        <v>1733.85</v>
      </c>
      <c r="Q2819">
        <v>1728.54</v>
      </c>
      <c r="R2819">
        <v>1823071</v>
      </c>
      <c r="S2819">
        <v>3151248711.6999998</v>
      </c>
      <c r="T2819">
        <v>68108</v>
      </c>
      <c r="U2819">
        <v>1225170</v>
      </c>
      <c r="V2819">
        <v>67.2</v>
      </c>
      <c r="W2819" s="3">
        <f>StockData[[#This Row],[CLOSE]]-StockData[[#This Row],[PREV. CLOSE]]</f>
        <v>8.1999999999998181</v>
      </c>
      <c r="X2819" s="2">
        <f>IFERROR((StockData[[#This Row],[CLOSE]]-StockData[[#This Row],[PREV. CLOSE]])/StockData[[#This Row],[PREV. CLOSE]],0)</f>
        <v>4.7518326427721828E-3</v>
      </c>
      <c r="Y2819" t="str">
        <f>IF(StockData[[#This Row],[Daily Return %]]&gt;0,"Gain",IF(StockData[[#This Row],[Daily Return %]]&lt;0,"Loss","No Change"))</f>
        <v>Gain</v>
      </c>
    </row>
    <row r="2820" spans="1:25" x14ac:dyDescent="0.3">
      <c r="A2820" s="1">
        <v>45699</v>
      </c>
      <c r="B2820" s="1" t="s">
        <v>2868</v>
      </c>
      <c r="C2820" s="1" t="s">
        <v>54</v>
      </c>
      <c r="D2820">
        <f>MONTH(StockData[[#This Row],[DATE]])</f>
        <v>2</v>
      </c>
      <c r="E2820">
        <v>2025</v>
      </c>
      <c r="F2820" t="s">
        <v>27</v>
      </c>
      <c r="G2820" t="str">
        <f>"Q"&amp;ROUNDUP(StockData[[#This Row],[Month Number]]/3,0)</f>
        <v>Q1</v>
      </c>
      <c r="H2820" s="1" t="s">
        <v>2585</v>
      </c>
      <c r="I2820" s="1" t="s">
        <v>1566</v>
      </c>
      <c r="J2820" t="s">
        <v>30</v>
      </c>
      <c r="K2820">
        <v>1742.8</v>
      </c>
      <c r="L2820">
        <v>1749</v>
      </c>
      <c r="M2820">
        <v>1715</v>
      </c>
      <c r="N2820">
        <v>1733.85</v>
      </c>
      <c r="O2820">
        <v>1723.9</v>
      </c>
      <c r="P2820">
        <v>1723.2</v>
      </c>
      <c r="Q2820">
        <v>1732.76</v>
      </c>
      <c r="R2820">
        <v>1702553</v>
      </c>
      <c r="S2820">
        <v>2950109312.0500002</v>
      </c>
      <c r="T2820">
        <v>90830</v>
      </c>
      <c r="U2820">
        <v>962369</v>
      </c>
      <c r="V2820">
        <v>56.53</v>
      </c>
      <c r="W2820" s="3">
        <f>StockData[[#This Row],[CLOSE]]-StockData[[#This Row],[PREV. CLOSE]]</f>
        <v>-10.649999999999864</v>
      </c>
      <c r="X2820" s="2">
        <f>IFERROR((StockData[[#This Row],[CLOSE]]-StockData[[#This Row],[PREV. CLOSE]])/StockData[[#This Row],[PREV. CLOSE]],0)</f>
        <v>-6.1423998615796433E-3</v>
      </c>
      <c r="Y2820" t="str">
        <f>IF(StockData[[#This Row],[Daily Return %]]&gt;0,"Gain",IF(StockData[[#This Row],[Daily Return %]]&lt;0,"Loss","No Change"))</f>
        <v>Loss</v>
      </c>
    </row>
    <row r="2821" spans="1:25" x14ac:dyDescent="0.3">
      <c r="A2821" s="1">
        <v>45700</v>
      </c>
      <c r="B2821" s="1" t="s">
        <v>2869</v>
      </c>
      <c r="C2821" s="1" t="s">
        <v>54</v>
      </c>
      <c r="D2821">
        <f>MONTH(StockData[[#This Row],[DATE]])</f>
        <v>2</v>
      </c>
      <c r="E2821">
        <v>2025</v>
      </c>
      <c r="F2821" t="s">
        <v>27</v>
      </c>
      <c r="G2821" t="str">
        <f>"Q"&amp;ROUNDUP(StockData[[#This Row],[Month Number]]/3,0)</f>
        <v>Q1</v>
      </c>
      <c r="H2821" s="1" t="s">
        <v>2585</v>
      </c>
      <c r="I2821" s="1" t="s">
        <v>1566</v>
      </c>
      <c r="J2821" t="s">
        <v>30</v>
      </c>
      <c r="K2821">
        <v>1723.9</v>
      </c>
      <c r="L2821">
        <v>1742.4</v>
      </c>
      <c r="M2821">
        <v>1699.15</v>
      </c>
      <c r="N2821">
        <v>1723.2</v>
      </c>
      <c r="O2821">
        <v>1716.05</v>
      </c>
      <c r="P2821">
        <v>1717.3</v>
      </c>
      <c r="Q2821">
        <v>1717.61</v>
      </c>
      <c r="R2821">
        <v>2214307</v>
      </c>
      <c r="S2821">
        <v>3803306655.25</v>
      </c>
      <c r="T2821">
        <v>142727</v>
      </c>
      <c r="U2821">
        <v>1458550</v>
      </c>
      <c r="V2821">
        <v>65.87</v>
      </c>
      <c r="W2821" s="3">
        <f>StockData[[#This Row],[CLOSE]]-StockData[[#This Row],[PREV. CLOSE]]</f>
        <v>-5.9000000000000909</v>
      </c>
      <c r="X2821" s="2">
        <f>IFERROR((StockData[[#This Row],[CLOSE]]-StockData[[#This Row],[PREV. CLOSE]])/StockData[[#This Row],[PREV. CLOSE]],0)</f>
        <v>-3.4238625812442495E-3</v>
      </c>
      <c r="Y2821" t="str">
        <f>IF(StockData[[#This Row],[Daily Return %]]&gt;0,"Gain",IF(StockData[[#This Row],[Daily Return %]]&lt;0,"Loss","No Change"))</f>
        <v>Loss</v>
      </c>
    </row>
    <row r="2822" spans="1:25" x14ac:dyDescent="0.3">
      <c r="A2822" s="1">
        <v>45701</v>
      </c>
      <c r="B2822" s="1" t="s">
        <v>2870</v>
      </c>
      <c r="C2822" s="1" t="s">
        <v>54</v>
      </c>
      <c r="D2822">
        <f>MONTH(StockData[[#This Row],[DATE]])</f>
        <v>2</v>
      </c>
      <c r="E2822">
        <v>2025</v>
      </c>
      <c r="F2822" t="s">
        <v>27</v>
      </c>
      <c r="G2822" t="str">
        <f>"Q"&amp;ROUNDUP(StockData[[#This Row],[Month Number]]/3,0)</f>
        <v>Q1</v>
      </c>
      <c r="H2822" s="1" t="s">
        <v>2585</v>
      </c>
      <c r="I2822" s="1" t="s">
        <v>1566</v>
      </c>
      <c r="J2822" t="s">
        <v>30</v>
      </c>
      <c r="K2822">
        <v>1712</v>
      </c>
      <c r="L2822">
        <v>1729.95</v>
      </c>
      <c r="M2822">
        <v>1700.25</v>
      </c>
      <c r="N2822">
        <v>1717.3</v>
      </c>
      <c r="O2822">
        <v>1704.8</v>
      </c>
      <c r="P2822">
        <v>1703.1</v>
      </c>
      <c r="Q2822">
        <v>1712.75</v>
      </c>
      <c r="R2822">
        <v>1838463</v>
      </c>
      <c r="S2822">
        <v>3148828257.8499999</v>
      </c>
      <c r="T2822">
        <v>91677</v>
      </c>
      <c r="U2822">
        <v>1044420</v>
      </c>
      <c r="V2822">
        <v>56.81</v>
      </c>
      <c r="W2822" s="3">
        <f>StockData[[#This Row],[CLOSE]]-StockData[[#This Row],[PREV. CLOSE]]</f>
        <v>-14.200000000000045</v>
      </c>
      <c r="X2822" s="2">
        <f>IFERROR((StockData[[#This Row],[CLOSE]]-StockData[[#This Row],[PREV. CLOSE]])/StockData[[#This Row],[PREV. CLOSE]],0)</f>
        <v>-8.2687940371513682E-3</v>
      </c>
      <c r="Y2822" t="str">
        <f>IF(StockData[[#This Row],[Daily Return %]]&gt;0,"Gain",IF(StockData[[#This Row],[Daily Return %]]&lt;0,"Loss","No Change"))</f>
        <v>Loss</v>
      </c>
    </row>
    <row r="2823" spans="1:25" x14ac:dyDescent="0.3">
      <c r="A2823" s="1">
        <v>45702</v>
      </c>
      <c r="B2823" s="1" t="s">
        <v>2871</v>
      </c>
      <c r="C2823" s="1" t="s">
        <v>54</v>
      </c>
      <c r="D2823">
        <f>MONTH(StockData[[#This Row],[DATE]])</f>
        <v>2</v>
      </c>
      <c r="E2823">
        <v>2025</v>
      </c>
      <c r="F2823" t="s">
        <v>27</v>
      </c>
      <c r="G2823" t="str">
        <f>"Q"&amp;ROUNDUP(StockData[[#This Row],[Month Number]]/3,0)</f>
        <v>Q1</v>
      </c>
      <c r="H2823" s="1" t="s">
        <v>2585</v>
      </c>
      <c r="I2823" s="1" t="s">
        <v>1566</v>
      </c>
      <c r="J2823" t="s">
        <v>30</v>
      </c>
      <c r="K2823">
        <v>1711</v>
      </c>
      <c r="L2823">
        <v>1723.4</v>
      </c>
      <c r="M2823">
        <v>1699.95</v>
      </c>
      <c r="N2823">
        <v>1703.1</v>
      </c>
      <c r="O2823">
        <v>1711.6</v>
      </c>
      <c r="P2823">
        <v>1711.25</v>
      </c>
      <c r="Q2823">
        <v>1709.15</v>
      </c>
      <c r="R2823">
        <v>1460459</v>
      </c>
      <c r="S2823">
        <v>2496148466.25</v>
      </c>
      <c r="T2823">
        <v>80952</v>
      </c>
      <c r="U2823">
        <v>879075</v>
      </c>
      <c r="V2823">
        <v>60.19</v>
      </c>
      <c r="W2823" s="3">
        <f>StockData[[#This Row],[CLOSE]]-StockData[[#This Row],[PREV. CLOSE]]</f>
        <v>8.1500000000000909</v>
      </c>
      <c r="X2823" s="2">
        <f>IFERROR((StockData[[#This Row],[CLOSE]]-StockData[[#This Row],[PREV. CLOSE]])/StockData[[#This Row],[PREV. CLOSE]],0)</f>
        <v>4.785391345194112E-3</v>
      </c>
      <c r="Y2823" t="str">
        <f>IF(StockData[[#This Row],[Daily Return %]]&gt;0,"Gain",IF(StockData[[#This Row],[Daily Return %]]&lt;0,"Loss","No Change"))</f>
        <v>Gain</v>
      </c>
    </row>
    <row r="2824" spans="1:25" x14ac:dyDescent="0.3">
      <c r="A2824" s="1">
        <v>45705</v>
      </c>
      <c r="B2824" s="1" t="s">
        <v>2872</v>
      </c>
      <c r="C2824" s="1" t="s">
        <v>54</v>
      </c>
      <c r="D2824">
        <f>MONTH(StockData[[#This Row],[DATE]])</f>
        <v>2</v>
      </c>
      <c r="E2824">
        <v>2025</v>
      </c>
      <c r="F2824" t="s">
        <v>27</v>
      </c>
      <c r="G2824" t="str">
        <f>"Q"&amp;ROUNDUP(StockData[[#This Row],[Month Number]]/3,0)</f>
        <v>Q1</v>
      </c>
      <c r="H2824" s="1" t="s">
        <v>2585</v>
      </c>
      <c r="I2824" s="1" t="s">
        <v>1566</v>
      </c>
      <c r="J2824" t="s">
        <v>30</v>
      </c>
      <c r="K2824">
        <v>1711.25</v>
      </c>
      <c r="L2824">
        <v>1720.15</v>
      </c>
      <c r="M2824">
        <v>1694.1</v>
      </c>
      <c r="N2824">
        <v>1711.25</v>
      </c>
      <c r="O2824">
        <v>1709.6</v>
      </c>
      <c r="P2824">
        <v>1709.9</v>
      </c>
      <c r="Q2824">
        <v>1707.8</v>
      </c>
      <c r="R2824">
        <v>1127023</v>
      </c>
      <c r="S2824">
        <v>1924733916.9000001</v>
      </c>
      <c r="T2824">
        <v>126871</v>
      </c>
      <c r="U2824">
        <v>598961</v>
      </c>
      <c r="V2824">
        <v>53.15</v>
      </c>
      <c r="W2824" s="3">
        <f>StockData[[#This Row],[CLOSE]]-StockData[[#This Row],[PREV. CLOSE]]</f>
        <v>-1.3499999999999091</v>
      </c>
      <c r="X2824" s="2">
        <f>IFERROR((StockData[[#This Row],[CLOSE]]-StockData[[#This Row],[PREV. CLOSE]])/StockData[[#This Row],[PREV. CLOSE]],0)</f>
        <v>-7.8889700511316813E-4</v>
      </c>
      <c r="Y2824" t="str">
        <f>IF(StockData[[#This Row],[Daily Return %]]&gt;0,"Gain",IF(StockData[[#This Row],[Daily Return %]]&lt;0,"Loss","No Change"))</f>
        <v>Loss</v>
      </c>
    </row>
    <row r="2825" spans="1:25" x14ac:dyDescent="0.3">
      <c r="A2825" s="1">
        <v>45706</v>
      </c>
      <c r="B2825" s="1" t="s">
        <v>2873</v>
      </c>
      <c r="C2825" s="1" t="s">
        <v>54</v>
      </c>
      <c r="D2825">
        <f>MONTH(StockData[[#This Row],[DATE]])</f>
        <v>2</v>
      </c>
      <c r="E2825">
        <v>2025</v>
      </c>
      <c r="F2825" t="s">
        <v>27</v>
      </c>
      <c r="G2825" t="str">
        <f>"Q"&amp;ROUNDUP(StockData[[#This Row],[Month Number]]/3,0)</f>
        <v>Q1</v>
      </c>
      <c r="H2825" s="1" t="s">
        <v>2585</v>
      </c>
      <c r="I2825" s="1" t="s">
        <v>1566</v>
      </c>
      <c r="J2825" t="s">
        <v>30</v>
      </c>
      <c r="K2825">
        <v>1706</v>
      </c>
      <c r="L2825">
        <v>1728.5</v>
      </c>
      <c r="M2825">
        <v>1701.25</v>
      </c>
      <c r="N2825">
        <v>1709.9</v>
      </c>
      <c r="O2825">
        <v>1725</v>
      </c>
      <c r="P2825">
        <v>1725.5</v>
      </c>
      <c r="Q2825">
        <v>1719.23</v>
      </c>
      <c r="R2825">
        <v>1511900</v>
      </c>
      <c r="S2825">
        <v>2599301789.5999999</v>
      </c>
      <c r="T2825">
        <v>81098</v>
      </c>
      <c r="U2825">
        <v>986185</v>
      </c>
      <c r="V2825">
        <v>65.23</v>
      </c>
      <c r="W2825" s="3">
        <f>StockData[[#This Row],[CLOSE]]-StockData[[#This Row],[PREV. CLOSE]]</f>
        <v>15.599999999999909</v>
      </c>
      <c r="X2825" s="2">
        <f>IFERROR((StockData[[#This Row],[CLOSE]]-StockData[[#This Row],[PREV. CLOSE]])/StockData[[#This Row],[PREV. CLOSE]],0)</f>
        <v>9.1233405462307193E-3</v>
      </c>
      <c r="Y2825" t="str">
        <f>IF(StockData[[#This Row],[Daily Return %]]&gt;0,"Gain",IF(StockData[[#This Row],[Daily Return %]]&lt;0,"Loss","No Change"))</f>
        <v>Gain</v>
      </c>
    </row>
    <row r="2826" spans="1:25" x14ac:dyDescent="0.3">
      <c r="A2826" s="1">
        <v>45707</v>
      </c>
      <c r="B2826" s="1" t="s">
        <v>2874</v>
      </c>
      <c r="C2826" s="1" t="s">
        <v>54</v>
      </c>
      <c r="D2826">
        <f>MONTH(StockData[[#This Row],[DATE]])</f>
        <v>2</v>
      </c>
      <c r="E2826">
        <v>2025</v>
      </c>
      <c r="F2826" t="s">
        <v>27</v>
      </c>
      <c r="G2826" t="str">
        <f>"Q"&amp;ROUNDUP(StockData[[#This Row],[Month Number]]/3,0)</f>
        <v>Q1</v>
      </c>
      <c r="H2826" s="1" t="s">
        <v>2585</v>
      </c>
      <c r="I2826" s="1" t="s">
        <v>1566</v>
      </c>
      <c r="J2826" t="s">
        <v>30</v>
      </c>
      <c r="K2826">
        <v>1723.2</v>
      </c>
      <c r="L2826">
        <v>1731.6</v>
      </c>
      <c r="M2826">
        <v>1703.45</v>
      </c>
      <c r="N2826">
        <v>1725.5</v>
      </c>
      <c r="O2826">
        <v>1710</v>
      </c>
      <c r="P2826">
        <v>1712.3</v>
      </c>
      <c r="Q2826">
        <v>1714.19</v>
      </c>
      <c r="R2826">
        <v>1294110</v>
      </c>
      <c r="S2826">
        <v>2218347233.6500001</v>
      </c>
      <c r="T2826">
        <v>76094</v>
      </c>
      <c r="U2826">
        <v>737905</v>
      </c>
      <c r="V2826">
        <v>57.02</v>
      </c>
      <c r="W2826" s="3">
        <f>StockData[[#This Row],[CLOSE]]-StockData[[#This Row],[PREV. CLOSE]]</f>
        <v>-13.200000000000045</v>
      </c>
      <c r="X2826" s="2">
        <f>IFERROR((StockData[[#This Row],[CLOSE]]-StockData[[#This Row],[PREV. CLOSE]])/StockData[[#This Row],[PREV. CLOSE]],0)</f>
        <v>-7.6499565343378997E-3</v>
      </c>
      <c r="Y2826" t="str">
        <f>IF(StockData[[#This Row],[Daily Return %]]&gt;0,"Gain",IF(StockData[[#This Row],[Daily Return %]]&lt;0,"Loss","No Change"))</f>
        <v>Loss</v>
      </c>
    </row>
    <row r="2827" spans="1:25" x14ac:dyDescent="0.3">
      <c r="A2827" s="1">
        <v>45708</v>
      </c>
      <c r="B2827" s="1" t="s">
        <v>2875</v>
      </c>
      <c r="C2827" s="1" t="s">
        <v>54</v>
      </c>
      <c r="D2827">
        <f>MONTH(StockData[[#This Row],[DATE]])</f>
        <v>2</v>
      </c>
      <c r="E2827">
        <v>2025</v>
      </c>
      <c r="F2827" t="s">
        <v>27</v>
      </c>
      <c r="G2827" t="str">
        <f>"Q"&amp;ROUNDUP(StockData[[#This Row],[Month Number]]/3,0)</f>
        <v>Q1</v>
      </c>
      <c r="H2827" s="1" t="s">
        <v>2585</v>
      </c>
      <c r="I2827" s="1" t="s">
        <v>1566</v>
      </c>
      <c r="J2827" t="s">
        <v>30</v>
      </c>
      <c r="K2827">
        <v>1705.2</v>
      </c>
      <c r="L2827">
        <v>1714.55</v>
      </c>
      <c r="M2827">
        <v>1683.55</v>
      </c>
      <c r="N2827">
        <v>1712.3</v>
      </c>
      <c r="O2827">
        <v>1690.9</v>
      </c>
      <c r="P2827">
        <v>1687.55</v>
      </c>
      <c r="Q2827">
        <v>1696.15</v>
      </c>
      <c r="R2827">
        <v>1681532</v>
      </c>
      <c r="S2827">
        <v>2852128062.3499999</v>
      </c>
      <c r="T2827">
        <v>127006</v>
      </c>
      <c r="U2827">
        <v>1064858</v>
      </c>
      <c r="V2827">
        <v>63.33</v>
      </c>
      <c r="W2827" s="3">
        <f>StockData[[#This Row],[CLOSE]]-StockData[[#This Row],[PREV. CLOSE]]</f>
        <v>-24.75</v>
      </c>
      <c r="X2827" s="2">
        <f>IFERROR((StockData[[#This Row],[CLOSE]]-StockData[[#This Row],[PREV. CLOSE]])/StockData[[#This Row],[PREV. CLOSE]],0)</f>
        <v>-1.4454242831279565E-2</v>
      </c>
      <c r="Y2827" t="str">
        <f>IF(StockData[[#This Row],[Daily Return %]]&gt;0,"Gain",IF(StockData[[#This Row],[Daily Return %]]&lt;0,"Loss","No Change"))</f>
        <v>Loss</v>
      </c>
    </row>
    <row r="2828" spans="1:25" x14ac:dyDescent="0.3">
      <c r="A2828" s="1">
        <v>45709</v>
      </c>
      <c r="B2828" s="1" t="s">
        <v>2876</v>
      </c>
      <c r="C2828" s="1" t="s">
        <v>54</v>
      </c>
      <c r="D2828">
        <f>MONTH(StockData[[#This Row],[DATE]])</f>
        <v>2</v>
      </c>
      <c r="E2828">
        <v>2025</v>
      </c>
      <c r="F2828" t="s">
        <v>27</v>
      </c>
      <c r="G2828" t="str">
        <f>"Q"&amp;ROUNDUP(StockData[[#This Row],[Month Number]]/3,0)</f>
        <v>Q1</v>
      </c>
      <c r="H2828" s="1" t="s">
        <v>2585</v>
      </c>
      <c r="I2828" s="1" t="s">
        <v>1566</v>
      </c>
      <c r="J2828" t="s">
        <v>30</v>
      </c>
      <c r="K2828">
        <v>1690</v>
      </c>
      <c r="L2828">
        <v>1704.15</v>
      </c>
      <c r="M2828">
        <v>1685.15</v>
      </c>
      <c r="N2828">
        <v>1687.55</v>
      </c>
      <c r="O2828">
        <v>1695.65</v>
      </c>
      <c r="P2828">
        <v>1700.7</v>
      </c>
      <c r="Q2828">
        <v>1696.62</v>
      </c>
      <c r="R2828">
        <v>1222563</v>
      </c>
      <c r="S2828">
        <v>2074229080.55</v>
      </c>
      <c r="T2828">
        <v>113308</v>
      </c>
      <c r="U2828">
        <v>769058</v>
      </c>
      <c r="V2828">
        <v>62.91</v>
      </c>
      <c r="W2828" s="3">
        <f>StockData[[#This Row],[CLOSE]]-StockData[[#This Row],[PREV. CLOSE]]</f>
        <v>13.150000000000091</v>
      </c>
      <c r="X2828" s="2">
        <f>IFERROR((StockData[[#This Row],[CLOSE]]-StockData[[#This Row],[PREV. CLOSE]])/StockData[[#This Row],[PREV. CLOSE]],0)</f>
        <v>7.7923617078013048E-3</v>
      </c>
      <c r="Y2828" t="str">
        <f>IF(StockData[[#This Row],[Daily Return %]]&gt;0,"Gain",IF(StockData[[#This Row],[Daily Return %]]&lt;0,"Loss","No Change"))</f>
        <v>Gain</v>
      </c>
    </row>
    <row r="2829" spans="1:25" x14ac:dyDescent="0.3">
      <c r="A2829" s="1">
        <v>45712</v>
      </c>
      <c r="B2829" s="1" t="s">
        <v>2877</v>
      </c>
      <c r="C2829" s="1" t="s">
        <v>54</v>
      </c>
      <c r="D2829">
        <f>MONTH(StockData[[#This Row],[DATE]])</f>
        <v>2</v>
      </c>
      <c r="E2829">
        <v>2025</v>
      </c>
      <c r="F2829" t="s">
        <v>27</v>
      </c>
      <c r="G2829" t="str">
        <f>"Q"&amp;ROUNDUP(StockData[[#This Row],[Month Number]]/3,0)</f>
        <v>Q1</v>
      </c>
      <c r="H2829" s="1" t="s">
        <v>2585</v>
      </c>
      <c r="I2829" s="1" t="s">
        <v>1566</v>
      </c>
      <c r="J2829" t="s">
        <v>30</v>
      </c>
      <c r="K2829">
        <v>1685</v>
      </c>
      <c r="L2829">
        <v>1690</v>
      </c>
      <c r="M2829">
        <v>1637.6</v>
      </c>
      <c r="N2829">
        <v>1700.7</v>
      </c>
      <c r="O2829">
        <v>1642.75</v>
      </c>
      <c r="P2829">
        <v>1644.05</v>
      </c>
      <c r="Q2829">
        <v>1649.63</v>
      </c>
      <c r="R2829">
        <v>4455420</v>
      </c>
      <c r="S2829">
        <v>7349803888.0500002</v>
      </c>
      <c r="T2829">
        <v>253025</v>
      </c>
      <c r="U2829">
        <v>2820504</v>
      </c>
      <c r="V2829">
        <v>63.31</v>
      </c>
      <c r="W2829" s="3">
        <f>StockData[[#This Row],[CLOSE]]-StockData[[#This Row],[PREV. CLOSE]]</f>
        <v>-56.650000000000091</v>
      </c>
      <c r="X2829" s="2">
        <f>IFERROR((StockData[[#This Row],[CLOSE]]-StockData[[#This Row],[PREV. CLOSE]])/StockData[[#This Row],[PREV. CLOSE]],0)</f>
        <v>-3.3309813606162218E-2</v>
      </c>
      <c r="Y2829" t="str">
        <f>IF(StockData[[#This Row],[Daily Return %]]&gt;0,"Gain",IF(StockData[[#This Row],[Daily Return %]]&lt;0,"Loss","No Change"))</f>
        <v>Loss</v>
      </c>
    </row>
    <row r="2830" spans="1:25" x14ac:dyDescent="0.3">
      <c r="A2830" s="1">
        <v>45713</v>
      </c>
      <c r="B2830" s="1" t="s">
        <v>2878</v>
      </c>
      <c r="C2830" s="1" t="s">
        <v>54</v>
      </c>
      <c r="D2830">
        <f>MONTH(StockData[[#This Row],[DATE]])</f>
        <v>2</v>
      </c>
      <c r="E2830">
        <v>2025</v>
      </c>
      <c r="F2830" t="s">
        <v>27</v>
      </c>
      <c r="G2830" t="str">
        <f>"Q"&amp;ROUNDUP(StockData[[#This Row],[Month Number]]/3,0)</f>
        <v>Q1</v>
      </c>
      <c r="H2830" s="1" t="s">
        <v>2585</v>
      </c>
      <c r="I2830" s="1" t="s">
        <v>1566</v>
      </c>
      <c r="J2830" t="s">
        <v>30</v>
      </c>
      <c r="K2830">
        <v>1636</v>
      </c>
      <c r="L2830">
        <v>1651.95</v>
      </c>
      <c r="M2830">
        <v>1631.25</v>
      </c>
      <c r="N2830">
        <v>1644.05</v>
      </c>
      <c r="O2830">
        <v>1635.1</v>
      </c>
      <c r="P2830">
        <v>1636.1</v>
      </c>
      <c r="Q2830">
        <v>1640.84</v>
      </c>
      <c r="R2830">
        <v>1951519</v>
      </c>
      <c r="S2830">
        <v>3202123013.9000001</v>
      </c>
      <c r="T2830">
        <v>102638</v>
      </c>
      <c r="U2830">
        <v>1131656</v>
      </c>
      <c r="V2830">
        <v>57.99</v>
      </c>
      <c r="W2830" s="3">
        <f>StockData[[#This Row],[CLOSE]]-StockData[[#This Row],[PREV. CLOSE]]</f>
        <v>-7.9500000000000455</v>
      </c>
      <c r="X2830" s="2">
        <f>IFERROR((StockData[[#This Row],[CLOSE]]-StockData[[#This Row],[PREV. CLOSE]])/StockData[[#This Row],[PREV. CLOSE]],0)</f>
        <v>-4.8356193546425265E-3</v>
      </c>
      <c r="Y2830" t="str">
        <f>IF(StockData[[#This Row],[Daily Return %]]&gt;0,"Gain",IF(StockData[[#This Row],[Daily Return %]]&lt;0,"Loss","No Change"))</f>
        <v>Loss</v>
      </c>
    </row>
    <row r="2831" spans="1:25" x14ac:dyDescent="0.3">
      <c r="A2831" s="1">
        <v>45715</v>
      </c>
      <c r="B2831" s="1" t="s">
        <v>2879</v>
      </c>
      <c r="C2831" s="1" t="s">
        <v>54</v>
      </c>
      <c r="D2831">
        <f>MONTH(StockData[[#This Row],[DATE]])</f>
        <v>2</v>
      </c>
      <c r="E2831">
        <v>2025</v>
      </c>
      <c r="F2831" t="s">
        <v>27</v>
      </c>
      <c r="G2831" t="str">
        <f>"Q"&amp;ROUNDUP(StockData[[#This Row],[Month Number]]/3,0)</f>
        <v>Q1</v>
      </c>
      <c r="H2831" s="1" t="s">
        <v>2585</v>
      </c>
      <c r="I2831" s="1" t="s">
        <v>1566</v>
      </c>
      <c r="J2831" t="s">
        <v>30</v>
      </c>
      <c r="K2831">
        <v>1620</v>
      </c>
      <c r="L2831">
        <v>1660</v>
      </c>
      <c r="M2831">
        <v>1615.2</v>
      </c>
      <c r="N2831">
        <v>1636.1</v>
      </c>
      <c r="O2831">
        <v>1621</v>
      </c>
      <c r="P2831">
        <v>1629.2</v>
      </c>
      <c r="Q2831">
        <v>1626.13</v>
      </c>
      <c r="R2831">
        <v>2266866</v>
      </c>
      <c r="S2831">
        <v>3686219278</v>
      </c>
      <c r="T2831">
        <v>123330</v>
      </c>
      <c r="U2831">
        <v>1571739</v>
      </c>
      <c r="V2831">
        <v>69.34</v>
      </c>
      <c r="W2831" s="3">
        <f>StockData[[#This Row],[CLOSE]]-StockData[[#This Row],[PREV. CLOSE]]</f>
        <v>-6.8999999999998636</v>
      </c>
      <c r="X2831" s="2">
        <f>IFERROR((StockData[[#This Row],[CLOSE]]-StockData[[#This Row],[PREV. CLOSE]])/StockData[[#This Row],[PREV. CLOSE]],0)</f>
        <v>-4.2173461279872036E-3</v>
      </c>
      <c r="Y2831" t="str">
        <f>IF(StockData[[#This Row],[Daily Return %]]&gt;0,"Gain",IF(StockData[[#This Row],[Daily Return %]]&lt;0,"Loss","No Change"))</f>
        <v>Loss</v>
      </c>
    </row>
    <row r="2832" spans="1:25" x14ac:dyDescent="0.3">
      <c r="A2832" s="1">
        <v>45716</v>
      </c>
      <c r="B2832" s="1" t="s">
        <v>2880</v>
      </c>
      <c r="C2832" s="1" t="s">
        <v>54</v>
      </c>
      <c r="D2832">
        <f>MONTH(StockData[[#This Row],[DATE]])</f>
        <v>2</v>
      </c>
      <c r="E2832">
        <v>2025</v>
      </c>
      <c r="F2832" t="s">
        <v>27</v>
      </c>
      <c r="G2832" t="str">
        <f>"Q"&amp;ROUNDUP(StockData[[#This Row],[Month Number]]/3,0)</f>
        <v>Q1</v>
      </c>
      <c r="H2832" s="1" t="s">
        <v>2585</v>
      </c>
      <c r="I2832" s="1" t="s">
        <v>1566</v>
      </c>
      <c r="J2832" t="s">
        <v>30</v>
      </c>
      <c r="K2832">
        <v>1612</v>
      </c>
      <c r="L2832">
        <v>1614.95</v>
      </c>
      <c r="M2832">
        <v>1562.45</v>
      </c>
      <c r="N2832">
        <v>1629.2</v>
      </c>
      <c r="O2832">
        <v>1576.7</v>
      </c>
      <c r="P2832">
        <v>1575.05</v>
      </c>
      <c r="Q2832">
        <v>1574.6</v>
      </c>
      <c r="R2832">
        <v>4910121</v>
      </c>
      <c r="S2832">
        <v>7731460507.5</v>
      </c>
      <c r="T2832">
        <v>257806</v>
      </c>
      <c r="U2832">
        <v>3421981</v>
      </c>
      <c r="V2832">
        <v>69.69</v>
      </c>
      <c r="W2832" s="3">
        <f>StockData[[#This Row],[CLOSE]]-StockData[[#This Row],[PREV. CLOSE]]</f>
        <v>-54.150000000000091</v>
      </c>
      <c r="X2832" s="2">
        <f>IFERROR((StockData[[#This Row],[CLOSE]]-StockData[[#This Row],[PREV. CLOSE]])/StockData[[#This Row],[PREV. CLOSE]],0)</f>
        <v>-3.3237171617972065E-2</v>
      </c>
      <c r="Y2832" t="str">
        <f>IF(StockData[[#This Row],[Daily Return %]]&gt;0,"Gain",IF(StockData[[#This Row],[Daily Return %]]&lt;0,"Loss","No Change"))</f>
        <v>Loss</v>
      </c>
    </row>
    <row r="2833" spans="1:25" x14ac:dyDescent="0.3">
      <c r="A2833" s="1">
        <v>45719</v>
      </c>
      <c r="B2833" s="1" t="s">
        <v>2881</v>
      </c>
      <c r="C2833" s="1" t="s">
        <v>76</v>
      </c>
      <c r="D2833">
        <f>MONTH(StockData[[#This Row],[DATE]])</f>
        <v>3</v>
      </c>
      <c r="E2833">
        <v>2025</v>
      </c>
      <c r="F2833" t="s">
        <v>27</v>
      </c>
      <c r="G2833" t="str">
        <f>"Q"&amp;ROUNDUP(StockData[[#This Row],[Month Number]]/3,0)</f>
        <v>Q1</v>
      </c>
      <c r="H2833" s="1" t="s">
        <v>2585</v>
      </c>
      <c r="I2833" s="1" t="s">
        <v>1566</v>
      </c>
      <c r="J2833" t="s">
        <v>30</v>
      </c>
      <c r="K2833">
        <v>1575.05</v>
      </c>
      <c r="L2833">
        <v>1603.4</v>
      </c>
      <c r="M2833">
        <v>1568.45</v>
      </c>
      <c r="N2833">
        <v>1575.05</v>
      </c>
      <c r="O2833">
        <v>1573.8</v>
      </c>
      <c r="P2833">
        <v>1572.4</v>
      </c>
      <c r="Q2833">
        <v>1579.48</v>
      </c>
      <c r="R2833">
        <v>1784684</v>
      </c>
      <c r="S2833">
        <v>2818878989.6999998</v>
      </c>
      <c r="T2833">
        <v>113522</v>
      </c>
      <c r="U2833">
        <v>1135514</v>
      </c>
      <c r="V2833">
        <v>63.63</v>
      </c>
      <c r="W2833" s="3">
        <f>StockData[[#This Row],[CLOSE]]-StockData[[#This Row],[PREV. CLOSE]]</f>
        <v>-2.6499999999998636</v>
      </c>
      <c r="X2833" s="2">
        <f>IFERROR((StockData[[#This Row],[CLOSE]]-StockData[[#This Row],[PREV. CLOSE]])/StockData[[#This Row],[PREV. CLOSE]],0)</f>
        <v>-1.6824862702770475E-3</v>
      </c>
      <c r="Y2833" t="str">
        <f>IF(StockData[[#This Row],[Daily Return %]]&gt;0,"Gain",IF(StockData[[#This Row],[Daily Return %]]&lt;0,"Loss","No Change"))</f>
        <v>Loss</v>
      </c>
    </row>
    <row r="2834" spans="1:25" x14ac:dyDescent="0.3">
      <c r="A2834" s="1">
        <v>45720</v>
      </c>
      <c r="B2834" s="1" t="s">
        <v>2882</v>
      </c>
      <c r="C2834" s="1" t="s">
        <v>76</v>
      </c>
      <c r="D2834">
        <f>MONTH(StockData[[#This Row],[DATE]])</f>
        <v>3</v>
      </c>
      <c r="E2834">
        <v>2025</v>
      </c>
      <c r="F2834" t="s">
        <v>27</v>
      </c>
      <c r="G2834" t="str">
        <f>"Q"&amp;ROUNDUP(StockData[[#This Row],[Month Number]]/3,0)</f>
        <v>Q1</v>
      </c>
      <c r="H2834" s="1" t="s">
        <v>2585</v>
      </c>
      <c r="I2834" s="1" t="s">
        <v>1566</v>
      </c>
      <c r="J2834" t="s">
        <v>30</v>
      </c>
      <c r="K2834">
        <v>1560</v>
      </c>
      <c r="L2834">
        <v>1560</v>
      </c>
      <c r="M2834">
        <v>1523</v>
      </c>
      <c r="N2834">
        <v>1572.4</v>
      </c>
      <c r="O2834">
        <v>1536.5</v>
      </c>
      <c r="P2834">
        <v>1535.5</v>
      </c>
      <c r="Q2834">
        <v>1539.73</v>
      </c>
      <c r="R2834">
        <v>3246644</v>
      </c>
      <c r="S2834">
        <v>4998968940.1999998</v>
      </c>
      <c r="T2834">
        <v>143743</v>
      </c>
      <c r="U2834">
        <v>2109800</v>
      </c>
      <c r="V2834">
        <v>64.98</v>
      </c>
      <c r="W2834" s="3">
        <f>StockData[[#This Row],[CLOSE]]-StockData[[#This Row],[PREV. CLOSE]]</f>
        <v>-36.900000000000091</v>
      </c>
      <c r="X2834" s="2">
        <f>IFERROR((StockData[[#This Row],[CLOSE]]-StockData[[#This Row],[PREV. CLOSE]])/StockData[[#This Row],[PREV. CLOSE]],0)</f>
        <v>-2.3467311116764238E-2</v>
      </c>
      <c r="Y2834" t="str">
        <f>IF(StockData[[#This Row],[Daily Return %]]&gt;0,"Gain",IF(StockData[[#This Row],[Daily Return %]]&lt;0,"Loss","No Change"))</f>
        <v>Loss</v>
      </c>
    </row>
    <row r="2835" spans="1:25" x14ac:dyDescent="0.3">
      <c r="A2835" s="1">
        <v>45721</v>
      </c>
      <c r="B2835" s="1" t="s">
        <v>2883</v>
      </c>
      <c r="C2835" s="1" t="s">
        <v>76</v>
      </c>
      <c r="D2835">
        <f>MONTH(StockData[[#This Row],[DATE]])</f>
        <v>3</v>
      </c>
      <c r="E2835">
        <v>2025</v>
      </c>
      <c r="F2835" t="s">
        <v>27</v>
      </c>
      <c r="G2835" t="str">
        <f>"Q"&amp;ROUNDUP(StockData[[#This Row],[Month Number]]/3,0)</f>
        <v>Q1</v>
      </c>
      <c r="H2835" s="1" t="s">
        <v>2585</v>
      </c>
      <c r="I2835" s="1" t="s">
        <v>1566</v>
      </c>
      <c r="J2835" t="s">
        <v>30</v>
      </c>
      <c r="K2835">
        <v>1532</v>
      </c>
      <c r="L2835">
        <v>1581.4</v>
      </c>
      <c r="M2835">
        <v>1531.05</v>
      </c>
      <c r="N2835">
        <v>1535.5</v>
      </c>
      <c r="O2835">
        <v>1573</v>
      </c>
      <c r="P2835">
        <v>1572.95</v>
      </c>
      <c r="Q2835">
        <v>1569.69</v>
      </c>
      <c r="R2835">
        <v>3112003</v>
      </c>
      <c r="S2835">
        <v>4884879584.8000002</v>
      </c>
      <c r="T2835">
        <v>132849</v>
      </c>
      <c r="U2835">
        <v>1925025</v>
      </c>
      <c r="V2835">
        <v>61.86</v>
      </c>
      <c r="W2835" s="3">
        <f>StockData[[#This Row],[CLOSE]]-StockData[[#This Row],[PREV. CLOSE]]</f>
        <v>37.450000000000045</v>
      </c>
      <c r="X2835" s="2">
        <f>IFERROR((StockData[[#This Row],[CLOSE]]-StockData[[#This Row],[PREV. CLOSE]])/StockData[[#This Row],[PREV. CLOSE]],0)</f>
        <v>2.4389449690654541E-2</v>
      </c>
      <c r="Y2835" t="str">
        <f>IF(StockData[[#This Row],[Daily Return %]]&gt;0,"Gain",IF(StockData[[#This Row],[Daily Return %]]&lt;0,"Loss","No Change"))</f>
        <v>Gain</v>
      </c>
    </row>
    <row r="2836" spans="1:25" x14ac:dyDescent="0.3">
      <c r="A2836" s="1">
        <v>45722</v>
      </c>
      <c r="B2836" s="1" t="s">
        <v>2884</v>
      </c>
      <c r="C2836" s="1" t="s">
        <v>76</v>
      </c>
      <c r="D2836">
        <f>MONTH(StockData[[#This Row],[DATE]])</f>
        <v>3</v>
      </c>
      <c r="E2836">
        <v>2025</v>
      </c>
      <c r="F2836" t="s">
        <v>27</v>
      </c>
      <c r="G2836" t="str">
        <f>"Q"&amp;ROUNDUP(StockData[[#This Row],[Month Number]]/3,0)</f>
        <v>Q1</v>
      </c>
      <c r="H2836" s="1" t="s">
        <v>2585</v>
      </c>
      <c r="I2836" s="1" t="s">
        <v>1566</v>
      </c>
      <c r="J2836" t="s">
        <v>30</v>
      </c>
      <c r="K2836">
        <v>1580</v>
      </c>
      <c r="L2836">
        <v>1594.7</v>
      </c>
      <c r="M2836">
        <v>1575.15</v>
      </c>
      <c r="N2836">
        <v>1572.95</v>
      </c>
      <c r="O2836">
        <v>1582.65</v>
      </c>
      <c r="P2836">
        <v>1585.45</v>
      </c>
      <c r="Q2836">
        <v>1584.44</v>
      </c>
      <c r="R2836">
        <v>2011489</v>
      </c>
      <c r="S2836">
        <v>3187093190.9499998</v>
      </c>
      <c r="T2836">
        <v>107474</v>
      </c>
      <c r="U2836">
        <v>1169543</v>
      </c>
      <c r="V2836">
        <v>58.14</v>
      </c>
      <c r="W2836" s="3">
        <f>StockData[[#This Row],[CLOSE]]-StockData[[#This Row],[PREV. CLOSE]]</f>
        <v>12.5</v>
      </c>
      <c r="X2836" s="2">
        <f>IFERROR((StockData[[#This Row],[CLOSE]]-StockData[[#This Row],[PREV. CLOSE]])/StockData[[#This Row],[PREV. CLOSE]],0)</f>
        <v>7.9468514574525563E-3</v>
      </c>
      <c r="Y2836" t="str">
        <f>IF(StockData[[#This Row],[Daily Return %]]&gt;0,"Gain",IF(StockData[[#This Row],[Daily Return %]]&lt;0,"Loss","No Change"))</f>
        <v>Gain</v>
      </c>
    </row>
    <row r="2837" spans="1:25" x14ac:dyDescent="0.3">
      <c r="A2837" s="1">
        <v>45723</v>
      </c>
      <c r="B2837" s="1" t="s">
        <v>2885</v>
      </c>
      <c r="C2837" s="1" t="s">
        <v>76</v>
      </c>
      <c r="D2837">
        <f>MONTH(StockData[[#This Row],[DATE]])</f>
        <v>3</v>
      </c>
      <c r="E2837">
        <v>2025</v>
      </c>
      <c r="F2837" t="s">
        <v>27</v>
      </c>
      <c r="G2837" t="str">
        <f>"Q"&amp;ROUNDUP(StockData[[#This Row],[Month Number]]/3,0)</f>
        <v>Q1</v>
      </c>
      <c r="H2837" s="1" t="s">
        <v>2585</v>
      </c>
      <c r="I2837" s="1" t="s">
        <v>1566</v>
      </c>
      <c r="J2837" t="s">
        <v>30</v>
      </c>
      <c r="K2837">
        <v>1582.65</v>
      </c>
      <c r="L2837">
        <v>1587</v>
      </c>
      <c r="M2837">
        <v>1555.6</v>
      </c>
      <c r="N2837">
        <v>1585.45</v>
      </c>
      <c r="O2837">
        <v>1558.6</v>
      </c>
      <c r="P2837">
        <v>1557.95</v>
      </c>
      <c r="Q2837">
        <v>1564.26</v>
      </c>
      <c r="R2837">
        <v>2091986</v>
      </c>
      <c r="S2837">
        <v>3272406893.8499999</v>
      </c>
      <c r="T2837">
        <v>117645</v>
      </c>
      <c r="U2837">
        <v>1366548</v>
      </c>
      <c r="V2837">
        <v>65.319999999999993</v>
      </c>
      <c r="W2837" s="3">
        <f>StockData[[#This Row],[CLOSE]]-StockData[[#This Row],[PREV. CLOSE]]</f>
        <v>-27.5</v>
      </c>
      <c r="X2837" s="2">
        <f>IFERROR((StockData[[#This Row],[CLOSE]]-StockData[[#This Row],[PREV. CLOSE]])/StockData[[#This Row],[PREV. CLOSE]],0)</f>
        <v>-1.7345233214544765E-2</v>
      </c>
      <c r="Y2837" t="str">
        <f>IF(StockData[[#This Row],[Daily Return %]]&gt;0,"Gain",IF(StockData[[#This Row],[Daily Return %]]&lt;0,"Loss","No Change"))</f>
        <v>Loss</v>
      </c>
    </row>
    <row r="2838" spans="1:25" x14ac:dyDescent="0.3">
      <c r="A2838" s="1">
        <v>45726</v>
      </c>
      <c r="B2838" s="1" t="s">
        <v>2886</v>
      </c>
      <c r="C2838" s="1" t="s">
        <v>76</v>
      </c>
      <c r="D2838">
        <f>MONTH(StockData[[#This Row],[DATE]])</f>
        <v>3</v>
      </c>
      <c r="E2838">
        <v>2025</v>
      </c>
      <c r="F2838" t="s">
        <v>27</v>
      </c>
      <c r="G2838" t="str">
        <f>"Q"&amp;ROUNDUP(StockData[[#This Row],[Month Number]]/3,0)</f>
        <v>Q1</v>
      </c>
      <c r="H2838" s="1" t="s">
        <v>2585</v>
      </c>
      <c r="I2838" s="1" t="s">
        <v>1566</v>
      </c>
      <c r="J2838" t="s">
        <v>30</v>
      </c>
      <c r="K2838">
        <v>1557</v>
      </c>
      <c r="L2838">
        <v>1572.45</v>
      </c>
      <c r="M2838">
        <v>1547</v>
      </c>
      <c r="N2838">
        <v>1557.95</v>
      </c>
      <c r="O2838">
        <v>1549.8</v>
      </c>
      <c r="P2838">
        <v>1549.3</v>
      </c>
      <c r="Q2838">
        <v>1558.35</v>
      </c>
      <c r="R2838">
        <v>1855766</v>
      </c>
      <c r="S2838">
        <v>2891926346.0999999</v>
      </c>
      <c r="T2838">
        <v>111573</v>
      </c>
      <c r="U2838">
        <v>1128126</v>
      </c>
      <c r="V2838">
        <v>60.79</v>
      </c>
      <c r="W2838" s="3">
        <f>StockData[[#This Row],[CLOSE]]-StockData[[#This Row],[PREV. CLOSE]]</f>
        <v>-8.6500000000000909</v>
      </c>
      <c r="X2838" s="2">
        <f>IFERROR((StockData[[#This Row],[CLOSE]]-StockData[[#This Row],[PREV. CLOSE]])/StockData[[#This Row],[PREV. CLOSE]],0)</f>
        <v>-5.552167912962605E-3</v>
      </c>
      <c r="Y2838" t="str">
        <f>IF(StockData[[#This Row],[Daily Return %]]&gt;0,"Gain",IF(StockData[[#This Row],[Daily Return %]]&lt;0,"Loss","No Change"))</f>
        <v>Loss</v>
      </c>
    </row>
    <row r="2839" spans="1:25" x14ac:dyDescent="0.3">
      <c r="A2839" s="1">
        <v>45727</v>
      </c>
      <c r="B2839" s="1" t="s">
        <v>2887</v>
      </c>
      <c r="C2839" s="1" t="s">
        <v>76</v>
      </c>
      <c r="D2839">
        <f>MONTH(StockData[[#This Row],[DATE]])</f>
        <v>3</v>
      </c>
      <c r="E2839">
        <v>2025</v>
      </c>
      <c r="F2839" t="s">
        <v>27</v>
      </c>
      <c r="G2839" t="str">
        <f>"Q"&amp;ROUNDUP(StockData[[#This Row],[Month Number]]/3,0)</f>
        <v>Q1</v>
      </c>
      <c r="H2839" s="1" t="s">
        <v>2585</v>
      </c>
      <c r="I2839" s="1" t="s">
        <v>1566</v>
      </c>
      <c r="J2839" t="s">
        <v>30</v>
      </c>
      <c r="K2839">
        <v>1529.95</v>
      </c>
      <c r="L2839">
        <v>1573.95</v>
      </c>
      <c r="M2839">
        <v>1522.6</v>
      </c>
      <c r="N2839">
        <v>1549.3</v>
      </c>
      <c r="O2839">
        <v>1567</v>
      </c>
      <c r="P2839">
        <v>1567.85</v>
      </c>
      <c r="Q2839">
        <v>1553.21</v>
      </c>
      <c r="R2839">
        <v>1846190</v>
      </c>
      <c r="S2839">
        <v>2867523976</v>
      </c>
      <c r="T2839">
        <v>116653</v>
      </c>
      <c r="U2839">
        <v>1170180</v>
      </c>
      <c r="V2839">
        <v>63.38</v>
      </c>
      <c r="W2839" s="3">
        <f>StockData[[#This Row],[CLOSE]]-StockData[[#This Row],[PREV. CLOSE]]</f>
        <v>18.549999999999955</v>
      </c>
      <c r="X2839" s="2">
        <f>IFERROR((StockData[[#This Row],[CLOSE]]-StockData[[#This Row],[PREV. CLOSE]])/StockData[[#This Row],[PREV. CLOSE]],0)</f>
        <v>1.1973149164138615E-2</v>
      </c>
      <c r="Y2839" t="str">
        <f>IF(StockData[[#This Row],[Daily Return %]]&gt;0,"Gain",IF(StockData[[#This Row],[Daily Return %]]&lt;0,"Loss","No Change"))</f>
        <v>Gain</v>
      </c>
    </row>
    <row r="2840" spans="1:25" x14ac:dyDescent="0.3">
      <c r="A2840" s="1">
        <v>45728</v>
      </c>
      <c r="B2840" s="1" t="s">
        <v>2888</v>
      </c>
      <c r="C2840" s="1" t="s">
        <v>76</v>
      </c>
      <c r="D2840">
        <f>MONTH(StockData[[#This Row],[DATE]])</f>
        <v>3</v>
      </c>
      <c r="E2840">
        <v>2025</v>
      </c>
      <c r="F2840" t="s">
        <v>27</v>
      </c>
      <c r="G2840" t="str">
        <f>"Q"&amp;ROUNDUP(StockData[[#This Row],[Month Number]]/3,0)</f>
        <v>Q1</v>
      </c>
      <c r="H2840" s="1" t="s">
        <v>2585</v>
      </c>
      <c r="I2840" s="1" t="s">
        <v>1566</v>
      </c>
      <c r="J2840" t="s">
        <v>30</v>
      </c>
      <c r="K2840">
        <v>1556</v>
      </c>
      <c r="L2840">
        <v>1565</v>
      </c>
      <c r="M2840">
        <v>1507.1</v>
      </c>
      <c r="N2840">
        <v>1567.85</v>
      </c>
      <c r="O2840">
        <v>1537.6</v>
      </c>
      <c r="P2840">
        <v>1540.6</v>
      </c>
      <c r="Q2840">
        <v>1526.42</v>
      </c>
      <c r="R2840">
        <v>3113860</v>
      </c>
      <c r="S2840">
        <v>4753043277.8999996</v>
      </c>
      <c r="T2840">
        <v>127422</v>
      </c>
      <c r="U2840">
        <v>1803672</v>
      </c>
      <c r="V2840">
        <v>57.92</v>
      </c>
      <c r="W2840" s="3">
        <f>StockData[[#This Row],[CLOSE]]-StockData[[#This Row],[PREV. CLOSE]]</f>
        <v>-27.25</v>
      </c>
      <c r="X2840" s="2">
        <f>IFERROR((StockData[[#This Row],[CLOSE]]-StockData[[#This Row],[PREV. CLOSE]])/StockData[[#This Row],[PREV. CLOSE]],0)</f>
        <v>-1.7380489204962209E-2</v>
      </c>
      <c r="Y2840" t="str">
        <f>IF(StockData[[#This Row],[Daily Return %]]&gt;0,"Gain",IF(StockData[[#This Row],[Daily Return %]]&lt;0,"Loss","No Change"))</f>
        <v>Loss</v>
      </c>
    </row>
    <row r="2841" spans="1:25" x14ac:dyDescent="0.3">
      <c r="A2841" s="1">
        <v>45729</v>
      </c>
      <c r="B2841" s="1" t="s">
        <v>2889</v>
      </c>
      <c r="C2841" s="1" t="s">
        <v>76</v>
      </c>
      <c r="D2841">
        <f>MONTH(StockData[[#This Row],[DATE]])</f>
        <v>3</v>
      </c>
      <c r="E2841">
        <v>2025</v>
      </c>
      <c r="F2841" t="s">
        <v>27</v>
      </c>
      <c r="G2841" t="str">
        <f>"Q"&amp;ROUNDUP(StockData[[#This Row],[Month Number]]/3,0)</f>
        <v>Q1</v>
      </c>
      <c r="H2841" s="1" t="s">
        <v>2585</v>
      </c>
      <c r="I2841" s="1" t="s">
        <v>1566</v>
      </c>
      <c r="J2841" t="s">
        <v>30</v>
      </c>
      <c r="K2841">
        <v>1540.6</v>
      </c>
      <c r="L2841">
        <v>1547.95</v>
      </c>
      <c r="M2841">
        <v>1529.15</v>
      </c>
      <c r="N2841">
        <v>1540.6</v>
      </c>
      <c r="O2841">
        <v>1532</v>
      </c>
      <c r="P2841">
        <v>1534.75</v>
      </c>
      <c r="Q2841">
        <v>1536.04</v>
      </c>
      <c r="R2841">
        <v>1983351</v>
      </c>
      <c r="S2841">
        <v>3046509090.1999998</v>
      </c>
      <c r="T2841">
        <v>109012</v>
      </c>
      <c r="U2841">
        <v>1139537</v>
      </c>
      <c r="V2841">
        <v>57.46</v>
      </c>
      <c r="W2841" s="3">
        <f>StockData[[#This Row],[CLOSE]]-StockData[[#This Row],[PREV. CLOSE]]</f>
        <v>-5.8499999999999091</v>
      </c>
      <c r="X2841" s="2">
        <f>IFERROR((StockData[[#This Row],[CLOSE]]-StockData[[#This Row],[PREV. CLOSE]])/StockData[[#This Row],[PREV. CLOSE]],0)</f>
        <v>-3.7972218616123001E-3</v>
      </c>
      <c r="Y2841" t="str">
        <f>IF(StockData[[#This Row],[Daily Return %]]&gt;0,"Gain",IF(StockData[[#This Row],[Daily Return %]]&lt;0,"Loss","No Change"))</f>
        <v>Loss</v>
      </c>
    </row>
    <row r="2842" spans="1:25" x14ac:dyDescent="0.3">
      <c r="A2842" s="1">
        <v>45733</v>
      </c>
      <c r="B2842" s="1" t="s">
        <v>2890</v>
      </c>
      <c r="C2842" s="1" t="s">
        <v>76</v>
      </c>
      <c r="D2842">
        <f>MONTH(StockData[[#This Row],[DATE]])</f>
        <v>3</v>
      </c>
      <c r="E2842">
        <v>2025</v>
      </c>
      <c r="F2842" t="s">
        <v>27</v>
      </c>
      <c r="G2842" t="str">
        <f>"Q"&amp;ROUNDUP(StockData[[#This Row],[Month Number]]/3,0)</f>
        <v>Q1</v>
      </c>
      <c r="H2842" s="1" t="s">
        <v>2585</v>
      </c>
      <c r="I2842" s="1" t="s">
        <v>1566</v>
      </c>
      <c r="J2842" t="s">
        <v>30</v>
      </c>
      <c r="K2842">
        <v>1528</v>
      </c>
      <c r="L2842">
        <v>1547.55</v>
      </c>
      <c r="M2842">
        <v>1519.05</v>
      </c>
      <c r="N2842">
        <v>1534.75</v>
      </c>
      <c r="O2842">
        <v>1545</v>
      </c>
      <c r="P2842">
        <v>1545.15</v>
      </c>
      <c r="Q2842">
        <v>1532.81</v>
      </c>
      <c r="R2842">
        <v>2029100</v>
      </c>
      <c r="S2842">
        <v>3110221525.1999998</v>
      </c>
      <c r="T2842">
        <v>102852</v>
      </c>
      <c r="U2842">
        <v>1010711</v>
      </c>
      <c r="V2842">
        <v>49.81</v>
      </c>
      <c r="W2842" s="3">
        <f>StockData[[#This Row],[CLOSE]]-StockData[[#This Row],[PREV. CLOSE]]</f>
        <v>10.400000000000091</v>
      </c>
      <c r="X2842" s="2">
        <f>IFERROR((StockData[[#This Row],[CLOSE]]-StockData[[#This Row],[PREV. CLOSE]])/StockData[[#This Row],[PREV. CLOSE]],0)</f>
        <v>6.7763479394038709E-3</v>
      </c>
      <c r="Y2842" t="str">
        <f>IF(StockData[[#This Row],[Daily Return %]]&gt;0,"Gain",IF(StockData[[#This Row],[Daily Return %]]&lt;0,"Loss","No Change"))</f>
        <v>Gain</v>
      </c>
    </row>
    <row r="2843" spans="1:25" x14ac:dyDescent="0.3">
      <c r="A2843" s="1">
        <v>45734</v>
      </c>
      <c r="B2843" s="1" t="s">
        <v>2891</v>
      </c>
      <c r="C2843" s="1" t="s">
        <v>76</v>
      </c>
      <c r="D2843">
        <f>MONTH(StockData[[#This Row],[DATE]])</f>
        <v>3</v>
      </c>
      <c r="E2843">
        <v>2025</v>
      </c>
      <c r="F2843" t="s">
        <v>27</v>
      </c>
      <c r="G2843" t="str">
        <f>"Q"&amp;ROUNDUP(StockData[[#This Row],[Month Number]]/3,0)</f>
        <v>Q1</v>
      </c>
      <c r="H2843" s="1" t="s">
        <v>2585</v>
      </c>
      <c r="I2843" s="1" t="s">
        <v>1566</v>
      </c>
      <c r="J2843" t="s">
        <v>30</v>
      </c>
      <c r="K2843">
        <v>1545.15</v>
      </c>
      <c r="L2843">
        <v>1560.95</v>
      </c>
      <c r="M2843">
        <v>1530.65</v>
      </c>
      <c r="N2843">
        <v>1545.15</v>
      </c>
      <c r="O2843">
        <v>1560.95</v>
      </c>
      <c r="P2843">
        <v>1558.2</v>
      </c>
      <c r="Q2843">
        <v>1553.11</v>
      </c>
      <c r="R2843">
        <v>2930865</v>
      </c>
      <c r="S2843">
        <v>4551948771.1499996</v>
      </c>
      <c r="T2843">
        <v>110392</v>
      </c>
      <c r="U2843">
        <v>1813788</v>
      </c>
      <c r="V2843">
        <v>61.89</v>
      </c>
      <c r="W2843" s="3">
        <f>StockData[[#This Row],[CLOSE]]-StockData[[#This Row],[PREV. CLOSE]]</f>
        <v>13.049999999999955</v>
      </c>
      <c r="X2843" s="2">
        <f>IFERROR((StockData[[#This Row],[CLOSE]]-StockData[[#This Row],[PREV. CLOSE]])/StockData[[#This Row],[PREV. CLOSE]],0)</f>
        <v>8.4457819629161924E-3</v>
      </c>
      <c r="Y2843" t="str">
        <f>IF(StockData[[#This Row],[Daily Return %]]&gt;0,"Gain",IF(StockData[[#This Row],[Daily Return %]]&lt;0,"Loss","No Change"))</f>
        <v>Gain</v>
      </c>
    </row>
    <row r="2844" spans="1:25" x14ac:dyDescent="0.3">
      <c r="A2844" s="1">
        <v>45735</v>
      </c>
      <c r="B2844" s="1" t="s">
        <v>2892</v>
      </c>
      <c r="C2844" s="1" t="s">
        <v>76</v>
      </c>
      <c r="D2844">
        <f>MONTH(StockData[[#This Row],[DATE]])</f>
        <v>3</v>
      </c>
      <c r="E2844">
        <v>2025</v>
      </c>
      <c r="F2844" t="s">
        <v>27</v>
      </c>
      <c r="G2844" t="str">
        <f>"Q"&amp;ROUNDUP(StockData[[#This Row],[Month Number]]/3,0)</f>
        <v>Q1</v>
      </c>
      <c r="H2844" s="1" t="s">
        <v>2585</v>
      </c>
      <c r="I2844" s="1" t="s">
        <v>1566</v>
      </c>
      <c r="J2844" t="s">
        <v>30</v>
      </c>
      <c r="K2844">
        <v>1558.5</v>
      </c>
      <c r="L2844">
        <v>1561.35</v>
      </c>
      <c r="M2844">
        <v>1525.1</v>
      </c>
      <c r="N2844">
        <v>1558.2</v>
      </c>
      <c r="O2844">
        <v>1547</v>
      </c>
      <c r="P2844">
        <v>1544.45</v>
      </c>
      <c r="Q2844">
        <v>1536.19</v>
      </c>
      <c r="R2844">
        <v>4522829</v>
      </c>
      <c r="S2844">
        <v>6947916763.1000004</v>
      </c>
      <c r="T2844">
        <v>163793</v>
      </c>
      <c r="U2844">
        <v>3201717</v>
      </c>
      <c r="V2844">
        <v>70.790000000000006</v>
      </c>
      <c r="W2844" s="3">
        <f>StockData[[#This Row],[CLOSE]]-StockData[[#This Row],[PREV. CLOSE]]</f>
        <v>-13.75</v>
      </c>
      <c r="X2844" s="2">
        <f>IFERROR((StockData[[#This Row],[CLOSE]]-StockData[[#This Row],[PREV. CLOSE]])/StockData[[#This Row],[PREV. CLOSE]],0)</f>
        <v>-8.8242844307534329E-3</v>
      </c>
      <c r="Y2844" t="str">
        <f>IF(StockData[[#This Row],[Daily Return %]]&gt;0,"Gain",IF(StockData[[#This Row],[Daily Return %]]&lt;0,"Loss","No Change"))</f>
        <v>Loss</v>
      </c>
    </row>
    <row r="2845" spans="1:25" x14ac:dyDescent="0.3">
      <c r="A2845" s="1">
        <v>45736</v>
      </c>
      <c r="B2845" s="1" t="s">
        <v>2893</v>
      </c>
      <c r="C2845" s="1" t="s">
        <v>76</v>
      </c>
      <c r="D2845">
        <f>MONTH(StockData[[#This Row],[DATE]])</f>
        <v>3</v>
      </c>
      <c r="E2845">
        <v>2025</v>
      </c>
      <c r="F2845" t="s">
        <v>27</v>
      </c>
      <c r="G2845" t="str">
        <f>"Q"&amp;ROUNDUP(StockData[[#This Row],[Month Number]]/3,0)</f>
        <v>Q1</v>
      </c>
      <c r="H2845" s="1" t="s">
        <v>2585</v>
      </c>
      <c r="I2845" s="1" t="s">
        <v>1566</v>
      </c>
      <c r="J2845" t="s">
        <v>30</v>
      </c>
      <c r="K2845">
        <v>1547.85</v>
      </c>
      <c r="L2845">
        <v>1582.1</v>
      </c>
      <c r="M2845">
        <v>1547.05</v>
      </c>
      <c r="N2845">
        <v>1544.45</v>
      </c>
      <c r="O2845">
        <v>1555</v>
      </c>
      <c r="P2845">
        <v>1562</v>
      </c>
      <c r="Q2845">
        <v>1568.78</v>
      </c>
      <c r="R2845">
        <v>4608677</v>
      </c>
      <c r="S2845">
        <v>7229982395.5</v>
      </c>
      <c r="T2845">
        <v>183935</v>
      </c>
      <c r="U2845">
        <v>3103344</v>
      </c>
      <c r="V2845">
        <v>67.34</v>
      </c>
      <c r="W2845" s="3">
        <f>StockData[[#This Row],[CLOSE]]-StockData[[#This Row],[PREV. CLOSE]]</f>
        <v>17.549999999999955</v>
      </c>
      <c r="X2845" s="2">
        <f>IFERROR((StockData[[#This Row],[CLOSE]]-StockData[[#This Row],[PREV. CLOSE]])/StockData[[#This Row],[PREV. CLOSE]],0)</f>
        <v>1.1363268477451491E-2</v>
      </c>
      <c r="Y2845" t="str">
        <f>IF(StockData[[#This Row],[Daily Return %]]&gt;0,"Gain",IF(StockData[[#This Row],[Daily Return %]]&lt;0,"Loss","No Change"))</f>
        <v>Gain</v>
      </c>
    </row>
    <row r="2846" spans="1:25" x14ac:dyDescent="0.3">
      <c r="A2846" s="1">
        <v>45737</v>
      </c>
      <c r="B2846" s="1" t="s">
        <v>2894</v>
      </c>
      <c r="C2846" s="1" t="s">
        <v>76</v>
      </c>
      <c r="D2846">
        <f>MONTH(StockData[[#This Row],[DATE]])</f>
        <v>3</v>
      </c>
      <c r="E2846">
        <v>2025</v>
      </c>
      <c r="F2846" t="s">
        <v>27</v>
      </c>
      <c r="G2846" t="str">
        <f>"Q"&amp;ROUNDUP(StockData[[#This Row],[Month Number]]/3,0)</f>
        <v>Q1</v>
      </c>
      <c r="H2846" s="1" t="s">
        <v>2585</v>
      </c>
      <c r="I2846" s="1" t="s">
        <v>1566</v>
      </c>
      <c r="J2846" t="s">
        <v>30</v>
      </c>
      <c r="K2846">
        <v>1535.1</v>
      </c>
      <c r="L2846">
        <v>1592.05</v>
      </c>
      <c r="M2846">
        <v>1521.5</v>
      </c>
      <c r="N2846">
        <v>1562</v>
      </c>
      <c r="O2846">
        <v>1565</v>
      </c>
      <c r="P2846">
        <v>1566.7</v>
      </c>
      <c r="Q2846">
        <v>1567.64</v>
      </c>
      <c r="R2846">
        <v>8109210</v>
      </c>
      <c r="S2846">
        <v>12712307970.700001</v>
      </c>
      <c r="T2846">
        <v>157465</v>
      </c>
      <c r="U2846">
        <v>5757983</v>
      </c>
      <c r="V2846">
        <v>71.010000000000005</v>
      </c>
      <c r="W2846" s="3">
        <f>StockData[[#This Row],[CLOSE]]-StockData[[#This Row],[PREV. CLOSE]]</f>
        <v>4.7000000000000455</v>
      </c>
      <c r="X2846" s="2">
        <f>IFERROR((StockData[[#This Row],[CLOSE]]-StockData[[#This Row],[PREV. CLOSE]])/StockData[[#This Row],[PREV. CLOSE]],0)</f>
        <v>3.0089628681178268E-3</v>
      </c>
      <c r="Y2846" t="str">
        <f>IF(StockData[[#This Row],[Daily Return %]]&gt;0,"Gain",IF(StockData[[#This Row],[Daily Return %]]&lt;0,"Loss","No Change"))</f>
        <v>Gain</v>
      </c>
    </row>
    <row r="2847" spans="1:25" x14ac:dyDescent="0.3">
      <c r="A2847" s="1">
        <v>45740</v>
      </c>
      <c r="B2847" s="1" t="s">
        <v>2895</v>
      </c>
      <c r="C2847" s="1" t="s">
        <v>76</v>
      </c>
      <c r="D2847">
        <f>MONTH(StockData[[#This Row],[DATE]])</f>
        <v>3</v>
      </c>
      <c r="E2847">
        <v>2025</v>
      </c>
      <c r="F2847" t="s">
        <v>27</v>
      </c>
      <c r="G2847" t="str">
        <f>"Q"&amp;ROUNDUP(StockData[[#This Row],[Month Number]]/3,0)</f>
        <v>Q1</v>
      </c>
      <c r="H2847" s="1" t="s">
        <v>2585</v>
      </c>
      <c r="I2847" s="1" t="s">
        <v>1566</v>
      </c>
      <c r="J2847" t="s">
        <v>30</v>
      </c>
      <c r="K2847">
        <v>1591</v>
      </c>
      <c r="L2847">
        <v>1610.9</v>
      </c>
      <c r="M2847">
        <v>1560</v>
      </c>
      <c r="N2847">
        <v>1566.7</v>
      </c>
      <c r="O2847">
        <v>1602.85</v>
      </c>
      <c r="P2847">
        <v>1604.15</v>
      </c>
      <c r="Q2847">
        <v>1590.29</v>
      </c>
      <c r="R2847">
        <v>2487843</v>
      </c>
      <c r="S2847">
        <v>3956391435.8000002</v>
      </c>
      <c r="T2847">
        <v>100840</v>
      </c>
      <c r="U2847">
        <v>1563534</v>
      </c>
      <c r="V2847">
        <v>62.85</v>
      </c>
      <c r="W2847" s="3">
        <f>StockData[[#This Row],[CLOSE]]-StockData[[#This Row],[PREV. CLOSE]]</f>
        <v>37.450000000000045</v>
      </c>
      <c r="X2847" s="2">
        <f>IFERROR((StockData[[#This Row],[CLOSE]]-StockData[[#This Row],[PREV. CLOSE]])/StockData[[#This Row],[PREV. CLOSE]],0)</f>
        <v>2.3903746728793033E-2</v>
      </c>
      <c r="Y2847" t="str">
        <f>IF(StockData[[#This Row],[Daily Return %]]&gt;0,"Gain",IF(StockData[[#This Row],[Daily Return %]]&lt;0,"Loss","No Change"))</f>
        <v>Gain</v>
      </c>
    </row>
    <row r="2848" spans="1:25" x14ac:dyDescent="0.3">
      <c r="A2848" s="1">
        <v>45741</v>
      </c>
      <c r="B2848" s="1" t="s">
        <v>2896</v>
      </c>
      <c r="C2848" s="1" t="s">
        <v>76</v>
      </c>
      <c r="D2848">
        <f>MONTH(StockData[[#This Row],[DATE]])</f>
        <v>3</v>
      </c>
      <c r="E2848">
        <v>2025</v>
      </c>
      <c r="F2848" t="s">
        <v>27</v>
      </c>
      <c r="G2848" t="str">
        <f>"Q"&amp;ROUNDUP(StockData[[#This Row],[Month Number]]/3,0)</f>
        <v>Q1</v>
      </c>
      <c r="H2848" s="1" t="s">
        <v>2585</v>
      </c>
      <c r="I2848" s="1" t="s">
        <v>1566</v>
      </c>
      <c r="J2848" t="s">
        <v>30</v>
      </c>
      <c r="K2848">
        <v>1622</v>
      </c>
      <c r="L2848">
        <v>1658.95</v>
      </c>
      <c r="M2848">
        <v>1618.95</v>
      </c>
      <c r="N2848">
        <v>1604.15</v>
      </c>
      <c r="O2848">
        <v>1621.05</v>
      </c>
      <c r="P2848">
        <v>1624.9</v>
      </c>
      <c r="Q2848">
        <v>1633.44</v>
      </c>
      <c r="R2848">
        <v>4906013</v>
      </c>
      <c r="S2848">
        <v>8013690211.6499996</v>
      </c>
      <c r="T2848">
        <v>175718</v>
      </c>
      <c r="U2848">
        <v>2247553</v>
      </c>
      <c r="V2848">
        <v>45.81</v>
      </c>
      <c r="W2848" s="3">
        <f>StockData[[#This Row],[CLOSE]]-StockData[[#This Row],[PREV. CLOSE]]</f>
        <v>20.75</v>
      </c>
      <c r="X2848" s="2">
        <f>IFERROR((StockData[[#This Row],[CLOSE]]-StockData[[#This Row],[PREV. CLOSE]])/StockData[[#This Row],[PREV. CLOSE]],0)</f>
        <v>1.2935199326746251E-2</v>
      </c>
      <c r="Y2848" t="str">
        <f>IF(StockData[[#This Row],[Daily Return %]]&gt;0,"Gain",IF(StockData[[#This Row],[Daily Return %]]&lt;0,"Loss","No Change"))</f>
        <v>Gain</v>
      </c>
    </row>
    <row r="2849" spans="1:25" x14ac:dyDescent="0.3">
      <c r="A2849" s="1">
        <v>45742</v>
      </c>
      <c r="B2849" s="1" t="s">
        <v>2897</v>
      </c>
      <c r="C2849" s="1" t="s">
        <v>76</v>
      </c>
      <c r="D2849">
        <f>MONTH(StockData[[#This Row],[DATE]])</f>
        <v>3</v>
      </c>
      <c r="E2849">
        <v>2025</v>
      </c>
      <c r="F2849" t="s">
        <v>27</v>
      </c>
      <c r="G2849" t="str">
        <f>"Q"&amp;ROUNDUP(StockData[[#This Row],[Month Number]]/3,0)</f>
        <v>Q1</v>
      </c>
      <c r="H2849" s="1" t="s">
        <v>2585</v>
      </c>
      <c r="I2849" s="1" t="s">
        <v>1566</v>
      </c>
      <c r="J2849" t="s">
        <v>30</v>
      </c>
      <c r="K2849">
        <v>1624.9</v>
      </c>
      <c r="L2849">
        <v>1644.95</v>
      </c>
      <c r="M2849">
        <v>1622</v>
      </c>
      <c r="N2849">
        <v>1624.9</v>
      </c>
      <c r="O2849">
        <v>1625.65</v>
      </c>
      <c r="P2849">
        <v>1633.4</v>
      </c>
      <c r="Q2849">
        <v>1634.48</v>
      </c>
      <c r="R2849">
        <v>3096513</v>
      </c>
      <c r="S2849">
        <v>5061183927.4499998</v>
      </c>
      <c r="T2849">
        <v>106271</v>
      </c>
      <c r="U2849">
        <v>1991362</v>
      </c>
      <c r="V2849">
        <v>64.31</v>
      </c>
      <c r="W2849" s="3">
        <f>StockData[[#This Row],[CLOSE]]-StockData[[#This Row],[PREV. CLOSE]]</f>
        <v>8.5</v>
      </c>
      <c r="X2849" s="2">
        <f>IFERROR((StockData[[#This Row],[CLOSE]]-StockData[[#This Row],[PREV. CLOSE]])/StockData[[#This Row],[PREV. CLOSE]],0)</f>
        <v>5.2310911440704043E-3</v>
      </c>
      <c r="Y2849" t="str">
        <f>IF(StockData[[#This Row],[Daily Return %]]&gt;0,"Gain",IF(StockData[[#This Row],[Daily Return %]]&lt;0,"Loss","No Change"))</f>
        <v>Gain</v>
      </c>
    </row>
    <row r="2850" spans="1:25" x14ac:dyDescent="0.3">
      <c r="A2850" s="1">
        <v>45743</v>
      </c>
      <c r="B2850" s="1" t="s">
        <v>2898</v>
      </c>
      <c r="C2850" s="1" t="s">
        <v>76</v>
      </c>
      <c r="D2850">
        <f>MONTH(StockData[[#This Row],[DATE]])</f>
        <v>3</v>
      </c>
      <c r="E2850">
        <v>2025</v>
      </c>
      <c r="F2850" t="s">
        <v>27</v>
      </c>
      <c r="G2850" t="str">
        <f>"Q"&amp;ROUNDUP(StockData[[#This Row],[Month Number]]/3,0)</f>
        <v>Q1</v>
      </c>
      <c r="H2850" s="1" t="s">
        <v>2585</v>
      </c>
      <c r="I2850" s="1" t="s">
        <v>1566</v>
      </c>
      <c r="J2850" t="s">
        <v>30</v>
      </c>
      <c r="K2850">
        <v>1625.65</v>
      </c>
      <c r="L2850">
        <v>1645</v>
      </c>
      <c r="M2850">
        <v>1613.55</v>
      </c>
      <c r="N2850">
        <v>1633.4</v>
      </c>
      <c r="O2850">
        <v>1637.25</v>
      </c>
      <c r="P2850">
        <v>1630.15</v>
      </c>
      <c r="Q2850">
        <v>1626.44</v>
      </c>
      <c r="R2850">
        <v>3383080</v>
      </c>
      <c r="S2850">
        <v>5502369601.75</v>
      </c>
      <c r="T2850">
        <v>112017</v>
      </c>
      <c r="U2850">
        <v>2283013</v>
      </c>
      <c r="V2850">
        <v>67.48</v>
      </c>
      <c r="W2850" s="3">
        <f>StockData[[#This Row],[CLOSE]]-StockData[[#This Row],[PREV. CLOSE]]</f>
        <v>-3.25</v>
      </c>
      <c r="X2850" s="2">
        <f>IFERROR((StockData[[#This Row],[CLOSE]]-StockData[[#This Row],[PREV. CLOSE]])/StockData[[#This Row],[PREV. CLOSE]],0)</f>
        <v>-1.9897147055222236E-3</v>
      </c>
      <c r="Y2850" t="str">
        <f>IF(StockData[[#This Row],[Daily Return %]]&gt;0,"Gain",IF(StockData[[#This Row],[Daily Return %]]&lt;0,"Loss","No Change"))</f>
        <v>Loss</v>
      </c>
    </row>
    <row r="2851" spans="1:25" x14ac:dyDescent="0.3">
      <c r="A2851" s="1">
        <v>45744</v>
      </c>
      <c r="B2851" s="1" t="s">
        <v>2899</v>
      </c>
      <c r="C2851" s="1" t="s">
        <v>76</v>
      </c>
      <c r="D2851">
        <f>MONTH(StockData[[#This Row],[DATE]])</f>
        <v>3</v>
      </c>
      <c r="E2851">
        <v>2025</v>
      </c>
      <c r="F2851" t="s">
        <v>27</v>
      </c>
      <c r="G2851" t="str">
        <f>"Q"&amp;ROUNDUP(StockData[[#This Row],[Month Number]]/3,0)</f>
        <v>Q1</v>
      </c>
      <c r="H2851" s="1" t="s">
        <v>2585</v>
      </c>
      <c r="I2851" s="1" t="s">
        <v>1566</v>
      </c>
      <c r="J2851" t="s">
        <v>30</v>
      </c>
      <c r="K2851">
        <v>1616.1</v>
      </c>
      <c r="L2851">
        <v>1625.55</v>
      </c>
      <c r="M2851">
        <v>1581.6</v>
      </c>
      <c r="N2851">
        <v>1630.15</v>
      </c>
      <c r="O2851">
        <v>1591</v>
      </c>
      <c r="P2851">
        <v>1592.5</v>
      </c>
      <c r="Q2851">
        <v>1603.17</v>
      </c>
      <c r="R2851">
        <v>2211077</v>
      </c>
      <c r="S2851">
        <v>3544737955.4499998</v>
      </c>
      <c r="T2851">
        <v>80891</v>
      </c>
      <c r="U2851">
        <v>1399939</v>
      </c>
      <c r="V2851">
        <v>63.31</v>
      </c>
      <c r="W2851" s="3">
        <f>StockData[[#This Row],[CLOSE]]-StockData[[#This Row],[PREV. CLOSE]]</f>
        <v>-37.650000000000091</v>
      </c>
      <c r="X2851" s="2">
        <f>IFERROR((StockData[[#This Row],[CLOSE]]-StockData[[#This Row],[PREV. CLOSE]])/StockData[[#This Row],[PREV. CLOSE]],0)</f>
        <v>-2.3096034107290796E-2</v>
      </c>
      <c r="Y2851" t="str">
        <f>IF(StockData[[#This Row],[Daily Return %]]&gt;0,"Gain",IF(StockData[[#This Row],[Daily Return %]]&lt;0,"Loss","No Change"))</f>
        <v>Loss</v>
      </c>
    </row>
    <row r="2852" spans="1:25" x14ac:dyDescent="0.3">
      <c r="A2852" s="1">
        <v>45748</v>
      </c>
      <c r="B2852" s="1" t="s">
        <v>2900</v>
      </c>
      <c r="C2852" s="1" t="s">
        <v>96</v>
      </c>
      <c r="D2852">
        <f>MONTH(StockData[[#This Row],[DATE]])</f>
        <v>4</v>
      </c>
      <c r="E2852">
        <v>2025</v>
      </c>
      <c r="F2852" t="s">
        <v>97</v>
      </c>
      <c r="G2852" t="str">
        <f>"Q"&amp;ROUNDUP(StockData[[#This Row],[Month Number]]/3,0)</f>
        <v>Q2</v>
      </c>
      <c r="H2852" s="1" t="s">
        <v>2585</v>
      </c>
      <c r="I2852" s="1" t="s">
        <v>1566</v>
      </c>
      <c r="J2852" t="s">
        <v>30</v>
      </c>
      <c r="K2852">
        <v>1577</v>
      </c>
      <c r="L2852">
        <v>1585</v>
      </c>
      <c r="M2852">
        <v>1526.1</v>
      </c>
      <c r="N2852">
        <v>1592.5</v>
      </c>
      <c r="O2852">
        <v>1534.5</v>
      </c>
      <c r="P2852">
        <v>1530.35</v>
      </c>
      <c r="Q2852">
        <v>1549.26</v>
      </c>
      <c r="R2852">
        <v>4126827</v>
      </c>
      <c r="S2852">
        <v>6393517652.3500004</v>
      </c>
      <c r="T2852">
        <v>191916</v>
      </c>
      <c r="U2852">
        <v>2602484</v>
      </c>
      <c r="V2852">
        <v>63.06</v>
      </c>
      <c r="W2852" s="3">
        <f>StockData[[#This Row],[CLOSE]]-StockData[[#This Row],[PREV. CLOSE]]</f>
        <v>-62.150000000000091</v>
      </c>
      <c r="X2852" s="2">
        <f>IFERROR((StockData[[#This Row],[CLOSE]]-StockData[[#This Row],[PREV. CLOSE]])/StockData[[#This Row],[PREV. CLOSE]],0)</f>
        <v>-3.9026687598116228E-2</v>
      </c>
      <c r="Y2852" t="str">
        <f>IF(StockData[[#This Row],[Daily Return %]]&gt;0,"Gain",IF(StockData[[#This Row],[Daily Return %]]&lt;0,"Loss","No Change"))</f>
        <v>Loss</v>
      </c>
    </row>
    <row r="2853" spans="1:25" x14ac:dyDescent="0.3">
      <c r="A2853" s="1">
        <v>45749</v>
      </c>
      <c r="B2853" s="1" t="s">
        <v>2901</v>
      </c>
      <c r="C2853" s="1" t="s">
        <v>96</v>
      </c>
      <c r="D2853">
        <f>MONTH(StockData[[#This Row],[DATE]])</f>
        <v>4</v>
      </c>
      <c r="E2853">
        <v>2025</v>
      </c>
      <c r="F2853" t="s">
        <v>97</v>
      </c>
      <c r="G2853" t="str">
        <f>"Q"&amp;ROUNDUP(StockData[[#This Row],[Month Number]]/3,0)</f>
        <v>Q2</v>
      </c>
      <c r="H2853" s="1" t="s">
        <v>2585</v>
      </c>
      <c r="I2853" s="1" t="s">
        <v>1566</v>
      </c>
      <c r="J2853" t="s">
        <v>30</v>
      </c>
      <c r="K2853">
        <v>1515</v>
      </c>
      <c r="L2853">
        <v>1538.55</v>
      </c>
      <c r="M2853">
        <v>1506.4</v>
      </c>
      <c r="N2853">
        <v>1530.35</v>
      </c>
      <c r="O2853">
        <v>1531</v>
      </c>
      <c r="P2853">
        <v>1527.55</v>
      </c>
      <c r="Q2853">
        <v>1524.27</v>
      </c>
      <c r="R2853">
        <v>3167863</v>
      </c>
      <c r="S2853">
        <v>4828663976.3999996</v>
      </c>
      <c r="T2853">
        <v>108710</v>
      </c>
      <c r="U2853">
        <v>1916205</v>
      </c>
      <c r="V2853">
        <v>60.49</v>
      </c>
      <c r="W2853" s="3">
        <f>StockData[[#This Row],[CLOSE]]-StockData[[#This Row],[PREV. CLOSE]]</f>
        <v>-2.7999999999999545</v>
      </c>
      <c r="X2853" s="2">
        <f>IFERROR((StockData[[#This Row],[CLOSE]]-StockData[[#This Row],[PREV. CLOSE]])/StockData[[#This Row],[PREV. CLOSE]],0)</f>
        <v>-1.829646812820567E-3</v>
      </c>
      <c r="Y2853" t="str">
        <f>IF(StockData[[#This Row],[Daily Return %]]&gt;0,"Gain",IF(StockData[[#This Row],[Daily Return %]]&lt;0,"Loss","No Change"))</f>
        <v>Loss</v>
      </c>
    </row>
    <row r="2854" spans="1:25" x14ac:dyDescent="0.3">
      <c r="A2854" s="1">
        <v>45750</v>
      </c>
      <c r="B2854" s="1" t="s">
        <v>2902</v>
      </c>
      <c r="C2854" s="1" t="s">
        <v>96</v>
      </c>
      <c r="D2854">
        <f>MONTH(StockData[[#This Row],[DATE]])</f>
        <v>4</v>
      </c>
      <c r="E2854">
        <v>2025</v>
      </c>
      <c r="F2854" t="s">
        <v>97</v>
      </c>
      <c r="G2854" t="str">
        <f>"Q"&amp;ROUNDUP(StockData[[#This Row],[Month Number]]/3,0)</f>
        <v>Q2</v>
      </c>
      <c r="H2854" s="1" t="s">
        <v>2585</v>
      </c>
      <c r="I2854" s="1" t="s">
        <v>1566</v>
      </c>
      <c r="J2854" t="s">
        <v>30</v>
      </c>
      <c r="K2854">
        <v>1500</v>
      </c>
      <c r="L2854">
        <v>1500</v>
      </c>
      <c r="M2854">
        <v>1465</v>
      </c>
      <c r="N2854">
        <v>1527.55</v>
      </c>
      <c r="O2854">
        <v>1468.4</v>
      </c>
      <c r="P2854">
        <v>1470.1</v>
      </c>
      <c r="Q2854">
        <v>1477.26</v>
      </c>
      <c r="R2854">
        <v>3966161</v>
      </c>
      <c r="S2854">
        <v>5859047298.6999998</v>
      </c>
      <c r="T2854">
        <v>214252</v>
      </c>
      <c r="U2854">
        <v>2644416</v>
      </c>
      <c r="V2854">
        <v>66.67</v>
      </c>
      <c r="W2854" s="3">
        <f>StockData[[#This Row],[CLOSE]]-StockData[[#This Row],[PREV. CLOSE]]</f>
        <v>-57.450000000000045</v>
      </c>
      <c r="X2854" s="2">
        <f>IFERROR((StockData[[#This Row],[CLOSE]]-StockData[[#This Row],[PREV. CLOSE]])/StockData[[#This Row],[PREV. CLOSE]],0)</f>
        <v>-3.760924355994897E-2</v>
      </c>
      <c r="Y2854" t="str">
        <f>IF(StockData[[#This Row],[Daily Return %]]&gt;0,"Gain",IF(StockData[[#This Row],[Daily Return %]]&lt;0,"Loss","No Change"))</f>
        <v>Loss</v>
      </c>
    </row>
    <row r="2855" spans="1:25" x14ac:dyDescent="0.3">
      <c r="A2855" s="1">
        <v>45751</v>
      </c>
      <c r="B2855" s="1" t="s">
        <v>2903</v>
      </c>
      <c r="C2855" s="1" t="s">
        <v>96</v>
      </c>
      <c r="D2855">
        <f>MONTH(StockData[[#This Row],[DATE]])</f>
        <v>4</v>
      </c>
      <c r="E2855">
        <v>2025</v>
      </c>
      <c r="F2855" t="s">
        <v>97</v>
      </c>
      <c r="G2855" t="str">
        <f>"Q"&amp;ROUNDUP(StockData[[#This Row],[Month Number]]/3,0)</f>
        <v>Q2</v>
      </c>
      <c r="H2855" s="1" t="s">
        <v>2585</v>
      </c>
      <c r="I2855" s="1" t="s">
        <v>1566</v>
      </c>
      <c r="J2855" t="s">
        <v>30</v>
      </c>
      <c r="K2855">
        <v>1449</v>
      </c>
      <c r="L2855">
        <v>1456.2</v>
      </c>
      <c r="M2855">
        <v>1419.1</v>
      </c>
      <c r="N2855">
        <v>1470.1</v>
      </c>
      <c r="O2855">
        <v>1427</v>
      </c>
      <c r="P2855">
        <v>1422.1</v>
      </c>
      <c r="Q2855">
        <v>1433.64</v>
      </c>
      <c r="R2855">
        <v>4421312</v>
      </c>
      <c r="S2855">
        <v>6338587669.1999998</v>
      </c>
      <c r="T2855">
        <v>196195</v>
      </c>
      <c r="U2855">
        <v>3017389</v>
      </c>
      <c r="V2855">
        <v>68.25</v>
      </c>
      <c r="W2855" s="3">
        <f>StockData[[#This Row],[CLOSE]]-StockData[[#This Row],[PREV. CLOSE]]</f>
        <v>-48</v>
      </c>
      <c r="X2855" s="2">
        <f>IFERROR((StockData[[#This Row],[CLOSE]]-StockData[[#This Row],[PREV. CLOSE]])/StockData[[#This Row],[PREV. CLOSE]],0)</f>
        <v>-3.2650840078906201E-2</v>
      </c>
      <c r="Y2855" t="str">
        <f>IF(StockData[[#This Row],[Daily Return %]]&gt;0,"Gain",IF(StockData[[#This Row],[Daily Return %]]&lt;0,"Loss","No Change"))</f>
        <v>Loss</v>
      </c>
    </row>
    <row r="2856" spans="1:25" x14ac:dyDescent="0.3">
      <c r="A2856" s="1">
        <v>45754</v>
      </c>
      <c r="B2856" s="1" t="s">
        <v>2904</v>
      </c>
      <c r="C2856" s="1" t="s">
        <v>96</v>
      </c>
      <c r="D2856">
        <f>MONTH(StockData[[#This Row],[DATE]])</f>
        <v>4</v>
      </c>
      <c r="E2856">
        <v>2025</v>
      </c>
      <c r="F2856" t="s">
        <v>97</v>
      </c>
      <c r="G2856" t="str">
        <f>"Q"&amp;ROUNDUP(StockData[[#This Row],[Month Number]]/3,0)</f>
        <v>Q2</v>
      </c>
      <c r="H2856" s="1" t="s">
        <v>2585</v>
      </c>
      <c r="I2856" s="1" t="s">
        <v>1566</v>
      </c>
      <c r="J2856" t="s">
        <v>30</v>
      </c>
      <c r="K2856">
        <v>1345</v>
      </c>
      <c r="L2856">
        <v>1383.75</v>
      </c>
      <c r="M2856">
        <v>1302.75</v>
      </c>
      <c r="N2856">
        <v>1422.1</v>
      </c>
      <c r="O2856">
        <v>1377.95</v>
      </c>
      <c r="P2856">
        <v>1374.1</v>
      </c>
      <c r="Q2856">
        <v>1341.53</v>
      </c>
      <c r="R2856">
        <v>6484139</v>
      </c>
      <c r="S2856">
        <v>8698642588.8500004</v>
      </c>
      <c r="T2856">
        <v>266089</v>
      </c>
      <c r="U2856">
        <v>3908703</v>
      </c>
      <c r="V2856">
        <v>60.28</v>
      </c>
      <c r="W2856" s="3">
        <f>StockData[[#This Row],[CLOSE]]-StockData[[#This Row],[PREV. CLOSE]]</f>
        <v>-48</v>
      </c>
      <c r="X2856" s="2">
        <f>IFERROR((StockData[[#This Row],[CLOSE]]-StockData[[#This Row],[PREV. CLOSE]])/StockData[[#This Row],[PREV. CLOSE]],0)</f>
        <v>-3.3752900639898741E-2</v>
      </c>
      <c r="Y2856" t="str">
        <f>IF(StockData[[#This Row],[Daily Return %]]&gt;0,"Gain",IF(StockData[[#This Row],[Daily Return %]]&lt;0,"Loss","No Change"))</f>
        <v>Loss</v>
      </c>
    </row>
    <row r="2857" spans="1:25" x14ac:dyDescent="0.3">
      <c r="A2857" s="1">
        <v>45755</v>
      </c>
      <c r="B2857" s="1" t="s">
        <v>2905</v>
      </c>
      <c r="C2857" s="1" t="s">
        <v>96</v>
      </c>
      <c r="D2857">
        <f>MONTH(StockData[[#This Row],[DATE]])</f>
        <v>4</v>
      </c>
      <c r="E2857">
        <v>2025</v>
      </c>
      <c r="F2857" t="s">
        <v>97</v>
      </c>
      <c r="G2857" t="str">
        <f>"Q"&amp;ROUNDUP(StockData[[#This Row],[Month Number]]/3,0)</f>
        <v>Q2</v>
      </c>
      <c r="H2857" s="1" t="s">
        <v>2585</v>
      </c>
      <c r="I2857" s="1" t="s">
        <v>1566</v>
      </c>
      <c r="J2857" t="s">
        <v>30</v>
      </c>
      <c r="K2857">
        <v>1380</v>
      </c>
      <c r="L2857">
        <v>1424.25</v>
      </c>
      <c r="M2857">
        <v>1372</v>
      </c>
      <c r="N2857">
        <v>1374.1</v>
      </c>
      <c r="O2857">
        <v>1402.9</v>
      </c>
      <c r="P2857">
        <v>1403.35</v>
      </c>
      <c r="Q2857">
        <v>1396.09</v>
      </c>
      <c r="R2857">
        <v>3938359</v>
      </c>
      <c r="S2857">
        <v>5498293565.6000004</v>
      </c>
      <c r="T2857">
        <v>147712</v>
      </c>
      <c r="U2857">
        <v>1843790</v>
      </c>
      <c r="V2857">
        <v>46.82</v>
      </c>
      <c r="W2857" s="3">
        <f>StockData[[#This Row],[CLOSE]]-StockData[[#This Row],[PREV. CLOSE]]</f>
        <v>29.25</v>
      </c>
      <c r="X2857" s="2">
        <f>IFERROR((StockData[[#This Row],[CLOSE]]-StockData[[#This Row],[PREV. CLOSE]])/StockData[[#This Row],[PREV. CLOSE]],0)</f>
        <v>2.1286660359508044E-2</v>
      </c>
      <c r="Y2857" t="str">
        <f>IF(StockData[[#This Row],[Daily Return %]]&gt;0,"Gain",IF(StockData[[#This Row],[Daily Return %]]&lt;0,"Loss","No Change"))</f>
        <v>Gain</v>
      </c>
    </row>
    <row r="2858" spans="1:25" x14ac:dyDescent="0.3">
      <c r="A2858" s="1">
        <v>45756</v>
      </c>
      <c r="B2858" s="1" t="s">
        <v>2906</v>
      </c>
      <c r="C2858" s="1" t="s">
        <v>96</v>
      </c>
      <c r="D2858">
        <f>MONTH(StockData[[#This Row],[DATE]])</f>
        <v>4</v>
      </c>
      <c r="E2858">
        <v>2025</v>
      </c>
      <c r="F2858" t="s">
        <v>97</v>
      </c>
      <c r="G2858" t="str">
        <f>"Q"&amp;ROUNDUP(StockData[[#This Row],[Month Number]]/3,0)</f>
        <v>Q2</v>
      </c>
      <c r="H2858" s="1" t="s">
        <v>2585</v>
      </c>
      <c r="I2858" s="1" t="s">
        <v>1566</v>
      </c>
      <c r="J2858" t="s">
        <v>30</v>
      </c>
      <c r="K2858">
        <v>1380.65</v>
      </c>
      <c r="L2858">
        <v>1388.7</v>
      </c>
      <c r="M2858">
        <v>1357.05</v>
      </c>
      <c r="N2858">
        <v>1403.35</v>
      </c>
      <c r="O2858">
        <v>1380.7</v>
      </c>
      <c r="P2858">
        <v>1380</v>
      </c>
      <c r="Q2858">
        <v>1377.67</v>
      </c>
      <c r="R2858">
        <v>3306801</v>
      </c>
      <c r="S2858">
        <v>4555685085.3500004</v>
      </c>
      <c r="T2858">
        <v>135840</v>
      </c>
      <c r="U2858">
        <v>2036176</v>
      </c>
      <c r="V2858">
        <v>61.58</v>
      </c>
      <c r="W2858" s="3">
        <f>StockData[[#This Row],[CLOSE]]-StockData[[#This Row],[PREV. CLOSE]]</f>
        <v>-23.349999999999909</v>
      </c>
      <c r="X2858" s="2">
        <f>IFERROR((StockData[[#This Row],[CLOSE]]-StockData[[#This Row],[PREV. CLOSE]])/StockData[[#This Row],[PREV. CLOSE]],0)</f>
        <v>-1.6638757259414907E-2</v>
      </c>
      <c r="Y2858" t="str">
        <f>IF(StockData[[#This Row],[Daily Return %]]&gt;0,"Gain",IF(StockData[[#This Row],[Daily Return %]]&lt;0,"Loss","No Change"))</f>
        <v>Loss</v>
      </c>
    </row>
    <row r="2859" spans="1:25" x14ac:dyDescent="0.3">
      <c r="A2859" s="1">
        <v>45758</v>
      </c>
      <c r="B2859" s="1" t="s">
        <v>2907</v>
      </c>
      <c r="C2859" s="1" t="s">
        <v>96</v>
      </c>
      <c r="D2859">
        <f>MONTH(StockData[[#This Row],[DATE]])</f>
        <v>4</v>
      </c>
      <c r="E2859">
        <v>2025</v>
      </c>
      <c r="F2859" t="s">
        <v>97</v>
      </c>
      <c r="G2859" t="str">
        <f>"Q"&amp;ROUNDUP(StockData[[#This Row],[Month Number]]/3,0)</f>
        <v>Q2</v>
      </c>
      <c r="H2859" s="1" t="s">
        <v>2585</v>
      </c>
      <c r="I2859" s="1" t="s">
        <v>1566</v>
      </c>
      <c r="J2859" t="s">
        <v>30</v>
      </c>
      <c r="K2859">
        <v>1360</v>
      </c>
      <c r="L2859">
        <v>1425</v>
      </c>
      <c r="M2859">
        <v>1360</v>
      </c>
      <c r="N2859">
        <v>1380</v>
      </c>
      <c r="O2859">
        <v>1393.5</v>
      </c>
      <c r="P2859">
        <v>1390.55</v>
      </c>
      <c r="Q2859">
        <v>1399.73</v>
      </c>
      <c r="R2859">
        <v>4859622</v>
      </c>
      <c r="S2859">
        <v>6802145997.6000004</v>
      </c>
      <c r="T2859">
        <v>185045</v>
      </c>
      <c r="U2859">
        <v>3035049</v>
      </c>
      <c r="V2859">
        <v>62.45</v>
      </c>
      <c r="W2859" s="3">
        <f>StockData[[#This Row],[CLOSE]]-StockData[[#This Row],[PREV. CLOSE]]</f>
        <v>10.549999999999955</v>
      </c>
      <c r="X2859" s="2">
        <f>IFERROR((StockData[[#This Row],[CLOSE]]-StockData[[#This Row],[PREV. CLOSE]])/StockData[[#This Row],[PREV. CLOSE]],0)</f>
        <v>7.6449275362318507E-3</v>
      </c>
      <c r="Y2859" t="str">
        <f>IF(StockData[[#This Row],[Daily Return %]]&gt;0,"Gain",IF(StockData[[#This Row],[Daily Return %]]&lt;0,"Loss","No Change"))</f>
        <v>Gain</v>
      </c>
    </row>
    <row r="2860" spans="1:25" x14ac:dyDescent="0.3">
      <c r="A2860" s="1">
        <v>45762</v>
      </c>
      <c r="B2860" s="1" t="s">
        <v>2908</v>
      </c>
      <c r="C2860" s="1" t="s">
        <v>96</v>
      </c>
      <c r="D2860">
        <f>MONTH(StockData[[#This Row],[DATE]])</f>
        <v>4</v>
      </c>
      <c r="E2860">
        <v>2025</v>
      </c>
      <c r="F2860" t="s">
        <v>97</v>
      </c>
      <c r="G2860" t="str">
        <f>"Q"&amp;ROUNDUP(StockData[[#This Row],[Month Number]]/3,0)</f>
        <v>Q2</v>
      </c>
      <c r="H2860" s="1" t="s">
        <v>2585</v>
      </c>
      <c r="I2860" s="1" t="s">
        <v>1566</v>
      </c>
      <c r="J2860" t="s">
        <v>30</v>
      </c>
      <c r="K2860">
        <v>1420</v>
      </c>
      <c r="L2860">
        <v>1428.8</v>
      </c>
      <c r="M2860">
        <v>1406</v>
      </c>
      <c r="N2860">
        <v>1390.55</v>
      </c>
      <c r="O2860">
        <v>1426</v>
      </c>
      <c r="P2860">
        <v>1426.5</v>
      </c>
      <c r="Q2860">
        <v>1420.09</v>
      </c>
      <c r="R2860">
        <v>3265147</v>
      </c>
      <c r="S2860">
        <v>4636787070.1000004</v>
      </c>
      <c r="T2860">
        <v>94027</v>
      </c>
      <c r="U2860">
        <v>2176695</v>
      </c>
      <c r="V2860">
        <v>66.66</v>
      </c>
      <c r="W2860" s="3">
        <f>StockData[[#This Row],[CLOSE]]-StockData[[#This Row],[PREV. CLOSE]]</f>
        <v>35.950000000000045</v>
      </c>
      <c r="X2860" s="2">
        <f>IFERROR((StockData[[#This Row],[CLOSE]]-StockData[[#This Row],[PREV. CLOSE]])/StockData[[#This Row],[PREV. CLOSE]],0)</f>
        <v>2.585307971665891E-2</v>
      </c>
      <c r="Y2860" t="str">
        <f>IF(StockData[[#This Row],[Daily Return %]]&gt;0,"Gain",IF(StockData[[#This Row],[Daily Return %]]&lt;0,"Loss","No Change"))</f>
        <v>Gain</v>
      </c>
    </row>
    <row r="2861" spans="1:25" x14ac:dyDescent="0.3">
      <c r="A2861" s="1">
        <v>45763</v>
      </c>
      <c r="B2861" s="1" t="s">
        <v>2909</v>
      </c>
      <c r="C2861" s="1" t="s">
        <v>96</v>
      </c>
      <c r="D2861">
        <f>MONTH(StockData[[#This Row],[DATE]])</f>
        <v>4</v>
      </c>
      <c r="E2861">
        <v>2025</v>
      </c>
      <c r="F2861" t="s">
        <v>97</v>
      </c>
      <c r="G2861" t="str">
        <f>"Q"&amp;ROUNDUP(StockData[[#This Row],[Month Number]]/3,0)</f>
        <v>Q2</v>
      </c>
      <c r="H2861" s="1" t="s">
        <v>2585</v>
      </c>
      <c r="I2861" s="1" t="s">
        <v>1566</v>
      </c>
      <c r="J2861" t="s">
        <v>30</v>
      </c>
      <c r="K2861">
        <v>1415</v>
      </c>
      <c r="L2861">
        <v>1436.1</v>
      </c>
      <c r="M2861">
        <v>1405.5</v>
      </c>
      <c r="N2861">
        <v>1426.5</v>
      </c>
      <c r="O2861">
        <v>1434</v>
      </c>
      <c r="P2861">
        <v>1431.7</v>
      </c>
      <c r="Q2861">
        <v>1424.34</v>
      </c>
      <c r="R2861">
        <v>2553111</v>
      </c>
      <c r="S2861">
        <v>3636487592.8000002</v>
      </c>
      <c r="T2861">
        <v>93892</v>
      </c>
      <c r="U2861">
        <v>1630935</v>
      </c>
      <c r="V2861">
        <v>63.88</v>
      </c>
      <c r="W2861" s="3">
        <f>StockData[[#This Row],[CLOSE]]-StockData[[#This Row],[PREV. CLOSE]]</f>
        <v>5.2000000000000455</v>
      </c>
      <c r="X2861" s="2">
        <f>IFERROR((StockData[[#This Row],[CLOSE]]-StockData[[#This Row],[PREV. CLOSE]])/StockData[[#This Row],[PREV. CLOSE]],0)</f>
        <v>3.6452856642131409E-3</v>
      </c>
      <c r="Y2861" t="str">
        <f>IF(StockData[[#This Row],[Daily Return %]]&gt;0,"Gain",IF(StockData[[#This Row],[Daily Return %]]&lt;0,"Loss","No Change"))</f>
        <v>Gain</v>
      </c>
    </row>
    <row r="2862" spans="1:25" x14ac:dyDescent="0.3">
      <c r="A2862" s="1">
        <v>45764</v>
      </c>
      <c r="B2862" s="1" t="s">
        <v>2910</v>
      </c>
      <c r="C2862" s="1" t="s">
        <v>96</v>
      </c>
      <c r="D2862">
        <f>MONTH(StockData[[#This Row],[DATE]])</f>
        <v>4</v>
      </c>
      <c r="E2862">
        <v>2025</v>
      </c>
      <c r="F2862" t="s">
        <v>97</v>
      </c>
      <c r="G2862" t="str">
        <f>"Q"&amp;ROUNDUP(StockData[[#This Row],[Month Number]]/3,0)</f>
        <v>Q2</v>
      </c>
      <c r="H2862" s="1" t="s">
        <v>2585</v>
      </c>
      <c r="I2862" s="1" t="s">
        <v>1566</v>
      </c>
      <c r="J2862" t="s">
        <v>30</v>
      </c>
      <c r="K2862">
        <v>1420</v>
      </c>
      <c r="L2862">
        <v>1442.1</v>
      </c>
      <c r="M2862">
        <v>1384</v>
      </c>
      <c r="N2862">
        <v>1431.7</v>
      </c>
      <c r="O2862">
        <v>1439</v>
      </c>
      <c r="P2862">
        <v>1438</v>
      </c>
      <c r="Q2862">
        <v>1409.58</v>
      </c>
      <c r="R2862">
        <v>3549969</v>
      </c>
      <c r="S2862">
        <v>5003973557.1999998</v>
      </c>
      <c r="T2862">
        <v>168356</v>
      </c>
      <c r="U2862">
        <v>1298225</v>
      </c>
      <c r="V2862">
        <v>36.57</v>
      </c>
      <c r="W2862" s="3">
        <f>StockData[[#This Row],[CLOSE]]-StockData[[#This Row],[PREV. CLOSE]]</f>
        <v>6.2999999999999545</v>
      </c>
      <c r="X2862" s="2">
        <f>IFERROR((StockData[[#This Row],[CLOSE]]-StockData[[#This Row],[PREV. CLOSE]])/StockData[[#This Row],[PREV. CLOSE]],0)</f>
        <v>4.4003632045819339E-3</v>
      </c>
      <c r="Y2862" t="str">
        <f>IF(StockData[[#This Row],[Daily Return %]]&gt;0,"Gain",IF(StockData[[#This Row],[Daily Return %]]&lt;0,"Loss","No Change"))</f>
        <v>Gain</v>
      </c>
    </row>
    <row r="2863" spans="1:25" x14ac:dyDescent="0.3">
      <c r="A2863" s="1">
        <v>45768</v>
      </c>
      <c r="B2863" s="1" t="s">
        <v>2911</v>
      </c>
      <c r="C2863" s="1" t="s">
        <v>96</v>
      </c>
      <c r="D2863">
        <f>MONTH(StockData[[#This Row],[DATE]])</f>
        <v>4</v>
      </c>
      <c r="E2863">
        <v>2025</v>
      </c>
      <c r="F2863" t="s">
        <v>97</v>
      </c>
      <c r="G2863" t="str">
        <f>"Q"&amp;ROUNDUP(StockData[[#This Row],[Month Number]]/3,0)</f>
        <v>Q2</v>
      </c>
      <c r="H2863" s="1" t="s">
        <v>2585</v>
      </c>
      <c r="I2863" s="1" t="s">
        <v>1566</v>
      </c>
      <c r="J2863" t="s">
        <v>30</v>
      </c>
      <c r="K2863">
        <v>1435</v>
      </c>
      <c r="L2863">
        <v>1499</v>
      </c>
      <c r="M2863">
        <v>1430</v>
      </c>
      <c r="N2863">
        <v>1438</v>
      </c>
      <c r="O2863">
        <v>1478</v>
      </c>
      <c r="P2863">
        <v>1482</v>
      </c>
      <c r="Q2863">
        <v>1473.95</v>
      </c>
      <c r="R2863">
        <v>2840104</v>
      </c>
      <c r="S2863">
        <v>4186173438.5999999</v>
      </c>
      <c r="T2863">
        <v>97809</v>
      </c>
      <c r="U2863">
        <v>1312655</v>
      </c>
      <c r="V2863">
        <v>46.22</v>
      </c>
      <c r="W2863" s="3">
        <f>StockData[[#This Row],[CLOSE]]-StockData[[#This Row],[PREV. CLOSE]]</f>
        <v>44</v>
      </c>
      <c r="X2863" s="2">
        <f>IFERROR((StockData[[#This Row],[CLOSE]]-StockData[[#This Row],[PREV. CLOSE]])/StockData[[#This Row],[PREV. CLOSE]],0)</f>
        <v>3.0598052851182198E-2</v>
      </c>
      <c r="Y2863" t="str">
        <f>IF(StockData[[#This Row],[Daily Return %]]&gt;0,"Gain",IF(StockData[[#This Row],[Daily Return %]]&lt;0,"Loss","No Change"))</f>
        <v>Gain</v>
      </c>
    </row>
    <row r="2864" spans="1:25" x14ac:dyDescent="0.3">
      <c r="A2864" s="1">
        <v>45769</v>
      </c>
      <c r="B2864" s="1" t="s">
        <v>2912</v>
      </c>
      <c r="C2864" s="1" t="s">
        <v>96</v>
      </c>
      <c r="D2864">
        <f>MONTH(StockData[[#This Row],[DATE]])</f>
        <v>4</v>
      </c>
      <c r="E2864">
        <v>2025</v>
      </c>
      <c r="F2864" t="s">
        <v>97</v>
      </c>
      <c r="G2864" t="str">
        <f>"Q"&amp;ROUNDUP(StockData[[#This Row],[Month Number]]/3,0)</f>
        <v>Q2</v>
      </c>
      <c r="H2864" s="1" t="s">
        <v>2585</v>
      </c>
      <c r="I2864" s="1" t="s">
        <v>1566</v>
      </c>
      <c r="J2864" t="s">
        <v>30</v>
      </c>
      <c r="K2864">
        <v>1490</v>
      </c>
      <c r="L2864">
        <v>1499.9</v>
      </c>
      <c r="M2864">
        <v>1464.5</v>
      </c>
      <c r="N2864">
        <v>1482</v>
      </c>
      <c r="O2864">
        <v>1485.9</v>
      </c>
      <c r="P2864">
        <v>1479.9</v>
      </c>
      <c r="Q2864">
        <v>1480.59</v>
      </c>
      <c r="R2864">
        <v>2608145</v>
      </c>
      <c r="S2864">
        <v>3861596452.8000002</v>
      </c>
      <c r="T2864">
        <v>95264</v>
      </c>
      <c r="U2864">
        <v>1101800</v>
      </c>
      <c r="V2864">
        <v>42.24</v>
      </c>
      <c r="W2864" s="3">
        <f>StockData[[#This Row],[CLOSE]]-StockData[[#This Row],[PREV. CLOSE]]</f>
        <v>-2.0999999999999091</v>
      </c>
      <c r="X2864" s="2">
        <f>IFERROR((StockData[[#This Row],[CLOSE]]-StockData[[#This Row],[PREV. CLOSE]])/StockData[[#This Row],[PREV. CLOSE]],0)</f>
        <v>-1.4170040485829347E-3</v>
      </c>
      <c r="Y2864" t="str">
        <f>IF(StockData[[#This Row],[Daily Return %]]&gt;0,"Gain",IF(StockData[[#This Row],[Daily Return %]]&lt;0,"Loss","No Change"))</f>
        <v>Loss</v>
      </c>
    </row>
    <row r="2865" spans="1:25" x14ac:dyDescent="0.3">
      <c r="A2865" s="1">
        <v>45770</v>
      </c>
      <c r="B2865" s="1" t="s">
        <v>2913</v>
      </c>
      <c r="C2865" s="1" t="s">
        <v>96</v>
      </c>
      <c r="D2865">
        <f>MONTH(StockData[[#This Row],[DATE]])</f>
        <v>4</v>
      </c>
      <c r="E2865">
        <v>2025</v>
      </c>
      <c r="F2865" t="s">
        <v>97</v>
      </c>
      <c r="G2865" t="str">
        <f>"Q"&amp;ROUNDUP(StockData[[#This Row],[Month Number]]/3,0)</f>
        <v>Q2</v>
      </c>
      <c r="H2865" s="1" t="s">
        <v>2585</v>
      </c>
      <c r="I2865" s="1" t="s">
        <v>1566</v>
      </c>
      <c r="J2865" t="s">
        <v>30</v>
      </c>
      <c r="K2865">
        <v>1555</v>
      </c>
      <c r="L2865">
        <v>1600</v>
      </c>
      <c r="M2865">
        <v>1543.7</v>
      </c>
      <c r="N2865">
        <v>1479.9</v>
      </c>
      <c r="O2865">
        <v>1594.4</v>
      </c>
      <c r="P2865">
        <v>1594</v>
      </c>
      <c r="Q2865">
        <v>1583.28</v>
      </c>
      <c r="R2865">
        <v>13293318</v>
      </c>
      <c r="S2865">
        <v>21046993578.599998</v>
      </c>
      <c r="T2865">
        <v>329993</v>
      </c>
      <c r="U2865">
        <v>4277627</v>
      </c>
      <c r="V2865">
        <v>32.18</v>
      </c>
      <c r="W2865" s="3">
        <f>StockData[[#This Row],[CLOSE]]-StockData[[#This Row],[PREV. CLOSE]]</f>
        <v>114.09999999999991</v>
      </c>
      <c r="X2865" s="2">
        <f>IFERROR((StockData[[#This Row],[CLOSE]]-StockData[[#This Row],[PREV. CLOSE]])/StockData[[#This Row],[PREV. CLOSE]],0)</f>
        <v>7.7099804040813499E-2</v>
      </c>
      <c r="Y2865" t="str">
        <f>IF(StockData[[#This Row],[Daily Return %]]&gt;0,"Gain",IF(StockData[[#This Row],[Daily Return %]]&lt;0,"Loss","No Change"))</f>
        <v>Gain</v>
      </c>
    </row>
    <row r="2866" spans="1:25" x14ac:dyDescent="0.3">
      <c r="A2866" s="1">
        <v>45771</v>
      </c>
      <c r="B2866" s="1" t="s">
        <v>2914</v>
      </c>
      <c r="C2866" s="1" t="s">
        <v>96</v>
      </c>
      <c r="D2866">
        <f>MONTH(StockData[[#This Row],[DATE]])</f>
        <v>4</v>
      </c>
      <c r="E2866">
        <v>2025</v>
      </c>
      <c r="F2866" t="s">
        <v>97</v>
      </c>
      <c r="G2866" t="str">
        <f>"Q"&amp;ROUNDUP(StockData[[#This Row],[Month Number]]/3,0)</f>
        <v>Q2</v>
      </c>
      <c r="H2866" s="1" t="s">
        <v>2585</v>
      </c>
      <c r="I2866" s="1" t="s">
        <v>1566</v>
      </c>
      <c r="J2866" t="s">
        <v>30</v>
      </c>
      <c r="K2866">
        <v>1595</v>
      </c>
      <c r="L2866">
        <v>1603.3</v>
      </c>
      <c r="M2866">
        <v>1576.1</v>
      </c>
      <c r="N2866">
        <v>1594</v>
      </c>
      <c r="O2866">
        <v>1590.3</v>
      </c>
      <c r="P2866">
        <v>1586.7</v>
      </c>
      <c r="Q2866">
        <v>1587.95</v>
      </c>
      <c r="R2866">
        <v>3193118</v>
      </c>
      <c r="S2866">
        <v>5070521059.3000002</v>
      </c>
      <c r="T2866">
        <v>123766</v>
      </c>
      <c r="U2866">
        <v>1485597</v>
      </c>
      <c r="V2866">
        <v>46.52</v>
      </c>
      <c r="W2866" s="3">
        <f>StockData[[#This Row],[CLOSE]]-StockData[[#This Row],[PREV. CLOSE]]</f>
        <v>-7.2999999999999545</v>
      </c>
      <c r="X2866" s="2">
        <f>IFERROR((StockData[[#This Row],[CLOSE]]-StockData[[#This Row],[PREV. CLOSE]])/StockData[[#This Row],[PREV. CLOSE]],0)</f>
        <v>-4.579673776662456E-3</v>
      </c>
      <c r="Y2866" t="str">
        <f>IF(StockData[[#This Row],[Daily Return %]]&gt;0,"Gain",IF(StockData[[#This Row],[Daily Return %]]&lt;0,"Loss","No Change"))</f>
        <v>Loss</v>
      </c>
    </row>
    <row r="2867" spans="1:25" x14ac:dyDescent="0.3">
      <c r="A2867" s="1">
        <v>45772</v>
      </c>
      <c r="B2867" s="1" t="s">
        <v>2915</v>
      </c>
      <c r="C2867" s="1" t="s">
        <v>96</v>
      </c>
      <c r="D2867">
        <f>MONTH(StockData[[#This Row],[DATE]])</f>
        <v>4</v>
      </c>
      <c r="E2867">
        <v>2025</v>
      </c>
      <c r="F2867" t="s">
        <v>97</v>
      </c>
      <c r="G2867" t="str">
        <f>"Q"&amp;ROUNDUP(StockData[[#This Row],[Month Number]]/3,0)</f>
        <v>Q2</v>
      </c>
      <c r="H2867" s="1" t="s">
        <v>2585</v>
      </c>
      <c r="I2867" s="1" t="s">
        <v>1566</v>
      </c>
      <c r="J2867" t="s">
        <v>30</v>
      </c>
      <c r="K2867">
        <v>1590</v>
      </c>
      <c r="L2867">
        <v>1618</v>
      </c>
      <c r="M2867">
        <v>1568.1</v>
      </c>
      <c r="N2867">
        <v>1586.7</v>
      </c>
      <c r="O2867">
        <v>1576.4</v>
      </c>
      <c r="P2867">
        <v>1578.2</v>
      </c>
      <c r="Q2867">
        <v>1583.92</v>
      </c>
      <c r="R2867">
        <v>3800415</v>
      </c>
      <c r="S2867">
        <v>6019563732.6000004</v>
      </c>
      <c r="T2867">
        <v>118647</v>
      </c>
      <c r="U2867">
        <v>2063047</v>
      </c>
      <c r="V2867">
        <v>54.28</v>
      </c>
      <c r="W2867" s="3">
        <f>StockData[[#This Row],[CLOSE]]-StockData[[#This Row],[PREV. CLOSE]]</f>
        <v>-8.5</v>
      </c>
      <c r="X2867" s="2">
        <f>IFERROR((StockData[[#This Row],[CLOSE]]-StockData[[#This Row],[PREV. CLOSE]])/StockData[[#This Row],[PREV. CLOSE]],0)</f>
        <v>-5.3570303144891912E-3</v>
      </c>
      <c r="Y2867" t="str">
        <f>IF(StockData[[#This Row],[Daily Return %]]&gt;0,"Gain",IF(StockData[[#This Row],[Daily Return %]]&lt;0,"Loss","No Change"))</f>
        <v>Loss</v>
      </c>
    </row>
    <row r="2868" spans="1:25" x14ac:dyDescent="0.3">
      <c r="A2868" s="1">
        <v>45775</v>
      </c>
      <c r="B2868" s="1" t="s">
        <v>2916</v>
      </c>
      <c r="C2868" s="1" t="s">
        <v>96</v>
      </c>
      <c r="D2868">
        <f>MONTH(StockData[[#This Row],[DATE]])</f>
        <v>4</v>
      </c>
      <c r="E2868">
        <v>2025</v>
      </c>
      <c r="F2868" t="s">
        <v>97</v>
      </c>
      <c r="G2868" t="str">
        <f>"Q"&amp;ROUNDUP(StockData[[#This Row],[Month Number]]/3,0)</f>
        <v>Q2</v>
      </c>
      <c r="H2868" s="1" t="s">
        <v>2585</v>
      </c>
      <c r="I2868" s="1" t="s">
        <v>1566</v>
      </c>
      <c r="J2868" t="s">
        <v>30</v>
      </c>
      <c r="K2868">
        <v>1565</v>
      </c>
      <c r="L2868">
        <v>1569.4</v>
      </c>
      <c r="M2868">
        <v>1537.1</v>
      </c>
      <c r="N2868">
        <v>1578.2</v>
      </c>
      <c r="O2868">
        <v>1550</v>
      </c>
      <c r="P2868">
        <v>1549.3</v>
      </c>
      <c r="Q2868">
        <v>1548.84</v>
      </c>
      <c r="R2868">
        <v>2618810</v>
      </c>
      <c r="S2868">
        <v>4056115149.6999998</v>
      </c>
      <c r="T2868">
        <v>107060</v>
      </c>
      <c r="U2868">
        <v>1391581</v>
      </c>
      <c r="V2868">
        <v>53.14</v>
      </c>
      <c r="W2868" s="3">
        <f>StockData[[#This Row],[CLOSE]]-StockData[[#This Row],[PREV. CLOSE]]</f>
        <v>-28.900000000000091</v>
      </c>
      <c r="X2868" s="2">
        <f>IFERROR((StockData[[#This Row],[CLOSE]]-StockData[[#This Row],[PREV. CLOSE]])/StockData[[#This Row],[PREV. CLOSE]],0)</f>
        <v>-1.8312001013813261E-2</v>
      </c>
      <c r="Y2868" t="str">
        <f>IF(StockData[[#This Row],[Daily Return %]]&gt;0,"Gain",IF(StockData[[#This Row],[Daily Return %]]&lt;0,"Loss","No Change"))</f>
        <v>Loss</v>
      </c>
    </row>
    <row r="2869" spans="1:25" x14ac:dyDescent="0.3">
      <c r="A2869" s="1">
        <v>45776</v>
      </c>
      <c r="B2869" s="1" t="s">
        <v>2917</v>
      </c>
      <c r="C2869" s="1" t="s">
        <v>96</v>
      </c>
      <c r="D2869">
        <f>MONTH(StockData[[#This Row],[DATE]])</f>
        <v>4</v>
      </c>
      <c r="E2869">
        <v>2025</v>
      </c>
      <c r="F2869" t="s">
        <v>97</v>
      </c>
      <c r="G2869" t="str">
        <f>"Q"&amp;ROUNDUP(StockData[[#This Row],[Month Number]]/3,0)</f>
        <v>Q2</v>
      </c>
      <c r="H2869" s="1" t="s">
        <v>2585</v>
      </c>
      <c r="I2869" s="1" t="s">
        <v>1566</v>
      </c>
      <c r="J2869" t="s">
        <v>30</v>
      </c>
      <c r="K2869">
        <v>1555</v>
      </c>
      <c r="L2869">
        <v>1580.8</v>
      </c>
      <c r="M2869">
        <v>1548.1</v>
      </c>
      <c r="N2869">
        <v>1549.3</v>
      </c>
      <c r="O2869">
        <v>1570</v>
      </c>
      <c r="P2869">
        <v>1569</v>
      </c>
      <c r="Q2869">
        <v>1564.53</v>
      </c>
      <c r="R2869">
        <v>2231069</v>
      </c>
      <c r="S2869">
        <v>3490564859.9000001</v>
      </c>
      <c r="T2869">
        <v>89109</v>
      </c>
      <c r="U2869">
        <v>1150090</v>
      </c>
      <c r="V2869">
        <v>51.55</v>
      </c>
      <c r="W2869" s="3">
        <f>StockData[[#This Row],[CLOSE]]-StockData[[#This Row],[PREV. CLOSE]]</f>
        <v>19.700000000000045</v>
      </c>
      <c r="X2869" s="2">
        <f>IFERROR((StockData[[#This Row],[CLOSE]]-StockData[[#This Row],[PREV. CLOSE]])/StockData[[#This Row],[PREV. CLOSE]],0)</f>
        <v>1.2715419867036755E-2</v>
      </c>
      <c r="Y2869" t="str">
        <f>IF(StockData[[#This Row],[Daily Return %]]&gt;0,"Gain",IF(StockData[[#This Row],[Daily Return %]]&lt;0,"Loss","No Change"))</f>
        <v>Gain</v>
      </c>
    </row>
    <row r="2870" spans="1:25" x14ac:dyDescent="0.3">
      <c r="A2870" s="1">
        <v>45777</v>
      </c>
      <c r="B2870" s="1" t="s">
        <v>2918</v>
      </c>
      <c r="C2870" s="1" t="s">
        <v>96</v>
      </c>
      <c r="D2870">
        <f>MONTH(StockData[[#This Row],[DATE]])</f>
        <v>4</v>
      </c>
      <c r="E2870">
        <v>2025</v>
      </c>
      <c r="F2870" t="s">
        <v>97</v>
      </c>
      <c r="G2870" t="str">
        <f>"Q"&amp;ROUNDUP(StockData[[#This Row],[Month Number]]/3,0)</f>
        <v>Q2</v>
      </c>
      <c r="H2870" s="1" t="s">
        <v>2585</v>
      </c>
      <c r="I2870" s="1" t="s">
        <v>1566</v>
      </c>
      <c r="J2870" t="s">
        <v>30</v>
      </c>
      <c r="K2870">
        <v>1571</v>
      </c>
      <c r="L2870">
        <v>1587.9</v>
      </c>
      <c r="M2870">
        <v>1554</v>
      </c>
      <c r="N2870">
        <v>1569</v>
      </c>
      <c r="O2870">
        <v>1556.5</v>
      </c>
      <c r="P2870">
        <v>1567.5</v>
      </c>
      <c r="Q2870">
        <v>1569.92</v>
      </c>
      <c r="R2870">
        <v>3682256</v>
      </c>
      <c r="S2870">
        <v>5780840520.3000002</v>
      </c>
      <c r="T2870">
        <v>129457</v>
      </c>
      <c r="U2870">
        <v>2472386</v>
      </c>
      <c r="V2870">
        <v>67.14</v>
      </c>
      <c r="W2870" s="3">
        <f>StockData[[#This Row],[CLOSE]]-StockData[[#This Row],[PREV. CLOSE]]</f>
        <v>-1.5</v>
      </c>
      <c r="X2870" s="2">
        <f>IFERROR((StockData[[#This Row],[CLOSE]]-StockData[[#This Row],[PREV. CLOSE]])/StockData[[#This Row],[PREV. CLOSE]],0)</f>
        <v>-9.5602294455066918E-4</v>
      </c>
      <c r="Y2870" t="str">
        <f>IF(StockData[[#This Row],[Daily Return %]]&gt;0,"Gain",IF(StockData[[#This Row],[Daily Return %]]&lt;0,"Loss","No Change"))</f>
        <v>Loss</v>
      </c>
    </row>
    <row r="2871" spans="1:25" x14ac:dyDescent="0.3">
      <c r="A2871" s="1">
        <v>45779</v>
      </c>
      <c r="B2871" s="1" t="s">
        <v>2919</v>
      </c>
      <c r="C2871" s="1" t="s">
        <v>119</v>
      </c>
      <c r="D2871">
        <f>MONTH(StockData[[#This Row],[DATE]])</f>
        <v>5</v>
      </c>
      <c r="E2871">
        <v>2025</v>
      </c>
      <c r="F2871" t="s">
        <v>97</v>
      </c>
      <c r="G2871" t="str">
        <f>"Q"&amp;ROUNDUP(StockData[[#This Row],[Month Number]]/3,0)</f>
        <v>Q2</v>
      </c>
      <c r="H2871" s="1" t="s">
        <v>2585</v>
      </c>
      <c r="I2871" s="1" t="s">
        <v>1566</v>
      </c>
      <c r="J2871" t="s">
        <v>30</v>
      </c>
      <c r="K2871">
        <v>1567</v>
      </c>
      <c r="L2871">
        <v>1581</v>
      </c>
      <c r="M2871">
        <v>1557.1</v>
      </c>
      <c r="N2871">
        <v>1567.5</v>
      </c>
      <c r="O2871">
        <v>1572.4</v>
      </c>
      <c r="P2871">
        <v>1576.5</v>
      </c>
      <c r="Q2871">
        <v>1573.44</v>
      </c>
      <c r="R2871">
        <v>1895904</v>
      </c>
      <c r="S2871">
        <v>2983089247.1999998</v>
      </c>
      <c r="T2871">
        <v>93227</v>
      </c>
      <c r="U2871">
        <v>1116189</v>
      </c>
      <c r="V2871">
        <v>58.87</v>
      </c>
      <c r="W2871" s="3">
        <f>StockData[[#This Row],[CLOSE]]-StockData[[#This Row],[PREV. CLOSE]]</f>
        <v>9</v>
      </c>
      <c r="X2871" s="2">
        <f>IFERROR((StockData[[#This Row],[CLOSE]]-StockData[[#This Row],[PREV. CLOSE]])/StockData[[#This Row],[PREV. CLOSE]],0)</f>
        <v>5.7416267942583732E-3</v>
      </c>
      <c r="Y2871" t="str">
        <f>IF(StockData[[#This Row],[Daily Return %]]&gt;0,"Gain",IF(StockData[[#This Row],[Daily Return %]]&lt;0,"Loss","No Change"))</f>
        <v>Gain</v>
      </c>
    </row>
    <row r="2872" spans="1:25" x14ac:dyDescent="0.3">
      <c r="A2872" s="1">
        <v>45782</v>
      </c>
      <c r="B2872" s="1" t="s">
        <v>2920</v>
      </c>
      <c r="C2872" s="1" t="s">
        <v>119</v>
      </c>
      <c r="D2872">
        <f>MONTH(StockData[[#This Row],[DATE]])</f>
        <v>5</v>
      </c>
      <c r="E2872">
        <v>2025</v>
      </c>
      <c r="F2872" t="s">
        <v>97</v>
      </c>
      <c r="G2872" t="str">
        <f>"Q"&amp;ROUNDUP(StockData[[#This Row],[Month Number]]/3,0)</f>
        <v>Q2</v>
      </c>
      <c r="H2872" s="1" t="s">
        <v>2585</v>
      </c>
      <c r="I2872" s="1" t="s">
        <v>1566</v>
      </c>
      <c r="J2872" t="s">
        <v>30</v>
      </c>
      <c r="K2872">
        <v>1580</v>
      </c>
      <c r="L2872">
        <v>1597.7</v>
      </c>
      <c r="M2872">
        <v>1563.3</v>
      </c>
      <c r="N2872">
        <v>1576.5</v>
      </c>
      <c r="O2872">
        <v>1569</v>
      </c>
      <c r="P2872">
        <v>1568.6</v>
      </c>
      <c r="Q2872">
        <v>1577.67</v>
      </c>
      <c r="R2872">
        <v>1012225</v>
      </c>
      <c r="S2872">
        <v>1596953874.3</v>
      </c>
      <c r="T2872">
        <v>59357</v>
      </c>
      <c r="U2872">
        <v>498312</v>
      </c>
      <c r="V2872">
        <v>49.23</v>
      </c>
      <c r="W2872" s="3">
        <f>StockData[[#This Row],[CLOSE]]-StockData[[#This Row],[PREV. CLOSE]]</f>
        <v>-7.9000000000000909</v>
      </c>
      <c r="X2872" s="2">
        <f>IFERROR((StockData[[#This Row],[CLOSE]]-StockData[[#This Row],[PREV. CLOSE]])/StockData[[#This Row],[PREV. CLOSE]],0)</f>
        <v>-5.0111005391691027E-3</v>
      </c>
      <c r="Y2872" t="str">
        <f>IF(StockData[[#This Row],[Daily Return %]]&gt;0,"Gain",IF(StockData[[#This Row],[Daily Return %]]&lt;0,"Loss","No Change"))</f>
        <v>Loss</v>
      </c>
    </row>
    <row r="2873" spans="1:25" x14ac:dyDescent="0.3">
      <c r="A2873" s="1">
        <v>45783</v>
      </c>
      <c r="B2873" s="1" t="s">
        <v>2921</v>
      </c>
      <c r="C2873" s="1" t="s">
        <v>119</v>
      </c>
      <c r="D2873">
        <f>MONTH(StockData[[#This Row],[DATE]])</f>
        <v>5</v>
      </c>
      <c r="E2873">
        <v>2025</v>
      </c>
      <c r="F2873" t="s">
        <v>97</v>
      </c>
      <c r="G2873" t="str">
        <f>"Q"&amp;ROUNDUP(StockData[[#This Row],[Month Number]]/3,0)</f>
        <v>Q2</v>
      </c>
      <c r="H2873" s="1" t="s">
        <v>2585</v>
      </c>
      <c r="I2873" s="1" t="s">
        <v>1566</v>
      </c>
      <c r="J2873" t="s">
        <v>30</v>
      </c>
      <c r="K2873">
        <v>1576.8</v>
      </c>
      <c r="L2873">
        <v>1583.8</v>
      </c>
      <c r="M2873">
        <v>1565.1</v>
      </c>
      <c r="N2873">
        <v>1568.6</v>
      </c>
      <c r="O2873">
        <v>1570</v>
      </c>
      <c r="P2873">
        <v>1579.1</v>
      </c>
      <c r="Q2873">
        <v>1575.07</v>
      </c>
      <c r="R2873">
        <v>2055057</v>
      </c>
      <c r="S2873">
        <v>3236859717.5999999</v>
      </c>
      <c r="T2873">
        <v>86060</v>
      </c>
      <c r="U2873">
        <v>1493252</v>
      </c>
      <c r="V2873">
        <v>72.66</v>
      </c>
      <c r="W2873" s="3">
        <f>StockData[[#This Row],[CLOSE]]-StockData[[#This Row],[PREV. CLOSE]]</f>
        <v>10.5</v>
      </c>
      <c r="X2873" s="2">
        <f>IFERROR((StockData[[#This Row],[CLOSE]]-StockData[[#This Row],[PREV. CLOSE]])/StockData[[#This Row],[PREV. CLOSE]],0)</f>
        <v>6.6938671426749969E-3</v>
      </c>
      <c r="Y2873" t="str">
        <f>IF(StockData[[#This Row],[Daily Return %]]&gt;0,"Gain",IF(StockData[[#This Row],[Daily Return %]]&lt;0,"Loss","No Change"))</f>
        <v>Gain</v>
      </c>
    </row>
    <row r="2874" spans="1:25" x14ac:dyDescent="0.3">
      <c r="A2874" s="1">
        <v>45784</v>
      </c>
      <c r="B2874" s="1" t="s">
        <v>2922</v>
      </c>
      <c r="C2874" s="1" t="s">
        <v>119</v>
      </c>
      <c r="D2874">
        <f>MONTH(StockData[[#This Row],[DATE]])</f>
        <v>5</v>
      </c>
      <c r="E2874">
        <v>2025</v>
      </c>
      <c r="F2874" t="s">
        <v>97</v>
      </c>
      <c r="G2874" t="str">
        <f>"Q"&amp;ROUNDUP(StockData[[#This Row],[Month Number]]/3,0)</f>
        <v>Q2</v>
      </c>
      <c r="H2874" s="1" t="s">
        <v>2585</v>
      </c>
      <c r="I2874" s="1" t="s">
        <v>1566</v>
      </c>
      <c r="J2874" t="s">
        <v>30</v>
      </c>
      <c r="K2874">
        <v>1552</v>
      </c>
      <c r="L2874">
        <v>1578.4</v>
      </c>
      <c r="M2874">
        <v>1545</v>
      </c>
      <c r="N2874">
        <v>1579.1</v>
      </c>
      <c r="O2874">
        <v>1565.3</v>
      </c>
      <c r="P2874">
        <v>1563.3</v>
      </c>
      <c r="Q2874">
        <v>1562.62</v>
      </c>
      <c r="R2874">
        <v>5469936</v>
      </c>
      <c r="S2874">
        <v>8547406780.5</v>
      </c>
      <c r="T2874">
        <v>128223</v>
      </c>
      <c r="U2874">
        <v>4037497</v>
      </c>
      <c r="V2874">
        <v>73.81</v>
      </c>
      <c r="W2874" s="3">
        <f>StockData[[#This Row],[CLOSE]]-StockData[[#This Row],[PREV. CLOSE]]</f>
        <v>-15.799999999999955</v>
      </c>
      <c r="X2874" s="2">
        <f>IFERROR((StockData[[#This Row],[CLOSE]]-StockData[[#This Row],[PREV. CLOSE]])/StockData[[#This Row],[PREV. CLOSE]],0)</f>
        <v>-1.000569944905323E-2</v>
      </c>
      <c r="Y2874" t="str">
        <f>IF(StockData[[#This Row],[Daily Return %]]&gt;0,"Gain",IF(StockData[[#This Row],[Daily Return %]]&lt;0,"Loss","No Change"))</f>
        <v>Loss</v>
      </c>
    </row>
    <row r="2875" spans="1:25" x14ac:dyDescent="0.3">
      <c r="A2875" s="1">
        <v>45785</v>
      </c>
      <c r="B2875" s="1" t="s">
        <v>2923</v>
      </c>
      <c r="C2875" s="1" t="s">
        <v>119</v>
      </c>
      <c r="D2875">
        <f>MONTH(StockData[[#This Row],[DATE]])</f>
        <v>5</v>
      </c>
      <c r="E2875">
        <v>2025</v>
      </c>
      <c r="F2875" t="s">
        <v>97</v>
      </c>
      <c r="G2875" t="str">
        <f>"Q"&amp;ROUNDUP(StockData[[#This Row],[Month Number]]/3,0)</f>
        <v>Q2</v>
      </c>
      <c r="H2875" s="1" t="s">
        <v>2585</v>
      </c>
      <c r="I2875" s="1" t="s">
        <v>1566</v>
      </c>
      <c r="J2875" t="s">
        <v>30</v>
      </c>
      <c r="K2875">
        <v>1561.9</v>
      </c>
      <c r="L2875">
        <v>1598</v>
      </c>
      <c r="M2875">
        <v>1555.8</v>
      </c>
      <c r="N2875">
        <v>1563.3</v>
      </c>
      <c r="O2875">
        <v>1572.1</v>
      </c>
      <c r="P2875">
        <v>1580.7</v>
      </c>
      <c r="Q2875">
        <v>1581.65</v>
      </c>
      <c r="R2875">
        <v>2789018</v>
      </c>
      <c r="S2875">
        <v>4411248439</v>
      </c>
      <c r="T2875">
        <v>98946</v>
      </c>
      <c r="U2875">
        <v>1174930</v>
      </c>
      <c r="V2875">
        <v>42.13</v>
      </c>
      <c r="W2875" s="3">
        <f>StockData[[#This Row],[CLOSE]]-StockData[[#This Row],[PREV. CLOSE]]</f>
        <v>17.400000000000091</v>
      </c>
      <c r="X2875" s="2">
        <f>IFERROR((StockData[[#This Row],[CLOSE]]-StockData[[#This Row],[PREV. CLOSE]])/StockData[[#This Row],[PREV. CLOSE]],0)</f>
        <v>1.1130301285741759E-2</v>
      </c>
      <c r="Y2875" t="str">
        <f>IF(StockData[[#This Row],[Daily Return %]]&gt;0,"Gain",IF(StockData[[#This Row],[Daily Return %]]&lt;0,"Loss","No Change"))</f>
        <v>Gain</v>
      </c>
    </row>
    <row r="2876" spans="1:25" x14ac:dyDescent="0.3">
      <c r="A2876" s="1">
        <v>45786</v>
      </c>
      <c r="B2876" s="1" t="s">
        <v>2924</v>
      </c>
      <c r="C2876" s="1" t="s">
        <v>119</v>
      </c>
      <c r="D2876">
        <f>MONTH(StockData[[#This Row],[DATE]])</f>
        <v>5</v>
      </c>
      <c r="E2876">
        <v>2025</v>
      </c>
      <c r="F2876" t="s">
        <v>97</v>
      </c>
      <c r="G2876" t="str">
        <f>"Q"&amp;ROUNDUP(StockData[[#This Row],[Month Number]]/3,0)</f>
        <v>Q2</v>
      </c>
      <c r="H2876" s="1" t="s">
        <v>2585</v>
      </c>
      <c r="I2876" s="1" t="s">
        <v>1566</v>
      </c>
      <c r="J2876" t="s">
        <v>30</v>
      </c>
      <c r="K2876">
        <v>1566</v>
      </c>
      <c r="L2876">
        <v>1577.7</v>
      </c>
      <c r="M2876">
        <v>1557.3</v>
      </c>
      <c r="N2876">
        <v>1580.7</v>
      </c>
      <c r="O2876">
        <v>1572.5</v>
      </c>
      <c r="P2876">
        <v>1569.4</v>
      </c>
      <c r="Q2876">
        <v>1569.43</v>
      </c>
      <c r="R2876">
        <v>2035161</v>
      </c>
      <c r="S2876">
        <v>3194047826.0999999</v>
      </c>
      <c r="T2876">
        <v>85397</v>
      </c>
      <c r="U2876">
        <v>1036140</v>
      </c>
      <c r="V2876">
        <v>50.91</v>
      </c>
      <c r="W2876" s="3">
        <f>StockData[[#This Row],[CLOSE]]-StockData[[#This Row],[PREV. CLOSE]]</f>
        <v>-11.299999999999955</v>
      </c>
      <c r="X2876" s="2">
        <f>IFERROR((StockData[[#This Row],[CLOSE]]-StockData[[#This Row],[PREV. CLOSE]])/StockData[[#This Row],[PREV. CLOSE]],0)</f>
        <v>-7.148731574618811E-3</v>
      </c>
      <c r="Y2876" t="str">
        <f>IF(StockData[[#This Row],[Daily Return %]]&gt;0,"Gain",IF(StockData[[#This Row],[Daily Return %]]&lt;0,"Loss","No Change"))</f>
        <v>Loss</v>
      </c>
    </row>
    <row r="2877" spans="1:25" x14ac:dyDescent="0.3">
      <c r="A2877" s="1">
        <v>45789</v>
      </c>
      <c r="B2877" s="1" t="s">
        <v>2925</v>
      </c>
      <c r="C2877" s="1" t="s">
        <v>119</v>
      </c>
      <c r="D2877">
        <f>MONTH(StockData[[#This Row],[DATE]])</f>
        <v>5</v>
      </c>
      <c r="E2877">
        <v>2025</v>
      </c>
      <c r="F2877" t="s">
        <v>97</v>
      </c>
      <c r="G2877" t="str">
        <f>"Q"&amp;ROUNDUP(StockData[[#This Row],[Month Number]]/3,0)</f>
        <v>Q2</v>
      </c>
      <c r="H2877" s="1" t="s">
        <v>2585</v>
      </c>
      <c r="I2877" s="1" t="s">
        <v>1566</v>
      </c>
      <c r="J2877" t="s">
        <v>30</v>
      </c>
      <c r="K2877">
        <v>1598.8</v>
      </c>
      <c r="L2877">
        <v>1675</v>
      </c>
      <c r="M2877">
        <v>1594</v>
      </c>
      <c r="N2877">
        <v>1569.4</v>
      </c>
      <c r="O2877">
        <v>1663</v>
      </c>
      <c r="P2877">
        <v>1670.3</v>
      </c>
      <c r="Q2877">
        <v>1651.26</v>
      </c>
      <c r="R2877">
        <v>4028207</v>
      </c>
      <c r="S2877">
        <v>6651610416</v>
      </c>
      <c r="T2877">
        <v>133071</v>
      </c>
      <c r="U2877">
        <v>2433966</v>
      </c>
      <c r="V2877">
        <v>60.42</v>
      </c>
      <c r="W2877" s="3">
        <f>StockData[[#This Row],[CLOSE]]-StockData[[#This Row],[PREV. CLOSE]]</f>
        <v>100.89999999999986</v>
      </c>
      <c r="X2877" s="2">
        <f>IFERROR((StockData[[#This Row],[CLOSE]]-StockData[[#This Row],[PREV. CLOSE]])/StockData[[#This Row],[PREV. CLOSE]],0)</f>
        <v>6.4292086147572231E-2</v>
      </c>
      <c r="Y2877" t="str">
        <f>IF(StockData[[#This Row],[Daily Return %]]&gt;0,"Gain",IF(StockData[[#This Row],[Daily Return %]]&lt;0,"Loss","No Change"))</f>
        <v>Gain</v>
      </c>
    </row>
    <row r="2878" spans="1:25" x14ac:dyDescent="0.3">
      <c r="A2878" s="1">
        <v>45790</v>
      </c>
      <c r="B2878" s="1" t="s">
        <v>2926</v>
      </c>
      <c r="C2878" s="1" t="s">
        <v>119</v>
      </c>
      <c r="D2878">
        <f>MONTH(StockData[[#This Row],[DATE]])</f>
        <v>5</v>
      </c>
      <c r="E2878">
        <v>2025</v>
      </c>
      <c r="F2878" t="s">
        <v>97</v>
      </c>
      <c r="G2878" t="str">
        <f>"Q"&amp;ROUNDUP(StockData[[#This Row],[Month Number]]/3,0)</f>
        <v>Q2</v>
      </c>
      <c r="H2878" s="1" t="s">
        <v>2585</v>
      </c>
      <c r="I2878" s="1" t="s">
        <v>1566</v>
      </c>
      <c r="J2878" t="s">
        <v>30</v>
      </c>
      <c r="K2878">
        <v>1685</v>
      </c>
      <c r="L2878">
        <v>1688.1</v>
      </c>
      <c r="M2878">
        <v>1615.2</v>
      </c>
      <c r="N2878">
        <v>1670.3</v>
      </c>
      <c r="O2878">
        <v>1619.9</v>
      </c>
      <c r="P2878">
        <v>1619.6</v>
      </c>
      <c r="Q2878">
        <v>1632.9</v>
      </c>
      <c r="R2878">
        <v>3118470</v>
      </c>
      <c r="S2878">
        <v>5092158125.3000002</v>
      </c>
      <c r="T2878">
        <v>119292</v>
      </c>
      <c r="U2878">
        <v>1726720</v>
      </c>
      <c r="V2878">
        <v>55.37</v>
      </c>
      <c r="W2878" s="3">
        <f>StockData[[#This Row],[CLOSE]]-StockData[[#This Row],[PREV. CLOSE]]</f>
        <v>-50.700000000000045</v>
      </c>
      <c r="X2878" s="2">
        <f>IFERROR((StockData[[#This Row],[CLOSE]]-StockData[[#This Row],[PREV. CLOSE]])/StockData[[#This Row],[PREV. CLOSE]],0)</f>
        <v>-3.0353828653535322E-2</v>
      </c>
      <c r="Y2878" t="str">
        <f>IF(StockData[[#This Row],[Daily Return %]]&gt;0,"Gain",IF(StockData[[#This Row],[Daily Return %]]&lt;0,"Loss","No Change"))</f>
        <v>Loss</v>
      </c>
    </row>
    <row r="2879" spans="1:25" x14ac:dyDescent="0.3">
      <c r="A2879" s="1">
        <v>45791</v>
      </c>
      <c r="B2879" s="1" t="s">
        <v>2927</v>
      </c>
      <c r="C2879" s="1" t="s">
        <v>119</v>
      </c>
      <c r="D2879">
        <f>MONTH(StockData[[#This Row],[DATE]])</f>
        <v>5</v>
      </c>
      <c r="E2879">
        <v>2025</v>
      </c>
      <c r="F2879" t="s">
        <v>97</v>
      </c>
      <c r="G2879" t="str">
        <f>"Q"&amp;ROUNDUP(StockData[[#This Row],[Month Number]]/3,0)</f>
        <v>Q2</v>
      </c>
      <c r="H2879" s="1" t="s">
        <v>2585</v>
      </c>
      <c r="I2879" s="1" t="s">
        <v>1566</v>
      </c>
      <c r="J2879" t="s">
        <v>30</v>
      </c>
      <c r="K2879">
        <v>1630</v>
      </c>
      <c r="L2879">
        <v>1642.3</v>
      </c>
      <c r="M2879">
        <v>1617</v>
      </c>
      <c r="N2879">
        <v>1619.6</v>
      </c>
      <c r="O2879">
        <v>1641.3</v>
      </c>
      <c r="P2879">
        <v>1637.7</v>
      </c>
      <c r="Q2879">
        <v>1632.79</v>
      </c>
      <c r="R2879">
        <v>1569126</v>
      </c>
      <c r="S2879">
        <v>2562050834.0999999</v>
      </c>
      <c r="T2879">
        <v>83272</v>
      </c>
      <c r="U2879">
        <v>806695</v>
      </c>
      <c r="V2879">
        <v>51.41</v>
      </c>
      <c r="W2879" s="3">
        <f>StockData[[#This Row],[CLOSE]]-StockData[[#This Row],[PREV. CLOSE]]</f>
        <v>18.100000000000136</v>
      </c>
      <c r="X2879" s="2">
        <f>IFERROR((StockData[[#This Row],[CLOSE]]-StockData[[#This Row],[PREV. CLOSE]])/StockData[[#This Row],[PREV. CLOSE]],0)</f>
        <v>1.1175598913312013E-2</v>
      </c>
      <c r="Y2879" t="str">
        <f>IF(StockData[[#This Row],[Daily Return %]]&gt;0,"Gain",IF(StockData[[#This Row],[Daily Return %]]&lt;0,"Loss","No Change"))</f>
        <v>Gain</v>
      </c>
    </row>
    <row r="2880" spans="1:25" x14ac:dyDescent="0.3">
      <c r="A2880" s="1">
        <v>45792</v>
      </c>
      <c r="B2880" s="1" t="s">
        <v>2928</v>
      </c>
      <c r="C2880" s="1" t="s">
        <v>119</v>
      </c>
      <c r="D2880">
        <f>MONTH(StockData[[#This Row],[DATE]])</f>
        <v>5</v>
      </c>
      <c r="E2880">
        <v>2025</v>
      </c>
      <c r="F2880" t="s">
        <v>97</v>
      </c>
      <c r="G2880" t="str">
        <f>"Q"&amp;ROUNDUP(StockData[[#This Row],[Month Number]]/3,0)</f>
        <v>Q2</v>
      </c>
      <c r="H2880" s="1" t="s">
        <v>2585</v>
      </c>
      <c r="I2880" s="1" t="s">
        <v>1566</v>
      </c>
      <c r="J2880" t="s">
        <v>30</v>
      </c>
      <c r="K2880">
        <v>1650</v>
      </c>
      <c r="L2880">
        <v>1702.6</v>
      </c>
      <c r="M2880">
        <v>1625</v>
      </c>
      <c r="N2880">
        <v>1637.7</v>
      </c>
      <c r="O2880">
        <v>1692</v>
      </c>
      <c r="P2880">
        <v>1696</v>
      </c>
      <c r="Q2880">
        <v>1671.48</v>
      </c>
      <c r="R2880">
        <v>4961582</v>
      </c>
      <c r="S2880">
        <v>8293207213.5</v>
      </c>
      <c r="T2880">
        <v>184925</v>
      </c>
      <c r="U2880">
        <v>2469090</v>
      </c>
      <c r="V2880">
        <v>49.76</v>
      </c>
      <c r="W2880" s="3">
        <f>StockData[[#This Row],[CLOSE]]-StockData[[#This Row],[PREV. CLOSE]]</f>
        <v>58.299999999999955</v>
      </c>
      <c r="X2880" s="2">
        <f>IFERROR((StockData[[#This Row],[CLOSE]]-StockData[[#This Row],[PREV. CLOSE]])/StockData[[#This Row],[PREV. CLOSE]],0)</f>
        <v>3.5598705501618096E-2</v>
      </c>
      <c r="Y2880" t="str">
        <f>IF(StockData[[#This Row],[Daily Return %]]&gt;0,"Gain",IF(StockData[[#This Row],[Daily Return %]]&lt;0,"Loss","No Change"))</f>
        <v>Gain</v>
      </c>
    </row>
    <row r="2881" spans="1:25" x14ac:dyDescent="0.3">
      <c r="A2881" s="1">
        <v>45793</v>
      </c>
      <c r="B2881" s="1" t="s">
        <v>2929</v>
      </c>
      <c r="C2881" s="1" t="s">
        <v>119</v>
      </c>
      <c r="D2881">
        <f>MONTH(StockData[[#This Row],[DATE]])</f>
        <v>5</v>
      </c>
      <c r="E2881">
        <v>2025</v>
      </c>
      <c r="F2881" t="s">
        <v>97</v>
      </c>
      <c r="G2881" t="str">
        <f>"Q"&amp;ROUNDUP(StockData[[#This Row],[Month Number]]/3,0)</f>
        <v>Q2</v>
      </c>
      <c r="H2881" s="1" t="s">
        <v>2585</v>
      </c>
      <c r="I2881" s="1" t="s">
        <v>1566</v>
      </c>
      <c r="J2881" t="s">
        <v>30</v>
      </c>
      <c r="K2881">
        <v>1691.9</v>
      </c>
      <c r="L2881">
        <v>1693.5</v>
      </c>
      <c r="M2881">
        <v>1658</v>
      </c>
      <c r="N2881">
        <v>1696</v>
      </c>
      <c r="O2881">
        <v>1661</v>
      </c>
      <c r="P2881">
        <v>1659.9</v>
      </c>
      <c r="Q2881">
        <v>1667.09</v>
      </c>
      <c r="R2881">
        <v>2586263</v>
      </c>
      <c r="S2881">
        <v>4311543189.1999998</v>
      </c>
      <c r="T2881">
        <v>99649</v>
      </c>
      <c r="U2881">
        <v>1534279</v>
      </c>
      <c r="V2881">
        <v>59.32</v>
      </c>
      <c r="W2881" s="3">
        <f>StockData[[#This Row],[CLOSE]]-StockData[[#This Row],[PREV. CLOSE]]</f>
        <v>-36.099999999999909</v>
      </c>
      <c r="X2881" s="2">
        <f>IFERROR((StockData[[#This Row],[CLOSE]]-StockData[[#This Row],[PREV. CLOSE]])/StockData[[#This Row],[PREV. CLOSE]],0)</f>
        <v>-2.1285377358490513E-2</v>
      </c>
      <c r="Y2881" t="str">
        <f>IF(StockData[[#This Row],[Daily Return %]]&gt;0,"Gain",IF(StockData[[#This Row],[Daily Return %]]&lt;0,"Loss","No Change"))</f>
        <v>Loss</v>
      </c>
    </row>
    <row r="2882" spans="1:25" x14ac:dyDescent="0.3">
      <c r="A2882" s="1">
        <v>45796</v>
      </c>
      <c r="B2882" s="1" t="s">
        <v>2930</v>
      </c>
      <c r="C2882" s="1" t="s">
        <v>119</v>
      </c>
      <c r="D2882">
        <f>MONTH(StockData[[#This Row],[DATE]])</f>
        <v>5</v>
      </c>
      <c r="E2882">
        <v>2025</v>
      </c>
      <c r="F2882" t="s">
        <v>97</v>
      </c>
      <c r="G2882" t="str">
        <f>"Q"&amp;ROUNDUP(StockData[[#This Row],[Month Number]]/3,0)</f>
        <v>Q2</v>
      </c>
      <c r="H2882" s="1" t="s">
        <v>2585</v>
      </c>
      <c r="I2882" s="1" t="s">
        <v>1566</v>
      </c>
      <c r="J2882" t="s">
        <v>30</v>
      </c>
      <c r="K2882">
        <v>1661</v>
      </c>
      <c r="L2882">
        <v>1664</v>
      </c>
      <c r="M2882">
        <v>1638.1</v>
      </c>
      <c r="N2882">
        <v>1659.9</v>
      </c>
      <c r="O2882">
        <v>1651</v>
      </c>
      <c r="P2882">
        <v>1649.6</v>
      </c>
      <c r="Q2882">
        <v>1648.41</v>
      </c>
      <c r="R2882">
        <v>1642018</v>
      </c>
      <c r="S2882">
        <v>2706723262.1999998</v>
      </c>
      <c r="T2882">
        <v>91252</v>
      </c>
      <c r="U2882">
        <v>924996</v>
      </c>
      <c r="V2882">
        <v>56.33</v>
      </c>
      <c r="W2882" s="3">
        <f>StockData[[#This Row],[CLOSE]]-StockData[[#This Row],[PREV. CLOSE]]</f>
        <v>-10.300000000000182</v>
      </c>
      <c r="X2882" s="2">
        <f>IFERROR((StockData[[#This Row],[CLOSE]]-StockData[[#This Row],[PREV. CLOSE]])/StockData[[#This Row],[PREV. CLOSE]],0)</f>
        <v>-6.2051930839208272E-3</v>
      </c>
      <c r="Y2882" t="str">
        <f>IF(StockData[[#This Row],[Daily Return %]]&gt;0,"Gain",IF(StockData[[#This Row],[Daily Return %]]&lt;0,"Loss","No Change"))</f>
        <v>Loss</v>
      </c>
    </row>
    <row r="2883" spans="1:25" x14ac:dyDescent="0.3">
      <c r="A2883" s="1">
        <v>45797</v>
      </c>
      <c r="B2883" s="1" t="s">
        <v>2931</v>
      </c>
      <c r="C2883" s="1" t="s">
        <v>119</v>
      </c>
      <c r="D2883">
        <f>MONTH(StockData[[#This Row],[DATE]])</f>
        <v>5</v>
      </c>
      <c r="E2883">
        <v>2025</v>
      </c>
      <c r="F2883" t="s">
        <v>97</v>
      </c>
      <c r="G2883" t="str">
        <f>"Q"&amp;ROUNDUP(StockData[[#This Row],[Month Number]]/3,0)</f>
        <v>Q2</v>
      </c>
      <c r="H2883" s="1" t="s">
        <v>2585</v>
      </c>
      <c r="I2883" s="1" t="s">
        <v>1566</v>
      </c>
      <c r="J2883" t="s">
        <v>30</v>
      </c>
      <c r="K2883">
        <v>1660.8</v>
      </c>
      <c r="L2883">
        <v>1666</v>
      </c>
      <c r="M2883">
        <v>1636.4</v>
      </c>
      <c r="N2883">
        <v>1649.6</v>
      </c>
      <c r="O2883">
        <v>1640</v>
      </c>
      <c r="P2883">
        <v>1638.3</v>
      </c>
      <c r="Q2883">
        <v>1645.92</v>
      </c>
      <c r="R2883">
        <v>2421580</v>
      </c>
      <c r="S2883">
        <v>3985723342.6999998</v>
      </c>
      <c r="T2883">
        <v>80612</v>
      </c>
      <c r="U2883">
        <v>1612934</v>
      </c>
      <c r="V2883">
        <v>66.61</v>
      </c>
      <c r="W2883" s="3">
        <f>StockData[[#This Row],[CLOSE]]-StockData[[#This Row],[PREV. CLOSE]]</f>
        <v>-11.299999999999955</v>
      </c>
      <c r="X2883" s="2">
        <f>IFERROR((StockData[[#This Row],[CLOSE]]-StockData[[#This Row],[PREV. CLOSE]])/StockData[[#This Row],[PREV. CLOSE]],0)</f>
        <v>-6.8501454898156856E-3</v>
      </c>
      <c r="Y2883" t="str">
        <f>IF(StockData[[#This Row],[Daily Return %]]&gt;0,"Gain",IF(StockData[[#This Row],[Daily Return %]]&lt;0,"Loss","No Change"))</f>
        <v>Loss</v>
      </c>
    </row>
    <row r="2884" spans="1:25" x14ac:dyDescent="0.3">
      <c r="A2884" s="1">
        <v>45798</v>
      </c>
      <c r="B2884" s="1" t="s">
        <v>2932</v>
      </c>
      <c r="C2884" s="1" t="s">
        <v>119</v>
      </c>
      <c r="D2884">
        <f>MONTH(StockData[[#This Row],[DATE]])</f>
        <v>5</v>
      </c>
      <c r="E2884">
        <v>2025</v>
      </c>
      <c r="F2884" t="s">
        <v>97</v>
      </c>
      <c r="G2884" t="str">
        <f>"Q"&amp;ROUNDUP(StockData[[#This Row],[Month Number]]/3,0)</f>
        <v>Q2</v>
      </c>
      <c r="H2884" s="1" t="s">
        <v>2585</v>
      </c>
      <c r="I2884" s="1" t="s">
        <v>1566</v>
      </c>
      <c r="J2884" t="s">
        <v>30</v>
      </c>
      <c r="K2884">
        <v>1645</v>
      </c>
      <c r="L2884">
        <v>1657.5</v>
      </c>
      <c r="M2884">
        <v>1628.4</v>
      </c>
      <c r="N2884">
        <v>1638.3</v>
      </c>
      <c r="O2884">
        <v>1649</v>
      </c>
      <c r="P2884">
        <v>1652</v>
      </c>
      <c r="Q2884">
        <v>1648.03</v>
      </c>
      <c r="R2884">
        <v>1420835</v>
      </c>
      <c r="S2884">
        <v>2341573076.5</v>
      </c>
      <c r="T2884">
        <v>51082</v>
      </c>
      <c r="U2884">
        <v>859736</v>
      </c>
      <c r="V2884">
        <v>60.51</v>
      </c>
      <c r="W2884" s="3">
        <f>StockData[[#This Row],[CLOSE]]-StockData[[#This Row],[PREV. CLOSE]]</f>
        <v>13.700000000000045</v>
      </c>
      <c r="X2884" s="2">
        <f>IFERROR((StockData[[#This Row],[CLOSE]]-StockData[[#This Row],[PREV. CLOSE]])/StockData[[#This Row],[PREV. CLOSE]],0)</f>
        <v>8.3623268021730118E-3</v>
      </c>
      <c r="Y2884" t="str">
        <f>IF(StockData[[#This Row],[Daily Return %]]&gt;0,"Gain",IF(StockData[[#This Row],[Daily Return %]]&lt;0,"Loss","No Change"))</f>
        <v>Gain</v>
      </c>
    </row>
    <row r="2885" spans="1:25" x14ac:dyDescent="0.3">
      <c r="A2885" s="1">
        <v>45799</v>
      </c>
      <c r="B2885" s="1" t="s">
        <v>2933</v>
      </c>
      <c r="C2885" s="1" t="s">
        <v>119</v>
      </c>
      <c r="D2885">
        <f>MONTH(StockData[[#This Row],[DATE]])</f>
        <v>5</v>
      </c>
      <c r="E2885">
        <v>2025</v>
      </c>
      <c r="F2885" t="s">
        <v>97</v>
      </c>
      <c r="G2885" t="str">
        <f>"Q"&amp;ROUNDUP(StockData[[#This Row],[Month Number]]/3,0)</f>
        <v>Q2</v>
      </c>
      <c r="H2885" s="1" t="s">
        <v>2585</v>
      </c>
      <c r="I2885" s="1" t="s">
        <v>1566</v>
      </c>
      <c r="J2885" t="s">
        <v>30</v>
      </c>
      <c r="K2885">
        <v>1638.4</v>
      </c>
      <c r="L2885">
        <v>1640.7</v>
      </c>
      <c r="M2885">
        <v>1614</v>
      </c>
      <c r="N2885">
        <v>1652</v>
      </c>
      <c r="O2885">
        <v>1640</v>
      </c>
      <c r="P2885">
        <v>1633</v>
      </c>
      <c r="Q2885">
        <v>1629.6</v>
      </c>
      <c r="R2885">
        <v>2202093</v>
      </c>
      <c r="S2885">
        <v>3588534592.5</v>
      </c>
      <c r="T2885">
        <v>87046</v>
      </c>
      <c r="U2885">
        <v>1183194</v>
      </c>
      <c r="V2885">
        <v>53.73</v>
      </c>
      <c r="W2885" s="3">
        <f>StockData[[#This Row],[CLOSE]]-StockData[[#This Row],[PREV. CLOSE]]</f>
        <v>-19</v>
      </c>
      <c r="X2885" s="2">
        <f>IFERROR((StockData[[#This Row],[CLOSE]]-StockData[[#This Row],[PREV. CLOSE]])/StockData[[#This Row],[PREV. CLOSE]],0)</f>
        <v>-1.1501210653753027E-2</v>
      </c>
      <c r="Y2885" t="str">
        <f>IF(StockData[[#This Row],[Daily Return %]]&gt;0,"Gain",IF(StockData[[#This Row],[Daily Return %]]&lt;0,"Loss","No Change"))</f>
        <v>Loss</v>
      </c>
    </row>
    <row r="2886" spans="1:25" x14ac:dyDescent="0.3">
      <c r="A2886" s="1">
        <v>45800</v>
      </c>
      <c r="B2886" s="1" t="s">
        <v>2934</v>
      </c>
      <c r="C2886" s="1" t="s">
        <v>119</v>
      </c>
      <c r="D2886">
        <f>MONTH(StockData[[#This Row],[DATE]])</f>
        <v>5</v>
      </c>
      <c r="E2886">
        <v>2025</v>
      </c>
      <c r="F2886" t="s">
        <v>97</v>
      </c>
      <c r="G2886" t="str">
        <f>"Q"&amp;ROUNDUP(StockData[[#This Row],[Month Number]]/3,0)</f>
        <v>Q2</v>
      </c>
      <c r="H2886" s="1" t="s">
        <v>2585</v>
      </c>
      <c r="I2886" s="1" t="s">
        <v>1566</v>
      </c>
      <c r="J2886" t="s">
        <v>30</v>
      </c>
      <c r="K2886">
        <v>1633</v>
      </c>
      <c r="L2886">
        <v>1670.8</v>
      </c>
      <c r="M2886">
        <v>1622.5</v>
      </c>
      <c r="N2886">
        <v>1633</v>
      </c>
      <c r="O2886">
        <v>1649.5</v>
      </c>
      <c r="P2886">
        <v>1648.2</v>
      </c>
      <c r="Q2886">
        <v>1655.65</v>
      </c>
      <c r="R2886">
        <v>1459454</v>
      </c>
      <c r="S2886">
        <v>2416346063.5999999</v>
      </c>
      <c r="T2886">
        <v>52849</v>
      </c>
      <c r="U2886">
        <v>841321</v>
      </c>
      <c r="V2886">
        <v>57.65</v>
      </c>
      <c r="W2886" s="3">
        <f>StockData[[#This Row],[CLOSE]]-StockData[[#This Row],[PREV. CLOSE]]</f>
        <v>15.200000000000045</v>
      </c>
      <c r="X2886" s="2">
        <f>IFERROR((StockData[[#This Row],[CLOSE]]-StockData[[#This Row],[PREV. CLOSE]])/StockData[[#This Row],[PREV. CLOSE]],0)</f>
        <v>9.3080220453153981E-3</v>
      </c>
      <c r="Y2886" t="str">
        <f>IF(StockData[[#This Row],[Daily Return %]]&gt;0,"Gain",IF(StockData[[#This Row],[Daily Return %]]&lt;0,"Loss","No Change"))</f>
        <v>Gain</v>
      </c>
    </row>
    <row r="2887" spans="1:25" x14ac:dyDescent="0.3">
      <c r="A2887" s="1">
        <v>45803</v>
      </c>
      <c r="B2887" s="1" t="s">
        <v>2935</v>
      </c>
      <c r="C2887" s="1" t="s">
        <v>119</v>
      </c>
      <c r="D2887">
        <f>MONTH(StockData[[#This Row],[DATE]])</f>
        <v>5</v>
      </c>
      <c r="E2887">
        <v>2025</v>
      </c>
      <c r="F2887" t="s">
        <v>97</v>
      </c>
      <c r="G2887" t="str">
        <f>"Q"&amp;ROUNDUP(StockData[[#This Row],[Month Number]]/3,0)</f>
        <v>Q2</v>
      </c>
      <c r="H2887" s="1" t="s">
        <v>2585</v>
      </c>
      <c r="I2887" s="1" t="s">
        <v>1566</v>
      </c>
      <c r="J2887" t="s">
        <v>30</v>
      </c>
      <c r="K2887">
        <v>1652.4</v>
      </c>
      <c r="L2887">
        <v>1675.8</v>
      </c>
      <c r="M2887">
        <v>1645.6</v>
      </c>
      <c r="N2887">
        <v>1648.2</v>
      </c>
      <c r="O2887">
        <v>1673.8</v>
      </c>
      <c r="P2887">
        <v>1673.6</v>
      </c>
      <c r="Q2887">
        <v>1669.56</v>
      </c>
      <c r="R2887">
        <v>1078813</v>
      </c>
      <c r="S2887">
        <v>1801147339.4000001</v>
      </c>
      <c r="T2887">
        <v>46732</v>
      </c>
      <c r="U2887">
        <v>620376</v>
      </c>
      <c r="V2887">
        <v>57.51</v>
      </c>
      <c r="W2887" s="3">
        <f>StockData[[#This Row],[CLOSE]]-StockData[[#This Row],[PREV. CLOSE]]</f>
        <v>25.399999999999864</v>
      </c>
      <c r="X2887" s="2">
        <f>IFERROR((StockData[[#This Row],[CLOSE]]-StockData[[#This Row],[PREV. CLOSE]])/StockData[[#This Row],[PREV. CLOSE]],0)</f>
        <v>1.5410751122436514E-2</v>
      </c>
      <c r="Y2887" t="str">
        <f>IF(StockData[[#This Row],[Daily Return %]]&gt;0,"Gain",IF(StockData[[#This Row],[Daily Return %]]&lt;0,"Loss","No Change"))</f>
        <v>Gain</v>
      </c>
    </row>
    <row r="2888" spans="1:25" x14ac:dyDescent="0.3">
      <c r="A2888" s="1">
        <v>45804</v>
      </c>
      <c r="B2888" s="1" t="s">
        <v>2936</v>
      </c>
      <c r="C2888" s="1" t="s">
        <v>119</v>
      </c>
      <c r="D2888">
        <f>MONTH(StockData[[#This Row],[DATE]])</f>
        <v>5</v>
      </c>
      <c r="E2888">
        <v>2025</v>
      </c>
      <c r="F2888" t="s">
        <v>97</v>
      </c>
      <c r="G2888" t="str">
        <f>"Q"&amp;ROUNDUP(StockData[[#This Row],[Month Number]]/3,0)</f>
        <v>Q2</v>
      </c>
      <c r="H2888" s="1" t="s">
        <v>2585</v>
      </c>
      <c r="I2888" s="1" t="s">
        <v>1566</v>
      </c>
      <c r="J2888" t="s">
        <v>30</v>
      </c>
      <c r="K2888">
        <v>1673.8</v>
      </c>
      <c r="L2888">
        <v>1675.5</v>
      </c>
      <c r="M2888">
        <v>1641.5</v>
      </c>
      <c r="N2888">
        <v>1673.6</v>
      </c>
      <c r="O2888">
        <v>1654.9</v>
      </c>
      <c r="P2888">
        <v>1652.1</v>
      </c>
      <c r="Q2888">
        <v>1654.27</v>
      </c>
      <c r="R2888">
        <v>2740015</v>
      </c>
      <c r="S2888">
        <v>4532722727.3000002</v>
      </c>
      <c r="T2888">
        <v>97349</v>
      </c>
      <c r="U2888">
        <v>1561156</v>
      </c>
      <c r="V2888">
        <v>56.98</v>
      </c>
      <c r="W2888" s="3">
        <f>StockData[[#This Row],[CLOSE]]-StockData[[#This Row],[PREV. CLOSE]]</f>
        <v>-21.5</v>
      </c>
      <c r="X2888" s="2">
        <f>IFERROR((StockData[[#This Row],[CLOSE]]-StockData[[#This Row],[PREV. CLOSE]])/StockData[[#This Row],[PREV. CLOSE]],0)</f>
        <v>-1.2846558317399618E-2</v>
      </c>
      <c r="Y2888" t="str">
        <f>IF(StockData[[#This Row],[Daily Return %]]&gt;0,"Gain",IF(StockData[[#This Row],[Daily Return %]]&lt;0,"Loss","No Change"))</f>
        <v>Loss</v>
      </c>
    </row>
    <row r="2889" spans="1:25" x14ac:dyDescent="0.3">
      <c r="A2889" s="1">
        <v>45805</v>
      </c>
      <c r="B2889" s="1" t="s">
        <v>2937</v>
      </c>
      <c r="C2889" s="1" t="s">
        <v>119</v>
      </c>
      <c r="D2889">
        <f>MONTH(StockData[[#This Row],[DATE]])</f>
        <v>5</v>
      </c>
      <c r="E2889">
        <v>2025</v>
      </c>
      <c r="F2889" t="s">
        <v>97</v>
      </c>
      <c r="G2889" t="str">
        <f>"Q"&amp;ROUNDUP(StockData[[#This Row],[Month Number]]/3,0)</f>
        <v>Q2</v>
      </c>
      <c r="H2889" s="1" t="s">
        <v>2585</v>
      </c>
      <c r="I2889" s="1" t="s">
        <v>1566</v>
      </c>
      <c r="J2889" t="s">
        <v>30</v>
      </c>
      <c r="K2889">
        <v>1664</v>
      </c>
      <c r="L2889">
        <v>1666.8</v>
      </c>
      <c r="M2889">
        <v>1647</v>
      </c>
      <c r="N2889">
        <v>1652.1</v>
      </c>
      <c r="O2889">
        <v>1660</v>
      </c>
      <c r="P2889">
        <v>1657.3</v>
      </c>
      <c r="Q2889">
        <v>1654.59</v>
      </c>
      <c r="R2889">
        <v>1775441</v>
      </c>
      <c r="S2889">
        <v>2937633522.5</v>
      </c>
      <c r="T2889">
        <v>59437</v>
      </c>
      <c r="U2889">
        <v>1096223</v>
      </c>
      <c r="V2889">
        <v>61.74</v>
      </c>
      <c r="W2889" s="3">
        <f>StockData[[#This Row],[CLOSE]]-StockData[[#This Row],[PREV. CLOSE]]</f>
        <v>5.2000000000000455</v>
      </c>
      <c r="X2889" s="2">
        <f>IFERROR((StockData[[#This Row],[CLOSE]]-StockData[[#This Row],[PREV. CLOSE]])/StockData[[#This Row],[PREV. CLOSE]],0)</f>
        <v>3.1475092306761368E-3</v>
      </c>
      <c r="Y2889" t="str">
        <f>IF(StockData[[#This Row],[Daily Return %]]&gt;0,"Gain",IF(StockData[[#This Row],[Daily Return %]]&lt;0,"Loss","No Change"))</f>
        <v>Gain</v>
      </c>
    </row>
    <row r="2890" spans="1:25" x14ac:dyDescent="0.3">
      <c r="A2890" s="1">
        <v>45806</v>
      </c>
      <c r="B2890" s="1" t="s">
        <v>2938</v>
      </c>
      <c r="C2890" s="1" t="s">
        <v>119</v>
      </c>
      <c r="D2890">
        <f>MONTH(StockData[[#This Row],[DATE]])</f>
        <v>5</v>
      </c>
      <c r="E2890">
        <v>2025</v>
      </c>
      <c r="F2890" t="s">
        <v>97</v>
      </c>
      <c r="G2890" t="str">
        <f>"Q"&amp;ROUNDUP(StockData[[#This Row],[Month Number]]/3,0)</f>
        <v>Q2</v>
      </c>
      <c r="H2890" s="1" t="s">
        <v>2585</v>
      </c>
      <c r="I2890" s="1" t="s">
        <v>1566</v>
      </c>
      <c r="J2890" t="s">
        <v>30</v>
      </c>
      <c r="K2890">
        <v>1670</v>
      </c>
      <c r="L2890">
        <v>1675.5</v>
      </c>
      <c r="M2890">
        <v>1655.6</v>
      </c>
      <c r="N2890">
        <v>1657.3</v>
      </c>
      <c r="O2890">
        <v>1665.5</v>
      </c>
      <c r="P2890">
        <v>1664.7</v>
      </c>
      <c r="Q2890">
        <v>1663.36</v>
      </c>
      <c r="R2890">
        <v>2374051</v>
      </c>
      <c r="S2890">
        <v>3948895883.1999998</v>
      </c>
      <c r="T2890">
        <v>81223</v>
      </c>
      <c r="U2890">
        <v>1318367</v>
      </c>
      <c r="V2890">
        <v>55.53</v>
      </c>
      <c r="W2890" s="3">
        <f>StockData[[#This Row],[CLOSE]]-StockData[[#This Row],[PREV. CLOSE]]</f>
        <v>7.4000000000000909</v>
      </c>
      <c r="X2890" s="2">
        <f>IFERROR((StockData[[#This Row],[CLOSE]]-StockData[[#This Row],[PREV. CLOSE]])/StockData[[#This Row],[PREV. CLOSE]],0)</f>
        <v>4.4650938273095341E-3</v>
      </c>
      <c r="Y2890" t="str">
        <f>IF(StockData[[#This Row],[Daily Return %]]&gt;0,"Gain",IF(StockData[[#This Row],[Daily Return %]]&lt;0,"Loss","No Change"))</f>
        <v>Gain</v>
      </c>
    </row>
    <row r="2891" spans="1:25" x14ac:dyDescent="0.3">
      <c r="A2891" s="1">
        <v>45807</v>
      </c>
      <c r="B2891" s="1" t="s">
        <v>2939</v>
      </c>
      <c r="C2891" s="1" t="s">
        <v>119</v>
      </c>
      <c r="D2891">
        <f>MONTH(StockData[[#This Row],[DATE]])</f>
        <v>5</v>
      </c>
      <c r="E2891">
        <v>2025</v>
      </c>
      <c r="F2891" t="s">
        <v>97</v>
      </c>
      <c r="G2891" t="str">
        <f>"Q"&amp;ROUNDUP(StockData[[#This Row],[Month Number]]/3,0)</f>
        <v>Q2</v>
      </c>
      <c r="H2891" s="1" t="s">
        <v>2585</v>
      </c>
      <c r="I2891" s="1" t="s">
        <v>1566</v>
      </c>
      <c r="J2891" t="s">
        <v>30</v>
      </c>
      <c r="K2891">
        <v>1664.7</v>
      </c>
      <c r="L2891">
        <v>1664.7</v>
      </c>
      <c r="M2891">
        <v>1627.3</v>
      </c>
      <c r="N2891">
        <v>1664.7</v>
      </c>
      <c r="O2891">
        <v>1631.5</v>
      </c>
      <c r="P2891">
        <v>1636.6</v>
      </c>
      <c r="Q2891">
        <v>1640.93</v>
      </c>
      <c r="R2891">
        <v>4408910</v>
      </c>
      <c r="S2891">
        <v>7234713454</v>
      </c>
      <c r="T2891">
        <v>100975</v>
      </c>
      <c r="U2891">
        <v>3248094</v>
      </c>
      <c r="V2891">
        <v>73.67</v>
      </c>
      <c r="W2891" s="3">
        <f>StockData[[#This Row],[CLOSE]]-StockData[[#This Row],[PREV. CLOSE]]</f>
        <v>-28.100000000000136</v>
      </c>
      <c r="X2891" s="2">
        <f>IFERROR((StockData[[#This Row],[CLOSE]]-StockData[[#This Row],[PREV. CLOSE]])/StockData[[#This Row],[PREV. CLOSE]],0)</f>
        <v>-1.6879918303598328E-2</v>
      </c>
      <c r="Y2891" t="str">
        <f>IF(StockData[[#This Row],[Daily Return %]]&gt;0,"Gain",IF(StockData[[#This Row],[Daily Return %]]&lt;0,"Loss","No Change"))</f>
        <v>Loss</v>
      </c>
    </row>
    <row r="2892" spans="1:25" x14ac:dyDescent="0.3">
      <c r="A2892" s="1">
        <v>45810</v>
      </c>
      <c r="B2892" s="1" t="s">
        <v>2940</v>
      </c>
      <c r="C2892" s="1" t="s">
        <v>142</v>
      </c>
      <c r="D2892">
        <f>MONTH(StockData[[#This Row],[DATE]])</f>
        <v>6</v>
      </c>
      <c r="E2892">
        <v>2025</v>
      </c>
      <c r="F2892" t="s">
        <v>97</v>
      </c>
      <c r="G2892" t="str">
        <f>"Q"&amp;ROUNDUP(StockData[[#This Row],[Month Number]]/3,0)</f>
        <v>Q2</v>
      </c>
      <c r="H2892" s="1" t="s">
        <v>2585</v>
      </c>
      <c r="I2892" s="1" t="s">
        <v>1566</v>
      </c>
      <c r="J2892" t="s">
        <v>30</v>
      </c>
      <c r="K2892">
        <v>1625.1</v>
      </c>
      <c r="L2892">
        <v>1635.2</v>
      </c>
      <c r="M2892">
        <v>1605.7</v>
      </c>
      <c r="N2892">
        <v>1636.6</v>
      </c>
      <c r="O2892">
        <v>1628</v>
      </c>
      <c r="P2892">
        <v>1631.5</v>
      </c>
      <c r="Q2892">
        <v>1624.66</v>
      </c>
      <c r="R2892">
        <v>1883100</v>
      </c>
      <c r="S2892">
        <v>3059394023.0999999</v>
      </c>
      <c r="T2892">
        <v>87270</v>
      </c>
      <c r="U2892">
        <v>1087043</v>
      </c>
      <c r="V2892">
        <v>57.73</v>
      </c>
      <c r="W2892" s="3">
        <f>StockData[[#This Row],[CLOSE]]-StockData[[#This Row],[PREV. CLOSE]]</f>
        <v>-5.0999999999999091</v>
      </c>
      <c r="X2892" s="2">
        <f>IFERROR((StockData[[#This Row],[CLOSE]]-StockData[[#This Row],[PREV. CLOSE]])/StockData[[#This Row],[PREV. CLOSE]],0)</f>
        <v>-3.1162165464987835E-3</v>
      </c>
      <c r="Y2892" t="str">
        <f>IF(StockData[[#This Row],[Daily Return %]]&gt;0,"Gain",IF(StockData[[#This Row],[Daily Return %]]&lt;0,"Loss","No Change"))</f>
        <v>Loss</v>
      </c>
    </row>
    <row r="2893" spans="1:25" x14ac:dyDescent="0.3">
      <c r="A2893" s="1">
        <v>45811</v>
      </c>
      <c r="B2893" s="1" t="s">
        <v>2941</v>
      </c>
      <c r="C2893" s="1" t="s">
        <v>142</v>
      </c>
      <c r="D2893">
        <f>MONTH(StockData[[#This Row],[DATE]])</f>
        <v>6</v>
      </c>
      <c r="E2893">
        <v>2025</v>
      </c>
      <c r="F2893" t="s">
        <v>97</v>
      </c>
      <c r="G2893" t="str">
        <f>"Q"&amp;ROUNDUP(StockData[[#This Row],[Month Number]]/3,0)</f>
        <v>Q2</v>
      </c>
      <c r="H2893" s="1" t="s">
        <v>2585</v>
      </c>
      <c r="I2893" s="1" t="s">
        <v>1566</v>
      </c>
      <c r="J2893" t="s">
        <v>30</v>
      </c>
      <c r="K2893">
        <v>1646.9</v>
      </c>
      <c r="L2893">
        <v>1651.7</v>
      </c>
      <c r="M2893">
        <v>1617</v>
      </c>
      <c r="N2893">
        <v>1631.5</v>
      </c>
      <c r="O2893">
        <v>1630.5</v>
      </c>
      <c r="P2893">
        <v>1630.4</v>
      </c>
      <c r="Q2893">
        <v>1631.03</v>
      </c>
      <c r="R2893">
        <v>2380133</v>
      </c>
      <c r="S2893">
        <v>3882076505</v>
      </c>
      <c r="T2893">
        <v>117240</v>
      </c>
      <c r="U2893">
        <v>1307867</v>
      </c>
      <c r="V2893">
        <v>54.95</v>
      </c>
      <c r="W2893" s="3">
        <f>StockData[[#This Row],[CLOSE]]-StockData[[#This Row],[PREV. CLOSE]]</f>
        <v>-1.0999999999999091</v>
      </c>
      <c r="X2893" s="2">
        <f>IFERROR((StockData[[#This Row],[CLOSE]]-StockData[[#This Row],[PREV. CLOSE]])/StockData[[#This Row],[PREV. CLOSE]],0)</f>
        <v>-6.7422617223408463E-4</v>
      </c>
      <c r="Y2893" t="str">
        <f>IF(StockData[[#This Row],[Daily Return %]]&gt;0,"Gain",IF(StockData[[#This Row],[Daily Return %]]&lt;0,"Loss","No Change"))</f>
        <v>Loss</v>
      </c>
    </row>
    <row r="2894" spans="1:25" x14ac:dyDescent="0.3">
      <c r="A2894" s="1">
        <v>45812</v>
      </c>
      <c r="B2894" s="1" t="s">
        <v>2942</v>
      </c>
      <c r="C2894" s="1" t="s">
        <v>142</v>
      </c>
      <c r="D2894">
        <f>MONTH(StockData[[#This Row],[DATE]])</f>
        <v>6</v>
      </c>
      <c r="E2894">
        <v>2025</v>
      </c>
      <c r="F2894" t="s">
        <v>97</v>
      </c>
      <c r="G2894" t="str">
        <f>"Q"&amp;ROUNDUP(StockData[[#This Row],[Month Number]]/3,0)</f>
        <v>Q2</v>
      </c>
      <c r="H2894" s="1" t="s">
        <v>2585</v>
      </c>
      <c r="I2894" s="1" t="s">
        <v>1566</v>
      </c>
      <c r="J2894" t="s">
        <v>30</v>
      </c>
      <c r="K2894">
        <v>1631</v>
      </c>
      <c r="L2894">
        <v>1644.6</v>
      </c>
      <c r="M2894">
        <v>1622.2</v>
      </c>
      <c r="N2894">
        <v>1630.4</v>
      </c>
      <c r="O2894">
        <v>1625.4</v>
      </c>
      <c r="P2894">
        <v>1626.1</v>
      </c>
      <c r="Q2894">
        <v>1631.91</v>
      </c>
      <c r="R2894">
        <v>1659720</v>
      </c>
      <c r="S2894">
        <v>2708512287.0999999</v>
      </c>
      <c r="T2894">
        <v>70129</v>
      </c>
      <c r="U2894">
        <v>1202438</v>
      </c>
      <c r="V2894">
        <v>72.45</v>
      </c>
      <c r="W2894" s="3">
        <f>StockData[[#This Row],[CLOSE]]-StockData[[#This Row],[PREV. CLOSE]]</f>
        <v>-4.3000000000001819</v>
      </c>
      <c r="X2894" s="2">
        <f>IFERROR((StockData[[#This Row],[CLOSE]]-StockData[[#This Row],[PREV. CLOSE]])/StockData[[#This Row],[PREV. CLOSE]],0)</f>
        <v>-2.6373895976448611E-3</v>
      </c>
      <c r="Y2894" t="str">
        <f>IF(StockData[[#This Row],[Daily Return %]]&gt;0,"Gain",IF(StockData[[#This Row],[Daily Return %]]&lt;0,"Loss","No Change"))</f>
        <v>Loss</v>
      </c>
    </row>
    <row r="2895" spans="1:25" x14ac:dyDescent="0.3">
      <c r="A2895" s="1">
        <v>45813</v>
      </c>
      <c r="B2895" s="1" t="s">
        <v>2943</v>
      </c>
      <c r="C2895" s="1" t="s">
        <v>142</v>
      </c>
      <c r="D2895">
        <f>MONTH(StockData[[#This Row],[DATE]])</f>
        <v>6</v>
      </c>
      <c r="E2895">
        <v>2025</v>
      </c>
      <c r="F2895" t="s">
        <v>97</v>
      </c>
      <c r="G2895" t="str">
        <f>"Q"&amp;ROUNDUP(StockData[[#This Row],[Month Number]]/3,0)</f>
        <v>Q2</v>
      </c>
      <c r="H2895" s="1" t="s">
        <v>2585</v>
      </c>
      <c r="I2895" s="1" t="s">
        <v>1566</v>
      </c>
      <c r="J2895" t="s">
        <v>30</v>
      </c>
      <c r="K2895">
        <v>1634.9</v>
      </c>
      <c r="L2895">
        <v>1653.9</v>
      </c>
      <c r="M2895">
        <v>1624.6</v>
      </c>
      <c r="N2895">
        <v>1626.1</v>
      </c>
      <c r="O2895">
        <v>1632.3</v>
      </c>
      <c r="P2895">
        <v>1632.4</v>
      </c>
      <c r="Q2895">
        <v>1634.36</v>
      </c>
      <c r="R2895">
        <v>1409322</v>
      </c>
      <c r="S2895">
        <v>2303345799.8000002</v>
      </c>
      <c r="T2895">
        <v>67216</v>
      </c>
      <c r="U2895">
        <v>765287</v>
      </c>
      <c r="V2895">
        <v>54.3</v>
      </c>
      <c r="W2895" s="3">
        <f>StockData[[#This Row],[CLOSE]]-StockData[[#This Row],[PREV. CLOSE]]</f>
        <v>6.3000000000001819</v>
      </c>
      <c r="X2895" s="2">
        <f>IFERROR((StockData[[#This Row],[CLOSE]]-StockData[[#This Row],[PREV. CLOSE]])/StockData[[#This Row],[PREV. CLOSE]],0)</f>
        <v>3.8743004735257254E-3</v>
      </c>
      <c r="Y2895" t="str">
        <f>IF(StockData[[#This Row],[Daily Return %]]&gt;0,"Gain",IF(StockData[[#This Row],[Daily Return %]]&lt;0,"Loss","No Change"))</f>
        <v>Gain</v>
      </c>
    </row>
    <row r="2896" spans="1:25" x14ac:dyDescent="0.3">
      <c r="A2896" s="1">
        <v>45814</v>
      </c>
      <c r="B2896" s="1" t="s">
        <v>2944</v>
      </c>
      <c r="C2896" s="1" t="s">
        <v>142</v>
      </c>
      <c r="D2896">
        <f>MONTH(StockData[[#This Row],[DATE]])</f>
        <v>6</v>
      </c>
      <c r="E2896">
        <v>2025</v>
      </c>
      <c r="F2896" t="s">
        <v>97</v>
      </c>
      <c r="G2896" t="str">
        <f>"Q"&amp;ROUNDUP(StockData[[#This Row],[Month Number]]/3,0)</f>
        <v>Q2</v>
      </c>
      <c r="H2896" s="1" t="s">
        <v>2585</v>
      </c>
      <c r="I2896" s="1" t="s">
        <v>1566</v>
      </c>
      <c r="J2896" t="s">
        <v>30</v>
      </c>
      <c r="K2896">
        <v>1631.2</v>
      </c>
      <c r="L2896">
        <v>1639.8</v>
      </c>
      <c r="M2896">
        <v>1622</v>
      </c>
      <c r="N2896">
        <v>1632.4</v>
      </c>
      <c r="O2896">
        <v>1638</v>
      </c>
      <c r="P2896">
        <v>1637.7</v>
      </c>
      <c r="Q2896">
        <v>1633.47</v>
      </c>
      <c r="R2896">
        <v>1261281</v>
      </c>
      <c r="S2896">
        <v>2060270888.7</v>
      </c>
      <c r="T2896">
        <v>46092</v>
      </c>
      <c r="U2896">
        <v>829485</v>
      </c>
      <c r="V2896">
        <v>65.77</v>
      </c>
      <c r="W2896" s="3">
        <f>StockData[[#This Row],[CLOSE]]-StockData[[#This Row],[PREV. CLOSE]]</f>
        <v>5.2999999999999545</v>
      </c>
      <c r="X2896" s="2">
        <f>IFERROR((StockData[[#This Row],[CLOSE]]-StockData[[#This Row],[PREV. CLOSE]])/StockData[[#This Row],[PREV. CLOSE]],0)</f>
        <v>3.2467532467532188E-3</v>
      </c>
      <c r="Y2896" t="str">
        <f>IF(StockData[[#This Row],[Daily Return %]]&gt;0,"Gain",IF(StockData[[#This Row],[Daily Return %]]&lt;0,"Loss","No Change"))</f>
        <v>Gain</v>
      </c>
    </row>
    <row r="2897" spans="1:25" x14ac:dyDescent="0.3">
      <c r="A2897" s="1">
        <v>45817</v>
      </c>
      <c r="B2897" s="1" t="s">
        <v>2945</v>
      </c>
      <c r="C2897" s="1" t="s">
        <v>142</v>
      </c>
      <c r="D2897">
        <f>MONTH(StockData[[#This Row],[DATE]])</f>
        <v>6</v>
      </c>
      <c r="E2897">
        <v>2025</v>
      </c>
      <c r="F2897" t="s">
        <v>97</v>
      </c>
      <c r="G2897" t="str">
        <f>"Q"&amp;ROUNDUP(StockData[[#This Row],[Month Number]]/3,0)</f>
        <v>Q2</v>
      </c>
      <c r="H2897" s="1" t="s">
        <v>2585</v>
      </c>
      <c r="I2897" s="1" t="s">
        <v>1566</v>
      </c>
      <c r="J2897" t="s">
        <v>30</v>
      </c>
      <c r="K2897">
        <v>1648</v>
      </c>
      <c r="L2897">
        <v>1658</v>
      </c>
      <c r="M2897">
        <v>1639</v>
      </c>
      <c r="N2897">
        <v>1637.7</v>
      </c>
      <c r="O2897">
        <v>1648.5</v>
      </c>
      <c r="P2897">
        <v>1648.3</v>
      </c>
      <c r="Q2897">
        <v>1650.6</v>
      </c>
      <c r="R2897">
        <v>1299786</v>
      </c>
      <c r="S2897">
        <v>2145421805</v>
      </c>
      <c r="T2897">
        <v>78967</v>
      </c>
      <c r="U2897">
        <v>889322</v>
      </c>
      <c r="V2897">
        <v>68.42</v>
      </c>
      <c r="W2897" s="3">
        <f>StockData[[#This Row],[CLOSE]]-StockData[[#This Row],[PREV. CLOSE]]</f>
        <v>10.599999999999909</v>
      </c>
      <c r="X2897" s="2">
        <f>IFERROR((StockData[[#This Row],[CLOSE]]-StockData[[#This Row],[PREV. CLOSE]])/StockData[[#This Row],[PREV. CLOSE]],0)</f>
        <v>6.4724919093850572E-3</v>
      </c>
      <c r="Y2897" t="str">
        <f>IF(StockData[[#This Row],[Daily Return %]]&gt;0,"Gain",IF(StockData[[#This Row],[Daily Return %]]&lt;0,"Loss","No Change"))</f>
        <v>Gain</v>
      </c>
    </row>
    <row r="2898" spans="1:25" x14ac:dyDescent="0.3">
      <c r="A2898" s="1">
        <v>45818</v>
      </c>
      <c r="B2898" s="1" t="s">
        <v>2946</v>
      </c>
      <c r="C2898" s="1" t="s">
        <v>142</v>
      </c>
      <c r="D2898">
        <f>MONTH(StockData[[#This Row],[DATE]])</f>
        <v>6</v>
      </c>
      <c r="E2898">
        <v>2025</v>
      </c>
      <c r="F2898" t="s">
        <v>97</v>
      </c>
      <c r="G2898" t="str">
        <f>"Q"&amp;ROUNDUP(StockData[[#This Row],[Month Number]]/3,0)</f>
        <v>Q2</v>
      </c>
      <c r="H2898" s="1" t="s">
        <v>2585</v>
      </c>
      <c r="I2898" s="1" t="s">
        <v>1566</v>
      </c>
      <c r="J2898" t="s">
        <v>30</v>
      </c>
      <c r="K2898">
        <v>1653.3</v>
      </c>
      <c r="L2898">
        <v>1684.9</v>
      </c>
      <c r="M2898">
        <v>1649</v>
      </c>
      <c r="N2898">
        <v>1648.3</v>
      </c>
      <c r="O2898">
        <v>1670.7</v>
      </c>
      <c r="P2898">
        <v>1668.1</v>
      </c>
      <c r="Q2898">
        <v>1671.68</v>
      </c>
      <c r="R2898">
        <v>3055223</v>
      </c>
      <c r="S2898">
        <v>5107346354.5</v>
      </c>
      <c r="T2898">
        <v>117723</v>
      </c>
      <c r="U2898">
        <v>1631493</v>
      </c>
      <c r="V2898">
        <v>53.4</v>
      </c>
      <c r="W2898" s="3">
        <f>StockData[[#This Row],[CLOSE]]-StockData[[#This Row],[PREV. CLOSE]]</f>
        <v>19.799999999999955</v>
      </c>
      <c r="X2898" s="2">
        <f>IFERROR((StockData[[#This Row],[CLOSE]]-StockData[[#This Row],[PREV. CLOSE]])/StockData[[#This Row],[PREV. CLOSE]],0)</f>
        <v>1.2012376387793457E-2</v>
      </c>
      <c r="Y2898" t="str">
        <f>IF(StockData[[#This Row],[Daily Return %]]&gt;0,"Gain",IF(StockData[[#This Row],[Daily Return %]]&lt;0,"Loss","No Change"))</f>
        <v>Gain</v>
      </c>
    </row>
    <row r="2899" spans="1:25" x14ac:dyDescent="0.3">
      <c r="A2899" s="1">
        <v>45819</v>
      </c>
      <c r="B2899" s="1" t="s">
        <v>2947</v>
      </c>
      <c r="C2899" s="1" t="s">
        <v>142</v>
      </c>
      <c r="D2899">
        <f>MONTH(StockData[[#This Row],[DATE]])</f>
        <v>6</v>
      </c>
      <c r="E2899">
        <v>2025</v>
      </c>
      <c r="F2899" t="s">
        <v>97</v>
      </c>
      <c r="G2899" t="str">
        <f>"Q"&amp;ROUNDUP(StockData[[#This Row],[Month Number]]/3,0)</f>
        <v>Q2</v>
      </c>
      <c r="H2899" s="1" t="s">
        <v>2585</v>
      </c>
      <c r="I2899" s="1" t="s">
        <v>1566</v>
      </c>
      <c r="J2899" t="s">
        <v>30</v>
      </c>
      <c r="K2899">
        <v>1676</v>
      </c>
      <c r="L2899">
        <v>1725.4</v>
      </c>
      <c r="M2899">
        <v>1666</v>
      </c>
      <c r="N2899">
        <v>1668.1</v>
      </c>
      <c r="O2899">
        <v>1721.3</v>
      </c>
      <c r="P2899">
        <v>1721.9</v>
      </c>
      <c r="Q2899">
        <v>1707.99</v>
      </c>
      <c r="R2899">
        <v>5085821</v>
      </c>
      <c r="S2899">
        <v>8686517262.7000008</v>
      </c>
      <c r="T2899">
        <v>151276</v>
      </c>
      <c r="U2899">
        <v>3222725</v>
      </c>
      <c r="V2899">
        <v>63.37</v>
      </c>
      <c r="W2899" s="3">
        <f>StockData[[#This Row],[CLOSE]]-StockData[[#This Row],[PREV. CLOSE]]</f>
        <v>53.800000000000182</v>
      </c>
      <c r="X2899" s="2">
        <f>IFERROR((StockData[[#This Row],[CLOSE]]-StockData[[#This Row],[PREV. CLOSE]])/StockData[[#This Row],[PREV. CLOSE]],0)</f>
        <v>3.2252263053773864E-2</v>
      </c>
      <c r="Y2899" t="str">
        <f>IF(StockData[[#This Row],[Daily Return %]]&gt;0,"Gain",IF(StockData[[#This Row],[Daily Return %]]&lt;0,"Loss","No Change"))</f>
        <v>Gain</v>
      </c>
    </row>
    <row r="2900" spans="1:25" x14ac:dyDescent="0.3">
      <c r="A2900" s="1">
        <v>45820</v>
      </c>
      <c r="B2900" s="1" t="s">
        <v>2948</v>
      </c>
      <c r="C2900" s="1" t="s">
        <v>142</v>
      </c>
      <c r="D2900">
        <f>MONTH(StockData[[#This Row],[DATE]])</f>
        <v>6</v>
      </c>
      <c r="E2900">
        <v>2025</v>
      </c>
      <c r="F2900" t="s">
        <v>97</v>
      </c>
      <c r="G2900" t="str">
        <f>"Q"&amp;ROUNDUP(StockData[[#This Row],[Month Number]]/3,0)</f>
        <v>Q2</v>
      </c>
      <c r="H2900" s="1" t="s">
        <v>2585</v>
      </c>
      <c r="I2900" s="1" t="s">
        <v>1566</v>
      </c>
      <c r="J2900" t="s">
        <v>30</v>
      </c>
      <c r="K2900">
        <v>1725</v>
      </c>
      <c r="L2900">
        <v>1726</v>
      </c>
      <c r="M2900">
        <v>1695</v>
      </c>
      <c r="N2900">
        <v>1721.9</v>
      </c>
      <c r="O2900">
        <v>1702.4</v>
      </c>
      <c r="P2900">
        <v>1701.2</v>
      </c>
      <c r="Q2900">
        <v>1706.01</v>
      </c>
      <c r="R2900">
        <v>3607962</v>
      </c>
      <c r="S2900">
        <v>6155229559.8999996</v>
      </c>
      <c r="T2900">
        <v>139910</v>
      </c>
      <c r="U2900">
        <v>1784690</v>
      </c>
      <c r="V2900">
        <v>49.47</v>
      </c>
      <c r="W2900" s="3">
        <f>StockData[[#This Row],[CLOSE]]-StockData[[#This Row],[PREV. CLOSE]]</f>
        <v>-20.700000000000045</v>
      </c>
      <c r="X2900" s="2">
        <f>IFERROR((StockData[[#This Row],[CLOSE]]-StockData[[#This Row],[PREV. CLOSE]])/StockData[[#This Row],[PREV. CLOSE]],0)</f>
        <v>-1.2021604042046602E-2</v>
      </c>
      <c r="Y2900" t="str">
        <f>IF(StockData[[#This Row],[Daily Return %]]&gt;0,"Gain",IF(StockData[[#This Row],[Daily Return %]]&lt;0,"Loss","No Change"))</f>
        <v>Loss</v>
      </c>
    </row>
    <row r="2901" spans="1:25" x14ac:dyDescent="0.3">
      <c r="A2901" s="1">
        <v>45821</v>
      </c>
      <c r="B2901" s="1" t="s">
        <v>2949</v>
      </c>
      <c r="C2901" s="1" t="s">
        <v>142</v>
      </c>
      <c r="D2901">
        <f>MONTH(StockData[[#This Row],[DATE]])</f>
        <v>6</v>
      </c>
      <c r="E2901">
        <v>2025</v>
      </c>
      <c r="F2901" t="s">
        <v>97</v>
      </c>
      <c r="G2901" t="str">
        <f>"Q"&amp;ROUNDUP(StockData[[#This Row],[Month Number]]/3,0)</f>
        <v>Q2</v>
      </c>
      <c r="H2901" s="1" t="s">
        <v>2585</v>
      </c>
      <c r="I2901" s="1" t="s">
        <v>1566</v>
      </c>
      <c r="J2901" t="s">
        <v>30</v>
      </c>
      <c r="K2901">
        <v>1666</v>
      </c>
      <c r="L2901">
        <v>1711</v>
      </c>
      <c r="M2901">
        <v>1664.6</v>
      </c>
      <c r="N2901">
        <v>1701.2</v>
      </c>
      <c r="O2901">
        <v>1697.4</v>
      </c>
      <c r="P2901">
        <v>1695.3</v>
      </c>
      <c r="Q2901">
        <v>1693.86</v>
      </c>
      <c r="R2901">
        <v>1988422</v>
      </c>
      <c r="S2901">
        <v>3368100354.5</v>
      </c>
      <c r="T2901">
        <v>73815</v>
      </c>
      <c r="U2901">
        <v>1077659</v>
      </c>
      <c r="V2901">
        <v>54.2</v>
      </c>
      <c r="W2901" s="3">
        <f>StockData[[#This Row],[CLOSE]]-StockData[[#This Row],[PREV. CLOSE]]</f>
        <v>-5.9000000000000909</v>
      </c>
      <c r="X2901" s="2">
        <f>IFERROR((StockData[[#This Row],[CLOSE]]-StockData[[#This Row],[PREV. CLOSE]])/StockData[[#This Row],[PREV. CLOSE]],0)</f>
        <v>-3.4681401363743773E-3</v>
      </c>
      <c r="Y2901" t="str">
        <f>IF(StockData[[#This Row],[Daily Return %]]&gt;0,"Gain",IF(StockData[[#This Row],[Daily Return %]]&lt;0,"Loss","No Change"))</f>
        <v>Loss</v>
      </c>
    </row>
    <row r="2902" spans="1:25" x14ac:dyDescent="0.3">
      <c r="A2902" s="1">
        <v>45824</v>
      </c>
      <c r="B2902" s="1" t="s">
        <v>2950</v>
      </c>
      <c r="C2902" s="1" t="s">
        <v>142</v>
      </c>
      <c r="D2902">
        <f>MONTH(StockData[[#This Row],[DATE]])</f>
        <v>6</v>
      </c>
      <c r="E2902">
        <v>2025</v>
      </c>
      <c r="F2902" t="s">
        <v>97</v>
      </c>
      <c r="G2902" t="str">
        <f>"Q"&amp;ROUNDUP(StockData[[#This Row],[Month Number]]/3,0)</f>
        <v>Q2</v>
      </c>
      <c r="H2902" s="1" t="s">
        <v>2585</v>
      </c>
      <c r="I2902" s="1" t="s">
        <v>1566</v>
      </c>
      <c r="J2902" t="s">
        <v>30</v>
      </c>
      <c r="K2902">
        <v>1692</v>
      </c>
      <c r="L2902">
        <v>1729.4</v>
      </c>
      <c r="M2902">
        <v>1683.4</v>
      </c>
      <c r="N2902">
        <v>1695.3</v>
      </c>
      <c r="O2902">
        <v>1722</v>
      </c>
      <c r="P2902">
        <v>1723</v>
      </c>
      <c r="Q2902">
        <v>1719.53</v>
      </c>
      <c r="R2902">
        <v>2116100</v>
      </c>
      <c r="S2902">
        <v>3638696112.5</v>
      </c>
      <c r="T2902">
        <v>80549</v>
      </c>
      <c r="U2902">
        <v>1205922</v>
      </c>
      <c r="V2902">
        <v>56.99</v>
      </c>
      <c r="W2902" s="3">
        <f>StockData[[#This Row],[CLOSE]]-StockData[[#This Row],[PREV. CLOSE]]</f>
        <v>27.700000000000045</v>
      </c>
      <c r="X2902" s="2">
        <f>IFERROR((StockData[[#This Row],[CLOSE]]-StockData[[#This Row],[PREV. CLOSE]])/StockData[[#This Row],[PREV. CLOSE]],0)</f>
        <v>1.633929098094735E-2</v>
      </c>
      <c r="Y2902" t="str">
        <f>IF(StockData[[#This Row],[Daily Return %]]&gt;0,"Gain",IF(StockData[[#This Row],[Daily Return %]]&lt;0,"Loss","No Change"))</f>
        <v>Gain</v>
      </c>
    </row>
    <row r="2903" spans="1:25" x14ac:dyDescent="0.3">
      <c r="A2903" s="1">
        <v>45825</v>
      </c>
      <c r="B2903" s="1" t="s">
        <v>2951</v>
      </c>
      <c r="C2903" s="1" t="s">
        <v>142</v>
      </c>
      <c r="D2903">
        <f>MONTH(StockData[[#This Row],[DATE]])</f>
        <v>6</v>
      </c>
      <c r="E2903">
        <v>2025</v>
      </c>
      <c r="F2903" t="s">
        <v>97</v>
      </c>
      <c r="G2903" t="str">
        <f>"Q"&amp;ROUNDUP(StockData[[#This Row],[Month Number]]/3,0)</f>
        <v>Q2</v>
      </c>
      <c r="H2903" s="1" t="s">
        <v>2585</v>
      </c>
      <c r="I2903" s="1" t="s">
        <v>1566</v>
      </c>
      <c r="J2903" t="s">
        <v>30</v>
      </c>
      <c r="K2903">
        <v>1728</v>
      </c>
      <c r="L2903">
        <v>1738.8</v>
      </c>
      <c r="M2903">
        <v>1720</v>
      </c>
      <c r="N2903">
        <v>1723</v>
      </c>
      <c r="O2903">
        <v>1728</v>
      </c>
      <c r="P2903">
        <v>1729.6</v>
      </c>
      <c r="Q2903">
        <v>1731.35</v>
      </c>
      <c r="R2903">
        <v>1777245</v>
      </c>
      <c r="S2903">
        <v>3077026497.5</v>
      </c>
      <c r="T2903">
        <v>89362</v>
      </c>
      <c r="U2903">
        <v>950192</v>
      </c>
      <c r="V2903">
        <v>53.46</v>
      </c>
      <c r="W2903" s="3">
        <f>StockData[[#This Row],[CLOSE]]-StockData[[#This Row],[PREV. CLOSE]]</f>
        <v>6.5999999999999091</v>
      </c>
      <c r="X2903" s="2">
        <f>IFERROR((StockData[[#This Row],[CLOSE]]-StockData[[#This Row],[PREV. CLOSE]])/StockData[[#This Row],[PREV. CLOSE]],0)</f>
        <v>3.8305281485780085E-3</v>
      </c>
      <c r="Y2903" t="str">
        <f>IF(StockData[[#This Row],[Daily Return %]]&gt;0,"Gain",IF(StockData[[#This Row],[Daily Return %]]&lt;0,"Loss","No Change"))</f>
        <v>Gain</v>
      </c>
    </row>
    <row r="2904" spans="1:25" x14ac:dyDescent="0.3">
      <c r="A2904" s="1">
        <v>45826</v>
      </c>
      <c r="B2904" s="1" t="s">
        <v>2952</v>
      </c>
      <c r="C2904" s="1" t="s">
        <v>142</v>
      </c>
      <c r="D2904">
        <f>MONTH(StockData[[#This Row],[DATE]])</f>
        <v>6</v>
      </c>
      <c r="E2904">
        <v>2025</v>
      </c>
      <c r="F2904" t="s">
        <v>97</v>
      </c>
      <c r="G2904" t="str">
        <f>"Q"&amp;ROUNDUP(StockData[[#This Row],[Month Number]]/3,0)</f>
        <v>Q2</v>
      </c>
      <c r="H2904" s="1" t="s">
        <v>2585</v>
      </c>
      <c r="I2904" s="1" t="s">
        <v>1566</v>
      </c>
      <c r="J2904" t="s">
        <v>30</v>
      </c>
      <c r="K2904">
        <v>1727.9</v>
      </c>
      <c r="L2904">
        <v>1745</v>
      </c>
      <c r="M2904">
        <v>1710</v>
      </c>
      <c r="N2904">
        <v>1729.6</v>
      </c>
      <c r="O2904">
        <v>1719.7</v>
      </c>
      <c r="P2904">
        <v>1715.9</v>
      </c>
      <c r="Q2904">
        <v>1720.55</v>
      </c>
      <c r="R2904">
        <v>1794428</v>
      </c>
      <c r="S2904">
        <v>3087397101</v>
      </c>
      <c r="T2904">
        <v>73006</v>
      </c>
      <c r="U2904">
        <v>978447</v>
      </c>
      <c r="V2904">
        <v>54.53</v>
      </c>
      <c r="W2904" s="3">
        <f>StockData[[#This Row],[CLOSE]]-StockData[[#This Row],[PREV. CLOSE]]</f>
        <v>-13.699999999999818</v>
      </c>
      <c r="X2904" s="2">
        <f>IFERROR((StockData[[#This Row],[CLOSE]]-StockData[[#This Row],[PREV. CLOSE]])/StockData[[#This Row],[PREV. CLOSE]],0)</f>
        <v>-7.9209065679924952E-3</v>
      </c>
      <c r="Y2904" t="str">
        <f>IF(StockData[[#This Row],[Daily Return %]]&gt;0,"Gain",IF(StockData[[#This Row],[Daily Return %]]&lt;0,"Loss","No Change"))</f>
        <v>Loss</v>
      </c>
    </row>
    <row r="2905" spans="1:25" x14ac:dyDescent="0.3">
      <c r="A2905" s="1">
        <v>45827</v>
      </c>
      <c r="B2905" s="1" t="s">
        <v>2953</v>
      </c>
      <c r="C2905" s="1" t="s">
        <v>142</v>
      </c>
      <c r="D2905">
        <f>MONTH(StockData[[#This Row],[DATE]])</f>
        <v>6</v>
      </c>
      <c r="E2905">
        <v>2025</v>
      </c>
      <c r="F2905" t="s">
        <v>97</v>
      </c>
      <c r="G2905" t="str">
        <f>"Q"&amp;ROUNDUP(StockData[[#This Row],[Month Number]]/3,0)</f>
        <v>Q2</v>
      </c>
      <c r="H2905" s="1" t="s">
        <v>2585</v>
      </c>
      <c r="I2905" s="1" t="s">
        <v>1566</v>
      </c>
      <c r="J2905" t="s">
        <v>30</v>
      </c>
      <c r="K2905">
        <v>1719.7</v>
      </c>
      <c r="L2905">
        <v>1719.7</v>
      </c>
      <c r="M2905">
        <v>1697.2</v>
      </c>
      <c r="N2905">
        <v>1715.9</v>
      </c>
      <c r="O2905">
        <v>1706.8</v>
      </c>
      <c r="P2905">
        <v>1713.9</v>
      </c>
      <c r="Q2905">
        <v>1707.25</v>
      </c>
      <c r="R2905">
        <v>2514527</v>
      </c>
      <c r="S2905">
        <v>4292931949</v>
      </c>
      <c r="T2905">
        <v>110611</v>
      </c>
      <c r="U2905">
        <v>1409660</v>
      </c>
      <c r="V2905">
        <v>56.06</v>
      </c>
      <c r="W2905" s="3">
        <f>StockData[[#This Row],[CLOSE]]-StockData[[#This Row],[PREV. CLOSE]]</f>
        <v>-2</v>
      </c>
      <c r="X2905" s="2">
        <f>IFERROR((StockData[[#This Row],[CLOSE]]-StockData[[#This Row],[PREV. CLOSE]])/StockData[[#This Row],[PREV. CLOSE]],0)</f>
        <v>-1.1655690891077567E-3</v>
      </c>
      <c r="Y2905" t="str">
        <f>IF(StockData[[#This Row],[Daily Return %]]&gt;0,"Gain",IF(StockData[[#This Row],[Daily Return %]]&lt;0,"Loss","No Change"))</f>
        <v>Loss</v>
      </c>
    </row>
    <row r="2906" spans="1:25" x14ac:dyDescent="0.3">
      <c r="A2906" s="1">
        <v>45828</v>
      </c>
      <c r="B2906" s="1" t="s">
        <v>2954</v>
      </c>
      <c r="C2906" s="1" t="s">
        <v>142</v>
      </c>
      <c r="D2906">
        <f>MONTH(StockData[[#This Row],[DATE]])</f>
        <v>6</v>
      </c>
      <c r="E2906">
        <v>2025</v>
      </c>
      <c r="F2906" t="s">
        <v>97</v>
      </c>
      <c r="G2906" t="str">
        <f>"Q"&amp;ROUNDUP(StockData[[#This Row],[Month Number]]/3,0)</f>
        <v>Q2</v>
      </c>
      <c r="H2906" s="1" t="s">
        <v>2585</v>
      </c>
      <c r="I2906" s="1" t="s">
        <v>1566</v>
      </c>
      <c r="J2906" t="s">
        <v>30</v>
      </c>
      <c r="K2906">
        <v>1713.9</v>
      </c>
      <c r="L2906">
        <v>1742.6</v>
      </c>
      <c r="M2906">
        <v>1709.1</v>
      </c>
      <c r="N2906">
        <v>1713.9</v>
      </c>
      <c r="O2906">
        <v>1736.9</v>
      </c>
      <c r="P2906">
        <v>1739.9</v>
      </c>
      <c r="Q2906">
        <v>1735.97</v>
      </c>
      <c r="R2906">
        <v>2719770</v>
      </c>
      <c r="S2906">
        <v>4721430011.8000002</v>
      </c>
      <c r="T2906">
        <v>77792</v>
      </c>
      <c r="U2906">
        <v>1973494</v>
      </c>
      <c r="V2906">
        <v>72.56</v>
      </c>
      <c r="W2906" s="3">
        <f>StockData[[#This Row],[CLOSE]]-StockData[[#This Row],[PREV. CLOSE]]</f>
        <v>26</v>
      </c>
      <c r="X2906" s="2">
        <f>IFERROR((StockData[[#This Row],[CLOSE]]-StockData[[#This Row],[PREV. CLOSE]])/StockData[[#This Row],[PREV. CLOSE]],0)</f>
        <v>1.5170079934651963E-2</v>
      </c>
      <c r="Y2906" t="str">
        <f>IF(StockData[[#This Row],[Daily Return %]]&gt;0,"Gain",IF(StockData[[#This Row],[Daily Return %]]&lt;0,"Loss","No Change"))</f>
        <v>Gain</v>
      </c>
    </row>
    <row r="2907" spans="1:25" x14ac:dyDescent="0.3">
      <c r="A2907" s="1">
        <v>45831</v>
      </c>
      <c r="B2907" s="1" t="s">
        <v>2955</v>
      </c>
      <c r="C2907" s="1" t="s">
        <v>142</v>
      </c>
      <c r="D2907">
        <f>MONTH(StockData[[#This Row],[DATE]])</f>
        <v>6</v>
      </c>
      <c r="E2907">
        <v>2025</v>
      </c>
      <c r="F2907" t="s">
        <v>97</v>
      </c>
      <c r="G2907" t="str">
        <f>"Q"&amp;ROUNDUP(StockData[[#This Row],[Month Number]]/3,0)</f>
        <v>Q2</v>
      </c>
      <c r="H2907" s="1" t="s">
        <v>2585</v>
      </c>
      <c r="I2907" s="1" t="s">
        <v>1566</v>
      </c>
      <c r="J2907" t="s">
        <v>30</v>
      </c>
      <c r="K2907">
        <v>1729.2</v>
      </c>
      <c r="L2907">
        <v>1729.8</v>
      </c>
      <c r="M2907">
        <v>1699.2</v>
      </c>
      <c r="N2907">
        <v>1739.9</v>
      </c>
      <c r="O2907">
        <v>1699.9</v>
      </c>
      <c r="P2907">
        <v>1703.2</v>
      </c>
      <c r="Q2907">
        <v>1709.85</v>
      </c>
      <c r="R2907">
        <v>2221446</v>
      </c>
      <c r="S2907">
        <v>3798348110</v>
      </c>
      <c r="T2907">
        <v>78517</v>
      </c>
      <c r="U2907">
        <v>1374480</v>
      </c>
      <c r="V2907">
        <v>61.87</v>
      </c>
      <c r="W2907" s="3">
        <f>StockData[[#This Row],[CLOSE]]-StockData[[#This Row],[PREV. CLOSE]]</f>
        <v>-36.700000000000045</v>
      </c>
      <c r="X2907" s="2">
        <f>IFERROR((StockData[[#This Row],[CLOSE]]-StockData[[#This Row],[PREV. CLOSE]])/StockData[[#This Row],[PREV. CLOSE]],0)</f>
        <v>-2.1093166273923814E-2</v>
      </c>
      <c r="Y2907" t="str">
        <f>IF(StockData[[#This Row],[Daily Return %]]&gt;0,"Gain",IF(StockData[[#This Row],[Daily Return %]]&lt;0,"Loss","No Change"))</f>
        <v>Loss</v>
      </c>
    </row>
    <row r="2908" spans="1:25" x14ac:dyDescent="0.3">
      <c r="A2908" s="1">
        <v>45832</v>
      </c>
      <c r="B2908" s="1" t="s">
        <v>2956</v>
      </c>
      <c r="C2908" s="1" t="s">
        <v>142</v>
      </c>
      <c r="D2908">
        <f>MONTH(StockData[[#This Row],[DATE]])</f>
        <v>6</v>
      </c>
      <c r="E2908">
        <v>2025</v>
      </c>
      <c r="F2908" t="s">
        <v>97</v>
      </c>
      <c r="G2908" t="str">
        <f>"Q"&amp;ROUNDUP(StockData[[#This Row],[Month Number]]/3,0)</f>
        <v>Q2</v>
      </c>
      <c r="H2908" s="1" t="s">
        <v>2585</v>
      </c>
      <c r="I2908" s="1" t="s">
        <v>1566</v>
      </c>
      <c r="J2908" t="s">
        <v>30</v>
      </c>
      <c r="K2908">
        <v>1719.9</v>
      </c>
      <c r="L2908">
        <v>1732.6</v>
      </c>
      <c r="M2908">
        <v>1689.2</v>
      </c>
      <c r="N2908">
        <v>1703.2</v>
      </c>
      <c r="O2908">
        <v>1691</v>
      </c>
      <c r="P2908">
        <v>1691.8</v>
      </c>
      <c r="Q2908">
        <v>1704.45</v>
      </c>
      <c r="R2908">
        <v>3601071</v>
      </c>
      <c r="S2908">
        <v>6137832585.5</v>
      </c>
      <c r="T2908">
        <v>131869</v>
      </c>
      <c r="U2908">
        <v>2221730</v>
      </c>
      <c r="V2908">
        <v>61.7</v>
      </c>
      <c r="W2908" s="3">
        <f>StockData[[#This Row],[CLOSE]]-StockData[[#This Row],[PREV. CLOSE]]</f>
        <v>-11.400000000000091</v>
      </c>
      <c r="X2908" s="2">
        <f>IFERROR((StockData[[#This Row],[CLOSE]]-StockData[[#This Row],[PREV. CLOSE]])/StockData[[#This Row],[PREV. CLOSE]],0)</f>
        <v>-6.6932832315641675E-3</v>
      </c>
      <c r="Y2908" t="str">
        <f>IF(StockData[[#This Row],[Daily Return %]]&gt;0,"Gain",IF(StockData[[#This Row],[Daily Return %]]&lt;0,"Loss","No Change"))</f>
        <v>Loss</v>
      </c>
    </row>
    <row r="2909" spans="1:25" x14ac:dyDescent="0.3">
      <c r="A2909" s="1">
        <v>45833</v>
      </c>
      <c r="B2909" s="1" t="s">
        <v>2957</v>
      </c>
      <c r="C2909" s="1" t="s">
        <v>142</v>
      </c>
      <c r="D2909">
        <f>MONTH(StockData[[#This Row],[DATE]])</f>
        <v>6</v>
      </c>
      <c r="E2909">
        <v>2025</v>
      </c>
      <c r="F2909" t="s">
        <v>97</v>
      </c>
      <c r="G2909" t="str">
        <f>"Q"&amp;ROUNDUP(StockData[[#This Row],[Month Number]]/3,0)</f>
        <v>Q2</v>
      </c>
      <c r="H2909" s="1" t="s">
        <v>2585</v>
      </c>
      <c r="I2909" s="1" t="s">
        <v>1566</v>
      </c>
      <c r="J2909" t="s">
        <v>30</v>
      </c>
      <c r="K2909">
        <v>1702</v>
      </c>
      <c r="L2909">
        <v>1720.7</v>
      </c>
      <c r="M2909">
        <v>1701</v>
      </c>
      <c r="N2909">
        <v>1691.8</v>
      </c>
      <c r="O2909">
        <v>1713.9</v>
      </c>
      <c r="P2909">
        <v>1717.1</v>
      </c>
      <c r="Q2909">
        <v>1714.03</v>
      </c>
      <c r="R2909">
        <v>1307518</v>
      </c>
      <c r="S2909">
        <v>2241127887.5</v>
      </c>
      <c r="T2909">
        <v>67381</v>
      </c>
      <c r="U2909">
        <v>763080</v>
      </c>
      <c r="V2909">
        <v>58.36</v>
      </c>
      <c r="W2909" s="3">
        <f>StockData[[#This Row],[CLOSE]]-StockData[[#This Row],[PREV. CLOSE]]</f>
        <v>25.299999999999955</v>
      </c>
      <c r="X2909" s="2">
        <f>IFERROR((StockData[[#This Row],[CLOSE]]-StockData[[#This Row],[PREV. CLOSE]])/StockData[[#This Row],[PREV. CLOSE]],0)</f>
        <v>1.4954486345903744E-2</v>
      </c>
      <c r="Y2909" t="str">
        <f>IF(StockData[[#This Row],[Daily Return %]]&gt;0,"Gain",IF(StockData[[#This Row],[Daily Return %]]&lt;0,"Loss","No Change"))</f>
        <v>Gain</v>
      </c>
    </row>
    <row r="2910" spans="1:25" x14ac:dyDescent="0.3">
      <c r="A2910" s="1">
        <v>45834</v>
      </c>
      <c r="B2910" s="1" t="s">
        <v>2958</v>
      </c>
      <c r="C2910" s="1" t="s">
        <v>142</v>
      </c>
      <c r="D2910">
        <f>MONTH(StockData[[#This Row],[DATE]])</f>
        <v>6</v>
      </c>
      <c r="E2910">
        <v>2025</v>
      </c>
      <c r="F2910" t="s">
        <v>97</v>
      </c>
      <c r="G2910" t="str">
        <f>"Q"&amp;ROUNDUP(StockData[[#This Row],[Month Number]]/3,0)</f>
        <v>Q2</v>
      </c>
      <c r="H2910" s="1" t="s">
        <v>2585</v>
      </c>
      <c r="I2910" s="1" t="s">
        <v>1566</v>
      </c>
      <c r="J2910" t="s">
        <v>30</v>
      </c>
      <c r="K2910">
        <v>1710</v>
      </c>
      <c r="L2910">
        <v>1726.9</v>
      </c>
      <c r="M2910">
        <v>1702.7</v>
      </c>
      <c r="N2910">
        <v>1717.1</v>
      </c>
      <c r="O2910">
        <v>1722</v>
      </c>
      <c r="P2910">
        <v>1724.1</v>
      </c>
      <c r="Q2910">
        <v>1719.14</v>
      </c>
      <c r="R2910">
        <v>2971055</v>
      </c>
      <c r="S2910">
        <v>5107646173.3999996</v>
      </c>
      <c r="T2910">
        <v>109096</v>
      </c>
      <c r="U2910">
        <v>1877946</v>
      </c>
      <c r="V2910">
        <v>63.21</v>
      </c>
      <c r="W2910" s="3">
        <f>StockData[[#This Row],[CLOSE]]-StockData[[#This Row],[PREV. CLOSE]]</f>
        <v>7</v>
      </c>
      <c r="X2910" s="2">
        <f>IFERROR((StockData[[#This Row],[CLOSE]]-StockData[[#This Row],[PREV. CLOSE]])/StockData[[#This Row],[PREV. CLOSE]],0)</f>
        <v>4.0766408479412965E-3</v>
      </c>
      <c r="Y2910" t="str">
        <f>IF(StockData[[#This Row],[Daily Return %]]&gt;0,"Gain",IF(StockData[[#This Row],[Daily Return %]]&lt;0,"Loss","No Change"))</f>
        <v>Gain</v>
      </c>
    </row>
    <row r="2911" spans="1:25" x14ac:dyDescent="0.3">
      <c r="A2911" s="1">
        <v>45835</v>
      </c>
      <c r="B2911" s="1" t="s">
        <v>2959</v>
      </c>
      <c r="C2911" s="1" t="s">
        <v>142</v>
      </c>
      <c r="D2911">
        <f>MONTH(StockData[[#This Row],[DATE]])</f>
        <v>6</v>
      </c>
      <c r="E2911">
        <v>2025</v>
      </c>
      <c r="F2911" t="s">
        <v>97</v>
      </c>
      <c r="G2911" t="str">
        <f>"Q"&amp;ROUNDUP(StockData[[#This Row],[Month Number]]/3,0)</f>
        <v>Q2</v>
      </c>
      <c r="H2911" s="1" t="s">
        <v>2585</v>
      </c>
      <c r="I2911" s="1" t="s">
        <v>1566</v>
      </c>
      <c r="J2911" t="s">
        <v>30</v>
      </c>
      <c r="K2911">
        <v>1735</v>
      </c>
      <c r="L2911">
        <v>1752.5</v>
      </c>
      <c r="M2911">
        <v>1710.8</v>
      </c>
      <c r="N2911">
        <v>1724.1</v>
      </c>
      <c r="O2911">
        <v>1728.7</v>
      </c>
      <c r="P2911">
        <v>1723.3</v>
      </c>
      <c r="Q2911">
        <v>1725.28</v>
      </c>
      <c r="R2911">
        <v>6478283</v>
      </c>
      <c r="S2911">
        <v>11176867159.6</v>
      </c>
      <c r="T2911">
        <v>150371</v>
      </c>
      <c r="U2911">
        <v>5096400</v>
      </c>
      <c r="V2911">
        <v>78.67</v>
      </c>
      <c r="W2911" s="3">
        <f>StockData[[#This Row],[CLOSE]]-StockData[[#This Row],[PREV. CLOSE]]</f>
        <v>-0.79999999999995453</v>
      </c>
      <c r="X2911" s="2">
        <f>IFERROR((StockData[[#This Row],[CLOSE]]-StockData[[#This Row],[PREV. CLOSE]])/StockData[[#This Row],[PREV. CLOSE]],0)</f>
        <v>-4.6401020822455457E-4</v>
      </c>
      <c r="Y2911" t="str">
        <f>IF(StockData[[#This Row],[Daily Return %]]&gt;0,"Gain",IF(StockData[[#This Row],[Daily Return %]]&lt;0,"Loss","No Change"))</f>
        <v>Loss</v>
      </c>
    </row>
    <row r="2912" spans="1:25" x14ac:dyDescent="0.3">
      <c r="A2912" s="1">
        <v>45838</v>
      </c>
      <c r="B2912" s="1" t="s">
        <v>2960</v>
      </c>
      <c r="C2912" s="1" t="s">
        <v>142</v>
      </c>
      <c r="D2912">
        <f>MONTH(StockData[[#This Row],[DATE]])</f>
        <v>6</v>
      </c>
      <c r="E2912">
        <v>2025</v>
      </c>
      <c r="F2912" t="s">
        <v>97</v>
      </c>
      <c r="G2912" t="str">
        <f>"Q"&amp;ROUNDUP(StockData[[#This Row],[Month Number]]/3,0)</f>
        <v>Q2</v>
      </c>
      <c r="H2912" s="1" t="s">
        <v>2585</v>
      </c>
      <c r="I2912" s="1" t="s">
        <v>1566</v>
      </c>
      <c r="J2912" t="s">
        <v>30</v>
      </c>
      <c r="K2912">
        <v>1725</v>
      </c>
      <c r="L2912">
        <v>1734.8</v>
      </c>
      <c r="M2912">
        <v>1713.3</v>
      </c>
      <c r="N2912">
        <v>1723.3</v>
      </c>
      <c r="O2912">
        <v>1732</v>
      </c>
      <c r="P2912">
        <v>1728.6</v>
      </c>
      <c r="Q2912">
        <v>1725.82</v>
      </c>
      <c r="R2912">
        <v>1855229</v>
      </c>
      <c r="S2912">
        <v>3201797967</v>
      </c>
      <c r="T2912">
        <v>79062</v>
      </c>
      <c r="U2912">
        <v>1252270</v>
      </c>
      <c r="V2912">
        <v>67.5</v>
      </c>
      <c r="W2912" s="3">
        <f>StockData[[#This Row],[CLOSE]]-StockData[[#This Row],[PREV. CLOSE]]</f>
        <v>5.2999999999999545</v>
      </c>
      <c r="X2912" s="2">
        <f>IFERROR((StockData[[#This Row],[CLOSE]]-StockData[[#This Row],[PREV. CLOSE]])/StockData[[#This Row],[PREV. CLOSE]],0)</f>
        <v>3.0754946904195178E-3</v>
      </c>
      <c r="Y2912" t="str">
        <f>IF(StockData[[#This Row],[Daily Return %]]&gt;0,"Gain",IF(StockData[[#This Row],[Daily Return %]]&lt;0,"Loss","No Change"))</f>
        <v>Gain</v>
      </c>
    </row>
    <row r="2913" spans="1:25" x14ac:dyDescent="0.3">
      <c r="A2913" s="1">
        <v>45839</v>
      </c>
      <c r="B2913" s="1" t="s">
        <v>2961</v>
      </c>
      <c r="C2913" s="1" t="s">
        <v>162</v>
      </c>
      <c r="D2913">
        <f>MONTH(StockData[[#This Row],[DATE]])</f>
        <v>7</v>
      </c>
      <c r="E2913">
        <v>2025</v>
      </c>
      <c r="F2913" t="s">
        <v>163</v>
      </c>
      <c r="G2913" t="str">
        <f>"Q"&amp;ROUNDUP(StockData[[#This Row],[Month Number]]/3,0)</f>
        <v>Q3</v>
      </c>
      <c r="H2913" s="1" t="s">
        <v>2585</v>
      </c>
      <c r="I2913" s="1" t="s">
        <v>1566</v>
      </c>
      <c r="J2913" t="s">
        <v>30</v>
      </c>
      <c r="K2913">
        <v>1728.6</v>
      </c>
      <c r="L2913">
        <v>1745</v>
      </c>
      <c r="M2913">
        <v>1714</v>
      </c>
      <c r="N2913">
        <v>1728.6</v>
      </c>
      <c r="O2913">
        <v>1718</v>
      </c>
      <c r="P2913">
        <v>1718.3</v>
      </c>
      <c r="Q2913">
        <v>1724.9</v>
      </c>
      <c r="R2913">
        <v>1639826</v>
      </c>
      <c r="S2913">
        <v>2828538647.3000002</v>
      </c>
      <c r="T2913">
        <v>87719</v>
      </c>
      <c r="U2913">
        <v>982563</v>
      </c>
      <c r="V2913">
        <v>59.92</v>
      </c>
      <c r="W2913" s="3">
        <f>StockData[[#This Row],[CLOSE]]-StockData[[#This Row],[PREV. CLOSE]]</f>
        <v>-10.299999999999955</v>
      </c>
      <c r="X2913" s="2">
        <f>IFERROR((StockData[[#This Row],[CLOSE]]-StockData[[#This Row],[PREV. CLOSE]])/StockData[[#This Row],[PREV. CLOSE]],0)</f>
        <v>-5.9585791970380398E-3</v>
      </c>
      <c r="Y2913" t="str">
        <f>IF(StockData[[#This Row],[Daily Return %]]&gt;0,"Gain",IF(StockData[[#This Row],[Daily Return %]]&lt;0,"Loss","No Change"))</f>
        <v>Loss</v>
      </c>
    </row>
    <row r="2914" spans="1:25" x14ac:dyDescent="0.3">
      <c r="A2914" s="1">
        <v>45840</v>
      </c>
      <c r="B2914" s="1" t="s">
        <v>2962</v>
      </c>
      <c r="C2914" s="1" t="s">
        <v>162</v>
      </c>
      <c r="D2914">
        <f>MONTH(StockData[[#This Row],[DATE]])</f>
        <v>7</v>
      </c>
      <c r="E2914">
        <v>2025</v>
      </c>
      <c r="F2914" t="s">
        <v>163</v>
      </c>
      <c r="G2914" t="str">
        <f>"Q"&amp;ROUNDUP(StockData[[#This Row],[Month Number]]/3,0)</f>
        <v>Q3</v>
      </c>
      <c r="H2914" s="1" t="s">
        <v>2585</v>
      </c>
      <c r="I2914" s="1" t="s">
        <v>1566</v>
      </c>
      <c r="J2914" t="s">
        <v>30</v>
      </c>
      <c r="K2914">
        <v>1722</v>
      </c>
      <c r="L2914">
        <v>1738.5</v>
      </c>
      <c r="M2914">
        <v>1711</v>
      </c>
      <c r="N2914">
        <v>1718.3</v>
      </c>
      <c r="O2914">
        <v>1715</v>
      </c>
      <c r="P2914">
        <v>1718.6</v>
      </c>
      <c r="Q2914">
        <v>1721.52</v>
      </c>
      <c r="R2914">
        <v>2069447</v>
      </c>
      <c r="S2914">
        <v>3562584157.8000002</v>
      </c>
      <c r="T2914">
        <v>80448</v>
      </c>
      <c r="U2914">
        <v>1218294</v>
      </c>
      <c r="V2914">
        <v>58.87</v>
      </c>
      <c r="W2914" s="3">
        <f>StockData[[#This Row],[CLOSE]]-StockData[[#This Row],[PREV. CLOSE]]</f>
        <v>0.29999999999995453</v>
      </c>
      <c r="X2914" s="2">
        <f>IFERROR((StockData[[#This Row],[CLOSE]]-StockData[[#This Row],[PREV. CLOSE]])/StockData[[#This Row],[PREV. CLOSE]],0)</f>
        <v>1.7459116568698977E-4</v>
      </c>
      <c r="Y2914" t="str">
        <f>IF(StockData[[#This Row],[Daily Return %]]&gt;0,"Gain",IF(StockData[[#This Row],[Daily Return %]]&lt;0,"Loss","No Change"))</f>
        <v>Gain</v>
      </c>
    </row>
    <row r="2915" spans="1:25" x14ac:dyDescent="0.3">
      <c r="A2915" s="1">
        <v>45841</v>
      </c>
      <c r="B2915" s="1" t="s">
        <v>2963</v>
      </c>
      <c r="C2915" s="1" t="s">
        <v>162</v>
      </c>
      <c r="D2915">
        <f>MONTH(StockData[[#This Row],[DATE]])</f>
        <v>7</v>
      </c>
      <c r="E2915">
        <v>2025</v>
      </c>
      <c r="F2915" t="s">
        <v>163</v>
      </c>
      <c r="G2915" t="str">
        <f>"Q"&amp;ROUNDUP(StockData[[#This Row],[Month Number]]/3,0)</f>
        <v>Q3</v>
      </c>
      <c r="H2915" s="1" t="s">
        <v>2585</v>
      </c>
      <c r="I2915" s="1" t="s">
        <v>1566</v>
      </c>
      <c r="J2915" t="s">
        <v>30</v>
      </c>
      <c r="K2915">
        <v>1716</v>
      </c>
      <c r="L2915">
        <v>1730.5</v>
      </c>
      <c r="M2915">
        <v>1706.5</v>
      </c>
      <c r="N2915">
        <v>1718.6</v>
      </c>
      <c r="O2915">
        <v>1710</v>
      </c>
      <c r="P2915">
        <v>1711.9</v>
      </c>
      <c r="Q2915">
        <v>1718.24</v>
      </c>
      <c r="R2915">
        <v>1839063</v>
      </c>
      <c r="S2915">
        <v>3159957227.3000002</v>
      </c>
      <c r="T2915">
        <v>75766</v>
      </c>
      <c r="U2915">
        <v>950675</v>
      </c>
      <c r="V2915">
        <v>51.69</v>
      </c>
      <c r="W2915" s="3">
        <f>StockData[[#This Row],[CLOSE]]-StockData[[#This Row],[PREV. CLOSE]]</f>
        <v>-6.6999999999998181</v>
      </c>
      <c r="X2915" s="2">
        <f>IFERROR((StockData[[#This Row],[CLOSE]]-StockData[[#This Row],[PREV. CLOSE]])/StockData[[#This Row],[PREV. CLOSE]],0)</f>
        <v>-3.8985220528335962E-3</v>
      </c>
      <c r="Y2915" t="str">
        <f>IF(StockData[[#This Row],[Daily Return %]]&gt;0,"Gain",IF(StockData[[#This Row],[Daily Return %]]&lt;0,"Loss","No Change"))</f>
        <v>Loss</v>
      </c>
    </row>
    <row r="2916" spans="1:25" x14ac:dyDescent="0.3">
      <c r="A2916" s="1">
        <v>45842</v>
      </c>
      <c r="B2916" s="1" t="s">
        <v>2964</v>
      </c>
      <c r="C2916" s="1" t="s">
        <v>162</v>
      </c>
      <c r="D2916">
        <f>MONTH(StockData[[#This Row],[DATE]])</f>
        <v>7</v>
      </c>
      <c r="E2916">
        <v>2025</v>
      </c>
      <c r="F2916" t="s">
        <v>163</v>
      </c>
      <c r="G2916" t="str">
        <f>"Q"&amp;ROUNDUP(StockData[[#This Row],[Month Number]]/3,0)</f>
        <v>Q3</v>
      </c>
      <c r="H2916" s="1" t="s">
        <v>2585</v>
      </c>
      <c r="I2916" s="1" t="s">
        <v>1566</v>
      </c>
      <c r="J2916" t="s">
        <v>30</v>
      </c>
      <c r="K2916">
        <v>1715</v>
      </c>
      <c r="L2916">
        <v>1729</v>
      </c>
      <c r="M2916">
        <v>1706.2</v>
      </c>
      <c r="N2916">
        <v>1711.9</v>
      </c>
      <c r="O2916">
        <v>1725.9</v>
      </c>
      <c r="P2916">
        <v>1725.9</v>
      </c>
      <c r="Q2916">
        <v>1719.03</v>
      </c>
      <c r="R2916">
        <v>768500</v>
      </c>
      <c r="S2916">
        <v>1321075472.4000001</v>
      </c>
      <c r="T2916">
        <v>30997</v>
      </c>
      <c r="U2916">
        <v>471916</v>
      </c>
      <c r="V2916">
        <v>61.41</v>
      </c>
      <c r="W2916" s="3">
        <f>StockData[[#This Row],[CLOSE]]-StockData[[#This Row],[PREV. CLOSE]]</f>
        <v>14</v>
      </c>
      <c r="X2916" s="2">
        <f>IFERROR((StockData[[#This Row],[CLOSE]]-StockData[[#This Row],[PREV. CLOSE]])/StockData[[#This Row],[PREV. CLOSE]],0)</f>
        <v>8.1780477831649035E-3</v>
      </c>
      <c r="Y2916" t="str">
        <f>IF(StockData[[#This Row],[Daily Return %]]&gt;0,"Gain",IF(StockData[[#This Row],[Daily Return %]]&lt;0,"Loss","No Change"))</f>
        <v>Gain</v>
      </c>
    </row>
    <row r="2917" spans="1:25" x14ac:dyDescent="0.3">
      <c r="A2917" s="1">
        <v>45845</v>
      </c>
      <c r="B2917" s="1" t="s">
        <v>2965</v>
      </c>
      <c r="C2917" s="1" t="s">
        <v>162</v>
      </c>
      <c r="D2917">
        <f>MONTH(StockData[[#This Row],[DATE]])</f>
        <v>7</v>
      </c>
      <c r="E2917">
        <v>2025</v>
      </c>
      <c r="F2917" t="s">
        <v>163</v>
      </c>
      <c r="G2917" t="str">
        <f>"Q"&amp;ROUNDUP(StockData[[#This Row],[Month Number]]/3,0)</f>
        <v>Q3</v>
      </c>
      <c r="H2917" s="1" t="s">
        <v>2585</v>
      </c>
      <c r="I2917" s="1" t="s">
        <v>1566</v>
      </c>
      <c r="J2917" t="s">
        <v>30</v>
      </c>
      <c r="K2917">
        <v>1725.5</v>
      </c>
      <c r="L2917">
        <v>1725.5</v>
      </c>
      <c r="M2917">
        <v>1703.3</v>
      </c>
      <c r="N2917">
        <v>1725.9</v>
      </c>
      <c r="O2917">
        <v>1707</v>
      </c>
      <c r="P2917">
        <v>1710.4</v>
      </c>
      <c r="Q2917">
        <v>1711.09</v>
      </c>
      <c r="R2917">
        <v>1366412</v>
      </c>
      <c r="S2917">
        <v>2338060639.9000001</v>
      </c>
      <c r="T2917">
        <v>56478</v>
      </c>
      <c r="U2917">
        <v>818448</v>
      </c>
      <c r="V2917">
        <v>59.9</v>
      </c>
      <c r="W2917" s="3">
        <f>StockData[[#This Row],[CLOSE]]-StockData[[#This Row],[PREV. CLOSE]]</f>
        <v>-15.5</v>
      </c>
      <c r="X2917" s="2">
        <f>IFERROR((StockData[[#This Row],[CLOSE]]-StockData[[#This Row],[PREV. CLOSE]])/StockData[[#This Row],[PREV. CLOSE]],0)</f>
        <v>-8.9808216003244672E-3</v>
      </c>
      <c r="Y2917" t="str">
        <f>IF(StockData[[#This Row],[Daily Return %]]&gt;0,"Gain",IF(StockData[[#This Row],[Daily Return %]]&lt;0,"Loss","No Change"))</f>
        <v>Loss</v>
      </c>
    </row>
    <row r="2918" spans="1:25" x14ac:dyDescent="0.3">
      <c r="A2918" s="1">
        <v>45846</v>
      </c>
      <c r="B2918" s="1" t="s">
        <v>2966</v>
      </c>
      <c r="C2918" s="1" t="s">
        <v>162</v>
      </c>
      <c r="D2918">
        <f>MONTH(StockData[[#This Row],[DATE]])</f>
        <v>7</v>
      </c>
      <c r="E2918">
        <v>2025</v>
      </c>
      <c r="F2918" t="s">
        <v>163</v>
      </c>
      <c r="G2918" t="str">
        <f>"Q"&amp;ROUNDUP(StockData[[#This Row],[Month Number]]/3,0)</f>
        <v>Q3</v>
      </c>
      <c r="H2918" s="1" t="s">
        <v>2585</v>
      </c>
      <c r="I2918" s="1" t="s">
        <v>1566</v>
      </c>
      <c r="J2918" t="s">
        <v>30</v>
      </c>
      <c r="K2918">
        <v>1700</v>
      </c>
      <c r="L2918">
        <v>1718.9</v>
      </c>
      <c r="M2918">
        <v>1687.5</v>
      </c>
      <c r="N2918">
        <v>1710.4</v>
      </c>
      <c r="O2918">
        <v>1700.1</v>
      </c>
      <c r="P2918">
        <v>1708.1</v>
      </c>
      <c r="Q2918">
        <v>1704.55</v>
      </c>
      <c r="R2918">
        <v>2139193</v>
      </c>
      <c r="S2918">
        <v>3646356920.9000001</v>
      </c>
      <c r="T2918">
        <v>78574</v>
      </c>
      <c r="U2918">
        <v>1313911</v>
      </c>
      <c r="V2918">
        <v>61.42</v>
      </c>
      <c r="W2918" s="3">
        <f>StockData[[#This Row],[CLOSE]]-StockData[[#This Row],[PREV. CLOSE]]</f>
        <v>-2.3000000000001819</v>
      </c>
      <c r="X2918" s="2">
        <f>IFERROR((StockData[[#This Row],[CLOSE]]-StockData[[#This Row],[PREV. CLOSE]])/StockData[[#This Row],[PREV. CLOSE]],0)</f>
        <v>-1.3447146866231185E-3</v>
      </c>
      <c r="Y2918" t="str">
        <f>IF(StockData[[#This Row],[Daily Return %]]&gt;0,"Gain",IF(StockData[[#This Row],[Daily Return %]]&lt;0,"Loss","No Change"))</f>
        <v>Loss</v>
      </c>
    </row>
    <row r="2919" spans="1:25" x14ac:dyDescent="0.3">
      <c r="A2919" s="1">
        <v>45847</v>
      </c>
      <c r="B2919" s="1" t="s">
        <v>2967</v>
      </c>
      <c r="C2919" s="1" t="s">
        <v>162</v>
      </c>
      <c r="D2919">
        <f>MONTH(StockData[[#This Row],[DATE]])</f>
        <v>7</v>
      </c>
      <c r="E2919">
        <v>2025</v>
      </c>
      <c r="F2919" t="s">
        <v>163</v>
      </c>
      <c r="G2919" t="str">
        <f>"Q"&amp;ROUNDUP(StockData[[#This Row],[Month Number]]/3,0)</f>
        <v>Q3</v>
      </c>
      <c r="H2919" s="1" t="s">
        <v>2585</v>
      </c>
      <c r="I2919" s="1" t="s">
        <v>1566</v>
      </c>
      <c r="J2919" t="s">
        <v>30</v>
      </c>
      <c r="K2919">
        <v>1710</v>
      </c>
      <c r="L2919">
        <v>1714.3</v>
      </c>
      <c r="M2919">
        <v>1671</v>
      </c>
      <c r="N2919">
        <v>1708.1</v>
      </c>
      <c r="O2919">
        <v>1673</v>
      </c>
      <c r="P2919">
        <v>1674</v>
      </c>
      <c r="Q2919">
        <v>1680.92</v>
      </c>
      <c r="R2919">
        <v>2894808</v>
      </c>
      <c r="S2919">
        <v>4865926573.8000002</v>
      </c>
      <c r="T2919">
        <v>107899</v>
      </c>
      <c r="U2919">
        <v>1631824</v>
      </c>
      <c r="V2919">
        <v>56.37</v>
      </c>
      <c r="W2919" s="3">
        <f>StockData[[#This Row],[CLOSE]]-StockData[[#This Row],[PREV. CLOSE]]</f>
        <v>-34.099999999999909</v>
      </c>
      <c r="X2919" s="2">
        <f>IFERROR((StockData[[#This Row],[CLOSE]]-StockData[[#This Row],[PREV. CLOSE]])/StockData[[#This Row],[PREV. CLOSE]],0)</f>
        <v>-1.9963702359346591E-2</v>
      </c>
      <c r="Y2919" t="str">
        <f>IF(StockData[[#This Row],[Daily Return %]]&gt;0,"Gain",IF(StockData[[#This Row],[Daily Return %]]&lt;0,"Loss","No Change"))</f>
        <v>Loss</v>
      </c>
    </row>
    <row r="2920" spans="1:25" x14ac:dyDescent="0.3">
      <c r="A2920" s="1">
        <v>45848</v>
      </c>
      <c r="B2920" s="1" t="s">
        <v>2968</v>
      </c>
      <c r="C2920" s="1" t="s">
        <v>162</v>
      </c>
      <c r="D2920">
        <f>MONTH(StockData[[#This Row],[DATE]])</f>
        <v>7</v>
      </c>
      <c r="E2920">
        <v>2025</v>
      </c>
      <c r="F2920" t="s">
        <v>163</v>
      </c>
      <c r="G2920" t="str">
        <f>"Q"&amp;ROUNDUP(StockData[[#This Row],[Month Number]]/3,0)</f>
        <v>Q3</v>
      </c>
      <c r="H2920" s="1" t="s">
        <v>2585</v>
      </c>
      <c r="I2920" s="1" t="s">
        <v>1566</v>
      </c>
      <c r="J2920" t="s">
        <v>30</v>
      </c>
      <c r="K2920">
        <v>1675</v>
      </c>
      <c r="L2920">
        <v>1679.9</v>
      </c>
      <c r="M2920">
        <v>1649</v>
      </c>
      <c r="N2920">
        <v>1674</v>
      </c>
      <c r="O2920">
        <v>1660.1</v>
      </c>
      <c r="P2920">
        <v>1663.7</v>
      </c>
      <c r="Q2920">
        <v>1661.89</v>
      </c>
      <c r="R2920">
        <v>2740853</v>
      </c>
      <c r="S2920">
        <v>4554994008.6999998</v>
      </c>
      <c r="T2920">
        <v>87108</v>
      </c>
      <c r="U2920">
        <v>1760644</v>
      </c>
      <c r="V2920">
        <v>64.239999999999995</v>
      </c>
      <c r="W2920" s="3">
        <f>StockData[[#This Row],[CLOSE]]-StockData[[#This Row],[PREV. CLOSE]]</f>
        <v>-10.299999999999955</v>
      </c>
      <c r="X2920" s="2">
        <f>IFERROR((StockData[[#This Row],[CLOSE]]-StockData[[#This Row],[PREV. CLOSE]])/StockData[[#This Row],[PREV. CLOSE]],0)</f>
        <v>-6.1529271206690293E-3</v>
      </c>
      <c r="Y2920" t="str">
        <f>IF(StockData[[#This Row],[Daily Return %]]&gt;0,"Gain",IF(StockData[[#This Row],[Daily Return %]]&lt;0,"Loss","No Change"))</f>
        <v>Loss</v>
      </c>
    </row>
    <row r="2921" spans="1:25" x14ac:dyDescent="0.3">
      <c r="A2921" s="1">
        <v>45849</v>
      </c>
      <c r="B2921" s="1" t="s">
        <v>2969</v>
      </c>
      <c r="C2921" s="1" t="s">
        <v>162</v>
      </c>
      <c r="D2921">
        <f>MONTH(StockData[[#This Row],[DATE]])</f>
        <v>7</v>
      </c>
      <c r="E2921">
        <v>2025</v>
      </c>
      <c r="F2921" t="s">
        <v>163</v>
      </c>
      <c r="G2921" t="str">
        <f>"Q"&amp;ROUNDUP(StockData[[#This Row],[Month Number]]/3,0)</f>
        <v>Q3</v>
      </c>
      <c r="H2921" s="1" t="s">
        <v>2585</v>
      </c>
      <c r="I2921" s="1" t="s">
        <v>1566</v>
      </c>
      <c r="J2921" t="s">
        <v>30</v>
      </c>
      <c r="K2921">
        <v>1643.2</v>
      </c>
      <c r="L2921">
        <v>1655.5</v>
      </c>
      <c r="M2921">
        <v>1630</v>
      </c>
      <c r="N2921">
        <v>1663.7</v>
      </c>
      <c r="O2921">
        <v>1633.3</v>
      </c>
      <c r="P2921">
        <v>1638.3</v>
      </c>
      <c r="Q2921">
        <v>1640.55</v>
      </c>
      <c r="R2921">
        <v>2548153</v>
      </c>
      <c r="S2921">
        <v>4180370504.4000001</v>
      </c>
      <c r="T2921">
        <v>91088</v>
      </c>
      <c r="U2921">
        <v>1554714</v>
      </c>
      <c r="V2921">
        <v>61.01</v>
      </c>
      <c r="W2921" s="3">
        <f>StockData[[#This Row],[CLOSE]]-StockData[[#This Row],[PREV. CLOSE]]</f>
        <v>-25.400000000000091</v>
      </c>
      <c r="X2921" s="2">
        <f>IFERROR((StockData[[#This Row],[CLOSE]]-StockData[[#This Row],[PREV. CLOSE]])/StockData[[#This Row],[PREV. CLOSE]],0)</f>
        <v>-1.5267175572519139E-2</v>
      </c>
      <c r="Y2921" t="str">
        <f>IF(StockData[[#This Row],[Daily Return %]]&gt;0,"Gain",IF(StockData[[#This Row],[Daily Return %]]&lt;0,"Loss","No Change"))</f>
        <v>Loss</v>
      </c>
    </row>
    <row r="2922" spans="1:25" x14ac:dyDescent="0.3">
      <c r="A2922" s="1">
        <v>45849</v>
      </c>
      <c r="B2922" s="1" t="s">
        <v>2970</v>
      </c>
      <c r="C2922" s="1" t="s">
        <v>162</v>
      </c>
      <c r="D2922">
        <f>MONTH(StockData[[#This Row],[DATE]])</f>
        <v>7</v>
      </c>
      <c r="E2922">
        <v>2025</v>
      </c>
      <c r="F2922" t="s">
        <v>163</v>
      </c>
      <c r="G2922" t="str">
        <f>"Q"&amp;ROUNDUP(StockData[[#This Row],[Month Number]]/3,0)</f>
        <v>Q3</v>
      </c>
      <c r="H2922" s="1" t="s">
        <v>2585</v>
      </c>
      <c r="I2922" s="1" t="s">
        <v>1566</v>
      </c>
      <c r="J2922" t="s">
        <v>30</v>
      </c>
      <c r="K2922">
        <v>1643.2</v>
      </c>
      <c r="L2922">
        <v>1655.5</v>
      </c>
      <c r="M2922">
        <v>1630</v>
      </c>
      <c r="N2922">
        <v>1663.7</v>
      </c>
      <c r="O2922">
        <v>1633.3</v>
      </c>
      <c r="P2922">
        <v>1638.3</v>
      </c>
      <c r="Q2922">
        <v>1640.55</v>
      </c>
      <c r="R2922">
        <v>2548153</v>
      </c>
      <c r="S2922">
        <v>4180370504.4000001</v>
      </c>
      <c r="T2922">
        <v>91088</v>
      </c>
      <c r="U2922">
        <v>1554714</v>
      </c>
      <c r="V2922">
        <v>61.01</v>
      </c>
      <c r="W2922" s="3">
        <f>StockData[[#This Row],[CLOSE]]-StockData[[#This Row],[PREV. CLOSE]]</f>
        <v>-25.400000000000091</v>
      </c>
      <c r="X2922" s="2">
        <f>IFERROR((StockData[[#This Row],[CLOSE]]-StockData[[#This Row],[PREV. CLOSE]])/StockData[[#This Row],[PREV. CLOSE]],0)</f>
        <v>-1.5267175572519139E-2</v>
      </c>
      <c r="Y2922" t="str">
        <f>IF(StockData[[#This Row],[Daily Return %]]&gt;0,"Gain",IF(StockData[[#This Row],[Daily Return %]]&lt;0,"Loss","No Change"))</f>
        <v>Loss</v>
      </c>
    </row>
    <row r="2923" spans="1:25" x14ac:dyDescent="0.3">
      <c r="A2923" s="1">
        <v>45852</v>
      </c>
      <c r="B2923" s="1" t="s">
        <v>2971</v>
      </c>
      <c r="C2923" s="1" t="s">
        <v>162</v>
      </c>
      <c r="D2923">
        <f>MONTH(StockData[[#This Row],[DATE]])</f>
        <v>7</v>
      </c>
      <c r="E2923">
        <v>2025</v>
      </c>
      <c r="F2923" t="s">
        <v>163</v>
      </c>
      <c r="G2923" t="str">
        <f>"Q"&amp;ROUNDUP(StockData[[#This Row],[Month Number]]/3,0)</f>
        <v>Q3</v>
      </c>
      <c r="H2923" s="1" t="s">
        <v>2585</v>
      </c>
      <c r="I2923" s="1" t="s">
        <v>1566</v>
      </c>
      <c r="J2923" t="s">
        <v>30</v>
      </c>
      <c r="K2923">
        <v>1640</v>
      </c>
      <c r="L2923">
        <v>1642.4</v>
      </c>
      <c r="M2923">
        <v>1607</v>
      </c>
      <c r="N2923">
        <v>1638.3</v>
      </c>
      <c r="O2923">
        <v>1613.5</v>
      </c>
      <c r="P2923">
        <v>1619.8</v>
      </c>
      <c r="Q2923">
        <v>1617.76</v>
      </c>
      <c r="R2923">
        <v>3334703</v>
      </c>
      <c r="S2923">
        <v>5394743355</v>
      </c>
      <c r="T2923">
        <v>100025</v>
      </c>
      <c r="U2923">
        <v>2081780</v>
      </c>
      <c r="V2923">
        <v>62.43</v>
      </c>
      <c r="W2923" s="3">
        <f>StockData[[#This Row],[CLOSE]]-StockData[[#This Row],[PREV. CLOSE]]</f>
        <v>-18.5</v>
      </c>
      <c r="X2923" s="2">
        <f>IFERROR((StockData[[#This Row],[CLOSE]]-StockData[[#This Row],[PREV. CLOSE]])/StockData[[#This Row],[PREV. CLOSE]],0)</f>
        <v>-1.1292193127021913E-2</v>
      </c>
      <c r="Y2923" t="str">
        <f>IF(StockData[[#This Row],[Daily Return %]]&gt;0,"Gain",IF(StockData[[#This Row],[Daily Return %]]&lt;0,"Loss","No Change"))</f>
        <v>Loss</v>
      </c>
    </row>
    <row r="2924" spans="1:25" x14ac:dyDescent="0.3">
      <c r="A2924" s="1">
        <v>45853</v>
      </c>
      <c r="B2924" s="1" t="s">
        <v>2972</v>
      </c>
      <c r="C2924" s="1" t="s">
        <v>162</v>
      </c>
      <c r="D2924">
        <f>MONTH(StockData[[#This Row],[DATE]])</f>
        <v>7</v>
      </c>
      <c r="E2924">
        <v>2025</v>
      </c>
      <c r="F2924" t="s">
        <v>163</v>
      </c>
      <c r="G2924" t="str">
        <f>"Q"&amp;ROUNDUP(StockData[[#This Row],[Month Number]]/3,0)</f>
        <v>Q3</v>
      </c>
      <c r="H2924" s="1" t="s">
        <v>2585</v>
      </c>
      <c r="I2924" s="1" t="s">
        <v>1566</v>
      </c>
      <c r="J2924" t="s">
        <v>30</v>
      </c>
      <c r="K2924">
        <v>1590</v>
      </c>
      <c r="L2924">
        <v>1621.4</v>
      </c>
      <c r="M2924">
        <v>1550</v>
      </c>
      <c r="N2924">
        <v>1619.8</v>
      </c>
      <c r="O2924">
        <v>1567</v>
      </c>
      <c r="P2924">
        <v>1566.4</v>
      </c>
      <c r="Q2924">
        <v>1573.16</v>
      </c>
      <c r="R2924">
        <v>14685607</v>
      </c>
      <c r="S2924">
        <v>23102790220.900002</v>
      </c>
      <c r="T2924">
        <v>326840</v>
      </c>
      <c r="U2924">
        <v>8290891</v>
      </c>
      <c r="V2924">
        <v>56.46</v>
      </c>
      <c r="W2924" s="3">
        <f>StockData[[#This Row],[CLOSE]]-StockData[[#This Row],[PREV. CLOSE]]</f>
        <v>-53.399999999999864</v>
      </c>
      <c r="X2924" s="2">
        <f>IFERROR((StockData[[#This Row],[CLOSE]]-StockData[[#This Row],[PREV. CLOSE]])/StockData[[#This Row],[PREV. CLOSE]],0)</f>
        <v>-3.2967032967032885E-2</v>
      </c>
      <c r="Y2924" t="str">
        <f>IF(StockData[[#This Row],[Daily Return %]]&gt;0,"Gain",IF(StockData[[#This Row],[Daily Return %]]&lt;0,"Loss","No Change"))</f>
        <v>Loss</v>
      </c>
    </row>
    <row r="2925" spans="1:25" x14ac:dyDescent="0.3">
      <c r="A2925" s="1">
        <v>45854</v>
      </c>
      <c r="B2925" s="1" t="s">
        <v>2973</v>
      </c>
      <c r="C2925" s="1" t="s">
        <v>162</v>
      </c>
      <c r="D2925">
        <f>MONTH(StockData[[#This Row],[DATE]])</f>
        <v>7</v>
      </c>
      <c r="E2925">
        <v>2025</v>
      </c>
      <c r="F2925" t="s">
        <v>163</v>
      </c>
      <c r="G2925" t="str">
        <f>"Q"&amp;ROUNDUP(StockData[[#This Row],[Month Number]]/3,0)</f>
        <v>Q3</v>
      </c>
      <c r="H2925" s="1" t="s">
        <v>2585</v>
      </c>
      <c r="I2925" s="1" t="s">
        <v>1566</v>
      </c>
      <c r="J2925" t="s">
        <v>30</v>
      </c>
      <c r="K2925">
        <v>1566.4</v>
      </c>
      <c r="L2925">
        <v>1574</v>
      </c>
      <c r="M2925">
        <v>1560</v>
      </c>
      <c r="N2925">
        <v>1566.4</v>
      </c>
      <c r="O2925">
        <v>1562</v>
      </c>
      <c r="P2925">
        <v>1562.8</v>
      </c>
      <c r="Q2925">
        <v>1567.13</v>
      </c>
      <c r="R2925">
        <v>5218099</v>
      </c>
      <c r="S2925">
        <v>8177462798.5</v>
      </c>
      <c r="T2925">
        <v>98177</v>
      </c>
      <c r="U2925">
        <v>4084687</v>
      </c>
      <c r="V2925">
        <v>78.28</v>
      </c>
      <c r="W2925" s="3">
        <f>StockData[[#This Row],[CLOSE]]-StockData[[#This Row],[PREV. CLOSE]]</f>
        <v>-3.6000000000001364</v>
      </c>
      <c r="X2925" s="2">
        <f>IFERROR((StockData[[#This Row],[CLOSE]]-StockData[[#This Row],[PREV. CLOSE]])/StockData[[#This Row],[PREV. CLOSE]],0)</f>
        <v>-2.2982635342186771E-3</v>
      </c>
      <c r="Y2925" t="str">
        <f>IF(StockData[[#This Row],[Daily Return %]]&gt;0,"Gain",IF(StockData[[#This Row],[Daily Return %]]&lt;0,"Loss","No Change"))</f>
        <v>Loss</v>
      </c>
    </row>
    <row r="2926" spans="1:25" x14ac:dyDescent="0.3">
      <c r="A2926" s="1">
        <v>45855</v>
      </c>
      <c r="B2926" s="1" t="s">
        <v>2974</v>
      </c>
      <c r="C2926" s="1" t="s">
        <v>162</v>
      </c>
      <c r="D2926">
        <f>MONTH(StockData[[#This Row],[DATE]])</f>
        <v>7</v>
      </c>
      <c r="E2926">
        <v>2025</v>
      </c>
      <c r="F2926" t="s">
        <v>163</v>
      </c>
      <c r="G2926" t="str">
        <f>"Q"&amp;ROUNDUP(StockData[[#This Row],[Month Number]]/3,0)</f>
        <v>Q3</v>
      </c>
      <c r="H2926" s="1" t="s">
        <v>2585</v>
      </c>
      <c r="I2926" s="1" t="s">
        <v>1566</v>
      </c>
      <c r="J2926" t="s">
        <v>30</v>
      </c>
      <c r="K2926">
        <v>1563.6</v>
      </c>
      <c r="L2926">
        <v>1566.8</v>
      </c>
      <c r="M2926">
        <v>1542.4</v>
      </c>
      <c r="N2926">
        <v>1562.8</v>
      </c>
      <c r="O2926">
        <v>1544.2</v>
      </c>
      <c r="P2926">
        <v>1543.9</v>
      </c>
      <c r="Q2926">
        <v>1555.4</v>
      </c>
      <c r="R2926">
        <v>4966082</v>
      </c>
      <c r="S2926">
        <v>7724220966.6999998</v>
      </c>
      <c r="T2926">
        <v>127217</v>
      </c>
      <c r="U2926">
        <v>3854834</v>
      </c>
      <c r="V2926">
        <v>77.62</v>
      </c>
      <c r="W2926" s="3">
        <f>StockData[[#This Row],[CLOSE]]-StockData[[#This Row],[PREV. CLOSE]]</f>
        <v>-18.899999999999864</v>
      </c>
      <c r="X2926" s="2">
        <f>IFERROR((StockData[[#This Row],[CLOSE]]-StockData[[#This Row],[PREV. CLOSE]])/StockData[[#This Row],[PREV. CLOSE]],0)</f>
        <v>-1.209367801382126E-2</v>
      </c>
      <c r="Y2926" t="str">
        <f>IF(StockData[[#This Row],[Daily Return %]]&gt;0,"Gain",IF(StockData[[#This Row],[Daily Return %]]&lt;0,"Loss","No Change"))</f>
        <v>Loss</v>
      </c>
    </row>
    <row r="2927" spans="1:25" x14ac:dyDescent="0.3">
      <c r="A2927" s="1">
        <v>45856</v>
      </c>
      <c r="B2927" s="1" t="s">
        <v>2975</v>
      </c>
      <c r="C2927" s="1" t="s">
        <v>162</v>
      </c>
      <c r="D2927">
        <f>MONTH(StockData[[#This Row],[DATE]])</f>
        <v>7</v>
      </c>
      <c r="E2927">
        <v>2025</v>
      </c>
      <c r="F2927" t="s">
        <v>163</v>
      </c>
      <c r="G2927" t="str">
        <f>"Q"&amp;ROUNDUP(StockData[[#This Row],[Month Number]]/3,0)</f>
        <v>Q3</v>
      </c>
      <c r="H2927" s="1" t="s">
        <v>2585</v>
      </c>
      <c r="I2927" s="1" t="s">
        <v>1566</v>
      </c>
      <c r="J2927" t="s">
        <v>30</v>
      </c>
      <c r="K2927">
        <v>1544</v>
      </c>
      <c r="L2927">
        <v>1550</v>
      </c>
      <c r="M2927">
        <v>1530</v>
      </c>
      <c r="N2927">
        <v>1543.9</v>
      </c>
      <c r="O2927">
        <v>1549.1</v>
      </c>
      <c r="P2927">
        <v>1548.8</v>
      </c>
      <c r="Q2927">
        <v>1541.04</v>
      </c>
      <c r="R2927">
        <v>3902458</v>
      </c>
      <c r="S2927">
        <v>6013841093.8000002</v>
      </c>
      <c r="T2927">
        <v>88894</v>
      </c>
      <c r="U2927">
        <v>2711465</v>
      </c>
      <c r="V2927">
        <v>69.48</v>
      </c>
      <c r="W2927" s="3">
        <f>StockData[[#This Row],[CLOSE]]-StockData[[#This Row],[PREV. CLOSE]]</f>
        <v>4.8999999999998636</v>
      </c>
      <c r="X2927" s="2">
        <f>IFERROR((StockData[[#This Row],[CLOSE]]-StockData[[#This Row],[PREV. CLOSE]])/StockData[[#This Row],[PREV. CLOSE]],0)</f>
        <v>3.1737806852774552E-3</v>
      </c>
      <c r="Y2927" t="str">
        <f>IF(StockData[[#This Row],[Daily Return %]]&gt;0,"Gain",IF(StockData[[#This Row],[Daily Return %]]&lt;0,"Loss","No Change"))</f>
        <v>Gain</v>
      </c>
    </row>
    <row r="2928" spans="1:25" x14ac:dyDescent="0.3">
      <c r="A2928" s="1">
        <v>45859</v>
      </c>
      <c r="B2928" s="1" t="s">
        <v>2976</v>
      </c>
      <c r="C2928" s="1" t="s">
        <v>162</v>
      </c>
      <c r="D2928">
        <f>MONTH(StockData[[#This Row],[DATE]])</f>
        <v>7</v>
      </c>
      <c r="E2928">
        <v>2025</v>
      </c>
      <c r="F2928" t="s">
        <v>163</v>
      </c>
      <c r="G2928" t="str">
        <f>"Q"&amp;ROUNDUP(StockData[[#This Row],[Month Number]]/3,0)</f>
        <v>Q3</v>
      </c>
      <c r="H2928" s="1" t="s">
        <v>2585</v>
      </c>
      <c r="I2928" s="1" t="s">
        <v>1566</v>
      </c>
      <c r="J2928" t="s">
        <v>30</v>
      </c>
      <c r="K2928">
        <v>1548.8</v>
      </c>
      <c r="L2928">
        <v>1550.7</v>
      </c>
      <c r="M2928">
        <v>1526</v>
      </c>
      <c r="N2928">
        <v>1548.8</v>
      </c>
      <c r="O2928">
        <v>1530.8</v>
      </c>
      <c r="P2928">
        <v>1530.4</v>
      </c>
      <c r="Q2928">
        <v>1532.77</v>
      </c>
      <c r="R2928">
        <v>3368842</v>
      </c>
      <c r="S2928">
        <v>5163643439.5</v>
      </c>
      <c r="T2928">
        <v>90546</v>
      </c>
      <c r="U2928">
        <v>2390317</v>
      </c>
      <c r="V2928">
        <v>70.95</v>
      </c>
      <c r="W2928" s="3">
        <f>StockData[[#This Row],[CLOSE]]-StockData[[#This Row],[PREV. CLOSE]]</f>
        <v>-18.399999999999864</v>
      </c>
      <c r="X2928" s="2">
        <f>IFERROR((StockData[[#This Row],[CLOSE]]-StockData[[#This Row],[PREV. CLOSE]])/StockData[[#This Row],[PREV. CLOSE]],0)</f>
        <v>-1.188016528925611E-2</v>
      </c>
      <c r="Y2928" t="str">
        <f>IF(StockData[[#This Row],[Daily Return %]]&gt;0,"Gain",IF(StockData[[#This Row],[Daily Return %]]&lt;0,"Loss","No Change"))</f>
        <v>Loss</v>
      </c>
    </row>
    <row r="2929" spans="1:25" x14ac:dyDescent="0.3">
      <c r="A2929" s="1">
        <v>45860</v>
      </c>
      <c r="B2929" s="1" t="s">
        <v>2977</v>
      </c>
      <c r="C2929" s="1" t="s">
        <v>162</v>
      </c>
      <c r="D2929">
        <f>MONTH(StockData[[#This Row],[DATE]])</f>
        <v>7</v>
      </c>
      <c r="E2929">
        <v>2025</v>
      </c>
      <c r="F2929" t="s">
        <v>163</v>
      </c>
      <c r="G2929" t="str">
        <f>"Q"&amp;ROUNDUP(StockData[[#This Row],[Month Number]]/3,0)</f>
        <v>Q3</v>
      </c>
      <c r="H2929" s="1" t="s">
        <v>2585</v>
      </c>
      <c r="I2929" s="1" t="s">
        <v>1566</v>
      </c>
      <c r="J2929" t="s">
        <v>30</v>
      </c>
      <c r="K2929">
        <v>1533.1</v>
      </c>
      <c r="L2929">
        <v>1539.8</v>
      </c>
      <c r="M2929">
        <v>1518.3</v>
      </c>
      <c r="N2929">
        <v>1530.4</v>
      </c>
      <c r="O2929">
        <v>1520.5</v>
      </c>
      <c r="P2929">
        <v>1520.1</v>
      </c>
      <c r="Q2929">
        <v>1528.68</v>
      </c>
      <c r="R2929">
        <v>3218227</v>
      </c>
      <c r="S2929">
        <v>4919633245</v>
      </c>
      <c r="T2929">
        <v>72081</v>
      </c>
      <c r="U2929">
        <v>2570923</v>
      </c>
      <c r="V2929">
        <v>79.89</v>
      </c>
      <c r="W2929" s="3">
        <f>StockData[[#This Row],[CLOSE]]-StockData[[#This Row],[PREV. CLOSE]]</f>
        <v>-10.300000000000182</v>
      </c>
      <c r="X2929" s="2">
        <f>IFERROR((StockData[[#This Row],[CLOSE]]-StockData[[#This Row],[PREV. CLOSE]])/StockData[[#This Row],[PREV. CLOSE]],0)</f>
        <v>-6.7302665969682313E-3</v>
      </c>
      <c r="Y2929" t="str">
        <f>IF(StockData[[#This Row],[Daily Return %]]&gt;0,"Gain",IF(StockData[[#This Row],[Daily Return %]]&lt;0,"Loss","No Change"))</f>
        <v>Loss</v>
      </c>
    </row>
    <row r="2930" spans="1:25" x14ac:dyDescent="0.3">
      <c r="A2930" s="1">
        <v>45861</v>
      </c>
      <c r="B2930" s="1" t="s">
        <v>2978</v>
      </c>
      <c r="C2930" s="1" t="s">
        <v>162</v>
      </c>
      <c r="D2930">
        <f>MONTH(StockData[[#This Row],[DATE]])</f>
        <v>7</v>
      </c>
      <c r="E2930">
        <v>2025</v>
      </c>
      <c r="F2930" t="s">
        <v>163</v>
      </c>
      <c r="G2930" t="str">
        <f>"Q"&amp;ROUNDUP(StockData[[#This Row],[Month Number]]/3,0)</f>
        <v>Q3</v>
      </c>
      <c r="H2930" s="1" t="s">
        <v>2585</v>
      </c>
      <c r="I2930" s="1" t="s">
        <v>1566</v>
      </c>
      <c r="J2930" t="s">
        <v>30</v>
      </c>
      <c r="K2930">
        <v>1524.1</v>
      </c>
      <c r="L2930">
        <v>1536</v>
      </c>
      <c r="M2930">
        <v>1518</v>
      </c>
      <c r="N2930">
        <v>1520.1</v>
      </c>
      <c r="O2930">
        <v>1528.8</v>
      </c>
      <c r="P2930">
        <v>1529.8</v>
      </c>
      <c r="Q2930">
        <v>1527.16</v>
      </c>
      <c r="R2930">
        <v>3471536</v>
      </c>
      <c r="S2930">
        <v>5301591458.1999998</v>
      </c>
      <c r="T2930">
        <v>75211</v>
      </c>
      <c r="U2930">
        <v>2647634</v>
      </c>
      <c r="V2930">
        <v>76.27</v>
      </c>
      <c r="W2930" s="3">
        <f>StockData[[#This Row],[CLOSE]]-StockData[[#This Row],[PREV. CLOSE]]</f>
        <v>9.7000000000000455</v>
      </c>
      <c r="X2930" s="2">
        <f>IFERROR((StockData[[#This Row],[CLOSE]]-StockData[[#This Row],[PREV. CLOSE]])/StockData[[#This Row],[PREV. CLOSE]],0)</f>
        <v>6.3811591342675129E-3</v>
      </c>
      <c r="Y2930" t="str">
        <f>IF(StockData[[#This Row],[Daily Return %]]&gt;0,"Gain",IF(StockData[[#This Row],[Daily Return %]]&lt;0,"Loss","No Change"))</f>
        <v>Gain</v>
      </c>
    </row>
    <row r="2931" spans="1:25" x14ac:dyDescent="0.3">
      <c r="A2931" s="1">
        <v>45862</v>
      </c>
      <c r="B2931" s="1" t="s">
        <v>2979</v>
      </c>
      <c r="C2931" s="1" t="s">
        <v>162</v>
      </c>
      <c r="D2931">
        <f>MONTH(StockData[[#This Row],[DATE]])</f>
        <v>7</v>
      </c>
      <c r="E2931">
        <v>2025</v>
      </c>
      <c r="F2931" t="s">
        <v>163</v>
      </c>
      <c r="G2931" t="str">
        <f>"Q"&amp;ROUNDUP(StockData[[#This Row],[Month Number]]/3,0)</f>
        <v>Q3</v>
      </c>
      <c r="H2931" s="1" t="s">
        <v>2585</v>
      </c>
      <c r="I2931" s="1" t="s">
        <v>1566</v>
      </c>
      <c r="J2931" t="s">
        <v>30</v>
      </c>
      <c r="K2931">
        <v>1530</v>
      </c>
      <c r="L2931">
        <v>1537.9</v>
      </c>
      <c r="M2931">
        <v>1501.6</v>
      </c>
      <c r="N2931">
        <v>1529.8</v>
      </c>
      <c r="O2931">
        <v>1510.1</v>
      </c>
      <c r="P2931">
        <v>1507.2</v>
      </c>
      <c r="Q2931">
        <v>1515.11</v>
      </c>
      <c r="R2931">
        <v>4654421</v>
      </c>
      <c r="S2931">
        <v>7051940202.5</v>
      </c>
      <c r="T2931">
        <v>99951</v>
      </c>
      <c r="U2931">
        <v>3598396</v>
      </c>
      <c r="V2931">
        <v>77.31</v>
      </c>
      <c r="W2931" s="3">
        <f>StockData[[#This Row],[CLOSE]]-StockData[[#This Row],[PREV. CLOSE]]</f>
        <v>-22.599999999999909</v>
      </c>
      <c r="X2931" s="2">
        <f>IFERROR((StockData[[#This Row],[CLOSE]]-StockData[[#This Row],[PREV. CLOSE]])/StockData[[#This Row],[PREV. CLOSE]],0)</f>
        <v>-1.4773172963786057E-2</v>
      </c>
      <c r="Y2931" t="str">
        <f>IF(StockData[[#This Row],[Daily Return %]]&gt;0,"Gain",IF(StockData[[#This Row],[Daily Return %]]&lt;0,"Loss","No Change"))</f>
        <v>Loss</v>
      </c>
    </row>
    <row r="2932" spans="1:25" x14ac:dyDescent="0.3">
      <c r="A2932" s="1">
        <v>45863</v>
      </c>
      <c r="B2932" s="1" t="s">
        <v>2980</v>
      </c>
      <c r="C2932" s="1" t="s">
        <v>162</v>
      </c>
      <c r="D2932">
        <f>MONTH(StockData[[#This Row],[DATE]])</f>
        <v>7</v>
      </c>
      <c r="E2932">
        <v>2025</v>
      </c>
      <c r="F2932" t="s">
        <v>163</v>
      </c>
      <c r="G2932" t="str">
        <f>"Q"&amp;ROUNDUP(StockData[[#This Row],[Month Number]]/3,0)</f>
        <v>Q3</v>
      </c>
      <c r="H2932" s="1" t="s">
        <v>2585</v>
      </c>
      <c r="I2932" s="1" t="s">
        <v>1566</v>
      </c>
      <c r="J2932" t="s">
        <v>30</v>
      </c>
      <c r="K2932">
        <v>1501.1</v>
      </c>
      <c r="L2932">
        <v>1512.2</v>
      </c>
      <c r="M2932">
        <v>1486.6</v>
      </c>
      <c r="N2932">
        <v>1507.2</v>
      </c>
      <c r="O2932">
        <v>1490</v>
      </c>
      <c r="P2932">
        <v>1490.1</v>
      </c>
      <c r="Q2932">
        <v>1499.87</v>
      </c>
      <c r="R2932">
        <v>2733655</v>
      </c>
      <c r="S2932">
        <v>4100140037.4000001</v>
      </c>
      <c r="T2932">
        <v>100304</v>
      </c>
      <c r="U2932">
        <v>1989448</v>
      </c>
      <c r="V2932">
        <v>72.78</v>
      </c>
      <c r="W2932" s="3">
        <f>StockData[[#This Row],[CLOSE]]-StockData[[#This Row],[PREV. CLOSE]]</f>
        <v>-17.100000000000136</v>
      </c>
      <c r="X2932" s="2">
        <f>IFERROR((StockData[[#This Row],[CLOSE]]-StockData[[#This Row],[PREV. CLOSE]])/StockData[[#This Row],[PREV. CLOSE]],0)</f>
        <v>-1.1345541401273975E-2</v>
      </c>
      <c r="Y2932" t="str">
        <f>IF(StockData[[#This Row],[Daily Return %]]&gt;0,"Gain",IF(StockData[[#This Row],[Daily Return %]]&lt;0,"Loss","No Change"))</f>
        <v>Loss</v>
      </c>
    </row>
    <row r="2933" spans="1:25" x14ac:dyDescent="0.3">
      <c r="A2933" s="1">
        <v>45866</v>
      </c>
      <c r="B2933" s="1" t="s">
        <v>2981</v>
      </c>
      <c r="C2933" s="1" t="s">
        <v>162</v>
      </c>
      <c r="D2933">
        <f>MONTH(StockData[[#This Row],[DATE]])</f>
        <v>7</v>
      </c>
      <c r="E2933">
        <v>2025</v>
      </c>
      <c r="F2933" t="s">
        <v>163</v>
      </c>
      <c r="G2933" t="str">
        <f>"Q"&amp;ROUNDUP(StockData[[#This Row],[Month Number]]/3,0)</f>
        <v>Q3</v>
      </c>
      <c r="H2933" s="1" t="s">
        <v>2585</v>
      </c>
      <c r="I2933" s="1" t="s">
        <v>1566</v>
      </c>
      <c r="J2933" t="s">
        <v>30</v>
      </c>
      <c r="K2933">
        <v>1490.1</v>
      </c>
      <c r="L2933">
        <v>1494.2</v>
      </c>
      <c r="M2933">
        <v>1463.5</v>
      </c>
      <c r="N2933">
        <v>1490.1</v>
      </c>
      <c r="O2933">
        <v>1468</v>
      </c>
      <c r="P2933">
        <v>1466.1</v>
      </c>
      <c r="Q2933">
        <v>1474.52</v>
      </c>
      <c r="R2933">
        <v>4404841</v>
      </c>
      <c r="S2933">
        <v>6495043431.3000002</v>
      </c>
      <c r="T2933">
        <v>158378</v>
      </c>
      <c r="U2933">
        <v>3464328</v>
      </c>
      <c r="V2933">
        <v>78.650000000000006</v>
      </c>
      <c r="W2933" s="3">
        <f>StockData[[#This Row],[CLOSE]]-StockData[[#This Row],[PREV. CLOSE]]</f>
        <v>-24</v>
      </c>
      <c r="X2933" s="2">
        <f>IFERROR((StockData[[#This Row],[CLOSE]]-StockData[[#This Row],[PREV. CLOSE]])/StockData[[#This Row],[PREV. CLOSE]],0)</f>
        <v>-1.6106301590497283E-2</v>
      </c>
      <c r="Y2933" t="str">
        <f>IF(StockData[[#This Row],[Daily Return %]]&gt;0,"Gain",IF(StockData[[#This Row],[Daily Return %]]&lt;0,"Loss","No Change"))</f>
        <v>Loss</v>
      </c>
    </row>
    <row r="2934" spans="1:25" x14ac:dyDescent="0.3">
      <c r="A2934" s="1">
        <v>45867</v>
      </c>
      <c r="B2934" s="1" t="s">
        <v>2982</v>
      </c>
      <c r="C2934" s="1" t="s">
        <v>162</v>
      </c>
      <c r="D2934">
        <f>MONTH(StockData[[#This Row],[DATE]])</f>
        <v>7</v>
      </c>
      <c r="E2934">
        <v>2025</v>
      </c>
      <c r="F2934" t="s">
        <v>163</v>
      </c>
      <c r="G2934" t="str">
        <f>"Q"&amp;ROUNDUP(StockData[[#This Row],[Month Number]]/3,0)</f>
        <v>Q3</v>
      </c>
      <c r="H2934" s="1" t="s">
        <v>2585</v>
      </c>
      <c r="I2934" s="1" t="s">
        <v>1566</v>
      </c>
      <c r="J2934" t="s">
        <v>30</v>
      </c>
      <c r="K2934">
        <v>1466.1</v>
      </c>
      <c r="L2934">
        <v>1477.5</v>
      </c>
      <c r="M2934">
        <v>1461</v>
      </c>
      <c r="N2934">
        <v>1466.1</v>
      </c>
      <c r="O2934">
        <v>1475</v>
      </c>
      <c r="P2934">
        <v>1472.4</v>
      </c>
      <c r="Q2934">
        <v>1470</v>
      </c>
      <c r="R2934">
        <v>6223556</v>
      </c>
      <c r="S2934">
        <v>9148599091.1000004</v>
      </c>
      <c r="T2934">
        <v>120183</v>
      </c>
      <c r="U2934">
        <v>5223631</v>
      </c>
      <c r="V2934">
        <v>83.93</v>
      </c>
      <c r="W2934" s="3">
        <f>StockData[[#This Row],[CLOSE]]-StockData[[#This Row],[PREV. CLOSE]]</f>
        <v>6.3000000000001819</v>
      </c>
      <c r="X2934" s="2">
        <f>IFERROR((StockData[[#This Row],[CLOSE]]-StockData[[#This Row],[PREV. CLOSE]])/StockData[[#This Row],[PREV. CLOSE]],0)</f>
        <v>4.2971147943524877E-3</v>
      </c>
      <c r="Y2934" t="str">
        <f>IF(StockData[[#This Row],[Daily Return %]]&gt;0,"Gain",IF(StockData[[#This Row],[Daily Return %]]&lt;0,"Loss","No Change"))</f>
        <v>Gain</v>
      </c>
    </row>
    <row r="2935" spans="1:25" x14ac:dyDescent="0.3">
      <c r="A2935" s="1">
        <v>45868</v>
      </c>
      <c r="B2935" s="1" t="s">
        <v>2983</v>
      </c>
      <c r="C2935" s="1" t="s">
        <v>162</v>
      </c>
      <c r="D2935">
        <f>MONTH(StockData[[#This Row],[DATE]])</f>
        <v>7</v>
      </c>
      <c r="E2935">
        <v>2025</v>
      </c>
      <c r="F2935" t="s">
        <v>163</v>
      </c>
      <c r="G2935" t="str">
        <f>"Q"&amp;ROUNDUP(StockData[[#This Row],[Month Number]]/3,0)</f>
        <v>Q3</v>
      </c>
      <c r="H2935" s="1" t="s">
        <v>2585</v>
      </c>
      <c r="I2935" s="1" t="s">
        <v>1566</v>
      </c>
      <c r="J2935" t="s">
        <v>30</v>
      </c>
      <c r="K2935">
        <v>1480.5</v>
      </c>
      <c r="L2935">
        <v>1484.3</v>
      </c>
      <c r="M2935">
        <v>1468.8</v>
      </c>
      <c r="N2935">
        <v>1472.4</v>
      </c>
      <c r="O2935">
        <v>1478</v>
      </c>
      <c r="P2935">
        <v>1476.5</v>
      </c>
      <c r="Q2935">
        <v>1474.63</v>
      </c>
      <c r="R2935">
        <v>1642426</v>
      </c>
      <c r="S2935">
        <v>2421970361.6999998</v>
      </c>
      <c r="T2935">
        <v>67844</v>
      </c>
      <c r="U2935">
        <v>1147192</v>
      </c>
      <c r="V2935">
        <v>69.849999999999994</v>
      </c>
      <c r="W2935" s="3">
        <f>StockData[[#This Row],[CLOSE]]-StockData[[#This Row],[PREV. CLOSE]]</f>
        <v>4.0999999999999091</v>
      </c>
      <c r="X2935" s="2">
        <f>IFERROR((StockData[[#This Row],[CLOSE]]-StockData[[#This Row],[PREV. CLOSE]])/StockData[[#This Row],[PREV. CLOSE]],0)</f>
        <v>2.784569410486219E-3</v>
      </c>
      <c r="Y2935" t="str">
        <f>IF(StockData[[#This Row],[Daily Return %]]&gt;0,"Gain",IF(StockData[[#This Row],[Daily Return %]]&lt;0,"Loss","No Change"))</f>
        <v>Gain</v>
      </c>
    </row>
    <row r="2936" spans="1:25" x14ac:dyDescent="0.3">
      <c r="A2936" s="1">
        <v>45869</v>
      </c>
      <c r="B2936" s="1" t="s">
        <v>2984</v>
      </c>
      <c r="C2936" s="1" t="s">
        <v>162</v>
      </c>
      <c r="D2936">
        <f>MONTH(StockData[[#This Row],[DATE]])</f>
        <v>7</v>
      </c>
      <c r="E2936">
        <v>2025</v>
      </c>
      <c r="F2936" t="s">
        <v>163</v>
      </c>
      <c r="G2936" t="str">
        <f>"Q"&amp;ROUNDUP(StockData[[#This Row],[Month Number]]/3,0)</f>
        <v>Q3</v>
      </c>
      <c r="H2936" s="1" t="s">
        <v>2585</v>
      </c>
      <c r="I2936" s="1" t="s">
        <v>1566</v>
      </c>
      <c r="J2936" t="s">
        <v>30</v>
      </c>
      <c r="K2936">
        <v>1465</v>
      </c>
      <c r="L2936">
        <v>1482.7</v>
      </c>
      <c r="M2936">
        <v>1459.5</v>
      </c>
      <c r="N2936">
        <v>1476.5</v>
      </c>
      <c r="O2936">
        <v>1465.2</v>
      </c>
      <c r="P2936">
        <v>1467.9</v>
      </c>
      <c r="Q2936">
        <v>1469.99</v>
      </c>
      <c r="R2936">
        <v>2306285</v>
      </c>
      <c r="S2936">
        <v>3390207270.5</v>
      </c>
      <c r="T2936">
        <v>85966</v>
      </c>
      <c r="U2936">
        <v>1541710</v>
      </c>
      <c r="V2936">
        <v>66.849999999999994</v>
      </c>
      <c r="W2936" s="3">
        <f>StockData[[#This Row],[CLOSE]]-StockData[[#This Row],[PREV. CLOSE]]</f>
        <v>-8.5999999999999091</v>
      </c>
      <c r="X2936" s="2">
        <f>IFERROR((StockData[[#This Row],[CLOSE]]-StockData[[#This Row],[PREV. CLOSE]])/StockData[[#This Row],[PREV. CLOSE]],0)</f>
        <v>-5.8245851676260816E-3</v>
      </c>
      <c r="Y2936" t="str">
        <f>IF(StockData[[#This Row],[Daily Return %]]&gt;0,"Gain",IF(StockData[[#This Row],[Daily Return %]]&lt;0,"Loss","No Change"))</f>
        <v>Loss</v>
      </c>
    </row>
    <row r="2937" spans="1:25" x14ac:dyDescent="0.3">
      <c r="A2937" s="1">
        <v>45870</v>
      </c>
      <c r="B2937" s="1" t="s">
        <v>2985</v>
      </c>
      <c r="C2937" s="1" t="s">
        <v>186</v>
      </c>
      <c r="D2937">
        <f>MONTH(StockData[[#This Row],[DATE]])</f>
        <v>8</v>
      </c>
      <c r="E2937">
        <v>2025</v>
      </c>
      <c r="F2937" t="s">
        <v>163</v>
      </c>
      <c r="G2937" t="str">
        <f>"Q"&amp;ROUNDUP(StockData[[#This Row],[Month Number]]/3,0)</f>
        <v>Q3</v>
      </c>
      <c r="H2937" s="1" t="s">
        <v>2585</v>
      </c>
      <c r="I2937" s="1" t="s">
        <v>1566</v>
      </c>
      <c r="J2937" t="s">
        <v>30</v>
      </c>
      <c r="K2937">
        <v>1465</v>
      </c>
      <c r="L2937">
        <v>1466.9</v>
      </c>
      <c r="M2937">
        <v>1450</v>
      </c>
      <c r="N2937">
        <v>1467.9</v>
      </c>
      <c r="O2937">
        <v>1450.2</v>
      </c>
      <c r="P2937">
        <v>1452.1</v>
      </c>
      <c r="Q2937">
        <v>1455.75</v>
      </c>
      <c r="R2937">
        <v>2152783</v>
      </c>
      <c r="S2937">
        <v>3133915241.5999999</v>
      </c>
      <c r="T2937">
        <v>68532</v>
      </c>
      <c r="U2937">
        <v>1458011</v>
      </c>
      <c r="V2937">
        <v>67.73</v>
      </c>
      <c r="W2937" s="3">
        <f>StockData[[#This Row],[CLOSE]]-StockData[[#This Row],[PREV. CLOSE]]</f>
        <v>-15.800000000000182</v>
      </c>
      <c r="X2937" s="2">
        <f>IFERROR((StockData[[#This Row],[CLOSE]]-StockData[[#This Row],[PREV. CLOSE]])/StockData[[#This Row],[PREV. CLOSE]],0)</f>
        <v>-1.0763675999727626E-2</v>
      </c>
      <c r="Y2937" t="str">
        <f>IF(StockData[[#This Row],[Daily Return %]]&gt;0,"Gain",IF(StockData[[#This Row],[Daily Return %]]&lt;0,"Loss","No Change"))</f>
        <v>Loss</v>
      </c>
    </row>
    <row r="2938" spans="1:25" x14ac:dyDescent="0.3">
      <c r="A2938" s="1">
        <v>45873</v>
      </c>
      <c r="B2938" s="1" t="s">
        <v>2986</v>
      </c>
      <c r="C2938" s="1" t="s">
        <v>186</v>
      </c>
      <c r="D2938">
        <f>MONTH(StockData[[#This Row],[DATE]])</f>
        <v>8</v>
      </c>
      <c r="E2938">
        <v>2025</v>
      </c>
      <c r="F2938" t="s">
        <v>163</v>
      </c>
      <c r="G2938" t="str">
        <f>"Q"&amp;ROUNDUP(StockData[[#This Row],[Month Number]]/3,0)</f>
        <v>Q3</v>
      </c>
      <c r="H2938" s="1" t="s">
        <v>2585</v>
      </c>
      <c r="I2938" s="1" t="s">
        <v>1566</v>
      </c>
      <c r="J2938" t="s">
        <v>30</v>
      </c>
      <c r="K2938">
        <v>1452.1</v>
      </c>
      <c r="L2938">
        <v>1475.4</v>
      </c>
      <c r="M2938">
        <v>1440.6</v>
      </c>
      <c r="N2938">
        <v>1452.1</v>
      </c>
      <c r="O2938">
        <v>1470.4</v>
      </c>
      <c r="P2938">
        <v>1474.4</v>
      </c>
      <c r="Q2938">
        <v>1460.11</v>
      </c>
      <c r="R2938">
        <v>2384774</v>
      </c>
      <c r="S2938">
        <v>3482029698</v>
      </c>
      <c r="T2938">
        <v>89707</v>
      </c>
      <c r="U2938">
        <v>1635637</v>
      </c>
      <c r="V2938">
        <v>68.59</v>
      </c>
      <c r="W2938" s="3">
        <f>StockData[[#This Row],[CLOSE]]-StockData[[#This Row],[PREV. CLOSE]]</f>
        <v>22.300000000000182</v>
      </c>
      <c r="X2938" s="2">
        <f>IFERROR((StockData[[#This Row],[CLOSE]]-StockData[[#This Row],[PREV. CLOSE]])/StockData[[#This Row],[PREV. CLOSE]],0)</f>
        <v>1.5357069072378061E-2</v>
      </c>
      <c r="Y2938" t="str">
        <f>IF(StockData[[#This Row],[Daily Return %]]&gt;0,"Gain",IF(StockData[[#This Row],[Daily Return %]]&lt;0,"Loss","No Change"))</f>
        <v>Gain</v>
      </c>
    </row>
    <row r="2939" spans="1:25" x14ac:dyDescent="0.3">
      <c r="A2939" s="1">
        <v>45874</v>
      </c>
      <c r="B2939" s="1" t="s">
        <v>2987</v>
      </c>
      <c r="C2939" s="1" t="s">
        <v>186</v>
      </c>
      <c r="D2939">
        <f>MONTH(StockData[[#This Row],[DATE]])</f>
        <v>8</v>
      </c>
      <c r="E2939">
        <v>2025</v>
      </c>
      <c r="F2939" t="s">
        <v>163</v>
      </c>
      <c r="G2939" t="str">
        <f>"Q"&amp;ROUNDUP(StockData[[#This Row],[Month Number]]/3,0)</f>
        <v>Q3</v>
      </c>
      <c r="H2939" s="1" t="s">
        <v>2585</v>
      </c>
      <c r="I2939" s="1" t="s">
        <v>1566</v>
      </c>
      <c r="J2939" t="s">
        <v>30</v>
      </c>
      <c r="K2939">
        <v>1479.9</v>
      </c>
      <c r="L2939">
        <v>1485.4</v>
      </c>
      <c r="M2939">
        <v>1471.2</v>
      </c>
      <c r="N2939">
        <v>1474.4</v>
      </c>
      <c r="O2939">
        <v>1480.9</v>
      </c>
      <c r="P2939">
        <v>1482.7</v>
      </c>
      <c r="Q2939">
        <v>1480.25</v>
      </c>
      <c r="R2939">
        <v>2614394</v>
      </c>
      <c r="S2939">
        <v>3869964552.0999999</v>
      </c>
      <c r="T2939">
        <v>99995</v>
      </c>
      <c r="U2939">
        <v>1934487</v>
      </c>
      <c r="V2939">
        <v>73.989999999999995</v>
      </c>
      <c r="W2939" s="3">
        <f>StockData[[#This Row],[CLOSE]]-StockData[[#This Row],[PREV. CLOSE]]</f>
        <v>8.2999999999999545</v>
      </c>
      <c r="X2939" s="2">
        <f>IFERROR((StockData[[#This Row],[CLOSE]]-StockData[[#This Row],[PREV. CLOSE]])/StockData[[#This Row],[PREV. CLOSE]],0)</f>
        <v>5.6294085729788074E-3</v>
      </c>
      <c r="Y2939" t="str">
        <f>IF(StockData[[#This Row],[Daily Return %]]&gt;0,"Gain",IF(StockData[[#This Row],[Daily Return %]]&lt;0,"Loss","No Change"))</f>
        <v>Gain</v>
      </c>
    </row>
    <row r="2940" spans="1:25" x14ac:dyDescent="0.3">
      <c r="A2940" s="1">
        <v>45875</v>
      </c>
      <c r="B2940" s="1" t="s">
        <v>2988</v>
      </c>
      <c r="C2940" s="1" t="s">
        <v>186</v>
      </c>
      <c r="D2940">
        <f>MONTH(StockData[[#This Row],[DATE]])</f>
        <v>8</v>
      </c>
      <c r="E2940">
        <v>2025</v>
      </c>
      <c r="F2940" t="s">
        <v>163</v>
      </c>
      <c r="G2940" t="str">
        <f>"Q"&amp;ROUNDUP(StockData[[#This Row],[Month Number]]/3,0)</f>
        <v>Q3</v>
      </c>
      <c r="H2940" s="1" t="s">
        <v>2585</v>
      </c>
      <c r="I2940" s="1" t="s">
        <v>1566</v>
      </c>
      <c r="J2940" t="s">
        <v>30</v>
      </c>
      <c r="K2940">
        <v>1480.9</v>
      </c>
      <c r="L2940">
        <v>1483.7</v>
      </c>
      <c r="M2940">
        <v>1456.4</v>
      </c>
      <c r="N2940">
        <v>1482.7</v>
      </c>
      <c r="O2940">
        <v>1459.9</v>
      </c>
      <c r="P2940">
        <v>1463.2</v>
      </c>
      <c r="Q2940">
        <v>1465.98</v>
      </c>
      <c r="R2940">
        <v>1735697</v>
      </c>
      <c r="S2940">
        <v>2544501469.1999998</v>
      </c>
      <c r="T2940">
        <v>93730</v>
      </c>
      <c r="U2940">
        <v>1146399</v>
      </c>
      <c r="V2940">
        <v>66.05</v>
      </c>
      <c r="W2940" s="3">
        <f>StockData[[#This Row],[CLOSE]]-StockData[[#This Row],[PREV. CLOSE]]</f>
        <v>-19.5</v>
      </c>
      <c r="X2940" s="2">
        <f>IFERROR((StockData[[#This Row],[CLOSE]]-StockData[[#This Row],[PREV. CLOSE]])/StockData[[#This Row],[PREV. CLOSE]],0)</f>
        <v>-1.3151682740945572E-2</v>
      </c>
      <c r="Y2940" t="str">
        <f>IF(StockData[[#This Row],[Daily Return %]]&gt;0,"Gain",IF(StockData[[#This Row],[Daily Return %]]&lt;0,"Loss","No Change"))</f>
        <v>Loss</v>
      </c>
    </row>
    <row r="2941" spans="1:25" x14ac:dyDescent="0.3">
      <c r="A2941" s="1">
        <v>45876</v>
      </c>
      <c r="B2941" s="1" t="s">
        <v>2989</v>
      </c>
      <c r="C2941" s="1" t="s">
        <v>186</v>
      </c>
      <c r="D2941">
        <f>MONTH(StockData[[#This Row],[DATE]])</f>
        <v>8</v>
      </c>
      <c r="E2941">
        <v>2025</v>
      </c>
      <c r="F2941" t="s">
        <v>163</v>
      </c>
      <c r="G2941" t="str">
        <f>"Q"&amp;ROUNDUP(StockData[[#This Row],[Month Number]]/3,0)</f>
        <v>Q3</v>
      </c>
      <c r="H2941" s="1" t="s">
        <v>2585</v>
      </c>
      <c r="I2941" s="1" t="s">
        <v>1566</v>
      </c>
      <c r="J2941" t="s">
        <v>30</v>
      </c>
      <c r="K2941">
        <v>1458</v>
      </c>
      <c r="L2941">
        <v>1479.2</v>
      </c>
      <c r="M2941">
        <v>1451</v>
      </c>
      <c r="N2941">
        <v>1463.2</v>
      </c>
      <c r="O2941">
        <v>1479.1</v>
      </c>
      <c r="P2941">
        <v>1475.5</v>
      </c>
      <c r="Q2941">
        <v>1462.9</v>
      </c>
      <c r="R2941">
        <v>1495363</v>
      </c>
      <c r="S2941">
        <v>2187569625.5</v>
      </c>
      <c r="T2941">
        <v>70071</v>
      </c>
      <c r="U2941">
        <v>869473</v>
      </c>
      <c r="V2941">
        <v>58.14</v>
      </c>
      <c r="W2941" s="3">
        <f>StockData[[#This Row],[CLOSE]]-StockData[[#This Row],[PREV. CLOSE]]</f>
        <v>12.299999999999955</v>
      </c>
      <c r="X2941" s="2">
        <f>IFERROR((StockData[[#This Row],[CLOSE]]-StockData[[#This Row],[PREV. CLOSE]])/StockData[[#This Row],[PREV. CLOSE]],0)</f>
        <v>8.406232914160712E-3</v>
      </c>
      <c r="Y2941" t="str">
        <f>IF(StockData[[#This Row],[Daily Return %]]&gt;0,"Gain",IF(StockData[[#This Row],[Daily Return %]]&lt;0,"Loss","No Change"))</f>
        <v>Gain</v>
      </c>
    </row>
    <row r="2942" spans="1:25" x14ac:dyDescent="0.3">
      <c r="A2942" s="1">
        <v>45877</v>
      </c>
      <c r="B2942" s="1" t="s">
        <v>2990</v>
      </c>
      <c r="C2942" s="1" t="s">
        <v>186</v>
      </c>
      <c r="D2942">
        <f>MONTH(StockData[[#This Row],[DATE]])</f>
        <v>8</v>
      </c>
      <c r="E2942">
        <v>2025</v>
      </c>
      <c r="F2942" t="s">
        <v>163</v>
      </c>
      <c r="G2942" t="str">
        <f>"Q"&amp;ROUNDUP(StockData[[#This Row],[Month Number]]/3,0)</f>
        <v>Q3</v>
      </c>
      <c r="H2942" s="1" t="s">
        <v>2585</v>
      </c>
      <c r="I2942" s="1" t="s">
        <v>1566</v>
      </c>
      <c r="J2942" t="s">
        <v>30</v>
      </c>
      <c r="K2942">
        <v>1474.8</v>
      </c>
      <c r="L2942">
        <v>1482.2</v>
      </c>
      <c r="M2942">
        <v>1459</v>
      </c>
      <c r="N2942">
        <v>1475.5</v>
      </c>
      <c r="O2942">
        <v>1476.3</v>
      </c>
      <c r="P2942">
        <v>1475.7</v>
      </c>
      <c r="Q2942">
        <v>1473.68</v>
      </c>
      <c r="R2942">
        <v>2815614</v>
      </c>
      <c r="S2942">
        <v>4149299969.9000001</v>
      </c>
      <c r="T2942">
        <v>82918</v>
      </c>
      <c r="U2942">
        <v>2076969</v>
      </c>
      <c r="V2942">
        <v>73.77</v>
      </c>
      <c r="W2942" s="3">
        <f>StockData[[#This Row],[CLOSE]]-StockData[[#This Row],[PREV. CLOSE]]</f>
        <v>0.20000000000004547</v>
      </c>
      <c r="X2942" s="2">
        <f>IFERROR((StockData[[#This Row],[CLOSE]]-StockData[[#This Row],[PREV. CLOSE]])/StockData[[#This Row],[PREV. CLOSE]],0)</f>
        <v>1.3554727211117959E-4</v>
      </c>
      <c r="Y2942" t="str">
        <f>IF(StockData[[#This Row],[Daily Return %]]&gt;0,"Gain",IF(StockData[[#This Row],[Daily Return %]]&lt;0,"Loss","No Change"))</f>
        <v>Gain</v>
      </c>
    </row>
    <row r="2943" spans="1:25" x14ac:dyDescent="0.3">
      <c r="A2943" s="1">
        <v>45880</v>
      </c>
      <c r="B2943" s="1" t="s">
        <v>2991</v>
      </c>
      <c r="C2943" s="1" t="s">
        <v>186</v>
      </c>
      <c r="D2943">
        <f>MONTH(StockData[[#This Row],[DATE]])</f>
        <v>8</v>
      </c>
      <c r="E2943">
        <v>2025</v>
      </c>
      <c r="F2943" t="s">
        <v>163</v>
      </c>
      <c r="G2943" t="str">
        <f>"Q"&amp;ROUNDUP(StockData[[#This Row],[Month Number]]/3,0)</f>
        <v>Q3</v>
      </c>
      <c r="H2943" s="1" t="s">
        <v>2585</v>
      </c>
      <c r="I2943" s="1" t="s">
        <v>1566</v>
      </c>
      <c r="J2943" t="s">
        <v>30</v>
      </c>
      <c r="K2943">
        <v>1475</v>
      </c>
      <c r="L2943">
        <v>1531</v>
      </c>
      <c r="M2943">
        <v>1465.6</v>
      </c>
      <c r="N2943">
        <v>1475.7</v>
      </c>
      <c r="O2943">
        <v>1484.1</v>
      </c>
      <c r="P2943">
        <v>1488</v>
      </c>
      <c r="Q2943">
        <v>1484.68</v>
      </c>
      <c r="R2943">
        <v>2374556</v>
      </c>
      <c r="S2943">
        <v>3525455889.1999998</v>
      </c>
      <c r="T2943">
        <v>92769</v>
      </c>
      <c r="U2943">
        <v>1718265</v>
      </c>
      <c r="V2943">
        <v>72.36</v>
      </c>
      <c r="W2943" s="3">
        <f>StockData[[#This Row],[CLOSE]]-StockData[[#This Row],[PREV. CLOSE]]</f>
        <v>12.299999999999955</v>
      </c>
      <c r="X2943" s="2">
        <f>IFERROR((StockData[[#This Row],[CLOSE]]-StockData[[#This Row],[PREV. CLOSE]])/StockData[[#This Row],[PREV. CLOSE]],0)</f>
        <v>8.3350274446025302E-3</v>
      </c>
      <c r="Y2943" t="str">
        <f>IF(StockData[[#This Row],[Daily Return %]]&gt;0,"Gain",IF(StockData[[#This Row],[Daily Return %]]&lt;0,"Loss","No Change"))</f>
        <v>Gain</v>
      </c>
    </row>
    <row r="2944" spans="1:25" x14ac:dyDescent="0.3">
      <c r="A2944" s="1">
        <v>45881</v>
      </c>
      <c r="B2944" s="1" t="s">
        <v>2992</v>
      </c>
      <c r="C2944" s="1" t="s">
        <v>186</v>
      </c>
      <c r="D2944">
        <f>MONTH(StockData[[#This Row],[DATE]])</f>
        <v>8</v>
      </c>
      <c r="E2944">
        <v>2025</v>
      </c>
      <c r="F2944" t="s">
        <v>163</v>
      </c>
      <c r="G2944" t="str">
        <f>"Q"&amp;ROUNDUP(StockData[[#This Row],[Month Number]]/3,0)</f>
        <v>Q3</v>
      </c>
      <c r="H2944" s="1" t="s">
        <v>2585</v>
      </c>
      <c r="I2944" s="1" t="s">
        <v>1566</v>
      </c>
      <c r="J2944" t="s">
        <v>30</v>
      </c>
      <c r="K2944">
        <v>1490</v>
      </c>
      <c r="L2944">
        <v>1509.9</v>
      </c>
      <c r="M2944">
        <v>1489</v>
      </c>
      <c r="N2944">
        <v>1488</v>
      </c>
      <c r="O2944">
        <v>1498</v>
      </c>
      <c r="P2944">
        <v>1499.1</v>
      </c>
      <c r="Q2944">
        <v>1501.89</v>
      </c>
      <c r="R2944">
        <v>3422656</v>
      </c>
      <c r="S2944">
        <v>5140444209.3999996</v>
      </c>
      <c r="T2944">
        <v>120984</v>
      </c>
      <c r="U2944">
        <v>2423206</v>
      </c>
      <c r="V2944">
        <v>70.8</v>
      </c>
      <c r="W2944" s="3">
        <f>StockData[[#This Row],[CLOSE]]-StockData[[#This Row],[PREV. CLOSE]]</f>
        <v>11.099999999999909</v>
      </c>
      <c r="X2944" s="2">
        <f>IFERROR((StockData[[#This Row],[CLOSE]]-StockData[[#This Row],[PREV. CLOSE]])/StockData[[#This Row],[PREV. CLOSE]],0)</f>
        <v>7.459677419354778E-3</v>
      </c>
      <c r="Y2944" t="str">
        <f>IF(StockData[[#This Row],[Daily Return %]]&gt;0,"Gain",IF(StockData[[#This Row],[Daily Return %]]&lt;0,"Loss","No Change"))</f>
        <v>Gain</v>
      </c>
    </row>
    <row r="2945" spans="1:25" x14ac:dyDescent="0.3">
      <c r="A2945" s="1">
        <v>45882</v>
      </c>
      <c r="B2945" s="1" t="s">
        <v>2993</v>
      </c>
      <c r="C2945" s="1" t="s">
        <v>186</v>
      </c>
      <c r="D2945">
        <f>MONTH(StockData[[#This Row],[DATE]])</f>
        <v>8</v>
      </c>
      <c r="E2945">
        <v>2025</v>
      </c>
      <c r="F2945" t="s">
        <v>163</v>
      </c>
      <c r="G2945" t="str">
        <f>"Q"&amp;ROUNDUP(StockData[[#This Row],[Month Number]]/3,0)</f>
        <v>Q3</v>
      </c>
      <c r="H2945" s="1" t="s">
        <v>2585</v>
      </c>
      <c r="I2945" s="1" t="s">
        <v>1566</v>
      </c>
      <c r="J2945" t="s">
        <v>30</v>
      </c>
      <c r="K2945">
        <v>1500</v>
      </c>
      <c r="L2945">
        <v>1507.5</v>
      </c>
      <c r="M2945">
        <v>1489</v>
      </c>
      <c r="N2945">
        <v>1499.1</v>
      </c>
      <c r="O2945">
        <v>1498.8</v>
      </c>
      <c r="P2945">
        <v>1501.1</v>
      </c>
      <c r="Q2945">
        <v>1500</v>
      </c>
      <c r="R2945">
        <v>2916128</v>
      </c>
      <c r="S2945">
        <v>4374180694.8000002</v>
      </c>
      <c r="T2945">
        <v>63563</v>
      </c>
      <c r="U2945">
        <v>2009241</v>
      </c>
      <c r="V2945">
        <v>68.900000000000006</v>
      </c>
      <c r="W2945" s="3">
        <f>StockData[[#This Row],[CLOSE]]-StockData[[#This Row],[PREV. CLOSE]]</f>
        <v>2</v>
      </c>
      <c r="X2945" s="2">
        <f>IFERROR((StockData[[#This Row],[CLOSE]]-StockData[[#This Row],[PREV. CLOSE]])/StockData[[#This Row],[PREV. CLOSE]],0)</f>
        <v>1.3341338136215063E-3</v>
      </c>
      <c r="Y2945" t="str">
        <f>IF(StockData[[#This Row],[Daily Return %]]&gt;0,"Gain",IF(StockData[[#This Row],[Daily Return %]]&lt;0,"Loss","No Change"))</f>
        <v>Gain</v>
      </c>
    </row>
    <row r="2946" spans="1:25" x14ac:dyDescent="0.3">
      <c r="A2946" s="1">
        <v>45883</v>
      </c>
      <c r="B2946" s="1" t="s">
        <v>2994</v>
      </c>
      <c r="C2946" s="1" t="s">
        <v>186</v>
      </c>
      <c r="D2946">
        <f>MONTH(StockData[[#This Row],[DATE]])</f>
        <v>8</v>
      </c>
      <c r="E2946">
        <v>2025</v>
      </c>
      <c r="F2946" t="s">
        <v>163</v>
      </c>
      <c r="G2946" t="str">
        <f>"Q"&amp;ROUNDUP(StockData[[#This Row],[Month Number]]/3,0)</f>
        <v>Q3</v>
      </c>
      <c r="H2946" s="1" t="s">
        <v>2585</v>
      </c>
      <c r="I2946" s="1" t="s">
        <v>1566</v>
      </c>
      <c r="J2946" t="s">
        <v>30</v>
      </c>
      <c r="K2946">
        <v>1501</v>
      </c>
      <c r="L2946">
        <v>1516.2</v>
      </c>
      <c r="M2946">
        <v>1485.8</v>
      </c>
      <c r="N2946">
        <v>1501.1</v>
      </c>
      <c r="O2946">
        <v>1489</v>
      </c>
      <c r="P2946">
        <v>1489.8</v>
      </c>
      <c r="Q2946">
        <v>1501.41</v>
      </c>
      <c r="R2946">
        <v>4227538</v>
      </c>
      <c r="S2946">
        <v>6347285518.5</v>
      </c>
      <c r="T2946">
        <v>111160</v>
      </c>
      <c r="U2946">
        <v>2860915</v>
      </c>
      <c r="V2946">
        <v>67.67</v>
      </c>
      <c r="W2946" s="3">
        <f>StockData[[#This Row],[CLOSE]]-StockData[[#This Row],[PREV. CLOSE]]</f>
        <v>-11.299999999999955</v>
      </c>
      <c r="X2946" s="2">
        <f>IFERROR((StockData[[#This Row],[CLOSE]]-StockData[[#This Row],[PREV. CLOSE]])/StockData[[#This Row],[PREV. CLOSE]],0)</f>
        <v>-7.5278129371793723E-3</v>
      </c>
      <c r="Y2946" t="str">
        <f>IF(StockData[[#This Row],[Daily Return %]]&gt;0,"Gain",IF(StockData[[#This Row],[Daily Return %]]&lt;0,"Loss","No Change"))</f>
        <v>Loss</v>
      </c>
    </row>
    <row r="2947" spans="1:25" x14ac:dyDescent="0.3">
      <c r="A2947" s="1">
        <v>45887</v>
      </c>
      <c r="B2947" s="1" t="s">
        <v>2995</v>
      </c>
      <c r="C2947" s="1" t="s">
        <v>186</v>
      </c>
      <c r="D2947">
        <f>MONTH(StockData[[#This Row],[DATE]])</f>
        <v>8</v>
      </c>
      <c r="E2947">
        <v>2025</v>
      </c>
      <c r="F2947" t="s">
        <v>163</v>
      </c>
      <c r="G2947" t="str">
        <f>"Q"&amp;ROUNDUP(StockData[[#This Row],[Month Number]]/3,0)</f>
        <v>Q3</v>
      </c>
      <c r="H2947" s="1" t="s">
        <v>2585</v>
      </c>
      <c r="I2947" s="1" t="s">
        <v>1566</v>
      </c>
      <c r="J2947" t="s">
        <v>30</v>
      </c>
      <c r="K2947">
        <v>1498.1</v>
      </c>
      <c r="L2947">
        <v>1501.9</v>
      </c>
      <c r="M2947">
        <v>1475.9</v>
      </c>
      <c r="N2947">
        <v>1489.8</v>
      </c>
      <c r="O2947">
        <v>1481.6</v>
      </c>
      <c r="P2947">
        <v>1485</v>
      </c>
      <c r="Q2947">
        <v>1483.48</v>
      </c>
      <c r="R2947">
        <v>2795155</v>
      </c>
      <c r="S2947">
        <v>4146546206.9000001</v>
      </c>
      <c r="T2947">
        <v>82653</v>
      </c>
      <c r="U2947">
        <v>1850950</v>
      </c>
      <c r="V2947">
        <v>66.22</v>
      </c>
      <c r="W2947" s="3">
        <f>StockData[[#This Row],[CLOSE]]-StockData[[#This Row],[PREV. CLOSE]]</f>
        <v>-4.7999999999999545</v>
      </c>
      <c r="X2947" s="2">
        <f>IFERROR((StockData[[#This Row],[CLOSE]]-StockData[[#This Row],[PREV. CLOSE]])/StockData[[#This Row],[PREV. CLOSE]],0)</f>
        <v>-3.2219089810712545E-3</v>
      </c>
      <c r="Y2947" t="str">
        <f>IF(StockData[[#This Row],[Daily Return %]]&gt;0,"Gain",IF(StockData[[#This Row],[Daily Return %]]&lt;0,"Loss","No Change"))</f>
        <v>Loss</v>
      </c>
    </row>
    <row r="2948" spans="1:25" x14ac:dyDescent="0.3">
      <c r="A2948" s="1">
        <v>45888</v>
      </c>
      <c r="B2948" s="1" t="s">
        <v>2996</v>
      </c>
      <c r="C2948" s="1" t="s">
        <v>186</v>
      </c>
      <c r="D2948">
        <f>MONTH(StockData[[#This Row],[DATE]])</f>
        <v>8</v>
      </c>
      <c r="E2948">
        <v>2025</v>
      </c>
      <c r="F2948" t="s">
        <v>163</v>
      </c>
      <c r="G2948" t="str">
        <f>"Q"&amp;ROUNDUP(StockData[[#This Row],[Month Number]]/3,0)</f>
        <v>Q3</v>
      </c>
      <c r="H2948" s="1" t="s">
        <v>2585</v>
      </c>
      <c r="I2948" s="1" t="s">
        <v>1566</v>
      </c>
      <c r="J2948" t="s">
        <v>30</v>
      </c>
      <c r="K2948">
        <v>1476.3</v>
      </c>
      <c r="L2948">
        <v>1482.6</v>
      </c>
      <c r="M2948">
        <v>1469.2</v>
      </c>
      <c r="N2948">
        <v>1485</v>
      </c>
      <c r="O2948">
        <v>1479.7</v>
      </c>
      <c r="P2948">
        <v>1476.1</v>
      </c>
      <c r="Q2948">
        <v>1476.27</v>
      </c>
      <c r="R2948">
        <v>2515817</v>
      </c>
      <c r="S2948">
        <v>3714033649</v>
      </c>
      <c r="T2948">
        <v>119284</v>
      </c>
      <c r="U2948">
        <v>1623251</v>
      </c>
      <c r="V2948">
        <v>64.52</v>
      </c>
      <c r="W2948" s="3">
        <f>StockData[[#This Row],[CLOSE]]-StockData[[#This Row],[PREV. CLOSE]]</f>
        <v>-8.9000000000000909</v>
      </c>
      <c r="X2948" s="2">
        <f>IFERROR((StockData[[#This Row],[CLOSE]]-StockData[[#This Row],[PREV. CLOSE]])/StockData[[#This Row],[PREV. CLOSE]],0)</f>
        <v>-5.9932659932660547E-3</v>
      </c>
      <c r="Y2948" t="str">
        <f>IF(StockData[[#This Row],[Daily Return %]]&gt;0,"Gain",IF(StockData[[#This Row],[Daily Return %]]&lt;0,"Loss","No Change"))</f>
        <v>Loss</v>
      </c>
    </row>
    <row r="2949" spans="1:25" x14ac:dyDescent="0.3">
      <c r="A2949" s="1">
        <v>45889</v>
      </c>
      <c r="B2949" s="1" t="s">
        <v>2997</v>
      </c>
      <c r="C2949" s="1" t="s">
        <v>186</v>
      </c>
      <c r="D2949">
        <f>MONTH(StockData[[#This Row],[DATE]])</f>
        <v>8</v>
      </c>
      <c r="E2949">
        <v>2025</v>
      </c>
      <c r="F2949" t="s">
        <v>163</v>
      </c>
      <c r="G2949" t="str">
        <f>"Q"&amp;ROUNDUP(StockData[[#This Row],[Month Number]]/3,0)</f>
        <v>Q3</v>
      </c>
      <c r="H2949" s="1" t="s">
        <v>2585</v>
      </c>
      <c r="I2949" s="1" t="s">
        <v>1566</v>
      </c>
      <c r="J2949" t="s">
        <v>30</v>
      </c>
      <c r="K2949">
        <v>1468</v>
      </c>
      <c r="L2949">
        <v>1500.3</v>
      </c>
      <c r="M2949">
        <v>1458</v>
      </c>
      <c r="N2949">
        <v>1476.1</v>
      </c>
      <c r="O2949">
        <v>1496</v>
      </c>
      <c r="P2949">
        <v>1496</v>
      </c>
      <c r="Q2949">
        <v>1478.37</v>
      </c>
      <c r="R2949">
        <v>10219330</v>
      </c>
      <c r="S2949">
        <v>15107972962.9</v>
      </c>
      <c r="T2949">
        <v>135680</v>
      </c>
      <c r="U2949">
        <v>7399393</v>
      </c>
      <c r="V2949">
        <v>72.41</v>
      </c>
      <c r="W2949" s="3">
        <f>StockData[[#This Row],[CLOSE]]-StockData[[#This Row],[PREV. CLOSE]]</f>
        <v>19.900000000000091</v>
      </c>
      <c r="X2949" s="2">
        <f>IFERROR((StockData[[#This Row],[CLOSE]]-StockData[[#This Row],[PREV. CLOSE]])/StockData[[#This Row],[PREV. CLOSE]],0)</f>
        <v>1.3481471445024113E-2</v>
      </c>
      <c r="Y2949" t="str">
        <f>IF(StockData[[#This Row],[Daily Return %]]&gt;0,"Gain",IF(StockData[[#This Row],[Daily Return %]]&lt;0,"Loss","No Change"))</f>
        <v>Gain</v>
      </c>
    </row>
    <row r="2950" spans="1:25" x14ac:dyDescent="0.3">
      <c r="A2950" s="1">
        <v>45890</v>
      </c>
      <c r="B2950" s="1" t="s">
        <v>2998</v>
      </c>
      <c r="C2950" s="1" t="s">
        <v>186</v>
      </c>
      <c r="D2950">
        <f>MONTH(StockData[[#This Row],[DATE]])</f>
        <v>8</v>
      </c>
      <c r="E2950">
        <v>2025</v>
      </c>
      <c r="F2950" t="s">
        <v>163</v>
      </c>
      <c r="G2950" t="str">
        <f>"Q"&amp;ROUNDUP(StockData[[#This Row],[Month Number]]/3,0)</f>
        <v>Q3</v>
      </c>
      <c r="H2950" s="1" t="s">
        <v>2585</v>
      </c>
      <c r="I2950" s="1" t="s">
        <v>1566</v>
      </c>
      <c r="J2950" t="s">
        <v>30</v>
      </c>
      <c r="K2950">
        <v>1500</v>
      </c>
      <c r="L2950">
        <v>1505</v>
      </c>
      <c r="M2950">
        <v>1486.1</v>
      </c>
      <c r="N2950">
        <v>1496</v>
      </c>
      <c r="O2950">
        <v>1495</v>
      </c>
      <c r="P2950">
        <v>1493.5</v>
      </c>
      <c r="Q2950">
        <v>1495.28</v>
      </c>
      <c r="R2950">
        <v>2157601</v>
      </c>
      <c r="S2950">
        <v>3226215087.9000001</v>
      </c>
      <c r="T2950">
        <v>83784</v>
      </c>
      <c r="U2950">
        <v>1314294</v>
      </c>
      <c r="V2950">
        <v>60.91</v>
      </c>
      <c r="W2950" s="3">
        <f>StockData[[#This Row],[CLOSE]]-StockData[[#This Row],[PREV. CLOSE]]</f>
        <v>-2.5</v>
      </c>
      <c r="X2950" s="2">
        <f>IFERROR((StockData[[#This Row],[CLOSE]]-StockData[[#This Row],[PREV. CLOSE]])/StockData[[#This Row],[PREV. CLOSE]],0)</f>
        <v>-1.6711229946524064E-3</v>
      </c>
      <c r="Y2950" t="str">
        <f>IF(StockData[[#This Row],[Daily Return %]]&gt;0,"Gain",IF(StockData[[#This Row],[Daily Return %]]&lt;0,"Loss","No Change"))</f>
        <v>Loss</v>
      </c>
    </row>
    <row r="2951" spans="1:25" x14ac:dyDescent="0.3">
      <c r="A2951" s="1">
        <v>45891</v>
      </c>
      <c r="B2951" s="1" t="s">
        <v>2999</v>
      </c>
      <c r="C2951" s="1" t="s">
        <v>186</v>
      </c>
      <c r="D2951">
        <f>MONTH(StockData[[#This Row],[DATE]])</f>
        <v>8</v>
      </c>
      <c r="E2951">
        <v>2025</v>
      </c>
      <c r="F2951" t="s">
        <v>163</v>
      </c>
      <c r="G2951" t="str">
        <f>"Q"&amp;ROUNDUP(StockData[[#This Row],[Month Number]]/3,0)</f>
        <v>Q3</v>
      </c>
      <c r="H2951" s="1" t="s">
        <v>2585</v>
      </c>
      <c r="I2951" s="1" t="s">
        <v>1566</v>
      </c>
      <c r="J2951" t="s">
        <v>30</v>
      </c>
      <c r="K2951">
        <v>1489.6</v>
      </c>
      <c r="L2951">
        <v>1491.5</v>
      </c>
      <c r="M2951">
        <v>1464</v>
      </c>
      <c r="N2951">
        <v>1493.5</v>
      </c>
      <c r="O2951">
        <v>1467.1</v>
      </c>
      <c r="P2951">
        <v>1466.3</v>
      </c>
      <c r="Q2951">
        <v>1470.96</v>
      </c>
      <c r="R2951">
        <v>2802805</v>
      </c>
      <c r="S2951">
        <v>4122818257.0999999</v>
      </c>
      <c r="T2951">
        <v>97554</v>
      </c>
      <c r="U2951">
        <v>1767418</v>
      </c>
      <c r="V2951">
        <v>63.06</v>
      </c>
      <c r="W2951" s="3">
        <f>StockData[[#This Row],[CLOSE]]-StockData[[#This Row],[PREV. CLOSE]]</f>
        <v>-27.200000000000045</v>
      </c>
      <c r="X2951" s="2">
        <f>IFERROR((StockData[[#This Row],[CLOSE]]-StockData[[#This Row],[PREV. CLOSE]])/StockData[[#This Row],[PREV. CLOSE]],0)</f>
        <v>-1.8212253096752624E-2</v>
      </c>
      <c r="Y2951" t="str">
        <f>IF(StockData[[#This Row],[Daily Return %]]&gt;0,"Gain",IF(StockData[[#This Row],[Daily Return %]]&lt;0,"Loss","No Change"))</f>
        <v>Loss</v>
      </c>
    </row>
    <row r="2952" spans="1:25" x14ac:dyDescent="0.3">
      <c r="A2952" s="1">
        <v>45894</v>
      </c>
      <c r="B2952" s="1" t="s">
        <v>3000</v>
      </c>
      <c r="C2952" s="1" t="s">
        <v>186</v>
      </c>
      <c r="D2952">
        <f>MONTH(StockData[[#This Row],[DATE]])</f>
        <v>8</v>
      </c>
      <c r="E2952">
        <v>2025</v>
      </c>
      <c r="F2952" t="s">
        <v>163</v>
      </c>
      <c r="G2952" t="str">
        <f>"Q"&amp;ROUNDUP(StockData[[#This Row],[Month Number]]/3,0)</f>
        <v>Q3</v>
      </c>
      <c r="H2952" s="1" t="s">
        <v>2585</v>
      </c>
      <c r="I2952" s="1" t="s">
        <v>1566</v>
      </c>
      <c r="J2952" t="s">
        <v>30</v>
      </c>
      <c r="K2952">
        <v>1480</v>
      </c>
      <c r="L2952">
        <v>1509.7</v>
      </c>
      <c r="M2952">
        <v>1476.2</v>
      </c>
      <c r="N2952">
        <v>1466.3</v>
      </c>
      <c r="O2952">
        <v>1505</v>
      </c>
      <c r="P2952">
        <v>1504.2</v>
      </c>
      <c r="Q2952">
        <v>1500.79</v>
      </c>
      <c r="R2952">
        <v>2764914</v>
      </c>
      <c r="S2952">
        <v>4149544169.5</v>
      </c>
      <c r="T2952">
        <v>131390</v>
      </c>
      <c r="U2952">
        <v>1867799</v>
      </c>
      <c r="V2952">
        <v>67.55</v>
      </c>
      <c r="W2952" s="3">
        <f>StockData[[#This Row],[CLOSE]]-StockData[[#This Row],[PREV. CLOSE]]</f>
        <v>37.900000000000091</v>
      </c>
      <c r="X2952" s="2">
        <f>IFERROR((StockData[[#This Row],[CLOSE]]-StockData[[#This Row],[PREV. CLOSE]])/StockData[[#This Row],[PREV. CLOSE]],0)</f>
        <v>2.5847370933642564E-2</v>
      </c>
      <c r="Y2952" t="str">
        <f>IF(StockData[[#This Row],[Daily Return %]]&gt;0,"Gain",IF(StockData[[#This Row],[Daily Return %]]&lt;0,"Loss","No Change"))</f>
        <v>Gain</v>
      </c>
    </row>
    <row r="2953" spans="1:25" x14ac:dyDescent="0.3">
      <c r="A2953" s="1">
        <v>45895</v>
      </c>
      <c r="B2953" s="1" t="s">
        <v>3001</v>
      </c>
      <c r="C2953" s="1" t="s">
        <v>186</v>
      </c>
      <c r="D2953">
        <f>MONTH(StockData[[#This Row],[DATE]])</f>
        <v>8</v>
      </c>
      <c r="E2953">
        <v>2025</v>
      </c>
      <c r="F2953" t="s">
        <v>163</v>
      </c>
      <c r="G2953" t="str">
        <f>"Q"&amp;ROUNDUP(StockData[[#This Row],[Month Number]]/3,0)</f>
        <v>Q3</v>
      </c>
      <c r="H2953" s="1" t="s">
        <v>2585</v>
      </c>
      <c r="I2953" s="1" t="s">
        <v>1566</v>
      </c>
      <c r="J2953" t="s">
        <v>30</v>
      </c>
      <c r="K2953">
        <v>1501.9</v>
      </c>
      <c r="L2953">
        <v>1506.5</v>
      </c>
      <c r="M2953">
        <v>1485</v>
      </c>
      <c r="N2953">
        <v>1504.2</v>
      </c>
      <c r="O2953">
        <v>1489.3</v>
      </c>
      <c r="P2953">
        <v>1492.8</v>
      </c>
      <c r="Q2953">
        <v>1495.22</v>
      </c>
      <c r="R2953">
        <v>4092265</v>
      </c>
      <c r="S2953">
        <v>6118849339.1999998</v>
      </c>
      <c r="T2953">
        <v>90975</v>
      </c>
      <c r="U2953">
        <v>2796523</v>
      </c>
      <c r="V2953">
        <v>68.34</v>
      </c>
      <c r="W2953" s="3">
        <f>StockData[[#This Row],[CLOSE]]-StockData[[#This Row],[PREV. CLOSE]]</f>
        <v>-11.400000000000091</v>
      </c>
      <c r="X2953" s="2">
        <f>IFERROR((StockData[[#This Row],[CLOSE]]-StockData[[#This Row],[PREV. CLOSE]])/StockData[[#This Row],[PREV. CLOSE]],0)</f>
        <v>-7.5787794176306947E-3</v>
      </c>
      <c r="Y2953" t="str">
        <f>IF(StockData[[#This Row],[Daily Return %]]&gt;0,"Gain",IF(StockData[[#This Row],[Daily Return %]]&lt;0,"Loss","No Change"))</f>
        <v>Loss</v>
      </c>
    </row>
    <row r="2954" spans="1:25" x14ac:dyDescent="0.3">
      <c r="A2954" s="1">
        <v>45897</v>
      </c>
      <c r="B2954" s="1" t="s">
        <v>3002</v>
      </c>
      <c r="C2954" s="1" t="s">
        <v>186</v>
      </c>
      <c r="D2954">
        <f>MONTH(StockData[[#This Row],[DATE]])</f>
        <v>8</v>
      </c>
      <c r="E2954">
        <v>2025</v>
      </c>
      <c r="F2954" t="s">
        <v>163</v>
      </c>
      <c r="G2954" t="str">
        <f>"Q"&amp;ROUNDUP(StockData[[#This Row],[Month Number]]/3,0)</f>
        <v>Q3</v>
      </c>
      <c r="H2954" s="1" t="s">
        <v>2585</v>
      </c>
      <c r="I2954" s="1" t="s">
        <v>1566</v>
      </c>
      <c r="J2954" t="s">
        <v>30</v>
      </c>
      <c r="K2954">
        <v>1488</v>
      </c>
      <c r="L2954">
        <v>1488</v>
      </c>
      <c r="M2954">
        <v>1446</v>
      </c>
      <c r="N2954">
        <v>1492.8</v>
      </c>
      <c r="O2954">
        <v>1450.2</v>
      </c>
      <c r="P2954">
        <v>1449.8</v>
      </c>
      <c r="Q2954">
        <v>1457.19</v>
      </c>
      <c r="R2954">
        <v>4367902</v>
      </c>
      <c r="S2954">
        <v>6364870712.1000004</v>
      </c>
      <c r="T2954">
        <v>170218</v>
      </c>
      <c r="U2954">
        <v>2356177</v>
      </c>
      <c r="V2954">
        <v>53.94</v>
      </c>
      <c r="W2954" s="3">
        <f>StockData[[#This Row],[CLOSE]]-StockData[[#This Row],[PREV. CLOSE]]</f>
        <v>-43</v>
      </c>
      <c r="X2954" s="2">
        <f>IFERROR((StockData[[#This Row],[CLOSE]]-StockData[[#This Row],[PREV. CLOSE]])/StockData[[#This Row],[PREV. CLOSE]],0)</f>
        <v>-2.8804930332261523E-2</v>
      </c>
      <c r="Y2954" t="str">
        <f>IF(StockData[[#This Row],[Daily Return %]]&gt;0,"Gain",IF(StockData[[#This Row],[Daily Return %]]&lt;0,"Loss","No Change"))</f>
        <v>Loss</v>
      </c>
    </row>
    <row r="2955" spans="1:25" x14ac:dyDescent="0.3">
      <c r="A2955" s="1">
        <v>45898</v>
      </c>
      <c r="B2955" s="1" t="s">
        <v>3003</v>
      </c>
      <c r="C2955" s="1" t="s">
        <v>186</v>
      </c>
      <c r="D2955">
        <f>MONTH(StockData[[#This Row],[DATE]])</f>
        <v>8</v>
      </c>
      <c r="E2955">
        <v>2025</v>
      </c>
      <c r="F2955" t="s">
        <v>163</v>
      </c>
      <c r="G2955" t="str">
        <f>"Q"&amp;ROUNDUP(StockData[[#This Row],[Month Number]]/3,0)</f>
        <v>Q3</v>
      </c>
      <c r="H2955" s="1" t="s">
        <v>2585</v>
      </c>
      <c r="I2955" s="1" t="s">
        <v>1566</v>
      </c>
      <c r="J2955" t="s">
        <v>30</v>
      </c>
      <c r="K2955">
        <v>1449.8</v>
      </c>
      <c r="L2955">
        <v>1462.6</v>
      </c>
      <c r="M2955">
        <v>1439.2</v>
      </c>
      <c r="N2955">
        <v>1449.8</v>
      </c>
      <c r="O2955">
        <v>1453.7</v>
      </c>
      <c r="P2955">
        <v>1454.8</v>
      </c>
      <c r="Q2955">
        <v>1455.83</v>
      </c>
      <c r="R2955">
        <v>3404604</v>
      </c>
      <c r="S2955">
        <v>4956533680.8000002</v>
      </c>
      <c r="T2955">
        <v>82963</v>
      </c>
      <c r="U2955">
        <v>2034701</v>
      </c>
      <c r="V2955">
        <v>59.76</v>
      </c>
      <c r="W2955" s="3">
        <f>StockData[[#This Row],[CLOSE]]-StockData[[#This Row],[PREV. CLOSE]]</f>
        <v>5</v>
      </c>
      <c r="X2955" s="2">
        <f>IFERROR((StockData[[#This Row],[CLOSE]]-StockData[[#This Row],[PREV. CLOSE]])/StockData[[#This Row],[PREV. CLOSE]],0)</f>
        <v>3.4487515519381986E-3</v>
      </c>
      <c r="Y2955" t="str">
        <f>IF(StockData[[#This Row],[Daily Return %]]&gt;0,"Gain",IF(StockData[[#This Row],[Daily Return %]]&lt;0,"Loss","No Change"))</f>
        <v>Gain</v>
      </c>
    </row>
    <row r="2956" spans="1:25" x14ac:dyDescent="0.3">
      <c r="A2956" s="1">
        <v>45901</v>
      </c>
      <c r="B2956" s="1" t="s">
        <v>3004</v>
      </c>
      <c r="C2956" s="1" t="s">
        <v>208</v>
      </c>
      <c r="D2956">
        <f>MONTH(StockData[[#This Row],[DATE]])</f>
        <v>9</v>
      </c>
      <c r="E2956">
        <v>2025</v>
      </c>
      <c r="F2956" t="s">
        <v>163</v>
      </c>
      <c r="G2956" t="str">
        <f>"Q"&amp;ROUNDUP(StockData[[#This Row],[Month Number]]/3,0)</f>
        <v>Q3</v>
      </c>
      <c r="H2956" s="1" t="s">
        <v>2585</v>
      </c>
      <c r="I2956" s="1" t="s">
        <v>1566</v>
      </c>
      <c r="J2956" t="s">
        <v>30</v>
      </c>
      <c r="K2956">
        <v>1446</v>
      </c>
      <c r="L2956">
        <v>1472.5</v>
      </c>
      <c r="M2956">
        <v>1446</v>
      </c>
      <c r="N2956">
        <v>1454.8</v>
      </c>
      <c r="O2956">
        <v>1469</v>
      </c>
      <c r="P2956">
        <v>1468.4</v>
      </c>
      <c r="Q2956">
        <v>1466.84</v>
      </c>
      <c r="R2956">
        <v>2105254</v>
      </c>
      <c r="S2956">
        <v>3088075836.5</v>
      </c>
      <c r="T2956">
        <v>70246</v>
      </c>
      <c r="U2956">
        <v>1208174</v>
      </c>
      <c r="V2956">
        <v>57.39</v>
      </c>
      <c r="W2956" s="3">
        <f>StockData[[#This Row],[CLOSE]]-StockData[[#This Row],[PREV. CLOSE]]</f>
        <v>13.600000000000136</v>
      </c>
      <c r="X2956" s="2">
        <f>IFERROR((StockData[[#This Row],[CLOSE]]-StockData[[#This Row],[PREV. CLOSE]])/StockData[[#This Row],[PREV. CLOSE]],0)</f>
        <v>9.3483640362937419E-3</v>
      </c>
      <c r="Y2956" t="str">
        <f>IF(StockData[[#This Row],[Daily Return %]]&gt;0,"Gain",IF(StockData[[#This Row],[Daily Return %]]&lt;0,"Loss","No Change"))</f>
        <v>Gain</v>
      </c>
    </row>
    <row r="2957" spans="1:25" x14ac:dyDescent="0.3">
      <c r="A2957" s="1">
        <v>45902</v>
      </c>
      <c r="B2957" s="1" t="s">
        <v>3005</v>
      </c>
      <c r="C2957" s="1" t="s">
        <v>208</v>
      </c>
      <c r="D2957">
        <f>MONTH(StockData[[#This Row],[DATE]])</f>
        <v>9</v>
      </c>
      <c r="E2957">
        <v>2025</v>
      </c>
      <c r="F2957" t="s">
        <v>163</v>
      </c>
      <c r="G2957" t="str">
        <f>"Q"&amp;ROUNDUP(StockData[[#This Row],[Month Number]]/3,0)</f>
        <v>Q3</v>
      </c>
      <c r="H2957" s="1" t="s">
        <v>2585</v>
      </c>
      <c r="I2957" s="1" t="s">
        <v>1566</v>
      </c>
      <c r="J2957" t="s">
        <v>30</v>
      </c>
      <c r="K2957">
        <v>1469</v>
      </c>
      <c r="L2957">
        <v>1477.4</v>
      </c>
      <c r="M2957">
        <v>1459.7</v>
      </c>
      <c r="N2957">
        <v>1468.4</v>
      </c>
      <c r="O2957">
        <v>1465</v>
      </c>
      <c r="P2957">
        <v>1465.7</v>
      </c>
      <c r="Q2957">
        <v>1467.23</v>
      </c>
      <c r="R2957">
        <v>1295198</v>
      </c>
      <c r="S2957">
        <v>1900348772.3</v>
      </c>
      <c r="T2957">
        <v>68937</v>
      </c>
      <c r="U2957">
        <v>598492</v>
      </c>
      <c r="V2957">
        <v>46.21</v>
      </c>
      <c r="W2957" s="3">
        <f>StockData[[#This Row],[CLOSE]]-StockData[[#This Row],[PREV. CLOSE]]</f>
        <v>-2.7000000000000455</v>
      </c>
      <c r="X2957" s="2">
        <f>IFERROR((StockData[[#This Row],[CLOSE]]-StockData[[#This Row],[PREV. CLOSE]])/StockData[[#This Row],[PREV. CLOSE]],0)</f>
        <v>-1.8387360392263998E-3</v>
      </c>
      <c r="Y2957" t="str">
        <f>IF(StockData[[#This Row],[Daily Return %]]&gt;0,"Gain",IF(StockData[[#This Row],[Daily Return %]]&lt;0,"Loss","No Change"))</f>
        <v>Loss</v>
      </c>
    </row>
    <row r="2958" spans="1:25" x14ac:dyDescent="0.3">
      <c r="A2958" s="1">
        <v>45903</v>
      </c>
      <c r="B2958" s="1" t="s">
        <v>3006</v>
      </c>
      <c r="C2958" s="1" t="s">
        <v>208</v>
      </c>
      <c r="D2958">
        <f>MONTH(StockData[[#This Row],[DATE]])</f>
        <v>9</v>
      </c>
      <c r="E2958">
        <v>2025</v>
      </c>
      <c r="F2958" t="s">
        <v>163</v>
      </c>
      <c r="G2958" t="str">
        <f>"Q"&amp;ROUNDUP(StockData[[#This Row],[Month Number]]/3,0)</f>
        <v>Q3</v>
      </c>
      <c r="H2958" s="1" t="s">
        <v>2585</v>
      </c>
      <c r="I2958" s="1" t="s">
        <v>1566</v>
      </c>
      <c r="J2958" t="s">
        <v>30</v>
      </c>
      <c r="K2958">
        <v>1475</v>
      </c>
      <c r="L2958">
        <v>1475</v>
      </c>
      <c r="M2958">
        <v>1452.6</v>
      </c>
      <c r="N2958">
        <v>1465.7</v>
      </c>
      <c r="O2958">
        <v>1465.2</v>
      </c>
      <c r="P2958">
        <v>1466.1</v>
      </c>
      <c r="Q2958">
        <v>1460.87</v>
      </c>
      <c r="R2958">
        <v>1800307</v>
      </c>
      <c r="S2958">
        <v>2630020249.1999998</v>
      </c>
      <c r="T2958">
        <v>67692</v>
      </c>
      <c r="U2958">
        <v>1280150</v>
      </c>
      <c r="V2958">
        <v>71.11</v>
      </c>
      <c r="W2958" s="3">
        <f>StockData[[#This Row],[CLOSE]]-StockData[[#This Row],[PREV. CLOSE]]</f>
        <v>0.39999999999986358</v>
      </c>
      <c r="X2958" s="2">
        <f>IFERROR((StockData[[#This Row],[CLOSE]]-StockData[[#This Row],[PREV. CLOSE]])/StockData[[#This Row],[PREV. CLOSE]],0)</f>
        <v>2.7290714334438396E-4</v>
      </c>
      <c r="Y2958" t="str">
        <f>IF(StockData[[#This Row],[Daily Return %]]&gt;0,"Gain",IF(StockData[[#This Row],[Daily Return %]]&lt;0,"Loss","No Change"))</f>
        <v>Gain</v>
      </c>
    </row>
    <row r="2959" spans="1:25" x14ac:dyDescent="0.3">
      <c r="A2959" s="1">
        <v>45904</v>
      </c>
      <c r="B2959" s="1" t="s">
        <v>3007</v>
      </c>
      <c r="C2959" s="1" t="s">
        <v>208</v>
      </c>
      <c r="D2959">
        <f>MONTH(StockData[[#This Row],[DATE]])</f>
        <v>9</v>
      </c>
      <c r="E2959">
        <v>2025</v>
      </c>
      <c r="F2959" t="s">
        <v>163</v>
      </c>
      <c r="G2959" t="str">
        <f>"Q"&amp;ROUNDUP(StockData[[#This Row],[Month Number]]/3,0)</f>
        <v>Q3</v>
      </c>
      <c r="H2959" s="1" t="s">
        <v>2585</v>
      </c>
      <c r="I2959" s="1" t="s">
        <v>1566</v>
      </c>
      <c r="J2959" t="s">
        <v>30</v>
      </c>
      <c r="K2959">
        <v>1465.1</v>
      </c>
      <c r="L2959">
        <v>1465.9</v>
      </c>
      <c r="M2959">
        <v>1440.9</v>
      </c>
      <c r="N2959">
        <v>1466.1</v>
      </c>
      <c r="O2959">
        <v>1444.2</v>
      </c>
      <c r="P2959">
        <v>1443.3</v>
      </c>
      <c r="Q2959">
        <v>1452.76</v>
      </c>
      <c r="R2959">
        <v>2192155</v>
      </c>
      <c r="S2959">
        <v>3184676714.6999998</v>
      </c>
      <c r="T2959">
        <v>140871</v>
      </c>
      <c r="U2959">
        <v>1451614</v>
      </c>
      <c r="V2959">
        <v>66.22</v>
      </c>
      <c r="W2959" s="3">
        <f>StockData[[#This Row],[CLOSE]]-StockData[[#This Row],[PREV. CLOSE]]</f>
        <v>-22.799999999999955</v>
      </c>
      <c r="X2959" s="2">
        <f>IFERROR((StockData[[#This Row],[CLOSE]]-StockData[[#This Row],[PREV. CLOSE]])/StockData[[#This Row],[PREV. CLOSE]],0)</f>
        <v>-1.555146306527519E-2</v>
      </c>
      <c r="Y2959" t="str">
        <f>IF(StockData[[#This Row],[Daily Return %]]&gt;0,"Gain",IF(StockData[[#This Row],[Daily Return %]]&lt;0,"Loss","No Change"))</f>
        <v>Loss</v>
      </c>
    </row>
    <row r="2960" spans="1:25" x14ac:dyDescent="0.3">
      <c r="A2960" s="1">
        <v>45905</v>
      </c>
      <c r="B2960" s="1" t="s">
        <v>3008</v>
      </c>
      <c r="C2960" s="1" t="s">
        <v>208</v>
      </c>
      <c r="D2960">
        <f>MONTH(StockData[[#This Row],[DATE]])</f>
        <v>9</v>
      </c>
      <c r="E2960">
        <v>2025</v>
      </c>
      <c r="F2960" t="s">
        <v>163</v>
      </c>
      <c r="G2960" t="str">
        <f>"Q"&amp;ROUNDUP(StockData[[#This Row],[Month Number]]/3,0)</f>
        <v>Q3</v>
      </c>
      <c r="H2960" s="1" t="s">
        <v>2585</v>
      </c>
      <c r="I2960" s="1" t="s">
        <v>1566</v>
      </c>
      <c r="J2960" t="s">
        <v>30</v>
      </c>
      <c r="K2960">
        <v>1448</v>
      </c>
      <c r="L2960">
        <v>1452.3</v>
      </c>
      <c r="M2960">
        <v>1402.8</v>
      </c>
      <c r="N2960">
        <v>1443.3</v>
      </c>
      <c r="O2960">
        <v>1420.1</v>
      </c>
      <c r="P2960">
        <v>1419</v>
      </c>
      <c r="Q2960">
        <v>1423.2</v>
      </c>
      <c r="R2960">
        <v>3895199</v>
      </c>
      <c r="S2960">
        <v>5543657851.1999998</v>
      </c>
      <c r="T2960">
        <v>174752</v>
      </c>
      <c r="U2960">
        <v>2260336</v>
      </c>
      <c r="V2960">
        <v>58.03</v>
      </c>
      <c r="W2960" s="3">
        <f>StockData[[#This Row],[CLOSE]]-StockData[[#This Row],[PREV. CLOSE]]</f>
        <v>-24.299999999999955</v>
      </c>
      <c r="X2960" s="2">
        <f>IFERROR((StockData[[#This Row],[CLOSE]]-StockData[[#This Row],[PREV. CLOSE]])/StockData[[#This Row],[PREV. CLOSE]],0)</f>
        <v>-1.6836416545416722E-2</v>
      </c>
      <c r="Y2960" t="str">
        <f>IF(StockData[[#This Row],[Daily Return %]]&gt;0,"Gain",IF(StockData[[#This Row],[Daily Return %]]&lt;0,"Loss","No Change"))</f>
        <v>Loss</v>
      </c>
    </row>
    <row r="2961" spans="1:25" x14ac:dyDescent="0.3">
      <c r="A2961" s="1">
        <v>45908</v>
      </c>
      <c r="B2961" s="1" t="s">
        <v>3009</v>
      </c>
      <c r="C2961" s="1" t="s">
        <v>208</v>
      </c>
      <c r="D2961">
        <f>MONTH(StockData[[#This Row],[DATE]])</f>
        <v>9</v>
      </c>
      <c r="E2961">
        <v>2025</v>
      </c>
      <c r="F2961" t="s">
        <v>163</v>
      </c>
      <c r="G2961" t="str">
        <f>"Q"&amp;ROUNDUP(StockData[[#This Row],[Month Number]]/3,0)</f>
        <v>Q3</v>
      </c>
      <c r="H2961" s="1" t="s">
        <v>2585</v>
      </c>
      <c r="I2961" s="1" t="s">
        <v>1566</v>
      </c>
      <c r="J2961" t="s">
        <v>30</v>
      </c>
      <c r="K2961">
        <v>1423.9</v>
      </c>
      <c r="L2961">
        <v>1428.6</v>
      </c>
      <c r="M2961">
        <v>1401</v>
      </c>
      <c r="N2961">
        <v>1419</v>
      </c>
      <c r="O2961">
        <v>1403.3</v>
      </c>
      <c r="P2961">
        <v>1403</v>
      </c>
      <c r="Q2961">
        <v>1412.11</v>
      </c>
      <c r="R2961">
        <v>2929976</v>
      </c>
      <c r="S2961">
        <v>4137443516</v>
      </c>
      <c r="T2961">
        <v>82764</v>
      </c>
      <c r="U2961">
        <v>2085022</v>
      </c>
      <c r="V2961">
        <v>71.16</v>
      </c>
      <c r="W2961" s="3">
        <f>StockData[[#This Row],[CLOSE]]-StockData[[#This Row],[PREV. CLOSE]]</f>
        <v>-16</v>
      </c>
      <c r="X2961" s="2">
        <f>IFERROR((StockData[[#This Row],[CLOSE]]-StockData[[#This Row],[PREV. CLOSE]])/StockData[[#This Row],[PREV. CLOSE]],0)</f>
        <v>-1.127554615926709E-2</v>
      </c>
      <c r="Y2961" t="str">
        <f>IF(StockData[[#This Row],[Daily Return %]]&gt;0,"Gain",IF(StockData[[#This Row],[Daily Return %]]&lt;0,"Loss","No Change"))</f>
        <v>Loss</v>
      </c>
    </row>
    <row r="2962" spans="1:25" x14ac:dyDescent="0.3">
      <c r="A2962" s="1">
        <v>45908</v>
      </c>
      <c r="B2962" s="1" t="s">
        <v>3010</v>
      </c>
      <c r="C2962" s="1" t="s">
        <v>208</v>
      </c>
      <c r="D2962">
        <f>MONTH(StockData[[#This Row],[DATE]])</f>
        <v>9</v>
      </c>
      <c r="E2962">
        <v>2025</v>
      </c>
      <c r="F2962" t="s">
        <v>163</v>
      </c>
      <c r="G2962" t="str">
        <f>"Q"&amp;ROUNDUP(StockData[[#This Row],[Month Number]]/3,0)</f>
        <v>Q3</v>
      </c>
      <c r="H2962" s="1" t="s">
        <v>2585</v>
      </c>
      <c r="I2962" s="1" t="s">
        <v>1566</v>
      </c>
      <c r="J2962" t="s">
        <v>30</v>
      </c>
      <c r="K2962">
        <v>1423.9</v>
      </c>
      <c r="L2962">
        <v>1428.6</v>
      </c>
      <c r="M2962">
        <v>1401</v>
      </c>
      <c r="N2962">
        <v>1419</v>
      </c>
      <c r="O2962">
        <v>1403.3</v>
      </c>
      <c r="P2962">
        <v>1403</v>
      </c>
      <c r="Q2962">
        <v>1412.11</v>
      </c>
      <c r="R2962">
        <v>2929976</v>
      </c>
      <c r="S2962">
        <v>4137443516</v>
      </c>
      <c r="T2962">
        <v>82764</v>
      </c>
      <c r="U2962">
        <v>2085022</v>
      </c>
      <c r="V2962">
        <v>71.16</v>
      </c>
      <c r="W2962" s="3">
        <f>StockData[[#This Row],[CLOSE]]-StockData[[#This Row],[PREV. CLOSE]]</f>
        <v>-16</v>
      </c>
      <c r="X2962" s="2">
        <f>IFERROR((StockData[[#This Row],[CLOSE]]-StockData[[#This Row],[PREV. CLOSE]])/StockData[[#This Row],[PREV. CLOSE]],0)</f>
        <v>-1.127554615926709E-2</v>
      </c>
      <c r="Y2962" t="str">
        <f>IF(StockData[[#This Row],[Daily Return %]]&gt;0,"Gain",IF(StockData[[#This Row],[Daily Return %]]&lt;0,"Loss","No Change"))</f>
        <v>Loss</v>
      </c>
    </row>
    <row r="2963" spans="1:25" x14ac:dyDescent="0.3">
      <c r="A2963" s="1">
        <v>45909</v>
      </c>
      <c r="B2963" s="1" t="s">
        <v>3011</v>
      </c>
      <c r="C2963" s="1" t="s">
        <v>208</v>
      </c>
      <c r="D2963">
        <f>MONTH(StockData[[#This Row],[DATE]])</f>
        <v>9</v>
      </c>
      <c r="E2963">
        <v>2025</v>
      </c>
      <c r="F2963" t="s">
        <v>163</v>
      </c>
      <c r="G2963" t="str">
        <f>"Q"&amp;ROUNDUP(StockData[[#This Row],[Month Number]]/3,0)</f>
        <v>Q3</v>
      </c>
      <c r="H2963" s="1" t="s">
        <v>2585</v>
      </c>
      <c r="I2963" s="1" t="s">
        <v>1566</v>
      </c>
      <c r="J2963" t="s">
        <v>30</v>
      </c>
      <c r="K2963">
        <v>1410.2</v>
      </c>
      <c r="L2963">
        <v>1431.8</v>
      </c>
      <c r="M2963">
        <v>1409.1</v>
      </c>
      <c r="N2963">
        <v>1403</v>
      </c>
      <c r="O2963">
        <v>1425</v>
      </c>
      <c r="P2963">
        <v>1427.1</v>
      </c>
      <c r="Q2963">
        <v>1424.97</v>
      </c>
      <c r="R2963">
        <v>2906889</v>
      </c>
      <c r="S2963">
        <v>4142226337.0999999</v>
      </c>
      <c r="T2963">
        <v>120265</v>
      </c>
      <c r="U2963">
        <v>1523397</v>
      </c>
      <c r="V2963">
        <v>52.41</v>
      </c>
      <c r="W2963" s="3">
        <f>StockData[[#This Row],[CLOSE]]-StockData[[#This Row],[PREV. CLOSE]]</f>
        <v>24.099999999999909</v>
      </c>
      <c r="X2963" s="2">
        <f>IFERROR((StockData[[#This Row],[CLOSE]]-StockData[[#This Row],[PREV. CLOSE]])/StockData[[#This Row],[PREV. CLOSE]],0)</f>
        <v>1.7177476835352749E-2</v>
      </c>
      <c r="Y2963" t="str">
        <f>IF(StockData[[#This Row],[Daily Return %]]&gt;0,"Gain",IF(StockData[[#This Row],[Daily Return %]]&lt;0,"Loss","No Change"))</f>
        <v>Gain</v>
      </c>
    </row>
    <row r="2964" spans="1:25" x14ac:dyDescent="0.3">
      <c r="A2964" s="1">
        <v>45910</v>
      </c>
      <c r="B2964" s="1" t="s">
        <v>3012</v>
      </c>
      <c r="C2964" s="1" t="s">
        <v>208</v>
      </c>
      <c r="D2964">
        <f>MONTH(StockData[[#This Row],[DATE]])</f>
        <v>9</v>
      </c>
      <c r="E2964">
        <v>2025</v>
      </c>
      <c r="F2964" t="s">
        <v>163</v>
      </c>
      <c r="G2964" t="str">
        <f>"Q"&amp;ROUNDUP(StockData[[#This Row],[Month Number]]/3,0)</f>
        <v>Q3</v>
      </c>
      <c r="H2964" s="1" t="s">
        <v>2585</v>
      </c>
      <c r="I2964" s="1" t="s">
        <v>1566</v>
      </c>
      <c r="J2964" t="s">
        <v>30</v>
      </c>
      <c r="K2964">
        <v>1434.9</v>
      </c>
      <c r="L2964">
        <v>1471.9</v>
      </c>
      <c r="M2964">
        <v>1432.1</v>
      </c>
      <c r="N2964">
        <v>1427.1</v>
      </c>
      <c r="O2964">
        <v>1464.2</v>
      </c>
      <c r="P2964">
        <v>1463.9</v>
      </c>
      <c r="Q2964">
        <v>1462.85</v>
      </c>
      <c r="R2964">
        <v>3205017</v>
      </c>
      <c r="S2964">
        <v>4688445299.6000004</v>
      </c>
      <c r="T2964">
        <v>108930</v>
      </c>
      <c r="U2964">
        <v>1792448</v>
      </c>
      <c r="V2964">
        <v>55.93</v>
      </c>
      <c r="W2964" s="3">
        <f>StockData[[#This Row],[CLOSE]]-StockData[[#This Row],[PREV. CLOSE]]</f>
        <v>36.800000000000182</v>
      </c>
      <c r="X2964" s="2">
        <f>IFERROR((StockData[[#This Row],[CLOSE]]-StockData[[#This Row],[PREV. CLOSE]])/StockData[[#This Row],[PREV. CLOSE]],0)</f>
        <v>2.5786560156961801E-2</v>
      </c>
      <c r="Y2964" t="str">
        <f>IF(StockData[[#This Row],[Daily Return %]]&gt;0,"Gain",IF(StockData[[#This Row],[Daily Return %]]&lt;0,"Loss","No Change"))</f>
        <v>Gain</v>
      </c>
    </row>
    <row r="2965" spans="1:25" x14ac:dyDescent="0.3">
      <c r="A2965" s="1">
        <v>45911</v>
      </c>
      <c r="B2965" s="1" t="s">
        <v>3013</v>
      </c>
      <c r="C2965" s="1" t="s">
        <v>208</v>
      </c>
      <c r="D2965">
        <f>MONTH(StockData[[#This Row],[DATE]])</f>
        <v>9</v>
      </c>
      <c r="E2965">
        <v>2025</v>
      </c>
      <c r="F2965" t="s">
        <v>163</v>
      </c>
      <c r="G2965" t="str">
        <f>"Q"&amp;ROUNDUP(StockData[[#This Row],[Month Number]]/3,0)</f>
        <v>Q3</v>
      </c>
      <c r="H2965" s="1" t="s">
        <v>2585</v>
      </c>
      <c r="I2965" s="1" t="s">
        <v>1566</v>
      </c>
      <c r="J2965" t="s">
        <v>30</v>
      </c>
      <c r="K2965">
        <v>1463.9</v>
      </c>
      <c r="L2965">
        <v>1470.4</v>
      </c>
      <c r="M2965">
        <v>1458.3</v>
      </c>
      <c r="N2965">
        <v>1463.9</v>
      </c>
      <c r="O2965">
        <v>1468.3</v>
      </c>
      <c r="P2965">
        <v>1467.7</v>
      </c>
      <c r="Q2965">
        <v>1464.18</v>
      </c>
      <c r="R2965">
        <v>1982922</v>
      </c>
      <c r="S2965">
        <v>2903348006.5999999</v>
      </c>
      <c r="T2965">
        <v>104762</v>
      </c>
      <c r="U2965">
        <v>1401426</v>
      </c>
      <c r="V2965">
        <v>70.67</v>
      </c>
      <c r="W2965" s="3">
        <f>StockData[[#This Row],[CLOSE]]-StockData[[#This Row],[PREV. CLOSE]]</f>
        <v>3.7999999999999545</v>
      </c>
      <c r="X2965" s="2">
        <f>IFERROR((StockData[[#This Row],[CLOSE]]-StockData[[#This Row],[PREV. CLOSE]])/StockData[[#This Row],[PREV. CLOSE]],0)</f>
        <v>2.5958057244346981E-3</v>
      </c>
      <c r="Y2965" t="str">
        <f>IF(StockData[[#This Row],[Daily Return %]]&gt;0,"Gain",IF(StockData[[#This Row],[Daily Return %]]&lt;0,"Loss","No Change"))</f>
        <v>Gain</v>
      </c>
    </row>
    <row r="2966" spans="1:25" x14ac:dyDescent="0.3">
      <c r="A2966" s="1">
        <v>45912</v>
      </c>
      <c r="B2966" s="1" t="s">
        <v>3014</v>
      </c>
      <c r="C2966" s="1" t="s">
        <v>208</v>
      </c>
      <c r="D2966">
        <f>MONTH(StockData[[#This Row],[DATE]])</f>
        <v>9</v>
      </c>
      <c r="E2966">
        <v>2025</v>
      </c>
      <c r="F2966" t="s">
        <v>163</v>
      </c>
      <c r="G2966" t="str">
        <f>"Q"&amp;ROUNDUP(StockData[[#This Row],[Month Number]]/3,0)</f>
        <v>Q3</v>
      </c>
      <c r="H2966" s="1" t="s">
        <v>2585</v>
      </c>
      <c r="I2966" s="1" t="s">
        <v>1566</v>
      </c>
      <c r="J2966" t="s">
        <v>30</v>
      </c>
      <c r="K2966">
        <v>1475</v>
      </c>
      <c r="L2966">
        <v>1480</v>
      </c>
      <c r="M2966">
        <v>1463</v>
      </c>
      <c r="N2966">
        <v>1467.7</v>
      </c>
      <c r="O2966">
        <v>1466</v>
      </c>
      <c r="P2966">
        <v>1467.2</v>
      </c>
      <c r="Q2966">
        <v>1467.45</v>
      </c>
      <c r="R2966">
        <v>2110883</v>
      </c>
      <c r="S2966">
        <v>3097622960.5999999</v>
      </c>
      <c r="T2966">
        <v>63606</v>
      </c>
      <c r="U2966">
        <v>1527924</v>
      </c>
      <c r="V2966">
        <v>72.38</v>
      </c>
      <c r="W2966" s="3">
        <f>StockData[[#This Row],[CLOSE]]-StockData[[#This Row],[PREV. CLOSE]]</f>
        <v>-0.5</v>
      </c>
      <c r="X2966" s="2">
        <f>IFERROR((StockData[[#This Row],[CLOSE]]-StockData[[#This Row],[PREV. CLOSE]])/StockData[[#This Row],[PREV. CLOSE]],0)</f>
        <v>-3.4066907406145672E-4</v>
      </c>
      <c r="Y2966" t="str">
        <f>IF(StockData[[#This Row],[Daily Return %]]&gt;0,"Gain",IF(StockData[[#This Row],[Daily Return %]]&lt;0,"Loss","No Change"))</f>
        <v>Loss</v>
      </c>
    </row>
    <row r="2967" spans="1:25" x14ac:dyDescent="0.3">
      <c r="A2967" s="1">
        <v>45915</v>
      </c>
      <c r="B2967" s="1" t="s">
        <v>3015</v>
      </c>
      <c r="C2967" s="1" t="s">
        <v>208</v>
      </c>
      <c r="D2967">
        <f>MONTH(StockData[[#This Row],[DATE]])</f>
        <v>9</v>
      </c>
      <c r="E2967">
        <v>2025</v>
      </c>
      <c r="F2967" t="s">
        <v>163</v>
      </c>
      <c r="G2967" t="str">
        <f>"Q"&amp;ROUNDUP(StockData[[#This Row],[Month Number]]/3,0)</f>
        <v>Q3</v>
      </c>
      <c r="H2967" s="1" t="s">
        <v>2585</v>
      </c>
      <c r="I2967" s="1" t="s">
        <v>1566</v>
      </c>
      <c r="J2967" t="s">
        <v>30</v>
      </c>
      <c r="K2967">
        <v>1467.2</v>
      </c>
      <c r="L2967">
        <v>1468.3</v>
      </c>
      <c r="M2967">
        <v>1452</v>
      </c>
      <c r="N2967">
        <v>1467.2</v>
      </c>
      <c r="O2967">
        <v>1465.4</v>
      </c>
      <c r="P2967">
        <v>1466.5</v>
      </c>
      <c r="Q2967">
        <v>1461.11</v>
      </c>
      <c r="R2967">
        <v>1725617</v>
      </c>
      <c r="S2967">
        <v>2521324464.3000002</v>
      </c>
      <c r="T2967">
        <v>47559</v>
      </c>
      <c r="U2967">
        <v>1105534</v>
      </c>
      <c r="V2967">
        <v>64.069999999999993</v>
      </c>
      <c r="W2967" s="3">
        <f>StockData[[#This Row],[CLOSE]]-StockData[[#This Row],[PREV. CLOSE]]</f>
        <v>-0.70000000000004547</v>
      </c>
      <c r="X2967" s="2">
        <f>IFERROR((StockData[[#This Row],[CLOSE]]-StockData[[#This Row],[PREV. CLOSE]])/StockData[[#This Row],[PREV. CLOSE]],0)</f>
        <v>-4.7709923664125236E-4</v>
      </c>
      <c r="Y2967" t="str">
        <f>IF(StockData[[#This Row],[Daily Return %]]&gt;0,"Gain",IF(StockData[[#This Row],[Daily Return %]]&lt;0,"Loss","No Change"))</f>
        <v>Loss</v>
      </c>
    </row>
    <row r="2968" spans="1:25" x14ac:dyDescent="0.3">
      <c r="A2968" s="1">
        <v>45916</v>
      </c>
      <c r="B2968" s="1" t="s">
        <v>3016</v>
      </c>
      <c r="C2968" s="1" t="s">
        <v>208</v>
      </c>
      <c r="D2968">
        <f>MONTH(StockData[[#This Row],[DATE]])</f>
        <v>9</v>
      </c>
      <c r="E2968">
        <v>2025</v>
      </c>
      <c r="F2968" t="s">
        <v>163</v>
      </c>
      <c r="G2968" t="str">
        <f>"Q"&amp;ROUNDUP(StockData[[#This Row],[Month Number]]/3,0)</f>
        <v>Q3</v>
      </c>
      <c r="H2968" s="1" t="s">
        <v>2585</v>
      </c>
      <c r="I2968" s="1" t="s">
        <v>1566</v>
      </c>
      <c r="J2968" t="s">
        <v>30</v>
      </c>
      <c r="K2968">
        <v>1463.9</v>
      </c>
      <c r="L2968">
        <v>1485.2</v>
      </c>
      <c r="M2968">
        <v>1461.1</v>
      </c>
      <c r="N2968">
        <v>1466.5</v>
      </c>
      <c r="O2968">
        <v>1483</v>
      </c>
      <c r="P2968">
        <v>1483.1</v>
      </c>
      <c r="Q2968">
        <v>1474.82</v>
      </c>
      <c r="R2968">
        <v>1724524</v>
      </c>
      <c r="S2968">
        <v>2543354258.8000002</v>
      </c>
      <c r="T2968">
        <v>50634</v>
      </c>
      <c r="U2968">
        <v>1178515</v>
      </c>
      <c r="V2968">
        <v>68.34</v>
      </c>
      <c r="W2968" s="3">
        <f>StockData[[#This Row],[CLOSE]]-StockData[[#This Row],[PREV. CLOSE]]</f>
        <v>16.599999999999909</v>
      </c>
      <c r="X2968" s="2">
        <f>IFERROR((StockData[[#This Row],[CLOSE]]-StockData[[#This Row],[PREV. CLOSE]])/StockData[[#This Row],[PREV. CLOSE]],0)</f>
        <v>1.1319468121377367E-2</v>
      </c>
      <c r="Y2968" t="str">
        <f>IF(StockData[[#This Row],[Daily Return %]]&gt;0,"Gain",IF(StockData[[#This Row],[Daily Return %]]&lt;0,"Loss","No Change"))</f>
        <v>Gain</v>
      </c>
    </row>
    <row r="2969" spans="1:25" x14ac:dyDescent="0.3">
      <c r="A2969" s="1">
        <v>45917</v>
      </c>
      <c r="B2969" s="1" t="s">
        <v>3017</v>
      </c>
      <c r="C2969" s="1" t="s">
        <v>208</v>
      </c>
      <c r="D2969">
        <f>MONTH(StockData[[#This Row],[DATE]])</f>
        <v>9</v>
      </c>
      <c r="E2969">
        <v>2025</v>
      </c>
      <c r="F2969" t="s">
        <v>163</v>
      </c>
      <c r="G2969" t="str">
        <f>"Q"&amp;ROUNDUP(StockData[[#This Row],[Month Number]]/3,0)</f>
        <v>Q3</v>
      </c>
      <c r="H2969" s="1" t="s">
        <v>2585</v>
      </c>
      <c r="I2969" s="1" t="s">
        <v>1566</v>
      </c>
      <c r="J2969" t="s">
        <v>30</v>
      </c>
      <c r="K2969">
        <v>1490.8</v>
      </c>
      <c r="L2969">
        <v>1499</v>
      </c>
      <c r="M2969">
        <v>1475.3</v>
      </c>
      <c r="N2969">
        <v>1483.1</v>
      </c>
      <c r="O2969">
        <v>1480.6</v>
      </c>
      <c r="P2969">
        <v>1481.5</v>
      </c>
      <c r="Q2969">
        <v>1486.66</v>
      </c>
      <c r="R2969">
        <v>2656774</v>
      </c>
      <c r="S2969">
        <v>3949730390.5</v>
      </c>
      <c r="T2969">
        <v>86652</v>
      </c>
      <c r="U2969">
        <v>1667509</v>
      </c>
      <c r="V2969">
        <v>62.76</v>
      </c>
      <c r="W2969" s="3">
        <f>StockData[[#This Row],[CLOSE]]-StockData[[#This Row],[PREV. CLOSE]]</f>
        <v>-1.5999999999999091</v>
      </c>
      <c r="X2969" s="2">
        <f>IFERROR((StockData[[#This Row],[CLOSE]]-StockData[[#This Row],[PREV. CLOSE]])/StockData[[#This Row],[PREV. CLOSE]],0)</f>
        <v>-1.0788213876339486E-3</v>
      </c>
      <c r="Y2969" t="str">
        <f>IF(StockData[[#This Row],[Daily Return %]]&gt;0,"Gain",IF(StockData[[#This Row],[Daily Return %]]&lt;0,"Loss","No Change"))</f>
        <v>Loss</v>
      </c>
    </row>
    <row r="2970" spans="1:25" x14ac:dyDescent="0.3">
      <c r="A2970" s="1">
        <v>45918</v>
      </c>
      <c r="B2970" s="1" t="s">
        <v>3018</v>
      </c>
      <c r="C2970" s="1" t="s">
        <v>208</v>
      </c>
      <c r="D2970">
        <f>MONTH(StockData[[#This Row],[DATE]])</f>
        <v>9</v>
      </c>
      <c r="E2970">
        <v>2025</v>
      </c>
      <c r="F2970" t="s">
        <v>163</v>
      </c>
      <c r="G2970" t="str">
        <f>"Q"&amp;ROUNDUP(StockData[[#This Row],[Month Number]]/3,0)</f>
        <v>Q3</v>
      </c>
      <c r="H2970" s="1" t="s">
        <v>2585</v>
      </c>
      <c r="I2970" s="1" t="s">
        <v>1566</v>
      </c>
      <c r="J2970" t="s">
        <v>30</v>
      </c>
      <c r="K2970">
        <v>1492.6</v>
      </c>
      <c r="L2970">
        <v>1502.9</v>
      </c>
      <c r="M2970">
        <v>1486.1</v>
      </c>
      <c r="N2970">
        <v>1481.5</v>
      </c>
      <c r="O2970">
        <v>1491.9</v>
      </c>
      <c r="P2970">
        <v>1493.8</v>
      </c>
      <c r="Q2970">
        <v>1494.93</v>
      </c>
      <c r="R2970">
        <v>2792406</v>
      </c>
      <c r="S2970">
        <v>4174450282.0999999</v>
      </c>
      <c r="T2970">
        <v>85648</v>
      </c>
      <c r="U2970">
        <v>1808019</v>
      </c>
      <c r="V2970">
        <v>64.75</v>
      </c>
      <c r="W2970" s="3">
        <f>StockData[[#This Row],[CLOSE]]-StockData[[#This Row],[PREV. CLOSE]]</f>
        <v>12.299999999999955</v>
      </c>
      <c r="X2970" s="2">
        <f>IFERROR((StockData[[#This Row],[CLOSE]]-StockData[[#This Row],[PREV. CLOSE]])/StockData[[#This Row],[PREV. CLOSE]],0)</f>
        <v>8.3023962200472184E-3</v>
      </c>
      <c r="Y2970" t="str">
        <f>IF(StockData[[#This Row],[Daily Return %]]&gt;0,"Gain",IF(StockData[[#This Row],[Daily Return %]]&lt;0,"Loss","No Change"))</f>
        <v>Gain</v>
      </c>
    </row>
    <row r="2971" spans="1:25" x14ac:dyDescent="0.3">
      <c r="A2971" s="1">
        <v>45919</v>
      </c>
      <c r="B2971" s="1" t="s">
        <v>3019</v>
      </c>
      <c r="C2971" s="1" t="s">
        <v>208</v>
      </c>
      <c r="D2971">
        <f>MONTH(StockData[[#This Row],[DATE]])</f>
        <v>9</v>
      </c>
      <c r="E2971">
        <v>2025</v>
      </c>
      <c r="F2971" t="s">
        <v>163</v>
      </c>
      <c r="G2971" t="str">
        <f>"Q"&amp;ROUNDUP(StockData[[#This Row],[Month Number]]/3,0)</f>
        <v>Q3</v>
      </c>
      <c r="H2971" s="1" t="s">
        <v>2585</v>
      </c>
      <c r="I2971" s="1" t="s">
        <v>1566</v>
      </c>
      <c r="J2971" t="s">
        <v>30</v>
      </c>
      <c r="K2971">
        <v>1493.8</v>
      </c>
      <c r="L2971">
        <v>1493.8</v>
      </c>
      <c r="M2971">
        <v>1464</v>
      </c>
      <c r="N2971">
        <v>1493.8</v>
      </c>
      <c r="O2971">
        <v>1470</v>
      </c>
      <c r="P2971">
        <v>1467.4</v>
      </c>
      <c r="Q2971">
        <v>1470.86</v>
      </c>
      <c r="R2971">
        <v>3197957</v>
      </c>
      <c r="S2971">
        <v>4703762937.1000004</v>
      </c>
      <c r="T2971">
        <v>76807</v>
      </c>
      <c r="U2971">
        <v>2289331</v>
      </c>
      <c r="V2971">
        <v>71.59</v>
      </c>
      <c r="W2971" s="3">
        <f>StockData[[#This Row],[CLOSE]]-StockData[[#This Row],[PREV. CLOSE]]</f>
        <v>-26.399999999999864</v>
      </c>
      <c r="X2971" s="2">
        <f>IFERROR((StockData[[#This Row],[CLOSE]]-StockData[[#This Row],[PREV. CLOSE]])/StockData[[#This Row],[PREV. CLOSE]],0)</f>
        <v>-1.7673048600883562E-2</v>
      </c>
      <c r="Y2971" t="str">
        <f>IF(StockData[[#This Row],[Daily Return %]]&gt;0,"Gain",IF(StockData[[#This Row],[Daily Return %]]&lt;0,"Loss","No Change"))</f>
        <v>Loss</v>
      </c>
    </row>
    <row r="2972" spans="1:25" x14ac:dyDescent="0.3">
      <c r="A2972" s="1">
        <v>45922</v>
      </c>
      <c r="B2972" s="1" t="s">
        <v>3020</v>
      </c>
      <c r="C2972" s="1" t="s">
        <v>208</v>
      </c>
      <c r="D2972">
        <f>MONTH(StockData[[#This Row],[DATE]])</f>
        <v>9</v>
      </c>
      <c r="E2972">
        <v>2025</v>
      </c>
      <c r="F2972" t="s">
        <v>163</v>
      </c>
      <c r="G2972" t="str">
        <f>"Q"&amp;ROUNDUP(StockData[[#This Row],[Month Number]]/3,0)</f>
        <v>Q3</v>
      </c>
      <c r="H2972" s="1" t="s">
        <v>2585</v>
      </c>
      <c r="I2972" s="1" t="s">
        <v>1566</v>
      </c>
      <c r="J2972" t="s">
        <v>30</v>
      </c>
      <c r="K2972">
        <v>1423</v>
      </c>
      <c r="L2972">
        <v>1449.2</v>
      </c>
      <c r="M2972">
        <v>1415</v>
      </c>
      <c r="N2972">
        <v>1467.4</v>
      </c>
      <c r="O2972">
        <v>1442</v>
      </c>
      <c r="P2972">
        <v>1439.9</v>
      </c>
      <c r="Q2972">
        <v>1438.15</v>
      </c>
      <c r="R2972">
        <v>4457129</v>
      </c>
      <c r="S2972">
        <v>6410038721.6999998</v>
      </c>
      <c r="T2972">
        <v>194507</v>
      </c>
      <c r="U2972">
        <v>2656233</v>
      </c>
      <c r="V2972">
        <v>59.6</v>
      </c>
      <c r="W2972" s="3">
        <f>StockData[[#This Row],[CLOSE]]-StockData[[#This Row],[PREV. CLOSE]]</f>
        <v>-27.5</v>
      </c>
      <c r="X2972" s="2">
        <f>IFERROR((StockData[[#This Row],[CLOSE]]-StockData[[#This Row],[PREV. CLOSE]])/StockData[[#This Row],[PREV. CLOSE]],0)</f>
        <v>-1.8740629685157419E-2</v>
      </c>
      <c r="Y2972" t="str">
        <f>IF(StockData[[#This Row],[Daily Return %]]&gt;0,"Gain",IF(StockData[[#This Row],[Daily Return %]]&lt;0,"Loss","No Change"))</f>
        <v>Loss</v>
      </c>
    </row>
    <row r="2973" spans="1:25" x14ac:dyDescent="0.3">
      <c r="A2973" s="1">
        <v>45923</v>
      </c>
      <c r="B2973" s="1" t="s">
        <v>3021</v>
      </c>
      <c r="C2973" s="1" t="s">
        <v>208</v>
      </c>
      <c r="D2973">
        <f>MONTH(StockData[[#This Row],[DATE]])</f>
        <v>9</v>
      </c>
      <c r="E2973">
        <v>2025</v>
      </c>
      <c r="F2973" t="s">
        <v>163</v>
      </c>
      <c r="G2973" t="str">
        <f>"Q"&amp;ROUNDUP(StockData[[#This Row],[Month Number]]/3,0)</f>
        <v>Q3</v>
      </c>
      <c r="H2973" s="1" t="s">
        <v>2585</v>
      </c>
      <c r="I2973" s="1" t="s">
        <v>1566</v>
      </c>
      <c r="J2973" t="s">
        <v>30</v>
      </c>
      <c r="K2973">
        <v>1444.2</v>
      </c>
      <c r="L2973">
        <v>1444.2</v>
      </c>
      <c r="M2973">
        <v>1420.4</v>
      </c>
      <c r="N2973">
        <v>1439.9</v>
      </c>
      <c r="O2973">
        <v>1431.4</v>
      </c>
      <c r="P2973">
        <v>1429.8</v>
      </c>
      <c r="Q2973">
        <v>1429.61</v>
      </c>
      <c r="R2973">
        <v>3106480</v>
      </c>
      <c r="S2973">
        <v>4441066491.5</v>
      </c>
      <c r="T2973">
        <v>105156</v>
      </c>
      <c r="U2973">
        <v>2172888</v>
      </c>
      <c r="V2973">
        <v>69.95</v>
      </c>
      <c r="W2973" s="3">
        <f>StockData[[#This Row],[CLOSE]]-StockData[[#This Row],[PREV. CLOSE]]</f>
        <v>-10.100000000000136</v>
      </c>
      <c r="X2973" s="2">
        <f>IFERROR((StockData[[#This Row],[CLOSE]]-StockData[[#This Row],[PREV. CLOSE]])/StockData[[#This Row],[PREV. CLOSE]],0)</f>
        <v>-7.0143759983333116E-3</v>
      </c>
      <c r="Y2973" t="str">
        <f>IF(StockData[[#This Row],[Daily Return %]]&gt;0,"Gain",IF(StockData[[#This Row],[Daily Return %]]&lt;0,"Loss","No Change"))</f>
        <v>Loss</v>
      </c>
    </row>
    <row r="2974" spans="1:25" x14ac:dyDescent="0.3">
      <c r="A2974" s="1">
        <v>45924</v>
      </c>
      <c r="B2974" s="1" t="s">
        <v>3022</v>
      </c>
      <c r="C2974" s="1" t="s">
        <v>208</v>
      </c>
      <c r="D2974">
        <f>MONTH(StockData[[#This Row],[DATE]])</f>
        <v>9</v>
      </c>
      <c r="E2974">
        <v>2025</v>
      </c>
      <c r="F2974" t="s">
        <v>163</v>
      </c>
      <c r="G2974" t="str">
        <f>"Q"&amp;ROUNDUP(StockData[[#This Row],[Month Number]]/3,0)</f>
        <v>Q3</v>
      </c>
      <c r="H2974" s="1" t="s">
        <v>2585</v>
      </c>
      <c r="I2974" s="1" t="s">
        <v>1566</v>
      </c>
      <c r="J2974" t="s">
        <v>30</v>
      </c>
      <c r="K2974">
        <v>1425.1</v>
      </c>
      <c r="L2974">
        <v>1444.7</v>
      </c>
      <c r="M2974">
        <v>1420</v>
      </c>
      <c r="N2974">
        <v>1429.8</v>
      </c>
      <c r="O2974">
        <v>1440.2</v>
      </c>
      <c r="P2974">
        <v>1442.3</v>
      </c>
      <c r="Q2974">
        <v>1437.54</v>
      </c>
      <c r="R2974">
        <v>2894044</v>
      </c>
      <c r="S2974">
        <v>4160304912.3000002</v>
      </c>
      <c r="T2974">
        <v>117797</v>
      </c>
      <c r="U2974">
        <v>1953465</v>
      </c>
      <c r="V2974">
        <v>67.5</v>
      </c>
      <c r="W2974" s="3">
        <f>StockData[[#This Row],[CLOSE]]-StockData[[#This Row],[PREV. CLOSE]]</f>
        <v>12.5</v>
      </c>
      <c r="X2974" s="2">
        <f>IFERROR((StockData[[#This Row],[CLOSE]]-StockData[[#This Row],[PREV. CLOSE]])/StockData[[#This Row],[PREV. CLOSE]],0)</f>
        <v>8.7424814659392922E-3</v>
      </c>
      <c r="Y2974" t="str">
        <f>IF(StockData[[#This Row],[Daily Return %]]&gt;0,"Gain",IF(StockData[[#This Row],[Daily Return %]]&lt;0,"Loss","No Change"))</f>
        <v>Gain</v>
      </c>
    </row>
    <row r="2975" spans="1:25" x14ac:dyDescent="0.3">
      <c r="A2975" s="1">
        <v>45925</v>
      </c>
      <c r="B2975" s="1" t="s">
        <v>3023</v>
      </c>
      <c r="C2975" s="1" t="s">
        <v>208</v>
      </c>
      <c r="D2975">
        <f>MONTH(StockData[[#This Row],[DATE]])</f>
        <v>9</v>
      </c>
      <c r="E2975">
        <v>2025</v>
      </c>
      <c r="F2975" t="s">
        <v>163</v>
      </c>
      <c r="G2975" t="str">
        <f>"Q"&amp;ROUNDUP(StockData[[#This Row],[Month Number]]/3,0)</f>
        <v>Q3</v>
      </c>
      <c r="H2975" s="1" t="s">
        <v>2585</v>
      </c>
      <c r="I2975" s="1" t="s">
        <v>1566</v>
      </c>
      <c r="J2975" t="s">
        <v>30</v>
      </c>
      <c r="K2975">
        <v>1440.2</v>
      </c>
      <c r="L2975">
        <v>1442.5</v>
      </c>
      <c r="M2975">
        <v>1416</v>
      </c>
      <c r="N2975">
        <v>1442.3</v>
      </c>
      <c r="O2975">
        <v>1427.4</v>
      </c>
      <c r="P2975">
        <v>1423.8</v>
      </c>
      <c r="Q2975">
        <v>1424.63</v>
      </c>
      <c r="R2975">
        <v>2713246</v>
      </c>
      <c r="S2975">
        <v>3865379487.8000002</v>
      </c>
      <c r="T2975">
        <v>103007</v>
      </c>
      <c r="U2975">
        <v>1830448</v>
      </c>
      <c r="V2975">
        <v>67.459999999999994</v>
      </c>
      <c r="W2975" s="3">
        <f>StockData[[#This Row],[CLOSE]]-StockData[[#This Row],[PREV. CLOSE]]</f>
        <v>-18.5</v>
      </c>
      <c r="X2975" s="2">
        <f>IFERROR((StockData[[#This Row],[CLOSE]]-StockData[[#This Row],[PREV. CLOSE]])/StockData[[#This Row],[PREV. CLOSE]],0)</f>
        <v>-1.2826735075920406E-2</v>
      </c>
      <c r="Y2975" t="str">
        <f>IF(StockData[[#This Row],[Daily Return %]]&gt;0,"Gain",IF(StockData[[#This Row],[Daily Return %]]&lt;0,"Loss","No Change"))</f>
        <v>Loss</v>
      </c>
    </row>
    <row r="2976" spans="1:25" x14ac:dyDescent="0.3">
      <c r="A2976" s="1">
        <v>45926</v>
      </c>
      <c r="B2976" s="1" t="s">
        <v>3024</v>
      </c>
      <c r="C2976" s="1" t="s">
        <v>208</v>
      </c>
      <c r="D2976">
        <f>MONTH(StockData[[#This Row],[DATE]])</f>
        <v>9</v>
      </c>
      <c r="E2976">
        <v>2025</v>
      </c>
      <c r="F2976" t="s">
        <v>163</v>
      </c>
      <c r="G2976" t="str">
        <f>"Q"&amp;ROUNDUP(StockData[[#This Row],[Month Number]]/3,0)</f>
        <v>Q3</v>
      </c>
      <c r="H2976" s="1" t="s">
        <v>2585</v>
      </c>
      <c r="I2976" s="1" t="s">
        <v>1566</v>
      </c>
      <c r="J2976" t="s">
        <v>30</v>
      </c>
      <c r="K2976">
        <v>1420</v>
      </c>
      <c r="L2976">
        <v>1426.5</v>
      </c>
      <c r="M2976">
        <v>1392</v>
      </c>
      <c r="N2976">
        <v>1423.8</v>
      </c>
      <c r="O2976">
        <v>1395.1</v>
      </c>
      <c r="P2976">
        <v>1395.3</v>
      </c>
      <c r="Q2976">
        <v>1399.93</v>
      </c>
      <c r="R2976">
        <v>2568054</v>
      </c>
      <c r="S2976">
        <v>3595094521.8000002</v>
      </c>
      <c r="T2976">
        <v>103184</v>
      </c>
      <c r="U2976">
        <v>1876593</v>
      </c>
      <c r="V2976">
        <v>73.069999999999993</v>
      </c>
      <c r="W2976" s="3">
        <f>StockData[[#This Row],[CLOSE]]-StockData[[#This Row],[PREV. CLOSE]]</f>
        <v>-28.5</v>
      </c>
      <c r="X2976" s="2">
        <f>IFERROR((StockData[[#This Row],[CLOSE]]-StockData[[#This Row],[PREV. CLOSE]])/StockData[[#This Row],[PREV. CLOSE]],0)</f>
        <v>-2.001685630004214E-2</v>
      </c>
      <c r="Y2976" t="str">
        <f>IF(StockData[[#This Row],[Daily Return %]]&gt;0,"Gain",IF(StockData[[#This Row],[Daily Return %]]&lt;0,"Loss","No Change"))</f>
        <v>Loss</v>
      </c>
    </row>
    <row r="2977" spans="1:25" x14ac:dyDescent="0.3">
      <c r="A2977" s="1">
        <v>45929</v>
      </c>
      <c r="B2977" s="1" t="s">
        <v>3025</v>
      </c>
      <c r="C2977" s="1" t="s">
        <v>208</v>
      </c>
      <c r="D2977">
        <f>MONTH(StockData[[#This Row],[DATE]])</f>
        <v>9</v>
      </c>
      <c r="E2977">
        <v>2025</v>
      </c>
      <c r="F2977" t="s">
        <v>163</v>
      </c>
      <c r="G2977" t="str">
        <f>"Q"&amp;ROUNDUP(StockData[[#This Row],[Month Number]]/3,0)</f>
        <v>Q3</v>
      </c>
      <c r="H2977" s="1" t="s">
        <v>2585</v>
      </c>
      <c r="I2977" s="1" t="s">
        <v>1566</v>
      </c>
      <c r="J2977" t="s">
        <v>30</v>
      </c>
      <c r="K2977">
        <v>1397.1</v>
      </c>
      <c r="L2977">
        <v>1402.6</v>
      </c>
      <c r="M2977">
        <v>1383</v>
      </c>
      <c r="N2977">
        <v>1395.3</v>
      </c>
      <c r="O2977">
        <v>1388</v>
      </c>
      <c r="P2977">
        <v>1387.4</v>
      </c>
      <c r="Q2977">
        <v>1389.77</v>
      </c>
      <c r="R2977">
        <v>2990852</v>
      </c>
      <c r="S2977">
        <v>4156595729.6999998</v>
      </c>
      <c r="T2977">
        <v>104613</v>
      </c>
      <c r="U2977">
        <v>2195904</v>
      </c>
      <c r="V2977">
        <v>73.42</v>
      </c>
      <c r="W2977" s="3">
        <f>StockData[[#This Row],[CLOSE]]-StockData[[#This Row],[PREV. CLOSE]]</f>
        <v>-7.8999999999998636</v>
      </c>
      <c r="X2977" s="2">
        <f>IFERROR((StockData[[#This Row],[CLOSE]]-StockData[[#This Row],[PREV. CLOSE]])/StockData[[#This Row],[PREV. CLOSE]],0)</f>
        <v>-5.661864831935687E-3</v>
      </c>
      <c r="Y2977" t="str">
        <f>IF(StockData[[#This Row],[Daily Return %]]&gt;0,"Gain",IF(StockData[[#This Row],[Daily Return %]]&lt;0,"Loss","No Change"))</f>
        <v>Loss</v>
      </c>
    </row>
    <row r="2978" spans="1:25" x14ac:dyDescent="0.3">
      <c r="A2978" s="1">
        <v>45930</v>
      </c>
      <c r="B2978" s="1" t="s">
        <v>3026</v>
      </c>
      <c r="C2978" s="1" t="s">
        <v>208</v>
      </c>
      <c r="D2978">
        <f>MONTH(StockData[[#This Row],[DATE]])</f>
        <v>9</v>
      </c>
      <c r="E2978">
        <v>2025</v>
      </c>
      <c r="F2978" t="s">
        <v>163</v>
      </c>
      <c r="G2978" t="str">
        <f>"Q"&amp;ROUNDUP(StockData[[#This Row],[Month Number]]/3,0)</f>
        <v>Q3</v>
      </c>
      <c r="H2978" s="1" t="s">
        <v>2585</v>
      </c>
      <c r="I2978" s="1" t="s">
        <v>1566</v>
      </c>
      <c r="J2978" t="s">
        <v>30</v>
      </c>
      <c r="K2978">
        <v>1392.1</v>
      </c>
      <c r="L2978">
        <v>1405</v>
      </c>
      <c r="M2978">
        <v>1381.9</v>
      </c>
      <c r="N2978">
        <v>1387.4</v>
      </c>
      <c r="O2978">
        <v>1385.9</v>
      </c>
      <c r="P2978">
        <v>1385.1</v>
      </c>
      <c r="Q2978">
        <v>1391.55</v>
      </c>
      <c r="R2978">
        <v>2782077</v>
      </c>
      <c r="S2978">
        <v>3871398044.5999999</v>
      </c>
      <c r="T2978">
        <v>102039</v>
      </c>
      <c r="U2978">
        <v>1961127</v>
      </c>
      <c r="V2978">
        <v>70.489999999999995</v>
      </c>
      <c r="W2978" s="3">
        <f>StockData[[#This Row],[CLOSE]]-StockData[[#This Row],[PREV. CLOSE]]</f>
        <v>-2.3000000000001819</v>
      </c>
      <c r="X2978" s="2">
        <f>IFERROR((StockData[[#This Row],[CLOSE]]-StockData[[#This Row],[PREV. CLOSE]])/StockData[[#This Row],[PREV. CLOSE]],0)</f>
        <v>-1.6577771370910924E-3</v>
      </c>
      <c r="Y2978" t="str">
        <f>IF(StockData[[#This Row],[Daily Return %]]&gt;0,"Gain",IF(StockData[[#This Row],[Daily Return %]]&lt;0,"Loss","No Change"))</f>
        <v>Loss</v>
      </c>
    </row>
    <row r="2979" spans="1:25" x14ac:dyDescent="0.3">
      <c r="A2979" s="1">
        <v>45931</v>
      </c>
      <c r="B2979" s="1" t="s">
        <v>3027</v>
      </c>
      <c r="C2979" s="1" t="s">
        <v>230</v>
      </c>
      <c r="D2979">
        <f>MONTH(StockData[[#This Row],[DATE]])</f>
        <v>10</v>
      </c>
      <c r="E2979">
        <v>2025</v>
      </c>
      <c r="F2979" t="s">
        <v>231</v>
      </c>
      <c r="G2979" t="str">
        <f>"Q"&amp;ROUNDUP(StockData[[#This Row],[Month Number]]/3,0)</f>
        <v>Q4</v>
      </c>
      <c r="H2979" s="1" t="s">
        <v>2585</v>
      </c>
      <c r="I2979" s="1" t="s">
        <v>1566</v>
      </c>
      <c r="J2979" t="s">
        <v>30</v>
      </c>
      <c r="K2979">
        <v>1386.1</v>
      </c>
      <c r="L2979">
        <v>1396.8</v>
      </c>
      <c r="M2979">
        <v>1382</v>
      </c>
      <c r="N2979">
        <v>1385.1</v>
      </c>
      <c r="O2979">
        <v>1391</v>
      </c>
      <c r="P2979">
        <v>1389.5</v>
      </c>
      <c r="Q2979">
        <v>1387.87</v>
      </c>
      <c r="R2979">
        <v>2253527</v>
      </c>
      <c r="S2979">
        <v>3127607459.9000001</v>
      </c>
      <c r="T2979">
        <v>84091</v>
      </c>
      <c r="U2979">
        <v>1438695</v>
      </c>
      <c r="V2979">
        <v>63.84</v>
      </c>
      <c r="W2979" s="3">
        <f>StockData[[#This Row],[CLOSE]]-StockData[[#This Row],[PREV. CLOSE]]</f>
        <v>4.4000000000000909</v>
      </c>
      <c r="X2979" s="2">
        <f>IFERROR((StockData[[#This Row],[CLOSE]]-StockData[[#This Row],[PREV. CLOSE]])/StockData[[#This Row],[PREV. CLOSE]],0)</f>
        <v>3.1766659446971998E-3</v>
      </c>
      <c r="Y2979" t="str">
        <f>IF(StockData[[#This Row],[Daily Return %]]&gt;0,"Gain",IF(StockData[[#This Row],[Daily Return %]]&lt;0,"Loss","No Change"))</f>
        <v>Gain</v>
      </c>
    </row>
    <row r="2980" spans="1:25" x14ac:dyDescent="0.3">
      <c r="A2980" s="1">
        <v>45933</v>
      </c>
      <c r="B2980" s="1" t="s">
        <v>3028</v>
      </c>
      <c r="C2980" s="1" t="s">
        <v>230</v>
      </c>
      <c r="D2980">
        <f>MONTH(StockData[[#This Row],[DATE]])</f>
        <v>10</v>
      </c>
      <c r="E2980">
        <v>2025</v>
      </c>
      <c r="F2980" t="s">
        <v>231</v>
      </c>
      <c r="G2980" t="str">
        <f>"Q"&amp;ROUNDUP(StockData[[#This Row],[Month Number]]/3,0)</f>
        <v>Q4</v>
      </c>
      <c r="H2980" s="1" t="s">
        <v>2585</v>
      </c>
      <c r="I2980" s="1" t="s">
        <v>1566</v>
      </c>
      <c r="J2980" t="s">
        <v>30</v>
      </c>
      <c r="K2980">
        <v>1396.5</v>
      </c>
      <c r="L2980">
        <v>1399.8</v>
      </c>
      <c r="M2980">
        <v>1380.4</v>
      </c>
      <c r="N2980">
        <v>1389.5</v>
      </c>
      <c r="O2980">
        <v>1392.8</v>
      </c>
      <c r="P2980">
        <v>1393.5</v>
      </c>
      <c r="Q2980">
        <v>1389.62</v>
      </c>
      <c r="R2980">
        <v>2793839</v>
      </c>
      <c r="S2980">
        <v>3882364004.6999998</v>
      </c>
      <c r="T2980">
        <v>83212</v>
      </c>
      <c r="U2980">
        <v>1847305</v>
      </c>
      <c r="V2980">
        <v>66.12</v>
      </c>
      <c r="W2980" s="3">
        <f>StockData[[#This Row],[CLOSE]]-StockData[[#This Row],[PREV. CLOSE]]</f>
        <v>4</v>
      </c>
      <c r="X2980" s="2">
        <f>IFERROR((StockData[[#This Row],[CLOSE]]-StockData[[#This Row],[PREV. CLOSE]])/StockData[[#This Row],[PREV. CLOSE]],0)</f>
        <v>2.8787333573227778E-3</v>
      </c>
      <c r="Y2980" t="str">
        <f>IF(StockData[[#This Row],[Daily Return %]]&gt;0,"Gain",IF(StockData[[#This Row],[Daily Return %]]&lt;0,"Loss","No Change"))</f>
        <v>Gain</v>
      </c>
    </row>
    <row r="2981" spans="1:25" x14ac:dyDescent="0.3">
      <c r="A2981" s="1">
        <v>45936</v>
      </c>
      <c r="B2981" s="1" t="s">
        <v>3029</v>
      </c>
      <c r="C2981" s="1" t="s">
        <v>230</v>
      </c>
      <c r="D2981">
        <f>MONTH(StockData[[#This Row],[DATE]])</f>
        <v>10</v>
      </c>
      <c r="E2981">
        <v>2025</v>
      </c>
      <c r="F2981" t="s">
        <v>231</v>
      </c>
      <c r="G2981" t="str">
        <f>"Q"&amp;ROUNDUP(StockData[[#This Row],[Month Number]]/3,0)</f>
        <v>Q4</v>
      </c>
      <c r="H2981" s="1" t="s">
        <v>2585</v>
      </c>
      <c r="I2981" s="1" t="s">
        <v>1566</v>
      </c>
      <c r="J2981" t="s">
        <v>30</v>
      </c>
      <c r="K2981">
        <v>1393.5</v>
      </c>
      <c r="L2981">
        <v>1421</v>
      </c>
      <c r="M2981">
        <v>1390.8</v>
      </c>
      <c r="N2981">
        <v>1393.5</v>
      </c>
      <c r="O2981">
        <v>1416.9</v>
      </c>
      <c r="P2981">
        <v>1417.7</v>
      </c>
      <c r="Q2981">
        <v>1414.89</v>
      </c>
      <c r="R2981">
        <v>1970901</v>
      </c>
      <c r="S2981">
        <v>2788611506.4000001</v>
      </c>
      <c r="T2981">
        <v>80533</v>
      </c>
      <c r="U2981">
        <v>1275851</v>
      </c>
      <c r="V2981">
        <v>64.73</v>
      </c>
      <c r="W2981" s="3">
        <f>StockData[[#This Row],[CLOSE]]-StockData[[#This Row],[PREV. CLOSE]]</f>
        <v>24.200000000000045</v>
      </c>
      <c r="X2981" s="2">
        <f>IFERROR((StockData[[#This Row],[CLOSE]]-StockData[[#This Row],[PREV. CLOSE]])/StockData[[#This Row],[PREV. CLOSE]],0)</f>
        <v>1.736634373878726E-2</v>
      </c>
      <c r="Y2981" t="str">
        <f>IF(StockData[[#This Row],[Daily Return %]]&gt;0,"Gain",IF(StockData[[#This Row],[Daily Return %]]&lt;0,"Loss","No Change"))</f>
        <v>Gain</v>
      </c>
    </row>
    <row r="2982" spans="1:25" x14ac:dyDescent="0.3">
      <c r="A2982" s="1">
        <v>45936</v>
      </c>
      <c r="B2982" s="1" t="s">
        <v>3030</v>
      </c>
      <c r="C2982" s="1" t="s">
        <v>230</v>
      </c>
      <c r="D2982">
        <f>MONTH(StockData[[#This Row],[DATE]])</f>
        <v>10</v>
      </c>
      <c r="E2982">
        <v>2025</v>
      </c>
      <c r="F2982" t="s">
        <v>231</v>
      </c>
      <c r="G2982" t="str">
        <f>"Q"&amp;ROUNDUP(StockData[[#This Row],[Month Number]]/3,0)</f>
        <v>Q4</v>
      </c>
      <c r="H2982" s="1" t="s">
        <v>2585</v>
      </c>
      <c r="I2982" s="1" t="s">
        <v>1566</v>
      </c>
      <c r="J2982" t="s">
        <v>30</v>
      </c>
      <c r="K2982">
        <v>1393.5</v>
      </c>
      <c r="L2982">
        <v>1421</v>
      </c>
      <c r="M2982">
        <v>1390.8</v>
      </c>
      <c r="N2982">
        <v>1393.5</v>
      </c>
      <c r="O2982">
        <v>1416.9</v>
      </c>
      <c r="P2982">
        <v>1417.7</v>
      </c>
      <c r="Q2982">
        <v>1414.89</v>
      </c>
      <c r="R2982">
        <v>1970901</v>
      </c>
      <c r="S2982">
        <v>2788611506.4000001</v>
      </c>
      <c r="T2982">
        <v>80533</v>
      </c>
      <c r="U2982">
        <v>1275851</v>
      </c>
      <c r="V2982">
        <v>64.73</v>
      </c>
      <c r="W2982" s="3">
        <f>StockData[[#This Row],[CLOSE]]-StockData[[#This Row],[PREV. CLOSE]]</f>
        <v>24.200000000000045</v>
      </c>
      <c r="X2982" s="2">
        <f>IFERROR((StockData[[#This Row],[CLOSE]]-StockData[[#This Row],[PREV. CLOSE]])/StockData[[#This Row],[PREV. CLOSE]],0)</f>
        <v>1.736634373878726E-2</v>
      </c>
      <c r="Y2982" t="str">
        <f>IF(StockData[[#This Row],[Daily Return %]]&gt;0,"Gain",IF(StockData[[#This Row],[Daily Return %]]&lt;0,"Loss","No Change"))</f>
        <v>Gain</v>
      </c>
    </row>
    <row r="2983" spans="1:25" x14ac:dyDescent="0.3">
      <c r="A2983" s="1">
        <v>45937</v>
      </c>
      <c r="B2983" s="1" t="s">
        <v>3031</v>
      </c>
      <c r="C2983" s="1" t="s">
        <v>230</v>
      </c>
      <c r="D2983">
        <f>MONTH(StockData[[#This Row],[DATE]])</f>
        <v>10</v>
      </c>
      <c r="E2983">
        <v>2025</v>
      </c>
      <c r="F2983" t="s">
        <v>231</v>
      </c>
      <c r="G2983" t="str">
        <f>"Q"&amp;ROUNDUP(StockData[[#This Row],[Month Number]]/3,0)</f>
        <v>Q4</v>
      </c>
      <c r="H2983" s="1" t="s">
        <v>2585</v>
      </c>
      <c r="I2983" s="1" t="s">
        <v>1566</v>
      </c>
      <c r="J2983" t="s">
        <v>30</v>
      </c>
      <c r="K2983">
        <v>1422</v>
      </c>
      <c r="L2983">
        <v>1441.9</v>
      </c>
      <c r="M2983">
        <v>1417.2</v>
      </c>
      <c r="N2983">
        <v>1417.7</v>
      </c>
      <c r="O2983">
        <v>1435.5</v>
      </c>
      <c r="P2983">
        <v>1433.4</v>
      </c>
      <c r="Q2983">
        <v>1432.33</v>
      </c>
      <c r="R2983">
        <v>1592836</v>
      </c>
      <c r="S2983">
        <v>2281459591.8000002</v>
      </c>
      <c r="T2983">
        <v>62701</v>
      </c>
      <c r="U2983">
        <v>825264</v>
      </c>
      <c r="V2983">
        <v>51.81</v>
      </c>
      <c r="W2983" s="3">
        <f>StockData[[#This Row],[CLOSE]]-StockData[[#This Row],[PREV. CLOSE]]</f>
        <v>15.700000000000045</v>
      </c>
      <c r="X2983" s="2">
        <f>IFERROR((StockData[[#This Row],[CLOSE]]-StockData[[#This Row],[PREV. CLOSE]])/StockData[[#This Row],[PREV. CLOSE]],0)</f>
        <v>1.1074275234534841E-2</v>
      </c>
      <c r="Y2983" t="str">
        <f>IF(StockData[[#This Row],[Daily Return %]]&gt;0,"Gain",IF(StockData[[#This Row],[Daily Return %]]&lt;0,"Loss","No Change"))</f>
        <v>Gain</v>
      </c>
    </row>
    <row r="2984" spans="1:25" x14ac:dyDescent="0.3">
      <c r="A2984" s="1">
        <v>45937</v>
      </c>
      <c r="B2984" s="1" t="s">
        <v>3032</v>
      </c>
      <c r="C2984" s="1" t="s">
        <v>230</v>
      </c>
      <c r="D2984">
        <f>MONTH(StockData[[#This Row],[DATE]])</f>
        <v>10</v>
      </c>
      <c r="E2984">
        <v>2025</v>
      </c>
      <c r="F2984" t="s">
        <v>231</v>
      </c>
      <c r="G2984" t="str">
        <f>"Q"&amp;ROUNDUP(StockData[[#This Row],[Month Number]]/3,0)</f>
        <v>Q4</v>
      </c>
      <c r="H2984" s="1" t="s">
        <v>2585</v>
      </c>
      <c r="I2984" s="1" t="s">
        <v>1566</v>
      </c>
      <c r="J2984" t="s">
        <v>30</v>
      </c>
      <c r="K2984">
        <v>1422</v>
      </c>
      <c r="L2984">
        <v>1441.9</v>
      </c>
      <c r="M2984">
        <v>1417.2</v>
      </c>
      <c r="N2984">
        <v>1417.7</v>
      </c>
      <c r="O2984">
        <v>1435.5</v>
      </c>
      <c r="P2984">
        <v>1433.4</v>
      </c>
      <c r="Q2984">
        <v>1432.33</v>
      </c>
      <c r="R2984">
        <v>1592836</v>
      </c>
      <c r="S2984">
        <v>2281459591.8000002</v>
      </c>
      <c r="T2984">
        <v>62701</v>
      </c>
      <c r="U2984">
        <v>825264</v>
      </c>
      <c r="V2984">
        <v>51.81</v>
      </c>
      <c r="W2984" s="3">
        <f>StockData[[#This Row],[CLOSE]]-StockData[[#This Row],[PREV. CLOSE]]</f>
        <v>15.700000000000045</v>
      </c>
      <c r="X2984" s="2">
        <f>IFERROR((StockData[[#This Row],[CLOSE]]-StockData[[#This Row],[PREV. CLOSE]])/StockData[[#This Row],[PREV. CLOSE]],0)</f>
        <v>1.1074275234534841E-2</v>
      </c>
      <c r="Y2984" t="str">
        <f>IF(StockData[[#This Row],[Daily Return %]]&gt;0,"Gain",IF(StockData[[#This Row],[Daily Return %]]&lt;0,"Loss","No Change"))</f>
        <v>Gain</v>
      </c>
    </row>
    <row r="2985" spans="1:25" x14ac:dyDescent="0.3">
      <c r="A2985" s="1">
        <v>45938</v>
      </c>
      <c r="B2985" s="1" t="s">
        <v>3033</v>
      </c>
      <c r="C2985" s="1" t="s">
        <v>230</v>
      </c>
      <c r="D2985">
        <f>MONTH(StockData[[#This Row],[DATE]])</f>
        <v>10</v>
      </c>
      <c r="E2985">
        <v>2025</v>
      </c>
      <c r="F2985" t="s">
        <v>231</v>
      </c>
      <c r="G2985" t="str">
        <f>"Q"&amp;ROUNDUP(StockData[[#This Row],[Month Number]]/3,0)</f>
        <v>Q4</v>
      </c>
      <c r="H2985" s="1" t="s">
        <v>2585</v>
      </c>
      <c r="I2985" s="1" t="s">
        <v>1566</v>
      </c>
      <c r="J2985" t="s">
        <v>30</v>
      </c>
      <c r="K2985">
        <v>1433.2</v>
      </c>
      <c r="L2985">
        <v>1458.7</v>
      </c>
      <c r="M2985">
        <v>1427.2</v>
      </c>
      <c r="N2985">
        <v>1433.4</v>
      </c>
      <c r="O2985">
        <v>1452.5</v>
      </c>
      <c r="P2985">
        <v>1453.2</v>
      </c>
      <c r="Q2985">
        <v>1449.94</v>
      </c>
      <c r="R2985">
        <v>1735807</v>
      </c>
      <c r="S2985">
        <v>2516818477.1999998</v>
      </c>
      <c r="T2985">
        <v>75825</v>
      </c>
      <c r="U2985">
        <v>818047</v>
      </c>
      <c r="V2985">
        <v>47.13</v>
      </c>
      <c r="W2985" s="3">
        <f>StockData[[#This Row],[CLOSE]]-StockData[[#This Row],[PREV. CLOSE]]</f>
        <v>19.799999999999955</v>
      </c>
      <c r="X2985" s="2">
        <f>IFERROR((StockData[[#This Row],[CLOSE]]-StockData[[#This Row],[PREV. CLOSE]])/StockData[[#This Row],[PREV. CLOSE]],0)</f>
        <v>1.3813311008790257E-2</v>
      </c>
      <c r="Y2985" t="str">
        <f>IF(StockData[[#This Row],[Daily Return %]]&gt;0,"Gain",IF(StockData[[#This Row],[Daily Return %]]&lt;0,"Loss","No Change"))</f>
        <v>Gain</v>
      </c>
    </row>
    <row r="2986" spans="1:25" x14ac:dyDescent="0.3">
      <c r="A2986" s="1">
        <v>45939</v>
      </c>
      <c r="B2986" s="1" t="s">
        <v>3034</v>
      </c>
      <c r="C2986" s="1" t="s">
        <v>230</v>
      </c>
      <c r="D2986">
        <f>MONTH(StockData[[#This Row],[DATE]])</f>
        <v>10</v>
      </c>
      <c r="E2986">
        <v>2025</v>
      </c>
      <c r="F2986" t="s">
        <v>231</v>
      </c>
      <c r="G2986" t="str">
        <f>"Q"&amp;ROUNDUP(StockData[[#This Row],[Month Number]]/3,0)</f>
        <v>Q4</v>
      </c>
      <c r="H2986" s="1" t="s">
        <v>2585</v>
      </c>
      <c r="I2986" s="1" t="s">
        <v>1566</v>
      </c>
      <c r="J2986" t="s">
        <v>30</v>
      </c>
      <c r="K2986">
        <v>1453.2</v>
      </c>
      <c r="L2986">
        <v>1491.1</v>
      </c>
      <c r="M2986">
        <v>1452.5</v>
      </c>
      <c r="N2986">
        <v>1453.2</v>
      </c>
      <c r="O2986">
        <v>1484.5</v>
      </c>
      <c r="P2986">
        <v>1486.5</v>
      </c>
      <c r="Q2986">
        <v>1481.66</v>
      </c>
      <c r="R2986">
        <v>2681316</v>
      </c>
      <c r="S2986">
        <v>3972805972.5</v>
      </c>
      <c r="T2986">
        <v>93076</v>
      </c>
      <c r="U2986">
        <v>1207654</v>
      </c>
      <c r="V2986">
        <v>45.04</v>
      </c>
      <c r="W2986" s="3">
        <f>StockData[[#This Row],[CLOSE]]-StockData[[#This Row],[PREV. CLOSE]]</f>
        <v>33.299999999999955</v>
      </c>
      <c r="X2986" s="2">
        <f>IFERROR((StockData[[#This Row],[CLOSE]]-StockData[[#This Row],[PREV. CLOSE]])/StockData[[#This Row],[PREV. CLOSE]],0)</f>
        <v>2.2914946325350918E-2</v>
      </c>
      <c r="Y2986" t="str">
        <f>IF(StockData[[#This Row],[Daily Return %]]&gt;0,"Gain",IF(StockData[[#This Row],[Daily Return %]]&lt;0,"Loss","No Change"))</f>
        <v>Gain</v>
      </c>
    </row>
    <row r="2987" spans="1:25" x14ac:dyDescent="0.3">
      <c r="A2987" s="1">
        <v>45940</v>
      </c>
      <c r="B2987" s="1" t="s">
        <v>3035</v>
      </c>
      <c r="C2987" s="1" t="s">
        <v>230</v>
      </c>
      <c r="D2987">
        <f>MONTH(StockData[[#This Row],[DATE]])</f>
        <v>10</v>
      </c>
      <c r="E2987">
        <v>2025</v>
      </c>
      <c r="F2987" t="s">
        <v>231</v>
      </c>
      <c r="G2987" t="str">
        <f>"Q"&amp;ROUNDUP(StockData[[#This Row],[Month Number]]/3,0)</f>
        <v>Q4</v>
      </c>
      <c r="H2987" s="1" t="s">
        <v>2585</v>
      </c>
      <c r="I2987" s="1" t="s">
        <v>1566</v>
      </c>
      <c r="J2987" t="s">
        <v>30</v>
      </c>
      <c r="K2987">
        <v>1491</v>
      </c>
      <c r="L2987">
        <v>1498.5</v>
      </c>
      <c r="M2987">
        <v>1473.9</v>
      </c>
      <c r="N2987">
        <v>1486.5</v>
      </c>
      <c r="O2987">
        <v>1492.8</v>
      </c>
      <c r="P2987">
        <v>1495.5</v>
      </c>
      <c r="Q2987">
        <v>1490.52</v>
      </c>
      <c r="R2987">
        <v>2129445</v>
      </c>
      <c r="S2987">
        <v>3173972712.5999999</v>
      </c>
      <c r="T2987">
        <v>93770</v>
      </c>
      <c r="U2987">
        <v>960347</v>
      </c>
      <c r="V2987">
        <v>45.1</v>
      </c>
      <c r="W2987" s="3">
        <f>StockData[[#This Row],[CLOSE]]-StockData[[#This Row],[PREV. CLOSE]]</f>
        <v>9</v>
      </c>
      <c r="X2987" s="2">
        <f>IFERROR((StockData[[#This Row],[CLOSE]]-StockData[[#This Row],[PREV. CLOSE]])/StockData[[#This Row],[PREV. CLOSE]],0)</f>
        <v>6.0544904137235112E-3</v>
      </c>
      <c r="Y2987" t="str">
        <f>IF(StockData[[#This Row],[Daily Return %]]&gt;0,"Gain",IF(StockData[[#This Row],[Daily Return %]]&lt;0,"Loss","No Change"))</f>
        <v>Gain</v>
      </c>
    </row>
    <row r="2988" spans="1:25" x14ac:dyDescent="0.3">
      <c r="A2988" s="1">
        <v>45943</v>
      </c>
      <c r="B2988" s="1" t="s">
        <v>3036</v>
      </c>
      <c r="C2988" s="1" t="s">
        <v>230</v>
      </c>
      <c r="D2988">
        <f>MONTH(StockData[[#This Row],[DATE]])</f>
        <v>10</v>
      </c>
      <c r="E2988">
        <v>2025</v>
      </c>
      <c r="F2988" t="s">
        <v>231</v>
      </c>
      <c r="G2988" t="str">
        <f>"Q"&amp;ROUNDUP(StockData[[#This Row],[Month Number]]/3,0)</f>
        <v>Q4</v>
      </c>
      <c r="H2988" s="1" t="s">
        <v>2585</v>
      </c>
      <c r="I2988" s="1" t="s">
        <v>1566</v>
      </c>
      <c r="J2988" t="s">
        <v>30</v>
      </c>
      <c r="K2988">
        <v>1490</v>
      </c>
      <c r="L2988">
        <v>1502.2</v>
      </c>
      <c r="M2988">
        <v>1476.5</v>
      </c>
      <c r="N2988">
        <v>1495.5</v>
      </c>
      <c r="O2988">
        <v>1494.1</v>
      </c>
      <c r="P2988">
        <v>1494.7</v>
      </c>
      <c r="Q2988">
        <v>1489.55</v>
      </c>
      <c r="R2988">
        <v>1820492</v>
      </c>
      <c r="S2988">
        <v>2711717243.0999999</v>
      </c>
      <c r="T2988">
        <v>63174</v>
      </c>
      <c r="U2988">
        <v>894373</v>
      </c>
      <c r="V2988">
        <v>49.13</v>
      </c>
      <c r="W2988" s="3">
        <f>StockData[[#This Row],[CLOSE]]-StockData[[#This Row],[PREV. CLOSE]]</f>
        <v>-0.79999999999995453</v>
      </c>
      <c r="X2988" s="2">
        <f>IFERROR((StockData[[#This Row],[CLOSE]]-StockData[[#This Row],[PREV. CLOSE]])/StockData[[#This Row],[PREV. CLOSE]],0)</f>
        <v>-5.3493814777663294E-4</v>
      </c>
      <c r="Y2988" t="str">
        <f>IF(StockData[[#This Row],[Daily Return %]]&gt;0,"Gain",IF(StockData[[#This Row],[Daily Return %]]&lt;0,"Loss","No Change"))</f>
        <v>Loss</v>
      </c>
    </row>
    <row r="2989" spans="1:25" x14ac:dyDescent="0.3">
      <c r="A2989" s="1">
        <v>45944</v>
      </c>
      <c r="B2989" s="1" t="s">
        <v>3037</v>
      </c>
      <c r="C2989" s="1" t="s">
        <v>230</v>
      </c>
      <c r="D2989">
        <f>MONTH(StockData[[#This Row],[DATE]])</f>
        <v>10</v>
      </c>
      <c r="E2989">
        <v>2025</v>
      </c>
      <c r="F2989" t="s">
        <v>231</v>
      </c>
      <c r="G2989" t="str">
        <f>"Q"&amp;ROUNDUP(StockData[[#This Row],[Month Number]]/3,0)</f>
        <v>Q4</v>
      </c>
      <c r="H2989" s="1" t="s">
        <v>2585</v>
      </c>
      <c r="I2989" s="1" t="s">
        <v>1566</v>
      </c>
      <c r="J2989" t="s">
        <v>30</v>
      </c>
      <c r="K2989">
        <v>1515.4</v>
      </c>
      <c r="L2989">
        <v>1535</v>
      </c>
      <c r="M2989">
        <v>1490.2</v>
      </c>
      <c r="N2989">
        <v>1494.7</v>
      </c>
      <c r="O2989">
        <v>1492</v>
      </c>
      <c r="P2989">
        <v>1495.4</v>
      </c>
      <c r="Q2989">
        <v>1509.47</v>
      </c>
      <c r="R2989">
        <v>5802489</v>
      </c>
      <c r="S2989">
        <v>8758711572.1000004</v>
      </c>
      <c r="T2989">
        <v>153143</v>
      </c>
      <c r="U2989">
        <v>2040294</v>
      </c>
      <c r="V2989">
        <v>35.159999999999997</v>
      </c>
      <c r="W2989" s="3">
        <f>StockData[[#This Row],[CLOSE]]-StockData[[#This Row],[PREV. CLOSE]]</f>
        <v>0.70000000000004547</v>
      </c>
      <c r="X2989" s="2">
        <f>IFERROR((StockData[[#This Row],[CLOSE]]-StockData[[#This Row],[PREV. CLOSE]])/StockData[[#This Row],[PREV. CLOSE]],0)</f>
        <v>4.6832140228811499E-4</v>
      </c>
      <c r="Y2989" t="str">
        <f>IF(StockData[[#This Row],[Daily Return %]]&gt;0,"Gain",IF(StockData[[#This Row],[Daily Return %]]&lt;0,"Loss","No Change"))</f>
        <v>Gain</v>
      </c>
    </row>
    <row r="2990" spans="1:25" x14ac:dyDescent="0.3">
      <c r="A2990" s="1">
        <v>45945</v>
      </c>
      <c r="B2990" s="1" t="s">
        <v>3038</v>
      </c>
      <c r="C2990" s="1" t="s">
        <v>230</v>
      </c>
      <c r="D2990">
        <f>MONTH(StockData[[#This Row],[DATE]])</f>
        <v>10</v>
      </c>
      <c r="E2990">
        <v>2025</v>
      </c>
      <c r="F2990" t="s">
        <v>231</v>
      </c>
      <c r="G2990" t="str">
        <f>"Q"&amp;ROUNDUP(StockData[[#This Row],[Month Number]]/3,0)</f>
        <v>Q4</v>
      </c>
      <c r="H2990" s="1" t="s">
        <v>2585</v>
      </c>
      <c r="I2990" s="1" t="s">
        <v>1566</v>
      </c>
      <c r="J2990" t="s">
        <v>30</v>
      </c>
      <c r="K2990">
        <v>1497.9</v>
      </c>
      <c r="L2990">
        <v>1509.4</v>
      </c>
      <c r="M2990">
        <v>1486.1</v>
      </c>
      <c r="N2990">
        <v>1495.4</v>
      </c>
      <c r="O2990">
        <v>1496.1</v>
      </c>
      <c r="P2990">
        <v>1495.7</v>
      </c>
      <c r="Q2990">
        <v>1497.08</v>
      </c>
      <c r="R2990">
        <v>1710696</v>
      </c>
      <c r="S2990">
        <v>2561046198.5999999</v>
      </c>
      <c r="T2990">
        <v>86922</v>
      </c>
      <c r="U2990">
        <v>899024</v>
      </c>
      <c r="V2990">
        <v>52.55</v>
      </c>
      <c r="W2990" s="3">
        <f>StockData[[#This Row],[CLOSE]]-StockData[[#This Row],[PREV. CLOSE]]</f>
        <v>0.29999999999995453</v>
      </c>
      <c r="X2990" s="2">
        <f>IFERROR((StockData[[#This Row],[CLOSE]]-StockData[[#This Row],[PREV. CLOSE]])/StockData[[#This Row],[PREV. CLOSE]],0)</f>
        <v>2.0061522000799418E-4</v>
      </c>
      <c r="Y2990" t="str">
        <f>IF(StockData[[#This Row],[Daily Return %]]&gt;0,"Gain",IF(StockData[[#This Row],[Daily Return %]]&lt;0,"Loss","No Change"))</f>
        <v>Gain</v>
      </c>
    </row>
    <row r="2991" spans="1:25" x14ac:dyDescent="0.3">
      <c r="A2991" s="1">
        <v>45946</v>
      </c>
      <c r="B2991" s="1" t="s">
        <v>3039</v>
      </c>
      <c r="C2991" s="1" t="s">
        <v>230</v>
      </c>
      <c r="D2991">
        <f>MONTH(StockData[[#This Row],[DATE]])</f>
        <v>10</v>
      </c>
      <c r="E2991">
        <v>2025</v>
      </c>
      <c r="F2991" t="s">
        <v>231</v>
      </c>
      <c r="G2991" t="str">
        <f>"Q"&amp;ROUNDUP(StockData[[#This Row],[Month Number]]/3,0)</f>
        <v>Q4</v>
      </c>
      <c r="H2991" s="1" t="s">
        <v>2585</v>
      </c>
      <c r="I2991" s="1" t="s">
        <v>1566</v>
      </c>
      <c r="J2991" t="s">
        <v>30</v>
      </c>
      <c r="K2991">
        <v>1499.9</v>
      </c>
      <c r="L2991">
        <v>1519.9</v>
      </c>
      <c r="M2991">
        <v>1498</v>
      </c>
      <c r="N2991">
        <v>1495.7</v>
      </c>
      <c r="O2991">
        <v>1514.3</v>
      </c>
      <c r="P2991">
        <v>1515</v>
      </c>
      <c r="Q2991">
        <v>1512.81</v>
      </c>
      <c r="R2991">
        <v>2021043</v>
      </c>
      <c r="S2991">
        <v>3057456460.9000001</v>
      </c>
      <c r="T2991">
        <v>82924</v>
      </c>
      <c r="U2991">
        <v>1264159</v>
      </c>
      <c r="V2991">
        <v>62.55</v>
      </c>
      <c r="W2991" s="3">
        <f>StockData[[#This Row],[CLOSE]]-StockData[[#This Row],[PREV. CLOSE]]</f>
        <v>19.299999999999955</v>
      </c>
      <c r="X2991" s="2">
        <f>IFERROR((StockData[[#This Row],[CLOSE]]-StockData[[#This Row],[PREV. CLOSE]])/StockData[[#This Row],[PREV. CLOSE]],0)</f>
        <v>1.2903657150498064E-2</v>
      </c>
      <c r="Y2991" t="str">
        <f>IF(StockData[[#This Row],[Daily Return %]]&gt;0,"Gain",IF(StockData[[#This Row],[Daily Return %]]&lt;0,"Loss","No Change"))</f>
        <v>Gain</v>
      </c>
    </row>
    <row r="2992" spans="1:25" x14ac:dyDescent="0.3">
      <c r="A2992" s="1">
        <v>45947</v>
      </c>
      <c r="B2992" s="1" t="s">
        <v>3040</v>
      </c>
      <c r="C2992" s="1" t="s">
        <v>230</v>
      </c>
      <c r="D2992">
        <f>MONTH(StockData[[#This Row],[DATE]])</f>
        <v>10</v>
      </c>
      <c r="E2992">
        <v>2025</v>
      </c>
      <c r="F2992" t="s">
        <v>231</v>
      </c>
      <c r="G2992" t="str">
        <f>"Q"&amp;ROUNDUP(StockData[[#This Row],[Month Number]]/3,0)</f>
        <v>Q4</v>
      </c>
      <c r="H2992" s="1" t="s">
        <v>2585</v>
      </c>
      <c r="I2992" s="1" t="s">
        <v>1566</v>
      </c>
      <c r="J2992" t="s">
        <v>30</v>
      </c>
      <c r="K2992">
        <v>1499</v>
      </c>
      <c r="L2992">
        <v>1501.3</v>
      </c>
      <c r="M2992">
        <v>1479.2</v>
      </c>
      <c r="N2992">
        <v>1515</v>
      </c>
      <c r="O2992">
        <v>1484.9</v>
      </c>
      <c r="P2992">
        <v>1486.2</v>
      </c>
      <c r="Q2992">
        <v>1492.04</v>
      </c>
      <c r="R2992">
        <v>3210161</v>
      </c>
      <c r="S2992">
        <v>4789678562.6000004</v>
      </c>
      <c r="T2992">
        <v>104856</v>
      </c>
      <c r="U2992">
        <v>2152928</v>
      </c>
      <c r="V2992">
        <v>67.069999999999993</v>
      </c>
      <c r="W2992" s="3">
        <f>StockData[[#This Row],[CLOSE]]-StockData[[#This Row],[PREV. CLOSE]]</f>
        <v>-28.799999999999955</v>
      </c>
      <c r="X2992" s="2">
        <f>IFERROR((StockData[[#This Row],[CLOSE]]-StockData[[#This Row],[PREV. CLOSE]])/StockData[[#This Row],[PREV. CLOSE]],0)</f>
        <v>-1.9009900990098978E-2</v>
      </c>
      <c r="Y2992" t="str">
        <f>IF(StockData[[#This Row],[Daily Return %]]&gt;0,"Gain",IF(StockData[[#This Row],[Daily Return %]]&lt;0,"Loss","No Change"))</f>
        <v>Loss</v>
      </c>
    </row>
    <row r="2993" spans="1:25" x14ac:dyDescent="0.3">
      <c r="A2993" s="1">
        <v>45950</v>
      </c>
      <c r="B2993" s="1" t="s">
        <v>3041</v>
      </c>
      <c r="C2993" s="1" t="s">
        <v>230</v>
      </c>
      <c r="D2993">
        <f>MONTH(StockData[[#This Row],[DATE]])</f>
        <v>10</v>
      </c>
      <c r="E2993">
        <v>2025</v>
      </c>
      <c r="F2993" t="s">
        <v>231</v>
      </c>
      <c r="G2993" t="str">
        <f>"Q"&amp;ROUNDUP(StockData[[#This Row],[Month Number]]/3,0)</f>
        <v>Q4</v>
      </c>
      <c r="H2993" s="1" t="s">
        <v>2585</v>
      </c>
      <c r="I2993" s="1" t="s">
        <v>1566</v>
      </c>
      <c r="J2993" t="s">
        <v>30</v>
      </c>
      <c r="K2993">
        <v>1489.9</v>
      </c>
      <c r="L2993">
        <v>1509.9</v>
      </c>
      <c r="M2993">
        <v>1489.1</v>
      </c>
      <c r="N2993">
        <v>1486.2</v>
      </c>
      <c r="O2993">
        <v>1496</v>
      </c>
      <c r="P2993">
        <v>1495.4</v>
      </c>
      <c r="Q2993">
        <v>1498.57</v>
      </c>
      <c r="R2993">
        <v>2354881</v>
      </c>
      <c r="S2993">
        <v>3528962542.6999998</v>
      </c>
      <c r="T2993">
        <v>66924</v>
      </c>
      <c r="U2993">
        <v>1470897</v>
      </c>
      <c r="V2993">
        <v>62.46</v>
      </c>
      <c r="W2993" s="3">
        <f>StockData[[#This Row],[CLOSE]]-StockData[[#This Row],[PREV. CLOSE]]</f>
        <v>9.2000000000000455</v>
      </c>
      <c r="X2993" s="2">
        <f>IFERROR((StockData[[#This Row],[CLOSE]]-StockData[[#This Row],[PREV. CLOSE]])/StockData[[#This Row],[PREV. CLOSE]],0)</f>
        <v>6.1902839456331885E-3</v>
      </c>
      <c r="Y2993" t="str">
        <f>IF(StockData[[#This Row],[Daily Return %]]&gt;0,"Gain",IF(StockData[[#This Row],[Daily Return %]]&lt;0,"Loss","No Change"))</f>
        <v>Gain</v>
      </c>
    </row>
    <row r="2994" spans="1:25" x14ac:dyDescent="0.3">
      <c r="A2994" s="1">
        <v>45951</v>
      </c>
      <c r="B2994" s="1" t="s">
        <v>3042</v>
      </c>
      <c r="C2994" s="1" t="s">
        <v>230</v>
      </c>
      <c r="D2994">
        <f>MONTH(StockData[[#This Row],[DATE]])</f>
        <v>10</v>
      </c>
      <c r="E2994">
        <v>2025</v>
      </c>
      <c r="F2994" t="s">
        <v>231</v>
      </c>
      <c r="G2994" t="str">
        <f>"Q"&amp;ROUNDUP(StockData[[#This Row],[Month Number]]/3,0)</f>
        <v>Q4</v>
      </c>
      <c r="H2994" s="1" t="s">
        <v>2585</v>
      </c>
      <c r="I2994" s="1" t="s">
        <v>1566</v>
      </c>
      <c r="J2994" t="s">
        <v>30</v>
      </c>
      <c r="K2994">
        <v>1502.7</v>
      </c>
      <c r="L2994">
        <v>1503</v>
      </c>
      <c r="M2994">
        <v>1481</v>
      </c>
      <c r="N2994">
        <v>1495.4</v>
      </c>
      <c r="O2994">
        <v>1486.5</v>
      </c>
      <c r="P2994">
        <v>1486</v>
      </c>
      <c r="Q2994">
        <v>1490.39</v>
      </c>
      <c r="R2994">
        <v>274400</v>
      </c>
      <c r="S2994">
        <v>408963318.19999999</v>
      </c>
      <c r="T2994">
        <v>10319</v>
      </c>
      <c r="U2994">
        <v>186574</v>
      </c>
      <c r="V2994">
        <v>68</v>
      </c>
      <c r="W2994" s="3">
        <f>StockData[[#This Row],[CLOSE]]-StockData[[#This Row],[PREV. CLOSE]]</f>
        <v>-9.4000000000000909</v>
      </c>
      <c r="X2994" s="2">
        <f>IFERROR((StockData[[#This Row],[CLOSE]]-StockData[[#This Row],[PREV. CLOSE]])/StockData[[#This Row],[PREV. CLOSE]],0)</f>
        <v>-6.2859435602514984E-3</v>
      </c>
      <c r="Y2994" t="str">
        <f>IF(StockData[[#This Row],[Daily Return %]]&gt;0,"Gain",IF(StockData[[#This Row],[Daily Return %]]&lt;0,"Loss","No Change"))</f>
        <v>Loss</v>
      </c>
    </row>
    <row r="2995" spans="1:25" x14ac:dyDescent="0.3">
      <c r="A2995" s="1">
        <v>45953</v>
      </c>
      <c r="B2995" s="1" t="s">
        <v>3043</v>
      </c>
      <c r="C2995" s="1" t="s">
        <v>230</v>
      </c>
      <c r="D2995">
        <f>MONTH(StockData[[#This Row],[DATE]])</f>
        <v>10</v>
      </c>
      <c r="E2995">
        <v>2025</v>
      </c>
      <c r="F2995" t="s">
        <v>231</v>
      </c>
      <c r="G2995" t="str">
        <f>"Q"&amp;ROUNDUP(StockData[[#This Row],[Month Number]]/3,0)</f>
        <v>Q4</v>
      </c>
      <c r="H2995" s="1" t="s">
        <v>2585</v>
      </c>
      <c r="I2995" s="1" t="s">
        <v>1566</v>
      </c>
      <c r="J2995" t="s">
        <v>30</v>
      </c>
      <c r="K2995">
        <v>1510</v>
      </c>
      <c r="L2995">
        <v>1547.5</v>
      </c>
      <c r="M2995">
        <v>1505.5</v>
      </c>
      <c r="N2995">
        <v>1486</v>
      </c>
      <c r="O2995">
        <v>1524.9</v>
      </c>
      <c r="P2995">
        <v>1523.9</v>
      </c>
      <c r="Q2995">
        <v>1531.37</v>
      </c>
      <c r="R2995">
        <v>5011470</v>
      </c>
      <c r="S2995">
        <v>7674406767.6999998</v>
      </c>
      <c r="T2995">
        <v>149624</v>
      </c>
      <c r="U2995">
        <v>2533689</v>
      </c>
      <c r="V2995">
        <v>50.56</v>
      </c>
      <c r="W2995" s="3">
        <f>StockData[[#This Row],[CLOSE]]-StockData[[#This Row],[PREV. CLOSE]]</f>
        <v>37.900000000000091</v>
      </c>
      <c r="X2995" s="2">
        <f>IFERROR((StockData[[#This Row],[CLOSE]]-StockData[[#This Row],[PREV. CLOSE]])/StockData[[#This Row],[PREV. CLOSE]],0)</f>
        <v>2.5504710632570721E-2</v>
      </c>
      <c r="Y2995" t="str">
        <f>IF(StockData[[#This Row],[Daily Return %]]&gt;0,"Gain",IF(StockData[[#This Row],[Daily Return %]]&lt;0,"Loss","No Change"))</f>
        <v>Gain</v>
      </c>
    </row>
    <row r="2996" spans="1:25" x14ac:dyDescent="0.3">
      <c r="A2996" s="1">
        <v>45954</v>
      </c>
      <c r="B2996" s="1" t="s">
        <v>3044</v>
      </c>
      <c r="C2996" s="1" t="s">
        <v>230</v>
      </c>
      <c r="D2996">
        <f>MONTH(StockData[[#This Row],[DATE]])</f>
        <v>10</v>
      </c>
      <c r="E2996">
        <v>2025</v>
      </c>
      <c r="F2996" t="s">
        <v>231</v>
      </c>
      <c r="G2996" t="str">
        <f>"Q"&amp;ROUNDUP(StockData[[#This Row],[Month Number]]/3,0)</f>
        <v>Q4</v>
      </c>
      <c r="H2996" s="1" t="s">
        <v>2585</v>
      </c>
      <c r="I2996" s="1" t="s">
        <v>1566</v>
      </c>
      <c r="J2996" t="s">
        <v>30</v>
      </c>
      <c r="K2996">
        <v>1525</v>
      </c>
      <c r="L2996">
        <v>1532.6</v>
      </c>
      <c r="M2996">
        <v>1516.4</v>
      </c>
      <c r="N2996">
        <v>1523.9</v>
      </c>
      <c r="O2996">
        <v>1524.9</v>
      </c>
      <c r="P2996">
        <v>1523.8</v>
      </c>
      <c r="Q2996">
        <v>1523.82</v>
      </c>
      <c r="R2996">
        <v>1491451</v>
      </c>
      <c r="S2996">
        <v>2272701215.8000002</v>
      </c>
      <c r="T2996">
        <v>54165</v>
      </c>
      <c r="U2996">
        <v>945961</v>
      </c>
      <c r="V2996">
        <v>63.43</v>
      </c>
      <c r="W2996" s="3">
        <f>StockData[[#This Row],[CLOSE]]-StockData[[#This Row],[PREV. CLOSE]]</f>
        <v>-0.10000000000013642</v>
      </c>
      <c r="X2996" s="2">
        <f>IFERROR((StockData[[#This Row],[CLOSE]]-StockData[[#This Row],[PREV. CLOSE]])/StockData[[#This Row],[PREV. CLOSE]],0)</f>
        <v>-6.5621103747054541E-5</v>
      </c>
      <c r="Y2996" t="str">
        <f>IF(StockData[[#This Row],[Daily Return %]]&gt;0,"Gain",IF(StockData[[#This Row],[Daily Return %]]&lt;0,"Loss","No Change"))</f>
        <v>Loss</v>
      </c>
    </row>
    <row r="2997" spans="1:25" x14ac:dyDescent="0.3">
      <c r="A2997" s="1">
        <v>45957</v>
      </c>
      <c r="B2997" s="1" t="s">
        <v>3045</v>
      </c>
      <c r="C2997" s="1" t="s">
        <v>230</v>
      </c>
      <c r="D2997">
        <f>MONTH(StockData[[#This Row],[DATE]])</f>
        <v>10</v>
      </c>
      <c r="E2997">
        <v>2025</v>
      </c>
      <c r="F2997" t="s">
        <v>231</v>
      </c>
      <c r="G2997" t="str">
        <f>"Q"&amp;ROUNDUP(StockData[[#This Row],[Month Number]]/3,0)</f>
        <v>Q4</v>
      </c>
      <c r="H2997" s="1" t="s">
        <v>2585</v>
      </c>
      <c r="I2997" s="1" t="s">
        <v>1566</v>
      </c>
      <c r="J2997" t="s">
        <v>30</v>
      </c>
      <c r="K2997">
        <v>1531.4</v>
      </c>
      <c r="L2997">
        <v>1549.5</v>
      </c>
      <c r="M2997">
        <v>1526.8</v>
      </c>
      <c r="N2997">
        <v>1523.8</v>
      </c>
      <c r="O2997">
        <v>1534.5</v>
      </c>
      <c r="P2997">
        <v>1533.5</v>
      </c>
      <c r="Q2997">
        <v>1539.22</v>
      </c>
      <c r="R2997">
        <v>1394846</v>
      </c>
      <c r="S2997">
        <v>2146971249.5999999</v>
      </c>
      <c r="T2997">
        <v>84284</v>
      </c>
      <c r="U2997">
        <v>832393</v>
      </c>
      <c r="V2997">
        <v>59.68</v>
      </c>
      <c r="W2997" s="3">
        <f>StockData[[#This Row],[CLOSE]]-StockData[[#This Row],[PREV. CLOSE]]</f>
        <v>9.7000000000000455</v>
      </c>
      <c r="X2997" s="2">
        <f>IFERROR((StockData[[#This Row],[CLOSE]]-StockData[[#This Row],[PREV. CLOSE]])/StockData[[#This Row],[PREV. CLOSE]],0)</f>
        <v>6.365664785404939E-3</v>
      </c>
      <c r="Y2997" t="str">
        <f>IF(StockData[[#This Row],[Daily Return %]]&gt;0,"Gain",IF(StockData[[#This Row],[Daily Return %]]&lt;0,"Loss","No Change"))</f>
        <v>Gain</v>
      </c>
    </row>
    <row r="2998" spans="1:25" x14ac:dyDescent="0.3">
      <c r="A2998" s="1">
        <v>45958</v>
      </c>
      <c r="B2998" s="1" t="s">
        <v>3046</v>
      </c>
      <c r="C2998" s="1" t="s">
        <v>230</v>
      </c>
      <c r="D2998">
        <f>MONTH(StockData[[#This Row],[DATE]])</f>
        <v>10</v>
      </c>
      <c r="E2998">
        <v>2025</v>
      </c>
      <c r="F2998" t="s">
        <v>231</v>
      </c>
      <c r="G2998" t="str">
        <f>"Q"&amp;ROUNDUP(StockData[[#This Row],[Month Number]]/3,0)</f>
        <v>Q4</v>
      </c>
      <c r="H2998" s="1" t="s">
        <v>2585</v>
      </c>
      <c r="I2998" s="1" t="s">
        <v>1566</v>
      </c>
      <c r="J2998" t="s">
        <v>30</v>
      </c>
      <c r="K2998">
        <v>1535</v>
      </c>
      <c r="L2998">
        <v>1542</v>
      </c>
      <c r="M2998">
        <v>1512</v>
      </c>
      <c r="N2998">
        <v>1533.5</v>
      </c>
      <c r="O2998">
        <v>1522</v>
      </c>
      <c r="P2998">
        <v>1522.1</v>
      </c>
      <c r="Q2998">
        <v>1522.39</v>
      </c>
      <c r="R2998">
        <v>1936466</v>
      </c>
      <c r="S2998">
        <v>2948058041.5</v>
      </c>
      <c r="T2998">
        <v>76051</v>
      </c>
      <c r="U2998">
        <v>1119172</v>
      </c>
      <c r="V2998">
        <v>57.79</v>
      </c>
      <c r="W2998" s="3">
        <f>StockData[[#This Row],[CLOSE]]-StockData[[#This Row],[PREV. CLOSE]]</f>
        <v>-11.400000000000091</v>
      </c>
      <c r="X2998" s="2">
        <f>IFERROR((StockData[[#This Row],[CLOSE]]-StockData[[#This Row],[PREV. CLOSE]])/StockData[[#This Row],[PREV. CLOSE]],0)</f>
        <v>-7.4339745679818008E-3</v>
      </c>
      <c r="Y2998" t="str">
        <f>IF(StockData[[#This Row],[Daily Return %]]&gt;0,"Gain",IF(StockData[[#This Row],[Daily Return %]]&lt;0,"Loss","No Change"))</f>
        <v>Loss</v>
      </c>
    </row>
    <row r="2999" spans="1:25" x14ac:dyDescent="0.3">
      <c r="A2999" s="1">
        <v>45959</v>
      </c>
      <c r="B2999" s="1" t="s">
        <v>3047</v>
      </c>
      <c r="C2999" s="1" t="s">
        <v>230</v>
      </c>
      <c r="D2999">
        <f>MONTH(StockData[[#This Row],[DATE]])</f>
        <v>10</v>
      </c>
      <c r="E2999">
        <v>2025</v>
      </c>
      <c r="F2999" t="s">
        <v>231</v>
      </c>
      <c r="G2999" t="str">
        <f>"Q"&amp;ROUNDUP(StockData[[#This Row],[Month Number]]/3,0)</f>
        <v>Q4</v>
      </c>
      <c r="H2999" s="1" t="s">
        <v>2585</v>
      </c>
      <c r="I2999" s="1" t="s">
        <v>1566</v>
      </c>
      <c r="J2999" t="s">
        <v>30</v>
      </c>
      <c r="K2999">
        <v>1530</v>
      </c>
      <c r="L2999">
        <v>1559</v>
      </c>
      <c r="M2999">
        <v>1522</v>
      </c>
      <c r="N2999">
        <v>1522.1</v>
      </c>
      <c r="O2999">
        <v>1556.5</v>
      </c>
      <c r="P2999">
        <v>1557.3</v>
      </c>
      <c r="Q2999">
        <v>1549.69</v>
      </c>
      <c r="R2999">
        <v>2596355</v>
      </c>
      <c r="S2999">
        <v>4023535238.5999999</v>
      </c>
      <c r="T2999">
        <v>71502</v>
      </c>
      <c r="U2999">
        <v>1773422</v>
      </c>
      <c r="V2999">
        <v>68.3</v>
      </c>
      <c r="W2999" s="3">
        <f>StockData[[#This Row],[CLOSE]]-StockData[[#This Row],[PREV. CLOSE]]</f>
        <v>35.200000000000045</v>
      </c>
      <c r="X2999" s="2">
        <f>IFERROR((StockData[[#This Row],[CLOSE]]-StockData[[#This Row],[PREV. CLOSE]])/StockData[[#This Row],[PREV. CLOSE]],0)</f>
        <v>2.312594441889498E-2</v>
      </c>
      <c r="Y2999" t="str">
        <f>IF(StockData[[#This Row],[Daily Return %]]&gt;0,"Gain",IF(StockData[[#This Row],[Daily Return %]]&lt;0,"Loss","No Change"))</f>
        <v>Gain</v>
      </c>
    </row>
    <row r="3000" spans="1:25" x14ac:dyDescent="0.3">
      <c r="A3000" s="1">
        <v>45960</v>
      </c>
      <c r="B3000" s="1" t="s">
        <v>3048</v>
      </c>
      <c r="C3000" s="1" t="s">
        <v>230</v>
      </c>
      <c r="D3000">
        <f>MONTH(StockData[[#This Row],[DATE]])</f>
        <v>10</v>
      </c>
      <c r="E3000">
        <v>2025</v>
      </c>
      <c r="F3000" t="s">
        <v>231</v>
      </c>
      <c r="G3000" t="str">
        <f>"Q"&amp;ROUNDUP(StockData[[#This Row],[Month Number]]/3,0)</f>
        <v>Q4</v>
      </c>
      <c r="H3000" s="1" t="s">
        <v>2585</v>
      </c>
      <c r="I3000" s="1" t="s">
        <v>1566</v>
      </c>
      <c r="J3000" t="s">
        <v>30</v>
      </c>
      <c r="K3000">
        <v>1557.7</v>
      </c>
      <c r="L3000">
        <v>1559.9</v>
      </c>
      <c r="M3000">
        <v>1538.1</v>
      </c>
      <c r="N3000">
        <v>1557.3</v>
      </c>
      <c r="O3000">
        <v>1549.9</v>
      </c>
      <c r="P3000">
        <v>1549.8</v>
      </c>
      <c r="Q3000">
        <v>1547.65</v>
      </c>
      <c r="R3000">
        <v>2183395</v>
      </c>
      <c r="S3000">
        <v>3379123069.4000001</v>
      </c>
      <c r="T3000">
        <v>70828</v>
      </c>
      <c r="U3000">
        <v>1361115</v>
      </c>
      <c r="V3000">
        <v>62.34</v>
      </c>
      <c r="W3000" s="3">
        <f>StockData[[#This Row],[CLOSE]]-StockData[[#This Row],[PREV. CLOSE]]</f>
        <v>-7.5</v>
      </c>
      <c r="X3000" s="2">
        <f>IFERROR((StockData[[#This Row],[CLOSE]]-StockData[[#This Row],[PREV. CLOSE]])/StockData[[#This Row],[PREV. CLOSE]],0)</f>
        <v>-4.8160277403197843E-3</v>
      </c>
      <c r="Y3000" t="str">
        <f>IF(StockData[[#This Row],[Daily Return %]]&gt;0,"Gain",IF(StockData[[#This Row],[Daily Return %]]&lt;0,"Loss","No Change"))</f>
        <v>Loss</v>
      </c>
    </row>
    <row r="3001" spans="1:25" x14ac:dyDescent="0.3">
      <c r="A3001" s="1">
        <v>45961</v>
      </c>
      <c r="B3001" s="1" t="s">
        <v>3049</v>
      </c>
      <c r="C3001" s="1" t="s">
        <v>230</v>
      </c>
      <c r="D3001">
        <f>MONTH(StockData[[#This Row],[DATE]])</f>
        <v>10</v>
      </c>
      <c r="E3001">
        <v>2025</v>
      </c>
      <c r="F3001" t="s">
        <v>231</v>
      </c>
      <c r="G3001" t="str">
        <f>"Q"&amp;ROUNDUP(StockData[[#This Row],[Month Number]]/3,0)</f>
        <v>Q4</v>
      </c>
      <c r="H3001" s="1" t="s">
        <v>2585</v>
      </c>
      <c r="I3001" s="1" t="s">
        <v>1566</v>
      </c>
      <c r="J3001" t="s">
        <v>30</v>
      </c>
      <c r="K3001">
        <v>1549.8</v>
      </c>
      <c r="L3001">
        <v>1558.2</v>
      </c>
      <c r="M3001">
        <v>1537.6</v>
      </c>
      <c r="N3001">
        <v>1549.8</v>
      </c>
      <c r="O3001">
        <v>1540</v>
      </c>
      <c r="P3001">
        <v>1541.5</v>
      </c>
      <c r="Q3001">
        <v>1545.71</v>
      </c>
      <c r="R3001">
        <v>1723467</v>
      </c>
      <c r="S3001">
        <v>2663984409.1999998</v>
      </c>
      <c r="T3001">
        <v>58952</v>
      </c>
      <c r="U3001">
        <v>1107505</v>
      </c>
      <c r="V3001">
        <v>64.260000000000005</v>
      </c>
      <c r="W3001" s="3">
        <f>StockData[[#This Row],[CLOSE]]-StockData[[#This Row],[PREV. CLOSE]]</f>
        <v>-8.2999999999999545</v>
      </c>
      <c r="X3001" s="2">
        <f>IFERROR((StockData[[#This Row],[CLOSE]]-StockData[[#This Row],[PREV. CLOSE]])/StockData[[#This Row],[PREV. CLOSE]],0)</f>
        <v>-5.3555297457736194E-3</v>
      </c>
      <c r="Y3001" t="str">
        <f>IF(StockData[[#This Row],[Daily Return %]]&gt;0,"Gain",IF(StockData[[#This Row],[Daily Return %]]&lt;0,"Loss","No Change"))</f>
        <v>Loss</v>
      </c>
    </row>
    <row r="3002" spans="1:25" x14ac:dyDescent="0.3">
      <c r="A3002" s="1">
        <v>45964</v>
      </c>
      <c r="B3002" s="1" t="s">
        <v>3050</v>
      </c>
      <c r="C3002" s="1" t="s">
        <v>254</v>
      </c>
      <c r="D3002">
        <f>MONTH(StockData[[#This Row],[DATE]])</f>
        <v>11</v>
      </c>
      <c r="E3002">
        <v>2025</v>
      </c>
      <c r="F3002" t="s">
        <v>231</v>
      </c>
      <c r="G3002" t="str">
        <f>"Q"&amp;ROUNDUP(StockData[[#This Row],[Month Number]]/3,0)</f>
        <v>Q4</v>
      </c>
      <c r="H3002" s="1" t="s">
        <v>2585</v>
      </c>
      <c r="I3002" s="1" t="s">
        <v>1566</v>
      </c>
      <c r="J3002" t="s">
        <v>30</v>
      </c>
      <c r="K3002">
        <v>1540.1</v>
      </c>
      <c r="L3002">
        <v>1549.7</v>
      </c>
      <c r="M3002">
        <v>1528.2</v>
      </c>
      <c r="N3002">
        <v>1541.5</v>
      </c>
      <c r="O3002">
        <v>1544</v>
      </c>
      <c r="P3002">
        <v>1543.5</v>
      </c>
      <c r="Q3002">
        <v>1540.77</v>
      </c>
      <c r="R3002">
        <v>2252136</v>
      </c>
      <c r="S3002">
        <v>3470015025.4000001</v>
      </c>
      <c r="T3002">
        <v>54640</v>
      </c>
      <c r="U3002">
        <v>1388810</v>
      </c>
      <c r="V3002">
        <v>61.67</v>
      </c>
      <c r="W3002" s="3">
        <f>StockData[[#This Row],[CLOSE]]-StockData[[#This Row],[PREV. CLOSE]]</f>
        <v>2</v>
      </c>
      <c r="X3002" s="2">
        <f>IFERROR((StockData[[#This Row],[CLOSE]]-StockData[[#This Row],[PREV. CLOSE]])/StockData[[#This Row],[PREV. CLOSE]],0)</f>
        <v>1.2974375608173856E-3</v>
      </c>
      <c r="Y3002" t="str">
        <f>IF(StockData[[#This Row],[Daily Return %]]&gt;0,"Gain",IF(StockData[[#This Row],[Daily Return %]]&lt;0,"Loss","No Change"))</f>
        <v>Gain</v>
      </c>
    </row>
    <row r="3003" spans="1:25" x14ac:dyDescent="0.3">
      <c r="A3003" s="1">
        <v>45965</v>
      </c>
      <c r="B3003" s="1" t="s">
        <v>3051</v>
      </c>
      <c r="C3003" s="1" t="s">
        <v>254</v>
      </c>
      <c r="D3003">
        <f>MONTH(StockData[[#This Row],[DATE]])</f>
        <v>11</v>
      </c>
      <c r="E3003">
        <v>2025</v>
      </c>
      <c r="F3003" t="s">
        <v>231</v>
      </c>
      <c r="G3003" t="str">
        <f>"Q"&amp;ROUNDUP(StockData[[#This Row],[Month Number]]/3,0)</f>
        <v>Q4</v>
      </c>
      <c r="H3003" s="1" t="s">
        <v>2585</v>
      </c>
      <c r="I3003" s="1" t="s">
        <v>1566</v>
      </c>
      <c r="J3003" t="s">
        <v>30</v>
      </c>
      <c r="K3003">
        <v>1536.4</v>
      </c>
      <c r="L3003">
        <v>1541.9</v>
      </c>
      <c r="M3003">
        <v>1525</v>
      </c>
      <c r="N3003">
        <v>1543.5</v>
      </c>
      <c r="O3003">
        <v>1525</v>
      </c>
      <c r="P3003">
        <v>1529.1</v>
      </c>
      <c r="Q3003">
        <v>1530.36</v>
      </c>
      <c r="R3003">
        <v>1666863</v>
      </c>
      <c r="S3003">
        <v>2550892564.3000002</v>
      </c>
      <c r="T3003">
        <v>56491</v>
      </c>
      <c r="U3003">
        <v>1027164</v>
      </c>
      <c r="V3003">
        <v>61.62</v>
      </c>
      <c r="W3003" s="3">
        <f>StockData[[#This Row],[CLOSE]]-StockData[[#This Row],[PREV. CLOSE]]</f>
        <v>-14.400000000000091</v>
      </c>
      <c r="X3003" s="2">
        <f>IFERROR((StockData[[#This Row],[CLOSE]]-StockData[[#This Row],[PREV. CLOSE]])/StockData[[#This Row],[PREV. CLOSE]],0)</f>
        <v>-9.3294460641400005E-3</v>
      </c>
      <c r="Y3003" t="str">
        <f>IF(StockData[[#This Row],[Daily Return %]]&gt;0,"Gain",IF(StockData[[#This Row],[Daily Return %]]&lt;0,"Loss","No Change"))</f>
        <v>Loss</v>
      </c>
    </row>
    <row r="3004" spans="1:25" x14ac:dyDescent="0.3">
      <c r="A3004" s="1">
        <v>45967</v>
      </c>
      <c r="B3004" s="1" t="s">
        <v>3052</v>
      </c>
      <c r="C3004" s="1" t="s">
        <v>254</v>
      </c>
      <c r="D3004">
        <f>MONTH(StockData[[#This Row],[DATE]])</f>
        <v>11</v>
      </c>
      <c r="E3004">
        <v>2025</v>
      </c>
      <c r="F3004" t="s">
        <v>231</v>
      </c>
      <c r="G3004" t="str">
        <f>"Q"&amp;ROUNDUP(StockData[[#This Row],[Month Number]]/3,0)</f>
        <v>Q4</v>
      </c>
      <c r="H3004" s="1" t="s">
        <v>2585</v>
      </c>
      <c r="I3004" s="1" t="s">
        <v>1566</v>
      </c>
      <c r="J3004" t="s">
        <v>30</v>
      </c>
      <c r="K3004">
        <v>1529.1</v>
      </c>
      <c r="L3004">
        <v>1531.9</v>
      </c>
      <c r="M3004">
        <v>1514.3</v>
      </c>
      <c r="N3004">
        <v>1529.1</v>
      </c>
      <c r="O3004">
        <v>1527</v>
      </c>
      <c r="P3004">
        <v>1526.4</v>
      </c>
      <c r="Q3004">
        <v>1525.7</v>
      </c>
      <c r="R3004">
        <v>2474769</v>
      </c>
      <c r="S3004">
        <v>3775746001.6999998</v>
      </c>
      <c r="T3004">
        <v>83301</v>
      </c>
      <c r="U3004">
        <v>1582516</v>
      </c>
      <c r="V3004">
        <v>63.95</v>
      </c>
      <c r="W3004" s="3">
        <f>StockData[[#This Row],[CLOSE]]-StockData[[#This Row],[PREV. CLOSE]]</f>
        <v>-2.6999999999998181</v>
      </c>
      <c r="X3004" s="2">
        <f>IFERROR((StockData[[#This Row],[CLOSE]]-StockData[[#This Row],[PREV. CLOSE]])/StockData[[#This Row],[PREV. CLOSE]],0)</f>
        <v>-1.7657445556208346E-3</v>
      </c>
      <c r="Y3004" t="str">
        <f>IF(StockData[[#This Row],[Daily Return %]]&gt;0,"Gain",IF(StockData[[#This Row],[Daily Return %]]&lt;0,"Loss","No Change"))</f>
        <v>Loss</v>
      </c>
    </row>
    <row r="3005" spans="1:25" x14ac:dyDescent="0.3">
      <c r="A3005" s="1">
        <v>45968</v>
      </c>
      <c r="B3005" s="1" t="s">
        <v>3053</v>
      </c>
      <c r="C3005" s="1" t="s">
        <v>254</v>
      </c>
      <c r="D3005">
        <f>MONTH(StockData[[#This Row],[DATE]])</f>
        <v>11</v>
      </c>
      <c r="E3005">
        <v>2025</v>
      </c>
      <c r="F3005" t="s">
        <v>231</v>
      </c>
      <c r="G3005" t="str">
        <f>"Q"&amp;ROUNDUP(StockData[[#This Row],[Month Number]]/3,0)</f>
        <v>Q4</v>
      </c>
      <c r="H3005" s="1" t="s">
        <v>2585</v>
      </c>
      <c r="I3005" s="1" t="s">
        <v>1566</v>
      </c>
      <c r="J3005" t="s">
        <v>30</v>
      </c>
      <c r="K3005">
        <v>1515.1</v>
      </c>
      <c r="L3005">
        <v>1518.8</v>
      </c>
      <c r="M3005">
        <v>1490.5</v>
      </c>
      <c r="N3005">
        <v>1526.4</v>
      </c>
      <c r="O3005">
        <v>1511</v>
      </c>
      <c r="P3005">
        <v>1512.4</v>
      </c>
      <c r="Q3005">
        <v>1508.39</v>
      </c>
      <c r="R3005">
        <v>2238714</v>
      </c>
      <c r="S3005">
        <v>3376849701.4000001</v>
      </c>
      <c r="T3005">
        <v>69134</v>
      </c>
      <c r="U3005">
        <v>1430918</v>
      </c>
      <c r="V3005">
        <v>63.92</v>
      </c>
      <c r="W3005" s="3">
        <f>StockData[[#This Row],[CLOSE]]-StockData[[#This Row],[PREV. CLOSE]]</f>
        <v>-14</v>
      </c>
      <c r="X3005" s="2">
        <f>IFERROR((StockData[[#This Row],[CLOSE]]-StockData[[#This Row],[PREV. CLOSE]])/StockData[[#This Row],[PREV. CLOSE]],0)</f>
        <v>-9.1719077568134175E-3</v>
      </c>
      <c r="Y3005" t="str">
        <f>IF(StockData[[#This Row],[Daily Return %]]&gt;0,"Gain",IF(StockData[[#This Row],[Daily Return %]]&lt;0,"Loss","No Change"))</f>
        <v>Loss</v>
      </c>
    </row>
    <row r="3006" spans="1:25" x14ac:dyDescent="0.3">
      <c r="A3006" s="1">
        <v>45971</v>
      </c>
      <c r="B3006" s="1" t="s">
        <v>3054</v>
      </c>
      <c r="C3006" s="1" t="s">
        <v>254</v>
      </c>
      <c r="D3006">
        <f>MONTH(StockData[[#This Row],[DATE]])</f>
        <v>11</v>
      </c>
      <c r="E3006">
        <v>2025</v>
      </c>
      <c r="F3006" t="s">
        <v>231</v>
      </c>
      <c r="G3006" t="str">
        <f>"Q"&amp;ROUNDUP(StockData[[#This Row],[Month Number]]/3,0)</f>
        <v>Q4</v>
      </c>
      <c r="H3006" s="1" t="s">
        <v>2585</v>
      </c>
      <c r="I3006" s="1" t="s">
        <v>1566</v>
      </c>
      <c r="J3006" t="s">
        <v>30</v>
      </c>
      <c r="K3006">
        <v>1518</v>
      </c>
      <c r="L3006">
        <v>1544.9</v>
      </c>
      <c r="M3006">
        <v>1511.4</v>
      </c>
      <c r="N3006">
        <v>1512.4</v>
      </c>
      <c r="O3006">
        <v>1540</v>
      </c>
      <c r="P3006">
        <v>1540.5</v>
      </c>
      <c r="Q3006">
        <v>1538.01</v>
      </c>
      <c r="R3006">
        <v>1558896</v>
      </c>
      <c r="S3006">
        <v>2397603291.5999999</v>
      </c>
      <c r="T3006">
        <v>79181</v>
      </c>
      <c r="U3006">
        <v>823136</v>
      </c>
      <c r="V3006">
        <v>52.8</v>
      </c>
      <c r="W3006" s="3">
        <f>StockData[[#This Row],[CLOSE]]-StockData[[#This Row],[PREV. CLOSE]]</f>
        <v>28.099999999999909</v>
      </c>
      <c r="X3006" s="2">
        <f>IFERROR((StockData[[#This Row],[CLOSE]]-StockData[[#This Row],[PREV. CLOSE]])/StockData[[#This Row],[PREV. CLOSE]],0)</f>
        <v>1.8579740809309644E-2</v>
      </c>
      <c r="Y3006" t="str">
        <f>IF(StockData[[#This Row],[Daily Return %]]&gt;0,"Gain",IF(StockData[[#This Row],[Daily Return %]]&lt;0,"Loss","No Change"))</f>
        <v>Gain</v>
      </c>
    </row>
    <row r="3007" spans="1:25" x14ac:dyDescent="0.3">
      <c r="A3007" s="1">
        <v>45972</v>
      </c>
      <c r="B3007" s="1" t="s">
        <v>3055</v>
      </c>
      <c r="C3007" s="1" t="s">
        <v>254</v>
      </c>
      <c r="D3007">
        <f>MONTH(StockData[[#This Row],[DATE]])</f>
        <v>11</v>
      </c>
      <c r="E3007">
        <v>2025</v>
      </c>
      <c r="F3007" t="s">
        <v>231</v>
      </c>
      <c r="G3007" t="str">
        <f>"Q"&amp;ROUNDUP(StockData[[#This Row],[Month Number]]/3,0)</f>
        <v>Q4</v>
      </c>
      <c r="H3007" s="1" t="s">
        <v>2585</v>
      </c>
      <c r="I3007" s="1" t="s">
        <v>1566</v>
      </c>
      <c r="J3007" t="s">
        <v>30</v>
      </c>
      <c r="K3007">
        <v>1547.8</v>
      </c>
      <c r="L3007">
        <v>1572.5</v>
      </c>
      <c r="M3007">
        <v>1541.2</v>
      </c>
      <c r="N3007">
        <v>1540.5</v>
      </c>
      <c r="O3007">
        <v>1571.5</v>
      </c>
      <c r="P3007">
        <v>1570</v>
      </c>
      <c r="Q3007">
        <v>1558.43</v>
      </c>
      <c r="R3007">
        <v>2270763</v>
      </c>
      <c r="S3007">
        <v>3538816232.9000001</v>
      </c>
      <c r="T3007">
        <v>74960</v>
      </c>
      <c r="U3007">
        <v>1363854</v>
      </c>
      <c r="V3007">
        <v>60.06</v>
      </c>
      <c r="W3007" s="3">
        <f>StockData[[#This Row],[CLOSE]]-StockData[[#This Row],[PREV. CLOSE]]</f>
        <v>29.5</v>
      </c>
      <c r="X3007" s="2">
        <f>IFERROR((StockData[[#This Row],[CLOSE]]-StockData[[#This Row],[PREV. CLOSE]])/StockData[[#This Row],[PREV. CLOSE]],0)</f>
        <v>1.9149626744563452E-2</v>
      </c>
      <c r="Y3007" t="str">
        <f>IF(StockData[[#This Row],[Daily Return %]]&gt;0,"Gain",IF(StockData[[#This Row],[Daily Return %]]&lt;0,"Loss","No Change"))</f>
        <v>Gain</v>
      </c>
    </row>
    <row r="3008" spans="1:25" x14ac:dyDescent="0.3">
      <c r="A3008" s="1">
        <v>45973</v>
      </c>
      <c r="B3008" s="1" t="s">
        <v>3056</v>
      </c>
      <c r="C3008" s="1" t="s">
        <v>254</v>
      </c>
      <c r="D3008">
        <f>MONTH(StockData[[#This Row],[DATE]])</f>
        <v>11</v>
      </c>
      <c r="E3008">
        <v>2025</v>
      </c>
      <c r="F3008" t="s">
        <v>231</v>
      </c>
      <c r="G3008" t="str">
        <f>"Q"&amp;ROUNDUP(StockData[[#This Row],[Month Number]]/3,0)</f>
        <v>Q4</v>
      </c>
      <c r="H3008" s="1" t="s">
        <v>2585</v>
      </c>
      <c r="I3008" s="1" t="s">
        <v>1566</v>
      </c>
      <c r="J3008" t="s">
        <v>30</v>
      </c>
      <c r="K3008">
        <v>1575</v>
      </c>
      <c r="L3008">
        <v>1600</v>
      </c>
      <c r="M3008">
        <v>1573.5</v>
      </c>
      <c r="N3008">
        <v>1570</v>
      </c>
      <c r="O3008">
        <v>1593</v>
      </c>
      <c r="P3008">
        <v>1594</v>
      </c>
      <c r="Q3008">
        <v>1591.3</v>
      </c>
      <c r="R3008">
        <v>2331564</v>
      </c>
      <c r="S3008">
        <v>3710213658.8000002</v>
      </c>
      <c r="T3008">
        <v>113539</v>
      </c>
      <c r="U3008">
        <v>1477434</v>
      </c>
      <c r="V3008">
        <v>63.37</v>
      </c>
      <c r="W3008" s="3">
        <f>StockData[[#This Row],[CLOSE]]-StockData[[#This Row],[PREV. CLOSE]]</f>
        <v>24</v>
      </c>
      <c r="X3008" s="2">
        <f>IFERROR((StockData[[#This Row],[CLOSE]]-StockData[[#This Row],[PREV. CLOSE]])/StockData[[#This Row],[PREV. CLOSE]],0)</f>
        <v>1.5286624203821656E-2</v>
      </c>
      <c r="Y3008" t="str">
        <f>IF(StockData[[#This Row],[Daily Return %]]&gt;0,"Gain",IF(StockData[[#This Row],[Daily Return %]]&lt;0,"Loss","No Change"))</f>
        <v>Gain</v>
      </c>
    </row>
    <row r="3009" spans="1:25" x14ac:dyDescent="0.3">
      <c r="A3009" s="1">
        <v>45974</v>
      </c>
      <c r="B3009" s="1" t="s">
        <v>3057</v>
      </c>
      <c r="C3009" s="1" t="s">
        <v>254</v>
      </c>
      <c r="D3009">
        <f>MONTH(StockData[[#This Row],[DATE]])</f>
        <v>11</v>
      </c>
      <c r="E3009">
        <v>2025</v>
      </c>
      <c r="F3009" t="s">
        <v>231</v>
      </c>
      <c r="G3009" t="str">
        <f>"Q"&amp;ROUNDUP(StockData[[#This Row],[Month Number]]/3,0)</f>
        <v>Q4</v>
      </c>
      <c r="H3009" s="1" t="s">
        <v>2585</v>
      </c>
      <c r="I3009" s="1" t="s">
        <v>1566</v>
      </c>
      <c r="J3009" t="s">
        <v>30</v>
      </c>
      <c r="K3009">
        <v>1599.4</v>
      </c>
      <c r="L3009">
        <v>1605</v>
      </c>
      <c r="M3009">
        <v>1580</v>
      </c>
      <c r="N3009">
        <v>1594</v>
      </c>
      <c r="O3009">
        <v>1597.3</v>
      </c>
      <c r="P3009">
        <v>1598.5</v>
      </c>
      <c r="Q3009">
        <v>1596.49</v>
      </c>
      <c r="R3009">
        <v>1944022</v>
      </c>
      <c r="S3009">
        <v>3103616363.0999999</v>
      </c>
      <c r="T3009">
        <v>76589</v>
      </c>
      <c r="U3009">
        <v>1249265</v>
      </c>
      <c r="V3009">
        <v>64.260000000000005</v>
      </c>
      <c r="W3009" s="3">
        <f>StockData[[#This Row],[CLOSE]]-StockData[[#This Row],[PREV. CLOSE]]</f>
        <v>4.5</v>
      </c>
      <c r="X3009" s="2">
        <f>IFERROR((StockData[[#This Row],[CLOSE]]-StockData[[#This Row],[PREV. CLOSE]])/StockData[[#This Row],[PREV. CLOSE]],0)</f>
        <v>2.8230865746549563E-3</v>
      </c>
      <c r="Y3009" t="str">
        <f>IF(StockData[[#This Row],[Daily Return %]]&gt;0,"Gain",IF(StockData[[#This Row],[Daily Return %]]&lt;0,"Loss","No Change"))</f>
        <v>Gain</v>
      </c>
    </row>
    <row r="3010" spans="1:25" x14ac:dyDescent="0.3">
      <c r="A3010" s="1">
        <v>45975</v>
      </c>
      <c r="B3010" s="1" t="s">
        <v>3058</v>
      </c>
      <c r="C3010" s="1" t="s">
        <v>254</v>
      </c>
      <c r="D3010">
        <f>MONTH(StockData[[#This Row],[DATE]])</f>
        <v>11</v>
      </c>
      <c r="E3010">
        <v>2025</v>
      </c>
      <c r="F3010" t="s">
        <v>231</v>
      </c>
      <c r="G3010" t="str">
        <f>"Q"&amp;ROUNDUP(StockData[[#This Row],[Month Number]]/3,0)</f>
        <v>Q4</v>
      </c>
      <c r="H3010" s="1" t="s">
        <v>2585</v>
      </c>
      <c r="I3010" s="1" t="s">
        <v>1566</v>
      </c>
      <c r="J3010" t="s">
        <v>30</v>
      </c>
      <c r="K3010">
        <v>1590</v>
      </c>
      <c r="L3010">
        <v>1598</v>
      </c>
      <c r="M3010">
        <v>1574.1</v>
      </c>
      <c r="N3010">
        <v>1598.5</v>
      </c>
      <c r="O3010">
        <v>1596.9</v>
      </c>
      <c r="P3010">
        <v>1594.6</v>
      </c>
      <c r="Q3010">
        <v>1588.33</v>
      </c>
      <c r="R3010">
        <v>2543918</v>
      </c>
      <c r="S3010">
        <v>4040586657.3000002</v>
      </c>
      <c r="T3010">
        <v>105226</v>
      </c>
      <c r="U3010">
        <v>1809622</v>
      </c>
      <c r="V3010">
        <v>71.14</v>
      </c>
      <c r="W3010" s="3">
        <f>StockData[[#This Row],[CLOSE]]-StockData[[#This Row],[PREV. CLOSE]]</f>
        <v>-3.9000000000000909</v>
      </c>
      <c r="X3010" s="2">
        <f>IFERROR((StockData[[#This Row],[CLOSE]]-StockData[[#This Row],[PREV. CLOSE]])/StockData[[#This Row],[PREV. CLOSE]],0)</f>
        <v>-2.4397873005943642E-3</v>
      </c>
      <c r="Y3010" t="str">
        <f>IF(StockData[[#This Row],[Daily Return %]]&gt;0,"Gain",IF(StockData[[#This Row],[Daily Return %]]&lt;0,"Loss","No Change"))</f>
        <v>Loss</v>
      </c>
    </row>
    <row r="3011" spans="1:25" x14ac:dyDescent="0.3">
      <c r="A3011" s="1">
        <v>45978</v>
      </c>
      <c r="B3011" s="1" t="s">
        <v>3059</v>
      </c>
      <c r="C3011" s="1" t="s">
        <v>254</v>
      </c>
      <c r="D3011">
        <f>MONTH(StockData[[#This Row],[DATE]])</f>
        <v>11</v>
      </c>
      <c r="E3011">
        <v>2025</v>
      </c>
      <c r="F3011" t="s">
        <v>231</v>
      </c>
      <c r="G3011" t="str">
        <f>"Q"&amp;ROUNDUP(StockData[[#This Row],[Month Number]]/3,0)</f>
        <v>Q4</v>
      </c>
      <c r="H3011" s="1" t="s">
        <v>2585</v>
      </c>
      <c r="I3011" s="1" t="s">
        <v>1566</v>
      </c>
      <c r="J3011" t="s">
        <v>30</v>
      </c>
      <c r="K3011">
        <v>1594</v>
      </c>
      <c r="L3011">
        <v>1607.7</v>
      </c>
      <c r="M3011">
        <v>1585.5</v>
      </c>
      <c r="N3011">
        <v>1594.6</v>
      </c>
      <c r="O3011">
        <v>1605.5</v>
      </c>
      <c r="P3011">
        <v>1606.4</v>
      </c>
      <c r="Q3011">
        <v>1599.95</v>
      </c>
      <c r="R3011">
        <v>2000978</v>
      </c>
      <c r="S3011">
        <v>3201465766.5999999</v>
      </c>
      <c r="T3011">
        <v>65072</v>
      </c>
      <c r="U3011">
        <v>1427021</v>
      </c>
      <c r="V3011">
        <v>71.319999999999993</v>
      </c>
      <c r="W3011" s="3">
        <f>StockData[[#This Row],[CLOSE]]-StockData[[#This Row],[PREV. CLOSE]]</f>
        <v>11.800000000000182</v>
      </c>
      <c r="X3011" s="2">
        <f>IFERROR((StockData[[#This Row],[CLOSE]]-StockData[[#This Row],[PREV. CLOSE]])/StockData[[#This Row],[PREV. CLOSE]],0)</f>
        <v>7.3999749153393843E-3</v>
      </c>
      <c r="Y3011" t="str">
        <f>IF(StockData[[#This Row],[Daily Return %]]&gt;0,"Gain",IF(StockData[[#This Row],[Daily Return %]]&lt;0,"Loss","No Change"))</f>
        <v>Gain</v>
      </c>
    </row>
    <row r="3012" spans="1:25" x14ac:dyDescent="0.3">
      <c r="A3012" s="1">
        <v>45979</v>
      </c>
      <c r="B3012" s="1" t="s">
        <v>3060</v>
      </c>
      <c r="C3012" s="1" t="s">
        <v>254</v>
      </c>
      <c r="D3012">
        <f>MONTH(StockData[[#This Row],[DATE]])</f>
        <v>11</v>
      </c>
      <c r="E3012">
        <v>2025</v>
      </c>
      <c r="F3012" t="s">
        <v>231</v>
      </c>
      <c r="G3012" t="str">
        <f>"Q"&amp;ROUNDUP(StockData[[#This Row],[Month Number]]/3,0)</f>
        <v>Q4</v>
      </c>
      <c r="H3012" s="1" t="s">
        <v>2585</v>
      </c>
      <c r="I3012" s="1" t="s">
        <v>1566</v>
      </c>
      <c r="J3012" t="s">
        <v>30</v>
      </c>
      <c r="K3012">
        <v>1604</v>
      </c>
      <c r="L3012">
        <v>1604</v>
      </c>
      <c r="M3012">
        <v>1590.1</v>
      </c>
      <c r="N3012">
        <v>1606.4</v>
      </c>
      <c r="O3012">
        <v>1592.5</v>
      </c>
      <c r="P3012">
        <v>1595.2</v>
      </c>
      <c r="Q3012">
        <v>1595.15</v>
      </c>
      <c r="R3012">
        <v>1640123</v>
      </c>
      <c r="S3012">
        <v>2616243523.6999998</v>
      </c>
      <c r="T3012">
        <v>52117</v>
      </c>
      <c r="U3012">
        <v>1109368</v>
      </c>
      <c r="V3012">
        <v>67.64</v>
      </c>
      <c r="W3012" s="3">
        <f>StockData[[#This Row],[CLOSE]]-StockData[[#This Row],[PREV. CLOSE]]</f>
        <v>-11.200000000000045</v>
      </c>
      <c r="X3012" s="2">
        <f>IFERROR((StockData[[#This Row],[CLOSE]]-StockData[[#This Row],[PREV. CLOSE]])/StockData[[#This Row],[PREV. CLOSE]],0)</f>
        <v>-6.9721115537848882E-3</v>
      </c>
      <c r="Y3012" t="str">
        <f>IF(StockData[[#This Row],[Daily Return %]]&gt;0,"Gain",IF(StockData[[#This Row],[Daily Return %]]&lt;0,"Loss","No Change"))</f>
        <v>Loss</v>
      </c>
    </row>
    <row r="3013" spans="1:25" x14ac:dyDescent="0.3">
      <c r="A3013" s="1">
        <v>45980</v>
      </c>
      <c r="B3013" s="1" t="s">
        <v>3061</v>
      </c>
      <c r="C3013" s="1" t="s">
        <v>254</v>
      </c>
      <c r="D3013">
        <f>MONTH(StockData[[#This Row],[DATE]])</f>
        <v>11</v>
      </c>
      <c r="E3013">
        <v>2025</v>
      </c>
      <c r="F3013" t="s">
        <v>231</v>
      </c>
      <c r="G3013" t="str">
        <f>"Q"&amp;ROUNDUP(StockData[[#This Row],[Month Number]]/3,0)</f>
        <v>Q4</v>
      </c>
      <c r="H3013" s="1" t="s">
        <v>2585</v>
      </c>
      <c r="I3013" s="1" t="s">
        <v>1566</v>
      </c>
      <c r="J3013" t="s">
        <v>30</v>
      </c>
      <c r="K3013">
        <v>1595.3</v>
      </c>
      <c r="L3013">
        <v>1669.5</v>
      </c>
      <c r="M3013">
        <v>1588.6</v>
      </c>
      <c r="N3013">
        <v>1595.2</v>
      </c>
      <c r="O3013">
        <v>1662</v>
      </c>
      <c r="P3013">
        <v>1662.6</v>
      </c>
      <c r="Q3013">
        <v>1650.37</v>
      </c>
      <c r="R3013">
        <v>6342672</v>
      </c>
      <c r="S3013">
        <v>10467760788.200001</v>
      </c>
      <c r="T3013">
        <v>159231</v>
      </c>
      <c r="U3013">
        <v>3419711</v>
      </c>
      <c r="V3013">
        <v>53.92</v>
      </c>
      <c r="W3013" s="3">
        <f>StockData[[#This Row],[CLOSE]]-StockData[[#This Row],[PREV. CLOSE]]</f>
        <v>67.399999999999864</v>
      </c>
      <c r="X3013" s="2">
        <f>IFERROR((StockData[[#This Row],[CLOSE]]-StockData[[#This Row],[PREV. CLOSE]])/StockData[[#This Row],[PREV. CLOSE]],0)</f>
        <v>4.2251755265797303E-2</v>
      </c>
      <c r="Y3013" t="str">
        <f>IF(StockData[[#This Row],[Daily Return %]]&gt;0,"Gain",IF(StockData[[#This Row],[Daily Return %]]&lt;0,"Loss","No Change"))</f>
        <v>Gain</v>
      </c>
    </row>
    <row r="3014" spans="1:25" x14ac:dyDescent="0.3">
      <c r="A3014" s="1">
        <v>45981</v>
      </c>
      <c r="B3014" s="1" t="s">
        <v>3062</v>
      </c>
      <c r="C3014" s="1" t="s">
        <v>254</v>
      </c>
      <c r="D3014">
        <f>MONTH(StockData[[#This Row],[DATE]])</f>
        <v>11</v>
      </c>
      <c r="E3014">
        <v>2025</v>
      </c>
      <c r="F3014" t="s">
        <v>231</v>
      </c>
      <c r="G3014" t="str">
        <f>"Q"&amp;ROUNDUP(StockData[[#This Row],[Month Number]]/3,0)</f>
        <v>Q4</v>
      </c>
      <c r="H3014" s="1" t="s">
        <v>2585</v>
      </c>
      <c r="I3014" s="1" t="s">
        <v>1566</v>
      </c>
      <c r="J3014" t="s">
        <v>30</v>
      </c>
      <c r="K3014">
        <v>1662.6</v>
      </c>
      <c r="L3014">
        <v>1668.4</v>
      </c>
      <c r="M3014">
        <v>1642.6</v>
      </c>
      <c r="N3014">
        <v>1662.6</v>
      </c>
      <c r="O3014">
        <v>1644.4</v>
      </c>
      <c r="P3014">
        <v>1645.4</v>
      </c>
      <c r="Q3014">
        <v>1652.84</v>
      </c>
      <c r="R3014">
        <v>2724035</v>
      </c>
      <c r="S3014">
        <v>4502400178.8999996</v>
      </c>
      <c r="T3014">
        <v>97466</v>
      </c>
      <c r="U3014">
        <v>1710690</v>
      </c>
      <c r="V3014">
        <v>62.8</v>
      </c>
      <c r="W3014" s="3">
        <f>StockData[[#This Row],[CLOSE]]-StockData[[#This Row],[PREV. CLOSE]]</f>
        <v>-17.199999999999818</v>
      </c>
      <c r="X3014" s="2">
        <f>IFERROR((StockData[[#This Row],[CLOSE]]-StockData[[#This Row],[PREV. CLOSE]])/StockData[[#This Row],[PREV. CLOSE]],0)</f>
        <v>-1.0345242391434993E-2</v>
      </c>
      <c r="Y3014" t="str">
        <f>IF(StockData[[#This Row],[Daily Return %]]&gt;0,"Gain",IF(StockData[[#This Row],[Daily Return %]]&lt;0,"Loss","No Change"))</f>
        <v>Loss</v>
      </c>
    </row>
    <row r="3015" spans="1:25" x14ac:dyDescent="0.3">
      <c r="A3015" s="1">
        <v>45982</v>
      </c>
      <c r="B3015" s="1" t="s">
        <v>3063</v>
      </c>
      <c r="C3015" s="1" t="s">
        <v>254</v>
      </c>
      <c r="D3015">
        <f>MONTH(StockData[[#This Row],[DATE]])</f>
        <v>11</v>
      </c>
      <c r="E3015">
        <v>2025</v>
      </c>
      <c r="F3015" t="s">
        <v>231</v>
      </c>
      <c r="G3015" t="str">
        <f>"Q"&amp;ROUNDUP(StockData[[#This Row],[Month Number]]/3,0)</f>
        <v>Q4</v>
      </c>
      <c r="H3015" s="1" t="s">
        <v>2585</v>
      </c>
      <c r="I3015" s="1" t="s">
        <v>1566</v>
      </c>
      <c r="J3015" t="s">
        <v>30</v>
      </c>
      <c r="K3015">
        <v>1636</v>
      </c>
      <c r="L3015">
        <v>1643.5</v>
      </c>
      <c r="M3015">
        <v>1606</v>
      </c>
      <c r="N3015">
        <v>1645.4</v>
      </c>
      <c r="O3015">
        <v>1608.8</v>
      </c>
      <c r="P3015">
        <v>1608</v>
      </c>
      <c r="Q3015">
        <v>1622.45</v>
      </c>
      <c r="R3015">
        <v>2958835</v>
      </c>
      <c r="S3015">
        <v>4800551729.1999998</v>
      </c>
      <c r="T3015">
        <v>81557</v>
      </c>
      <c r="U3015">
        <v>2022536</v>
      </c>
      <c r="V3015">
        <v>68.36</v>
      </c>
      <c r="W3015" s="3">
        <f>StockData[[#This Row],[CLOSE]]-StockData[[#This Row],[PREV. CLOSE]]</f>
        <v>-37.400000000000091</v>
      </c>
      <c r="X3015" s="2">
        <f>IFERROR((StockData[[#This Row],[CLOSE]]-StockData[[#This Row],[PREV. CLOSE]])/StockData[[#This Row],[PREV. CLOSE]],0)</f>
        <v>-2.2730035249787339E-2</v>
      </c>
      <c r="Y3015" t="str">
        <f>IF(StockData[[#This Row],[Daily Return %]]&gt;0,"Gain",IF(StockData[[#This Row],[Daily Return %]]&lt;0,"Loss","No Change"))</f>
        <v>Loss</v>
      </c>
    </row>
    <row r="3016" spans="1:25" x14ac:dyDescent="0.3">
      <c r="A3016" s="1">
        <v>45985</v>
      </c>
      <c r="B3016" s="1" t="s">
        <v>3064</v>
      </c>
      <c r="C3016" s="1" t="s">
        <v>254</v>
      </c>
      <c r="D3016">
        <f>MONTH(StockData[[#This Row],[DATE]])</f>
        <v>11</v>
      </c>
      <c r="E3016">
        <v>2025</v>
      </c>
      <c r="F3016" t="s">
        <v>231</v>
      </c>
      <c r="G3016" t="str">
        <f>"Q"&amp;ROUNDUP(StockData[[#This Row],[Month Number]]/3,0)</f>
        <v>Q4</v>
      </c>
      <c r="H3016" s="1" t="s">
        <v>2585</v>
      </c>
      <c r="I3016" s="1" t="s">
        <v>1566</v>
      </c>
      <c r="J3016" t="s">
        <v>30</v>
      </c>
      <c r="K3016">
        <v>1614.3</v>
      </c>
      <c r="L3016">
        <v>1640</v>
      </c>
      <c r="M3016">
        <v>1602.9</v>
      </c>
      <c r="N3016">
        <v>1608</v>
      </c>
      <c r="O3016">
        <v>1612</v>
      </c>
      <c r="P3016">
        <v>1610.4</v>
      </c>
      <c r="Q3016">
        <v>1617.14</v>
      </c>
      <c r="R3016">
        <v>6392688</v>
      </c>
      <c r="S3016">
        <v>10337878943.4</v>
      </c>
      <c r="T3016">
        <v>119732</v>
      </c>
      <c r="U3016">
        <v>4705091</v>
      </c>
      <c r="V3016">
        <v>73.599999999999994</v>
      </c>
      <c r="W3016" s="3">
        <f>StockData[[#This Row],[CLOSE]]-StockData[[#This Row],[PREV. CLOSE]]</f>
        <v>2.4000000000000909</v>
      </c>
      <c r="X3016" s="2">
        <f>IFERROR((StockData[[#This Row],[CLOSE]]-StockData[[#This Row],[PREV. CLOSE]])/StockData[[#This Row],[PREV. CLOSE]],0)</f>
        <v>1.4925373134328924E-3</v>
      </c>
      <c r="Y3016" t="str">
        <f>IF(StockData[[#This Row],[Daily Return %]]&gt;0,"Gain",IF(StockData[[#This Row],[Daily Return %]]&lt;0,"Loss","No Change"))</f>
        <v>Gain</v>
      </c>
    </row>
    <row r="3017" spans="1:25" x14ac:dyDescent="0.3">
      <c r="A3017" s="1">
        <v>45986</v>
      </c>
      <c r="B3017" s="1" t="s">
        <v>3065</v>
      </c>
      <c r="C3017" s="1" t="s">
        <v>254</v>
      </c>
      <c r="D3017">
        <f>MONTH(StockData[[#This Row],[DATE]])</f>
        <v>11</v>
      </c>
      <c r="E3017">
        <v>2025</v>
      </c>
      <c r="F3017" t="s">
        <v>231</v>
      </c>
      <c r="G3017" t="str">
        <f>"Q"&amp;ROUNDUP(StockData[[#This Row],[Month Number]]/3,0)</f>
        <v>Q4</v>
      </c>
      <c r="H3017" s="1" t="s">
        <v>2585</v>
      </c>
      <c r="I3017" s="1" t="s">
        <v>1566</v>
      </c>
      <c r="J3017" t="s">
        <v>30</v>
      </c>
      <c r="K3017">
        <v>1618.3</v>
      </c>
      <c r="L3017">
        <v>1618.9</v>
      </c>
      <c r="M3017">
        <v>1592.6</v>
      </c>
      <c r="N3017">
        <v>1610.4</v>
      </c>
      <c r="O3017">
        <v>1598.9</v>
      </c>
      <c r="P3017">
        <v>1601.1</v>
      </c>
      <c r="Q3017">
        <v>1601.61</v>
      </c>
      <c r="R3017">
        <v>2285950</v>
      </c>
      <c r="S3017">
        <v>3661209695.5</v>
      </c>
      <c r="T3017">
        <v>99411</v>
      </c>
      <c r="U3017">
        <v>1608036</v>
      </c>
      <c r="V3017">
        <v>70.34</v>
      </c>
      <c r="W3017" s="3">
        <f>StockData[[#This Row],[CLOSE]]-StockData[[#This Row],[PREV. CLOSE]]</f>
        <v>-9.3000000000001819</v>
      </c>
      <c r="X3017" s="2">
        <f>IFERROR((StockData[[#This Row],[CLOSE]]-StockData[[#This Row],[PREV. CLOSE]])/StockData[[#This Row],[PREV. CLOSE]],0)</f>
        <v>-5.7749627421759698E-3</v>
      </c>
      <c r="Y3017" t="str">
        <f>IF(StockData[[#This Row],[Daily Return %]]&gt;0,"Gain",IF(StockData[[#This Row],[Daily Return %]]&lt;0,"Loss","No Change"))</f>
        <v>Loss</v>
      </c>
    </row>
    <row r="3018" spans="1:25" x14ac:dyDescent="0.3">
      <c r="A3018" s="1">
        <v>45987</v>
      </c>
      <c r="B3018" s="1" t="s">
        <v>3066</v>
      </c>
      <c r="C3018" s="1" t="s">
        <v>254</v>
      </c>
      <c r="D3018">
        <f>MONTH(StockData[[#This Row],[DATE]])</f>
        <v>11</v>
      </c>
      <c r="E3018">
        <v>2025</v>
      </c>
      <c r="F3018" t="s">
        <v>231</v>
      </c>
      <c r="G3018" t="str">
        <f>"Q"&amp;ROUNDUP(StockData[[#This Row],[Month Number]]/3,0)</f>
        <v>Q4</v>
      </c>
      <c r="H3018" s="1" t="s">
        <v>2585</v>
      </c>
      <c r="I3018" s="1" t="s">
        <v>1566</v>
      </c>
      <c r="J3018" t="s">
        <v>30</v>
      </c>
      <c r="K3018">
        <v>1601.1</v>
      </c>
      <c r="L3018">
        <v>1627.5</v>
      </c>
      <c r="M3018">
        <v>1601.1</v>
      </c>
      <c r="N3018">
        <v>1601.1</v>
      </c>
      <c r="O3018">
        <v>1620</v>
      </c>
      <c r="P3018">
        <v>1617.9</v>
      </c>
      <c r="Q3018">
        <v>1618.84</v>
      </c>
      <c r="R3018">
        <v>1243303</v>
      </c>
      <c r="S3018">
        <v>2012714636.5</v>
      </c>
      <c r="T3018">
        <v>71530</v>
      </c>
      <c r="U3018">
        <v>700079</v>
      </c>
      <c r="V3018">
        <v>56.31</v>
      </c>
      <c r="W3018" s="3">
        <f>StockData[[#This Row],[CLOSE]]-StockData[[#This Row],[PREV. CLOSE]]</f>
        <v>16.800000000000182</v>
      </c>
      <c r="X3018" s="2">
        <f>IFERROR((StockData[[#This Row],[CLOSE]]-StockData[[#This Row],[PREV. CLOSE]])/StockData[[#This Row],[PREV. CLOSE]],0)</f>
        <v>1.0492786209481096E-2</v>
      </c>
      <c r="Y3018" t="str">
        <f>IF(StockData[[#This Row],[Daily Return %]]&gt;0,"Gain",IF(StockData[[#This Row],[Daily Return %]]&lt;0,"Loss","No Change"))</f>
        <v>Gain</v>
      </c>
    </row>
    <row r="3019" spans="1:25" x14ac:dyDescent="0.3">
      <c r="A3019" s="1">
        <v>45988</v>
      </c>
      <c r="B3019" s="1" t="s">
        <v>3067</v>
      </c>
      <c r="C3019" s="1" t="s">
        <v>254</v>
      </c>
      <c r="D3019">
        <f>MONTH(StockData[[#This Row],[DATE]])</f>
        <v>11</v>
      </c>
      <c r="E3019">
        <v>2025</v>
      </c>
      <c r="F3019" t="s">
        <v>231</v>
      </c>
      <c r="G3019" t="str">
        <f>"Q"&amp;ROUNDUP(StockData[[#This Row],[Month Number]]/3,0)</f>
        <v>Q4</v>
      </c>
      <c r="H3019" s="1" t="s">
        <v>2585</v>
      </c>
      <c r="I3019" s="1" t="s">
        <v>1566</v>
      </c>
      <c r="J3019" t="s">
        <v>30</v>
      </c>
      <c r="K3019">
        <v>1619.1</v>
      </c>
      <c r="L3019">
        <v>1633.2</v>
      </c>
      <c r="M3019">
        <v>1614</v>
      </c>
      <c r="N3019">
        <v>1617.9</v>
      </c>
      <c r="O3019">
        <v>1630.2</v>
      </c>
      <c r="P3019">
        <v>1629</v>
      </c>
      <c r="Q3019">
        <v>1625.43</v>
      </c>
      <c r="R3019">
        <v>2106176</v>
      </c>
      <c r="S3019">
        <v>3423437408.0999999</v>
      </c>
      <c r="T3019">
        <v>61398</v>
      </c>
      <c r="U3019">
        <v>1401129</v>
      </c>
      <c r="V3019">
        <v>66.52</v>
      </c>
      <c r="W3019" s="3">
        <f>StockData[[#This Row],[CLOSE]]-StockData[[#This Row],[PREV. CLOSE]]</f>
        <v>11.099999999999909</v>
      </c>
      <c r="X3019" s="2">
        <f>IFERROR((StockData[[#This Row],[CLOSE]]-StockData[[#This Row],[PREV. CLOSE]])/StockData[[#This Row],[PREV. CLOSE]],0)</f>
        <v>6.8607454107175404E-3</v>
      </c>
      <c r="Y3019" t="str">
        <f>IF(StockData[[#This Row],[Daily Return %]]&gt;0,"Gain",IF(StockData[[#This Row],[Daily Return %]]&lt;0,"Loss","No Change"))</f>
        <v>Gain</v>
      </c>
    </row>
    <row r="3020" spans="1:25" x14ac:dyDescent="0.3">
      <c r="A3020" s="1">
        <v>45989</v>
      </c>
      <c r="B3020" s="1" t="s">
        <v>3068</v>
      </c>
      <c r="C3020" s="1" t="s">
        <v>254</v>
      </c>
      <c r="D3020">
        <f>MONTH(StockData[[#This Row],[DATE]])</f>
        <v>11</v>
      </c>
      <c r="E3020">
        <v>2025</v>
      </c>
      <c r="F3020" t="s">
        <v>231</v>
      </c>
      <c r="G3020" t="str">
        <f>"Q"&amp;ROUNDUP(StockData[[#This Row],[Month Number]]/3,0)</f>
        <v>Q4</v>
      </c>
      <c r="H3020" s="1" t="s">
        <v>2585</v>
      </c>
      <c r="I3020" s="1" t="s">
        <v>1566</v>
      </c>
      <c r="J3020" t="s">
        <v>30</v>
      </c>
      <c r="K3020">
        <v>1629</v>
      </c>
      <c r="L3020">
        <v>1636.9</v>
      </c>
      <c r="M3020">
        <v>1619</v>
      </c>
      <c r="N3020">
        <v>1629</v>
      </c>
      <c r="O3020">
        <v>1623.8</v>
      </c>
      <c r="P3020">
        <v>1624.2</v>
      </c>
      <c r="Q3020">
        <v>1627.54</v>
      </c>
      <c r="R3020">
        <v>1841289</v>
      </c>
      <c r="S3020">
        <v>2996771288.0999999</v>
      </c>
      <c r="T3020">
        <v>51177</v>
      </c>
      <c r="U3020">
        <v>1161817</v>
      </c>
      <c r="V3020">
        <v>63.1</v>
      </c>
      <c r="W3020" s="3">
        <f>StockData[[#This Row],[CLOSE]]-StockData[[#This Row],[PREV. CLOSE]]</f>
        <v>-4.7999999999999545</v>
      </c>
      <c r="X3020" s="2">
        <f>IFERROR((StockData[[#This Row],[CLOSE]]-StockData[[#This Row],[PREV. CLOSE]])/StockData[[#This Row],[PREV. CLOSE]],0)</f>
        <v>-2.9465930018415928E-3</v>
      </c>
      <c r="Y3020" t="str">
        <f>IF(StockData[[#This Row],[Daily Return %]]&gt;0,"Gain",IF(StockData[[#This Row],[Daily Return %]]&lt;0,"Loss","No Change"))</f>
        <v>Loss</v>
      </c>
    </row>
    <row r="3021" spans="1:25" x14ac:dyDescent="0.3">
      <c r="A3021" s="1">
        <v>45992</v>
      </c>
      <c r="B3021" s="1" t="s">
        <v>3069</v>
      </c>
      <c r="C3021" s="1" t="s">
        <v>274</v>
      </c>
      <c r="D3021">
        <f>MONTH(StockData[[#This Row],[DATE]])</f>
        <v>12</v>
      </c>
      <c r="E3021">
        <v>2025</v>
      </c>
      <c r="F3021" t="s">
        <v>231</v>
      </c>
      <c r="G3021" t="str">
        <f>"Q"&amp;ROUNDUP(StockData[[#This Row],[Month Number]]/3,0)</f>
        <v>Q4</v>
      </c>
      <c r="H3021" s="1" t="s">
        <v>2585</v>
      </c>
      <c r="I3021" s="1" t="s">
        <v>1566</v>
      </c>
      <c r="J3021" t="s">
        <v>30</v>
      </c>
      <c r="K3021">
        <v>1630</v>
      </c>
      <c r="L3021">
        <v>1646.5</v>
      </c>
      <c r="M3021">
        <v>1628</v>
      </c>
      <c r="N3021">
        <v>1624.2</v>
      </c>
      <c r="O3021">
        <v>1642.5</v>
      </c>
      <c r="P3021">
        <v>1642.9</v>
      </c>
      <c r="Q3021">
        <v>1639.51</v>
      </c>
      <c r="R3021">
        <v>2034350</v>
      </c>
      <c r="S3021">
        <v>3335341377.0999999</v>
      </c>
      <c r="T3021">
        <v>80611</v>
      </c>
      <c r="U3021">
        <v>1418189</v>
      </c>
      <c r="V3021">
        <v>69.709999999999994</v>
      </c>
      <c r="W3021" s="3">
        <f>StockData[[#This Row],[CLOSE]]-StockData[[#This Row],[PREV. CLOSE]]</f>
        <v>18.700000000000045</v>
      </c>
      <c r="X3021" s="2">
        <f>IFERROR((StockData[[#This Row],[CLOSE]]-StockData[[#This Row],[PREV. CLOSE]])/StockData[[#This Row],[PREV. CLOSE]],0)</f>
        <v>1.1513360423593182E-2</v>
      </c>
      <c r="Y3021" t="str">
        <f>IF(StockData[[#This Row],[Daily Return %]]&gt;0,"Gain",IF(StockData[[#This Row],[Daily Return %]]&lt;0,"Loss","No Change"))</f>
        <v>Gain</v>
      </c>
    </row>
    <row r="3022" spans="1:25" x14ac:dyDescent="0.3">
      <c r="A3022" s="1">
        <v>45993</v>
      </c>
      <c r="B3022" s="1" t="s">
        <v>3070</v>
      </c>
      <c r="C3022" s="1" t="s">
        <v>274</v>
      </c>
      <c r="D3022">
        <f>MONTH(StockData[[#This Row],[DATE]])</f>
        <v>12</v>
      </c>
      <c r="E3022">
        <v>2025</v>
      </c>
      <c r="F3022" t="s">
        <v>231</v>
      </c>
      <c r="G3022" t="str">
        <f>"Q"&amp;ROUNDUP(StockData[[#This Row],[Month Number]]/3,0)</f>
        <v>Q4</v>
      </c>
      <c r="H3022" s="1" t="s">
        <v>2585</v>
      </c>
      <c r="I3022" s="1" t="s">
        <v>1566</v>
      </c>
      <c r="J3022" t="s">
        <v>30</v>
      </c>
      <c r="K3022">
        <v>1651</v>
      </c>
      <c r="L3022">
        <v>1652.9</v>
      </c>
      <c r="M3022">
        <v>1624</v>
      </c>
      <c r="N3022">
        <v>1642.9</v>
      </c>
      <c r="O3022">
        <v>1634.6</v>
      </c>
      <c r="P3022">
        <v>1635.5</v>
      </c>
      <c r="Q3022">
        <v>1635.1</v>
      </c>
      <c r="R3022">
        <v>2326220</v>
      </c>
      <c r="S3022">
        <v>3803611581.6999998</v>
      </c>
      <c r="T3022">
        <v>77081</v>
      </c>
      <c r="U3022">
        <v>1541240</v>
      </c>
      <c r="V3022">
        <v>66.260000000000005</v>
      </c>
      <c r="W3022" s="3">
        <f>StockData[[#This Row],[CLOSE]]-StockData[[#This Row],[PREV. CLOSE]]</f>
        <v>-7.4000000000000909</v>
      </c>
      <c r="X3022" s="2">
        <f>IFERROR((StockData[[#This Row],[CLOSE]]-StockData[[#This Row],[PREV. CLOSE]])/StockData[[#This Row],[PREV. CLOSE]],0)</f>
        <v>-4.5042303244263743E-3</v>
      </c>
      <c r="Y3022" t="str">
        <f>IF(StockData[[#This Row],[Daily Return %]]&gt;0,"Gain",IF(StockData[[#This Row],[Daily Return %]]&lt;0,"Loss","No Change"))</f>
        <v>Loss</v>
      </c>
    </row>
    <row r="3023" spans="1:25" x14ac:dyDescent="0.3">
      <c r="A3023" s="1">
        <v>45994</v>
      </c>
      <c r="B3023" s="1" t="s">
        <v>3071</v>
      </c>
      <c r="C3023" s="1" t="s">
        <v>274</v>
      </c>
      <c r="D3023">
        <f>MONTH(StockData[[#This Row],[DATE]])</f>
        <v>12</v>
      </c>
      <c r="E3023">
        <v>2025</v>
      </c>
      <c r="F3023" t="s">
        <v>231</v>
      </c>
      <c r="G3023" t="str">
        <f>"Q"&amp;ROUNDUP(StockData[[#This Row],[Month Number]]/3,0)</f>
        <v>Q4</v>
      </c>
      <c r="H3023" s="1" t="s">
        <v>2585</v>
      </c>
      <c r="I3023" s="1" t="s">
        <v>1566</v>
      </c>
      <c r="J3023" t="s">
        <v>30</v>
      </c>
      <c r="K3023">
        <v>1635.5</v>
      </c>
      <c r="L3023">
        <v>1654.6</v>
      </c>
      <c r="M3023">
        <v>1628.8</v>
      </c>
      <c r="N3023">
        <v>1635.5</v>
      </c>
      <c r="O3023">
        <v>1639.2</v>
      </c>
      <c r="P3023">
        <v>1640.5</v>
      </c>
      <c r="Q3023">
        <v>1638.68</v>
      </c>
      <c r="R3023">
        <v>2371611</v>
      </c>
      <c r="S3023">
        <v>3886315623.5999999</v>
      </c>
      <c r="T3023">
        <v>74755</v>
      </c>
      <c r="U3023">
        <v>1474264</v>
      </c>
      <c r="V3023">
        <v>62.16</v>
      </c>
      <c r="W3023" s="3">
        <f>StockData[[#This Row],[CLOSE]]-StockData[[#This Row],[PREV. CLOSE]]</f>
        <v>5</v>
      </c>
      <c r="X3023" s="2">
        <f>IFERROR((StockData[[#This Row],[CLOSE]]-StockData[[#This Row],[PREV. CLOSE]])/StockData[[#This Row],[PREV. CLOSE]],0)</f>
        <v>3.0571690614490982E-3</v>
      </c>
      <c r="Y3023" t="str">
        <f>IF(StockData[[#This Row],[Daily Return %]]&gt;0,"Gain",IF(StockData[[#This Row],[Daily Return %]]&lt;0,"Loss","No Change"))</f>
        <v>Gain</v>
      </c>
    </row>
    <row r="3024" spans="1:25" x14ac:dyDescent="0.3">
      <c r="A3024" s="1">
        <v>45995</v>
      </c>
      <c r="B3024" s="1" t="s">
        <v>3072</v>
      </c>
      <c r="C3024" s="1" t="s">
        <v>274</v>
      </c>
      <c r="D3024">
        <f>MONTH(StockData[[#This Row],[DATE]])</f>
        <v>12</v>
      </c>
      <c r="E3024">
        <v>2025</v>
      </c>
      <c r="F3024" t="s">
        <v>231</v>
      </c>
      <c r="G3024" t="str">
        <f>"Q"&amp;ROUNDUP(StockData[[#This Row],[Month Number]]/3,0)</f>
        <v>Q4</v>
      </c>
      <c r="H3024" s="1" t="s">
        <v>2585</v>
      </c>
      <c r="I3024" s="1" t="s">
        <v>1566</v>
      </c>
      <c r="J3024" t="s">
        <v>30</v>
      </c>
      <c r="K3024">
        <v>1650</v>
      </c>
      <c r="L3024">
        <v>1672</v>
      </c>
      <c r="M3024">
        <v>1645.1</v>
      </c>
      <c r="N3024">
        <v>1640.5</v>
      </c>
      <c r="O3024">
        <v>1655.5</v>
      </c>
      <c r="P3024">
        <v>1654.6</v>
      </c>
      <c r="Q3024">
        <v>1658.55</v>
      </c>
      <c r="R3024">
        <v>3935708</v>
      </c>
      <c r="S3024">
        <v>6527574096.3999996</v>
      </c>
      <c r="T3024">
        <v>136665</v>
      </c>
      <c r="U3024">
        <v>2220796</v>
      </c>
      <c r="V3024">
        <v>56.43</v>
      </c>
      <c r="W3024" s="3">
        <f>StockData[[#This Row],[CLOSE]]-StockData[[#This Row],[PREV. CLOSE]]</f>
        <v>14.099999999999909</v>
      </c>
      <c r="X3024" s="2">
        <f>IFERROR((StockData[[#This Row],[CLOSE]]-StockData[[#This Row],[PREV. CLOSE]])/StockData[[#This Row],[PREV. CLOSE]],0)</f>
        <v>8.594940566900279E-3</v>
      </c>
      <c r="Y3024" t="str">
        <f>IF(StockData[[#This Row],[Daily Return %]]&gt;0,"Gain",IF(StockData[[#This Row],[Daily Return %]]&lt;0,"Loss","No Change"))</f>
        <v>Gain</v>
      </c>
    </row>
    <row r="3025" spans="1:25" x14ac:dyDescent="0.3">
      <c r="A3025" s="1">
        <v>45996</v>
      </c>
      <c r="B3025" s="1" t="s">
        <v>3073</v>
      </c>
      <c r="C3025" s="1" t="s">
        <v>274</v>
      </c>
      <c r="D3025">
        <f>MONTH(StockData[[#This Row],[DATE]])</f>
        <v>12</v>
      </c>
      <c r="E3025">
        <v>2025</v>
      </c>
      <c r="F3025" t="s">
        <v>231</v>
      </c>
      <c r="G3025" t="str">
        <f>"Q"&amp;ROUNDUP(StockData[[#This Row],[Month Number]]/3,0)</f>
        <v>Q4</v>
      </c>
      <c r="H3025" s="1" t="s">
        <v>2585</v>
      </c>
      <c r="I3025" s="1" t="s">
        <v>1566</v>
      </c>
      <c r="J3025" t="s">
        <v>30</v>
      </c>
      <c r="K3025">
        <v>1662.7</v>
      </c>
      <c r="L3025">
        <v>1691</v>
      </c>
      <c r="M3025">
        <v>1651</v>
      </c>
      <c r="N3025">
        <v>1654.6</v>
      </c>
      <c r="O3025">
        <v>1681</v>
      </c>
      <c r="P3025">
        <v>1683</v>
      </c>
      <c r="Q3025">
        <v>1679.98</v>
      </c>
      <c r="R3025">
        <v>3391204</v>
      </c>
      <c r="S3025">
        <v>5697168485.3999996</v>
      </c>
      <c r="T3025">
        <v>69175</v>
      </c>
      <c r="U3025">
        <v>2136069</v>
      </c>
      <c r="V3025">
        <v>62.99</v>
      </c>
      <c r="W3025" s="3">
        <f>StockData[[#This Row],[CLOSE]]-StockData[[#This Row],[PREV. CLOSE]]</f>
        <v>28.400000000000091</v>
      </c>
      <c r="X3025" s="2">
        <f>IFERROR((StockData[[#This Row],[CLOSE]]-StockData[[#This Row],[PREV. CLOSE]])/StockData[[#This Row],[PREV. CLOSE]],0)</f>
        <v>1.716426930980303E-2</v>
      </c>
      <c r="Y3025" t="str">
        <f>IF(StockData[[#This Row],[Daily Return %]]&gt;0,"Gain",IF(StockData[[#This Row],[Daily Return %]]&lt;0,"Loss","No Change"))</f>
        <v>Gain</v>
      </c>
    </row>
    <row r="3026" spans="1:25" x14ac:dyDescent="0.3">
      <c r="A3026" s="1">
        <v>45999</v>
      </c>
      <c r="B3026" s="1" t="s">
        <v>3074</v>
      </c>
      <c r="C3026" s="1" t="s">
        <v>274</v>
      </c>
      <c r="D3026">
        <f>MONTH(StockData[[#This Row],[DATE]])</f>
        <v>12</v>
      </c>
      <c r="E3026">
        <v>2025</v>
      </c>
      <c r="F3026" t="s">
        <v>231</v>
      </c>
      <c r="G3026" t="str">
        <f>"Q"&amp;ROUNDUP(StockData[[#This Row],[Month Number]]/3,0)</f>
        <v>Q4</v>
      </c>
      <c r="H3026" s="1" t="s">
        <v>2585</v>
      </c>
      <c r="I3026" s="1" t="s">
        <v>1566</v>
      </c>
      <c r="J3026" t="s">
        <v>30</v>
      </c>
      <c r="K3026">
        <v>1683</v>
      </c>
      <c r="L3026">
        <v>1695.4</v>
      </c>
      <c r="M3026">
        <v>1676.9</v>
      </c>
      <c r="N3026">
        <v>1683</v>
      </c>
      <c r="O3026">
        <v>1685</v>
      </c>
      <c r="P3026">
        <v>1688.6</v>
      </c>
      <c r="Q3026">
        <v>1688.85</v>
      </c>
      <c r="R3026">
        <v>2702407</v>
      </c>
      <c r="S3026">
        <v>4563966285.6000004</v>
      </c>
      <c r="T3026">
        <v>99082</v>
      </c>
      <c r="U3026">
        <v>1721389</v>
      </c>
      <c r="V3026">
        <v>63.7</v>
      </c>
      <c r="W3026" s="3">
        <f>StockData[[#This Row],[CLOSE]]-StockData[[#This Row],[PREV. CLOSE]]</f>
        <v>5.5999999999999091</v>
      </c>
      <c r="X3026" s="2">
        <f>IFERROR((StockData[[#This Row],[CLOSE]]-StockData[[#This Row],[PREV. CLOSE]])/StockData[[#This Row],[PREV. CLOSE]],0)</f>
        <v>3.3273915626856262E-3</v>
      </c>
      <c r="Y3026" t="str">
        <f>IF(StockData[[#This Row],[Daily Return %]]&gt;0,"Gain",IF(StockData[[#This Row],[Daily Return %]]&lt;0,"Loss","No Change"))</f>
        <v>Gain</v>
      </c>
    </row>
    <row r="3027" spans="1:25" x14ac:dyDescent="0.3">
      <c r="A3027" s="1">
        <v>46000</v>
      </c>
      <c r="B3027" s="1" t="s">
        <v>3075</v>
      </c>
      <c r="C3027" s="1" t="s">
        <v>274</v>
      </c>
      <c r="D3027">
        <f>MONTH(StockData[[#This Row],[DATE]])</f>
        <v>12</v>
      </c>
      <c r="E3027">
        <v>2025</v>
      </c>
      <c r="F3027" t="s">
        <v>231</v>
      </c>
      <c r="G3027" t="str">
        <f>"Q"&amp;ROUNDUP(StockData[[#This Row],[Month Number]]/3,0)</f>
        <v>Q4</v>
      </c>
      <c r="H3027" s="1" t="s">
        <v>2585</v>
      </c>
      <c r="I3027" s="1" t="s">
        <v>1566</v>
      </c>
      <c r="J3027" t="s">
        <v>30</v>
      </c>
      <c r="K3027">
        <v>1687</v>
      </c>
      <c r="L3027">
        <v>1687</v>
      </c>
      <c r="M3027">
        <v>1656.4</v>
      </c>
      <c r="N3027">
        <v>1688.6</v>
      </c>
      <c r="O3027">
        <v>1657.9</v>
      </c>
      <c r="P3027">
        <v>1657.6</v>
      </c>
      <c r="Q3027">
        <v>1666.53</v>
      </c>
      <c r="R3027">
        <v>2817704</v>
      </c>
      <c r="S3027">
        <v>4695782243.5</v>
      </c>
      <c r="T3027">
        <v>81151</v>
      </c>
      <c r="U3027">
        <v>1793290</v>
      </c>
      <c r="V3027">
        <v>63.64</v>
      </c>
      <c r="W3027" s="3">
        <f>StockData[[#This Row],[CLOSE]]-StockData[[#This Row],[PREV. CLOSE]]</f>
        <v>-31</v>
      </c>
      <c r="X3027" s="2">
        <f>IFERROR((StockData[[#This Row],[CLOSE]]-StockData[[#This Row],[PREV. CLOSE]])/StockData[[#This Row],[PREV. CLOSE]],0)</f>
        <v>-1.8358403411109798E-2</v>
      </c>
      <c r="Y3027" t="str">
        <f>IF(StockData[[#This Row],[Daily Return %]]&gt;0,"Gain",IF(StockData[[#This Row],[Daily Return %]]&lt;0,"Loss","No Change"))</f>
        <v>Loss</v>
      </c>
    </row>
    <row r="3028" spans="1:25" x14ac:dyDescent="0.3">
      <c r="A3028" s="1">
        <v>46001</v>
      </c>
      <c r="B3028" s="1" t="s">
        <v>3076</v>
      </c>
      <c r="C3028" s="1" t="s">
        <v>274</v>
      </c>
      <c r="D3028">
        <f>MONTH(StockData[[#This Row],[DATE]])</f>
        <v>12</v>
      </c>
      <c r="E3028">
        <v>2025</v>
      </c>
      <c r="F3028" t="s">
        <v>231</v>
      </c>
      <c r="G3028" t="str">
        <f>"Q"&amp;ROUNDUP(StockData[[#This Row],[Month Number]]/3,0)</f>
        <v>Q4</v>
      </c>
      <c r="H3028" s="1" t="s">
        <v>2585</v>
      </c>
      <c r="I3028" s="1" t="s">
        <v>1566</v>
      </c>
      <c r="J3028" t="s">
        <v>30</v>
      </c>
      <c r="K3028">
        <v>1663.3</v>
      </c>
      <c r="L3028">
        <v>1671</v>
      </c>
      <c r="M3028">
        <v>1657</v>
      </c>
      <c r="N3028">
        <v>1657.6</v>
      </c>
      <c r="O3028">
        <v>1665.9</v>
      </c>
      <c r="P3028">
        <v>1666</v>
      </c>
      <c r="Q3028">
        <v>1664.38</v>
      </c>
      <c r="R3028">
        <v>1482249</v>
      </c>
      <c r="S3028">
        <v>2467027638.0999999</v>
      </c>
      <c r="T3028">
        <v>62506</v>
      </c>
      <c r="U3028">
        <v>938334</v>
      </c>
      <c r="V3028">
        <v>63.3</v>
      </c>
      <c r="W3028" s="3">
        <f>StockData[[#This Row],[CLOSE]]-StockData[[#This Row],[PREV. CLOSE]]</f>
        <v>8.4000000000000909</v>
      </c>
      <c r="X3028" s="2">
        <f>IFERROR((StockData[[#This Row],[CLOSE]]-StockData[[#This Row],[PREV. CLOSE]])/StockData[[#This Row],[PREV. CLOSE]],0)</f>
        <v>5.0675675675676225E-3</v>
      </c>
      <c r="Y3028" t="str">
        <f>IF(StockData[[#This Row],[Daily Return %]]&gt;0,"Gain",IF(StockData[[#This Row],[Daily Return %]]&lt;0,"Loss","No Change"))</f>
        <v>Gain</v>
      </c>
    </row>
    <row r="3029" spans="1:25" x14ac:dyDescent="0.3">
      <c r="A3029" s="1">
        <v>46002</v>
      </c>
      <c r="B3029" s="1" t="s">
        <v>3077</v>
      </c>
      <c r="C3029" s="1" t="s">
        <v>274</v>
      </c>
      <c r="D3029">
        <f>MONTH(StockData[[#This Row],[DATE]])</f>
        <v>12</v>
      </c>
      <c r="E3029">
        <v>2025</v>
      </c>
      <c r="F3029" t="s">
        <v>231</v>
      </c>
      <c r="G3029" t="str">
        <f>"Q"&amp;ROUNDUP(StockData[[#This Row],[Month Number]]/3,0)</f>
        <v>Q4</v>
      </c>
      <c r="H3029" s="1" t="s">
        <v>2585</v>
      </c>
      <c r="I3029" s="1" t="s">
        <v>1566</v>
      </c>
      <c r="J3029" t="s">
        <v>30</v>
      </c>
      <c r="K3029">
        <v>1667.5</v>
      </c>
      <c r="L3029">
        <v>1677.4</v>
      </c>
      <c r="M3029">
        <v>1649</v>
      </c>
      <c r="N3029">
        <v>1666</v>
      </c>
      <c r="O3029">
        <v>1672.4</v>
      </c>
      <c r="P3029">
        <v>1672.4</v>
      </c>
      <c r="Q3029">
        <v>1666.62</v>
      </c>
      <c r="R3029">
        <v>1408684</v>
      </c>
      <c r="S3029">
        <v>2347743572.8000002</v>
      </c>
      <c r="T3029">
        <v>57108</v>
      </c>
      <c r="U3029">
        <v>781957</v>
      </c>
      <c r="V3029">
        <v>55.51</v>
      </c>
      <c r="W3029" s="3">
        <f>StockData[[#This Row],[CLOSE]]-StockData[[#This Row],[PREV. CLOSE]]</f>
        <v>6.4000000000000909</v>
      </c>
      <c r="X3029" s="2">
        <f>IFERROR((StockData[[#This Row],[CLOSE]]-StockData[[#This Row],[PREV. CLOSE]])/StockData[[#This Row],[PREV. CLOSE]],0)</f>
        <v>3.8415366146459127E-3</v>
      </c>
      <c r="Y3029" t="str">
        <f>IF(StockData[[#This Row],[Daily Return %]]&gt;0,"Gain",IF(StockData[[#This Row],[Daily Return %]]&lt;0,"Loss","No Change"))</f>
        <v>Gain</v>
      </c>
    </row>
    <row r="3030" spans="1:25" x14ac:dyDescent="0.3">
      <c r="A3030" s="1">
        <v>46003</v>
      </c>
      <c r="B3030" s="1" t="s">
        <v>3078</v>
      </c>
      <c r="C3030" s="1" t="s">
        <v>274</v>
      </c>
      <c r="D3030">
        <f>MONTH(StockData[[#This Row],[DATE]])</f>
        <v>12</v>
      </c>
      <c r="E3030">
        <v>2025</v>
      </c>
      <c r="F3030" t="s">
        <v>231</v>
      </c>
      <c r="G3030" t="str">
        <f>"Q"&amp;ROUNDUP(StockData[[#This Row],[Month Number]]/3,0)</f>
        <v>Q4</v>
      </c>
      <c r="H3030" s="1" t="s">
        <v>2585</v>
      </c>
      <c r="I3030" s="1" t="s">
        <v>1566</v>
      </c>
      <c r="J3030" t="s">
        <v>30</v>
      </c>
      <c r="K3030">
        <v>1677.4</v>
      </c>
      <c r="L3030">
        <v>1677.9</v>
      </c>
      <c r="M3030">
        <v>1660</v>
      </c>
      <c r="N3030">
        <v>1672.4</v>
      </c>
      <c r="O3030">
        <v>1670</v>
      </c>
      <c r="P3030">
        <v>1673.2</v>
      </c>
      <c r="Q3030">
        <v>1669.69</v>
      </c>
      <c r="R3030">
        <v>1284337</v>
      </c>
      <c r="S3030">
        <v>2144444642.2</v>
      </c>
      <c r="T3030">
        <v>44240</v>
      </c>
      <c r="U3030">
        <v>843637</v>
      </c>
      <c r="V3030">
        <v>65.69</v>
      </c>
      <c r="W3030" s="3">
        <f>StockData[[#This Row],[CLOSE]]-StockData[[#This Row],[PREV. CLOSE]]</f>
        <v>0.79999999999995453</v>
      </c>
      <c r="X3030" s="2">
        <f>IFERROR((StockData[[#This Row],[CLOSE]]-StockData[[#This Row],[PREV. CLOSE]])/StockData[[#This Row],[PREV. CLOSE]],0)</f>
        <v>4.7835446065531837E-4</v>
      </c>
      <c r="Y3030" t="str">
        <f>IF(StockData[[#This Row],[Daily Return %]]&gt;0,"Gain",IF(StockData[[#This Row],[Daily Return %]]&lt;0,"Loss","No Change"))</f>
        <v>Gain</v>
      </c>
    </row>
    <row r="3031" spans="1:25" x14ac:dyDescent="0.3">
      <c r="A3031" s="1">
        <v>46006</v>
      </c>
      <c r="B3031" s="1" t="s">
        <v>3079</v>
      </c>
      <c r="C3031" s="1" t="s">
        <v>274</v>
      </c>
      <c r="D3031">
        <f>MONTH(StockData[[#This Row],[DATE]])</f>
        <v>12</v>
      </c>
      <c r="E3031">
        <v>2025</v>
      </c>
      <c r="F3031" t="s">
        <v>231</v>
      </c>
      <c r="G3031" t="str">
        <f>"Q"&amp;ROUNDUP(StockData[[#This Row],[Month Number]]/3,0)</f>
        <v>Q4</v>
      </c>
      <c r="H3031" s="1" t="s">
        <v>2585</v>
      </c>
      <c r="I3031" s="1" t="s">
        <v>1566</v>
      </c>
      <c r="J3031" t="s">
        <v>30</v>
      </c>
      <c r="K3031">
        <v>1673.2</v>
      </c>
      <c r="L3031">
        <v>1688</v>
      </c>
      <c r="M3031">
        <v>1660</v>
      </c>
      <c r="N3031">
        <v>1673.2</v>
      </c>
      <c r="O3031">
        <v>1686.4</v>
      </c>
      <c r="P3031">
        <v>1684</v>
      </c>
      <c r="Q3031">
        <v>1681.83</v>
      </c>
      <c r="R3031">
        <v>1689723</v>
      </c>
      <c r="S3031">
        <v>2841819619.0999999</v>
      </c>
      <c r="T3031">
        <v>67813</v>
      </c>
      <c r="U3031">
        <v>1142528</v>
      </c>
      <c r="V3031">
        <v>67.62</v>
      </c>
      <c r="W3031" s="3">
        <f>StockData[[#This Row],[CLOSE]]-StockData[[#This Row],[PREV. CLOSE]]</f>
        <v>10.799999999999955</v>
      </c>
      <c r="X3031" s="2">
        <f>IFERROR((StockData[[#This Row],[CLOSE]]-StockData[[#This Row],[PREV. CLOSE]])/StockData[[#This Row],[PREV. CLOSE]],0)</f>
        <v>6.4546975854649496E-3</v>
      </c>
      <c r="Y3031" t="str">
        <f>IF(StockData[[#This Row],[Daily Return %]]&gt;0,"Gain",IF(StockData[[#This Row],[Daily Return %]]&lt;0,"Loss","No Change"))</f>
        <v>Gain</v>
      </c>
    </row>
    <row r="3032" spans="1:25" x14ac:dyDescent="0.3">
      <c r="A3032" s="1">
        <v>46007</v>
      </c>
      <c r="B3032" s="1" t="s">
        <v>3080</v>
      </c>
      <c r="C3032" s="1" t="s">
        <v>274</v>
      </c>
      <c r="D3032">
        <f>MONTH(StockData[[#This Row],[DATE]])</f>
        <v>12</v>
      </c>
      <c r="E3032">
        <v>2025</v>
      </c>
      <c r="F3032" t="s">
        <v>231</v>
      </c>
      <c r="G3032" t="str">
        <f>"Q"&amp;ROUNDUP(StockData[[#This Row],[Month Number]]/3,0)</f>
        <v>Q4</v>
      </c>
      <c r="H3032" s="1" t="s">
        <v>2585</v>
      </c>
      <c r="I3032" s="1" t="s">
        <v>1566</v>
      </c>
      <c r="J3032" t="s">
        <v>30</v>
      </c>
      <c r="K3032">
        <v>1681</v>
      </c>
      <c r="L3032">
        <v>1682</v>
      </c>
      <c r="M3032">
        <v>1645.4</v>
      </c>
      <c r="N3032">
        <v>1684</v>
      </c>
      <c r="O3032">
        <v>1651.8</v>
      </c>
      <c r="P3032">
        <v>1651.7</v>
      </c>
      <c r="Q3032">
        <v>1653.45</v>
      </c>
      <c r="R3032">
        <v>1929309</v>
      </c>
      <c r="S3032">
        <v>3190010112.6999998</v>
      </c>
      <c r="T3032">
        <v>80374</v>
      </c>
      <c r="U3032">
        <v>1234129</v>
      </c>
      <c r="V3032">
        <v>63.97</v>
      </c>
      <c r="W3032" s="3">
        <f>StockData[[#This Row],[CLOSE]]-StockData[[#This Row],[PREV. CLOSE]]</f>
        <v>-32.299999999999955</v>
      </c>
      <c r="X3032" s="2">
        <f>IFERROR((StockData[[#This Row],[CLOSE]]-StockData[[#This Row],[PREV. CLOSE]])/StockData[[#This Row],[PREV. CLOSE]],0)</f>
        <v>-1.9180522565320639E-2</v>
      </c>
      <c r="Y3032" t="str">
        <f>IF(StockData[[#This Row],[Daily Return %]]&gt;0,"Gain",IF(StockData[[#This Row],[Daily Return %]]&lt;0,"Loss","No Change"))</f>
        <v>Loss</v>
      </c>
    </row>
    <row r="3033" spans="1:25" x14ac:dyDescent="0.3">
      <c r="A3033" s="1">
        <v>46008</v>
      </c>
      <c r="B3033" s="1" t="s">
        <v>3081</v>
      </c>
      <c r="C3033" s="1" t="s">
        <v>274</v>
      </c>
      <c r="D3033">
        <f>MONTH(StockData[[#This Row],[DATE]])</f>
        <v>12</v>
      </c>
      <c r="E3033">
        <v>2025</v>
      </c>
      <c r="F3033" t="s">
        <v>231</v>
      </c>
      <c r="G3033" t="str">
        <f>"Q"&amp;ROUNDUP(StockData[[#This Row],[Month Number]]/3,0)</f>
        <v>Q4</v>
      </c>
      <c r="H3033" s="1" t="s">
        <v>2585</v>
      </c>
      <c r="I3033" s="1" t="s">
        <v>1566</v>
      </c>
      <c r="J3033" t="s">
        <v>30</v>
      </c>
      <c r="K3033">
        <v>1651</v>
      </c>
      <c r="L3033">
        <v>1664.5</v>
      </c>
      <c r="M3033">
        <v>1646.3</v>
      </c>
      <c r="N3033">
        <v>1651.7</v>
      </c>
      <c r="O3033">
        <v>1655.1</v>
      </c>
      <c r="P3033">
        <v>1655</v>
      </c>
      <c r="Q3033">
        <v>1654.82</v>
      </c>
      <c r="R3033">
        <v>1394918</v>
      </c>
      <c r="S3033">
        <v>2308338881.0999999</v>
      </c>
      <c r="T3033">
        <v>60273</v>
      </c>
      <c r="U3033">
        <v>911322</v>
      </c>
      <c r="V3033">
        <v>65.33</v>
      </c>
      <c r="W3033" s="3">
        <f>StockData[[#This Row],[CLOSE]]-StockData[[#This Row],[PREV. CLOSE]]</f>
        <v>3.2999999999999545</v>
      </c>
      <c r="X3033" s="2">
        <f>IFERROR((StockData[[#This Row],[CLOSE]]-StockData[[#This Row],[PREV. CLOSE]])/StockData[[#This Row],[PREV. CLOSE]],0)</f>
        <v>1.9979415148029026E-3</v>
      </c>
      <c r="Y3033" t="str">
        <f>IF(StockData[[#This Row],[Daily Return %]]&gt;0,"Gain",IF(StockData[[#This Row],[Daily Return %]]&lt;0,"Loss","No Change"))</f>
        <v>Gain</v>
      </c>
    </row>
    <row r="3034" spans="1:25" x14ac:dyDescent="0.3">
      <c r="A3034" s="1">
        <v>46009</v>
      </c>
      <c r="B3034" s="1" t="s">
        <v>3082</v>
      </c>
      <c r="C3034" s="1" t="s">
        <v>274</v>
      </c>
      <c r="D3034">
        <f>MONTH(StockData[[#This Row],[DATE]])</f>
        <v>12</v>
      </c>
      <c r="E3034">
        <v>2025</v>
      </c>
      <c r="F3034" t="s">
        <v>231</v>
      </c>
      <c r="G3034" t="str">
        <f>"Q"&amp;ROUNDUP(StockData[[#This Row],[Month Number]]/3,0)</f>
        <v>Q4</v>
      </c>
      <c r="H3034" s="1" t="s">
        <v>2585</v>
      </c>
      <c r="I3034" s="1" t="s">
        <v>1566</v>
      </c>
      <c r="J3034" t="s">
        <v>30</v>
      </c>
      <c r="K3034">
        <v>1657</v>
      </c>
      <c r="L3034">
        <v>1673.9</v>
      </c>
      <c r="M3034">
        <v>1651.2</v>
      </c>
      <c r="N3034">
        <v>1655</v>
      </c>
      <c r="O3034">
        <v>1663</v>
      </c>
      <c r="P3034">
        <v>1661.4</v>
      </c>
      <c r="Q3034">
        <v>1660.82</v>
      </c>
      <c r="R3034">
        <v>1822056</v>
      </c>
      <c r="S3034">
        <v>3026099482.6999998</v>
      </c>
      <c r="T3034">
        <v>94524</v>
      </c>
      <c r="U3034">
        <v>1062386</v>
      </c>
      <c r="V3034">
        <v>58.31</v>
      </c>
      <c r="W3034" s="3">
        <f>StockData[[#This Row],[CLOSE]]-StockData[[#This Row],[PREV. CLOSE]]</f>
        <v>6.4000000000000909</v>
      </c>
      <c r="X3034" s="2">
        <f>IFERROR((StockData[[#This Row],[CLOSE]]-StockData[[#This Row],[PREV. CLOSE]])/StockData[[#This Row],[PREV. CLOSE]],0)</f>
        <v>3.8670694864048889E-3</v>
      </c>
      <c r="Y3034" t="str">
        <f>IF(StockData[[#This Row],[Daily Return %]]&gt;0,"Gain",IF(StockData[[#This Row],[Daily Return %]]&lt;0,"Loss","No Change"))</f>
        <v>Gain</v>
      </c>
    </row>
    <row r="3035" spans="1:25" x14ac:dyDescent="0.3">
      <c r="A3035" s="1">
        <v>46010</v>
      </c>
      <c r="B3035" s="1" t="s">
        <v>3083</v>
      </c>
      <c r="C3035" s="1" t="s">
        <v>274</v>
      </c>
      <c r="D3035">
        <f>MONTH(StockData[[#This Row],[DATE]])</f>
        <v>12</v>
      </c>
      <c r="E3035">
        <v>2025</v>
      </c>
      <c r="F3035" t="s">
        <v>231</v>
      </c>
      <c r="G3035" t="str">
        <f>"Q"&amp;ROUNDUP(StockData[[#This Row],[Month Number]]/3,0)</f>
        <v>Q4</v>
      </c>
      <c r="H3035" s="1" t="s">
        <v>2585</v>
      </c>
      <c r="I3035" s="1" t="s">
        <v>1566</v>
      </c>
      <c r="J3035" t="s">
        <v>30</v>
      </c>
      <c r="K3035">
        <v>1675</v>
      </c>
      <c r="L3035">
        <v>1681</v>
      </c>
      <c r="M3035">
        <v>1632.5</v>
      </c>
      <c r="N3035">
        <v>1661.4</v>
      </c>
      <c r="O3035">
        <v>1641.8</v>
      </c>
      <c r="P3035">
        <v>1642.4</v>
      </c>
      <c r="Q3035">
        <v>1644.84</v>
      </c>
      <c r="R3035">
        <v>3487150</v>
      </c>
      <c r="S3035">
        <v>5735798131.3999996</v>
      </c>
      <c r="T3035">
        <v>105652</v>
      </c>
      <c r="U3035">
        <v>2118195</v>
      </c>
      <c r="V3035">
        <v>60.74</v>
      </c>
      <c r="W3035" s="3">
        <f>StockData[[#This Row],[CLOSE]]-StockData[[#This Row],[PREV. CLOSE]]</f>
        <v>-19</v>
      </c>
      <c r="X3035" s="2">
        <f>IFERROR((StockData[[#This Row],[CLOSE]]-StockData[[#This Row],[PREV. CLOSE]])/StockData[[#This Row],[PREV. CLOSE]],0)</f>
        <v>-1.1436138196701577E-2</v>
      </c>
      <c r="Y3035" t="str">
        <f>IF(StockData[[#This Row],[Daily Return %]]&gt;0,"Gain",IF(StockData[[#This Row],[Daily Return %]]&lt;0,"Loss","No Change"))</f>
        <v>Loss</v>
      </c>
    </row>
    <row r="3036" spans="1:25" x14ac:dyDescent="0.3">
      <c r="A3036" s="1">
        <v>46013</v>
      </c>
      <c r="B3036" s="1" t="s">
        <v>3084</v>
      </c>
      <c r="C3036" s="1" t="s">
        <v>274</v>
      </c>
      <c r="D3036">
        <f>MONTH(StockData[[#This Row],[DATE]])</f>
        <v>12</v>
      </c>
      <c r="E3036">
        <v>2025</v>
      </c>
      <c r="F3036" t="s">
        <v>231</v>
      </c>
      <c r="G3036" t="str">
        <f>"Q"&amp;ROUNDUP(StockData[[#This Row],[Month Number]]/3,0)</f>
        <v>Q4</v>
      </c>
      <c r="H3036" s="1" t="s">
        <v>2585</v>
      </c>
      <c r="I3036" s="1" t="s">
        <v>1566</v>
      </c>
      <c r="J3036" t="s">
        <v>30</v>
      </c>
      <c r="K3036">
        <v>1651.9</v>
      </c>
      <c r="L3036">
        <v>1673.5</v>
      </c>
      <c r="M3036">
        <v>1644</v>
      </c>
      <c r="N3036">
        <v>1642.4</v>
      </c>
      <c r="O3036">
        <v>1665</v>
      </c>
      <c r="P3036">
        <v>1670.3</v>
      </c>
      <c r="Q3036">
        <v>1665.51</v>
      </c>
      <c r="R3036">
        <v>1339691</v>
      </c>
      <c r="S3036">
        <v>2231264930</v>
      </c>
      <c r="T3036">
        <v>62953</v>
      </c>
      <c r="U3036">
        <v>752237</v>
      </c>
      <c r="V3036">
        <v>56.15</v>
      </c>
      <c r="W3036" s="3">
        <f>StockData[[#This Row],[CLOSE]]-StockData[[#This Row],[PREV. CLOSE]]</f>
        <v>27.899999999999864</v>
      </c>
      <c r="X3036" s="2">
        <f>IFERROR((StockData[[#This Row],[CLOSE]]-StockData[[#This Row],[PREV. CLOSE]])/StockData[[#This Row],[PREV. CLOSE]],0)</f>
        <v>1.6987335606429531E-2</v>
      </c>
      <c r="Y3036" t="str">
        <f>IF(StockData[[#This Row],[Daily Return %]]&gt;0,"Gain",IF(StockData[[#This Row],[Daily Return %]]&lt;0,"Loss","No Change"))</f>
        <v>Gain</v>
      </c>
    </row>
    <row r="3037" spans="1:25" x14ac:dyDescent="0.3">
      <c r="A3037" s="1">
        <v>46014</v>
      </c>
      <c r="B3037" s="1" t="s">
        <v>3085</v>
      </c>
      <c r="C3037" s="1" t="s">
        <v>274</v>
      </c>
      <c r="D3037">
        <f>MONTH(StockData[[#This Row],[DATE]])</f>
        <v>12</v>
      </c>
      <c r="E3037">
        <v>2025</v>
      </c>
      <c r="F3037" t="s">
        <v>231</v>
      </c>
      <c r="G3037" t="str">
        <f>"Q"&amp;ROUNDUP(StockData[[#This Row],[Month Number]]/3,0)</f>
        <v>Q4</v>
      </c>
      <c r="H3037" s="1" t="s">
        <v>2585</v>
      </c>
      <c r="I3037" s="1" t="s">
        <v>1566</v>
      </c>
      <c r="J3037" t="s">
        <v>30</v>
      </c>
      <c r="K3037">
        <v>1675.1</v>
      </c>
      <c r="L3037">
        <v>1686.9</v>
      </c>
      <c r="M3037">
        <v>1656.2</v>
      </c>
      <c r="N3037">
        <v>1670.3</v>
      </c>
      <c r="O3037">
        <v>1674.8</v>
      </c>
      <c r="P3037">
        <v>1679.9</v>
      </c>
      <c r="Q3037">
        <v>1674.59</v>
      </c>
      <c r="R3037">
        <v>1614314</v>
      </c>
      <c r="S3037">
        <v>2703308179.1999998</v>
      </c>
      <c r="T3037">
        <v>60466</v>
      </c>
      <c r="U3037">
        <v>948080</v>
      </c>
      <c r="V3037">
        <v>58.73</v>
      </c>
      <c r="W3037" s="3">
        <f>StockData[[#This Row],[CLOSE]]-StockData[[#This Row],[PREV. CLOSE]]</f>
        <v>9.6000000000001364</v>
      </c>
      <c r="X3037" s="2">
        <f>IFERROR((StockData[[#This Row],[CLOSE]]-StockData[[#This Row],[PREV. CLOSE]])/StockData[[#This Row],[PREV. CLOSE]],0)</f>
        <v>5.7474705142789538E-3</v>
      </c>
      <c r="Y3037" t="str">
        <f>IF(StockData[[#This Row],[Daily Return %]]&gt;0,"Gain",IF(StockData[[#This Row],[Daily Return %]]&lt;0,"Loss","No Change"))</f>
        <v>Gain</v>
      </c>
    </row>
    <row r="3038" spans="1:25" x14ac:dyDescent="0.3">
      <c r="A3038" s="1">
        <v>46015</v>
      </c>
      <c r="B3038" s="1" t="s">
        <v>3086</v>
      </c>
      <c r="C3038" s="1" t="s">
        <v>274</v>
      </c>
      <c r="D3038">
        <f>MONTH(StockData[[#This Row],[DATE]])</f>
        <v>12</v>
      </c>
      <c r="E3038">
        <v>2025</v>
      </c>
      <c r="F3038" t="s">
        <v>231</v>
      </c>
      <c r="G3038" t="str">
        <f>"Q"&amp;ROUNDUP(StockData[[#This Row],[Month Number]]/3,0)</f>
        <v>Q4</v>
      </c>
      <c r="H3038" s="1" t="s">
        <v>2585</v>
      </c>
      <c r="I3038" s="1" t="s">
        <v>1566</v>
      </c>
      <c r="J3038" t="s">
        <v>30</v>
      </c>
      <c r="K3038">
        <v>1676</v>
      </c>
      <c r="L3038">
        <v>1680</v>
      </c>
      <c r="M3038">
        <v>1665.1</v>
      </c>
      <c r="N3038">
        <v>1679.9</v>
      </c>
      <c r="O3038">
        <v>1675.5</v>
      </c>
      <c r="P3038">
        <v>1674.7</v>
      </c>
      <c r="Q3038">
        <v>1674.72</v>
      </c>
      <c r="R3038">
        <v>989858</v>
      </c>
      <c r="S3038">
        <v>1657731133.3</v>
      </c>
      <c r="T3038">
        <v>48783</v>
      </c>
      <c r="U3038">
        <v>594881</v>
      </c>
      <c r="V3038">
        <v>60.1</v>
      </c>
      <c r="W3038" s="3">
        <f>StockData[[#This Row],[CLOSE]]-StockData[[#This Row],[PREV. CLOSE]]</f>
        <v>-5.2000000000000455</v>
      </c>
      <c r="X3038" s="2">
        <f>IFERROR((StockData[[#This Row],[CLOSE]]-StockData[[#This Row],[PREV. CLOSE]])/StockData[[#This Row],[PREV. CLOSE]],0)</f>
        <v>-3.095422346568275E-3</v>
      </c>
      <c r="Y3038" t="str">
        <f>IF(StockData[[#This Row],[Daily Return %]]&gt;0,"Gain",IF(StockData[[#This Row],[Daily Return %]]&lt;0,"Loss","No Change"))</f>
        <v>Loss</v>
      </c>
    </row>
    <row r="3039" spans="1:25" x14ac:dyDescent="0.3">
      <c r="A3039" s="1">
        <v>46017</v>
      </c>
      <c r="B3039" s="1" t="s">
        <v>3087</v>
      </c>
      <c r="C3039" s="1" t="s">
        <v>274</v>
      </c>
      <c r="D3039">
        <f>MONTH(StockData[[#This Row],[DATE]])</f>
        <v>12</v>
      </c>
      <c r="E3039">
        <v>2025</v>
      </c>
      <c r="F3039" t="s">
        <v>231</v>
      </c>
      <c r="G3039" t="str">
        <f>"Q"&amp;ROUNDUP(StockData[[#This Row],[Month Number]]/3,0)</f>
        <v>Q4</v>
      </c>
      <c r="H3039" s="1" t="s">
        <v>2585</v>
      </c>
      <c r="I3039" s="1" t="s">
        <v>1566</v>
      </c>
      <c r="J3039" t="s">
        <v>30</v>
      </c>
      <c r="K3039">
        <v>1668</v>
      </c>
      <c r="L3039">
        <v>1676.4</v>
      </c>
      <c r="M3039">
        <v>1650.5</v>
      </c>
      <c r="N3039">
        <v>1674.7</v>
      </c>
      <c r="O3039">
        <v>1661.2</v>
      </c>
      <c r="P3039">
        <v>1660.9</v>
      </c>
      <c r="Q3039">
        <v>1660.76</v>
      </c>
      <c r="R3039">
        <v>921138</v>
      </c>
      <c r="S3039">
        <v>1529784855.2</v>
      </c>
      <c r="T3039">
        <v>53805</v>
      </c>
      <c r="U3039">
        <v>553166</v>
      </c>
      <c r="V3039">
        <v>60.05</v>
      </c>
      <c r="W3039" s="3">
        <f>StockData[[#This Row],[CLOSE]]-StockData[[#This Row],[PREV. CLOSE]]</f>
        <v>-13.799999999999955</v>
      </c>
      <c r="X3039" s="2">
        <f>IFERROR((StockData[[#This Row],[CLOSE]]-StockData[[#This Row],[PREV. CLOSE]])/StockData[[#This Row],[PREV. CLOSE]],0)</f>
        <v>-8.2402818415238284E-3</v>
      </c>
      <c r="Y3039" t="str">
        <f>IF(StockData[[#This Row],[Daily Return %]]&gt;0,"Gain",IF(StockData[[#This Row],[Daily Return %]]&lt;0,"Loss","No Change"))</f>
        <v>Loss</v>
      </c>
    </row>
    <row r="3040" spans="1:25" x14ac:dyDescent="0.3">
      <c r="A3040" s="1">
        <v>46020</v>
      </c>
      <c r="B3040" s="1" t="s">
        <v>3088</v>
      </c>
      <c r="C3040" s="1" t="s">
        <v>274</v>
      </c>
      <c r="D3040">
        <f>MONTH(StockData[[#This Row],[DATE]])</f>
        <v>12</v>
      </c>
      <c r="E3040">
        <v>2025</v>
      </c>
      <c r="F3040" t="s">
        <v>231</v>
      </c>
      <c r="G3040" t="str">
        <f>"Q"&amp;ROUNDUP(StockData[[#This Row],[Month Number]]/3,0)</f>
        <v>Q4</v>
      </c>
      <c r="H3040" s="1" t="s">
        <v>2585</v>
      </c>
      <c r="I3040" s="1" t="s">
        <v>1566</v>
      </c>
      <c r="J3040" t="s">
        <v>30</v>
      </c>
      <c r="K3040">
        <v>1659.7</v>
      </c>
      <c r="L3040">
        <v>1660.8</v>
      </c>
      <c r="M3040">
        <v>1625.4</v>
      </c>
      <c r="N3040">
        <v>1660.9</v>
      </c>
      <c r="O3040">
        <v>1630.6</v>
      </c>
      <c r="P3040">
        <v>1630.8</v>
      </c>
      <c r="Q3040">
        <v>1642.6</v>
      </c>
      <c r="R3040">
        <v>1516288</v>
      </c>
      <c r="S3040">
        <v>2490651496</v>
      </c>
      <c r="T3040">
        <v>68600</v>
      </c>
      <c r="U3040">
        <v>861939</v>
      </c>
      <c r="V3040">
        <v>56.85</v>
      </c>
      <c r="W3040" s="3">
        <f>StockData[[#This Row],[CLOSE]]-StockData[[#This Row],[PREV. CLOSE]]</f>
        <v>-30.100000000000136</v>
      </c>
      <c r="X3040" s="2">
        <f>IFERROR((StockData[[#This Row],[CLOSE]]-StockData[[#This Row],[PREV. CLOSE]])/StockData[[#This Row],[PREV. CLOSE]],0)</f>
        <v>-1.8122704557769966E-2</v>
      </c>
      <c r="Y3040" t="str">
        <f>IF(StockData[[#This Row],[Daily Return %]]&gt;0,"Gain",IF(StockData[[#This Row],[Daily Return %]]&lt;0,"Loss","No Change"))</f>
        <v>Loss</v>
      </c>
    </row>
    <row r="3041" spans="1:25" x14ac:dyDescent="0.3">
      <c r="A3041" s="1">
        <v>46021</v>
      </c>
      <c r="B3041" s="1" t="s">
        <v>3089</v>
      </c>
      <c r="C3041" s="1" t="s">
        <v>274</v>
      </c>
      <c r="D3041">
        <f>MONTH(StockData[[#This Row],[DATE]])</f>
        <v>12</v>
      </c>
      <c r="E3041">
        <v>2025</v>
      </c>
      <c r="F3041" t="s">
        <v>231</v>
      </c>
      <c r="G3041" t="str">
        <f>"Q"&amp;ROUNDUP(StockData[[#This Row],[Month Number]]/3,0)</f>
        <v>Q4</v>
      </c>
      <c r="H3041" s="1" t="s">
        <v>2585</v>
      </c>
      <c r="I3041" s="1" t="s">
        <v>1566</v>
      </c>
      <c r="J3041" t="s">
        <v>30</v>
      </c>
      <c r="K3041">
        <v>1630.8</v>
      </c>
      <c r="L3041">
        <v>1635.7</v>
      </c>
      <c r="M3041">
        <v>1611.1</v>
      </c>
      <c r="N3041">
        <v>1630.8</v>
      </c>
      <c r="O3041">
        <v>1621.5</v>
      </c>
      <c r="P3041">
        <v>1615.2</v>
      </c>
      <c r="Q3041">
        <v>1619.83</v>
      </c>
      <c r="R3041">
        <v>3323273</v>
      </c>
      <c r="S3041">
        <v>5383130430.8000002</v>
      </c>
      <c r="T3041">
        <v>112154</v>
      </c>
      <c r="U3041">
        <v>2279686</v>
      </c>
      <c r="V3041">
        <v>68.599999999999994</v>
      </c>
      <c r="W3041" s="3">
        <f>StockData[[#This Row],[CLOSE]]-StockData[[#This Row],[PREV. CLOSE]]</f>
        <v>-15.599999999999909</v>
      </c>
      <c r="X3041" s="2">
        <f>IFERROR((StockData[[#This Row],[CLOSE]]-StockData[[#This Row],[PREV. CLOSE]])/StockData[[#This Row],[PREV. CLOSE]],0)</f>
        <v>-9.5658572479763986E-3</v>
      </c>
      <c r="Y3041" t="str">
        <f>IF(StockData[[#This Row],[Daily Return %]]&gt;0,"Gain",IF(StockData[[#This Row],[Daily Return %]]&lt;0,"Loss","No Change"))</f>
        <v>Loss</v>
      </c>
    </row>
    <row r="3042" spans="1:25" x14ac:dyDescent="0.3">
      <c r="A3042" s="1">
        <v>46022</v>
      </c>
      <c r="B3042" s="1" t="s">
        <v>3090</v>
      </c>
      <c r="C3042" s="1" t="s">
        <v>274</v>
      </c>
      <c r="D3042">
        <f>MONTH(StockData[[#This Row],[DATE]])</f>
        <v>12</v>
      </c>
      <c r="E3042">
        <v>2025</v>
      </c>
      <c r="F3042" t="s">
        <v>231</v>
      </c>
      <c r="G3042" t="str">
        <f>"Q"&amp;ROUNDUP(StockData[[#This Row],[Month Number]]/3,0)</f>
        <v>Q4</v>
      </c>
      <c r="H3042" s="1" t="s">
        <v>2585</v>
      </c>
      <c r="I3042" s="1" t="s">
        <v>1566</v>
      </c>
      <c r="J3042" t="s">
        <v>30</v>
      </c>
      <c r="K3042">
        <v>1624.5</v>
      </c>
      <c r="L3042">
        <v>1631.7</v>
      </c>
      <c r="M3042">
        <v>1616.8</v>
      </c>
      <c r="N3042">
        <v>1615.2</v>
      </c>
      <c r="O3042">
        <v>1620.1</v>
      </c>
      <c r="P3042">
        <v>1623.3</v>
      </c>
      <c r="Q3042">
        <v>1624.23</v>
      </c>
      <c r="R3042">
        <v>1359963</v>
      </c>
      <c r="S3042">
        <v>2208891261.3000002</v>
      </c>
      <c r="T3042">
        <v>44369</v>
      </c>
      <c r="U3042">
        <v>831762</v>
      </c>
      <c r="V3042">
        <v>61.16</v>
      </c>
      <c r="W3042" s="3">
        <f>StockData[[#This Row],[CLOSE]]-StockData[[#This Row],[PREV. CLOSE]]</f>
        <v>8.0999999999999091</v>
      </c>
      <c r="X3042" s="2">
        <f>IFERROR((StockData[[#This Row],[CLOSE]]-StockData[[#This Row],[PREV. CLOSE]])/StockData[[#This Row],[PREV. CLOSE]],0)</f>
        <v>5.0148588410103443E-3</v>
      </c>
      <c r="Y3042" t="str">
        <f>IF(StockData[[#This Row],[Daily Return %]]&gt;0,"Gain",IF(StockData[[#This Row],[Daily Return %]]&lt;0,"Loss","No Change"))</f>
        <v>Gain</v>
      </c>
    </row>
    <row r="3043" spans="1:25" x14ac:dyDescent="0.3">
      <c r="A3043" s="1">
        <v>45292</v>
      </c>
      <c r="B3043" s="1" t="s">
        <v>3091</v>
      </c>
      <c r="C3043" s="1" t="s">
        <v>26</v>
      </c>
      <c r="D3043">
        <f>MONTH(StockData[[#This Row],[DATE]])</f>
        <v>1</v>
      </c>
      <c r="E3043">
        <v>2024</v>
      </c>
      <c r="F3043" t="s">
        <v>27</v>
      </c>
      <c r="G3043" t="str">
        <f>"Q"&amp;ROUNDUP(StockData[[#This Row],[Month Number]]/3,0)</f>
        <v>Q1</v>
      </c>
      <c r="H3043" s="1" t="s">
        <v>3092</v>
      </c>
      <c r="I3043" s="1" t="s">
        <v>3093</v>
      </c>
      <c r="J3043" t="s">
        <v>30</v>
      </c>
      <c r="K3043">
        <v>463.5</v>
      </c>
      <c r="L3043">
        <v>469.95</v>
      </c>
      <c r="M3043">
        <v>462.65</v>
      </c>
      <c r="N3043">
        <v>462.1</v>
      </c>
      <c r="O3043">
        <v>465.8</v>
      </c>
      <c r="P3043">
        <v>468.05</v>
      </c>
      <c r="Q3043">
        <v>467.15</v>
      </c>
      <c r="R3043">
        <v>9346277</v>
      </c>
      <c r="S3043">
        <v>4366127498.3000002</v>
      </c>
      <c r="T3043">
        <v>167073</v>
      </c>
      <c r="U3043">
        <v>5465510</v>
      </c>
      <c r="V3043">
        <v>58.48</v>
      </c>
      <c r="W3043" s="3">
        <f>StockData[[#This Row],[CLOSE]]-StockData[[#This Row],[PREV. CLOSE]]</f>
        <v>5.9499999999999886</v>
      </c>
      <c r="X3043" s="2">
        <f>IFERROR((StockData[[#This Row],[CLOSE]]-StockData[[#This Row],[PREV. CLOSE]])/StockData[[#This Row],[PREV. CLOSE]],0)</f>
        <v>1.2876000865613479E-2</v>
      </c>
      <c r="Y3043" t="str">
        <f>IF(StockData[[#This Row],[Daily Return %]]&gt;0,"Gain",IF(StockData[[#This Row],[Daily Return %]]&lt;0,"Loss","No Change"))</f>
        <v>Gain</v>
      </c>
    </row>
    <row r="3044" spans="1:25" x14ac:dyDescent="0.3">
      <c r="A3044" s="1">
        <v>45293</v>
      </c>
      <c r="B3044" s="1" t="s">
        <v>3094</v>
      </c>
      <c r="C3044" s="1" t="s">
        <v>26</v>
      </c>
      <c r="D3044">
        <f>MONTH(StockData[[#This Row],[DATE]])</f>
        <v>1</v>
      </c>
      <c r="E3044">
        <v>2024</v>
      </c>
      <c r="F3044" t="s">
        <v>27</v>
      </c>
      <c r="G3044" t="str">
        <f>"Q"&amp;ROUNDUP(StockData[[#This Row],[Month Number]]/3,0)</f>
        <v>Q1</v>
      </c>
      <c r="H3044" s="1" t="s">
        <v>3092</v>
      </c>
      <c r="I3044" s="1" t="s">
        <v>3093</v>
      </c>
      <c r="J3044" t="s">
        <v>30</v>
      </c>
      <c r="K3044">
        <v>470</v>
      </c>
      <c r="L3044">
        <v>471.35</v>
      </c>
      <c r="M3044">
        <v>463.6</v>
      </c>
      <c r="N3044">
        <v>468.05</v>
      </c>
      <c r="O3044">
        <v>470.15</v>
      </c>
      <c r="P3044">
        <v>470.35</v>
      </c>
      <c r="Q3044">
        <v>468.26</v>
      </c>
      <c r="R3044">
        <v>10519771</v>
      </c>
      <c r="S3044">
        <v>4926002186.8500004</v>
      </c>
      <c r="T3044">
        <v>159124</v>
      </c>
      <c r="U3044">
        <v>5745283</v>
      </c>
      <c r="V3044">
        <v>54.61</v>
      </c>
      <c r="W3044" s="3">
        <f>StockData[[#This Row],[CLOSE]]-StockData[[#This Row],[PREV. CLOSE]]</f>
        <v>2.3000000000000114</v>
      </c>
      <c r="X3044" s="2">
        <f>IFERROR((StockData[[#This Row],[CLOSE]]-StockData[[#This Row],[PREV. CLOSE]])/StockData[[#This Row],[PREV. CLOSE]],0)</f>
        <v>4.9140049140049382E-3</v>
      </c>
      <c r="Y3044" t="str">
        <f>IF(StockData[[#This Row],[Daily Return %]]&gt;0,"Gain",IF(StockData[[#This Row],[Daily Return %]]&lt;0,"Loss","No Change"))</f>
        <v>Gain</v>
      </c>
    </row>
    <row r="3045" spans="1:25" x14ac:dyDescent="0.3">
      <c r="A3045" s="1">
        <v>45294</v>
      </c>
      <c r="B3045" s="1" t="s">
        <v>3095</v>
      </c>
      <c r="C3045" s="1" t="s">
        <v>26</v>
      </c>
      <c r="D3045">
        <f>MONTH(StockData[[#This Row],[DATE]])</f>
        <v>1</v>
      </c>
      <c r="E3045">
        <v>2024</v>
      </c>
      <c r="F3045" t="s">
        <v>27</v>
      </c>
      <c r="G3045" t="str">
        <f>"Q"&amp;ROUNDUP(StockData[[#This Row],[Month Number]]/3,0)</f>
        <v>Q1</v>
      </c>
      <c r="H3045" s="1" t="s">
        <v>3092</v>
      </c>
      <c r="I3045" s="1" t="s">
        <v>3093</v>
      </c>
      <c r="J3045" t="s">
        <v>30</v>
      </c>
      <c r="K3045">
        <v>470.25</v>
      </c>
      <c r="L3045">
        <v>480.7</v>
      </c>
      <c r="M3045">
        <v>469.35</v>
      </c>
      <c r="N3045">
        <v>470.35</v>
      </c>
      <c r="O3045">
        <v>477.45</v>
      </c>
      <c r="P3045">
        <v>477.25</v>
      </c>
      <c r="Q3045">
        <v>477.4</v>
      </c>
      <c r="R3045">
        <v>24036012</v>
      </c>
      <c r="S3045">
        <v>11474709723.9</v>
      </c>
      <c r="T3045">
        <v>270703</v>
      </c>
      <c r="U3045">
        <v>14721255</v>
      </c>
      <c r="V3045">
        <v>61.25</v>
      </c>
      <c r="W3045" s="3">
        <f>StockData[[#This Row],[CLOSE]]-StockData[[#This Row],[PREV. CLOSE]]</f>
        <v>6.8999999999999773</v>
      </c>
      <c r="X3045" s="2">
        <f>IFERROR((StockData[[#This Row],[CLOSE]]-StockData[[#This Row],[PREV. CLOSE]])/StockData[[#This Row],[PREV. CLOSE]],0)</f>
        <v>1.46699266503667E-2</v>
      </c>
      <c r="Y3045" t="str">
        <f>IF(StockData[[#This Row],[Daily Return %]]&gt;0,"Gain",IF(StockData[[#This Row],[Daily Return %]]&lt;0,"Loss","No Change"))</f>
        <v>Gain</v>
      </c>
    </row>
    <row r="3046" spans="1:25" x14ac:dyDescent="0.3">
      <c r="A3046" s="1">
        <v>45295</v>
      </c>
      <c r="B3046" s="1" t="s">
        <v>3096</v>
      </c>
      <c r="C3046" s="1" t="s">
        <v>26</v>
      </c>
      <c r="D3046">
        <f>MONTH(StockData[[#This Row],[DATE]])</f>
        <v>1</v>
      </c>
      <c r="E3046">
        <v>2024</v>
      </c>
      <c r="F3046" t="s">
        <v>27</v>
      </c>
      <c r="G3046" t="str">
        <f>"Q"&amp;ROUNDUP(StockData[[#This Row],[Month Number]]/3,0)</f>
        <v>Q1</v>
      </c>
      <c r="H3046" s="1" t="s">
        <v>3092</v>
      </c>
      <c r="I3046" s="1" t="s">
        <v>3093</v>
      </c>
      <c r="J3046" t="s">
        <v>30</v>
      </c>
      <c r="K3046">
        <v>480</v>
      </c>
      <c r="L3046">
        <v>481.45</v>
      </c>
      <c r="M3046">
        <v>474.2</v>
      </c>
      <c r="N3046">
        <v>477.25</v>
      </c>
      <c r="O3046">
        <v>475.5</v>
      </c>
      <c r="P3046">
        <v>476.4</v>
      </c>
      <c r="Q3046">
        <v>478.62</v>
      </c>
      <c r="R3046">
        <v>11786959</v>
      </c>
      <c r="S3046">
        <v>5641469823.8999996</v>
      </c>
      <c r="T3046">
        <v>145887</v>
      </c>
      <c r="U3046">
        <v>7696185</v>
      </c>
      <c r="V3046">
        <v>65.290000000000006</v>
      </c>
      <c r="W3046" s="3">
        <f>StockData[[#This Row],[CLOSE]]-StockData[[#This Row],[PREV. CLOSE]]</f>
        <v>-0.85000000000002274</v>
      </c>
      <c r="X3046" s="2">
        <f>IFERROR((StockData[[#This Row],[CLOSE]]-StockData[[#This Row],[PREV. CLOSE]])/StockData[[#This Row],[PREV. CLOSE]],0)</f>
        <v>-1.7810371922472976E-3</v>
      </c>
      <c r="Y3046" t="str">
        <f>IF(StockData[[#This Row],[Daily Return %]]&gt;0,"Gain",IF(StockData[[#This Row],[Daily Return %]]&lt;0,"Loss","No Change"))</f>
        <v>Loss</v>
      </c>
    </row>
    <row r="3047" spans="1:25" x14ac:dyDescent="0.3">
      <c r="A3047" s="1">
        <v>45296</v>
      </c>
      <c r="B3047" s="1" t="s">
        <v>3097</v>
      </c>
      <c r="C3047" s="1" t="s">
        <v>26</v>
      </c>
      <c r="D3047">
        <f>MONTH(StockData[[#This Row],[DATE]])</f>
        <v>1</v>
      </c>
      <c r="E3047">
        <v>2024</v>
      </c>
      <c r="F3047" t="s">
        <v>27</v>
      </c>
      <c r="G3047" t="str">
        <f>"Q"&amp;ROUNDUP(StockData[[#This Row],[Month Number]]/3,0)</f>
        <v>Q1</v>
      </c>
      <c r="H3047" s="1" t="s">
        <v>3092</v>
      </c>
      <c r="I3047" s="1" t="s">
        <v>3093</v>
      </c>
      <c r="J3047" t="s">
        <v>30</v>
      </c>
      <c r="K3047">
        <v>479.4</v>
      </c>
      <c r="L3047">
        <v>479.4</v>
      </c>
      <c r="M3047">
        <v>472</v>
      </c>
      <c r="N3047">
        <v>476.4</v>
      </c>
      <c r="O3047">
        <v>473.8</v>
      </c>
      <c r="P3047">
        <v>473.95</v>
      </c>
      <c r="Q3047">
        <v>474.98</v>
      </c>
      <c r="R3047">
        <v>9209405</v>
      </c>
      <c r="S3047">
        <v>4374280743.6999998</v>
      </c>
      <c r="T3047">
        <v>191991</v>
      </c>
      <c r="U3047">
        <v>4440737</v>
      </c>
      <c r="V3047">
        <v>48.22</v>
      </c>
      <c r="W3047" s="3">
        <f>StockData[[#This Row],[CLOSE]]-StockData[[#This Row],[PREV. CLOSE]]</f>
        <v>-2.4499999999999886</v>
      </c>
      <c r="X3047" s="2">
        <f>IFERROR((StockData[[#This Row],[CLOSE]]-StockData[[#This Row],[PREV. CLOSE]])/StockData[[#This Row],[PREV. CLOSE]],0)</f>
        <v>-5.1427371956338976E-3</v>
      </c>
      <c r="Y3047" t="str">
        <f>IF(StockData[[#This Row],[Daily Return %]]&gt;0,"Gain",IF(StockData[[#This Row],[Daily Return %]]&lt;0,"Loss","No Change"))</f>
        <v>Loss</v>
      </c>
    </row>
    <row r="3048" spans="1:25" x14ac:dyDescent="0.3">
      <c r="A3048" s="1">
        <v>45299</v>
      </c>
      <c r="B3048" s="1" t="s">
        <v>3098</v>
      </c>
      <c r="C3048" s="1" t="s">
        <v>26</v>
      </c>
      <c r="D3048">
        <f>MONTH(StockData[[#This Row],[DATE]])</f>
        <v>1</v>
      </c>
      <c r="E3048">
        <v>2024</v>
      </c>
      <c r="F3048" t="s">
        <v>27</v>
      </c>
      <c r="G3048" t="str">
        <f>"Q"&amp;ROUNDUP(StockData[[#This Row],[Month Number]]/3,0)</f>
        <v>Q1</v>
      </c>
      <c r="H3048" s="1" t="s">
        <v>3092</v>
      </c>
      <c r="I3048" s="1" t="s">
        <v>3093</v>
      </c>
      <c r="J3048" t="s">
        <v>30</v>
      </c>
      <c r="K3048">
        <v>475</v>
      </c>
      <c r="L3048">
        <v>475.5</v>
      </c>
      <c r="M3048">
        <v>464.55</v>
      </c>
      <c r="N3048">
        <v>473.95</v>
      </c>
      <c r="O3048">
        <v>465.35</v>
      </c>
      <c r="P3048">
        <v>465.5</v>
      </c>
      <c r="Q3048">
        <v>467.76</v>
      </c>
      <c r="R3048">
        <v>8003177</v>
      </c>
      <c r="S3048">
        <v>3743577082</v>
      </c>
      <c r="T3048">
        <v>162793</v>
      </c>
      <c r="U3048">
        <v>4812551</v>
      </c>
      <c r="V3048">
        <v>60.13</v>
      </c>
      <c r="W3048" s="3">
        <f>StockData[[#This Row],[CLOSE]]-StockData[[#This Row],[PREV. CLOSE]]</f>
        <v>-8.4499999999999886</v>
      </c>
      <c r="X3048" s="2">
        <f>IFERROR((StockData[[#This Row],[CLOSE]]-StockData[[#This Row],[PREV. CLOSE]])/StockData[[#This Row],[PREV. CLOSE]],0)</f>
        <v>-1.7828884903470808E-2</v>
      </c>
      <c r="Y3048" t="str">
        <f>IF(StockData[[#This Row],[Daily Return %]]&gt;0,"Gain",IF(StockData[[#This Row],[Daily Return %]]&lt;0,"Loss","No Change"))</f>
        <v>Loss</v>
      </c>
    </row>
    <row r="3049" spans="1:25" x14ac:dyDescent="0.3">
      <c r="A3049" s="1">
        <v>45300</v>
      </c>
      <c r="B3049" s="1" t="s">
        <v>3099</v>
      </c>
      <c r="C3049" s="1" t="s">
        <v>26</v>
      </c>
      <c r="D3049">
        <f>MONTH(StockData[[#This Row],[DATE]])</f>
        <v>1</v>
      </c>
      <c r="E3049">
        <v>2024</v>
      </c>
      <c r="F3049" t="s">
        <v>27</v>
      </c>
      <c r="G3049" t="str">
        <f>"Q"&amp;ROUNDUP(StockData[[#This Row],[Month Number]]/3,0)</f>
        <v>Q1</v>
      </c>
      <c r="H3049" s="1" t="s">
        <v>3092</v>
      </c>
      <c r="I3049" s="1" t="s">
        <v>3093</v>
      </c>
      <c r="J3049" t="s">
        <v>30</v>
      </c>
      <c r="K3049">
        <v>467.5</v>
      </c>
      <c r="L3049">
        <v>469.95</v>
      </c>
      <c r="M3049">
        <v>463.65</v>
      </c>
      <c r="N3049">
        <v>465.5</v>
      </c>
      <c r="O3049">
        <v>464.2</v>
      </c>
      <c r="P3049">
        <v>464.55</v>
      </c>
      <c r="Q3049">
        <v>466.06</v>
      </c>
      <c r="R3049">
        <v>5696780</v>
      </c>
      <c r="S3049">
        <v>2655047091.5999999</v>
      </c>
      <c r="T3049">
        <v>133889</v>
      </c>
      <c r="U3049">
        <v>4027680</v>
      </c>
      <c r="V3049">
        <v>70.7</v>
      </c>
      <c r="W3049" s="3">
        <f>StockData[[#This Row],[CLOSE]]-StockData[[#This Row],[PREV. CLOSE]]</f>
        <v>-0.94999999999998863</v>
      </c>
      <c r="X3049" s="2">
        <f>IFERROR((StockData[[#This Row],[CLOSE]]-StockData[[#This Row],[PREV. CLOSE]])/StockData[[#This Row],[PREV. CLOSE]],0)</f>
        <v>-2.0408163265305877E-3</v>
      </c>
      <c r="Y3049" t="str">
        <f>IF(StockData[[#This Row],[Daily Return %]]&gt;0,"Gain",IF(StockData[[#This Row],[Daily Return %]]&lt;0,"Loss","No Change"))</f>
        <v>Loss</v>
      </c>
    </row>
    <row r="3050" spans="1:25" x14ac:dyDescent="0.3">
      <c r="A3050" s="1">
        <v>45301</v>
      </c>
      <c r="B3050" s="1" t="s">
        <v>3100</v>
      </c>
      <c r="C3050" s="1" t="s">
        <v>26</v>
      </c>
      <c r="D3050">
        <f>MONTH(StockData[[#This Row],[DATE]])</f>
        <v>1</v>
      </c>
      <c r="E3050">
        <v>2024</v>
      </c>
      <c r="F3050" t="s">
        <v>27</v>
      </c>
      <c r="G3050" t="str">
        <f>"Q"&amp;ROUNDUP(StockData[[#This Row],[Month Number]]/3,0)</f>
        <v>Q1</v>
      </c>
      <c r="H3050" s="1" t="s">
        <v>3092</v>
      </c>
      <c r="I3050" s="1" t="s">
        <v>3093</v>
      </c>
      <c r="J3050" t="s">
        <v>30</v>
      </c>
      <c r="K3050">
        <v>464.55</v>
      </c>
      <c r="L3050">
        <v>466.75</v>
      </c>
      <c r="M3050">
        <v>460.05</v>
      </c>
      <c r="N3050">
        <v>464.55</v>
      </c>
      <c r="O3050">
        <v>463.5</v>
      </c>
      <c r="P3050">
        <v>463.3</v>
      </c>
      <c r="Q3050">
        <v>462.07</v>
      </c>
      <c r="R3050">
        <v>5896123</v>
      </c>
      <c r="S3050">
        <v>2724412894.1500001</v>
      </c>
      <c r="T3050">
        <v>113576</v>
      </c>
      <c r="U3050">
        <v>3740583</v>
      </c>
      <c r="V3050">
        <v>63.44</v>
      </c>
      <c r="W3050" s="3">
        <f>StockData[[#This Row],[CLOSE]]-StockData[[#This Row],[PREV. CLOSE]]</f>
        <v>-1.25</v>
      </c>
      <c r="X3050" s="2">
        <f>IFERROR((StockData[[#This Row],[CLOSE]]-StockData[[#This Row],[PREV. CLOSE]])/StockData[[#This Row],[PREV. CLOSE]],0)</f>
        <v>-2.6907760198041112E-3</v>
      </c>
      <c r="Y3050" t="str">
        <f>IF(StockData[[#This Row],[Daily Return %]]&gt;0,"Gain",IF(StockData[[#This Row],[Daily Return %]]&lt;0,"Loss","No Change"))</f>
        <v>Loss</v>
      </c>
    </row>
    <row r="3051" spans="1:25" x14ac:dyDescent="0.3">
      <c r="A3051" s="1">
        <v>45302</v>
      </c>
      <c r="B3051" s="1" t="s">
        <v>3101</v>
      </c>
      <c r="C3051" s="1" t="s">
        <v>26</v>
      </c>
      <c r="D3051">
        <f>MONTH(StockData[[#This Row],[DATE]])</f>
        <v>1</v>
      </c>
      <c r="E3051">
        <v>2024</v>
      </c>
      <c r="F3051" t="s">
        <v>27</v>
      </c>
      <c r="G3051" t="str">
        <f>"Q"&amp;ROUNDUP(StockData[[#This Row],[Month Number]]/3,0)</f>
        <v>Q1</v>
      </c>
      <c r="H3051" s="1" t="s">
        <v>3092</v>
      </c>
      <c r="I3051" s="1" t="s">
        <v>3093</v>
      </c>
      <c r="J3051" t="s">
        <v>30</v>
      </c>
      <c r="K3051">
        <v>464.1</v>
      </c>
      <c r="L3051">
        <v>466.55</v>
      </c>
      <c r="M3051">
        <v>461.1</v>
      </c>
      <c r="N3051">
        <v>463.3</v>
      </c>
      <c r="O3051">
        <v>463.25</v>
      </c>
      <c r="P3051">
        <v>462.65</v>
      </c>
      <c r="Q3051">
        <v>463.35</v>
      </c>
      <c r="R3051">
        <v>6534775</v>
      </c>
      <c r="S3051">
        <v>3027885522.1999998</v>
      </c>
      <c r="T3051">
        <v>128488</v>
      </c>
      <c r="U3051">
        <v>4215285</v>
      </c>
      <c r="V3051">
        <v>64.510000000000005</v>
      </c>
      <c r="W3051" s="3">
        <f>StockData[[#This Row],[CLOSE]]-StockData[[#This Row],[PREV. CLOSE]]</f>
        <v>-0.65000000000003411</v>
      </c>
      <c r="X3051" s="2">
        <f>IFERROR((StockData[[#This Row],[CLOSE]]-StockData[[#This Row],[PREV. CLOSE]])/StockData[[#This Row],[PREV. CLOSE]],0)</f>
        <v>-1.4029786315563006E-3</v>
      </c>
      <c r="Y3051" t="str">
        <f>IF(StockData[[#This Row],[Daily Return %]]&gt;0,"Gain",IF(StockData[[#This Row],[Daily Return %]]&lt;0,"Loss","No Change"))</f>
        <v>Loss</v>
      </c>
    </row>
    <row r="3052" spans="1:25" x14ac:dyDescent="0.3">
      <c r="A3052" s="1">
        <v>45303</v>
      </c>
      <c r="B3052" s="1" t="s">
        <v>3102</v>
      </c>
      <c r="C3052" s="1" t="s">
        <v>26</v>
      </c>
      <c r="D3052">
        <f>MONTH(StockData[[#This Row],[DATE]])</f>
        <v>1</v>
      </c>
      <c r="E3052">
        <v>2024</v>
      </c>
      <c r="F3052" t="s">
        <v>27</v>
      </c>
      <c r="G3052" t="str">
        <f>"Q"&amp;ROUNDUP(StockData[[#This Row],[Month Number]]/3,0)</f>
        <v>Q1</v>
      </c>
      <c r="H3052" s="1" t="s">
        <v>3092</v>
      </c>
      <c r="I3052" s="1" t="s">
        <v>3093</v>
      </c>
      <c r="J3052" t="s">
        <v>30</v>
      </c>
      <c r="K3052">
        <v>463.25</v>
      </c>
      <c r="L3052">
        <v>467.7</v>
      </c>
      <c r="M3052">
        <v>460.35</v>
      </c>
      <c r="N3052">
        <v>462.65</v>
      </c>
      <c r="O3052">
        <v>467.4</v>
      </c>
      <c r="P3052">
        <v>466.7</v>
      </c>
      <c r="Q3052">
        <v>464.54</v>
      </c>
      <c r="R3052">
        <v>9354326</v>
      </c>
      <c r="S3052">
        <v>4345496069.8999996</v>
      </c>
      <c r="T3052">
        <v>151600</v>
      </c>
      <c r="U3052">
        <v>4822834</v>
      </c>
      <c r="V3052">
        <v>51.56</v>
      </c>
      <c r="W3052" s="3">
        <f>StockData[[#This Row],[CLOSE]]-StockData[[#This Row],[PREV. CLOSE]]</f>
        <v>4.0500000000000114</v>
      </c>
      <c r="X3052" s="2">
        <f>IFERROR((StockData[[#This Row],[CLOSE]]-StockData[[#This Row],[PREV. CLOSE]])/StockData[[#This Row],[PREV. CLOSE]],0)</f>
        <v>8.7539176483302956E-3</v>
      </c>
      <c r="Y3052" t="str">
        <f>IF(StockData[[#This Row],[Daily Return %]]&gt;0,"Gain",IF(StockData[[#This Row],[Daily Return %]]&lt;0,"Loss","No Change"))</f>
        <v>Gain</v>
      </c>
    </row>
    <row r="3053" spans="1:25" x14ac:dyDescent="0.3">
      <c r="A3053" s="1">
        <v>45306</v>
      </c>
      <c r="B3053" s="1" t="s">
        <v>3103</v>
      </c>
      <c r="C3053" s="1" t="s">
        <v>26</v>
      </c>
      <c r="D3053">
        <f>MONTH(StockData[[#This Row],[DATE]])</f>
        <v>1</v>
      </c>
      <c r="E3053">
        <v>2024</v>
      </c>
      <c r="F3053" t="s">
        <v>27</v>
      </c>
      <c r="G3053" t="str">
        <f>"Q"&amp;ROUNDUP(StockData[[#This Row],[Month Number]]/3,0)</f>
        <v>Q1</v>
      </c>
      <c r="H3053" s="1" t="s">
        <v>3092</v>
      </c>
      <c r="I3053" s="1" t="s">
        <v>3093</v>
      </c>
      <c r="J3053" t="s">
        <v>30</v>
      </c>
      <c r="K3053">
        <v>470</v>
      </c>
      <c r="L3053">
        <v>470.5</v>
      </c>
      <c r="M3053">
        <v>466.1</v>
      </c>
      <c r="N3053">
        <v>466.7</v>
      </c>
      <c r="O3053">
        <v>467.55</v>
      </c>
      <c r="P3053">
        <v>467.6</v>
      </c>
      <c r="Q3053">
        <v>467.74</v>
      </c>
      <c r="R3053">
        <v>6902156</v>
      </c>
      <c r="S3053">
        <v>3228425376.5500002</v>
      </c>
      <c r="T3053">
        <v>141310</v>
      </c>
      <c r="U3053">
        <v>4611432</v>
      </c>
      <c r="V3053">
        <v>66.81</v>
      </c>
      <c r="W3053" s="3">
        <f>StockData[[#This Row],[CLOSE]]-StockData[[#This Row],[PREV. CLOSE]]</f>
        <v>0.90000000000003411</v>
      </c>
      <c r="X3053" s="2">
        <f>IFERROR((StockData[[#This Row],[CLOSE]]-StockData[[#This Row],[PREV. CLOSE]])/StockData[[#This Row],[PREV. CLOSE]],0)</f>
        <v>1.9284336833084084E-3</v>
      </c>
      <c r="Y3053" t="str">
        <f>IF(StockData[[#This Row],[Daily Return %]]&gt;0,"Gain",IF(StockData[[#This Row],[Daily Return %]]&lt;0,"Loss","No Change"))</f>
        <v>Gain</v>
      </c>
    </row>
    <row r="3054" spans="1:25" x14ac:dyDescent="0.3">
      <c r="A3054" s="1">
        <v>45307</v>
      </c>
      <c r="B3054" s="1" t="s">
        <v>3104</v>
      </c>
      <c r="C3054" s="1" t="s">
        <v>26</v>
      </c>
      <c r="D3054">
        <f>MONTH(StockData[[#This Row],[DATE]])</f>
        <v>1</v>
      </c>
      <c r="E3054">
        <v>2024</v>
      </c>
      <c r="F3054" t="s">
        <v>27</v>
      </c>
      <c r="G3054" t="str">
        <f>"Q"&amp;ROUNDUP(StockData[[#This Row],[Month Number]]/3,0)</f>
        <v>Q1</v>
      </c>
      <c r="H3054" s="1" t="s">
        <v>3092</v>
      </c>
      <c r="I3054" s="1" t="s">
        <v>3093</v>
      </c>
      <c r="J3054" t="s">
        <v>30</v>
      </c>
      <c r="K3054">
        <v>467.8</v>
      </c>
      <c r="L3054">
        <v>475</v>
      </c>
      <c r="M3054">
        <v>464.25</v>
      </c>
      <c r="N3054">
        <v>467.6</v>
      </c>
      <c r="O3054">
        <v>475</v>
      </c>
      <c r="P3054">
        <v>472.3</v>
      </c>
      <c r="Q3054">
        <v>469.28</v>
      </c>
      <c r="R3054">
        <v>12066347</v>
      </c>
      <c r="S3054">
        <v>5662477326.3500004</v>
      </c>
      <c r="T3054">
        <v>181194</v>
      </c>
      <c r="U3054">
        <v>6879661</v>
      </c>
      <c r="V3054">
        <v>57.02</v>
      </c>
      <c r="W3054" s="3">
        <f>StockData[[#This Row],[CLOSE]]-StockData[[#This Row],[PREV. CLOSE]]</f>
        <v>4.6999999999999886</v>
      </c>
      <c r="X3054" s="2">
        <f>IFERROR((StockData[[#This Row],[CLOSE]]-StockData[[#This Row],[PREV. CLOSE]])/StockData[[#This Row],[PREV. CLOSE]],0)</f>
        <v>1.0051325919589368E-2</v>
      </c>
      <c r="Y3054" t="str">
        <f>IF(StockData[[#This Row],[Daily Return %]]&gt;0,"Gain",IF(StockData[[#This Row],[Daily Return %]]&lt;0,"Loss","No Change"))</f>
        <v>Gain</v>
      </c>
    </row>
    <row r="3055" spans="1:25" x14ac:dyDescent="0.3">
      <c r="A3055" s="1">
        <v>45308</v>
      </c>
      <c r="B3055" s="1" t="s">
        <v>3105</v>
      </c>
      <c r="C3055" s="1" t="s">
        <v>26</v>
      </c>
      <c r="D3055">
        <f>MONTH(StockData[[#This Row],[DATE]])</f>
        <v>1</v>
      </c>
      <c r="E3055">
        <v>2024</v>
      </c>
      <c r="F3055" t="s">
        <v>27</v>
      </c>
      <c r="G3055" t="str">
        <f>"Q"&amp;ROUNDUP(StockData[[#This Row],[Month Number]]/3,0)</f>
        <v>Q1</v>
      </c>
      <c r="H3055" s="1" t="s">
        <v>3092</v>
      </c>
      <c r="I3055" s="1" t="s">
        <v>3093</v>
      </c>
      <c r="J3055" t="s">
        <v>30</v>
      </c>
      <c r="K3055">
        <v>471.4</v>
      </c>
      <c r="L3055">
        <v>477</v>
      </c>
      <c r="M3055">
        <v>465.2</v>
      </c>
      <c r="N3055">
        <v>472.3</v>
      </c>
      <c r="O3055">
        <v>467.3</v>
      </c>
      <c r="P3055">
        <v>466.6</v>
      </c>
      <c r="Q3055">
        <v>470.02</v>
      </c>
      <c r="R3055">
        <v>11108698</v>
      </c>
      <c r="S3055">
        <v>5221322440.8500004</v>
      </c>
      <c r="T3055">
        <v>163870</v>
      </c>
      <c r="U3055">
        <v>6151281</v>
      </c>
      <c r="V3055">
        <v>55.37</v>
      </c>
      <c r="W3055" s="3">
        <f>StockData[[#This Row],[CLOSE]]-StockData[[#This Row],[PREV. CLOSE]]</f>
        <v>-5.6999999999999886</v>
      </c>
      <c r="X3055" s="2">
        <f>IFERROR((StockData[[#This Row],[CLOSE]]-StockData[[#This Row],[PREV. CLOSE]])/StockData[[#This Row],[PREV. CLOSE]],0)</f>
        <v>-1.2068600465805608E-2</v>
      </c>
      <c r="Y3055" t="str">
        <f>IF(StockData[[#This Row],[Daily Return %]]&gt;0,"Gain",IF(StockData[[#This Row],[Daily Return %]]&lt;0,"Loss","No Change"))</f>
        <v>Loss</v>
      </c>
    </row>
    <row r="3056" spans="1:25" x14ac:dyDescent="0.3">
      <c r="A3056" s="1">
        <v>45309</v>
      </c>
      <c r="B3056" s="1" t="s">
        <v>3106</v>
      </c>
      <c r="C3056" s="1" t="s">
        <v>26</v>
      </c>
      <c r="D3056">
        <f>MONTH(StockData[[#This Row],[DATE]])</f>
        <v>1</v>
      </c>
      <c r="E3056">
        <v>2024</v>
      </c>
      <c r="F3056" t="s">
        <v>27</v>
      </c>
      <c r="G3056" t="str">
        <f>"Q"&amp;ROUNDUP(StockData[[#This Row],[Month Number]]/3,0)</f>
        <v>Q1</v>
      </c>
      <c r="H3056" s="1" t="s">
        <v>3092</v>
      </c>
      <c r="I3056" s="1" t="s">
        <v>3093</v>
      </c>
      <c r="J3056" t="s">
        <v>30</v>
      </c>
      <c r="K3056">
        <v>465.25</v>
      </c>
      <c r="L3056">
        <v>467.85</v>
      </c>
      <c r="M3056">
        <v>454.55</v>
      </c>
      <c r="N3056">
        <v>466.6</v>
      </c>
      <c r="O3056">
        <v>466.45</v>
      </c>
      <c r="P3056">
        <v>465.5</v>
      </c>
      <c r="Q3056">
        <v>463.82</v>
      </c>
      <c r="R3056">
        <v>9143784</v>
      </c>
      <c r="S3056">
        <v>4241036943.75</v>
      </c>
      <c r="T3056">
        <v>162645</v>
      </c>
      <c r="U3056">
        <v>4553128</v>
      </c>
      <c r="V3056">
        <v>49.79</v>
      </c>
      <c r="W3056" s="3">
        <f>StockData[[#This Row],[CLOSE]]-StockData[[#This Row],[PREV. CLOSE]]</f>
        <v>-1.1000000000000227</v>
      </c>
      <c r="X3056" s="2">
        <f>IFERROR((StockData[[#This Row],[CLOSE]]-StockData[[#This Row],[PREV. CLOSE]])/StockData[[#This Row],[PREV. CLOSE]],0)</f>
        <v>-2.3574796399486128E-3</v>
      </c>
      <c r="Y3056" t="str">
        <f>IF(StockData[[#This Row],[Daily Return %]]&gt;0,"Gain",IF(StockData[[#This Row],[Daily Return %]]&lt;0,"Loss","No Change"))</f>
        <v>Loss</v>
      </c>
    </row>
    <row r="3057" spans="1:25" x14ac:dyDescent="0.3">
      <c r="A3057" s="1">
        <v>45310</v>
      </c>
      <c r="B3057" s="1" t="s">
        <v>3107</v>
      </c>
      <c r="C3057" s="1" t="s">
        <v>26</v>
      </c>
      <c r="D3057">
        <f>MONTH(StockData[[#This Row],[DATE]])</f>
        <v>1</v>
      </c>
      <c r="E3057">
        <v>2024</v>
      </c>
      <c r="F3057" t="s">
        <v>27</v>
      </c>
      <c r="G3057" t="str">
        <f>"Q"&amp;ROUNDUP(StockData[[#This Row],[Month Number]]/3,0)</f>
        <v>Q1</v>
      </c>
      <c r="H3057" s="1" t="s">
        <v>3092</v>
      </c>
      <c r="I3057" s="1" t="s">
        <v>3093</v>
      </c>
      <c r="J3057" t="s">
        <v>30</v>
      </c>
      <c r="K3057">
        <v>468.55</v>
      </c>
      <c r="L3057">
        <v>473</v>
      </c>
      <c r="M3057">
        <v>466.4</v>
      </c>
      <c r="N3057">
        <v>465.5</v>
      </c>
      <c r="O3057">
        <v>472</v>
      </c>
      <c r="P3057">
        <v>471.5</v>
      </c>
      <c r="Q3057">
        <v>470.66</v>
      </c>
      <c r="R3057">
        <v>12203322</v>
      </c>
      <c r="S3057">
        <v>5743598363.6000004</v>
      </c>
      <c r="T3057">
        <v>140093</v>
      </c>
      <c r="U3057">
        <v>7637837</v>
      </c>
      <c r="V3057">
        <v>62.59</v>
      </c>
      <c r="W3057" s="3">
        <f>StockData[[#This Row],[CLOSE]]-StockData[[#This Row],[PREV. CLOSE]]</f>
        <v>6</v>
      </c>
      <c r="X3057" s="2">
        <f>IFERROR((StockData[[#This Row],[CLOSE]]-StockData[[#This Row],[PREV. CLOSE]])/StockData[[#This Row],[PREV. CLOSE]],0)</f>
        <v>1.288936627282492E-2</v>
      </c>
      <c r="Y3057" t="str">
        <f>IF(StockData[[#This Row],[Daily Return %]]&gt;0,"Gain",IF(StockData[[#This Row],[Daily Return %]]&lt;0,"Loss","No Change"))</f>
        <v>Gain</v>
      </c>
    </row>
    <row r="3058" spans="1:25" x14ac:dyDescent="0.3">
      <c r="A3058" s="1">
        <v>45311</v>
      </c>
      <c r="B3058" s="1" t="s">
        <v>3108</v>
      </c>
      <c r="C3058" s="1" t="s">
        <v>26</v>
      </c>
      <c r="D3058">
        <f>MONTH(StockData[[#This Row],[DATE]])</f>
        <v>1</v>
      </c>
      <c r="E3058">
        <v>2024</v>
      </c>
      <c r="F3058" t="s">
        <v>27</v>
      </c>
      <c r="G3058" t="str">
        <f>"Q"&amp;ROUNDUP(StockData[[#This Row],[Month Number]]/3,0)</f>
        <v>Q1</v>
      </c>
      <c r="H3058" s="1" t="s">
        <v>3092</v>
      </c>
      <c r="I3058" s="1" t="s">
        <v>3093</v>
      </c>
      <c r="J3058" t="s">
        <v>30</v>
      </c>
      <c r="K3058">
        <v>473.4</v>
      </c>
      <c r="L3058">
        <v>475</v>
      </c>
      <c r="M3058">
        <v>468</v>
      </c>
      <c r="N3058">
        <v>471.5</v>
      </c>
      <c r="O3058">
        <v>468.3</v>
      </c>
      <c r="P3058">
        <v>468.4</v>
      </c>
      <c r="Q3058">
        <v>471.38</v>
      </c>
      <c r="R3058">
        <v>3296407</v>
      </c>
      <c r="S3058">
        <v>1553845356.45</v>
      </c>
      <c r="T3058">
        <v>53837</v>
      </c>
      <c r="U3058">
        <v>1641737</v>
      </c>
      <c r="V3058">
        <v>49.8</v>
      </c>
      <c r="W3058" s="3">
        <f>StockData[[#This Row],[CLOSE]]-StockData[[#This Row],[PREV. CLOSE]]</f>
        <v>-3.1000000000000227</v>
      </c>
      <c r="X3058" s="2">
        <f>IFERROR((StockData[[#This Row],[CLOSE]]-StockData[[#This Row],[PREV. CLOSE]])/StockData[[#This Row],[PREV. CLOSE]],0)</f>
        <v>-6.574761399787959E-3</v>
      </c>
      <c r="Y3058" t="str">
        <f>IF(StockData[[#This Row],[Daily Return %]]&gt;0,"Gain",IF(StockData[[#This Row],[Daily Return %]]&lt;0,"Loss","No Change"))</f>
        <v>Loss</v>
      </c>
    </row>
    <row r="3059" spans="1:25" x14ac:dyDescent="0.3">
      <c r="A3059" s="1">
        <v>45314</v>
      </c>
      <c r="B3059" s="1" t="s">
        <v>3109</v>
      </c>
      <c r="C3059" s="1" t="s">
        <v>26</v>
      </c>
      <c r="D3059">
        <f>MONTH(StockData[[#This Row],[DATE]])</f>
        <v>1</v>
      </c>
      <c r="E3059">
        <v>2024</v>
      </c>
      <c r="F3059" t="s">
        <v>27</v>
      </c>
      <c r="G3059" t="str">
        <f>"Q"&amp;ROUNDUP(StockData[[#This Row],[Month Number]]/3,0)</f>
        <v>Q1</v>
      </c>
      <c r="H3059" s="1" t="s">
        <v>3092</v>
      </c>
      <c r="I3059" s="1" t="s">
        <v>3093</v>
      </c>
      <c r="J3059" t="s">
        <v>30</v>
      </c>
      <c r="K3059">
        <v>473.75</v>
      </c>
      <c r="L3059">
        <v>473.75</v>
      </c>
      <c r="M3059">
        <v>456.4</v>
      </c>
      <c r="N3059">
        <v>468.4</v>
      </c>
      <c r="O3059">
        <v>459.85</v>
      </c>
      <c r="P3059">
        <v>459.3</v>
      </c>
      <c r="Q3059">
        <v>465.33</v>
      </c>
      <c r="R3059">
        <v>8404513</v>
      </c>
      <c r="S3059">
        <v>3910881933.9000001</v>
      </c>
      <c r="T3059">
        <v>174187</v>
      </c>
      <c r="U3059">
        <v>4851770</v>
      </c>
      <c r="V3059">
        <v>57.73</v>
      </c>
      <c r="W3059" s="3">
        <f>StockData[[#This Row],[CLOSE]]-StockData[[#This Row],[PREV. CLOSE]]</f>
        <v>-9.0999999999999659</v>
      </c>
      <c r="X3059" s="2">
        <f>IFERROR((StockData[[#This Row],[CLOSE]]-StockData[[#This Row],[PREV. CLOSE]])/StockData[[#This Row],[PREV. CLOSE]],0)</f>
        <v>-1.9427839453458509E-2</v>
      </c>
      <c r="Y3059" t="str">
        <f>IF(StockData[[#This Row],[Daily Return %]]&gt;0,"Gain",IF(StockData[[#This Row],[Daily Return %]]&lt;0,"Loss","No Change"))</f>
        <v>Loss</v>
      </c>
    </row>
    <row r="3060" spans="1:25" x14ac:dyDescent="0.3">
      <c r="A3060" s="1">
        <v>45315</v>
      </c>
      <c r="B3060" s="1" t="s">
        <v>3110</v>
      </c>
      <c r="C3060" s="1" t="s">
        <v>26</v>
      </c>
      <c r="D3060">
        <f>MONTH(StockData[[#This Row],[DATE]])</f>
        <v>1</v>
      </c>
      <c r="E3060">
        <v>2024</v>
      </c>
      <c r="F3060" t="s">
        <v>27</v>
      </c>
      <c r="G3060" t="str">
        <f>"Q"&amp;ROUNDUP(StockData[[#This Row],[Month Number]]/3,0)</f>
        <v>Q1</v>
      </c>
      <c r="H3060" s="1" t="s">
        <v>3092</v>
      </c>
      <c r="I3060" s="1" t="s">
        <v>3093</v>
      </c>
      <c r="J3060" t="s">
        <v>30</v>
      </c>
      <c r="K3060">
        <v>460.1</v>
      </c>
      <c r="L3060">
        <v>467.4</v>
      </c>
      <c r="M3060">
        <v>458.1</v>
      </c>
      <c r="N3060">
        <v>459.3</v>
      </c>
      <c r="O3060">
        <v>461.8</v>
      </c>
      <c r="P3060">
        <v>463.6</v>
      </c>
      <c r="Q3060">
        <v>461.87</v>
      </c>
      <c r="R3060">
        <v>21626183</v>
      </c>
      <c r="S3060">
        <v>9988404501</v>
      </c>
      <c r="T3060">
        <v>182598</v>
      </c>
      <c r="U3060">
        <v>14016786</v>
      </c>
      <c r="V3060">
        <v>64.81</v>
      </c>
      <c r="W3060" s="3">
        <f>StockData[[#This Row],[CLOSE]]-StockData[[#This Row],[PREV. CLOSE]]</f>
        <v>4.3000000000000114</v>
      </c>
      <c r="X3060" s="2">
        <f>IFERROR((StockData[[#This Row],[CLOSE]]-StockData[[#This Row],[PREV. CLOSE]])/StockData[[#This Row],[PREV. CLOSE]],0)</f>
        <v>9.3620727193555655E-3</v>
      </c>
      <c r="Y3060" t="str">
        <f>IF(StockData[[#This Row],[Daily Return %]]&gt;0,"Gain",IF(StockData[[#This Row],[Daily Return %]]&lt;0,"Loss","No Change"))</f>
        <v>Gain</v>
      </c>
    </row>
    <row r="3061" spans="1:25" x14ac:dyDescent="0.3">
      <c r="A3061" s="1">
        <v>45316</v>
      </c>
      <c r="B3061" s="1" t="s">
        <v>3111</v>
      </c>
      <c r="C3061" s="1" t="s">
        <v>26</v>
      </c>
      <c r="D3061">
        <f>MONTH(StockData[[#This Row],[DATE]])</f>
        <v>1</v>
      </c>
      <c r="E3061">
        <v>2024</v>
      </c>
      <c r="F3061" t="s">
        <v>27</v>
      </c>
      <c r="G3061" t="str">
        <f>"Q"&amp;ROUNDUP(StockData[[#This Row],[Month Number]]/3,0)</f>
        <v>Q1</v>
      </c>
      <c r="H3061" s="1" t="s">
        <v>3092</v>
      </c>
      <c r="I3061" s="1" t="s">
        <v>3093</v>
      </c>
      <c r="J3061" t="s">
        <v>30</v>
      </c>
      <c r="K3061">
        <v>463.55</v>
      </c>
      <c r="L3061">
        <v>464.95</v>
      </c>
      <c r="M3061">
        <v>452.1</v>
      </c>
      <c r="N3061">
        <v>463.6</v>
      </c>
      <c r="O3061">
        <v>457.5</v>
      </c>
      <c r="P3061">
        <v>455.65</v>
      </c>
      <c r="Q3061">
        <v>456.11</v>
      </c>
      <c r="R3061">
        <v>19677700</v>
      </c>
      <c r="S3061">
        <v>8975118150.0499992</v>
      </c>
      <c r="T3061">
        <v>206935</v>
      </c>
      <c r="U3061">
        <v>11234403</v>
      </c>
      <c r="V3061">
        <v>57.09</v>
      </c>
      <c r="W3061" s="3">
        <f>StockData[[#This Row],[CLOSE]]-StockData[[#This Row],[PREV. CLOSE]]</f>
        <v>-7.9500000000000455</v>
      </c>
      <c r="X3061" s="2">
        <f>IFERROR((StockData[[#This Row],[CLOSE]]-StockData[[#This Row],[PREV. CLOSE]])/StockData[[#This Row],[PREV. CLOSE]],0)</f>
        <v>-1.7148403796376284E-2</v>
      </c>
      <c r="Y3061" t="str">
        <f>IF(StockData[[#This Row],[Daily Return %]]&gt;0,"Gain",IF(StockData[[#This Row],[Daily Return %]]&lt;0,"Loss","No Change"))</f>
        <v>Loss</v>
      </c>
    </row>
    <row r="3062" spans="1:25" x14ac:dyDescent="0.3">
      <c r="A3062" s="1">
        <v>45320</v>
      </c>
      <c r="B3062" s="1" t="s">
        <v>3112</v>
      </c>
      <c r="C3062" s="1" t="s">
        <v>26</v>
      </c>
      <c r="D3062">
        <f>MONTH(StockData[[#This Row],[DATE]])</f>
        <v>1</v>
      </c>
      <c r="E3062">
        <v>2024</v>
      </c>
      <c r="F3062" t="s">
        <v>27</v>
      </c>
      <c r="G3062" t="str">
        <f>"Q"&amp;ROUNDUP(StockData[[#This Row],[Month Number]]/3,0)</f>
        <v>Q1</v>
      </c>
      <c r="H3062" s="1" t="s">
        <v>3092</v>
      </c>
      <c r="I3062" s="1" t="s">
        <v>3093</v>
      </c>
      <c r="J3062" t="s">
        <v>30</v>
      </c>
      <c r="K3062">
        <v>455.9</v>
      </c>
      <c r="L3062">
        <v>457.25</v>
      </c>
      <c r="M3062">
        <v>447.5</v>
      </c>
      <c r="N3062">
        <v>455.65</v>
      </c>
      <c r="O3062">
        <v>448.7</v>
      </c>
      <c r="P3062">
        <v>449.8</v>
      </c>
      <c r="Q3062">
        <v>452.63</v>
      </c>
      <c r="R3062">
        <v>17869152</v>
      </c>
      <c r="S3062">
        <v>8088099555.1000004</v>
      </c>
      <c r="T3062">
        <v>253582</v>
      </c>
      <c r="U3062">
        <v>12933058</v>
      </c>
      <c r="V3062">
        <v>72.38</v>
      </c>
      <c r="W3062" s="3">
        <f>StockData[[#This Row],[CLOSE]]-StockData[[#This Row],[PREV. CLOSE]]</f>
        <v>-5.8499999999999659</v>
      </c>
      <c r="X3062" s="2">
        <f>IFERROR((StockData[[#This Row],[CLOSE]]-StockData[[#This Row],[PREV. CLOSE]])/StockData[[#This Row],[PREV. CLOSE]],0)</f>
        <v>-1.2838801711840153E-2</v>
      </c>
      <c r="Y3062" t="str">
        <f>IF(StockData[[#This Row],[Daily Return %]]&gt;0,"Gain",IF(StockData[[#This Row],[Daily Return %]]&lt;0,"Loss","No Change"))</f>
        <v>Loss</v>
      </c>
    </row>
    <row r="3063" spans="1:25" x14ac:dyDescent="0.3">
      <c r="A3063" s="1">
        <v>45321</v>
      </c>
      <c r="B3063" s="1" t="s">
        <v>3113</v>
      </c>
      <c r="C3063" s="1" t="s">
        <v>26</v>
      </c>
      <c r="D3063">
        <f>MONTH(StockData[[#This Row],[DATE]])</f>
        <v>1</v>
      </c>
      <c r="E3063">
        <v>2024</v>
      </c>
      <c r="F3063" t="s">
        <v>27</v>
      </c>
      <c r="G3063" t="str">
        <f>"Q"&amp;ROUNDUP(StockData[[#This Row],[Month Number]]/3,0)</f>
        <v>Q1</v>
      </c>
      <c r="H3063" s="1" t="s">
        <v>3092</v>
      </c>
      <c r="I3063" s="1" t="s">
        <v>3093</v>
      </c>
      <c r="J3063" t="s">
        <v>30</v>
      </c>
      <c r="K3063">
        <v>447</v>
      </c>
      <c r="L3063">
        <v>453.7</v>
      </c>
      <c r="M3063">
        <v>437.4</v>
      </c>
      <c r="N3063">
        <v>449.8</v>
      </c>
      <c r="O3063">
        <v>438.25</v>
      </c>
      <c r="P3063">
        <v>438.05</v>
      </c>
      <c r="Q3063">
        <v>442.5</v>
      </c>
      <c r="R3063">
        <v>43514448</v>
      </c>
      <c r="S3063">
        <v>19255117086.650002</v>
      </c>
      <c r="T3063">
        <v>699940</v>
      </c>
      <c r="U3063">
        <v>28747175</v>
      </c>
      <c r="V3063">
        <v>66.06</v>
      </c>
      <c r="W3063" s="3">
        <f>StockData[[#This Row],[CLOSE]]-StockData[[#This Row],[PREV. CLOSE]]</f>
        <v>-11.75</v>
      </c>
      <c r="X3063" s="2">
        <f>IFERROR((StockData[[#This Row],[CLOSE]]-StockData[[#This Row],[PREV. CLOSE]])/StockData[[#This Row],[PREV. CLOSE]],0)</f>
        <v>-2.6122721209426412E-2</v>
      </c>
      <c r="Y3063" t="str">
        <f>IF(StockData[[#This Row],[Daily Return %]]&gt;0,"Gain",IF(StockData[[#This Row],[Daily Return %]]&lt;0,"Loss","No Change"))</f>
        <v>Loss</v>
      </c>
    </row>
    <row r="3064" spans="1:25" x14ac:dyDescent="0.3">
      <c r="A3064" s="1">
        <v>45322</v>
      </c>
      <c r="B3064" s="1" t="s">
        <v>3114</v>
      </c>
      <c r="C3064" s="1" t="s">
        <v>26</v>
      </c>
      <c r="D3064">
        <f>MONTH(StockData[[#This Row],[DATE]])</f>
        <v>1</v>
      </c>
      <c r="E3064">
        <v>2024</v>
      </c>
      <c r="F3064" t="s">
        <v>27</v>
      </c>
      <c r="G3064" t="str">
        <f>"Q"&amp;ROUNDUP(StockData[[#This Row],[Month Number]]/3,0)</f>
        <v>Q1</v>
      </c>
      <c r="H3064" s="1" t="s">
        <v>3092</v>
      </c>
      <c r="I3064" s="1" t="s">
        <v>3093</v>
      </c>
      <c r="J3064" t="s">
        <v>30</v>
      </c>
      <c r="K3064">
        <v>440</v>
      </c>
      <c r="L3064">
        <v>442.5</v>
      </c>
      <c r="M3064">
        <v>438.7</v>
      </c>
      <c r="N3064">
        <v>438.05</v>
      </c>
      <c r="O3064">
        <v>441.75</v>
      </c>
      <c r="P3064">
        <v>441.55</v>
      </c>
      <c r="Q3064">
        <v>440.69</v>
      </c>
      <c r="R3064">
        <v>19882944</v>
      </c>
      <c r="S3064">
        <v>8762279321.8500004</v>
      </c>
      <c r="T3064">
        <v>240053</v>
      </c>
      <c r="U3064">
        <v>15411890</v>
      </c>
      <c r="V3064">
        <v>77.510000000000005</v>
      </c>
      <c r="W3064" s="3">
        <f>StockData[[#This Row],[CLOSE]]-StockData[[#This Row],[PREV. CLOSE]]</f>
        <v>3.5</v>
      </c>
      <c r="X3064" s="2">
        <f>IFERROR((StockData[[#This Row],[CLOSE]]-StockData[[#This Row],[PREV. CLOSE]])/StockData[[#This Row],[PREV. CLOSE]],0)</f>
        <v>7.9899554845337291E-3</v>
      </c>
      <c r="Y3064" t="str">
        <f>IF(StockData[[#This Row],[Daily Return %]]&gt;0,"Gain",IF(StockData[[#This Row],[Daily Return %]]&lt;0,"Loss","No Change"))</f>
        <v>Gain</v>
      </c>
    </row>
    <row r="3065" spans="1:25" x14ac:dyDescent="0.3">
      <c r="A3065" s="1">
        <v>45323</v>
      </c>
      <c r="B3065" s="1" t="s">
        <v>3115</v>
      </c>
      <c r="C3065" s="1" t="s">
        <v>54</v>
      </c>
      <c r="D3065">
        <f>MONTH(StockData[[#This Row],[DATE]])</f>
        <v>2</v>
      </c>
      <c r="E3065">
        <v>2024</v>
      </c>
      <c r="F3065" t="s">
        <v>27</v>
      </c>
      <c r="G3065" t="str">
        <f>"Q"&amp;ROUNDUP(StockData[[#This Row],[Month Number]]/3,0)</f>
        <v>Q1</v>
      </c>
      <c r="H3065" s="1" t="s">
        <v>3092</v>
      </c>
      <c r="I3065" s="1" t="s">
        <v>3093</v>
      </c>
      <c r="J3065" t="s">
        <v>30</v>
      </c>
      <c r="K3065">
        <v>442</v>
      </c>
      <c r="L3065">
        <v>447.75</v>
      </c>
      <c r="M3065">
        <v>439.3</v>
      </c>
      <c r="N3065">
        <v>441.55</v>
      </c>
      <c r="O3065">
        <v>442.4</v>
      </c>
      <c r="P3065">
        <v>442.9</v>
      </c>
      <c r="Q3065">
        <v>443.51</v>
      </c>
      <c r="R3065">
        <v>19165409</v>
      </c>
      <c r="S3065">
        <v>8500057382.9499998</v>
      </c>
      <c r="T3065">
        <v>272761</v>
      </c>
      <c r="U3065">
        <v>10323055</v>
      </c>
      <c r="V3065">
        <v>53.86</v>
      </c>
      <c r="W3065" s="3">
        <f>StockData[[#This Row],[CLOSE]]-StockData[[#This Row],[PREV. CLOSE]]</f>
        <v>1.3499999999999659</v>
      </c>
      <c r="X3065" s="2">
        <f>IFERROR((StockData[[#This Row],[CLOSE]]-StockData[[#This Row],[PREV. CLOSE]])/StockData[[#This Row],[PREV. CLOSE]],0)</f>
        <v>3.0574113916882932E-3</v>
      </c>
      <c r="Y3065" t="str">
        <f>IF(StockData[[#This Row],[Daily Return %]]&gt;0,"Gain",IF(StockData[[#This Row],[Daily Return %]]&lt;0,"Loss","No Change"))</f>
        <v>Gain</v>
      </c>
    </row>
    <row r="3066" spans="1:25" x14ac:dyDescent="0.3">
      <c r="A3066" s="1">
        <v>45324</v>
      </c>
      <c r="B3066" s="1" t="s">
        <v>3116</v>
      </c>
      <c r="C3066" s="1" t="s">
        <v>54</v>
      </c>
      <c r="D3066">
        <f>MONTH(StockData[[#This Row],[DATE]])</f>
        <v>2</v>
      </c>
      <c r="E3066">
        <v>2024</v>
      </c>
      <c r="F3066" t="s">
        <v>27</v>
      </c>
      <c r="G3066" t="str">
        <f>"Q"&amp;ROUNDUP(StockData[[#This Row],[Month Number]]/3,0)</f>
        <v>Q1</v>
      </c>
      <c r="H3066" s="1" t="s">
        <v>3092</v>
      </c>
      <c r="I3066" s="1" t="s">
        <v>3093</v>
      </c>
      <c r="J3066" t="s">
        <v>30</v>
      </c>
      <c r="K3066">
        <v>445</v>
      </c>
      <c r="L3066">
        <v>447.2</v>
      </c>
      <c r="M3066">
        <v>439.5</v>
      </c>
      <c r="N3066">
        <v>442.9</v>
      </c>
      <c r="O3066">
        <v>440.6</v>
      </c>
      <c r="P3066">
        <v>440.1</v>
      </c>
      <c r="Q3066">
        <v>442.87</v>
      </c>
      <c r="R3066">
        <v>17156021</v>
      </c>
      <c r="S3066">
        <v>7597814278.3999996</v>
      </c>
      <c r="T3066">
        <v>252589</v>
      </c>
      <c r="U3066">
        <v>10171078</v>
      </c>
      <c r="V3066">
        <v>59.29</v>
      </c>
      <c r="W3066" s="3">
        <f>StockData[[#This Row],[CLOSE]]-StockData[[#This Row],[PREV. CLOSE]]</f>
        <v>-2.7999999999999545</v>
      </c>
      <c r="X3066" s="2">
        <f>IFERROR((StockData[[#This Row],[CLOSE]]-StockData[[#This Row],[PREV. CLOSE]])/StockData[[#This Row],[PREV. CLOSE]],0)</f>
        <v>-6.3219688417248919E-3</v>
      </c>
      <c r="Y3066" t="str">
        <f>IF(StockData[[#This Row],[Daily Return %]]&gt;0,"Gain",IF(StockData[[#This Row],[Daily Return %]]&lt;0,"Loss","No Change"))</f>
        <v>Loss</v>
      </c>
    </row>
    <row r="3067" spans="1:25" x14ac:dyDescent="0.3">
      <c r="A3067" s="1">
        <v>45327</v>
      </c>
      <c r="B3067" s="1" t="s">
        <v>3117</v>
      </c>
      <c r="C3067" s="1" t="s">
        <v>54</v>
      </c>
      <c r="D3067">
        <f>MONTH(StockData[[#This Row],[DATE]])</f>
        <v>2</v>
      </c>
      <c r="E3067">
        <v>2024</v>
      </c>
      <c r="F3067" t="s">
        <v>27</v>
      </c>
      <c r="G3067" t="str">
        <f>"Q"&amp;ROUNDUP(StockData[[#This Row],[Month Number]]/3,0)</f>
        <v>Q1</v>
      </c>
      <c r="H3067" s="1" t="s">
        <v>3092</v>
      </c>
      <c r="I3067" s="1" t="s">
        <v>3093</v>
      </c>
      <c r="J3067" t="s">
        <v>30</v>
      </c>
      <c r="K3067">
        <v>442</v>
      </c>
      <c r="L3067">
        <v>443.65</v>
      </c>
      <c r="M3067">
        <v>436.55</v>
      </c>
      <c r="N3067">
        <v>440.1</v>
      </c>
      <c r="O3067">
        <v>438.15</v>
      </c>
      <c r="P3067">
        <v>438.05</v>
      </c>
      <c r="Q3067">
        <v>440.45</v>
      </c>
      <c r="R3067">
        <v>12041897</v>
      </c>
      <c r="S3067">
        <v>5303874698.3000002</v>
      </c>
      <c r="T3067">
        <v>203069</v>
      </c>
      <c r="U3067">
        <v>9041318</v>
      </c>
      <c r="V3067">
        <v>75.08</v>
      </c>
      <c r="W3067" s="3">
        <f>StockData[[#This Row],[CLOSE]]-StockData[[#This Row],[PREV. CLOSE]]</f>
        <v>-2.0500000000000114</v>
      </c>
      <c r="X3067" s="2">
        <f>IFERROR((StockData[[#This Row],[CLOSE]]-StockData[[#This Row],[PREV. CLOSE]])/StockData[[#This Row],[PREV. CLOSE]],0)</f>
        <v>-4.6580322653942538E-3</v>
      </c>
      <c r="Y3067" t="str">
        <f>IF(StockData[[#This Row],[Daily Return %]]&gt;0,"Gain",IF(StockData[[#This Row],[Daily Return %]]&lt;0,"Loss","No Change"))</f>
        <v>Loss</v>
      </c>
    </row>
    <row r="3068" spans="1:25" x14ac:dyDescent="0.3">
      <c r="A3068" s="1">
        <v>45328</v>
      </c>
      <c r="B3068" s="1" t="s">
        <v>3118</v>
      </c>
      <c r="C3068" s="1" t="s">
        <v>54</v>
      </c>
      <c r="D3068">
        <f>MONTH(StockData[[#This Row],[DATE]])</f>
        <v>2</v>
      </c>
      <c r="E3068">
        <v>2024</v>
      </c>
      <c r="F3068" t="s">
        <v>27</v>
      </c>
      <c r="G3068" t="str">
        <f>"Q"&amp;ROUNDUP(StockData[[#This Row],[Month Number]]/3,0)</f>
        <v>Q1</v>
      </c>
      <c r="H3068" s="1" t="s">
        <v>3092</v>
      </c>
      <c r="I3068" s="1" t="s">
        <v>3093</v>
      </c>
      <c r="J3068" t="s">
        <v>30</v>
      </c>
      <c r="K3068">
        <v>440</v>
      </c>
      <c r="L3068">
        <v>440.9</v>
      </c>
      <c r="M3068">
        <v>429.5</v>
      </c>
      <c r="N3068">
        <v>438.05</v>
      </c>
      <c r="O3068">
        <v>431.9</v>
      </c>
      <c r="P3068">
        <v>431.4</v>
      </c>
      <c r="Q3068">
        <v>433.22</v>
      </c>
      <c r="R3068">
        <v>18764371</v>
      </c>
      <c r="S3068">
        <v>8129148176.75</v>
      </c>
      <c r="T3068">
        <v>337897</v>
      </c>
      <c r="U3068">
        <v>13913875</v>
      </c>
      <c r="V3068">
        <v>74.150000000000006</v>
      </c>
      <c r="W3068" s="3">
        <f>StockData[[#This Row],[CLOSE]]-StockData[[#This Row],[PREV. CLOSE]]</f>
        <v>-6.6500000000000341</v>
      </c>
      <c r="X3068" s="2">
        <f>IFERROR((StockData[[#This Row],[CLOSE]]-StockData[[#This Row],[PREV. CLOSE]])/StockData[[#This Row],[PREV. CLOSE]],0)</f>
        <v>-1.5180915420614163E-2</v>
      </c>
      <c r="Y3068" t="str">
        <f>IF(StockData[[#This Row],[Daily Return %]]&gt;0,"Gain",IF(StockData[[#This Row],[Daily Return %]]&lt;0,"Loss","No Change"))</f>
        <v>Loss</v>
      </c>
    </row>
    <row r="3069" spans="1:25" x14ac:dyDescent="0.3">
      <c r="A3069" s="1">
        <v>45329</v>
      </c>
      <c r="B3069" s="1" t="s">
        <v>3119</v>
      </c>
      <c r="C3069" s="1" t="s">
        <v>54</v>
      </c>
      <c r="D3069">
        <f>MONTH(StockData[[#This Row],[DATE]])</f>
        <v>2</v>
      </c>
      <c r="E3069">
        <v>2024</v>
      </c>
      <c r="F3069" t="s">
        <v>27</v>
      </c>
      <c r="G3069" t="str">
        <f>"Q"&amp;ROUNDUP(StockData[[#This Row],[Month Number]]/3,0)</f>
        <v>Q1</v>
      </c>
      <c r="H3069" s="1" t="s">
        <v>3092</v>
      </c>
      <c r="I3069" s="1" t="s">
        <v>3093</v>
      </c>
      <c r="J3069" t="s">
        <v>30</v>
      </c>
      <c r="K3069">
        <v>435</v>
      </c>
      <c r="L3069">
        <v>435</v>
      </c>
      <c r="M3069">
        <v>430.8</v>
      </c>
      <c r="N3069">
        <v>431.4</v>
      </c>
      <c r="O3069">
        <v>431.8</v>
      </c>
      <c r="P3069">
        <v>431.8</v>
      </c>
      <c r="Q3069">
        <v>432.35</v>
      </c>
      <c r="R3069">
        <v>12880824</v>
      </c>
      <c r="S3069">
        <v>5569065160.5500002</v>
      </c>
      <c r="T3069">
        <v>234908</v>
      </c>
      <c r="U3069">
        <v>9486689</v>
      </c>
      <c r="V3069">
        <v>73.650000000000006</v>
      </c>
      <c r="W3069" s="3">
        <f>StockData[[#This Row],[CLOSE]]-StockData[[#This Row],[PREV. CLOSE]]</f>
        <v>0.40000000000003411</v>
      </c>
      <c r="X3069" s="2">
        <f>IFERROR((StockData[[#This Row],[CLOSE]]-StockData[[#This Row],[PREV. CLOSE]])/StockData[[#This Row],[PREV. CLOSE]],0)</f>
        <v>9.27213722763176E-4</v>
      </c>
      <c r="Y3069" t="str">
        <f>IF(StockData[[#This Row],[Daily Return %]]&gt;0,"Gain",IF(StockData[[#This Row],[Daily Return %]]&lt;0,"Loss","No Change"))</f>
        <v>Gain</v>
      </c>
    </row>
    <row r="3070" spans="1:25" x14ac:dyDescent="0.3">
      <c r="A3070" s="1">
        <v>45330</v>
      </c>
      <c r="B3070" s="1" t="s">
        <v>3120</v>
      </c>
      <c r="C3070" s="1" t="s">
        <v>54</v>
      </c>
      <c r="D3070">
        <f>MONTH(StockData[[#This Row],[DATE]])</f>
        <v>2</v>
      </c>
      <c r="E3070">
        <v>2024</v>
      </c>
      <c r="F3070" t="s">
        <v>27</v>
      </c>
      <c r="G3070" t="str">
        <f>"Q"&amp;ROUNDUP(StockData[[#This Row],[Month Number]]/3,0)</f>
        <v>Q1</v>
      </c>
      <c r="H3070" s="1" t="s">
        <v>3092</v>
      </c>
      <c r="I3070" s="1" t="s">
        <v>3093</v>
      </c>
      <c r="J3070" t="s">
        <v>30</v>
      </c>
      <c r="K3070">
        <v>429</v>
      </c>
      <c r="L3070">
        <v>429.1</v>
      </c>
      <c r="M3070">
        <v>408.6</v>
      </c>
      <c r="N3070">
        <v>431.8</v>
      </c>
      <c r="O3070">
        <v>414.45</v>
      </c>
      <c r="P3070">
        <v>414.55</v>
      </c>
      <c r="Q3070">
        <v>417.33</v>
      </c>
      <c r="R3070">
        <v>48183882</v>
      </c>
      <c r="S3070">
        <v>20108762451.799999</v>
      </c>
      <c r="T3070">
        <v>568349</v>
      </c>
      <c r="U3070">
        <v>28028614</v>
      </c>
      <c r="V3070">
        <v>58.17</v>
      </c>
      <c r="W3070" s="3">
        <f>StockData[[#This Row],[CLOSE]]-StockData[[#This Row],[PREV. CLOSE]]</f>
        <v>-17.25</v>
      </c>
      <c r="X3070" s="2">
        <f>IFERROR((StockData[[#This Row],[CLOSE]]-StockData[[#This Row],[PREV. CLOSE]])/StockData[[#This Row],[PREV. CLOSE]],0)</f>
        <v>-3.9949050486336263E-2</v>
      </c>
      <c r="Y3070" t="str">
        <f>IF(StockData[[#This Row],[Daily Return %]]&gt;0,"Gain",IF(StockData[[#This Row],[Daily Return %]]&lt;0,"Loss","No Change"))</f>
        <v>Loss</v>
      </c>
    </row>
    <row r="3071" spans="1:25" x14ac:dyDescent="0.3">
      <c r="A3071" s="1">
        <v>45331</v>
      </c>
      <c r="B3071" s="1" t="s">
        <v>3121</v>
      </c>
      <c r="C3071" s="1" t="s">
        <v>54</v>
      </c>
      <c r="D3071">
        <f>MONTH(StockData[[#This Row],[DATE]])</f>
        <v>2</v>
      </c>
      <c r="E3071">
        <v>2024</v>
      </c>
      <c r="F3071" t="s">
        <v>27</v>
      </c>
      <c r="G3071" t="str">
        <f>"Q"&amp;ROUNDUP(StockData[[#This Row],[Month Number]]/3,0)</f>
        <v>Q1</v>
      </c>
      <c r="H3071" s="1" t="s">
        <v>3092</v>
      </c>
      <c r="I3071" s="1" t="s">
        <v>3093</v>
      </c>
      <c r="J3071" t="s">
        <v>30</v>
      </c>
      <c r="K3071">
        <v>410.1</v>
      </c>
      <c r="L3071">
        <v>424.2</v>
      </c>
      <c r="M3071">
        <v>408.6</v>
      </c>
      <c r="N3071">
        <v>414.55</v>
      </c>
      <c r="O3071">
        <v>415</v>
      </c>
      <c r="P3071">
        <v>415.5</v>
      </c>
      <c r="Q3071">
        <v>417.23</v>
      </c>
      <c r="R3071">
        <v>32283965</v>
      </c>
      <c r="S3071">
        <v>13469707741.5</v>
      </c>
      <c r="T3071">
        <v>345877</v>
      </c>
      <c r="U3071">
        <v>16113855</v>
      </c>
      <c r="V3071">
        <v>49.91</v>
      </c>
      <c r="W3071" s="3">
        <f>StockData[[#This Row],[CLOSE]]-StockData[[#This Row],[PREV. CLOSE]]</f>
        <v>0.94999999999998863</v>
      </c>
      <c r="X3071" s="2">
        <f>IFERROR((StockData[[#This Row],[CLOSE]]-StockData[[#This Row],[PREV. CLOSE]])/StockData[[#This Row],[PREV. CLOSE]],0)</f>
        <v>2.2916415390181852E-3</v>
      </c>
      <c r="Y3071" t="str">
        <f>IF(StockData[[#This Row],[Daily Return %]]&gt;0,"Gain",IF(StockData[[#This Row],[Daily Return %]]&lt;0,"Loss","No Change"))</f>
        <v>Gain</v>
      </c>
    </row>
    <row r="3072" spans="1:25" x14ac:dyDescent="0.3">
      <c r="A3072" s="1">
        <v>45334</v>
      </c>
      <c r="B3072" s="1" t="s">
        <v>3122</v>
      </c>
      <c r="C3072" s="1" t="s">
        <v>54</v>
      </c>
      <c r="D3072">
        <f>MONTH(StockData[[#This Row],[DATE]])</f>
        <v>2</v>
      </c>
      <c r="E3072">
        <v>2024</v>
      </c>
      <c r="F3072" t="s">
        <v>27</v>
      </c>
      <c r="G3072" t="str">
        <f>"Q"&amp;ROUNDUP(StockData[[#This Row],[Month Number]]/3,0)</f>
        <v>Q1</v>
      </c>
      <c r="H3072" s="1" t="s">
        <v>3092</v>
      </c>
      <c r="I3072" s="1" t="s">
        <v>3093</v>
      </c>
      <c r="J3072" t="s">
        <v>30</v>
      </c>
      <c r="K3072">
        <v>417.55</v>
      </c>
      <c r="L3072">
        <v>418</v>
      </c>
      <c r="M3072">
        <v>406.05</v>
      </c>
      <c r="N3072">
        <v>415.5</v>
      </c>
      <c r="O3072">
        <v>406.8</v>
      </c>
      <c r="P3072">
        <v>406.85</v>
      </c>
      <c r="Q3072">
        <v>410.04</v>
      </c>
      <c r="R3072">
        <v>10906914</v>
      </c>
      <c r="S3072">
        <v>4472271553.1000004</v>
      </c>
      <c r="T3072">
        <v>227195</v>
      </c>
      <c r="U3072">
        <v>6453241</v>
      </c>
      <c r="V3072">
        <v>59.17</v>
      </c>
      <c r="W3072" s="3">
        <f>StockData[[#This Row],[CLOSE]]-StockData[[#This Row],[PREV. CLOSE]]</f>
        <v>-8.6499999999999773</v>
      </c>
      <c r="X3072" s="2">
        <f>IFERROR((StockData[[#This Row],[CLOSE]]-StockData[[#This Row],[PREV. CLOSE]])/StockData[[#This Row],[PREV. CLOSE]],0)</f>
        <v>-2.0818291215403073E-2</v>
      </c>
      <c r="Y3072" t="str">
        <f>IF(StockData[[#This Row],[Daily Return %]]&gt;0,"Gain",IF(StockData[[#This Row],[Daily Return %]]&lt;0,"Loss","No Change"))</f>
        <v>Loss</v>
      </c>
    </row>
    <row r="3073" spans="1:25" x14ac:dyDescent="0.3">
      <c r="A3073" s="1">
        <v>45335</v>
      </c>
      <c r="B3073" s="1" t="s">
        <v>3123</v>
      </c>
      <c r="C3073" s="1" t="s">
        <v>54</v>
      </c>
      <c r="D3073">
        <f>MONTH(StockData[[#This Row],[DATE]])</f>
        <v>2</v>
      </c>
      <c r="E3073">
        <v>2024</v>
      </c>
      <c r="F3073" t="s">
        <v>27</v>
      </c>
      <c r="G3073" t="str">
        <f>"Q"&amp;ROUNDUP(StockData[[#This Row],[Month Number]]/3,0)</f>
        <v>Q1</v>
      </c>
      <c r="H3073" s="1" t="s">
        <v>3092</v>
      </c>
      <c r="I3073" s="1" t="s">
        <v>3093</v>
      </c>
      <c r="J3073" t="s">
        <v>30</v>
      </c>
      <c r="K3073">
        <v>406.9</v>
      </c>
      <c r="L3073">
        <v>410.8</v>
      </c>
      <c r="M3073">
        <v>403.3</v>
      </c>
      <c r="N3073">
        <v>406.85</v>
      </c>
      <c r="O3073">
        <v>406.9</v>
      </c>
      <c r="P3073">
        <v>406.75</v>
      </c>
      <c r="Q3073">
        <v>407.16</v>
      </c>
      <c r="R3073">
        <v>15606705</v>
      </c>
      <c r="S3073">
        <v>6354478400.1999998</v>
      </c>
      <c r="T3073">
        <v>251076</v>
      </c>
      <c r="U3073">
        <v>9961342</v>
      </c>
      <c r="V3073">
        <v>63.83</v>
      </c>
      <c r="W3073" s="3">
        <f>StockData[[#This Row],[CLOSE]]-StockData[[#This Row],[PREV. CLOSE]]</f>
        <v>-0.10000000000002274</v>
      </c>
      <c r="X3073" s="2">
        <f>IFERROR((StockData[[#This Row],[CLOSE]]-StockData[[#This Row],[PREV. CLOSE]])/StockData[[#This Row],[PREV. CLOSE]],0)</f>
        <v>-2.457908320020222E-4</v>
      </c>
      <c r="Y3073" t="str">
        <f>IF(StockData[[#This Row],[Daily Return %]]&gt;0,"Gain",IF(StockData[[#This Row],[Daily Return %]]&lt;0,"Loss","No Change"))</f>
        <v>Loss</v>
      </c>
    </row>
    <row r="3074" spans="1:25" x14ac:dyDescent="0.3">
      <c r="A3074" s="1">
        <v>45336</v>
      </c>
      <c r="B3074" s="1" t="s">
        <v>3124</v>
      </c>
      <c r="C3074" s="1" t="s">
        <v>54</v>
      </c>
      <c r="D3074">
        <f>MONTH(StockData[[#This Row],[DATE]])</f>
        <v>2</v>
      </c>
      <c r="E3074">
        <v>2024</v>
      </c>
      <c r="F3074" t="s">
        <v>27</v>
      </c>
      <c r="G3074" t="str">
        <f>"Q"&amp;ROUNDUP(StockData[[#This Row],[Month Number]]/3,0)</f>
        <v>Q1</v>
      </c>
      <c r="H3074" s="1" t="s">
        <v>3092</v>
      </c>
      <c r="I3074" s="1" t="s">
        <v>3093</v>
      </c>
      <c r="J3074" t="s">
        <v>30</v>
      </c>
      <c r="K3074">
        <v>406</v>
      </c>
      <c r="L3074">
        <v>412.25</v>
      </c>
      <c r="M3074">
        <v>404.4</v>
      </c>
      <c r="N3074">
        <v>406.75</v>
      </c>
      <c r="O3074">
        <v>412.15</v>
      </c>
      <c r="P3074">
        <v>411.55</v>
      </c>
      <c r="Q3074">
        <v>408.96</v>
      </c>
      <c r="R3074">
        <v>12150077</v>
      </c>
      <c r="S3074">
        <v>4968946837.3500004</v>
      </c>
      <c r="T3074">
        <v>180419</v>
      </c>
      <c r="U3074">
        <v>7535559</v>
      </c>
      <c r="V3074">
        <v>62.02</v>
      </c>
      <c r="W3074" s="3">
        <f>StockData[[#This Row],[CLOSE]]-StockData[[#This Row],[PREV. CLOSE]]</f>
        <v>4.8000000000000114</v>
      </c>
      <c r="X3074" s="2">
        <f>IFERROR((StockData[[#This Row],[CLOSE]]-StockData[[#This Row],[PREV. CLOSE]])/StockData[[#This Row],[PREV. CLOSE]],0)</f>
        <v>1.1800860479409985E-2</v>
      </c>
      <c r="Y3074" t="str">
        <f>IF(StockData[[#This Row],[Daily Return %]]&gt;0,"Gain",IF(StockData[[#This Row],[Daily Return %]]&lt;0,"Loss","No Change"))</f>
        <v>Gain</v>
      </c>
    </row>
    <row r="3075" spans="1:25" x14ac:dyDescent="0.3">
      <c r="A3075" s="1">
        <v>45337</v>
      </c>
      <c r="B3075" s="1" t="s">
        <v>3125</v>
      </c>
      <c r="C3075" s="1" t="s">
        <v>54</v>
      </c>
      <c r="D3075">
        <f>MONTH(StockData[[#This Row],[DATE]])</f>
        <v>2</v>
      </c>
      <c r="E3075">
        <v>2024</v>
      </c>
      <c r="F3075" t="s">
        <v>27</v>
      </c>
      <c r="G3075" t="str">
        <f>"Q"&amp;ROUNDUP(StockData[[#This Row],[Month Number]]/3,0)</f>
        <v>Q1</v>
      </c>
      <c r="H3075" s="1" t="s">
        <v>3092</v>
      </c>
      <c r="I3075" s="1" t="s">
        <v>3093</v>
      </c>
      <c r="J3075" t="s">
        <v>30</v>
      </c>
      <c r="K3075">
        <v>413</v>
      </c>
      <c r="L3075">
        <v>414.55</v>
      </c>
      <c r="M3075">
        <v>403.15</v>
      </c>
      <c r="N3075">
        <v>411.55</v>
      </c>
      <c r="O3075">
        <v>404.75</v>
      </c>
      <c r="P3075">
        <v>403.9</v>
      </c>
      <c r="Q3075">
        <v>406.08</v>
      </c>
      <c r="R3075">
        <v>20383983</v>
      </c>
      <c r="S3075">
        <v>8277577375.3999996</v>
      </c>
      <c r="T3075">
        <v>267030</v>
      </c>
      <c r="U3075">
        <v>13766752</v>
      </c>
      <c r="V3075">
        <v>67.540000000000006</v>
      </c>
      <c r="W3075" s="3">
        <f>StockData[[#This Row],[CLOSE]]-StockData[[#This Row],[PREV. CLOSE]]</f>
        <v>-7.6500000000000341</v>
      </c>
      <c r="X3075" s="2">
        <f>IFERROR((StockData[[#This Row],[CLOSE]]-StockData[[#This Row],[PREV. CLOSE]])/StockData[[#This Row],[PREV. CLOSE]],0)</f>
        <v>-1.8588263880452031E-2</v>
      </c>
      <c r="Y3075" t="str">
        <f>IF(StockData[[#This Row],[Daily Return %]]&gt;0,"Gain",IF(StockData[[#This Row],[Daily Return %]]&lt;0,"Loss","No Change"))</f>
        <v>Loss</v>
      </c>
    </row>
    <row r="3076" spans="1:25" x14ac:dyDescent="0.3">
      <c r="A3076" s="1">
        <v>45338</v>
      </c>
      <c r="B3076" s="1" t="s">
        <v>3126</v>
      </c>
      <c r="C3076" s="1" t="s">
        <v>54</v>
      </c>
      <c r="D3076">
        <f>MONTH(StockData[[#This Row],[DATE]])</f>
        <v>2</v>
      </c>
      <c r="E3076">
        <v>2024</v>
      </c>
      <c r="F3076" t="s">
        <v>27</v>
      </c>
      <c r="G3076" t="str">
        <f>"Q"&amp;ROUNDUP(StockData[[#This Row],[Month Number]]/3,0)</f>
        <v>Q1</v>
      </c>
      <c r="H3076" s="1" t="s">
        <v>3092</v>
      </c>
      <c r="I3076" s="1" t="s">
        <v>3093</v>
      </c>
      <c r="J3076" t="s">
        <v>30</v>
      </c>
      <c r="K3076">
        <v>405</v>
      </c>
      <c r="L3076">
        <v>409.55</v>
      </c>
      <c r="M3076">
        <v>399.4</v>
      </c>
      <c r="N3076">
        <v>403.9</v>
      </c>
      <c r="O3076">
        <v>404.6</v>
      </c>
      <c r="P3076">
        <v>404.6</v>
      </c>
      <c r="Q3076">
        <v>403.76</v>
      </c>
      <c r="R3076">
        <v>37518847</v>
      </c>
      <c r="S3076">
        <v>15148423499.5</v>
      </c>
      <c r="T3076">
        <v>302859</v>
      </c>
      <c r="U3076">
        <v>24595318</v>
      </c>
      <c r="V3076">
        <v>65.55</v>
      </c>
      <c r="W3076" s="3">
        <f>StockData[[#This Row],[CLOSE]]-StockData[[#This Row],[PREV. CLOSE]]</f>
        <v>0.70000000000004547</v>
      </c>
      <c r="X3076" s="2">
        <f>IFERROR((StockData[[#This Row],[CLOSE]]-StockData[[#This Row],[PREV. CLOSE]])/StockData[[#This Row],[PREV. CLOSE]],0)</f>
        <v>1.7331022530330416E-3</v>
      </c>
      <c r="Y3076" t="str">
        <f>IF(StockData[[#This Row],[Daily Return %]]&gt;0,"Gain",IF(StockData[[#This Row],[Daily Return %]]&lt;0,"Loss","No Change"))</f>
        <v>Gain</v>
      </c>
    </row>
    <row r="3077" spans="1:25" x14ac:dyDescent="0.3">
      <c r="A3077" s="1">
        <v>45341</v>
      </c>
      <c r="B3077" s="1" t="s">
        <v>3127</v>
      </c>
      <c r="C3077" s="1" t="s">
        <v>54</v>
      </c>
      <c r="D3077">
        <f>MONTH(StockData[[#This Row],[DATE]])</f>
        <v>2</v>
      </c>
      <c r="E3077">
        <v>2024</v>
      </c>
      <c r="F3077" t="s">
        <v>27</v>
      </c>
      <c r="G3077" t="str">
        <f>"Q"&amp;ROUNDUP(StockData[[#This Row],[Month Number]]/3,0)</f>
        <v>Q1</v>
      </c>
      <c r="H3077" s="1" t="s">
        <v>3092</v>
      </c>
      <c r="I3077" s="1" t="s">
        <v>3093</v>
      </c>
      <c r="J3077" t="s">
        <v>30</v>
      </c>
      <c r="K3077">
        <v>405</v>
      </c>
      <c r="L3077">
        <v>412.75</v>
      </c>
      <c r="M3077">
        <v>404.6</v>
      </c>
      <c r="N3077">
        <v>404.6</v>
      </c>
      <c r="O3077">
        <v>409.2</v>
      </c>
      <c r="P3077">
        <v>409.25</v>
      </c>
      <c r="Q3077">
        <v>410.11</v>
      </c>
      <c r="R3077">
        <v>16949793</v>
      </c>
      <c r="S3077">
        <v>6951357970.1000004</v>
      </c>
      <c r="T3077">
        <v>195499</v>
      </c>
      <c r="U3077">
        <v>10752387</v>
      </c>
      <c r="V3077">
        <v>63.44</v>
      </c>
      <c r="W3077" s="3">
        <f>StockData[[#This Row],[CLOSE]]-StockData[[#This Row],[PREV. CLOSE]]</f>
        <v>4.6499999999999773</v>
      </c>
      <c r="X3077" s="2">
        <f>IFERROR((StockData[[#This Row],[CLOSE]]-StockData[[#This Row],[PREV. CLOSE]])/StockData[[#This Row],[PREV. CLOSE]],0)</f>
        <v>1.1492832427088425E-2</v>
      </c>
      <c r="Y3077" t="str">
        <f>IF(StockData[[#This Row],[Daily Return %]]&gt;0,"Gain",IF(StockData[[#This Row],[Daily Return %]]&lt;0,"Loss","No Change"))</f>
        <v>Gain</v>
      </c>
    </row>
    <row r="3078" spans="1:25" x14ac:dyDescent="0.3">
      <c r="A3078" s="1">
        <v>45342</v>
      </c>
      <c r="B3078" s="1" t="s">
        <v>3128</v>
      </c>
      <c r="C3078" s="1" t="s">
        <v>54</v>
      </c>
      <c r="D3078">
        <f>MONTH(StockData[[#This Row],[DATE]])</f>
        <v>2</v>
      </c>
      <c r="E3078">
        <v>2024</v>
      </c>
      <c r="F3078" t="s">
        <v>27</v>
      </c>
      <c r="G3078" t="str">
        <f>"Q"&amp;ROUNDUP(StockData[[#This Row],[Month Number]]/3,0)</f>
        <v>Q1</v>
      </c>
      <c r="H3078" s="1" t="s">
        <v>3092</v>
      </c>
      <c r="I3078" s="1" t="s">
        <v>3093</v>
      </c>
      <c r="J3078" t="s">
        <v>30</v>
      </c>
      <c r="K3078">
        <v>410.45</v>
      </c>
      <c r="L3078">
        <v>410.45</v>
      </c>
      <c r="M3078">
        <v>404.3</v>
      </c>
      <c r="N3078">
        <v>409.25</v>
      </c>
      <c r="O3078">
        <v>406.9</v>
      </c>
      <c r="P3078">
        <v>406.1</v>
      </c>
      <c r="Q3078">
        <v>406.62</v>
      </c>
      <c r="R3078">
        <v>14084218</v>
      </c>
      <c r="S3078">
        <v>5726913345.0500002</v>
      </c>
      <c r="T3078">
        <v>200707</v>
      </c>
      <c r="U3078">
        <v>9073050</v>
      </c>
      <c r="V3078">
        <v>64.42</v>
      </c>
      <c r="W3078" s="3">
        <f>StockData[[#This Row],[CLOSE]]-StockData[[#This Row],[PREV. CLOSE]]</f>
        <v>-3.1499999999999773</v>
      </c>
      <c r="X3078" s="2">
        <f>IFERROR((StockData[[#This Row],[CLOSE]]-StockData[[#This Row],[PREV. CLOSE]])/StockData[[#This Row],[PREV. CLOSE]],0)</f>
        <v>-7.6970067196089854E-3</v>
      </c>
      <c r="Y3078" t="str">
        <f>IF(StockData[[#This Row],[Daily Return %]]&gt;0,"Gain",IF(StockData[[#This Row],[Daily Return %]]&lt;0,"Loss","No Change"))</f>
        <v>Loss</v>
      </c>
    </row>
    <row r="3079" spans="1:25" x14ac:dyDescent="0.3">
      <c r="A3079" s="1">
        <v>45343</v>
      </c>
      <c r="B3079" s="1" t="s">
        <v>3129</v>
      </c>
      <c r="C3079" s="1" t="s">
        <v>54</v>
      </c>
      <c r="D3079">
        <f>MONTH(StockData[[#This Row],[DATE]])</f>
        <v>2</v>
      </c>
      <c r="E3079">
        <v>2024</v>
      </c>
      <c r="F3079" t="s">
        <v>27</v>
      </c>
      <c r="G3079" t="str">
        <f>"Q"&amp;ROUNDUP(StockData[[#This Row],[Month Number]]/3,0)</f>
        <v>Q1</v>
      </c>
      <c r="H3079" s="1" t="s">
        <v>3092</v>
      </c>
      <c r="I3079" s="1" t="s">
        <v>3093</v>
      </c>
      <c r="J3079" t="s">
        <v>30</v>
      </c>
      <c r="K3079">
        <v>407</v>
      </c>
      <c r="L3079">
        <v>410.1</v>
      </c>
      <c r="M3079">
        <v>401.3</v>
      </c>
      <c r="N3079">
        <v>406.1</v>
      </c>
      <c r="O3079">
        <v>402.75</v>
      </c>
      <c r="P3079">
        <v>403.35</v>
      </c>
      <c r="Q3079">
        <v>406.26</v>
      </c>
      <c r="R3079">
        <v>19414653</v>
      </c>
      <c r="S3079">
        <v>7887411451.6000004</v>
      </c>
      <c r="T3079">
        <v>308873</v>
      </c>
      <c r="U3079">
        <v>13183146</v>
      </c>
      <c r="V3079">
        <v>67.900000000000006</v>
      </c>
      <c r="W3079" s="3">
        <f>StockData[[#This Row],[CLOSE]]-StockData[[#This Row],[PREV. CLOSE]]</f>
        <v>-2.75</v>
      </c>
      <c r="X3079" s="2">
        <f>IFERROR((StockData[[#This Row],[CLOSE]]-StockData[[#This Row],[PREV. CLOSE]])/StockData[[#This Row],[PREV. CLOSE]],0)</f>
        <v>-6.7717311007141094E-3</v>
      </c>
      <c r="Y3079" t="str">
        <f>IF(StockData[[#This Row],[Daily Return %]]&gt;0,"Gain",IF(StockData[[#This Row],[Daily Return %]]&lt;0,"Loss","No Change"))</f>
        <v>Loss</v>
      </c>
    </row>
    <row r="3080" spans="1:25" x14ac:dyDescent="0.3">
      <c r="A3080" s="1">
        <v>45344</v>
      </c>
      <c r="B3080" s="1" t="s">
        <v>3130</v>
      </c>
      <c r="C3080" s="1" t="s">
        <v>54</v>
      </c>
      <c r="D3080">
        <f>MONTH(StockData[[#This Row],[DATE]])</f>
        <v>2</v>
      </c>
      <c r="E3080">
        <v>2024</v>
      </c>
      <c r="F3080" t="s">
        <v>27</v>
      </c>
      <c r="G3080" t="str">
        <f>"Q"&amp;ROUNDUP(StockData[[#This Row],[Month Number]]/3,0)</f>
        <v>Q1</v>
      </c>
      <c r="H3080" s="1" t="s">
        <v>3092</v>
      </c>
      <c r="I3080" s="1" t="s">
        <v>3093</v>
      </c>
      <c r="J3080" t="s">
        <v>30</v>
      </c>
      <c r="K3080">
        <v>406.9</v>
      </c>
      <c r="L3080">
        <v>415.15</v>
      </c>
      <c r="M3080">
        <v>403.45</v>
      </c>
      <c r="N3080">
        <v>403.35</v>
      </c>
      <c r="O3080">
        <v>415</v>
      </c>
      <c r="P3080">
        <v>414.45</v>
      </c>
      <c r="Q3080">
        <v>409.04</v>
      </c>
      <c r="R3080">
        <v>18604659</v>
      </c>
      <c r="S3080">
        <v>7610034475.6999998</v>
      </c>
      <c r="T3080">
        <v>265415</v>
      </c>
      <c r="U3080">
        <v>8370494</v>
      </c>
      <c r="V3080">
        <v>44.99</v>
      </c>
      <c r="W3080" s="3">
        <f>StockData[[#This Row],[CLOSE]]-StockData[[#This Row],[PREV. CLOSE]]</f>
        <v>11.099999999999966</v>
      </c>
      <c r="X3080" s="2">
        <f>IFERROR((StockData[[#This Row],[CLOSE]]-StockData[[#This Row],[PREV. CLOSE]])/StockData[[#This Row],[PREV. CLOSE]],0)</f>
        <v>2.7519523986612036E-2</v>
      </c>
      <c r="Y3080" t="str">
        <f>IF(StockData[[#This Row],[Daily Return %]]&gt;0,"Gain",IF(StockData[[#This Row],[Daily Return %]]&lt;0,"Loss","No Change"))</f>
        <v>Gain</v>
      </c>
    </row>
    <row r="3081" spans="1:25" x14ac:dyDescent="0.3">
      <c r="A3081" s="1">
        <v>45345</v>
      </c>
      <c r="B3081" s="1" t="s">
        <v>3131</v>
      </c>
      <c r="C3081" s="1" t="s">
        <v>54</v>
      </c>
      <c r="D3081">
        <f>MONTH(StockData[[#This Row],[DATE]])</f>
        <v>2</v>
      </c>
      <c r="E3081">
        <v>2024</v>
      </c>
      <c r="F3081" t="s">
        <v>27</v>
      </c>
      <c r="G3081" t="str">
        <f>"Q"&amp;ROUNDUP(StockData[[#This Row],[Month Number]]/3,0)</f>
        <v>Q1</v>
      </c>
      <c r="H3081" s="1" t="s">
        <v>3092</v>
      </c>
      <c r="I3081" s="1" t="s">
        <v>3093</v>
      </c>
      <c r="J3081" t="s">
        <v>30</v>
      </c>
      <c r="K3081">
        <v>415.9</v>
      </c>
      <c r="L3081">
        <v>415.9</v>
      </c>
      <c r="M3081">
        <v>410.5</v>
      </c>
      <c r="N3081">
        <v>414.45</v>
      </c>
      <c r="O3081">
        <v>410.9</v>
      </c>
      <c r="P3081">
        <v>411.4</v>
      </c>
      <c r="Q3081">
        <v>412.65</v>
      </c>
      <c r="R3081">
        <v>11147636</v>
      </c>
      <c r="S3081">
        <v>4600035861.0500002</v>
      </c>
      <c r="T3081">
        <v>168693</v>
      </c>
      <c r="U3081">
        <v>6213335</v>
      </c>
      <c r="V3081">
        <v>55.74</v>
      </c>
      <c r="W3081" s="3">
        <f>StockData[[#This Row],[CLOSE]]-StockData[[#This Row],[PREV. CLOSE]]</f>
        <v>-3.0500000000000114</v>
      </c>
      <c r="X3081" s="2">
        <f>IFERROR((StockData[[#This Row],[CLOSE]]-StockData[[#This Row],[PREV. CLOSE]])/StockData[[#This Row],[PREV. CLOSE]],0)</f>
        <v>-7.3591506816262789E-3</v>
      </c>
      <c r="Y3081" t="str">
        <f>IF(StockData[[#This Row],[Daily Return %]]&gt;0,"Gain",IF(StockData[[#This Row],[Daily Return %]]&lt;0,"Loss","No Change"))</f>
        <v>Loss</v>
      </c>
    </row>
    <row r="3082" spans="1:25" x14ac:dyDescent="0.3">
      <c r="A3082" s="1">
        <v>45348</v>
      </c>
      <c r="B3082" s="1" t="s">
        <v>3132</v>
      </c>
      <c r="C3082" s="1" t="s">
        <v>54</v>
      </c>
      <c r="D3082">
        <f>MONTH(StockData[[#This Row],[DATE]])</f>
        <v>2</v>
      </c>
      <c r="E3082">
        <v>2024</v>
      </c>
      <c r="F3082" t="s">
        <v>27</v>
      </c>
      <c r="G3082" t="str">
        <f>"Q"&amp;ROUNDUP(StockData[[#This Row],[Month Number]]/3,0)</f>
        <v>Q1</v>
      </c>
      <c r="H3082" s="1" t="s">
        <v>3092</v>
      </c>
      <c r="I3082" s="1" t="s">
        <v>3093</v>
      </c>
      <c r="J3082" t="s">
        <v>30</v>
      </c>
      <c r="K3082">
        <v>411.1</v>
      </c>
      <c r="L3082">
        <v>413.05</v>
      </c>
      <c r="M3082">
        <v>407.3</v>
      </c>
      <c r="N3082">
        <v>411.4</v>
      </c>
      <c r="O3082">
        <v>409.15</v>
      </c>
      <c r="P3082">
        <v>409.2</v>
      </c>
      <c r="Q3082">
        <v>409.48</v>
      </c>
      <c r="R3082">
        <v>7982145</v>
      </c>
      <c r="S3082">
        <v>3268555512.0999999</v>
      </c>
      <c r="T3082">
        <v>141120</v>
      </c>
      <c r="U3082">
        <v>4790301</v>
      </c>
      <c r="V3082">
        <v>60.01</v>
      </c>
      <c r="W3082" s="3">
        <f>StockData[[#This Row],[CLOSE]]-StockData[[#This Row],[PREV. CLOSE]]</f>
        <v>-2.1999999999999886</v>
      </c>
      <c r="X3082" s="2">
        <f>IFERROR((StockData[[#This Row],[CLOSE]]-StockData[[#This Row],[PREV. CLOSE]])/StockData[[#This Row],[PREV. CLOSE]],0)</f>
        <v>-5.3475935828876733E-3</v>
      </c>
      <c r="Y3082" t="str">
        <f>IF(StockData[[#This Row],[Daily Return %]]&gt;0,"Gain",IF(StockData[[#This Row],[Daily Return %]]&lt;0,"Loss","No Change"))</f>
        <v>Loss</v>
      </c>
    </row>
    <row r="3083" spans="1:25" x14ac:dyDescent="0.3">
      <c r="A3083" s="1">
        <v>45349</v>
      </c>
      <c r="B3083" s="1" t="s">
        <v>3133</v>
      </c>
      <c r="C3083" s="1" t="s">
        <v>54</v>
      </c>
      <c r="D3083">
        <f>MONTH(StockData[[#This Row],[DATE]])</f>
        <v>2</v>
      </c>
      <c r="E3083">
        <v>2024</v>
      </c>
      <c r="F3083" t="s">
        <v>27</v>
      </c>
      <c r="G3083" t="str">
        <f>"Q"&amp;ROUNDUP(StockData[[#This Row],[Month Number]]/3,0)</f>
        <v>Q1</v>
      </c>
      <c r="H3083" s="1" t="s">
        <v>3092</v>
      </c>
      <c r="I3083" s="1" t="s">
        <v>3093</v>
      </c>
      <c r="J3083" t="s">
        <v>30</v>
      </c>
      <c r="K3083">
        <v>410</v>
      </c>
      <c r="L3083">
        <v>412.75</v>
      </c>
      <c r="M3083">
        <v>408.55</v>
      </c>
      <c r="N3083">
        <v>409.2</v>
      </c>
      <c r="O3083">
        <v>410.7</v>
      </c>
      <c r="P3083">
        <v>411.15</v>
      </c>
      <c r="Q3083">
        <v>410.81</v>
      </c>
      <c r="R3083">
        <v>7783743</v>
      </c>
      <c r="S3083">
        <v>3197656361.8000002</v>
      </c>
      <c r="T3083">
        <v>149253</v>
      </c>
      <c r="U3083">
        <v>4984666</v>
      </c>
      <c r="V3083">
        <v>64.040000000000006</v>
      </c>
      <c r="W3083" s="3">
        <f>StockData[[#This Row],[CLOSE]]-StockData[[#This Row],[PREV. CLOSE]]</f>
        <v>1.9499999999999886</v>
      </c>
      <c r="X3083" s="2">
        <f>IFERROR((StockData[[#This Row],[CLOSE]]-StockData[[#This Row],[PREV. CLOSE]])/StockData[[#This Row],[PREV. CLOSE]],0)</f>
        <v>4.7653958944281248E-3</v>
      </c>
      <c r="Y3083" t="str">
        <f>IF(StockData[[#This Row],[Daily Return %]]&gt;0,"Gain",IF(StockData[[#This Row],[Daily Return %]]&lt;0,"Loss","No Change"))</f>
        <v>Gain</v>
      </c>
    </row>
    <row r="3084" spans="1:25" x14ac:dyDescent="0.3">
      <c r="A3084" s="1">
        <v>45350</v>
      </c>
      <c r="B3084" s="1" t="s">
        <v>3134</v>
      </c>
      <c r="C3084" s="1" t="s">
        <v>54</v>
      </c>
      <c r="D3084">
        <f>MONTH(StockData[[#This Row],[DATE]])</f>
        <v>2</v>
      </c>
      <c r="E3084">
        <v>2024</v>
      </c>
      <c r="F3084" t="s">
        <v>27</v>
      </c>
      <c r="G3084" t="str">
        <f>"Q"&amp;ROUNDUP(StockData[[#This Row],[Month Number]]/3,0)</f>
        <v>Q1</v>
      </c>
      <c r="H3084" s="1" t="s">
        <v>3092</v>
      </c>
      <c r="I3084" s="1" t="s">
        <v>3093</v>
      </c>
      <c r="J3084" t="s">
        <v>30</v>
      </c>
      <c r="K3084">
        <v>411.15</v>
      </c>
      <c r="L3084">
        <v>412.35</v>
      </c>
      <c r="M3084">
        <v>406.8</v>
      </c>
      <c r="N3084">
        <v>411.15</v>
      </c>
      <c r="O3084">
        <v>407.85</v>
      </c>
      <c r="P3084">
        <v>408.3</v>
      </c>
      <c r="Q3084">
        <v>409.1</v>
      </c>
      <c r="R3084">
        <v>8617768</v>
      </c>
      <c r="S3084">
        <v>3525549262</v>
      </c>
      <c r="T3084">
        <v>157196</v>
      </c>
      <c r="U3084">
        <v>5873466</v>
      </c>
      <c r="V3084">
        <v>68.16</v>
      </c>
      <c r="W3084" s="3">
        <f>StockData[[#This Row],[CLOSE]]-StockData[[#This Row],[PREV. CLOSE]]</f>
        <v>-2.8499999999999659</v>
      </c>
      <c r="X3084" s="2">
        <f>IFERROR((StockData[[#This Row],[CLOSE]]-StockData[[#This Row],[PREV. CLOSE]])/StockData[[#This Row],[PREV. CLOSE]],0)</f>
        <v>-6.9317767238233395E-3</v>
      </c>
      <c r="Y3084" t="str">
        <f>IF(StockData[[#This Row],[Daily Return %]]&gt;0,"Gain",IF(StockData[[#This Row],[Daily Return %]]&lt;0,"Loss","No Change"))</f>
        <v>Loss</v>
      </c>
    </row>
    <row r="3085" spans="1:25" x14ac:dyDescent="0.3">
      <c r="A3085" s="1">
        <v>45351</v>
      </c>
      <c r="B3085" s="1" t="s">
        <v>3135</v>
      </c>
      <c r="C3085" s="1" t="s">
        <v>54</v>
      </c>
      <c r="D3085">
        <f>MONTH(StockData[[#This Row],[DATE]])</f>
        <v>2</v>
      </c>
      <c r="E3085">
        <v>2024</v>
      </c>
      <c r="F3085" t="s">
        <v>27</v>
      </c>
      <c r="G3085" t="str">
        <f>"Q"&amp;ROUNDUP(StockData[[#This Row],[Month Number]]/3,0)</f>
        <v>Q1</v>
      </c>
      <c r="H3085" s="1" t="s">
        <v>3092</v>
      </c>
      <c r="I3085" s="1" t="s">
        <v>3093</v>
      </c>
      <c r="J3085" t="s">
        <v>30</v>
      </c>
      <c r="K3085">
        <v>409</v>
      </c>
      <c r="L3085">
        <v>411.05</v>
      </c>
      <c r="M3085">
        <v>404.5</v>
      </c>
      <c r="N3085">
        <v>408.3</v>
      </c>
      <c r="O3085">
        <v>406.9</v>
      </c>
      <c r="P3085">
        <v>406.3</v>
      </c>
      <c r="Q3085">
        <v>407.62</v>
      </c>
      <c r="R3085">
        <v>14895144</v>
      </c>
      <c r="S3085">
        <v>6071493472.75</v>
      </c>
      <c r="T3085">
        <v>182863</v>
      </c>
      <c r="U3085">
        <v>9472085</v>
      </c>
      <c r="V3085">
        <v>63.59</v>
      </c>
      <c r="W3085" s="3">
        <f>StockData[[#This Row],[CLOSE]]-StockData[[#This Row],[PREV. CLOSE]]</f>
        <v>-2</v>
      </c>
      <c r="X3085" s="2">
        <f>IFERROR((StockData[[#This Row],[CLOSE]]-StockData[[#This Row],[PREV. CLOSE]])/StockData[[#This Row],[PREV. CLOSE]],0)</f>
        <v>-4.8983590497183446E-3</v>
      </c>
      <c r="Y3085" t="str">
        <f>IF(StockData[[#This Row],[Daily Return %]]&gt;0,"Gain",IF(StockData[[#This Row],[Daily Return %]]&lt;0,"Loss","No Change"))</f>
        <v>Loss</v>
      </c>
    </row>
    <row r="3086" spans="1:25" x14ac:dyDescent="0.3">
      <c r="A3086" s="1">
        <v>45352</v>
      </c>
      <c r="B3086" s="1" t="s">
        <v>3136</v>
      </c>
      <c r="C3086" s="1" t="s">
        <v>76</v>
      </c>
      <c r="D3086">
        <f>MONTH(StockData[[#This Row],[DATE]])</f>
        <v>3</v>
      </c>
      <c r="E3086">
        <v>2024</v>
      </c>
      <c r="F3086" t="s">
        <v>27</v>
      </c>
      <c r="G3086" t="str">
        <f>"Q"&amp;ROUNDUP(StockData[[#This Row],[Month Number]]/3,0)</f>
        <v>Q1</v>
      </c>
      <c r="H3086" s="1" t="s">
        <v>3092</v>
      </c>
      <c r="I3086" s="1" t="s">
        <v>3093</v>
      </c>
      <c r="J3086" t="s">
        <v>30</v>
      </c>
      <c r="K3086">
        <v>408.9</v>
      </c>
      <c r="L3086">
        <v>413.15</v>
      </c>
      <c r="M3086">
        <v>407.5</v>
      </c>
      <c r="N3086">
        <v>406.3</v>
      </c>
      <c r="O3086">
        <v>410.1</v>
      </c>
      <c r="P3086">
        <v>409.5</v>
      </c>
      <c r="Q3086">
        <v>410.66</v>
      </c>
      <c r="R3086">
        <v>12395632</v>
      </c>
      <c r="S3086">
        <v>5090435126.6999998</v>
      </c>
      <c r="T3086">
        <v>198418</v>
      </c>
      <c r="U3086">
        <v>7169368</v>
      </c>
      <c r="V3086">
        <v>57.84</v>
      </c>
      <c r="W3086" s="3">
        <f>StockData[[#This Row],[CLOSE]]-StockData[[#This Row],[PREV. CLOSE]]</f>
        <v>3.1999999999999886</v>
      </c>
      <c r="X3086" s="2">
        <f>IFERROR((StockData[[#This Row],[CLOSE]]-StockData[[#This Row],[PREV. CLOSE]])/StockData[[#This Row],[PREV. CLOSE]],0)</f>
        <v>7.8759537287718152E-3</v>
      </c>
      <c r="Y3086" t="str">
        <f>IF(StockData[[#This Row],[Daily Return %]]&gt;0,"Gain",IF(StockData[[#This Row],[Daily Return %]]&lt;0,"Loss","No Change"))</f>
        <v>Gain</v>
      </c>
    </row>
    <row r="3087" spans="1:25" x14ac:dyDescent="0.3">
      <c r="A3087" s="1">
        <v>45353</v>
      </c>
      <c r="B3087" s="1" t="s">
        <v>3137</v>
      </c>
      <c r="C3087" s="1" t="s">
        <v>76</v>
      </c>
      <c r="D3087">
        <f>MONTH(StockData[[#This Row],[DATE]])</f>
        <v>3</v>
      </c>
      <c r="E3087">
        <v>2024</v>
      </c>
      <c r="F3087" t="s">
        <v>27</v>
      </c>
      <c r="G3087" t="str">
        <f>"Q"&amp;ROUNDUP(StockData[[#This Row],[Month Number]]/3,0)</f>
        <v>Q1</v>
      </c>
      <c r="H3087" s="1" t="s">
        <v>3092</v>
      </c>
      <c r="I3087" s="1" t="s">
        <v>3093</v>
      </c>
      <c r="J3087" t="s">
        <v>30</v>
      </c>
      <c r="K3087">
        <v>411</v>
      </c>
      <c r="L3087">
        <v>412.8</v>
      </c>
      <c r="M3087">
        <v>410.1</v>
      </c>
      <c r="N3087">
        <v>409.5</v>
      </c>
      <c r="O3087">
        <v>412</v>
      </c>
      <c r="P3087">
        <v>412.05</v>
      </c>
      <c r="Q3087">
        <v>411.74</v>
      </c>
      <c r="R3087">
        <v>977655</v>
      </c>
      <c r="S3087">
        <v>402543968.55000001</v>
      </c>
      <c r="T3087">
        <v>18531</v>
      </c>
      <c r="U3087">
        <v>647680</v>
      </c>
      <c r="V3087">
        <v>66.25</v>
      </c>
      <c r="W3087" s="3">
        <f>StockData[[#This Row],[CLOSE]]-StockData[[#This Row],[PREV. CLOSE]]</f>
        <v>2.5500000000000114</v>
      </c>
      <c r="X3087" s="2">
        <f>IFERROR((StockData[[#This Row],[CLOSE]]-StockData[[#This Row],[PREV. CLOSE]])/StockData[[#This Row],[PREV. CLOSE]],0)</f>
        <v>6.2271062271062553E-3</v>
      </c>
      <c r="Y3087" t="str">
        <f>IF(StockData[[#This Row],[Daily Return %]]&gt;0,"Gain",IF(StockData[[#This Row],[Daily Return %]]&lt;0,"Loss","No Change"))</f>
        <v>Gain</v>
      </c>
    </row>
    <row r="3088" spans="1:25" x14ac:dyDescent="0.3">
      <c r="A3088" s="1">
        <v>45355</v>
      </c>
      <c r="B3088" s="1" t="s">
        <v>3138</v>
      </c>
      <c r="C3088" s="1" t="s">
        <v>76</v>
      </c>
      <c r="D3088">
        <f>MONTH(StockData[[#This Row],[DATE]])</f>
        <v>3</v>
      </c>
      <c r="E3088">
        <v>2024</v>
      </c>
      <c r="F3088" t="s">
        <v>27</v>
      </c>
      <c r="G3088" t="str">
        <f>"Q"&amp;ROUNDUP(StockData[[#This Row],[Month Number]]/3,0)</f>
        <v>Q1</v>
      </c>
      <c r="H3088" s="1" t="s">
        <v>3092</v>
      </c>
      <c r="I3088" s="1" t="s">
        <v>3093</v>
      </c>
      <c r="J3088" t="s">
        <v>30</v>
      </c>
      <c r="K3088">
        <v>412.25</v>
      </c>
      <c r="L3088">
        <v>412.95</v>
      </c>
      <c r="M3088">
        <v>408.45</v>
      </c>
      <c r="N3088">
        <v>412.05</v>
      </c>
      <c r="O3088">
        <v>409.3</v>
      </c>
      <c r="P3088">
        <v>409.1</v>
      </c>
      <c r="Q3088">
        <v>410.01</v>
      </c>
      <c r="R3088">
        <v>6840352</v>
      </c>
      <c r="S3088">
        <v>2804587543.5500002</v>
      </c>
      <c r="T3088">
        <v>128186</v>
      </c>
      <c r="U3088">
        <v>4766484</v>
      </c>
      <c r="V3088">
        <v>69.680000000000007</v>
      </c>
      <c r="W3088" s="3">
        <f>StockData[[#This Row],[CLOSE]]-StockData[[#This Row],[PREV. CLOSE]]</f>
        <v>-2.9499999999999886</v>
      </c>
      <c r="X3088" s="2">
        <f>IFERROR((StockData[[#This Row],[CLOSE]]-StockData[[#This Row],[PREV. CLOSE]])/StockData[[#This Row],[PREV. CLOSE]],0)</f>
        <v>-7.1593253245965018E-3</v>
      </c>
      <c r="Y3088" t="str">
        <f>IF(StockData[[#This Row],[Daily Return %]]&gt;0,"Gain",IF(StockData[[#This Row],[Daily Return %]]&lt;0,"Loss","No Change"))</f>
        <v>Loss</v>
      </c>
    </row>
    <row r="3089" spans="1:25" x14ac:dyDescent="0.3">
      <c r="A3089" s="1">
        <v>45356</v>
      </c>
      <c r="B3089" s="1" t="s">
        <v>3139</v>
      </c>
      <c r="C3089" s="1" t="s">
        <v>76</v>
      </c>
      <c r="D3089">
        <f>MONTH(StockData[[#This Row],[DATE]])</f>
        <v>3</v>
      </c>
      <c r="E3089">
        <v>2024</v>
      </c>
      <c r="F3089" t="s">
        <v>27</v>
      </c>
      <c r="G3089" t="str">
        <f>"Q"&amp;ROUNDUP(StockData[[#This Row],[Month Number]]/3,0)</f>
        <v>Q1</v>
      </c>
      <c r="H3089" s="1" t="s">
        <v>3092</v>
      </c>
      <c r="I3089" s="1" t="s">
        <v>3093</v>
      </c>
      <c r="J3089" t="s">
        <v>30</v>
      </c>
      <c r="K3089">
        <v>409.65</v>
      </c>
      <c r="L3089">
        <v>411.4</v>
      </c>
      <c r="M3089">
        <v>403.95</v>
      </c>
      <c r="N3089">
        <v>409.1</v>
      </c>
      <c r="O3089">
        <v>406.5</v>
      </c>
      <c r="P3089">
        <v>406.15</v>
      </c>
      <c r="Q3089">
        <v>407.09</v>
      </c>
      <c r="R3089">
        <v>9733507</v>
      </c>
      <c r="S3089">
        <v>3962460772.3000002</v>
      </c>
      <c r="T3089">
        <v>187977</v>
      </c>
      <c r="U3089">
        <v>6231668</v>
      </c>
      <c r="V3089">
        <v>64.02</v>
      </c>
      <c r="W3089" s="3">
        <f>StockData[[#This Row],[CLOSE]]-StockData[[#This Row],[PREV. CLOSE]]</f>
        <v>-2.9500000000000455</v>
      </c>
      <c r="X3089" s="2">
        <f>IFERROR((StockData[[#This Row],[CLOSE]]-StockData[[#This Row],[PREV. CLOSE]])/StockData[[#This Row],[PREV. CLOSE]],0)</f>
        <v>-7.2109508677586052E-3</v>
      </c>
      <c r="Y3089" t="str">
        <f>IF(StockData[[#This Row],[Daily Return %]]&gt;0,"Gain",IF(StockData[[#This Row],[Daily Return %]]&lt;0,"Loss","No Change"))</f>
        <v>Loss</v>
      </c>
    </row>
    <row r="3090" spans="1:25" x14ac:dyDescent="0.3">
      <c r="A3090" s="1">
        <v>45357</v>
      </c>
      <c r="B3090" s="1" t="s">
        <v>3140</v>
      </c>
      <c r="C3090" s="1" t="s">
        <v>76</v>
      </c>
      <c r="D3090">
        <f>MONTH(StockData[[#This Row],[DATE]])</f>
        <v>3</v>
      </c>
      <c r="E3090">
        <v>2024</v>
      </c>
      <c r="F3090" t="s">
        <v>27</v>
      </c>
      <c r="G3090" t="str">
        <f>"Q"&amp;ROUNDUP(StockData[[#This Row],[Month Number]]/3,0)</f>
        <v>Q1</v>
      </c>
      <c r="H3090" s="1" t="s">
        <v>3092</v>
      </c>
      <c r="I3090" s="1" t="s">
        <v>3093</v>
      </c>
      <c r="J3090" t="s">
        <v>30</v>
      </c>
      <c r="K3090">
        <v>406.5</v>
      </c>
      <c r="L3090">
        <v>409.95</v>
      </c>
      <c r="M3090">
        <v>400.7</v>
      </c>
      <c r="N3090">
        <v>406.15</v>
      </c>
      <c r="O3090">
        <v>407.95</v>
      </c>
      <c r="P3090">
        <v>407.85</v>
      </c>
      <c r="Q3090">
        <v>405.02</v>
      </c>
      <c r="R3090">
        <v>11106855</v>
      </c>
      <c r="S3090">
        <v>4498498834.6499996</v>
      </c>
      <c r="T3090">
        <v>238724</v>
      </c>
      <c r="U3090">
        <v>6037161</v>
      </c>
      <c r="V3090">
        <v>54.36</v>
      </c>
      <c r="W3090" s="3">
        <f>StockData[[#This Row],[CLOSE]]-StockData[[#This Row],[PREV. CLOSE]]</f>
        <v>1.7000000000000455</v>
      </c>
      <c r="X3090" s="2">
        <f>IFERROR((StockData[[#This Row],[CLOSE]]-StockData[[#This Row],[PREV. CLOSE]])/StockData[[#This Row],[PREV. CLOSE]],0)</f>
        <v>4.1856456974025498E-3</v>
      </c>
      <c r="Y3090" t="str">
        <f>IF(StockData[[#This Row],[Daily Return %]]&gt;0,"Gain",IF(StockData[[#This Row],[Daily Return %]]&lt;0,"Loss","No Change"))</f>
        <v>Gain</v>
      </c>
    </row>
    <row r="3091" spans="1:25" x14ac:dyDescent="0.3">
      <c r="A3091" s="1">
        <v>45358</v>
      </c>
      <c r="B3091" s="1" t="s">
        <v>3141</v>
      </c>
      <c r="C3091" s="1" t="s">
        <v>76</v>
      </c>
      <c r="D3091">
        <f>MONTH(StockData[[#This Row],[DATE]])</f>
        <v>3</v>
      </c>
      <c r="E3091">
        <v>2024</v>
      </c>
      <c r="F3091" t="s">
        <v>27</v>
      </c>
      <c r="G3091" t="str">
        <f>"Q"&amp;ROUNDUP(StockData[[#This Row],[Month Number]]/3,0)</f>
        <v>Q1</v>
      </c>
      <c r="H3091" s="1" t="s">
        <v>3092</v>
      </c>
      <c r="I3091" s="1" t="s">
        <v>3093</v>
      </c>
      <c r="J3091" t="s">
        <v>30</v>
      </c>
      <c r="K3091">
        <v>407.85</v>
      </c>
      <c r="L3091">
        <v>414.95</v>
      </c>
      <c r="M3091">
        <v>403.65</v>
      </c>
      <c r="N3091">
        <v>407.85</v>
      </c>
      <c r="O3091">
        <v>414.7</v>
      </c>
      <c r="P3091">
        <v>413.55</v>
      </c>
      <c r="Q3091">
        <v>409.07</v>
      </c>
      <c r="R3091">
        <v>23020545</v>
      </c>
      <c r="S3091">
        <v>9416941135.6499996</v>
      </c>
      <c r="T3091">
        <v>266079</v>
      </c>
      <c r="U3091">
        <v>13173374</v>
      </c>
      <c r="V3091">
        <v>57.22</v>
      </c>
      <c r="W3091" s="3">
        <f>StockData[[#This Row],[CLOSE]]-StockData[[#This Row],[PREV. CLOSE]]</f>
        <v>5.6999999999999886</v>
      </c>
      <c r="X3091" s="2">
        <f>IFERROR((StockData[[#This Row],[CLOSE]]-StockData[[#This Row],[PREV. CLOSE]])/StockData[[#This Row],[PREV. CLOSE]],0)</f>
        <v>1.3975726369988938E-2</v>
      </c>
      <c r="Y3091" t="str">
        <f>IF(StockData[[#This Row],[Daily Return %]]&gt;0,"Gain",IF(StockData[[#This Row],[Daily Return %]]&lt;0,"Loss","No Change"))</f>
        <v>Gain</v>
      </c>
    </row>
    <row r="3092" spans="1:25" x14ac:dyDescent="0.3">
      <c r="A3092" s="1">
        <v>45362</v>
      </c>
      <c r="B3092" s="1" t="s">
        <v>3142</v>
      </c>
      <c r="C3092" s="1" t="s">
        <v>76</v>
      </c>
      <c r="D3092">
        <f>MONTH(StockData[[#This Row],[DATE]])</f>
        <v>3</v>
      </c>
      <c r="E3092">
        <v>2024</v>
      </c>
      <c r="F3092" t="s">
        <v>27</v>
      </c>
      <c r="G3092" t="str">
        <f>"Q"&amp;ROUNDUP(StockData[[#This Row],[Month Number]]/3,0)</f>
        <v>Q1</v>
      </c>
      <c r="H3092" s="1" t="s">
        <v>3092</v>
      </c>
      <c r="I3092" s="1" t="s">
        <v>3093</v>
      </c>
      <c r="J3092" t="s">
        <v>30</v>
      </c>
      <c r="K3092">
        <v>416.8</v>
      </c>
      <c r="L3092">
        <v>418.3</v>
      </c>
      <c r="M3092">
        <v>408</v>
      </c>
      <c r="N3092">
        <v>413.55</v>
      </c>
      <c r="O3092">
        <v>409.2</v>
      </c>
      <c r="P3092">
        <v>409.4</v>
      </c>
      <c r="Q3092">
        <v>413.66</v>
      </c>
      <c r="R3092">
        <v>17620081</v>
      </c>
      <c r="S3092">
        <v>7288643584</v>
      </c>
      <c r="T3092">
        <v>220154</v>
      </c>
      <c r="U3092">
        <v>10466219</v>
      </c>
      <c r="V3092">
        <v>59.4</v>
      </c>
      <c r="W3092" s="3">
        <f>StockData[[#This Row],[CLOSE]]-StockData[[#This Row],[PREV. CLOSE]]</f>
        <v>-4.1500000000000341</v>
      </c>
      <c r="X3092" s="2">
        <f>IFERROR((StockData[[#This Row],[CLOSE]]-StockData[[#This Row],[PREV. CLOSE]])/StockData[[#This Row],[PREV. CLOSE]],0)</f>
        <v>-1.0035062265747876E-2</v>
      </c>
      <c r="Y3092" t="str">
        <f>IF(StockData[[#This Row],[Daily Return %]]&gt;0,"Gain",IF(StockData[[#This Row],[Daily Return %]]&lt;0,"Loss","No Change"))</f>
        <v>Loss</v>
      </c>
    </row>
    <row r="3093" spans="1:25" x14ac:dyDescent="0.3">
      <c r="A3093" s="1">
        <v>45363</v>
      </c>
      <c r="B3093" s="1" t="s">
        <v>3143</v>
      </c>
      <c r="C3093" s="1" t="s">
        <v>76</v>
      </c>
      <c r="D3093">
        <f>MONTH(StockData[[#This Row],[DATE]])</f>
        <v>3</v>
      </c>
      <c r="E3093">
        <v>2024</v>
      </c>
      <c r="F3093" t="s">
        <v>27</v>
      </c>
      <c r="G3093" t="str">
        <f>"Q"&amp;ROUNDUP(StockData[[#This Row],[Month Number]]/3,0)</f>
        <v>Q1</v>
      </c>
      <c r="H3093" s="1" t="s">
        <v>3092</v>
      </c>
      <c r="I3093" s="1" t="s">
        <v>3093</v>
      </c>
      <c r="J3093" t="s">
        <v>30</v>
      </c>
      <c r="K3093">
        <v>406.5</v>
      </c>
      <c r="L3093">
        <v>406.5</v>
      </c>
      <c r="M3093">
        <v>399.35</v>
      </c>
      <c r="N3093">
        <v>409.4</v>
      </c>
      <c r="O3093">
        <v>401.9</v>
      </c>
      <c r="P3093">
        <v>404.45</v>
      </c>
      <c r="Q3093">
        <v>402.12</v>
      </c>
      <c r="R3093">
        <v>34882639</v>
      </c>
      <c r="S3093">
        <v>14027170213.1</v>
      </c>
      <c r="T3093">
        <v>441602</v>
      </c>
      <c r="U3093">
        <v>18612162</v>
      </c>
      <c r="V3093">
        <v>53.36</v>
      </c>
      <c r="W3093" s="3">
        <f>StockData[[#This Row],[CLOSE]]-StockData[[#This Row],[PREV. CLOSE]]</f>
        <v>-4.9499999999999886</v>
      </c>
      <c r="X3093" s="2">
        <f>IFERROR((StockData[[#This Row],[CLOSE]]-StockData[[#This Row],[PREV. CLOSE]])/StockData[[#This Row],[PREV. CLOSE]],0)</f>
        <v>-1.2090864680019514E-2</v>
      </c>
      <c r="Y3093" t="str">
        <f>IF(StockData[[#This Row],[Daily Return %]]&gt;0,"Gain",IF(StockData[[#This Row],[Daily Return %]]&lt;0,"Loss","No Change"))</f>
        <v>Loss</v>
      </c>
    </row>
    <row r="3094" spans="1:25" x14ac:dyDescent="0.3">
      <c r="A3094" s="1">
        <v>45364</v>
      </c>
      <c r="B3094" s="1" t="s">
        <v>3144</v>
      </c>
      <c r="C3094" s="1" t="s">
        <v>76</v>
      </c>
      <c r="D3094">
        <f>MONTH(StockData[[#This Row],[DATE]])</f>
        <v>3</v>
      </c>
      <c r="E3094">
        <v>2024</v>
      </c>
      <c r="F3094" t="s">
        <v>27</v>
      </c>
      <c r="G3094" t="str">
        <f>"Q"&amp;ROUNDUP(StockData[[#This Row],[Month Number]]/3,0)</f>
        <v>Q1</v>
      </c>
      <c r="H3094" s="1" t="s">
        <v>3092</v>
      </c>
      <c r="I3094" s="1" t="s">
        <v>3093</v>
      </c>
      <c r="J3094" t="s">
        <v>30</v>
      </c>
      <c r="K3094">
        <v>435</v>
      </c>
      <c r="L3094">
        <v>438</v>
      </c>
      <c r="M3094">
        <v>421.15</v>
      </c>
      <c r="N3094">
        <v>404.45</v>
      </c>
      <c r="O3094">
        <v>422</v>
      </c>
      <c r="P3094">
        <v>422.45</v>
      </c>
      <c r="Q3094">
        <v>427.85</v>
      </c>
      <c r="R3094">
        <v>101612428</v>
      </c>
      <c r="S3094">
        <v>43475181936.050003</v>
      </c>
      <c r="T3094">
        <v>693592</v>
      </c>
      <c r="U3094">
        <v>36479112</v>
      </c>
      <c r="V3094">
        <v>35.9</v>
      </c>
      <c r="W3094" s="3">
        <f>StockData[[#This Row],[CLOSE]]-StockData[[#This Row],[PREV. CLOSE]]</f>
        <v>18</v>
      </c>
      <c r="X3094" s="2">
        <f>IFERROR((StockData[[#This Row],[CLOSE]]-StockData[[#This Row],[PREV. CLOSE]])/StockData[[#This Row],[PREV. CLOSE]],0)</f>
        <v>4.4504883174681667E-2</v>
      </c>
      <c r="Y3094" t="str">
        <f>IF(StockData[[#This Row],[Daily Return %]]&gt;0,"Gain",IF(StockData[[#This Row],[Daily Return %]]&lt;0,"Loss","No Change"))</f>
        <v>Gain</v>
      </c>
    </row>
    <row r="3095" spans="1:25" x14ac:dyDescent="0.3">
      <c r="A3095" s="1">
        <v>45365</v>
      </c>
      <c r="B3095" s="1" t="s">
        <v>3145</v>
      </c>
      <c r="C3095" s="1" t="s">
        <v>76</v>
      </c>
      <c r="D3095">
        <f>MONTH(StockData[[#This Row],[DATE]])</f>
        <v>3</v>
      </c>
      <c r="E3095">
        <v>2024</v>
      </c>
      <c r="F3095" t="s">
        <v>27</v>
      </c>
      <c r="G3095" t="str">
        <f>"Q"&amp;ROUNDUP(StockData[[#This Row],[Month Number]]/3,0)</f>
        <v>Q1</v>
      </c>
      <c r="H3095" s="1" t="s">
        <v>3092</v>
      </c>
      <c r="I3095" s="1" t="s">
        <v>3093</v>
      </c>
      <c r="J3095" t="s">
        <v>30</v>
      </c>
      <c r="K3095">
        <v>421.95</v>
      </c>
      <c r="L3095">
        <v>425.5</v>
      </c>
      <c r="M3095">
        <v>418</v>
      </c>
      <c r="N3095">
        <v>422.45</v>
      </c>
      <c r="O3095">
        <v>419</v>
      </c>
      <c r="P3095">
        <v>419.65</v>
      </c>
      <c r="Q3095">
        <v>421.67</v>
      </c>
      <c r="R3095">
        <v>30764728</v>
      </c>
      <c r="S3095">
        <v>12972646952.799999</v>
      </c>
      <c r="T3095">
        <v>292934</v>
      </c>
      <c r="U3095">
        <v>13551653</v>
      </c>
      <c r="V3095">
        <v>44.05</v>
      </c>
      <c r="W3095" s="3">
        <f>StockData[[#This Row],[CLOSE]]-StockData[[#This Row],[PREV. CLOSE]]</f>
        <v>-2.8000000000000114</v>
      </c>
      <c r="X3095" s="2">
        <f>IFERROR((StockData[[#This Row],[CLOSE]]-StockData[[#This Row],[PREV. CLOSE]])/StockData[[#This Row],[PREV. CLOSE]],0)</f>
        <v>-6.6280033140016844E-3</v>
      </c>
      <c r="Y3095" t="str">
        <f>IF(StockData[[#This Row],[Daily Return %]]&gt;0,"Gain",IF(StockData[[#This Row],[Daily Return %]]&lt;0,"Loss","No Change"))</f>
        <v>Loss</v>
      </c>
    </row>
    <row r="3096" spans="1:25" x14ac:dyDescent="0.3">
      <c r="A3096" s="1">
        <v>45366</v>
      </c>
      <c r="B3096" s="1" t="s">
        <v>3146</v>
      </c>
      <c r="C3096" s="1" t="s">
        <v>76</v>
      </c>
      <c r="D3096">
        <f>MONTH(StockData[[#This Row],[DATE]])</f>
        <v>3</v>
      </c>
      <c r="E3096">
        <v>2024</v>
      </c>
      <c r="F3096" t="s">
        <v>27</v>
      </c>
      <c r="G3096" t="str">
        <f>"Q"&amp;ROUNDUP(StockData[[#This Row],[Month Number]]/3,0)</f>
        <v>Q1</v>
      </c>
      <c r="H3096" s="1" t="s">
        <v>3092</v>
      </c>
      <c r="I3096" s="1" t="s">
        <v>3093</v>
      </c>
      <c r="J3096" t="s">
        <v>30</v>
      </c>
      <c r="K3096">
        <v>417.2</v>
      </c>
      <c r="L3096">
        <v>428.55</v>
      </c>
      <c r="M3096">
        <v>415.25</v>
      </c>
      <c r="N3096">
        <v>419.65</v>
      </c>
      <c r="O3096">
        <v>417</v>
      </c>
      <c r="P3096">
        <v>419.1</v>
      </c>
      <c r="Q3096">
        <v>422.93</v>
      </c>
      <c r="R3096">
        <v>73253754</v>
      </c>
      <c r="S3096">
        <v>30981269366.200001</v>
      </c>
      <c r="T3096">
        <v>615356</v>
      </c>
      <c r="U3096">
        <v>53479171</v>
      </c>
      <c r="V3096">
        <v>73.010000000000005</v>
      </c>
      <c r="W3096" s="3">
        <f>StockData[[#This Row],[CLOSE]]-StockData[[#This Row],[PREV. CLOSE]]</f>
        <v>-0.54999999999995453</v>
      </c>
      <c r="X3096" s="2">
        <f>IFERROR((StockData[[#This Row],[CLOSE]]-StockData[[#This Row],[PREV. CLOSE]])/StockData[[#This Row],[PREV. CLOSE]],0)</f>
        <v>-1.3106159895149639E-3</v>
      </c>
      <c r="Y3096" t="str">
        <f>IF(StockData[[#This Row],[Daily Return %]]&gt;0,"Gain",IF(StockData[[#This Row],[Daily Return %]]&lt;0,"Loss","No Change"))</f>
        <v>Loss</v>
      </c>
    </row>
    <row r="3097" spans="1:25" x14ac:dyDescent="0.3">
      <c r="A3097" s="1">
        <v>45369</v>
      </c>
      <c r="B3097" s="1" t="s">
        <v>3147</v>
      </c>
      <c r="C3097" s="1" t="s">
        <v>76</v>
      </c>
      <c r="D3097">
        <f>MONTH(StockData[[#This Row],[DATE]])</f>
        <v>3</v>
      </c>
      <c r="E3097">
        <v>2024</v>
      </c>
      <c r="F3097" t="s">
        <v>27</v>
      </c>
      <c r="G3097" t="str">
        <f>"Q"&amp;ROUNDUP(StockData[[#This Row],[Month Number]]/3,0)</f>
        <v>Q1</v>
      </c>
      <c r="H3097" s="1" t="s">
        <v>3092</v>
      </c>
      <c r="I3097" s="1" t="s">
        <v>3093</v>
      </c>
      <c r="J3097" t="s">
        <v>30</v>
      </c>
      <c r="K3097">
        <v>419</v>
      </c>
      <c r="L3097">
        <v>420.7</v>
      </c>
      <c r="M3097">
        <v>416.9</v>
      </c>
      <c r="N3097">
        <v>419.1</v>
      </c>
      <c r="O3097">
        <v>417.6</v>
      </c>
      <c r="P3097">
        <v>417.45</v>
      </c>
      <c r="Q3097">
        <v>418.4</v>
      </c>
      <c r="R3097">
        <v>15933704</v>
      </c>
      <c r="S3097">
        <v>6666733164.1999998</v>
      </c>
      <c r="T3097">
        <v>241095</v>
      </c>
      <c r="U3097">
        <v>11863495</v>
      </c>
      <c r="V3097">
        <v>74.459999999999994</v>
      </c>
      <c r="W3097" s="3">
        <f>StockData[[#This Row],[CLOSE]]-StockData[[#This Row],[PREV. CLOSE]]</f>
        <v>-1.6500000000000341</v>
      </c>
      <c r="X3097" s="2">
        <f>IFERROR((StockData[[#This Row],[CLOSE]]-StockData[[#This Row],[PREV. CLOSE]])/StockData[[#This Row],[PREV. CLOSE]],0)</f>
        <v>-3.9370078740158295E-3</v>
      </c>
      <c r="Y3097" t="str">
        <f>IF(StockData[[#This Row],[Daily Return %]]&gt;0,"Gain",IF(StockData[[#This Row],[Daily Return %]]&lt;0,"Loss","No Change"))</f>
        <v>Loss</v>
      </c>
    </row>
    <row r="3098" spans="1:25" x14ac:dyDescent="0.3">
      <c r="A3098" s="1">
        <v>45370</v>
      </c>
      <c r="B3098" s="1" t="s">
        <v>3148</v>
      </c>
      <c r="C3098" s="1" t="s">
        <v>76</v>
      </c>
      <c r="D3098">
        <f>MONTH(StockData[[#This Row],[DATE]])</f>
        <v>3</v>
      </c>
      <c r="E3098">
        <v>2024</v>
      </c>
      <c r="F3098" t="s">
        <v>27</v>
      </c>
      <c r="G3098" t="str">
        <f>"Q"&amp;ROUNDUP(StockData[[#This Row],[Month Number]]/3,0)</f>
        <v>Q1</v>
      </c>
      <c r="H3098" s="1" t="s">
        <v>3092</v>
      </c>
      <c r="I3098" s="1" t="s">
        <v>3093</v>
      </c>
      <c r="J3098" t="s">
        <v>30</v>
      </c>
      <c r="K3098">
        <v>418</v>
      </c>
      <c r="L3098">
        <v>419.55</v>
      </c>
      <c r="M3098">
        <v>408.7</v>
      </c>
      <c r="N3098">
        <v>417.45</v>
      </c>
      <c r="O3098">
        <v>409.75</v>
      </c>
      <c r="P3098">
        <v>409.55</v>
      </c>
      <c r="Q3098">
        <v>411.54</v>
      </c>
      <c r="R3098">
        <v>20994563</v>
      </c>
      <c r="S3098">
        <v>8640107667.75</v>
      </c>
      <c r="T3098">
        <v>256940</v>
      </c>
      <c r="U3098">
        <v>15871475</v>
      </c>
      <c r="V3098">
        <v>75.599999999999994</v>
      </c>
      <c r="W3098" s="3">
        <f>StockData[[#This Row],[CLOSE]]-StockData[[#This Row],[PREV. CLOSE]]</f>
        <v>-7.8999999999999773</v>
      </c>
      <c r="X3098" s="2">
        <f>IFERROR((StockData[[#This Row],[CLOSE]]-StockData[[#This Row],[PREV. CLOSE]])/StockData[[#This Row],[PREV. CLOSE]],0)</f>
        <v>-1.892442208647737E-2</v>
      </c>
      <c r="Y3098" t="str">
        <f>IF(StockData[[#This Row],[Daily Return %]]&gt;0,"Gain",IF(StockData[[#This Row],[Daily Return %]]&lt;0,"Loss","No Change"))</f>
        <v>Loss</v>
      </c>
    </row>
    <row r="3099" spans="1:25" x14ac:dyDescent="0.3">
      <c r="A3099" s="1">
        <v>45371</v>
      </c>
      <c r="B3099" s="1" t="s">
        <v>3149</v>
      </c>
      <c r="C3099" s="1" t="s">
        <v>76</v>
      </c>
      <c r="D3099">
        <f>MONTH(StockData[[#This Row],[DATE]])</f>
        <v>3</v>
      </c>
      <c r="E3099">
        <v>2024</v>
      </c>
      <c r="F3099" t="s">
        <v>27</v>
      </c>
      <c r="G3099" t="str">
        <f>"Q"&amp;ROUNDUP(StockData[[#This Row],[Month Number]]/3,0)</f>
        <v>Q1</v>
      </c>
      <c r="H3099" s="1" t="s">
        <v>3092</v>
      </c>
      <c r="I3099" s="1" t="s">
        <v>3093</v>
      </c>
      <c r="J3099" t="s">
        <v>30</v>
      </c>
      <c r="K3099">
        <v>410</v>
      </c>
      <c r="L3099">
        <v>416.65</v>
      </c>
      <c r="M3099">
        <v>409.55</v>
      </c>
      <c r="N3099">
        <v>409.55</v>
      </c>
      <c r="O3099">
        <v>416</v>
      </c>
      <c r="P3099">
        <v>415.7</v>
      </c>
      <c r="Q3099">
        <v>412.87</v>
      </c>
      <c r="R3099">
        <v>19609321</v>
      </c>
      <c r="S3099">
        <v>8096010062.9499998</v>
      </c>
      <c r="T3099">
        <v>200442</v>
      </c>
      <c r="U3099">
        <v>14306680</v>
      </c>
      <c r="V3099">
        <v>72.959999999999994</v>
      </c>
      <c r="W3099" s="3">
        <f>StockData[[#This Row],[CLOSE]]-StockData[[#This Row],[PREV. CLOSE]]</f>
        <v>6.1499999999999773</v>
      </c>
      <c r="X3099" s="2">
        <f>IFERROR((StockData[[#This Row],[CLOSE]]-StockData[[#This Row],[PREV. CLOSE]])/StockData[[#This Row],[PREV. CLOSE]],0)</f>
        <v>1.5016481504089799E-2</v>
      </c>
      <c r="Y3099" t="str">
        <f>IF(StockData[[#This Row],[Daily Return %]]&gt;0,"Gain",IF(StockData[[#This Row],[Daily Return %]]&lt;0,"Loss","No Change"))</f>
        <v>Gain</v>
      </c>
    </row>
    <row r="3100" spans="1:25" x14ac:dyDescent="0.3">
      <c r="A3100" s="1">
        <v>45372</v>
      </c>
      <c r="B3100" s="1" t="s">
        <v>3150</v>
      </c>
      <c r="C3100" s="1" t="s">
        <v>76</v>
      </c>
      <c r="D3100">
        <f>MONTH(StockData[[#This Row],[DATE]])</f>
        <v>3</v>
      </c>
      <c r="E3100">
        <v>2024</v>
      </c>
      <c r="F3100" t="s">
        <v>27</v>
      </c>
      <c r="G3100" t="str">
        <f>"Q"&amp;ROUNDUP(StockData[[#This Row],[Month Number]]/3,0)</f>
        <v>Q1</v>
      </c>
      <c r="H3100" s="1" t="s">
        <v>3092</v>
      </c>
      <c r="I3100" s="1" t="s">
        <v>3093</v>
      </c>
      <c r="J3100" t="s">
        <v>30</v>
      </c>
      <c r="K3100">
        <v>419</v>
      </c>
      <c r="L3100">
        <v>422</v>
      </c>
      <c r="M3100">
        <v>416.2</v>
      </c>
      <c r="N3100">
        <v>415.7</v>
      </c>
      <c r="O3100">
        <v>421.25</v>
      </c>
      <c r="P3100">
        <v>421.25</v>
      </c>
      <c r="Q3100">
        <v>419.96</v>
      </c>
      <c r="R3100">
        <v>19227982</v>
      </c>
      <c r="S3100">
        <v>8074986841.4499998</v>
      </c>
      <c r="T3100">
        <v>265798</v>
      </c>
      <c r="U3100">
        <v>11205902</v>
      </c>
      <c r="V3100">
        <v>58.28</v>
      </c>
      <c r="W3100" s="3">
        <f>StockData[[#This Row],[CLOSE]]-StockData[[#This Row],[PREV. CLOSE]]</f>
        <v>5.5500000000000114</v>
      </c>
      <c r="X3100" s="2">
        <f>IFERROR((StockData[[#This Row],[CLOSE]]-StockData[[#This Row],[PREV. CLOSE]])/StockData[[#This Row],[PREV. CLOSE]],0)</f>
        <v>1.3350974260283886E-2</v>
      </c>
      <c r="Y3100" t="str">
        <f>IF(StockData[[#This Row],[Daily Return %]]&gt;0,"Gain",IF(StockData[[#This Row],[Daily Return %]]&lt;0,"Loss","No Change"))</f>
        <v>Gain</v>
      </c>
    </row>
    <row r="3101" spans="1:25" x14ac:dyDescent="0.3">
      <c r="A3101" s="1">
        <v>45373</v>
      </c>
      <c r="B3101" s="1" t="s">
        <v>3151</v>
      </c>
      <c r="C3101" s="1" t="s">
        <v>76</v>
      </c>
      <c r="D3101">
        <f>MONTH(StockData[[#This Row],[DATE]])</f>
        <v>3</v>
      </c>
      <c r="E3101">
        <v>2024</v>
      </c>
      <c r="F3101" t="s">
        <v>27</v>
      </c>
      <c r="G3101" t="str">
        <f>"Q"&amp;ROUNDUP(StockData[[#This Row],[Month Number]]/3,0)</f>
        <v>Q1</v>
      </c>
      <c r="H3101" s="1" t="s">
        <v>3092</v>
      </c>
      <c r="I3101" s="1" t="s">
        <v>3093</v>
      </c>
      <c r="J3101" t="s">
        <v>30</v>
      </c>
      <c r="K3101">
        <v>421.25</v>
      </c>
      <c r="L3101">
        <v>429.65</v>
      </c>
      <c r="M3101">
        <v>421.25</v>
      </c>
      <c r="N3101">
        <v>421.25</v>
      </c>
      <c r="O3101">
        <v>428.3</v>
      </c>
      <c r="P3101">
        <v>428.6</v>
      </c>
      <c r="Q3101">
        <v>427.27</v>
      </c>
      <c r="R3101">
        <v>38861818</v>
      </c>
      <c r="S3101">
        <v>16604649595.700001</v>
      </c>
      <c r="T3101">
        <v>285729</v>
      </c>
      <c r="U3101">
        <v>26750823</v>
      </c>
      <c r="V3101">
        <v>68.84</v>
      </c>
      <c r="W3101" s="3">
        <f>StockData[[#This Row],[CLOSE]]-StockData[[#This Row],[PREV. CLOSE]]</f>
        <v>7.3500000000000227</v>
      </c>
      <c r="X3101" s="2">
        <f>IFERROR((StockData[[#This Row],[CLOSE]]-StockData[[#This Row],[PREV. CLOSE]])/StockData[[#This Row],[PREV. CLOSE]],0)</f>
        <v>1.7448071216617265E-2</v>
      </c>
      <c r="Y3101" t="str">
        <f>IF(StockData[[#This Row],[Daily Return %]]&gt;0,"Gain",IF(StockData[[#This Row],[Daily Return %]]&lt;0,"Loss","No Change"))</f>
        <v>Gain</v>
      </c>
    </row>
    <row r="3102" spans="1:25" x14ac:dyDescent="0.3">
      <c r="A3102" s="1">
        <v>45377</v>
      </c>
      <c r="B3102" s="1" t="s">
        <v>3152</v>
      </c>
      <c r="C3102" s="1" t="s">
        <v>76</v>
      </c>
      <c r="D3102">
        <f>MONTH(StockData[[#This Row],[DATE]])</f>
        <v>3</v>
      </c>
      <c r="E3102">
        <v>2024</v>
      </c>
      <c r="F3102" t="s">
        <v>27</v>
      </c>
      <c r="G3102" t="str">
        <f>"Q"&amp;ROUNDUP(StockData[[#This Row],[Month Number]]/3,0)</f>
        <v>Q1</v>
      </c>
      <c r="H3102" s="1" t="s">
        <v>3092</v>
      </c>
      <c r="I3102" s="1" t="s">
        <v>3093</v>
      </c>
      <c r="J3102" t="s">
        <v>30</v>
      </c>
      <c r="K3102">
        <v>425.55</v>
      </c>
      <c r="L3102">
        <v>429.2</v>
      </c>
      <c r="M3102">
        <v>425.55</v>
      </c>
      <c r="N3102">
        <v>428.6</v>
      </c>
      <c r="O3102">
        <v>428</v>
      </c>
      <c r="P3102">
        <v>427.65</v>
      </c>
      <c r="Q3102">
        <v>427.57</v>
      </c>
      <c r="R3102">
        <v>10274145</v>
      </c>
      <c r="S3102">
        <v>4392964487.0500002</v>
      </c>
      <c r="T3102">
        <v>127865</v>
      </c>
      <c r="U3102">
        <v>5987450</v>
      </c>
      <c r="V3102">
        <v>58.28</v>
      </c>
      <c r="W3102" s="3">
        <f>StockData[[#This Row],[CLOSE]]-StockData[[#This Row],[PREV. CLOSE]]</f>
        <v>-0.95000000000004547</v>
      </c>
      <c r="X3102" s="2">
        <f>IFERROR((StockData[[#This Row],[CLOSE]]-StockData[[#This Row],[PREV. CLOSE]])/StockData[[#This Row],[PREV. CLOSE]],0)</f>
        <v>-2.2165188987401901E-3</v>
      </c>
      <c r="Y3102" t="str">
        <f>IF(StockData[[#This Row],[Daily Return %]]&gt;0,"Gain",IF(StockData[[#This Row],[Daily Return %]]&lt;0,"Loss","No Change"))</f>
        <v>Loss</v>
      </c>
    </row>
    <row r="3103" spans="1:25" x14ac:dyDescent="0.3">
      <c r="A3103" s="1">
        <v>45378</v>
      </c>
      <c r="B3103" s="1" t="s">
        <v>3153</v>
      </c>
      <c r="C3103" s="1" t="s">
        <v>76</v>
      </c>
      <c r="D3103">
        <f>MONTH(StockData[[#This Row],[DATE]])</f>
        <v>3</v>
      </c>
      <c r="E3103">
        <v>2024</v>
      </c>
      <c r="F3103" t="s">
        <v>27</v>
      </c>
      <c r="G3103" t="str">
        <f>"Q"&amp;ROUNDUP(StockData[[#This Row],[Month Number]]/3,0)</f>
        <v>Q1</v>
      </c>
      <c r="H3103" s="1" t="s">
        <v>3092</v>
      </c>
      <c r="I3103" s="1" t="s">
        <v>3093</v>
      </c>
      <c r="J3103" t="s">
        <v>30</v>
      </c>
      <c r="K3103">
        <v>427</v>
      </c>
      <c r="L3103">
        <v>428.9</v>
      </c>
      <c r="M3103">
        <v>426.45</v>
      </c>
      <c r="N3103">
        <v>427.65</v>
      </c>
      <c r="O3103">
        <v>428.4</v>
      </c>
      <c r="P3103">
        <v>428</v>
      </c>
      <c r="Q3103">
        <v>427.94</v>
      </c>
      <c r="R3103">
        <v>12227545</v>
      </c>
      <c r="S3103">
        <v>5232702625.5500002</v>
      </c>
      <c r="T3103">
        <v>148670</v>
      </c>
      <c r="U3103">
        <v>8836527</v>
      </c>
      <c r="V3103">
        <v>72.27</v>
      </c>
      <c r="W3103" s="3">
        <f>StockData[[#This Row],[CLOSE]]-StockData[[#This Row],[PREV. CLOSE]]</f>
        <v>0.35000000000002274</v>
      </c>
      <c r="X3103" s="2">
        <f>IFERROR((StockData[[#This Row],[CLOSE]]-StockData[[#This Row],[PREV. CLOSE]])/StockData[[#This Row],[PREV. CLOSE]],0)</f>
        <v>8.1842628317554717E-4</v>
      </c>
      <c r="Y3103" t="str">
        <f>IF(StockData[[#This Row],[Daily Return %]]&gt;0,"Gain",IF(StockData[[#This Row],[Daily Return %]]&lt;0,"Loss","No Change"))</f>
        <v>Gain</v>
      </c>
    </row>
    <row r="3104" spans="1:25" x14ac:dyDescent="0.3">
      <c r="A3104" s="1">
        <v>45379</v>
      </c>
      <c r="B3104" s="1" t="s">
        <v>3154</v>
      </c>
      <c r="C3104" s="1" t="s">
        <v>76</v>
      </c>
      <c r="D3104">
        <f>MONTH(StockData[[#This Row],[DATE]])</f>
        <v>3</v>
      </c>
      <c r="E3104">
        <v>2024</v>
      </c>
      <c r="F3104" t="s">
        <v>27</v>
      </c>
      <c r="G3104" t="str">
        <f>"Q"&amp;ROUNDUP(StockData[[#This Row],[Month Number]]/3,0)</f>
        <v>Q1</v>
      </c>
      <c r="H3104" s="1" t="s">
        <v>3092</v>
      </c>
      <c r="I3104" s="1" t="s">
        <v>3093</v>
      </c>
      <c r="J3104" t="s">
        <v>30</v>
      </c>
      <c r="K3104">
        <v>428</v>
      </c>
      <c r="L3104">
        <v>433.25</v>
      </c>
      <c r="M3104">
        <v>427</v>
      </c>
      <c r="N3104">
        <v>428</v>
      </c>
      <c r="O3104">
        <v>429</v>
      </c>
      <c r="P3104">
        <v>428.35</v>
      </c>
      <c r="Q3104">
        <v>429.66</v>
      </c>
      <c r="R3104">
        <v>27933211</v>
      </c>
      <c r="S3104">
        <v>12001838115.5</v>
      </c>
      <c r="T3104">
        <v>200930</v>
      </c>
      <c r="U3104">
        <v>10761183</v>
      </c>
      <c r="V3104">
        <v>38.520000000000003</v>
      </c>
      <c r="W3104" s="3">
        <f>StockData[[#This Row],[CLOSE]]-StockData[[#This Row],[PREV. CLOSE]]</f>
        <v>0.35000000000002274</v>
      </c>
      <c r="X3104" s="2">
        <f>IFERROR((StockData[[#This Row],[CLOSE]]-StockData[[#This Row],[PREV. CLOSE]])/StockData[[#This Row],[PREV. CLOSE]],0)</f>
        <v>8.1775700934584757E-4</v>
      </c>
      <c r="Y3104" t="str">
        <f>IF(StockData[[#This Row],[Daily Return %]]&gt;0,"Gain",IF(StockData[[#This Row],[Daily Return %]]&lt;0,"Loss","No Change"))</f>
        <v>Gain</v>
      </c>
    </row>
    <row r="3105" spans="1:25" x14ac:dyDescent="0.3">
      <c r="A3105" s="1">
        <v>45383</v>
      </c>
      <c r="B3105" s="1" t="s">
        <v>3155</v>
      </c>
      <c r="C3105" s="1" t="s">
        <v>96</v>
      </c>
      <c r="D3105">
        <f>MONTH(StockData[[#This Row],[DATE]])</f>
        <v>4</v>
      </c>
      <c r="E3105">
        <v>2024</v>
      </c>
      <c r="F3105" t="s">
        <v>97</v>
      </c>
      <c r="G3105" t="str">
        <f>"Q"&amp;ROUNDUP(StockData[[#This Row],[Month Number]]/3,0)</f>
        <v>Q2</v>
      </c>
      <c r="H3105" s="1" t="s">
        <v>3092</v>
      </c>
      <c r="I3105" s="1" t="s">
        <v>3093</v>
      </c>
      <c r="J3105" t="s">
        <v>30</v>
      </c>
      <c r="K3105">
        <v>429.1</v>
      </c>
      <c r="L3105">
        <v>431.35</v>
      </c>
      <c r="M3105">
        <v>425.75</v>
      </c>
      <c r="N3105">
        <v>428.35</v>
      </c>
      <c r="O3105">
        <v>427.6</v>
      </c>
      <c r="P3105">
        <v>426.7</v>
      </c>
      <c r="Q3105">
        <v>427.8</v>
      </c>
      <c r="R3105">
        <v>9382308</v>
      </c>
      <c r="S3105">
        <v>4013782933.5500002</v>
      </c>
      <c r="T3105">
        <v>118264</v>
      </c>
      <c r="U3105">
        <v>5850987</v>
      </c>
      <c r="V3105">
        <v>62.36</v>
      </c>
      <c r="W3105" s="3">
        <f>StockData[[#This Row],[CLOSE]]-StockData[[#This Row],[PREV. CLOSE]]</f>
        <v>-1.6500000000000341</v>
      </c>
      <c r="X3105" s="2">
        <f>IFERROR((StockData[[#This Row],[CLOSE]]-StockData[[#This Row],[PREV. CLOSE]])/StockData[[#This Row],[PREV. CLOSE]],0)</f>
        <v>-3.8519901949341287E-3</v>
      </c>
      <c r="Y3105" t="str">
        <f>IF(StockData[[#This Row],[Daily Return %]]&gt;0,"Gain",IF(StockData[[#This Row],[Daily Return %]]&lt;0,"Loss","No Change"))</f>
        <v>Loss</v>
      </c>
    </row>
    <row r="3106" spans="1:25" x14ac:dyDescent="0.3">
      <c r="A3106" s="1">
        <v>45384</v>
      </c>
      <c r="B3106" s="1" t="s">
        <v>3156</v>
      </c>
      <c r="C3106" s="1" t="s">
        <v>96</v>
      </c>
      <c r="D3106">
        <f>MONTH(StockData[[#This Row],[DATE]])</f>
        <v>4</v>
      </c>
      <c r="E3106">
        <v>2024</v>
      </c>
      <c r="F3106" t="s">
        <v>97</v>
      </c>
      <c r="G3106" t="str">
        <f>"Q"&amp;ROUNDUP(StockData[[#This Row],[Month Number]]/3,0)</f>
        <v>Q2</v>
      </c>
      <c r="H3106" s="1" t="s">
        <v>3092</v>
      </c>
      <c r="I3106" s="1" t="s">
        <v>3093</v>
      </c>
      <c r="J3106" t="s">
        <v>30</v>
      </c>
      <c r="K3106">
        <v>428.7</v>
      </c>
      <c r="L3106">
        <v>428.7</v>
      </c>
      <c r="M3106">
        <v>424.6</v>
      </c>
      <c r="N3106">
        <v>426.7</v>
      </c>
      <c r="O3106">
        <v>425.5</v>
      </c>
      <c r="P3106">
        <v>425.85</v>
      </c>
      <c r="Q3106">
        <v>425.87</v>
      </c>
      <c r="R3106">
        <v>8853678</v>
      </c>
      <c r="S3106">
        <v>3770520504.5500002</v>
      </c>
      <c r="T3106">
        <v>123768</v>
      </c>
      <c r="U3106">
        <v>5843531</v>
      </c>
      <c r="V3106">
        <v>66</v>
      </c>
      <c r="W3106" s="3">
        <f>StockData[[#This Row],[CLOSE]]-StockData[[#This Row],[PREV. CLOSE]]</f>
        <v>-0.84999999999996589</v>
      </c>
      <c r="X3106" s="2">
        <f>IFERROR((StockData[[#This Row],[CLOSE]]-StockData[[#This Row],[PREV. CLOSE]])/StockData[[#This Row],[PREV. CLOSE]],0)</f>
        <v>-1.9920318725098803E-3</v>
      </c>
      <c r="Y3106" t="str">
        <f>IF(StockData[[#This Row],[Daily Return %]]&gt;0,"Gain",IF(StockData[[#This Row],[Daily Return %]]&lt;0,"Loss","No Change"))</f>
        <v>Loss</v>
      </c>
    </row>
    <row r="3107" spans="1:25" x14ac:dyDescent="0.3">
      <c r="A3107" s="1">
        <v>45385</v>
      </c>
      <c r="B3107" s="1" t="s">
        <v>3157</v>
      </c>
      <c r="C3107" s="1" t="s">
        <v>96</v>
      </c>
      <c r="D3107">
        <f>MONTH(StockData[[#This Row],[DATE]])</f>
        <v>4</v>
      </c>
      <c r="E3107">
        <v>2024</v>
      </c>
      <c r="F3107" t="s">
        <v>97</v>
      </c>
      <c r="G3107" t="str">
        <f>"Q"&amp;ROUNDUP(StockData[[#This Row],[Month Number]]/3,0)</f>
        <v>Q2</v>
      </c>
      <c r="H3107" s="1" t="s">
        <v>3092</v>
      </c>
      <c r="I3107" s="1" t="s">
        <v>3093</v>
      </c>
      <c r="J3107" t="s">
        <v>30</v>
      </c>
      <c r="K3107">
        <v>426</v>
      </c>
      <c r="L3107">
        <v>428.8</v>
      </c>
      <c r="M3107">
        <v>421</v>
      </c>
      <c r="N3107">
        <v>425.85</v>
      </c>
      <c r="O3107">
        <v>425.5</v>
      </c>
      <c r="P3107">
        <v>425.2</v>
      </c>
      <c r="Q3107">
        <v>424.61</v>
      </c>
      <c r="R3107">
        <v>12664520</v>
      </c>
      <c r="S3107">
        <v>5377467608.1499996</v>
      </c>
      <c r="T3107">
        <v>160696</v>
      </c>
      <c r="U3107">
        <v>7188771</v>
      </c>
      <c r="V3107">
        <v>56.76</v>
      </c>
      <c r="W3107" s="3">
        <f>StockData[[#This Row],[CLOSE]]-StockData[[#This Row],[PREV. CLOSE]]</f>
        <v>-0.65000000000003411</v>
      </c>
      <c r="X3107" s="2">
        <f>IFERROR((StockData[[#This Row],[CLOSE]]-StockData[[#This Row],[PREV. CLOSE]])/StockData[[#This Row],[PREV. CLOSE]],0)</f>
        <v>-1.526359046612737E-3</v>
      </c>
      <c r="Y3107" t="str">
        <f>IF(StockData[[#This Row],[Daily Return %]]&gt;0,"Gain",IF(StockData[[#This Row],[Daily Return %]]&lt;0,"Loss","No Change"))</f>
        <v>Loss</v>
      </c>
    </row>
    <row r="3108" spans="1:25" x14ac:dyDescent="0.3">
      <c r="A3108" s="1">
        <v>45386</v>
      </c>
      <c r="B3108" s="1" t="s">
        <v>3158</v>
      </c>
      <c r="C3108" s="1" t="s">
        <v>96</v>
      </c>
      <c r="D3108">
        <f>MONTH(StockData[[#This Row],[DATE]])</f>
        <v>4</v>
      </c>
      <c r="E3108">
        <v>2024</v>
      </c>
      <c r="F3108" t="s">
        <v>97</v>
      </c>
      <c r="G3108" t="str">
        <f>"Q"&amp;ROUNDUP(StockData[[#This Row],[Month Number]]/3,0)</f>
        <v>Q2</v>
      </c>
      <c r="H3108" s="1" t="s">
        <v>3092</v>
      </c>
      <c r="I3108" s="1" t="s">
        <v>3093</v>
      </c>
      <c r="J3108" t="s">
        <v>30</v>
      </c>
      <c r="K3108">
        <v>425.55</v>
      </c>
      <c r="L3108">
        <v>427.35</v>
      </c>
      <c r="M3108">
        <v>419.9</v>
      </c>
      <c r="N3108">
        <v>425.2</v>
      </c>
      <c r="O3108">
        <v>423.1</v>
      </c>
      <c r="P3108">
        <v>422.75</v>
      </c>
      <c r="Q3108">
        <v>423.26</v>
      </c>
      <c r="R3108">
        <v>18358410</v>
      </c>
      <c r="S3108">
        <v>7770465539.9499998</v>
      </c>
      <c r="T3108">
        <v>303184</v>
      </c>
      <c r="U3108">
        <v>7619786</v>
      </c>
      <c r="V3108">
        <v>41.51</v>
      </c>
      <c r="W3108" s="3">
        <f>StockData[[#This Row],[CLOSE]]-StockData[[#This Row],[PREV. CLOSE]]</f>
        <v>-2.4499999999999886</v>
      </c>
      <c r="X3108" s="2">
        <f>IFERROR((StockData[[#This Row],[CLOSE]]-StockData[[#This Row],[PREV. CLOSE]])/StockData[[#This Row],[PREV. CLOSE]],0)</f>
        <v>-5.7619943555973392E-3</v>
      </c>
      <c r="Y3108" t="str">
        <f>IF(StockData[[#This Row],[Daily Return %]]&gt;0,"Gain",IF(StockData[[#This Row],[Daily Return %]]&lt;0,"Loss","No Change"))</f>
        <v>Loss</v>
      </c>
    </row>
    <row r="3109" spans="1:25" x14ac:dyDescent="0.3">
      <c r="A3109" s="1">
        <v>45387</v>
      </c>
      <c r="B3109" s="1" t="s">
        <v>3159</v>
      </c>
      <c r="C3109" s="1" t="s">
        <v>96</v>
      </c>
      <c r="D3109">
        <f>MONTH(StockData[[#This Row],[DATE]])</f>
        <v>4</v>
      </c>
      <c r="E3109">
        <v>2024</v>
      </c>
      <c r="F3109" t="s">
        <v>97</v>
      </c>
      <c r="G3109" t="str">
        <f>"Q"&amp;ROUNDUP(StockData[[#This Row],[Month Number]]/3,0)</f>
        <v>Q2</v>
      </c>
      <c r="H3109" s="1" t="s">
        <v>3092</v>
      </c>
      <c r="I3109" s="1" t="s">
        <v>3093</v>
      </c>
      <c r="J3109" t="s">
        <v>30</v>
      </c>
      <c r="K3109">
        <v>422.5</v>
      </c>
      <c r="L3109">
        <v>431.7</v>
      </c>
      <c r="M3109">
        <v>419.95</v>
      </c>
      <c r="N3109">
        <v>422.75</v>
      </c>
      <c r="O3109">
        <v>427.5</v>
      </c>
      <c r="P3109">
        <v>427.55</v>
      </c>
      <c r="Q3109">
        <v>427.69</v>
      </c>
      <c r="R3109">
        <v>16147032</v>
      </c>
      <c r="S3109">
        <v>6905982420.3999996</v>
      </c>
      <c r="T3109">
        <v>157872</v>
      </c>
      <c r="U3109">
        <v>9408424</v>
      </c>
      <c r="V3109">
        <v>58.27</v>
      </c>
      <c r="W3109" s="3">
        <f>StockData[[#This Row],[CLOSE]]-StockData[[#This Row],[PREV. CLOSE]]</f>
        <v>4.8000000000000114</v>
      </c>
      <c r="X3109" s="2">
        <f>IFERROR((StockData[[#This Row],[CLOSE]]-StockData[[#This Row],[PREV. CLOSE]])/StockData[[#This Row],[PREV. CLOSE]],0)</f>
        <v>1.1354228267297484E-2</v>
      </c>
      <c r="Y3109" t="str">
        <f>IF(StockData[[#This Row],[Daily Return %]]&gt;0,"Gain",IF(StockData[[#This Row],[Daily Return %]]&lt;0,"Loss","No Change"))</f>
        <v>Gain</v>
      </c>
    </row>
    <row r="3110" spans="1:25" x14ac:dyDescent="0.3">
      <c r="A3110" s="1">
        <v>45390</v>
      </c>
      <c r="B3110" s="1" t="s">
        <v>3160</v>
      </c>
      <c r="C3110" s="1" t="s">
        <v>96</v>
      </c>
      <c r="D3110">
        <f>MONTH(StockData[[#This Row],[DATE]])</f>
        <v>4</v>
      </c>
      <c r="E3110">
        <v>2024</v>
      </c>
      <c r="F3110" t="s">
        <v>97</v>
      </c>
      <c r="G3110" t="str">
        <f>"Q"&amp;ROUNDUP(StockData[[#This Row],[Month Number]]/3,0)</f>
        <v>Q2</v>
      </c>
      <c r="H3110" s="1" t="s">
        <v>3092</v>
      </c>
      <c r="I3110" s="1" t="s">
        <v>3093</v>
      </c>
      <c r="J3110" t="s">
        <v>30</v>
      </c>
      <c r="K3110">
        <v>428.3</v>
      </c>
      <c r="L3110">
        <v>431.4</v>
      </c>
      <c r="M3110">
        <v>427.75</v>
      </c>
      <c r="N3110">
        <v>427.55</v>
      </c>
      <c r="O3110">
        <v>428.9</v>
      </c>
      <c r="P3110">
        <v>429.1</v>
      </c>
      <c r="Q3110">
        <v>429.51</v>
      </c>
      <c r="R3110">
        <v>8516632</v>
      </c>
      <c r="S3110">
        <v>3658010051.9499998</v>
      </c>
      <c r="T3110">
        <v>150775</v>
      </c>
      <c r="U3110">
        <v>5351477</v>
      </c>
      <c r="V3110">
        <v>62.84</v>
      </c>
      <c r="W3110" s="3">
        <f>StockData[[#This Row],[CLOSE]]-StockData[[#This Row],[PREV. CLOSE]]</f>
        <v>1.5500000000000114</v>
      </c>
      <c r="X3110" s="2">
        <f>IFERROR((StockData[[#This Row],[CLOSE]]-StockData[[#This Row],[PREV. CLOSE]])/StockData[[#This Row],[PREV. CLOSE]],0)</f>
        <v>3.6253069816396008E-3</v>
      </c>
      <c r="Y3110" t="str">
        <f>IF(StockData[[#This Row],[Daily Return %]]&gt;0,"Gain",IF(StockData[[#This Row],[Daily Return %]]&lt;0,"Loss","No Change"))</f>
        <v>Gain</v>
      </c>
    </row>
    <row r="3111" spans="1:25" x14ac:dyDescent="0.3">
      <c r="A3111" s="1">
        <v>45391</v>
      </c>
      <c r="B3111" s="1" t="s">
        <v>3161</v>
      </c>
      <c r="C3111" s="1" t="s">
        <v>96</v>
      </c>
      <c r="D3111">
        <f>MONTH(StockData[[#This Row],[DATE]])</f>
        <v>4</v>
      </c>
      <c r="E3111">
        <v>2024</v>
      </c>
      <c r="F3111" t="s">
        <v>97</v>
      </c>
      <c r="G3111" t="str">
        <f>"Q"&amp;ROUNDUP(StockData[[#This Row],[Month Number]]/3,0)</f>
        <v>Q2</v>
      </c>
      <c r="H3111" s="1" t="s">
        <v>3092</v>
      </c>
      <c r="I3111" s="1" t="s">
        <v>3093</v>
      </c>
      <c r="J3111" t="s">
        <v>30</v>
      </c>
      <c r="K3111">
        <v>430.45</v>
      </c>
      <c r="L3111">
        <v>431.5</v>
      </c>
      <c r="M3111">
        <v>425.55</v>
      </c>
      <c r="N3111">
        <v>429.1</v>
      </c>
      <c r="O3111">
        <v>426.6</v>
      </c>
      <c r="P3111">
        <v>426.35</v>
      </c>
      <c r="Q3111">
        <v>428.43</v>
      </c>
      <c r="R3111">
        <v>6708894</v>
      </c>
      <c r="S3111">
        <v>2874287671.0999999</v>
      </c>
      <c r="T3111">
        <v>90615</v>
      </c>
      <c r="U3111">
        <v>3960066</v>
      </c>
      <c r="V3111">
        <v>59.03</v>
      </c>
      <c r="W3111" s="3">
        <f>StockData[[#This Row],[CLOSE]]-StockData[[#This Row],[PREV. CLOSE]]</f>
        <v>-2.75</v>
      </c>
      <c r="X3111" s="2">
        <f>IFERROR((StockData[[#This Row],[CLOSE]]-StockData[[#This Row],[PREV. CLOSE]])/StockData[[#This Row],[PREV. CLOSE]],0)</f>
        <v>-6.4087625262176642E-3</v>
      </c>
      <c r="Y3111" t="str">
        <f>IF(StockData[[#This Row],[Daily Return %]]&gt;0,"Gain",IF(StockData[[#This Row],[Daily Return %]]&lt;0,"Loss","No Change"))</f>
        <v>Loss</v>
      </c>
    </row>
    <row r="3112" spans="1:25" x14ac:dyDescent="0.3">
      <c r="A3112" s="1">
        <v>45392</v>
      </c>
      <c r="B3112" s="1" t="s">
        <v>3162</v>
      </c>
      <c r="C3112" s="1" t="s">
        <v>96</v>
      </c>
      <c r="D3112">
        <f>MONTH(StockData[[#This Row],[DATE]])</f>
        <v>4</v>
      </c>
      <c r="E3112">
        <v>2024</v>
      </c>
      <c r="F3112" t="s">
        <v>97</v>
      </c>
      <c r="G3112" t="str">
        <f>"Q"&amp;ROUNDUP(StockData[[#This Row],[Month Number]]/3,0)</f>
        <v>Q2</v>
      </c>
      <c r="H3112" s="1" t="s">
        <v>3092</v>
      </c>
      <c r="I3112" s="1" t="s">
        <v>3093</v>
      </c>
      <c r="J3112" t="s">
        <v>30</v>
      </c>
      <c r="K3112">
        <v>428.3</v>
      </c>
      <c r="L3112">
        <v>437.8</v>
      </c>
      <c r="M3112">
        <v>425.75</v>
      </c>
      <c r="N3112">
        <v>426.35</v>
      </c>
      <c r="O3112">
        <v>436</v>
      </c>
      <c r="P3112">
        <v>436.95</v>
      </c>
      <c r="Q3112">
        <v>433</v>
      </c>
      <c r="R3112">
        <v>14008124</v>
      </c>
      <c r="S3112">
        <v>6065476490.1999998</v>
      </c>
      <c r="T3112">
        <v>176163</v>
      </c>
      <c r="U3112">
        <v>7659205</v>
      </c>
      <c r="V3112">
        <v>54.68</v>
      </c>
      <c r="W3112" s="3">
        <f>StockData[[#This Row],[CLOSE]]-StockData[[#This Row],[PREV. CLOSE]]</f>
        <v>10.599999999999966</v>
      </c>
      <c r="X3112" s="2">
        <f>IFERROR((StockData[[#This Row],[CLOSE]]-StockData[[#This Row],[PREV. CLOSE]])/StockData[[#This Row],[PREV. CLOSE]],0)</f>
        <v>2.4862202415855437E-2</v>
      </c>
      <c r="Y3112" t="str">
        <f>IF(StockData[[#This Row],[Daily Return %]]&gt;0,"Gain",IF(StockData[[#This Row],[Daily Return %]]&lt;0,"Loss","No Change"))</f>
        <v>Gain</v>
      </c>
    </row>
    <row r="3113" spans="1:25" x14ac:dyDescent="0.3">
      <c r="A3113" s="1">
        <v>45394</v>
      </c>
      <c r="B3113" s="1" t="s">
        <v>3163</v>
      </c>
      <c r="C3113" s="1" t="s">
        <v>96</v>
      </c>
      <c r="D3113">
        <f>MONTH(StockData[[#This Row],[DATE]])</f>
        <v>4</v>
      </c>
      <c r="E3113">
        <v>2024</v>
      </c>
      <c r="F3113" t="s">
        <v>97</v>
      </c>
      <c r="G3113" t="str">
        <f>"Q"&amp;ROUNDUP(StockData[[#This Row],[Month Number]]/3,0)</f>
        <v>Q2</v>
      </c>
      <c r="H3113" s="1" t="s">
        <v>3092</v>
      </c>
      <c r="I3113" s="1" t="s">
        <v>3093</v>
      </c>
      <c r="J3113" t="s">
        <v>30</v>
      </c>
      <c r="K3113">
        <v>435</v>
      </c>
      <c r="L3113">
        <v>435.75</v>
      </c>
      <c r="M3113">
        <v>428.3</v>
      </c>
      <c r="N3113">
        <v>436.95</v>
      </c>
      <c r="O3113">
        <v>430.5</v>
      </c>
      <c r="P3113">
        <v>430.1</v>
      </c>
      <c r="Q3113">
        <v>431.16</v>
      </c>
      <c r="R3113">
        <v>18088372</v>
      </c>
      <c r="S3113">
        <v>7799028304.5</v>
      </c>
      <c r="T3113">
        <v>289969</v>
      </c>
      <c r="U3113">
        <v>7835618</v>
      </c>
      <c r="V3113">
        <v>43.32</v>
      </c>
      <c r="W3113" s="3">
        <f>StockData[[#This Row],[CLOSE]]-StockData[[#This Row],[PREV. CLOSE]]</f>
        <v>-6.8499999999999659</v>
      </c>
      <c r="X3113" s="2">
        <f>IFERROR((StockData[[#This Row],[CLOSE]]-StockData[[#This Row],[PREV. CLOSE]])/StockData[[#This Row],[PREV. CLOSE]],0)</f>
        <v>-1.5676850898272036E-2</v>
      </c>
      <c r="Y3113" t="str">
        <f>IF(StockData[[#This Row],[Daily Return %]]&gt;0,"Gain",IF(StockData[[#This Row],[Daily Return %]]&lt;0,"Loss","No Change"))</f>
        <v>Loss</v>
      </c>
    </row>
    <row r="3114" spans="1:25" x14ac:dyDescent="0.3">
      <c r="A3114" s="1">
        <v>45397</v>
      </c>
      <c r="B3114" s="1" t="s">
        <v>3164</v>
      </c>
      <c r="C3114" s="1" t="s">
        <v>96</v>
      </c>
      <c r="D3114">
        <f>MONTH(StockData[[#This Row],[DATE]])</f>
        <v>4</v>
      </c>
      <c r="E3114">
        <v>2024</v>
      </c>
      <c r="F3114" t="s">
        <v>97</v>
      </c>
      <c r="G3114" t="str">
        <f>"Q"&amp;ROUNDUP(StockData[[#This Row],[Month Number]]/3,0)</f>
        <v>Q2</v>
      </c>
      <c r="H3114" s="1" t="s">
        <v>3092</v>
      </c>
      <c r="I3114" s="1" t="s">
        <v>3093</v>
      </c>
      <c r="J3114" t="s">
        <v>30</v>
      </c>
      <c r="K3114">
        <v>428</v>
      </c>
      <c r="L3114">
        <v>429.15</v>
      </c>
      <c r="M3114">
        <v>422.9</v>
      </c>
      <c r="N3114">
        <v>430.1</v>
      </c>
      <c r="O3114">
        <v>425.6</v>
      </c>
      <c r="P3114">
        <v>425.9</v>
      </c>
      <c r="Q3114">
        <v>426.01</v>
      </c>
      <c r="R3114">
        <v>8746243</v>
      </c>
      <c r="S3114">
        <v>3725990666.8000002</v>
      </c>
      <c r="T3114">
        <v>164057</v>
      </c>
      <c r="U3114">
        <v>4579022</v>
      </c>
      <c r="V3114">
        <v>52.35</v>
      </c>
      <c r="W3114" s="3">
        <f>StockData[[#This Row],[CLOSE]]-StockData[[#This Row],[PREV. CLOSE]]</f>
        <v>-4.2000000000000455</v>
      </c>
      <c r="X3114" s="2">
        <f>IFERROR((StockData[[#This Row],[CLOSE]]-StockData[[#This Row],[PREV. CLOSE]])/StockData[[#This Row],[PREV. CLOSE]],0)</f>
        <v>-9.7651708904906882E-3</v>
      </c>
      <c r="Y3114" t="str">
        <f>IF(StockData[[#This Row],[Daily Return %]]&gt;0,"Gain",IF(StockData[[#This Row],[Daily Return %]]&lt;0,"Loss","No Change"))</f>
        <v>Loss</v>
      </c>
    </row>
    <row r="3115" spans="1:25" x14ac:dyDescent="0.3">
      <c r="A3115" s="1">
        <v>45398</v>
      </c>
      <c r="B3115" s="1" t="s">
        <v>3165</v>
      </c>
      <c r="C3115" s="1" t="s">
        <v>96</v>
      </c>
      <c r="D3115">
        <f>MONTH(StockData[[#This Row],[DATE]])</f>
        <v>4</v>
      </c>
      <c r="E3115">
        <v>2024</v>
      </c>
      <c r="F3115" t="s">
        <v>97</v>
      </c>
      <c r="G3115" t="str">
        <f>"Q"&amp;ROUNDUP(StockData[[#This Row],[Month Number]]/3,0)</f>
        <v>Q2</v>
      </c>
      <c r="H3115" s="1" t="s">
        <v>3092</v>
      </c>
      <c r="I3115" s="1" t="s">
        <v>3093</v>
      </c>
      <c r="J3115" t="s">
        <v>30</v>
      </c>
      <c r="K3115">
        <v>423.25</v>
      </c>
      <c r="L3115">
        <v>427</v>
      </c>
      <c r="M3115">
        <v>423.2</v>
      </c>
      <c r="N3115">
        <v>425.9</v>
      </c>
      <c r="O3115">
        <v>426.45</v>
      </c>
      <c r="P3115">
        <v>425.9</v>
      </c>
      <c r="Q3115">
        <v>425.24</v>
      </c>
      <c r="R3115">
        <v>9973638</v>
      </c>
      <c r="S3115">
        <v>4241146046.5500002</v>
      </c>
      <c r="T3115">
        <v>122310</v>
      </c>
      <c r="U3115">
        <v>6665706</v>
      </c>
      <c r="V3115">
        <v>66.83</v>
      </c>
      <c r="W3115" s="3">
        <f>StockData[[#This Row],[CLOSE]]-StockData[[#This Row],[PREV. CLOSE]]</f>
        <v>0</v>
      </c>
      <c r="X3115" s="2">
        <f>IFERROR((StockData[[#This Row],[CLOSE]]-StockData[[#This Row],[PREV. CLOSE]])/StockData[[#This Row],[PREV. CLOSE]],0)</f>
        <v>0</v>
      </c>
      <c r="Y3115" t="str">
        <f>IF(StockData[[#This Row],[Daily Return %]]&gt;0,"Gain",IF(StockData[[#This Row],[Daily Return %]]&lt;0,"Loss","No Change"))</f>
        <v>No Change</v>
      </c>
    </row>
    <row r="3116" spans="1:25" x14ac:dyDescent="0.3">
      <c r="A3116" s="1">
        <v>45400</v>
      </c>
      <c r="B3116" s="1" t="s">
        <v>3166</v>
      </c>
      <c r="C3116" s="1" t="s">
        <v>96</v>
      </c>
      <c r="D3116">
        <f>MONTH(StockData[[#This Row],[DATE]])</f>
        <v>4</v>
      </c>
      <c r="E3116">
        <v>2024</v>
      </c>
      <c r="F3116" t="s">
        <v>97</v>
      </c>
      <c r="G3116" t="str">
        <f>"Q"&amp;ROUNDUP(StockData[[#This Row],[Month Number]]/3,0)</f>
        <v>Q2</v>
      </c>
      <c r="H3116" s="1" t="s">
        <v>3092</v>
      </c>
      <c r="I3116" s="1" t="s">
        <v>3093</v>
      </c>
      <c r="J3116" t="s">
        <v>30</v>
      </c>
      <c r="K3116">
        <v>426</v>
      </c>
      <c r="L3116">
        <v>426.9</v>
      </c>
      <c r="M3116">
        <v>417.65</v>
      </c>
      <c r="N3116">
        <v>425.9</v>
      </c>
      <c r="O3116">
        <v>419.75</v>
      </c>
      <c r="P3116">
        <v>418.85</v>
      </c>
      <c r="Q3116">
        <v>421.58</v>
      </c>
      <c r="R3116">
        <v>21312388</v>
      </c>
      <c r="S3116">
        <v>8984844459.5499992</v>
      </c>
      <c r="T3116">
        <v>204523</v>
      </c>
      <c r="U3116">
        <v>10918231</v>
      </c>
      <c r="V3116">
        <v>51.23</v>
      </c>
      <c r="W3116" s="3">
        <f>StockData[[#This Row],[CLOSE]]-StockData[[#This Row],[PREV. CLOSE]]</f>
        <v>-7.0499999999999545</v>
      </c>
      <c r="X3116" s="2">
        <f>IFERROR((StockData[[#This Row],[CLOSE]]-StockData[[#This Row],[PREV. CLOSE]])/StockData[[#This Row],[PREV. CLOSE]],0)</f>
        <v>-1.6553181498004121E-2</v>
      </c>
      <c r="Y3116" t="str">
        <f>IF(StockData[[#This Row],[Daily Return %]]&gt;0,"Gain",IF(StockData[[#This Row],[Daily Return %]]&lt;0,"Loss","No Change"))</f>
        <v>Loss</v>
      </c>
    </row>
    <row r="3117" spans="1:25" x14ac:dyDescent="0.3">
      <c r="A3117" s="1">
        <v>45401</v>
      </c>
      <c r="B3117" s="1" t="s">
        <v>3167</v>
      </c>
      <c r="C3117" s="1" t="s">
        <v>96</v>
      </c>
      <c r="D3117">
        <f>MONTH(StockData[[#This Row],[DATE]])</f>
        <v>4</v>
      </c>
      <c r="E3117">
        <v>2024</v>
      </c>
      <c r="F3117" t="s">
        <v>97</v>
      </c>
      <c r="G3117" t="str">
        <f>"Q"&amp;ROUNDUP(StockData[[#This Row],[Month Number]]/3,0)</f>
        <v>Q2</v>
      </c>
      <c r="H3117" s="1" t="s">
        <v>3092</v>
      </c>
      <c r="I3117" s="1" t="s">
        <v>3093</v>
      </c>
      <c r="J3117" t="s">
        <v>30</v>
      </c>
      <c r="K3117">
        <v>418</v>
      </c>
      <c r="L3117">
        <v>426.25</v>
      </c>
      <c r="M3117">
        <v>416</v>
      </c>
      <c r="N3117">
        <v>418.85</v>
      </c>
      <c r="O3117">
        <v>424</v>
      </c>
      <c r="P3117">
        <v>424.75</v>
      </c>
      <c r="Q3117">
        <v>423.64</v>
      </c>
      <c r="R3117">
        <v>16582634</v>
      </c>
      <c r="S3117">
        <v>7025082961.8000002</v>
      </c>
      <c r="T3117">
        <v>204429</v>
      </c>
      <c r="U3117">
        <v>7582651</v>
      </c>
      <c r="V3117">
        <v>45.73</v>
      </c>
      <c r="W3117" s="3">
        <f>StockData[[#This Row],[CLOSE]]-StockData[[#This Row],[PREV. CLOSE]]</f>
        <v>5.8999999999999773</v>
      </c>
      <c r="X3117" s="2">
        <f>IFERROR((StockData[[#This Row],[CLOSE]]-StockData[[#This Row],[PREV. CLOSE]])/StockData[[#This Row],[PREV. CLOSE]],0)</f>
        <v>1.4086188372925813E-2</v>
      </c>
      <c r="Y3117" t="str">
        <f>IF(StockData[[#This Row],[Daily Return %]]&gt;0,"Gain",IF(StockData[[#This Row],[Daily Return %]]&lt;0,"Loss","No Change"))</f>
        <v>Gain</v>
      </c>
    </row>
    <row r="3118" spans="1:25" x14ac:dyDescent="0.3">
      <c r="A3118" s="1">
        <v>45404</v>
      </c>
      <c r="B3118" s="1" t="s">
        <v>3168</v>
      </c>
      <c r="C3118" s="1" t="s">
        <v>96</v>
      </c>
      <c r="D3118">
        <f>MONTH(StockData[[#This Row],[DATE]])</f>
        <v>4</v>
      </c>
      <c r="E3118">
        <v>2024</v>
      </c>
      <c r="F3118" t="s">
        <v>97</v>
      </c>
      <c r="G3118" t="str">
        <f>"Q"&amp;ROUNDUP(StockData[[#This Row],[Month Number]]/3,0)</f>
        <v>Q2</v>
      </c>
      <c r="H3118" s="1" t="s">
        <v>3092</v>
      </c>
      <c r="I3118" s="1" t="s">
        <v>3093</v>
      </c>
      <c r="J3118" t="s">
        <v>30</v>
      </c>
      <c r="K3118">
        <v>427</v>
      </c>
      <c r="L3118">
        <v>427.6</v>
      </c>
      <c r="M3118">
        <v>423.35</v>
      </c>
      <c r="N3118">
        <v>424.75</v>
      </c>
      <c r="O3118">
        <v>425.8</v>
      </c>
      <c r="P3118">
        <v>425.3</v>
      </c>
      <c r="Q3118">
        <v>424.75</v>
      </c>
      <c r="R3118">
        <v>7112139</v>
      </c>
      <c r="S3118">
        <v>3020860842.3000002</v>
      </c>
      <c r="T3118">
        <v>124105</v>
      </c>
      <c r="U3118">
        <v>4721465</v>
      </c>
      <c r="V3118">
        <v>66.39</v>
      </c>
      <c r="W3118" s="3">
        <f>StockData[[#This Row],[CLOSE]]-StockData[[#This Row],[PREV. CLOSE]]</f>
        <v>0.55000000000001137</v>
      </c>
      <c r="X3118" s="2">
        <f>IFERROR((StockData[[#This Row],[CLOSE]]-StockData[[#This Row],[PREV. CLOSE]])/StockData[[#This Row],[PREV. CLOSE]],0)</f>
        <v>1.2948793407887261E-3</v>
      </c>
      <c r="Y3118" t="str">
        <f>IF(StockData[[#This Row],[Daily Return %]]&gt;0,"Gain",IF(StockData[[#This Row],[Daily Return %]]&lt;0,"Loss","No Change"))</f>
        <v>Gain</v>
      </c>
    </row>
    <row r="3119" spans="1:25" x14ac:dyDescent="0.3">
      <c r="A3119" s="1">
        <v>45405</v>
      </c>
      <c r="B3119" s="1" t="s">
        <v>3169</v>
      </c>
      <c r="C3119" s="1" t="s">
        <v>96</v>
      </c>
      <c r="D3119">
        <f>MONTH(StockData[[#This Row],[DATE]])</f>
        <v>4</v>
      </c>
      <c r="E3119">
        <v>2024</v>
      </c>
      <c r="F3119" t="s">
        <v>97</v>
      </c>
      <c r="G3119" t="str">
        <f>"Q"&amp;ROUNDUP(StockData[[#This Row],[Month Number]]/3,0)</f>
        <v>Q2</v>
      </c>
      <c r="H3119" s="1" t="s">
        <v>3092</v>
      </c>
      <c r="I3119" s="1" t="s">
        <v>3093</v>
      </c>
      <c r="J3119" t="s">
        <v>30</v>
      </c>
      <c r="K3119">
        <v>425.3</v>
      </c>
      <c r="L3119">
        <v>430.5</v>
      </c>
      <c r="M3119">
        <v>425.1</v>
      </c>
      <c r="N3119">
        <v>425.3</v>
      </c>
      <c r="O3119">
        <v>428.7</v>
      </c>
      <c r="P3119">
        <v>429.2</v>
      </c>
      <c r="Q3119">
        <v>428.84</v>
      </c>
      <c r="R3119">
        <v>12021404</v>
      </c>
      <c r="S3119">
        <v>5155232246</v>
      </c>
      <c r="T3119">
        <v>194302</v>
      </c>
      <c r="U3119">
        <v>7291868</v>
      </c>
      <c r="V3119">
        <v>60.66</v>
      </c>
      <c r="W3119" s="3">
        <f>StockData[[#This Row],[CLOSE]]-StockData[[#This Row],[PREV. CLOSE]]</f>
        <v>3.8999999999999773</v>
      </c>
      <c r="X3119" s="2">
        <f>IFERROR((StockData[[#This Row],[CLOSE]]-StockData[[#This Row],[PREV. CLOSE]])/StockData[[#This Row],[PREV. CLOSE]],0)</f>
        <v>9.1699976487184982E-3</v>
      </c>
      <c r="Y3119" t="str">
        <f>IF(StockData[[#This Row],[Daily Return %]]&gt;0,"Gain",IF(StockData[[#This Row],[Daily Return %]]&lt;0,"Loss","No Change"))</f>
        <v>Gain</v>
      </c>
    </row>
    <row r="3120" spans="1:25" x14ac:dyDescent="0.3">
      <c r="A3120" s="1">
        <v>45406</v>
      </c>
      <c r="B3120" s="1" t="s">
        <v>3170</v>
      </c>
      <c r="C3120" s="1" t="s">
        <v>96</v>
      </c>
      <c r="D3120">
        <f>MONTH(StockData[[#This Row],[DATE]])</f>
        <v>4</v>
      </c>
      <c r="E3120">
        <v>2024</v>
      </c>
      <c r="F3120" t="s">
        <v>97</v>
      </c>
      <c r="G3120" t="str">
        <f>"Q"&amp;ROUNDUP(StockData[[#This Row],[Month Number]]/3,0)</f>
        <v>Q2</v>
      </c>
      <c r="H3120" s="1" t="s">
        <v>3092</v>
      </c>
      <c r="I3120" s="1" t="s">
        <v>3093</v>
      </c>
      <c r="J3120" t="s">
        <v>30</v>
      </c>
      <c r="K3120">
        <v>429.25</v>
      </c>
      <c r="L3120">
        <v>430.8</v>
      </c>
      <c r="M3120">
        <v>428.3</v>
      </c>
      <c r="N3120">
        <v>429.2</v>
      </c>
      <c r="O3120">
        <v>429.4</v>
      </c>
      <c r="P3120">
        <v>428.9</v>
      </c>
      <c r="Q3120">
        <v>429.73</v>
      </c>
      <c r="R3120">
        <v>5845170</v>
      </c>
      <c r="S3120">
        <v>2511818372.5</v>
      </c>
      <c r="T3120">
        <v>96245</v>
      </c>
      <c r="U3120">
        <v>3470174</v>
      </c>
      <c r="V3120">
        <v>59.37</v>
      </c>
      <c r="W3120" s="3">
        <f>StockData[[#This Row],[CLOSE]]-StockData[[#This Row],[PREV. CLOSE]]</f>
        <v>-0.30000000000001137</v>
      </c>
      <c r="X3120" s="2">
        <f>IFERROR((StockData[[#This Row],[CLOSE]]-StockData[[#This Row],[PREV. CLOSE]])/StockData[[#This Row],[PREV. CLOSE]],0)</f>
        <v>-6.9897483690589787E-4</v>
      </c>
      <c r="Y3120" t="str">
        <f>IF(StockData[[#This Row],[Daily Return %]]&gt;0,"Gain",IF(StockData[[#This Row],[Daily Return %]]&lt;0,"Loss","No Change"))</f>
        <v>Loss</v>
      </c>
    </row>
    <row r="3121" spans="1:25" x14ac:dyDescent="0.3">
      <c r="A3121" s="1">
        <v>45407</v>
      </c>
      <c r="B3121" s="1" t="s">
        <v>3171</v>
      </c>
      <c r="C3121" s="1" t="s">
        <v>96</v>
      </c>
      <c r="D3121">
        <f>MONTH(StockData[[#This Row],[DATE]])</f>
        <v>4</v>
      </c>
      <c r="E3121">
        <v>2024</v>
      </c>
      <c r="F3121" t="s">
        <v>97</v>
      </c>
      <c r="G3121" t="str">
        <f>"Q"&amp;ROUNDUP(StockData[[#This Row],[Month Number]]/3,0)</f>
        <v>Q2</v>
      </c>
      <c r="H3121" s="1" t="s">
        <v>3092</v>
      </c>
      <c r="I3121" s="1" t="s">
        <v>3093</v>
      </c>
      <c r="J3121" t="s">
        <v>30</v>
      </c>
      <c r="K3121">
        <v>431</v>
      </c>
      <c r="L3121">
        <v>438.3</v>
      </c>
      <c r="M3121">
        <v>429</v>
      </c>
      <c r="N3121">
        <v>428.9</v>
      </c>
      <c r="O3121">
        <v>437.8</v>
      </c>
      <c r="P3121">
        <v>437.55</v>
      </c>
      <c r="Q3121">
        <v>434.52</v>
      </c>
      <c r="R3121">
        <v>29211997</v>
      </c>
      <c r="S3121">
        <v>12693203504</v>
      </c>
      <c r="T3121">
        <v>270594</v>
      </c>
      <c r="U3121">
        <v>15252996</v>
      </c>
      <c r="V3121">
        <v>52.21</v>
      </c>
      <c r="W3121" s="3">
        <f>StockData[[#This Row],[CLOSE]]-StockData[[#This Row],[PREV. CLOSE]]</f>
        <v>8.6500000000000341</v>
      </c>
      <c r="X3121" s="2">
        <f>IFERROR((StockData[[#This Row],[CLOSE]]-StockData[[#This Row],[PREV. CLOSE]])/StockData[[#This Row],[PREV. CLOSE]],0)</f>
        <v>2.0167871298671099E-2</v>
      </c>
      <c r="Y3121" t="str">
        <f>IF(StockData[[#This Row],[Daily Return %]]&gt;0,"Gain",IF(StockData[[#This Row],[Daily Return %]]&lt;0,"Loss","No Change"))</f>
        <v>Gain</v>
      </c>
    </row>
    <row r="3122" spans="1:25" x14ac:dyDescent="0.3">
      <c r="A3122" s="1">
        <v>45408</v>
      </c>
      <c r="B3122" s="1" t="s">
        <v>3172</v>
      </c>
      <c r="C3122" s="1" t="s">
        <v>96</v>
      </c>
      <c r="D3122">
        <f>MONTH(StockData[[#This Row],[DATE]])</f>
        <v>4</v>
      </c>
      <c r="E3122">
        <v>2024</v>
      </c>
      <c r="F3122" t="s">
        <v>97</v>
      </c>
      <c r="G3122" t="str">
        <f>"Q"&amp;ROUNDUP(StockData[[#This Row],[Month Number]]/3,0)</f>
        <v>Q2</v>
      </c>
      <c r="H3122" s="1" t="s">
        <v>3092</v>
      </c>
      <c r="I3122" s="1" t="s">
        <v>3093</v>
      </c>
      <c r="J3122" t="s">
        <v>30</v>
      </c>
      <c r="K3122">
        <v>439.25</v>
      </c>
      <c r="L3122">
        <v>443.3</v>
      </c>
      <c r="M3122">
        <v>436.4</v>
      </c>
      <c r="N3122">
        <v>437.55</v>
      </c>
      <c r="O3122">
        <v>440</v>
      </c>
      <c r="P3122">
        <v>440</v>
      </c>
      <c r="Q3122">
        <v>439.66</v>
      </c>
      <c r="R3122">
        <v>14773975</v>
      </c>
      <c r="S3122">
        <v>6495567398.1999998</v>
      </c>
      <c r="T3122">
        <v>202318</v>
      </c>
      <c r="U3122">
        <v>6781487</v>
      </c>
      <c r="V3122">
        <v>45.9</v>
      </c>
      <c r="W3122" s="3">
        <f>StockData[[#This Row],[CLOSE]]-StockData[[#This Row],[PREV. CLOSE]]</f>
        <v>2.4499999999999886</v>
      </c>
      <c r="X3122" s="2">
        <f>IFERROR((StockData[[#This Row],[CLOSE]]-StockData[[#This Row],[PREV. CLOSE]])/StockData[[#This Row],[PREV. CLOSE]],0)</f>
        <v>5.5993600731344727E-3</v>
      </c>
      <c r="Y3122" t="str">
        <f>IF(StockData[[#This Row],[Daily Return %]]&gt;0,"Gain",IF(StockData[[#This Row],[Daily Return %]]&lt;0,"Loss","No Change"))</f>
        <v>Gain</v>
      </c>
    </row>
    <row r="3123" spans="1:25" x14ac:dyDescent="0.3">
      <c r="A3123" s="1">
        <v>45411</v>
      </c>
      <c r="B3123" s="1" t="s">
        <v>3173</v>
      </c>
      <c r="C3123" s="1" t="s">
        <v>96</v>
      </c>
      <c r="D3123">
        <f>MONTH(StockData[[#This Row],[DATE]])</f>
        <v>4</v>
      </c>
      <c r="E3123">
        <v>2024</v>
      </c>
      <c r="F3123" t="s">
        <v>97</v>
      </c>
      <c r="G3123" t="str">
        <f>"Q"&amp;ROUNDUP(StockData[[#This Row],[Month Number]]/3,0)</f>
        <v>Q2</v>
      </c>
      <c r="H3123" s="1" t="s">
        <v>3092</v>
      </c>
      <c r="I3123" s="1" t="s">
        <v>3093</v>
      </c>
      <c r="J3123" t="s">
        <v>30</v>
      </c>
      <c r="K3123">
        <v>442</v>
      </c>
      <c r="L3123">
        <v>442.45</v>
      </c>
      <c r="M3123">
        <v>434.6</v>
      </c>
      <c r="N3123">
        <v>440</v>
      </c>
      <c r="O3123">
        <v>438</v>
      </c>
      <c r="P3123">
        <v>438.2</v>
      </c>
      <c r="Q3123">
        <v>437.73</v>
      </c>
      <c r="R3123">
        <v>11627882</v>
      </c>
      <c r="S3123">
        <v>5089915581.0500002</v>
      </c>
      <c r="T3123">
        <v>189919</v>
      </c>
      <c r="U3123">
        <v>7279063</v>
      </c>
      <c r="V3123">
        <v>62.6</v>
      </c>
      <c r="W3123" s="3">
        <f>StockData[[#This Row],[CLOSE]]-StockData[[#This Row],[PREV. CLOSE]]</f>
        <v>-1.8000000000000114</v>
      </c>
      <c r="X3123" s="2">
        <f>IFERROR((StockData[[#This Row],[CLOSE]]-StockData[[#This Row],[PREV. CLOSE]])/StockData[[#This Row],[PREV. CLOSE]],0)</f>
        <v>-4.0909090909091164E-3</v>
      </c>
      <c r="Y3123" t="str">
        <f>IF(StockData[[#This Row],[Daily Return %]]&gt;0,"Gain",IF(StockData[[#This Row],[Daily Return %]]&lt;0,"Loss","No Change"))</f>
        <v>Loss</v>
      </c>
    </row>
    <row r="3124" spans="1:25" x14ac:dyDescent="0.3">
      <c r="A3124" s="1">
        <v>45412</v>
      </c>
      <c r="B3124" s="1" t="s">
        <v>3174</v>
      </c>
      <c r="C3124" s="1" t="s">
        <v>96</v>
      </c>
      <c r="D3124">
        <f>MONTH(StockData[[#This Row],[DATE]])</f>
        <v>4</v>
      </c>
      <c r="E3124">
        <v>2024</v>
      </c>
      <c r="F3124" t="s">
        <v>97</v>
      </c>
      <c r="G3124" t="str">
        <f>"Q"&amp;ROUNDUP(StockData[[#This Row],[Month Number]]/3,0)</f>
        <v>Q2</v>
      </c>
      <c r="H3124" s="1" t="s">
        <v>3092</v>
      </c>
      <c r="I3124" s="1" t="s">
        <v>3093</v>
      </c>
      <c r="J3124" t="s">
        <v>30</v>
      </c>
      <c r="K3124">
        <v>439.95</v>
      </c>
      <c r="L3124">
        <v>440.5</v>
      </c>
      <c r="M3124">
        <v>435.1</v>
      </c>
      <c r="N3124">
        <v>438.2</v>
      </c>
      <c r="O3124">
        <v>435.35</v>
      </c>
      <c r="P3124">
        <v>435.65</v>
      </c>
      <c r="Q3124">
        <v>438.57</v>
      </c>
      <c r="R3124">
        <v>12064043</v>
      </c>
      <c r="S3124">
        <v>5290943493.3500004</v>
      </c>
      <c r="T3124">
        <v>131063</v>
      </c>
      <c r="U3124">
        <v>8485252</v>
      </c>
      <c r="V3124">
        <v>70.34</v>
      </c>
      <c r="W3124" s="3">
        <f>StockData[[#This Row],[CLOSE]]-StockData[[#This Row],[PREV. CLOSE]]</f>
        <v>-2.5500000000000114</v>
      </c>
      <c r="X3124" s="2">
        <f>IFERROR((StockData[[#This Row],[CLOSE]]-StockData[[#This Row],[PREV. CLOSE]])/StockData[[#This Row],[PREV. CLOSE]],0)</f>
        <v>-5.8192606115929062E-3</v>
      </c>
      <c r="Y3124" t="str">
        <f>IF(StockData[[#This Row],[Daily Return %]]&gt;0,"Gain",IF(StockData[[#This Row],[Daily Return %]]&lt;0,"Loss","No Change"))</f>
        <v>Loss</v>
      </c>
    </row>
    <row r="3125" spans="1:25" x14ac:dyDescent="0.3">
      <c r="A3125" s="1">
        <v>45414</v>
      </c>
      <c r="B3125" s="1" t="s">
        <v>3175</v>
      </c>
      <c r="C3125" s="1" t="s">
        <v>119</v>
      </c>
      <c r="D3125">
        <f>MONTH(StockData[[#This Row],[DATE]])</f>
        <v>5</v>
      </c>
      <c r="E3125">
        <v>2024</v>
      </c>
      <c r="F3125" t="s">
        <v>97</v>
      </c>
      <c r="G3125" t="str">
        <f>"Q"&amp;ROUNDUP(StockData[[#This Row],[Month Number]]/3,0)</f>
        <v>Q2</v>
      </c>
      <c r="H3125" s="1" t="s">
        <v>3092</v>
      </c>
      <c r="I3125" s="1" t="s">
        <v>3093</v>
      </c>
      <c r="J3125" t="s">
        <v>30</v>
      </c>
      <c r="K3125">
        <v>436</v>
      </c>
      <c r="L3125">
        <v>442.6</v>
      </c>
      <c r="M3125">
        <v>434.85</v>
      </c>
      <c r="N3125">
        <v>435.65</v>
      </c>
      <c r="O3125">
        <v>439.45</v>
      </c>
      <c r="P3125">
        <v>439</v>
      </c>
      <c r="Q3125">
        <v>439.02</v>
      </c>
      <c r="R3125">
        <v>23228909</v>
      </c>
      <c r="S3125">
        <v>10197960968.549999</v>
      </c>
      <c r="T3125">
        <v>413344</v>
      </c>
      <c r="U3125">
        <v>10857217</v>
      </c>
      <c r="V3125">
        <v>46.74</v>
      </c>
      <c r="W3125" s="3">
        <f>StockData[[#This Row],[CLOSE]]-StockData[[#This Row],[PREV. CLOSE]]</f>
        <v>3.3500000000000227</v>
      </c>
      <c r="X3125" s="2">
        <f>IFERROR((StockData[[#This Row],[CLOSE]]-StockData[[#This Row],[PREV. CLOSE]])/StockData[[#This Row],[PREV. CLOSE]],0)</f>
        <v>7.6896591300356313E-3</v>
      </c>
      <c r="Y3125" t="str">
        <f>IF(StockData[[#This Row],[Daily Return %]]&gt;0,"Gain",IF(StockData[[#This Row],[Daily Return %]]&lt;0,"Loss","No Change"))</f>
        <v>Gain</v>
      </c>
    </row>
    <row r="3126" spans="1:25" x14ac:dyDescent="0.3">
      <c r="A3126" s="1">
        <v>45415</v>
      </c>
      <c r="B3126" s="1" t="s">
        <v>3176</v>
      </c>
      <c r="C3126" s="1" t="s">
        <v>119</v>
      </c>
      <c r="D3126">
        <f>MONTH(StockData[[#This Row],[DATE]])</f>
        <v>5</v>
      </c>
      <c r="E3126">
        <v>2024</v>
      </c>
      <c r="F3126" t="s">
        <v>97</v>
      </c>
      <c r="G3126" t="str">
        <f>"Q"&amp;ROUNDUP(StockData[[#This Row],[Month Number]]/3,0)</f>
        <v>Q2</v>
      </c>
      <c r="H3126" s="1" t="s">
        <v>3092</v>
      </c>
      <c r="I3126" s="1" t="s">
        <v>3093</v>
      </c>
      <c r="J3126" t="s">
        <v>30</v>
      </c>
      <c r="K3126">
        <v>440.05</v>
      </c>
      <c r="L3126">
        <v>440.05</v>
      </c>
      <c r="M3126">
        <v>431.35</v>
      </c>
      <c r="N3126">
        <v>439</v>
      </c>
      <c r="O3126">
        <v>436</v>
      </c>
      <c r="P3126">
        <v>436.45</v>
      </c>
      <c r="Q3126">
        <v>435.75</v>
      </c>
      <c r="R3126">
        <v>22904276</v>
      </c>
      <c r="S3126">
        <v>9980473814.8999996</v>
      </c>
      <c r="T3126">
        <v>301064</v>
      </c>
      <c r="U3126">
        <v>11422808</v>
      </c>
      <c r="V3126">
        <v>49.87</v>
      </c>
      <c r="W3126" s="3">
        <f>StockData[[#This Row],[CLOSE]]-StockData[[#This Row],[PREV. CLOSE]]</f>
        <v>-2.5500000000000114</v>
      </c>
      <c r="X3126" s="2">
        <f>IFERROR((StockData[[#This Row],[CLOSE]]-StockData[[#This Row],[PREV. CLOSE]])/StockData[[#This Row],[PREV. CLOSE]],0)</f>
        <v>-5.8086560364464948E-3</v>
      </c>
      <c r="Y3126" t="str">
        <f>IF(StockData[[#This Row],[Daily Return %]]&gt;0,"Gain",IF(StockData[[#This Row],[Daily Return %]]&lt;0,"Loss","No Change"))</f>
        <v>Loss</v>
      </c>
    </row>
    <row r="3127" spans="1:25" x14ac:dyDescent="0.3">
      <c r="A3127" s="1">
        <v>45418</v>
      </c>
      <c r="B3127" s="1" t="s">
        <v>3177</v>
      </c>
      <c r="C3127" s="1" t="s">
        <v>119</v>
      </c>
      <c r="D3127">
        <f>MONTH(StockData[[#This Row],[DATE]])</f>
        <v>5</v>
      </c>
      <c r="E3127">
        <v>2024</v>
      </c>
      <c r="F3127" t="s">
        <v>97</v>
      </c>
      <c r="G3127" t="str">
        <f>"Q"&amp;ROUNDUP(StockData[[#This Row],[Month Number]]/3,0)</f>
        <v>Q2</v>
      </c>
      <c r="H3127" s="1" t="s">
        <v>3092</v>
      </c>
      <c r="I3127" s="1" t="s">
        <v>3093</v>
      </c>
      <c r="J3127" t="s">
        <v>30</v>
      </c>
      <c r="K3127">
        <v>438</v>
      </c>
      <c r="L3127">
        <v>440.45</v>
      </c>
      <c r="M3127">
        <v>433.35</v>
      </c>
      <c r="N3127">
        <v>436.45</v>
      </c>
      <c r="O3127">
        <v>434.95</v>
      </c>
      <c r="P3127">
        <v>434.75</v>
      </c>
      <c r="Q3127">
        <v>435.73</v>
      </c>
      <c r="R3127">
        <v>10355056</v>
      </c>
      <c r="S3127">
        <v>4511999548.9499998</v>
      </c>
      <c r="T3127">
        <v>183306</v>
      </c>
      <c r="U3127">
        <v>6668630</v>
      </c>
      <c r="V3127">
        <v>64.400000000000006</v>
      </c>
      <c r="W3127" s="3">
        <f>StockData[[#This Row],[CLOSE]]-StockData[[#This Row],[PREV. CLOSE]]</f>
        <v>-1.6999999999999886</v>
      </c>
      <c r="X3127" s="2">
        <f>IFERROR((StockData[[#This Row],[CLOSE]]-StockData[[#This Row],[PREV. CLOSE]])/StockData[[#This Row],[PREV. CLOSE]],0)</f>
        <v>-3.8950624355596031E-3</v>
      </c>
      <c r="Y3127" t="str">
        <f>IF(StockData[[#This Row],[Daily Return %]]&gt;0,"Gain",IF(StockData[[#This Row],[Daily Return %]]&lt;0,"Loss","No Change"))</f>
        <v>Loss</v>
      </c>
    </row>
    <row r="3128" spans="1:25" x14ac:dyDescent="0.3">
      <c r="A3128" s="1">
        <v>45419</v>
      </c>
      <c r="B3128" s="1" t="s">
        <v>3178</v>
      </c>
      <c r="C3128" s="1" t="s">
        <v>119</v>
      </c>
      <c r="D3128">
        <f>MONTH(StockData[[#This Row],[DATE]])</f>
        <v>5</v>
      </c>
      <c r="E3128">
        <v>2024</v>
      </c>
      <c r="F3128" t="s">
        <v>97</v>
      </c>
      <c r="G3128" t="str">
        <f>"Q"&amp;ROUNDUP(StockData[[#This Row],[Month Number]]/3,0)</f>
        <v>Q2</v>
      </c>
      <c r="H3128" s="1" t="s">
        <v>3092</v>
      </c>
      <c r="I3128" s="1" t="s">
        <v>3093</v>
      </c>
      <c r="J3128" t="s">
        <v>30</v>
      </c>
      <c r="K3128">
        <v>436.9</v>
      </c>
      <c r="L3128">
        <v>446</v>
      </c>
      <c r="M3128">
        <v>435.2</v>
      </c>
      <c r="N3128">
        <v>434.75</v>
      </c>
      <c r="O3128">
        <v>441</v>
      </c>
      <c r="P3128">
        <v>440.35</v>
      </c>
      <c r="Q3128">
        <v>442.16</v>
      </c>
      <c r="R3128">
        <v>25968921</v>
      </c>
      <c r="S3128">
        <v>11482444468.75</v>
      </c>
      <c r="T3128">
        <v>256621</v>
      </c>
      <c r="U3128">
        <v>12555610</v>
      </c>
      <c r="V3128">
        <v>48.35</v>
      </c>
      <c r="W3128" s="3">
        <f>StockData[[#This Row],[CLOSE]]-StockData[[#This Row],[PREV. CLOSE]]</f>
        <v>5.6000000000000227</v>
      </c>
      <c r="X3128" s="2">
        <f>IFERROR((StockData[[#This Row],[CLOSE]]-StockData[[#This Row],[PREV. CLOSE]])/StockData[[#This Row],[PREV. CLOSE]],0)</f>
        <v>1.2880966072455487E-2</v>
      </c>
      <c r="Y3128" t="str">
        <f>IF(StockData[[#This Row],[Daily Return %]]&gt;0,"Gain",IF(StockData[[#This Row],[Daily Return %]]&lt;0,"Loss","No Change"))</f>
        <v>Gain</v>
      </c>
    </row>
    <row r="3129" spans="1:25" x14ac:dyDescent="0.3">
      <c r="A3129" s="1">
        <v>45420</v>
      </c>
      <c r="B3129" s="1" t="s">
        <v>3179</v>
      </c>
      <c r="C3129" s="1" t="s">
        <v>119</v>
      </c>
      <c r="D3129">
        <f>MONTH(StockData[[#This Row],[DATE]])</f>
        <v>5</v>
      </c>
      <c r="E3129">
        <v>2024</v>
      </c>
      <c r="F3129" t="s">
        <v>97</v>
      </c>
      <c r="G3129" t="str">
        <f>"Q"&amp;ROUNDUP(StockData[[#This Row],[Month Number]]/3,0)</f>
        <v>Q2</v>
      </c>
      <c r="H3129" s="1" t="s">
        <v>3092</v>
      </c>
      <c r="I3129" s="1" t="s">
        <v>3093</v>
      </c>
      <c r="J3129" t="s">
        <v>30</v>
      </c>
      <c r="K3129">
        <v>441.25</v>
      </c>
      <c r="L3129">
        <v>444.7</v>
      </c>
      <c r="M3129">
        <v>438.2</v>
      </c>
      <c r="N3129">
        <v>440.35</v>
      </c>
      <c r="O3129">
        <v>441</v>
      </c>
      <c r="P3129">
        <v>441</v>
      </c>
      <c r="Q3129">
        <v>441.33</v>
      </c>
      <c r="R3129">
        <v>10511646</v>
      </c>
      <c r="S3129">
        <v>4639119798.5</v>
      </c>
      <c r="T3129">
        <v>140409</v>
      </c>
      <c r="U3129">
        <v>5832261</v>
      </c>
      <c r="V3129">
        <v>55.48</v>
      </c>
      <c r="W3129" s="3">
        <f>StockData[[#This Row],[CLOSE]]-StockData[[#This Row],[PREV. CLOSE]]</f>
        <v>0.64999999999997726</v>
      </c>
      <c r="X3129" s="2">
        <f>IFERROR((StockData[[#This Row],[CLOSE]]-StockData[[#This Row],[PREV. CLOSE]])/StockData[[#This Row],[PREV. CLOSE]],0)</f>
        <v>1.4760985579652032E-3</v>
      </c>
      <c r="Y3129" t="str">
        <f>IF(StockData[[#This Row],[Daily Return %]]&gt;0,"Gain",IF(StockData[[#This Row],[Daily Return %]]&lt;0,"Loss","No Change"))</f>
        <v>Gain</v>
      </c>
    </row>
    <row r="3130" spans="1:25" x14ac:dyDescent="0.3">
      <c r="A3130" s="1">
        <v>45421</v>
      </c>
      <c r="B3130" s="1" t="s">
        <v>3180</v>
      </c>
      <c r="C3130" s="1" t="s">
        <v>119</v>
      </c>
      <c r="D3130">
        <f>MONTH(StockData[[#This Row],[DATE]])</f>
        <v>5</v>
      </c>
      <c r="E3130">
        <v>2024</v>
      </c>
      <c r="F3130" t="s">
        <v>97</v>
      </c>
      <c r="G3130" t="str">
        <f>"Q"&amp;ROUNDUP(StockData[[#This Row],[Month Number]]/3,0)</f>
        <v>Q2</v>
      </c>
      <c r="H3130" s="1" t="s">
        <v>3092</v>
      </c>
      <c r="I3130" s="1" t="s">
        <v>3093</v>
      </c>
      <c r="J3130" t="s">
        <v>30</v>
      </c>
      <c r="K3130">
        <v>440.05</v>
      </c>
      <c r="L3130">
        <v>441.5</v>
      </c>
      <c r="M3130">
        <v>423.35</v>
      </c>
      <c r="N3130">
        <v>441</v>
      </c>
      <c r="O3130">
        <v>427.1</v>
      </c>
      <c r="P3130">
        <v>425.1</v>
      </c>
      <c r="Q3130">
        <v>429.3</v>
      </c>
      <c r="R3130">
        <v>23412609</v>
      </c>
      <c r="S3130">
        <v>10050940808.25</v>
      </c>
      <c r="T3130">
        <v>326895</v>
      </c>
      <c r="U3130">
        <v>15005961</v>
      </c>
      <c r="V3130">
        <v>64.09</v>
      </c>
      <c r="W3130" s="3">
        <f>StockData[[#This Row],[CLOSE]]-StockData[[#This Row],[PREV. CLOSE]]</f>
        <v>-15.899999999999977</v>
      </c>
      <c r="X3130" s="2">
        <f>IFERROR((StockData[[#This Row],[CLOSE]]-StockData[[#This Row],[PREV. CLOSE]])/StockData[[#This Row],[PREV. CLOSE]],0)</f>
        <v>-3.6054421768707434E-2</v>
      </c>
      <c r="Y3130" t="str">
        <f>IF(StockData[[#This Row],[Daily Return %]]&gt;0,"Gain",IF(StockData[[#This Row],[Daily Return %]]&lt;0,"Loss","No Change"))</f>
        <v>Loss</v>
      </c>
    </row>
    <row r="3131" spans="1:25" x14ac:dyDescent="0.3">
      <c r="A3131" s="1">
        <v>45422</v>
      </c>
      <c r="B3131" s="1" t="s">
        <v>3181</v>
      </c>
      <c r="C3131" s="1" t="s">
        <v>119</v>
      </c>
      <c r="D3131">
        <f>MONTH(StockData[[#This Row],[DATE]])</f>
        <v>5</v>
      </c>
      <c r="E3131">
        <v>2024</v>
      </c>
      <c r="F3131" t="s">
        <v>97</v>
      </c>
      <c r="G3131" t="str">
        <f>"Q"&amp;ROUNDUP(StockData[[#This Row],[Month Number]]/3,0)</f>
        <v>Q2</v>
      </c>
      <c r="H3131" s="1" t="s">
        <v>3092</v>
      </c>
      <c r="I3131" s="1" t="s">
        <v>3093</v>
      </c>
      <c r="J3131" t="s">
        <v>30</v>
      </c>
      <c r="K3131">
        <v>426.5</v>
      </c>
      <c r="L3131">
        <v>436.35</v>
      </c>
      <c r="M3131">
        <v>426.5</v>
      </c>
      <c r="N3131">
        <v>425.1</v>
      </c>
      <c r="O3131">
        <v>433.85</v>
      </c>
      <c r="P3131">
        <v>433.35</v>
      </c>
      <c r="Q3131">
        <v>433.2</v>
      </c>
      <c r="R3131">
        <v>13985963</v>
      </c>
      <c r="S3131">
        <v>6058706127.1999998</v>
      </c>
      <c r="T3131">
        <v>186451</v>
      </c>
      <c r="U3131">
        <v>5864119</v>
      </c>
      <c r="V3131">
        <v>41.93</v>
      </c>
      <c r="W3131" s="3">
        <f>StockData[[#This Row],[CLOSE]]-StockData[[#This Row],[PREV. CLOSE]]</f>
        <v>8.25</v>
      </c>
      <c r="X3131" s="2">
        <f>IFERROR((StockData[[#This Row],[CLOSE]]-StockData[[#This Row],[PREV. CLOSE]])/StockData[[#This Row],[PREV. CLOSE]],0)</f>
        <v>1.9407198306280873E-2</v>
      </c>
      <c r="Y3131" t="str">
        <f>IF(StockData[[#This Row],[Daily Return %]]&gt;0,"Gain",IF(StockData[[#This Row],[Daily Return %]]&lt;0,"Loss","No Change"))</f>
        <v>Gain</v>
      </c>
    </row>
    <row r="3132" spans="1:25" x14ac:dyDescent="0.3">
      <c r="A3132" s="1">
        <v>45425</v>
      </c>
      <c r="B3132" s="1" t="s">
        <v>3182</v>
      </c>
      <c r="C3132" s="1" t="s">
        <v>119</v>
      </c>
      <c r="D3132">
        <f>MONTH(StockData[[#This Row],[DATE]])</f>
        <v>5</v>
      </c>
      <c r="E3132">
        <v>2024</v>
      </c>
      <c r="F3132" t="s">
        <v>97</v>
      </c>
      <c r="G3132" t="str">
        <f>"Q"&amp;ROUNDUP(StockData[[#This Row],[Month Number]]/3,0)</f>
        <v>Q2</v>
      </c>
      <c r="H3132" s="1" t="s">
        <v>3092</v>
      </c>
      <c r="I3132" s="1" t="s">
        <v>3093</v>
      </c>
      <c r="J3132" t="s">
        <v>30</v>
      </c>
      <c r="K3132">
        <v>433.25</v>
      </c>
      <c r="L3132">
        <v>435.45</v>
      </c>
      <c r="M3132">
        <v>429.5</v>
      </c>
      <c r="N3132">
        <v>433.35</v>
      </c>
      <c r="O3132">
        <v>431.65</v>
      </c>
      <c r="P3132">
        <v>431.85</v>
      </c>
      <c r="Q3132">
        <v>431.83</v>
      </c>
      <c r="R3132">
        <v>7302959</v>
      </c>
      <c r="S3132">
        <v>3153650963.4499998</v>
      </c>
      <c r="T3132">
        <v>152030</v>
      </c>
      <c r="U3132">
        <v>4216619</v>
      </c>
      <c r="V3132">
        <v>57.74</v>
      </c>
      <c r="W3132" s="3">
        <f>StockData[[#This Row],[CLOSE]]-StockData[[#This Row],[PREV. CLOSE]]</f>
        <v>-1.5</v>
      </c>
      <c r="X3132" s="2">
        <f>IFERROR((StockData[[#This Row],[CLOSE]]-StockData[[#This Row],[PREV. CLOSE]])/StockData[[#This Row],[PREV. CLOSE]],0)</f>
        <v>-3.4614053305642087E-3</v>
      </c>
      <c r="Y3132" t="str">
        <f>IF(StockData[[#This Row],[Daily Return %]]&gt;0,"Gain",IF(StockData[[#This Row],[Daily Return %]]&lt;0,"Loss","No Change"))</f>
        <v>Loss</v>
      </c>
    </row>
    <row r="3133" spans="1:25" x14ac:dyDescent="0.3">
      <c r="A3133" s="1">
        <v>45426</v>
      </c>
      <c r="B3133" s="1" t="s">
        <v>3183</v>
      </c>
      <c r="C3133" s="1" t="s">
        <v>119</v>
      </c>
      <c r="D3133">
        <f>MONTH(StockData[[#This Row],[DATE]])</f>
        <v>5</v>
      </c>
      <c r="E3133">
        <v>2024</v>
      </c>
      <c r="F3133" t="s">
        <v>97</v>
      </c>
      <c r="G3133" t="str">
        <f>"Q"&amp;ROUNDUP(StockData[[#This Row],[Month Number]]/3,0)</f>
        <v>Q2</v>
      </c>
      <c r="H3133" s="1" t="s">
        <v>3092</v>
      </c>
      <c r="I3133" s="1" t="s">
        <v>3093</v>
      </c>
      <c r="J3133" t="s">
        <v>30</v>
      </c>
      <c r="K3133">
        <v>430.5</v>
      </c>
      <c r="L3133">
        <v>433.3</v>
      </c>
      <c r="M3133">
        <v>428.55</v>
      </c>
      <c r="N3133">
        <v>431.85</v>
      </c>
      <c r="O3133">
        <v>429.6</v>
      </c>
      <c r="P3133">
        <v>429.7</v>
      </c>
      <c r="Q3133">
        <v>430.33</v>
      </c>
      <c r="R3133">
        <v>11000103</v>
      </c>
      <c r="S3133">
        <v>4733693443</v>
      </c>
      <c r="T3133">
        <v>172146</v>
      </c>
      <c r="U3133">
        <v>7885152</v>
      </c>
      <c r="V3133">
        <v>71.680000000000007</v>
      </c>
      <c r="W3133" s="3">
        <f>StockData[[#This Row],[CLOSE]]-StockData[[#This Row],[PREV. CLOSE]]</f>
        <v>-2.1500000000000341</v>
      </c>
      <c r="X3133" s="2">
        <f>IFERROR((StockData[[#This Row],[CLOSE]]-StockData[[#This Row],[PREV. CLOSE]])/StockData[[#This Row],[PREV. CLOSE]],0)</f>
        <v>-4.9785805256455573E-3</v>
      </c>
      <c r="Y3133" t="str">
        <f>IF(StockData[[#This Row],[Daily Return %]]&gt;0,"Gain",IF(StockData[[#This Row],[Daily Return %]]&lt;0,"Loss","No Change"))</f>
        <v>Loss</v>
      </c>
    </row>
    <row r="3134" spans="1:25" x14ac:dyDescent="0.3">
      <c r="A3134" s="1">
        <v>45427</v>
      </c>
      <c r="B3134" s="1" t="s">
        <v>3184</v>
      </c>
      <c r="C3134" s="1" t="s">
        <v>119</v>
      </c>
      <c r="D3134">
        <f>MONTH(StockData[[#This Row],[DATE]])</f>
        <v>5</v>
      </c>
      <c r="E3134">
        <v>2024</v>
      </c>
      <c r="F3134" t="s">
        <v>97</v>
      </c>
      <c r="G3134" t="str">
        <f>"Q"&amp;ROUNDUP(StockData[[#This Row],[Month Number]]/3,0)</f>
        <v>Q2</v>
      </c>
      <c r="H3134" s="1" t="s">
        <v>3092</v>
      </c>
      <c r="I3134" s="1" t="s">
        <v>3093</v>
      </c>
      <c r="J3134" t="s">
        <v>30</v>
      </c>
      <c r="K3134">
        <v>430.75</v>
      </c>
      <c r="L3134">
        <v>433.25</v>
      </c>
      <c r="M3134">
        <v>426.75</v>
      </c>
      <c r="N3134">
        <v>429.7</v>
      </c>
      <c r="O3134">
        <v>428.25</v>
      </c>
      <c r="P3134">
        <v>427.8</v>
      </c>
      <c r="Q3134">
        <v>429.4</v>
      </c>
      <c r="R3134">
        <v>7565080</v>
      </c>
      <c r="S3134">
        <v>3248456112.6999998</v>
      </c>
      <c r="T3134">
        <v>144013</v>
      </c>
      <c r="U3134">
        <v>4139221</v>
      </c>
      <c r="V3134">
        <v>54.71</v>
      </c>
      <c r="W3134" s="3">
        <f>StockData[[#This Row],[CLOSE]]-StockData[[#This Row],[PREV. CLOSE]]</f>
        <v>-1.8999999999999773</v>
      </c>
      <c r="X3134" s="2">
        <f>IFERROR((StockData[[#This Row],[CLOSE]]-StockData[[#This Row],[PREV. CLOSE]])/StockData[[#This Row],[PREV. CLOSE]],0)</f>
        <v>-4.4216895508493769E-3</v>
      </c>
      <c r="Y3134" t="str">
        <f>IF(StockData[[#This Row],[Daily Return %]]&gt;0,"Gain",IF(StockData[[#This Row],[Daily Return %]]&lt;0,"Loss","No Change"))</f>
        <v>Loss</v>
      </c>
    </row>
    <row r="3135" spans="1:25" x14ac:dyDescent="0.3">
      <c r="A3135" s="1">
        <v>45428</v>
      </c>
      <c r="B3135" s="1" t="s">
        <v>3185</v>
      </c>
      <c r="C3135" s="1" t="s">
        <v>119</v>
      </c>
      <c r="D3135">
        <f>MONTH(StockData[[#This Row],[DATE]])</f>
        <v>5</v>
      </c>
      <c r="E3135">
        <v>2024</v>
      </c>
      <c r="F3135" t="s">
        <v>97</v>
      </c>
      <c r="G3135" t="str">
        <f>"Q"&amp;ROUNDUP(StockData[[#This Row],[Month Number]]/3,0)</f>
        <v>Q2</v>
      </c>
      <c r="H3135" s="1" t="s">
        <v>3092</v>
      </c>
      <c r="I3135" s="1" t="s">
        <v>3093</v>
      </c>
      <c r="J3135" t="s">
        <v>30</v>
      </c>
      <c r="K3135">
        <v>430</v>
      </c>
      <c r="L3135">
        <v>432.6</v>
      </c>
      <c r="M3135">
        <v>422.9</v>
      </c>
      <c r="N3135">
        <v>427.8</v>
      </c>
      <c r="O3135">
        <v>432.6</v>
      </c>
      <c r="P3135">
        <v>431.45</v>
      </c>
      <c r="Q3135">
        <v>427.89</v>
      </c>
      <c r="R3135">
        <v>23025186</v>
      </c>
      <c r="S3135">
        <v>9852275161.5499992</v>
      </c>
      <c r="T3135">
        <v>286099</v>
      </c>
      <c r="U3135">
        <v>10918850</v>
      </c>
      <c r="V3135">
        <v>47.42</v>
      </c>
      <c r="W3135" s="3">
        <f>StockData[[#This Row],[CLOSE]]-StockData[[#This Row],[PREV. CLOSE]]</f>
        <v>3.6499999999999773</v>
      </c>
      <c r="X3135" s="2">
        <f>IFERROR((StockData[[#This Row],[CLOSE]]-StockData[[#This Row],[PREV. CLOSE]])/StockData[[#This Row],[PREV. CLOSE]],0)</f>
        <v>8.532024310425379E-3</v>
      </c>
      <c r="Y3135" t="str">
        <f>IF(StockData[[#This Row],[Daily Return %]]&gt;0,"Gain",IF(StockData[[#This Row],[Daily Return %]]&lt;0,"Loss","No Change"))</f>
        <v>Gain</v>
      </c>
    </row>
    <row r="3136" spans="1:25" x14ac:dyDescent="0.3">
      <c r="A3136" s="1">
        <v>45429</v>
      </c>
      <c r="B3136" s="1" t="s">
        <v>3186</v>
      </c>
      <c r="C3136" s="1" t="s">
        <v>119</v>
      </c>
      <c r="D3136">
        <f>MONTH(StockData[[#This Row],[DATE]])</f>
        <v>5</v>
      </c>
      <c r="E3136">
        <v>2024</v>
      </c>
      <c r="F3136" t="s">
        <v>97</v>
      </c>
      <c r="G3136" t="str">
        <f>"Q"&amp;ROUNDUP(StockData[[#This Row],[Month Number]]/3,0)</f>
        <v>Q2</v>
      </c>
      <c r="H3136" s="1" t="s">
        <v>3092</v>
      </c>
      <c r="I3136" s="1" t="s">
        <v>3093</v>
      </c>
      <c r="J3136" t="s">
        <v>30</v>
      </c>
      <c r="K3136">
        <v>432.4</v>
      </c>
      <c r="L3136">
        <v>437.5</v>
      </c>
      <c r="M3136">
        <v>428.9</v>
      </c>
      <c r="N3136">
        <v>431.45</v>
      </c>
      <c r="O3136">
        <v>435.45</v>
      </c>
      <c r="P3136">
        <v>436.3</v>
      </c>
      <c r="Q3136">
        <v>434.11</v>
      </c>
      <c r="R3136">
        <v>11453714</v>
      </c>
      <c r="S3136">
        <v>4972208347.4499998</v>
      </c>
      <c r="T3136">
        <v>133480</v>
      </c>
      <c r="U3136">
        <v>5187156</v>
      </c>
      <c r="V3136">
        <v>45.29</v>
      </c>
      <c r="W3136" s="3">
        <f>StockData[[#This Row],[CLOSE]]-StockData[[#This Row],[PREV. CLOSE]]</f>
        <v>4.8500000000000227</v>
      </c>
      <c r="X3136" s="2">
        <f>IFERROR((StockData[[#This Row],[CLOSE]]-StockData[[#This Row],[PREV. CLOSE]])/StockData[[#This Row],[PREV. CLOSE]],0)</f>
        <v>1.1241163518368347E-2</v>
      </c>
      <c r="Y3136" t="str">
        <f>IF(StockData[[#This Row],[Daily Return %]]&gt;0,"Gain",IF(StockData[[#This Row],[Daily Return %]]&lt;0,"Loss","No Change"))</f>
        <v>Gain</v>
      </c>
    </row>
    <row r="3137" spans="1:25" x14ac:dyDescent="0.3">
      <c r="A3137" s="1">
        <v>45430</v>
      </c>
      <c r="B3137" s="1" t="s">
        <v>3187</v>
      </c>
      <c r="C3137" s="1" t="s">
        <v>119</v>
      </c>
      <c r="D3137">
        <f>MONTH(StockData[[#This Row],[DATE]])</f>
        <v>5</v>
      </c>
      <c r="E3137">
        <v>2024</v>
      </c>
      <c r="F3137" t="s">
        <v>97</v>
      </c>
      <c r="G3137" t="str">
        <f>"Q"&amp;ROUNDUP(StockData[[#This Row],[Month Number]]/3,0)</f>
        <v>Q2</v>
      </c>
      <c r="H3137" s="1" t="s">
        <v>3092</v>
      </c>
      <c r="I3137" s="1" t="s">
        <v>3093</v>
      </c>
      <c r="J3137" t="s">
        <v>30</v>
      </c>
      <c r="K3137">
        <v>437</v>
      </c>
      <c r="L3137">
        <v>437.65</v>
      </c>
      <c r="M3137">
        <v>435.2</v>
      </c>
      <c r="N3137">
        <v>436.3</v>
      </c>
      <c r="O3137">
        <v>436.7</v>
      </c>
      <c r="P3137">
        <v>436.65</v>
      </c>
      <c r="Q3137">
        <v>436.64</v>
      </c>
      <c r="R3137">
        <v>713859</v>
      </c>
      <c r="S3137">
        <v>311700280.94999999</v>
      </c>
      <c r="T3137">
        <v>12556</v>
      </c>
      <c r="U3137">
        <v>440951</v>
      </c>
      <c r="V3137">
        <v>61.77</v>
      </c>
      <c r="W3137" s="3">
        <f>StockData[[#This Row],[CLOSE]]-StockData[[#This Row],[PREV. CLOSE]]</f>
        <v>0.34999999999996589</v>
      </c>
      <c r="X3137" s="2">
        <f>IFERROR((StockData[[#This Row],[CLOSE]]-StockData[[#This Row],[PREV. CLOSE]])/StockData[[#This Row],[PREV. CLOSE]],0)</f>
        <v>8.0220032088005016E-4</v>
      </c>
      <c r="Y3137" t="str">
        <f>IF(StockData[[#This Row],[Daily Return %]]&gt;0,"Gain",IF(StockData[[#This Row],[Daily Return %]]&lt;0,"Loss","No Change"))</f>
        <v>Gain</v>
      </c>
    </row>
    <row r="3138" spans="1:25" x14ac:dyDescent="0.3">
      <c r="A3138" s="1">
        <v>45433</v>
      </c>
      <c r="B3138" s="1" t="s">
        <v>3188</v>
      </c>
      <c r="C3138" s="1" t="s">
        <v>119</v>
      </c>
      <c r="D3138">
        <f>MONTH(StockData[[#This Row],[DATE]])</f>
        <v>5</v>
      </c>
      <c r="E3138">
        <v>2024</v>
      </c>
      <c r="F3138" t="s">
        <v>97</v>
      </c>
      <c r="G3138" t="str">
        <f>"Q"&amp;ROUNDUP(StockData[[#This Row],[Month Number]]/3,0)</f>
        <v>Q2</v>
      </c>
      <c r="H3138" s="1" t="s">
        <v>3092</v>
      </c>
      <c r="I3138" s="1" t="s">
        <v>3093</v>
      </c>
      <c r="J3138" t="s">
        <v>30</v>
      </c>
      <c r="K3138">
        <v>436</v>
      </c>
      <c r="L3138">
        <v>437.1</v>
      </c>
      <c r="M3138">
        <v>433.2</v>
      </c>
      <c r="N3138">
        <v>436.65</v>
      </c>
      <c r="O3138">
        <v>434.9</v>
      </c>
      <c r="P3138">
        <v>434.8</v>
      </c>
      <c r="Q3138">
        <v>434.73</v>
      </c>
      <c r="R3138">
        <v>10760726</v>
      </c>
      <c r="S3138">
        <v>4677983191.8999996</v>
      </c>
      <c r="T3138">
        <v>215268</v>
      </c>
      <c r="U3138">
        <v>7688107</v>
      </c>
      <c r="V3138">
        <v>71.45</v>
      </c>
      <c r="W3138" s="3">
        <f>StockData[[#This Row],[CLOSE]]-StockData[[#This Row],[PREV. CLOSE]]</f>
        <v>-1.8499999999999659</v>
      </c>
      <c r="X3138" s="2">
        <f>IFERROR((StockData[[#This Row],[CLOSE]]-StockData[[#This Row],[PREV. CLOSE]])/StockData[[#This Row],[PREV. CLOSE]],0)</f>
        <v>-4.2368029314095177E-3</v>
      </c>
      <c r="Y3138" t="str">
        <f>IF(StockData[[#This Row],[Daily Return %]]&gt;0,"Gain",IF(StockData[[#This Row],[Daily Return %]]&lt;0,"Loss","No Change"))</f>
        <v>Loss</v>
      </c>
    </row>
    <row r="3139" spans="1:25" x14ac:dyDescent="0.3">
      <c r="A3139" s="1">
        <v>45434</v>
      </c>
      <c r="B3139" s="1" t="s">
        <v>3189</v>
      </c>
      <c r="C3139" s="1" t="s">
        <v>119</v>
      </c>
      <c r="D3139">
        <f>MONTH(StockData[[#This Row],[DATE]])</f>
        <v>5</v>
      </c>
      <c r="E3139">
        <v>2024</v>
      </c>
      <c r="F3139" t="s">
        <v>97</v>
      </c>
      <c r="G3139" t="str">
        <f>"Q"&amp;ROUNDUP(StockData[[#This Row],[Month Number]]/3,0)</f>
        <v>Q2</v>
      </c>
      <c r="H3139" s="1" t="s">
        <v>3092</v>
      </c>
      <c r="I3139" s="1" t="s">
        <v>3093</v>
      </c>
      <c r="J3139" t="s">
        <v>30</v>
      </c>
      <c r="K3139">
        <v>437.35</v>
      </c>
      <c r="L3139">
        <v>441.95</v>
      </c>
      <c r="M3139">
        <v>435.4</v>
      </c>
      <c r="N3139">
        <v>434.8</v>
      </c>
      <c r="O3139">
        <v>440</v>
      </c>
      <c r="P3139">
        <v>439.9</v>
      </c>
      <c r="Q3139">
        <v>439.62</v>
      </c>
      <c r="R3139">
        <v>10627595</v>
      </c>
      <c r="S3139">
        <v>4672123744.8999996</v>
      </c>
      <c r="T3139">
        <v>154238</v>
      </c>
      <c r="U3139">
        <v>5998493</v>
      </c>
      <c r="V3139">
        <v>56.44</v>
      </c>
      <c r="W3139" s="3">
        <f>StockData[[#This Row],[CLOSE]]-StockData[[#This Row],[PREV. CLOSE]]</f>
        <v>5.0999999999999659</v>
      </c>
      <c r="X3139" s="2">
        <f>IFERROR((StockData[[#This Row],[CLOSE]]-StockData[[#This Row],[PREV. CLOSE]])/StockData[[#This Row],[PREV. CLOSE]],0)</f>
        <v>1.1729530818767171E-2</v>
      </c>
      <c r="Y3139" t="str">
        <f>IF(StockData[[#This Row],[Daily Return %]]&gt;0,"Gain",IF(StockData[[#This Row],[Daily Return %]]&lt;0,"Loss","No Change"))</f>
        <v>Gain</v>
      </c>
    </row>
    <row r="3140" spans="1:25" x14ac:dyDescent="0.3">
      <c r="A3140" s="1">
        <v>45435</v>
      </c>
      <c r="B3140" s="1" t="s">
        <v>3190</v>
      </c>
      <c r="C3140" s="1" t="s">
        <v>119</v>
      </c>
      <c r="D3140">
        <f>MONTH(StockData[[#This Row],[DATE]])</f>
        <v>5</v>
      </c>
      <c r="E3140">
        <v>2024</v>
      </c>
      <c r="F3140" t="s">
        <v>97</v>
      </c>
      <c r="G3140" t="str">
        <f>"Q"&amp;ROUNDUP(StockData[[#This Row],[Month Number]]/3,0)</f>
        <v>Q2</v>
      </c>
      <c r="H3140" s="1" t="s">
        <v>3092</v>
      </c>
      <c r="I3140" s="1" t="s">
        <v>3093</v>
      </c>
      <c r="J3140" t="s">
        <v>30</v>
      </c>
      <c r="K3140">
        <v>441.4</v>
      </c>
      <c r="L3140">
        <v>444.9</v>
      </c>
      <c r="M3140">
        <v>436.55</v>
      </c>
      <c r="N3140">
        <v>439.9</v>
      </c>
      <c r="O3140">
        <v>440.2</v>
      </c>
      <c r="P3140">
        <v>441.35</v>
      </c>
      <c r="Q3140">
        <v>440.71</v>
      </c>
      <c r="R3140">
        <v>26234369</v>
      </c>
      <c r="S3140">
        <v>11561761258.549999</v>
      </c>
      <c r="T3140">
        <v>221301</v>
      </c>
      <c r="U3140">
        <v>8259141</v>
      </c>
      <c r="V3140">
        <v>31.48</v>
      </c>
      <c r="W3140" s="3">
        <f>StockData[[#This Row],[CLOSE]]-StockData[[#This Row],[PREV. CLOSE]]</f>
        <v>1.4500000000000455</v>
      </c>
      <c r="X3140" s="2">
        <f>IFERROR((StockData[[#This Row],[CLOSE]]-StockData[[#This Row],[PREV. CLOSE]])/StockData[[#This Row],[PREV. CLOSE]],0)</f>
        <v>3.2962036826552524E-3</v>
      </c>
      <c r="Y3140" t="str">
        <f>IF(StockData[[#This Row],[Daily Return %]]&gt;0,"Gain",IF(StockData[[#This Row],[Daily Return %]]&lt;0,"Loss","No Change"))</f>
        <v>Gain</v>
      </c>
    </row>
    <row r="3141" spans="1:25" x14ac:dyDescent="0.3">
      <c r="A3141" s="1">
        <v>45436</v>
      </c>
      <c r="B3141" s="1" t="s">
        <v>3191</v>
      </c>
      <c r="C3141" s="1" t="s">
        <v>119</v>
      </c>
      <c r="D3141">
        <f>MONTH(StockData[[#This Row],[DATE]])</f>
        <v>5</v>
      </c>
      <c r="E3141">
        <v>2024</v>
      </c>
      <c r="F3141" t="s">
        <v>97</v>
      </c>
      <c r="G3141" t="str">
        <f>"Q"&amp;ROUNDUP(StockData[[#This Row],[Month Number]]/3,0)</f>
        <v>Q2</v>
      </c>
      <c r="H3141" s="1" t="s">
        <v>3092</v>
      </c>
      <c r="I3141" s="1" t="s">
        <v>3093</v>
      </c>
      <c r="J3141" t="s">
        <v>30</v>
      </c>
      <c r="K3141">
        <v>441</v>
      </c>
      <c r="L3141">
        <v>442.45</v>
      </c>
      <c r="M3141">
        <v>435.3</v>
      </c>
      <c r="N3141">
        <v>441.35</v>
      </c>
      <c r="O3141">
        <v>436.55</v>
      </c>
      <c r="P3141">
        <v>436.2</v>
      </c>
      <c r="Q3141">
        <v>437.48</v>
      </c>
      <c r="R3141">
        <v>12761457</v>
      </c>
      <c r="S3141">
        <v>5582917652.8999996</v>
      </c>
      <c r="T3141">
        <v>208684</v>
      </c>
      <c r="U3141">
        <v>6759409</v>
      </c>
      <c r="V3141">
        <v>52.97</v>
      </c>
      <c r="W3141" s="3">
        <f>StockData[[#This Row],[CLOSE]]-StockData[[#This Row],[PREV. CLOSE]]</f>
        <v>-5.1500000000000341</v>
      </c>
      <c r="X3141" s="2">
        <f>IFERROR((StockData[[#This Row],[CLOSE]]-StockData[[#This Row],[PREV. CLOSE]])/StockData[[#This Row],[PREV. CLOSE]],0)</f>
        <v>-1.1668743627506591E-2</v>
      </c>
      <c r="Y3141" t="str">
        <f>IF(StockData[[#This Row],[Daily Return %]]&gt;0,"Gain",IF(StockData[[#This Row],[Daily Return %]]&lt;0,"Loss","No Change"))</f>
        <v>Loss</v>
      </c>
    </row>
    <row r="3142" spans="1:25" x14ac:dyDescent="0.3">
      <c r="A3142" s="1">
        <v>45439</v>
      </c>
      <c r="B3142" s="1" t="s">
        <v>3192</v>
      </c>
      <c r="C3142" s="1" t="s">
        <v>119</v>
      </c>
      <c r="D3142">
        <f>MONTH(StockData[[#This Row],[DATE]])</f>
        <v>5</v>
      </c>
      <c r="E3142">
        <v>2024</v>
      </c>
      <c r="F3142" t="s">
        <v>97</v>
      </c>
      <c r="G3142" t="str">
        <f>"Q"&amp;ROUNDUP(StockData[[#This Row],[Month Number]]/3,0)</f>
        <v>Q2</v>
      </c>
      <c r="H3142" s="1" t="s">
        <v>3092</v>
      </c>
      <c r="I3142" s="1" t="s">
        <v>3093</v>
      </c>
      <c r="J3142" t="s">
        <v>30</v>
      </c>
      <c r="K3142">
        <v>438.8</v>
      </c>
      <c r="L3142">
        <v>438.9</v>
      </c>
      <c r="M3142">
        <v>430.7</v>
      </c>
      <c r="N3142">
        <v>436.2</v>
      </c>
      <c r="O3142">
        <v>432.25</v>
      </c>
      <c r="P3142">
        <v>431.5</v>
      </c>
      <c r="Q3142">
        <v>435.39</v>
      </c>
      <c r="R3142">
        <v>11827050</v>
      </c>
      <c r="S3142">
        <v>5149344563.1999998</v>
      </c>
      <c r="T3142">
        <v>201549</v>
      </c>
      <c r="U3142">
        <v>8280980</v>
      </c>
      <c r="V3142">
        <v>70.02</v>
      </c>
      <c r="W3142" s="3">
        <f>StockData[[#This Row],[CLOSE]]-StockData[[#This Row],[PREV. CLOSE]]</f>
        <v>-4.6999999999999886</v>
      </c>
      <c r="X3142" s="2">
        <f>IFERROR((StockData[[#This Row],[CLOSE]]-StockData[[#This Row],[PREV. CLOSE]])/StockData[[#This Row],[PREV. CLOSE]],0)</f>
        <v>-1.0774873911049952E-2</v>
      </c>
      <c r="Y3142" t="str">
        <f>IF(StockData[[#This Row],[Daily Return %]]&gt;0,"Gain",IF(StockData[[#This Row],[Daily Return %]]&lt;0,"Loss","No Change"))</f>
        <v>Loss</v>
      </c>
    </row>
    <row r="3143" spans="1:25" x14ac:dyDescent="0.3">
      <c r="A3143" s="1">
        <v>45440</v>
      </c>
      <c r="B3143" s="1" t="s">
        <v>3193</v>
      </c>
      <c r="C3143" s="1" t="s">
        <v>119</v>
      </c>
      <c r="D3143">
        <f>MONTH(StockData[[#This Row],[DATE]])</f>
        <v>5</v>
      </c>
      <c r="E3143">
        <v>2024</v>
      </c>
      <c r="F3143" t="s">
        <v>97</v>
      </c>
      <c r="G3143" t="str">
        <f>"Q"&amp;ROUNDUP(StockData[[#This Row],[Month Number]]/3,0)</f>
        <v>Q2</v>
      </c>
      <c r="H3143" s="1" t="s">
        <v>3092</v>
      </c>
      <c r="I3143" s="1" t="s">
        <v>3093</v>
      </c>
      <c r="J3143" t="s">
        <v>30</v>
      </c>
      <c r="K3143">
        <v>432.1</v>
      </c>
      <c r="L3143">
        <v>432.5</v>
      </c>
      <c r="M3143">
        <v>428.25</v>
      </c>
      <c r="N3143">
        <v>431.5</v>
      </c>
      <c r="O3143">
        <v>428.8</v>
      </c>
      <c r="P3143">
        <v>429</v>
      </c>
      <c r="Q3143">
        <v>429.82</v>
      </c>
      <c r="R3143">
        <v>9310198</v>
      </c>
      <c r="S3143">
        <v>4001709938.25</v>
      </c>
      <c r="T3143">
        <v>123935</v>
      </c>
      <c r="U3143">
        <v>6151658</v>
      </c>
      <c r="V3143">
        <v>66.069999999999993</v>
      </c>
      <c r="W3143" s="3">
        <f>StockData[[#This Row],[CLOSE]]-StockData[[#This Row],[PREV. CLOSE]]</f>
        <v>-2.5</v>
      </c>
      <c r="X3143" s="2">
        <f>IFERROR((StockData[[#This Row],[CLOSE]]-StockData[[#This Row],[PREV. CLOSE]])/StockData[[#This Row],[PREV. CLOSE]],0)</f>
        <v>-5.7937427578215531E-3</v>
      </c>
      <c r="Y3143" t="str">
        <f>IF(StockData[[#This Row],[Daily Return %]]&gt;0,"Gain",IF(StockData[[#This Row],[Daily Return %]]&lt;0,"Loss","No Change"))</f>
        <v>Loss</v>
      </c>
    </row>
    <row r="3144" spans="1:25" x14ac:dyDescent="0.3">
      <c r="A3144" s="1">
        <v>45441</v>
      </c>
      <c r="B3144" s="1" t="s">
        <v>3194</v>
      </c>
      <c r="C3144" s="1" t="s">
        <v>119</v>
      </c>
      <c r="D3144">
        <f>MONTH(StockData[[#This Row],[DATE]])</f>
        <v>5</v>
      </c>
      <c r="E3144">
        <v>2024</v>
      </c>
      <c r="F3144" t="s">
        <v>97</v>
      </c>
      <c r="G3144" t="str">
        <f>"Q"&amp;ROUNDUP(StockData[[#This Row],[Month Number]]/3,0)</f>
        <v>Q2</v>
      </c>
      <c r="H3144" s="1" t="s">
        <v>3092</v>
      </c>
      <c r="I3144" s="1" t="s">
        <v>3093</v>
      </c>
      <c r="J3144" t="s">
        <v>30</v>
      </c>
      <c r="K3144">
        <v>425.5</v>
      </c>
      <c r="L3144">
        <v>432.4</v>
      </c>
      <c r="M3144">
        <v>425.5</v>
      </c>
      <c r="N3144">
        <v>429</v>
      </c>
      <c r="O3144">
        <v>431</v>
      </c>
      <c r="P3144">
        <v>430.95</v>
      </c>
      <c r="Q3144">
        <v>429.94</v>
      </c>
      <c r="R3144">
        <v>10430363</v>
      </c>
      <c r="S3144">
        <v>4484393165</v>
      </c>
      <c r="T3144">
        <v>142521</v>
      </c>
      <c r="U3144">
        <v>6450201</v>
      </c>
      <c r="V3144">
        <v>61.84</v>
      </c>
      <c r="W3144" s="3">
        <f>StockData[[#This Row],[CLOSE]]-StockData[[#This Row],[PREV. CLOSE]]</f>
        <v>1.9499999999999886</v>
      </c>
      <c r="X3144" s="2">
        <f>IFERROR((StockData[[#This Row],[CLOSE]]-StockData[[#This Row],[PREV. CLOSE]])/StockData[[#This Row],[PREV. CLOSE]],0)</f>
        <v>4.5454545454545192E-3</v>
      </c>
      <c r="Y3144" t="str">
        <f>IF(StockData[[#This Row],[Daily Return %]]&gt;0,"Gain",IF(StockData[[#This Row],[Daily Return %]]&lt;0,"Loss","No Change"))</f>
        <v>Gain</v>
      </c>
    </row>
    <row r="3145" spans="1:25" x14ac:dyDescent="0.3">
      <c r="A3145" s="1">
        <v>45442</v>
      </c>
      <c r="B3145" s="1" t="s">
        <v>3195</v>
      </c>
      <c r="C3145" s="1" t="s">
        <v>119</v>
      </c>
      <c r="D3145">
        <f>MONTH(StockData[[#This Row],[DATE]])</f>
        <v>5</v>
      </c>
      <c r="E3145">
        <v>2024</v>
      </c>
      <c r="F3145" t="s">
        <v>97</v>
      </c>
      <c r="G3145" t="str">
        <f>"Q"&amp;ROUNDUP(StockData[[#This Row],[Month Number]]/3,0)</f>
        <v>Q2</v>
      </c>
      <c r="H3145" s="1" t="s">
        <v>3092</v>
      </c>
      <c r="I3145" s="1" t="s">
        <v>3093</v>
      </c>
      <c r="J3145" t="s">
        <v>30</v>
      </c>
      <c r="K3145">
        <v>428.5</v>
      </c>
      <c r="L3145">
        <v>430.95</v>
      </c>
      <c r="M3145">
        <v>422.35</v>
      </c>
      <c r="N3145">
        <v>430.95</v>
      </c>
      <c r="O3145">
        <v>424.85</v>
      </c>
      <c r="P3145">
        <v>423.85</v>
      </c>
      <c r="Q3145">
        <v>424.72</v>
      </c>
      <c r="R3145">
        <v>20524428</v>
      </c>
      <c r="S3145">
        <v>8717237385.7999992</v>
      </c>
      <c r="T3145">
        <v>249826</v>
      </c>
      <c r="U3145">
        <v>13185367</v>
      </c>
      <c r="V3145">
        <v>64.239999999999995</v>
      </c>
      <c r="W3145" s="3">
        <f>StockData[[#This Row],[CLOSE]]-StockData[[#This Row],[PREV. CLOSE]]</f>
        <v>-7.0999999999999659</v>
      </c>
      <c r="X3145" s="2">
        <f>IFERROR((StockData[[#This Row],[CLOSE]]-StockData[[#This Row],[PREV. CLOSE]])/StockData[[#This Row],[PREV. CLOSE]],0)</f>
        <v>-1.6475229144912323E-2</v>
      </c>
      <c r="Y3145" t="str">
        <f>IF(StockData[[#This Row],[Daily Return %]]&gt;0,"Gain",IF(StockData[[#This Row],[Daily Return %]]&lt;0,"Loss","No Change"))</f>
        <v>Loss</v>
      </c>
    </row>
    <row r="3146" spans="1:25" x14ac:dyDescent="0.3">
      <c r="A3146" s="1">
        <v>45443</v>
      </c>
      <c r="B3146" s="1" t="s">
        <v>3196</v>
      </c>
      <c r="C3146" s="1" t="s">
        <v>119</v>
      </c>
      <c r="D3146">
        <f>MONTH(StockData[[#This Row],[DATE]])</f>
        <v>5</v>
      </c>
      <c r="E3146">
        <v>2024</v>
      </c>
      <c r="F3146" t="s">
        <v>97</v>
      </c>
      <c r="G3146" t="str">
        <f>"Q"&amp;ROUNDUP(StockData[[#This Row],[Month Number]]/3,0)</f>
        <v>Q2</v>
      </c>
      <c r="H3146" s="1" t="s">
        <v>3092</v>
      </c>
      <c r="I3146" s="1" t="s">
        <v>3093</v>
      </c>
      <c r="J3146" t="s">
        <v>30</v>
      </c>
      <c r="K3146">
        <v>426.75</v>
      </c>
      <c r="L3146">
        <v>429.55</v>
      </c>
      <c r="M3146">
        <v>424.25</v>
      </c>
      <c r="N3146">
        <v>423.85</v>
      </c>
      <c r="O3146">
        <v>427</v>
      </c>
      <c r="P3146">
        <v>426.45</v>
      </c>
      <c r="Q3146">
        <v>426.87</v>
      </c>
      <c r="R3146">
        <v>28214102</v>
      </c>
      <c r="S3146">
        <v>12043835725.35</v>
      </c>
      <c r="T3146">
        <v>245961</v>
      </c>
      <c r="U3146">
        <v>17470452</v>
      </c>
      <c r="V3146">
        <v>61.92</v>
      </c>
      <c r="W3146" s="3">
        <f>StockData[[#This Row],[CLOSE]]-StockData[[#This Row],[PREV. CLOSE]]</f>
        <v>2.5999999999999659</v>
      </c>
      <c r="X3146" s="2">
        <f>IFERROR((StockData[[#This Row],[CLOSE]]-StockData[[#This Row],[PREV. CLOSE]])/StockData[[#This Row],[PREV. CLOSE]],0)</f>
        <v>6.1342456057566731E-3</v>
      </c>
      <c r="Y3146" t="str">
        <f>IF(StockData[[#This Row],[Daily Return %]]&gt;0,"Gain",IF(StockData[[#This Row],[Daily Return %]]&lt;0,"Loss","No Change"))</f>
        <v>Gain</v>
      </c>
    </row>
    <row r="3147" spans="1:25" x14ac:dyDescent="0.3">
      <c r="A3147" s="1">
        <v>45446</v>
      </c>
      <c r="B3147" s="1" t="s">
        <v>3197</v>
      </c>
      <c r="C3147" s="1" t="s">
        <v>142</v>
      </c>
      <c r="D3147">
        <f>MONTH(StockData[[#This Row],[DATE]])</f>
        <v>6</v>
      </c>
      <c r="E3147">
        <v>2024</v>
      </c>
      <c r="F3147" t="s">
        <v>97</v>
      </c>
      <c r="G3147" t="str">
        <f>"Q"&amp;ROUNDUP(StockData[[#This Row],[Month Number]]/3,0)</f>
        <v>Q2</v>
      </c>
      <c r="H3147" s="1" t="s">
        <v>3092</v>
      </c>
      <c r="I3147" s="1" t="s">
        <v>3093</v>
      </c>
      <c r="J3147" t="s">
        <v>30</v>
      </c>
      <c r="K3147">
        <v>434</v>
      </c>
      <c r="L3147">
        <v>434.9</v>
      </c>
      <c r="M3147">
        <v>428.65</v>
      </c>
      <c r="N3147">
        <v>426.45</v>
      </c>
      <c r="O3147">
        <v>431.4</v>
      </c>
      <c r="P3147">
        <v>430.35</v>
      </c>
      <c r="Q3147">
        <v>430.65</v>
      </c>
      <c r="R3147">
        <v>15519148</v>
      </c>
      <c r="S3147">
        <v>6683396998.3999996</v>
      </c>
      <c r="T3147">
        <v>210108</v>
      </c>
      <c r="U3147">
        <v>10120207</v>
      </c>
      <c r="V3147">
        <v>65.209999999999994</v>
      </c>
      <c r="W3147" s="3">
        <f>StockData[[#This Row],[CLOSE]]-StockData[[#This Row],[PREV. CLOSE]]</f>
        <v>3.9000000000000341</v>
      </c>
      <c r="X3147" s="2">
        <f>IFERROR((StockData[[#This Row],[CLOSE]]-StockData[[#This Row],[PREV. CLOSE]])/StockData[[#This Row],[PREV. CLOSE]],0)</f>
        <v>9.1452690819557609E-3</v>
      </c>
      <c r="Y3147" t="str">
        <f>IF(StockData[[#This Row],[Daily Return %]]&gt;0,"Gain",IF(StockData[[#This Row],[Daily Return %]]&lt;0,"Loss","No Change"))</f>
        <v>Gain</v>
      </c>
    </row>
    <row r="3148" spans="1:25" x14ac:dyDescent="0.3">
      <c r="A3148" s="1">
        <v>45447</v>
      </c>
      <c r="B3148" s="1" t="s">
        <v>3198</v>
      </c>
      <c r="C3148" s="1" t="s">
        <v>142</v>
      </c>
      <c r="D3148">
        <f>MONTH(StockData[[#This Row],[DATE]])</f>
        <v>6</v>
      </c>
      <c r="E3148">
        <v>2024</v>
      </c>
      <c r="F3148" t="s">
        <v>97</v>
      </c>
      <c r="G3148" t="str">
        <f>"Q"&amp;ROUNDUP(StockData[[#This Row],[Month Number]]/3,0)</f>
        <v>Q2</v>
      </c>
      <c r="H3148" s="1" t="s">
        <v>3092</v>
      </c>
      <c r="I3148" s="1" t="s">
        <v>3093</v>
      </c>
      <c r="J3148" t="s">
        <v>30</v>
      </c>
      <c r="K3148">
        <v>426</v>
      </c>
      <c r="L3148">
        <v>426.3</v>
      </c>
      <c r="M3148">
        <v>402.85</v>
      </c>
      <c r="N3148">
        <v>430.35</v>
      </c>
      <c r="O3148">
        <v>419.85</v>
      </c>
      <c r="P3148">
        <v>415.2</v>
      </c>
      <c r="Q3148">
        <v>415.2</v>
      </c>
      <c r="R3148">
        <v>46019632</v>
      </c>
      <c r="S3148">
        <v>19107485527.25</v>
      </c>
      <c r="T3148">
        <v>580366</v>
      </c>
      <c r="U3148">
        <v>27825848</v>
      </c>
      <c r="V3148">
        <v>60.47</v>
      </c>
      <c r="W3148" s="3">
        <f>StockData[[#This Row],[CLOSE]]-StockData[[#This Row],[PREV. CLOSE]]</f>
        <v>-15.150000000000034</v>
      </c>
      <c r="X3148" s="2">
        <f>IFERROR((StockData[[#This Row],[CLOSE]]-StockData[[#This Row],[PREV. CLOSE]])/StockData[[#This Row],[PREV. CLOSE]],0)</f>
        <v>-3.5203903799233258E-2</v>
      </c>
      <c r="Y3148" t="str">
        <f>IF(StockData[[#This Row],[Daily Return %]]&gt;0,"Gain",IF(StockData[[#This Row],[Daily Return %]]&lt;0,"Loss","No Change"))</f>
        <v>Loss</v>
      </c>
    </row>
    <row r="3149" spans="1:25" x14ac:dyDescent="0.3">
      <c r="A3149" s="1">
        <v>45448</v>
      </c>
      <c r="B3149" s="1" t="s">
        <v>3199</v>
      </c>
      <c r="C3149" s="1" t="s">
        <v>142</v>
      </c>
      <c r="D3149">
        <f>MONTH(StockData[[#This Row],[DATE]])</f>
        <v>6</v>
      </c>
      <c r="E3149">
        <v>2024</v>
      </c>
      <c r="F3149" t="s">
        <v>97</v>
      </c>
      <c r="G3149" t="str">
        <f>"Q"&amp;ROUNDUP(StockData[[#This Row],[Month Number]]/3,0)</f>
        <v>Q2</v>
      </c>
      <c r="H3149" s="1" t="s">
        <v>3092</v>
      </c>
      <c r="I3149" s="1" t="s">
        <v>3093</v>
      </c>
      <c r="J3149" t="s">
        <v>30</v>
      </c>
      <c r="K3149">
        <v>422</v>
      </c>
      <c r="L3149">
        <v>436</v>
      </c>
      <c r="M3149">
        <v>418.05</v>
      </c>
      <c r="N3149">
        <v>415.2</v>
      </c>
      <c r="O3149">
        <v>430.7</v>
      </c>
      <c r="P3149">
        <v>430.3</v>
      </c>
      <c r="Q3149">
        <v>429.14</v>
      </c>
      <c r="R3149">
        <v>27151351</v>
      </c>
      <c r="S3149">
        <v>11651663641.950001</v>
      </c>
      <c r="T3149">
        <v>309406</v>
      </c>
      <c r="U3149">
        <v>14855054</v>
      </c>
      <c r="V3149">
        <v>54.71</v>
      </c>
      <c r="W3149" s="3">
        <f>StockData[[#This Row],[CLOSE]]-StockData[[#This Row],[PREV. CLOSE]]</f>
        <v>15.100000000000023</v>
      </c>
      <c r="X3149" s="2">
        <f>IFERROR((StockData[[#This Row],[CLOSE]]-StockData[[#This Row],[PREV. CLOSE]])/StockData[[#This Row],[PREV. CLOSE]],0)</f>
        <v>3.6368015414258242E-2</v>
      </c>
      <c r="Y3149" t="str">
        <f>IF(StockData[[#This Row],[Daily Return %]]&gt;0,"Gain",IF(StockData[[#This Row],[Daily Return %]]&lt;0,"Loss","No Change"))</f>
        <v>Gain</v>
      </c>
    </row>
    <row r="3150" spans="1:25" x14ac:dyDescent="0.3">
      <c r="A3150" s="1">
        <v>45449</v>
      </c>
      <c r="B3150" s="1" t="s">
        <v>3200</v>
      </c>
      <c r="C3150" s="1" t="s">
        <v>142</v>
      </c>
      <c r="D3150">
        <f>MONTH(StockData[[#This Row],[DATE]])</f>
        <v>6</v>
      </c>
      <c r="E3150">
        <v>2024</v>
      </c>
      <c r="F3150" t="s">
        <v>97</v>
      </c>
      <c r="G3150" t="str">
        <f>"Q"&amp;ROUNDUP(StockData[[#This Row],[Month Number]]/3,0)</f>
        <v>Q2</v>
      </c>
      <c r="H3150" s="1" t="s">
        <v>3092</v>
      </c>
      <c r="I3150" s="1" t="s">
        <v>3093</v>
      </c>
      <c r="J3150" t="s">
        <v>30</v>
      </c>
      <c r="K3150">
        <v>436</v>
      </c>
      <c r="L3150">
        <v>437.7</v>
      </c>
      <c r="M3150">
        <v>431.1</v>
      </c>
      <c r="N3150">
        <v>430.3</v>
      </c>
      <c r="O3150">
        <v>436.4</v>
      </c>
      <c r="P3150">
        <v>435.4</v>
      </c>
      <c r="Q3150">
        <v>434.33</v>
      </c>
      <c r="R3150">
        <v>31119999</v>
      </c>
      <c r="S3150">
        <v>13516400453.799999</v>
      </c>
      <c r="T3150">
        <v>290637</v>
      </c>
      <c r="U3150">
        <v>12772900</v>
      </c>
      <c r="V3150">
        <v>41.04</v>
      </c>
      <c r="W3150" s="3">
        <f>StockData[[#This Row],[CLOSE]]-StockData[[#This Row],[PREV. CLOSE]]</f>
        <v>5.0999999999999659</v>
      </c>
      <c r="X3150" s="2">
        <f>IFERROR((StockData[[#This Row],[CLOSE]]-StockData[[#This Row],[PREV. CLOSE]])/StockData[[#This Row],[PREV. CLOSE]],0)</f>
        <v>1.1852196142226275E-2</v>
      </c>
      <c r="Y3150" t="str">
        <f>IF(StockData[[#This Row],[Daily Return %]]&gt;0,"Gain",IF(StockData[[#This Row],[Daily Return %]]&lt;0,"Loss","No Change"))</f>
        <v>Gain</v>
      </c>
    </row>
    <row r="3151" spans="1:25" x14ac:dyDescent="0.3">
      <c r="A3151" s="1">
        <v>45450</v>
      </c>
      <c r="B3151" s="1" t="s">
        <v>3201</v>
      </c>
      <c r="C3151" s="1" t="s">
        <v>142</v>
      </c>
      <c r="D3151">
        <f>MONTH(StockData[[#This Row],[DATE]])</f>
        <v>6</v>
      </c>
      <c r="E3151">
        <v>2024</v>
      </c>
      <c r="F3151" t="s">
        <v>97</v>
      </c>
      <c r="G3151" t="str">
        <f>"Q"&amp;ROUNDUP(StockData[[#This Row],[Month Number]]/3,0)</f>
        <v>Q2</v>
      </c>
      <c r="H3151" s="1" t="s">
        <v>3092</v>
      </c>
      <c r="I3151" s="1" t="s">
        <v>3093</v>
      </c>
      <c r="J3151" t="s">
        <v>30</v>
      </c>
      <c r="K3151">
        <v>431.4</v>
      </c>
      <c r="L3151">
        <v>441.65</v>
      </c>
      <c r="M3151">
        <v>431.1</v>
      </c>
      <c r="N3151">
        <v>435.4</v>
      </c>
      <c r="O3151">
        <v>438.5</v>
      </c>
      <c r="P3151">
        <v>439.15</v>
      </c>
      <c r="Q3151">
        <v>437.54</v>
      </c>
      <c r="R3151">
        <v>28448041</v>
      </c>
      <c r="S3151">
        <v>12447097826.4</v>
      </c>
      <c r="T3151">
        <v>348935</v>
      </c>
      <c r="U3151">
        <v>15040647</v>
      </c>
      <c r="V3151">
        <v>52.87</v>
      </c>
      <c r="W3151" s="3">
        <f>StockData[[#This Row],[CLOSE]]-StockData[[#This Row],[PREV. CLOSE]]</f>
        <v>3.75</v>
      </c>
      <c r="X3151" s="2">
        <f>IFERROR((StockData[[#This Row],[CLOSE]]-StockData[[#This Row],[PREV. CLOSE]])/StockData[[#This Row],[PREV. CLOSE]],0)</f>
        <v>8.6127698667891606E-3</v>
      </c>
      <c r="Y3151" t="str">
        <f>IF(StockData[[#This Row],[Daily Return %]]&gt;0,"Gain",IF(StockData[[#This Row],[Daily Return %]]&lt;0,"Loss","No Change"))</f>
        <v>Gain</v>
      </c>
    </row>
    <row r="3152" spans="1:25" x14ac:dyDescent="0.3">
      <c r="A3152" s="1">
        <v>45453</v>
      </c>
      <c r="B3152" s="1" t="s">
        <v>3202</v>
      </c>
      <c r="C3152" s="1" t="s">
        <v>142</v>
      </c>
      <c r="D3152">
        <f>MONTH(StockData[[#This Row],[DATE]])</f>
        <v>6</v>
      </c>
      <c r="E3152">
        <v>2024</v>
      </c>
      <c r="F3152" t="s">
        <v>97</v>
      </c>
      <c r="G3152" t="str">
        <f>"Q"&amp;ROUNDUP(StockData[[#This Row],[Month Number]]/3,0)</f>
        <v>Q2</v>
      </c>
      <c r="H3152" s="1" t="s">
        <v>3092</v>
      </c>
      <c r="I3152" s="1" t="s">
        <v>3093</v>
      </c>
      <c r="J3152" t="s">
        <v>30</v>
      </c>
      <c r="K3152">
        <v>440</v>
      </c>
      <c r="L3152">
        <v>441</v>
      </c>
      <c r="M3152">
        <v>435.85</v>
      </c>
      <c r="N3152">
        <v>439.15</v>
      </c>
      <c r="O3152">
        <v>436.55</v>
      </c>
      <c r="P3152">
        <v>436.9</v>
      </c>
      <c r="Q3152">
        <v>437.72</v>
      </c>
      <c r="R3152">
        <v>11432393</v>
      </c>
      <c r="S3152">
        <v>5004199602.8500004</v>
      </c>
      <c r="T3152">
        <v>260404</v>
      </c>
      <c r="U3152">
        <v>8212068</v>
      </c>
      <c r="V3152">
        <v>71.83</v>
      </c>
      <c r="W3152" s="3">
        <f>StockData[[#This Row],[CLOSE]]-StockData[[#This Row],[PREV. CLOSE]]</f>
        <v>-2.25</v>
      </c>
      <c r="X3152" s="2">
        <f>IFERROR((StockData[[#This Row],[CLOSE]]-StockData[[#This Row],[PREV. CLOSE]])/StockData[[#This Row],[PREV. CLOSE]],0)</f>
        <v>-5.1235340999658437E-3</v>
      </c>
      <c r="Y3152" t="str">
        <f>IF(StockData[[#This Row],[Daily Return %]]&gt;0,"Gain",IF(StockData[[#This Row],[Daily Return %]]&lt;0,"Loss","No Change"))</f>
        <v>Loss</v>
      </c>
    </row>
    <row r="3153" spans="1:25" x14ac:dyDescent="0.3">
      <c r="A3153" s="1">
        <v>45454</v>
      </c>
      <c r="B3153" s="1" t="s">
        <v>3203</v>
      </c>
      <c r="C3153" s="1" t="s">
        <v>142</v>
      </c>
      <c r="D3153">
        <f>MONTH(StockData[[#This Row],[DATE]])</f>
        <v>6</v>
      </c>
      <c r="E3153">
        <v>2024</v>
      </c>
      <c r="F3153" t="s">
        <v>97</v>
      </c>
      <c r="G3153" t="str">
        <f>"Q"&amp;ROUNDUP(StockData[[#This Row],[Month Number]]/3,0)</f>
        <v>Q2</v>
      </c>
      <c r="H3153" s="1" t="s">
        <v>3092</v>
      </c>
      <c r="I3153" s="1" t="s">
        <v>3093</v>
      </c>
      <c r="J3153" t="s">
        <v>30</v>
      </c>
      <c r="K3153">
        <v>437</v>
      </c>
      <c r="L3153">
        <v>437.8</v>
      </c>
      <c r="M3153">
        <v>432.25</v>
      </c>
      <c r="N3153">
        <v>436.9</v>
      </c>
      <c r="O3153">
        <v>432.75</v>
      </c>
      <c r="P3153">
        <v>433</v>
      </c>
      <c r="Q3153">
        <v>434.79</v>
      </c>
      <c r="R3153">
        <v>12670589</v>
      </c>
      <c r="S3153">
        <v>5509008149.3000002</v>
      </c>
      <c r="T3153">
        <v>187213</v>
      </c>
      <c r="U3153">
        <v>9034060</v>
      </c>
      <c r="V3153">
        <v>71.3</v>
      </c>
      <c r="W3153" s="3">
        <f>StockData[[#This Row],[CLOSE]]-StockData[[#This Row],[PREV. CLOSE]]</f>
        <v>-3.8999999999999773</v>
      </c>
      <c r="X3153" s="2">
        <f>IFERROR((StockData[[#This Row],[CLOSE]]-StockData[[#This Row],[PREV. CLOSE]])/StockData[[#This Row],[PREV. CLOSE]],0)</f>
        <v>-8.9265278095673559E-3</v>
      </c>
      <c r="Y3153" t="str">
        <f>IF(StockData[[#This Row],[Daily Return %]]&gt;0,"Gain",IF(StockData[[#This Row],[Daily Return %]]&lt;0,"Loss","No Change"))</f>
        <v>Loss</v>
      </c>
    </row>
    <row r="3154" spans="1:25" x14ac:dyDescent="0.3">
      <c r="A3154" s="1">
        <v>45455</v>
      </c>
      <c r="B3154" s="1" t="s">
        <v>3204</v>
      </c>
      <c r="C3154" s="1" t="s">
        <v>142</v>
      </c>
      <c r="D3154">
        <f>MONTH(StockData[[#This Row],[DATE]])</f>
        <v>6</v>
      </c>
      <c r="E3154">
        <v>2024</v>
      </c>
      <c r="F3154" t="s">
        <v>97</v>
      </c>
      <c r="G3154" t="str">
        <f>"Q"&amp;ROUNDUP(StockData[[#This Row],[Month Number]]/3,0)</f>
        <v>Q2</v>
      </c>
      <c r="H3154" s="1" t="s">
        <v>3092</v>
      </c>
      <c r="I3154" s="1" t="s">
        <v>3093</v>
      </c>
      <c r="J3154" t="s">
        <v>30</v>
      </c>
      <c r="K3154">
        <v>430.55</v>
      </c>
      <c r="L3154">
        <v>434.4</v>
      </c>
      <c r="M3154">
        <v>430.2</v>
      </c>
      <c r="N3154">
        <v>433</v>
      </c>
      <c r="O3154">
        <v>432.6</v>
      </c>
      <c r="P3154">
        <v>432.3</v>
      </c>
      <c r="Q3154">
        <v>432.33</v>
      </c>
      <c r="R3154">
        <v>10352936</v>
      </c>
      <c r="S3154">
        <v>4475896381.25</v>
      </c>
      <c r="T3154">
        <v>163844</v>
      </c>
      <c r="U3154">
        <v>5811025</v>
      </c>
      <c r="V3154">
        <v>56.13</v>
      </c>
      <c r="W3154" s="3">
        <f>StockData[[#This Row],[CLOSE]]-StockData[[#This Row],[PREV. CLOSE]]</f>
        <v>-0.69999999999998863</v>
      </c>
      <c r="X3154" s="2">
        <f>IFERROR((StockData[[#This Row],[CLOSE]]-StockData[[#This Row],[PREV. CLOSE]])/StockData[[#This Row],[PREV. CLOSE]],0)</f>
        <v>-1.6166281755196042E-3</v>
      </c>
      <c r="Y3154" t="str">
        <f>IF(StockData[[#This Row],[Daily Return %]]&gt;0,"Gain",IF(StockData[[#This Row],[Daily Return %]]&lt;0,"Loss","No Change"))</f>
        <v>Loss</v>
      </c>
    </row>
    <row r="3155" spans="1:25" x14ac:dyDescent="0.3">
      <c r="A3155" s="1">
        <v>45456</v>
      </c>
      <c r="B3155" s="1" t="s">
        <v>3205</v>
      </c>
      <c r="C3155" s="1" t="s">
        <v>142</v>
      </c>
      <c r="D3155">
        <f>MONTH(StockData[[#This Row],[DATE]])</f>
        <v>6</v>
      </c>
      <c r="E3155">
        <v>2024</v>
      </c>
      <c r="F3155" t="s">
        <v>97</v>
      </c>
      <c r="G3155" t="str">
        <f>"Q"&amp;ROUNDUP(StockData[[#This Row],[Month Number]]/3,0)</f>
        <v>Q2</v>
      </c>
      <c r="H3155" s="1" t="s">
        <v>3092</v>
      </c>
      <c r="I3155" s="1" t="s">
        <v>3093</v>
      </c>
      <c r="J3155" t="s">
        <v>30</v>
      </c>
      <c r="K3155">
        <v>436.9</v>
      </c>
      <c r="L3155">
        <v>436.9</v>
      </c>
      <c r="M3155">
        <v>429.75</v>
      </c>
      <c r="N3155">
        <v>432.3</v>
      </c>
      <c r="O3155">
        <v>430.35</v>
      </c>
      <c r="P3155">
        <v>430.3</v>
      </c>
      <c r="Q3155">
        <v>431.79</v>
      </c>
      <c r="R3155">
        <v>9283802</v>
      </c>
      <c r="S3155">
        <v>4008627163.3499999</v>
      </c>
      <c r="T3155">
        <v>146737</v>
      </c>
      <c r="U3155">
        <v>5923993</v>
      </c>
      <c r="V3155">
        <v>63.81</v>
      </c>
      <c r="W3155" s="3">
        <f>StockData[[#This Row],[CLOSE]]-StockData[[#This Row],[PREV. CLOSE]]</f>
        <v>-2</v>
      </c>
      <c r="X3155" s="2">
        <f>IFERROR((StockData[[#This Row],[CLOSE]]-StockData[[#This Row],[PREV. CLOSE]])/StockData[[#This Row],[PREV. CLOSE]],0)</f>
        <v>-4.6264168401572983E-3</v>
      </c>
      <c r="Y3155" t="str">
        <f>IF(StockData[[#This Row],[Daily Return %]]&gt;0,"Gain",IF(StockData[[#This Row],[Daily Return %]]&lt;0,"Loss","No Change"))</f>
        <v>Loss</v>
      </c>
    </row>
    <row r="3156" spans="1:25" x14ac:dyDescent="0.3">
      <c r="A3156" s="1">
        <v>45457</v>
      </c>
      <c r="B3156" s="1" t="s">
        <v>3206</v>
      </c>
      <c r="C3156" s="1" t="s">
        <v>142</v>
      </c>
      <c r="D3156">
        <f>MONTH(StockData[[#This Row],[DATE]])</f>
        <v>6</v>
      </c>
      <c r="E3156">
        <v>2024</v>
      </c>
      <c r="F3156" t="s">
        <v>97</v>
      </c>
      <c r="G3156" t="str">
        <f>"Q"&amp;ROUNDUP(StockData[[#This Row],[Month Number]]/3,0)</f>
        <v>Q2</v>
      </c>
      <c r="H3156" s="1" t="s">
        <v>3092</v>
      </c>
      <c r="I3156" s="1" t="s">
        <v>3093</v>
      </c>
      <c r="J3156" t="s">
        <v>30</v>
      </c>
      <c r="K3156">
        <v>431</v>
      </c>
      <c r="L3156">
        <v>431.9</v>
      </c>
      <c r="M3156">
        <v>429.05</v>
      </c>
      <c r="N3156">
        <v>430.3</v>
      </c>
      <c r="O3156">
        <v>431.4</v>
      </c>
      <c r="P3156">
        <v>431.15</v>
      </c>
      <c r="Q3156">
        <v>430.49</v>
      </c>
      <c r="R3156">
        <v>9217804</v>
      </c>
      <c r="S3156">
        <v>3968132276.8499999</v>
      </c>
      <c r="T3156">
        <v>170717</v>
      </c>
      <c r="U3156">
        <v>5264710</v>
      </c>
      <c r="V3156">
        <v>57.11</v>
      </c>
      <c r="W3156" s="3">
        <f>StockData[[#This Row],[CLOSE]]-StockData[[#This Row],[PREV. CLOSE]]</f>
        <v>0.84999999999996589</v>
      </c>
      <c r="X3156" s="2">
        <f>IFERROR((StockData[[#This Row],[CLOSE]]-StockData[[#This Row],[PREV. CLOSE]])/StockData[[#This Row],[PREV. CLOSE]],0)</f>
        <v>1.9753660237043129E-3</v>
      </c>
      <c r="Y3156" t="str">
        <f>IF(StockData[[#This Row],[Daily Return %]]&gt;0,"Gain",IF(StockData[[#This Row],[Daily Return %]]&lt;0,"Loss","No Change"))</f>
        <v>Gain</v>
      </c>
    </row>
    <row r="3157" spans="1:25" x14ac:dyDescent="0.3">
      <c r="A3157" s="1">
        <v>45461</v>
      </c>
      <c r="B3157" s="1" t="s">
        <v>3207</v>
      </c>
      <c r="C3157" s="1" t="s">
        <v>142</v>
      </c>
      <c r="D3157">
        <f>MONTH(StockData[[#This Row],[DATE]])</f>
        <v>6</v>
      </c>
      <c r="E3157">
        <v>2024</v>
      </c>
      <c r="F3157" t="s">
        <v>97</v>
      </c>
      <c r="G3157" t="str">
        <f>"Q"&amp;ROUNDUP(StockData[[#This Row],[Month Number]]/3,0)</f>
        <v>Q2</v>
      </c>
      <c r="H3157" s="1" t="s">
        <v>3092</v>
      </c>
      <c r="I3157" s="1" t="s">
        <v>3093</v>
      </c>
      <c r="J3157" t="s">
        <v>30</v>
      </c>
      <c r="K3157">
        <v>433</v>
      </c>
      <c r="L3157">
        <v>434.2</v>
      </c>
      <c r="M3157">
        <v>428.2</v>
      </c>
      <c r="N3157">
        <v>431.15</v>
      </c>
      <c r="O3157">
        <v>429</v>
      </c>
      <c r="P3157">
        <v>428.75</v>
      </c>
      <c r="Q3157">
        <v>430.67</v>
      </c>
      <c r="R3157">
        <v>14098178</v>
      </c>
      <c r="S3157">
        <v>6071715080.5500002</v>
      </c>
      <c r="T3157">
        <v>206941</v>
      </c>
      <c r="U3157">
        <v>10503511</v>
      </c>
      <c r="V3157">
        <v>74.5</v>
      </c>
      <c r="W3157" s="3">
        <f>StockData[[#This Row],[CLOSE]]-StockData[[#This Row],[PREV. CLOSE]]</f>
        <v>-2.3999999999999773</v>
      </c>
      <c r="X3157" s="2">
        <f>IFERROR((StockData[[#This Row],[CLOSE]]-StockData[[#This Row],[PREV. CLOSE]])/StockData[[#This Row],[PREV. CLOSE]],0)</f>
        <v>-5.5665081758088306E-3</v>
      </c>
      <c r="Y3157" t="str">
        <f>IF(StockData[[#This Row],[Daily Return %]]&gt;0,"Gain",IF(StockData[[#This Row],[Daily Return %]]&lt;0,"Loss","No Change"))</f>
        <v>Loss</v>
      </c>
    </row>
    <row r="3158" spans="1:25" x14ac:dyDescent="0.3">
      <c r="A3158" s="1">
        <v>45462</v>
      </c>
      <c r="B3158" s="1" t="s">
        <v>3208</v>
      </c>
      <c r="C3158" s="1" t="s">
        <v>142</v>
      </c>
      <c r="D3158">
        <f>MONTH(StockData[[#This Row],[DATE]])</f>
        <v>6</v>
      </c>
      <c r="E3158">
        <v>2024</v>
      </c>
      <c r="F3158" t="s">
        <v>97</v>
      </c>
      <c r="G3158" t="str">
        <f>"Q"&amp;ROUNDUP(StockData[[#This Row],[Month Number]]/3,0)</f>
        <v>Q2</v>
      </c>
      <c r="H3158" s="1" t="s">
        <v>3092</v>
      </c>
      <c r="I3158" s="1" t="s">
        <v>3093</v>
      </c>
      <c r="J3158" t="s">
        <v>30</v>
      </c>
      <c r="K3158">
        <v>430</v>
      </c>
      <c r="L3158">
        <v>430.75</v>
      </c>
      <c r="M3158">
        <v>423.05</v>
      </c>
      <c r="N3158">
        <v>428.75</v>
      </c>
      <c r="O3158">
        <v>423.4</v>
      </c>
      <c r="P3158">
        <v>423.65</v>
      </c>
      <c r="Q3158">
        <v>425.66</v>
      </c>
      <c r="R3158">
        <v>10909803</v>
      </c>
      <c r="S3158">
        <v>4643829424.6000004</v>
      </c>
      <c r="T3158">
        <v>177112</v>
      </c>
      <c r="U3158">
        <v>7539540</v>
      </c>
      <c r="V3158">
        <v>69.11</v>
      </c>
      <c r="W3158" s="3">
        <f>StockData[[#This Row],[CLOSE]]-StockData[[#This Row],[PREV. CLOSE]]</f>
        <v>-5.1000000000000227</v>
      </c>
      <c r="X3158" s="2">
        <f>IFERROR((StockData[[#This Row],[CLOSE]]-StockData[[#This Row],[PREV. CLOSE]])/StockData[[#This Row],[PREV. CLOSE]],0)</f>
        <v>-1.1895043731778479E-2</v>
      </c>
      <c r="Y3158" t="str">
        <f>IF(StockData[[#This Row],[Daily Return %]]&gt;0,"Gain",IF(StockData[[#This Row],[Daily Return %]]&lt;0,"Loss","No Change"))</f>
        <v>Loss</v>
      </c>
    </row>
    <row r="3159" spans="1:25" x14ac:dyDescent="0.3">
      <c r="A3159" s="1">
        <v>45463</v>
      </c>
      <c r="B3159" s="1" t="s">
        <v>3209</v>
      </c>
      <c r="C3159" s="1" t="s">
        <v>142</v>
      </c>
      <c r="D3159">
        <f>MONTH(StockData[[#This Row],[DATE]])</f>
        <v>6</v>
      </c>
      <c r="E3159">
        <v>2024</v>
      </c>
      <c r="F3159" t="s">
        <v>97</v>
      </c>
      <c r="G3159" t="str">
        <f>"Q"&amp;ROUNDUP(StockData[[#This Row],[Month Number]]/3,0)</f>
        <v>Q2</v>
      </c>
      <c r="H3159" s="1" t="s">
        <v>3092</v>
      </c>
      <c r="I3159" s="1" t="s">
        <v>3093</v>
      </c>
      <c r="J3159" t="s">
        <v>30</v>
      </c>
      <c r="K3159">
        <v>424.05</v>
      </c>
      <c r="L3159">
        <v>426.5</v>
      </c>
      <c r="M3159">
        <v>421.5</v>
      </c>
      <c r="N3159">
        <v>423.65</v>
      </c>
      <c r="O3159">
        <v>423.85</v>
      </c>
      <c r="P3159">
        <v>423.3</v>
      </c>
      <c r="Q3159">
        <v>423.74</v>
      </c>
      <c r="R3159">
        <v>14585806</v>
      </c>
      <c r="S3159">
        <v>6180605569.5</v>
      </c>
      <c r="T3159">
        <v>203212</v>
      </c>
      <c r="U3159">
        <v>7744806</v>
      </c>
      <c r="V3159">
        <v>53.1</v>
      </c>
      <c r="W3159" s="3">
        <f>StockData[[#This Row],[CLOSE]]-StockData[[#This Row],[PREV. CLOSE]]</f>
        <v>-0.34999999999996589</v>
      </c>
      <c r="X3159" s="2">
        <f>IFERROR((StockData[[#This Row],[CLOSE]]-StockData[[#This Row],[PREV. CLOSE]])/StockData[[#This Row],[PREV. CLOSE]],0)</f>
        <v>-8.2615366458153167E-4</v>
      </c>
      <c r="Y3159" t="str">
        <f>IF(StockData[[#This Row],[Daily Return %]]&gt;0,"Gain",IF(StockData[[#This Row],[Daily Return %]]&lt;0,"Loss","No Change"))</f>
        <v>Loss</v>
      </c>
    </row>
    <row r="3160" spans="1:25" x14ac:dyDescent="0.3">
      <c r="A3160" s="1">
        <v>45464</v>
      </c>
      <c r="B3160" s="1" t="s">
        <v>3210</v>
      </c>
      <c r="C3160" s="1" t="s">
        <v>142</v>
      </c>
      <c r="D3160">
        <f>MONTH(StockData[[#This Row],[DATE]])</f>
        <v>6</v>
      </c>
      <c r="E3160">
        <v>2024</v>
      </c>
      <c r="F3160" t="s">
        <v>97</v>
      </c>
      <c r="G3160" t="str">
        <f>"Q"&amp;ROUNDUP(StockData[[#This Row],[Month Number]]/3,0)</f>
        <v>Q2</v>
      </c>
      <c r="H3160" s="1" t="s">
        <v>3092</v>
      </c>
      <c r="I3160" s="1" t="s">
        <v>3093</v>
      </c>
      <c r="J3160" t="s">
        <v>30</v>
      </c>
      <c r="K3160">
        <v>425</v>
      </c>
      <c r="L3160">
        <v>425.3</v>
      </c>
      <c r="M3160">
        <v>418.55</v>
      </c>
      <c r="N3160">
        <v>423.3</v>
      </c>
      <c r="O3160">
        <v>419.7</v>
      </c>
      <c r="P3160">
        <v>419.6</v>
      </c>
      <c r="Q3160">
        <v>420.65</v>
      </c>
      <c r="R3160">
        <v>25205627</v>
      </c>
      <c r="S3160">
        <v>10602824293.85</v>
      </c>
      <c r="T3160">
        <v>295452</v>
      </c>
      <c r="U3160">
        <v>11443594</v>
      </c>
      <c r="V3160">
        <v>45.4</v>
      </c>
      <c r="W3160" s="3">
        <f>StockData[[#This Row],[CLOSE]]-StockData[[#This Row],[PREV. CLOSE]]</f>
        <v>-3.6999999999999886</v>
      </c>
      <c r="X3160" s="2">
        <f>IFERROR((StockData[[#This Row],[CLOSE]]-StockData[[#This Row],[PREV. CLOSE]])/StockData[[#This Row],[PREV. CLOSE]],0)</f>
        <v>-8.7408457358846888E-3</v>
      </c>
      <c r="Y3160" t="str">
        <f>IF(StockData[[#This Row],[Daily Return %]]&gt;0,"Gain",IF(StockData[[#This Row],[Daily Return %]]&lt;0,"Loss","No Change"))</f>
        <v>Loss</v>
      </c>
    </row>
    <row r="3161" spans="1:25" x14ac:dyDescent="0.3">
      <c r="A3161" s="1">
        <v>45467</v>
      </c>
      <c r="B3161" s="1" t="s">
        <v>3211</v>
      </c>
      <c r="C3161" s="1" t="s">
        <v>142</v>
      </c>
      <c r="D3161">
        <f>MONTH(StockData[[#This Row],[DATE]])</f>
        <v>6</v>
      </c>
      <c r="E3161">
        <v>2024</v>
      </c>
      <c r="F3161" t="s">
        <v>97</v>
      </c>
      <c r="G3161" t="str">
        <f>"Q"&amp;ROUNDUP(StockData[[#This Row],[Month Number]]/3,0)</f>
        <v>Q2</v>
      </c>
      <c r="H3161" s="1" t="s">
        <v>3092</v>
      </c>
      <c r="I3161" s="1" t="s">
        <v>3093</v>
      </c>
      <c r="J3161" t="s">
        <v>30</v>
      </c>
      <c r="K3161">
        <v>420</v>
      </c>
      <c r="L3161">
        <v>423.95</v>
      </c>
      <c r="M3161">
        <v>420</v>
      </c>
      <c r="N3161">
        <v>419.6</v>
      </c>
      <c r="O3161">
        <v>423.65</v>
      </c>
      <c r="P3161">
        <v>423.3</v>
      </c>
      <c r="Q3161">
        <v>422.63</v>
      </c>
      <c r="R3161">
        <v>9362433</v>
      </c>
      <c r="S3161">
        <v>3956853315.3499999</v>
      </c>
      <c r="T3161">
        <v>117502</v>
      </c>
      <c r="U3161">
        <v>5089583</v>
      </c>
      <c r="V3161">
        <v>54.36</v>
      </c>
      <c r="W3161" s="3">
        <f>StockData[[#This Row],[CLOSE]]-StockData[[#This Row],[PREV. CLOSE]]</f>
        <v>3.6999999999999886</v>
      </c>
      <c r="X3161" s="2">
        <f>IFERROR((StockData[[#This Row],[CLOSE]]-StockData[[#This Row],[PREV. CLOSE]])/StockData[[#This Row],[PREV. CLOSE]],0)</f>
        <v>8.8179218303145578E-3</v>
      </c>
      <c r="Y3161" t="str">
        <f>IF(StockData[[#This Row],[Daily Return %]]&gt;0,"Gain",IF(StockData[[#This Row],[Daily Return %]]&lt;0,"Loss","No Change"))</f>
        <v>Gain</v>
      </c>
    </row>
    <row r="3162" spans="1:25" x14ac:dyDescent="0.3">
      <c r="A3162" s="1">
        <v>45468</v>
      </c>
      <c r="B3162" s="1" t="s">
        <v>3212</v>
      </c>
      <c r="C3162" s="1" t="s">
        <v>142</v>
      </c>
      <c r="D3162">
        <f>MONTH(StockData[[#This Row],[DATE]])</f>
        <v>6</v>
      </c>
      <c r="E3162">
        <v>2024</v>
      </c>
      <c r="F3162" t="s">
        <v>97</v>
      </c>
      <c r="G3162" t="str">
        <f>"Q"&amp;ROUNDUP(StockData[[#This Row],[Month Number]]/3,0)</f>
        <v>Q2</v>
      </c>
      <c r="H3162" s="1" t="s">
        <v>3092</v>
      </c>
      <c r="I3162" s="1" t="s">
        <v>3093</v>
      </c>
      <c r="J3162" t="s">
        <v>30</v>
      </c>
      <c r="K3162">
        <v>423</v>
      </c>
      <c r="L3162">
        <v>424</v>
      </c>
      <c r="M3162">
        <v>419.75</v>
      </c>
      <c r="N3162">
        <v>423.3</v>
      </c>
      <c r="O3162">
        <v>423.25</v>
      </c>
      <c r="P3162">
        <v>423.3</v>
      </c>
      <c r="Q3162">
        <v>422.19</v>
      </c>
      <c r="R3162">
        <v>10260449</v>
      </c>
      <c r="S3162">
        <v>4331894414.0500002</v>
      </c>
      <c r="T3162">
        <v>138835</v>
      </c>
      <c r="U3162">
        <v>6272555</v>
      </c>
      <c r="V3162">
        <v>61.13</v>
      </c>
      <c r="W3162" s="3">
        <f>StockData[[#This Row],[CLOSE]]-StockData[[#This Row],[PREV. CLOSE]]</f>
        <v>0</v>
      </c>
      <c r="X3162" s="2">
        <f>IFERROR((StockData[[#This Row],[CLOSE]]-StockData[[#This Row],[PREV. CLOSE]])/StockData[[#This Row],[PREV. CLOSE]],0)</f>
        <v>0</v>
      </c>
      <c r="Y3162" t="str">
        <f>IF(StockData[[#This Row],[Daily Return %]]&gt;0,"Gain",IF(StockData[[#This Row],[Daily Return %]]&lt;0,"Loss","No Change"))</f>
        <v>No Change</v>
      </c>
    </row>
    <row r="3163" spans="1:25" x14ac:dyDescent="0.3">
      <c r="A3163" s="1">
        <v>45469</v>
      </c>
      <c r="B3163" s="1" t="s">
        <v>3213</v>
      </c>
      <c r="C3163" s="1" t="s">
        <v>142</v>
      </c>
      <c r="D3163">
        <f>MONTH(StockData[[#This Row],[DATE]])</f>
        <v>6</v>
      </c>
      <c r="E3163">
        <v>2024</v>
      </c>
      <c r="F3163" t="s">
        <v>97</v>
      </c>
      <c r="G3163" t="str">
        <f>"Q"&amp;ROUNDUP(StockData[[#This Row],[Month Number]]/3,0)</f>
        <v>Q2</v>
      </c>
      <c r="H3163" s="1" t="s">
        <v>3092</v>
      </c>
      <c r="I3163" s="1" t="s">
        <v>3093</v>
      </c>
      <c r="J3163" t="s">
        <v>30</v>
      </c>
      <c r="K3163">
        <v>423</v>
      </c>
      <c r="L3163">
        <v>426.4</v>
      </c>
      <c r="M3163">
        <v>422.05</v>
      </c>
      <c r="N3163">
        <v>423.3</v>
      </c>
      <c r="O3163">
        <v>423.5</v>
      </c>
      <c r="P3163">
        <v>423.95</v>
      </c>
      <c r="Q3163">
        <v>424.28</v>
      </c>
      <c r="R3163">
        <v>11084805</v>
      </c>
      <c r="S3163">
        <v>4703058612.0500002</v>
      </c>
      <c r="T3163">
        <v>109504</v>
      </c>
      <c r="U3163">
        <v>7408404</v>
      </c>
      <c r="V3163">
        <v>66.83</v>
      </c>
      <c r="W3163" s="3">
        <f>StockData[[#This Row],[CLOSE]]-StockData[[#This Row],[PREV. CLOSE]]</f>
        <v>0.64999999999997726</v>
      </c>
      <c r="X3163" s="2">
        <f>IFERROR((StockData[[#This Row],[CLOSE]]-StockData[[#This Row],[PREV. CLOSE]])/StockData[[#This Row],[PREV. CLOSE]],0)</f>
        <v>1.5355539806283422E-3</v>
      </c>
      <c r="Y3163" t="str">
        <f>IF(StockData[[#This Row],[Daily Return %]]&gt;0,"Gain",IF(StockData[[#This Row],[Daily Return %]]&lt;0,"Loss","No Change"))</f>
        <v>Gain</v>
      </c>
    </row>
    <row r="3164" spans="1:25" x14ac:dyDescent="0.3">
      <c r="A3164" s="1">
        <v>45470</v>
      </c>
      <c r="B3164" s="1" t="s">
        <v>3214</v>
      </c>
      <c r="C3164" s="1" t="s">
        <v>142</v>
      </c>
      <c r="D3164">
        <f>MONTH(StockData[[#This Row],[DATE]])</f>
        <v>6</v>
      </c>
      <c r="E3164">
        <v>2024</v>
      </c>
      <c r="F3164" t="s">
        <v>97</v>
      </c>
      <c r="G3164" t="str">
        <f>"Q"&amp;ROUNDUP(StockData[[#This Row],[Month Number]]/3,0)</f>
        <v>Q2</v>
      </c>
      <c r="H3164" s="1" t="s">
        <v>3092</v>
      </c>
      <c r="I3164" s="1" t="s">
        <v>3093</v>
      </c>
      <c r="J3164" t="s">
        <v>30</v>
      </c>
      <c r="K3164">
        <v>423.95</v>
      </c>
      <c r="L3164">
        <v>427.25</v>
      </c>
      <c r="M3164">
        <v>421.1</v>
      </c>
      <c r="N3164">
        <v>423.95</v>
      </c>
      <c r="O3164">
        <v>425.6</v>
      </c>
      <c r="P3164">
        <v>425.6</v>
      </c>
      <c r="Q3164">
        <v>424.56</v>
      </c>
      <c r="R3164">
        <v>37012589</v>
      </c>
      <c r="S3164">
        <v>15714038249.450001</v>
      </c>
      <c r="T3164">
        <v>251890</v>
      </c>
      <c r="U3164">
        <v>23772391</v>
      </c>
      <c r="V3164">
        <v>64.23</v>
      </c>
      <c r="W3164" s="3">
        <f>StockData[[#This Row],[CLOSE]]-StockData[[#This Row],[PREV. CLOSE]]</f>
        <v>1.6500000000000341</v>
      </c>
      <c r="X3164" s="2">
        <f>IFERROR((StockData[[#This Row],[CLOSE]]-StockData[[#This Row],[PREV. CLOSE]])/StockData[[#This Row],[PREV. CLOSE]],0)</f>
        <v>3.8919683924991959E-3</v>
      </c>
      <c r="Y3164" t="str">
        <f>IF(StockData[[#This Row],[Daily Return %]]&gt;0,"Gain",IF(StockData[[#This Row],[Daily Return %]]&lt;0,"Loss","No Change"))</f>
        <v>Gain</v>
      </c>
    </row>
    <row r="3165" spans="1:25" x14ac:dyDescent="0.3">
      <c r="A3165" s="1">
        <v>45471</v>
      </c>
      <c r="B3165" s="1" t="s">
        <v>3215</v>
      </c>
      <c r="C3165" s="1" t="s">
        <v>142</v>
      </c>
      <c r="D3165">
        <f>MONTH(StockData[[#This Row],[DATE]])</f>
        <v>6</v>
      </c>
      <c r="E3165">
        <v>2024</v>
      </c>
      <c r="F3165" t="s">
        <v>97</v>
      </c>
      <c r="G3165" t="str">
        <f>"Q"&amp;ROUNDUP(StockData[[#This Row],[Month Number]]/3,0)</f>
        <v>Q2</v>
      </c>
      <c r="H3165" s="1" t="s">
        <v>3092</v>
      </c>
      <c r="I3165" s="1" t="s">
        <v>3093</v>
      </c>
      <c r="J3165" t="s">
        <v>30</v>
      </c>
      <c r="K3165">
        <v>425.5</v>
      </c>
      <c r="L3165">
        <v>428</v>
      </c>
      <c r="M3165">
        <v>423.5</v>
      </c>
      <c r="N3165">
        <v>425.6</v>
      </c>
      <c r="O3165">
        <v>425</v>
      </c>
      <c r="P3165">
        <v>424.9</v>
      </c>
      <c r="Q3165">
        <v>425.74</v>
      </c>
      <c r="R3165">
        <v>17866326</v>
      </c>
      <c r="S3165">
        <v>7606338079.4499998</v>
      </c>
      <c r="T3165">
        <v>173097</v>
      </c>
      <c r="U3165">
        <v>10848104</v>
      </c>
      <c r="V3165">
        <v>60.72</v>
      </c>
      <c r="W3165" s="3">
        <f>StockData[[#This Row],[CLOSE]]-StockData[[#This Row],[PREV. CLOSE]]</f>
        <v>-0.70000000000004547</v>
      </c>
      <c r="X3165" s="2">
        <f>IFERROR((StockData[[#This Row],[CLOSE]]-StockData[[#This Row],[PREV. CLOSE]])/StockData[[#This Row],[PREV. CLOSE]],0)</f>
        <v>-1.64473684210537E-3</v>
      </c>
      <c r="Y3165" t="str">
        <f>IF(StockData[[#This Row],[Daily Return %]]&gt;0,"Gain",IF(StockData[[#This Row],[Daily Return %]]&lt;0,"Loss","No Change"))</f>
        <v>Loss</v>
      </c>
    </row>
    <row r="3166" spans="1:25" x14ac:dyDescent="0.3">
      <c r="A3166" s="1">
        <v>45474</v>
      </c>
      <c r="B3166" s="1" t="s">
        <v>3216</v>
      </c>
      <c r="C3166" s="1" t="s">
        <v>162</v>
      </c>
      <c r="D3166">
        <f>MONTH(StockData[[#This Row],[DATE]])</f>
        <v>7</v>
      </c>
      <c r="E3166">
        <v>2024</v>
      </c>
      <c r="F3166" t="s">
        <v>163</v>
      </c>
      <c r="G3166" t="str">
        <f>"Q"&amp;ROUNDUP(StockData[[#This Row],[Month Number]]/3,0)</f>
        <v>Q3</v>
      </c>
      <c r="H3166" s="1" t="s">
        <v>3092</v>
      </c>
      <c r="I3166" s="1" t="s">
        <v>3093</v>
      </c>
      <c r="J3166" t="s">
        <v>30</v>
      </c>
      <c r="K3166">
        <v>426.3</v>
      </c>
      <c r="L3166">
        <v>430.25</v>
      </c>
      <c r="M3166">
        <v>424.65</v>
      </c>
      <c r="N3166">
        <v>424.9</v>
      </c>
      <c r="O3166">
        <v>428.5</v>
      </c>
      <c r="P3166">
        <v>429.05</v>
      </c>
      <c r="Q3166">
        <v>427.61</v>
      </c>
      <c r="R3166">
        <v>12894747</v>
      </c>
      <c r="S3166">
        <v>5513976701.3500004</v>
      </c>
      <c r="T3166">
        <v>132870</v>
      </c>
      <c r="U3166">
        <v>8136717</v>
      </c>
      <c r="V3166">
        <v>63.1</v>
      </c>
      <c r="W3166" s="3">
        <f>StockData[[#This Row],[CLOSE]]-StockData[[#This Row],[PREV. CLOSE]]</f>
        <v>4.1500000000000341</v>
      </c>
      <c r="X3166" s="2">
        <f>IFERROR((StockData[[#This Row],[CLOSE]]-StockData[[#This Row],[PREV. CLOSE]])/StockData[[#This Row],[PREV. CLOSE]],0)</f>
        <v>9.7670040009414788E-3</v>
      </c>
      <c r="Y3166" t="str">
        <f>IF(StockData[[#This Row],[Daily Return %]]&gt;0,"Gain",IF(StockData[[#This Row],[Daily Return %]]&lt;0,"Loss","No Change"))</f>
        <v>Gain</v>
      </c>
    </row>
    <row r="3167" spans="1:25" x14ac:dyDescent="0.3">
      <c r="A3167" s="1">
        <v>45475</v>
      </c>
      <c r="B3167" s="1" t="s">
        <v>3217</v>
      </c>
      <c r="C3167" s="1" t="s">
        <v>162</v>
      </c>
      <c r="D3167">
        <f>MONTH(StockData[[#This Row],[DATE]])</f>
        <v>7</v>
      </c>
      <c r="E3167">
        <v>2024</v>
      </c>
      <c r="F3167" t="s">
        <v>163</v>
      </c>
      <c r="G3167" t="str">
        <f>"Q"&amp;ROUNDUP(StockData[[#This Row],[Month Number]]/3,0)</f>
        <v>Q3</v>
      </c>
      <c r="H3167" s="1" t="s">
        <v>3092</v>
      </c>
      <c r="I3167" s="1" t="s">
        <v>3093</v>
      </c>
      <c r="J3167" t="s">
        <v>30</v>
      </c>
      <c r="K3167">
        <v>430</v>
      </c>
      <c r="L3167">
        <v>430.65</v>
      </c>
      <c r="M3167">
        <v>422.55</v>
      </c>
      <c r="N3167">
        <v>429.05</v>
      </c>
      <c r="O3167">
        <v>425.75</v>
      </c>
      <c r="P3167">
        <v>425.5</v>
      </c>
      <c r="Q3167">
        <v>426.86</v>
      </c>
      <c r="R3167">
        <v>10763335</v>
      </c>
      <c r="S3167">
        <v>4594402665.6000004</v>
      </c>
      <c r="T3167">
        <v>174096</v>
      </c>
      <c r="U3167">
        <v>6460520</v>
      </c>
      <c r="V3167">
        <v>60.02</v>
      </c>
      <c r="W3167" s="3">
        <f>StockData[[#This Row],[CLOSE]]-StockData[[#This Row],[PREV. CLOSE]]</f>
        <v>-3.5500000000000114</v>
      </c>
      <c r="X3167" s="2">
        <f>IFERROR((StockData[[#This Row],[CLOSE]]-StockData[[#This Row],[PREV. CLOSE]])/StockData[[#This Row],[PREV. CLOSE]],0)</f>
        <v>-8.2740939284465936E-3</v>
      </c>
      <c r="Y3167" t="str">
        <f>IF(StockData[[#This Row],[Daily Return %]]&gt;0,"Gain",IF(StockData[[#This Row],[Daily Return %]]&lt;0,"Loss","No Change"))</f>
        <v>Loss</v>
      </c>
    </row>
    <row r="3168" spans="1:25" x14ac:dyDescent="0.3">
      <c r="A3168" s="1">
        <v>45476</v>
      </c>
      <c r="B3168" s="1" t="s">
        <v>3218</v>
      </c>
      <c r="C3168" s="1" t="s">
        <v>162</v>
      </c>
      <c r="D3168">
        <f>MONTH(StockData[[#This Row],[DATE]])</f>
        <v>7</v>
      </c>
      <c r="E3168">
        <v>2024</v>
      </c>
      <c r="F3168" t="s">
        <v>163</v>
      </c>
      <c r="G3168" t="str">
        <f>"Q"&amp;ROUNDUP(StockData[[#This Row],[Month Number]]/3,0)</f>
        <v>Q3</v>
      </c>
      <c r="H3168" s="1" t="s">
        <v>3092</v>
      </c>
      <c r="I3168" s="1" t="s">
        <v>3093</v>
      </c>
      <c r="J3168" t="s">
        <v>30</v>
      </c>
      <c r="K3168">
        <v>426.1</v>
      </c>
      <c r="L3168">
        <v>429.65</v>
      </c>
      <c r="M3168">
        <v>425.5</v>
      </c>
      <c r="N3168">
        <v>425.5</v>
      </c>
      <c r="O3168">
        <v>428.5</v>
      </c>
      <c r="P3168">
        <v>428.3</v>
      </c>
      <c r="Q3168">
        <v>427.88</v>
      </c>
      <c r="R3168">
        <v>7159756</v>
      </c>
      <c r="S3168">
        <v>3063503681.75</v>
      </c>
      <c r="T3168">
        <v>116001</v>
      </c>
      <c r="U3168">
        <v>4500953</v>
      </c>
      <c r="V3168">
        <v>62.86</v>
      </c>
      <c r="W3168" s="3">
        <f>StockData[[#This Row],[CLOSE]]-StockData[[#This Row],[PREV. CLOSE]]</f>
        <v>2.8000000000000114</v>
      </c>
      <c r="X3168" s="2">
        <f>IFERROR((StockData[[#This Row],[CLOSE]]-StockData[[#This Row],[PREV. CLOSE]])/StockData[[#This Row],[PREV. CLOSE]],0)</f>
        <v>6.5804935370153026E-3</v>
      </c>
      <c r="Y3168" t="str">
        <f>IF(StockData[[#This Row],[Daily Return %]]&gt;0,"Gain",IF(StockData[[#This Row],[Daily Return %]]&lt;0,"Loss","No Change"))</f>
        <v>Gain</v>
      </c>
    </row>
    <row r="3169" spans="1:25" x14ac:dyDescent="0.3">
      <c r="A3169" s="1">
        <v>45477</v>
      </c>
      <c r="B3169" s="1" t="s">
        <v>3219</v>
      </c>
      <c r="C3169" s="1" t="s">
        <v>162</v>
      </c>
      <c r="D3169">
        <f>MONTH(StockData[[#This Row],[DATE]])</f>
        <v>7</v>
      </c>
      <c r="E3169">
        <v>2024</v>
      </c>
      <c r="F3169" t="s">
        <v>163</v>
      </c>
      <c r="G3169" t="str">
        <f>"Q"&amp;ROUNDUP(StockData[[#This Row],[Month Number]]/3,0)</f>
        <v>Q3</v>
      </c>
      <c r="H3169" s="1" t="s">
        <v>3092</v>
      </c>
      <c r="I3169" s="1" t="s">
        <v>3093</v>
      </c>
      <c r="J3169" t="s">
        <v>30</v>
      </c>
      <c r="K3169">
        <v>430</v>
      </c>
      <c r="L3169">
        <v>431.5</v>
      </c>
      <c r="M3169">
        <v>427.05</v>
      </c>
      <c r="N3169">
        <v>428.3</v>
      </c>
      <c r="O3169">
        <v>429.25</v>
      </c>
      <c r="P3169">
        <v>429.05</v>
      </c>
      <c r="Q3169">
        <v>429.39</v>
      </c>
      <c r="R3169">
        <v>9127340</v>
      </c>
      <c r="S3169">
        <v>3919190556.6500001</v>
      </c>
      <c r="T3169">
        <v>125047</v>
      </c>
      <c r="U3169">
        <v>5139172</v>
      </c>
      <c r="V3169">
        <v>56.31</v>
      </c>
      <c r="W3169" s="3">
        <f>StockData[[#This Row],[CLOSE]]-StockData[[#This Row],[PREV. CLOSE]]</f>
        <v>0.75</v>
      </c>
      <c r="X3169" s="2">
        <f>IFERROR((StockData[[#This Row],[CLOSE]]-StockData[[#This Row],[PREV. CLOSE]])/StockData[[#This Row],[PREV. CLOSE]],0)</f>
        <v>1.7511090357226243E-3</v>
      </c>
      <c r="Y3169" t="str">
        <f>IF(StockData[[#This Row],[Daily Return %]]&gt;0,"Gain",IF(StockData[[#This Row],[Daily Return %]]&lt;0,"Loss","No Change"))</f>
        <v>Gain</v>
      </c>
    </row>
    <row r="3170" spans="1:25" x14ac:dyDescent="0.3">
      <c r="A3170" s="1">
        <v>45478</v>
      </c>
      <c r="B3170" s="1" t="s">
        <v>3220</v>
      </c>
      <c r="C3170" s="1" t="s">
        <v>162</v>
      </c>
      <c r="D3170">
        <f>MONTH(StockData[[#This Row],[DATE]])</f>
        <v>7</v>
      </c>
      <c r="E3170">
        <v>2024</v>
      </c>
      <c r="F3170" t="s">
        <v>163</v>
      </c>
      <c r="G3170" t="str">
        <f>"Q"&amp;ROUNDUP(StockData[[#This Row],[Month Number]]/3,0)</f>
        <v>Q3</v>
      </c>
      <c r="H3170" s="1" t="s">
        <v>3092</v>
      </c>
      <c r="I3170" s="1" t="s">
        <v>3093</v>
      </c>
      <c r="J3170" t="s">
        <v>30</v>
      </c>
      <c r="K3170">
        <v>429</v>
      </c>
      <c r="L3170">
        <v>434</v>
      </c>
      <c r="M3170">
        <v>427.6</v>
      </c>
      <c r="N3170">
        <v>429.05</v>
      </c>
      <c r="O3170">
        <v>433.5</v>
      </c>
      <c r="P3170">
        <v>433.65</v>
      </c>
      <c r="Q3170">
        <v>431.98</v>
      </c>
      <c r="R3170">
        <v>12929586</v>
      </c>
      <c r="S3170">
        <v>5585359681.3999996</v>
      </c>
      <c r="T3170">
        <v>151709</v>
      </c>
      <c r="U3170">
        <v>7073600</v>
      </c>
      <c r="V3170">
        <v>54.71</v>
      </c>
      <c r="W3170" s="3">
        <f>StockData[[#This Row],[CLOSE]]-StockData[[#This Row],[PREV. CLOSE]]</f>
        <v>4.5999999999999659</v>
      </c>
      <c r="X3170" s="2">
        <f>IFERROR((StockData[[#This Row],[CLOSE]]-StockData[[#This Row],[PREV. CLOSE]])/StockData[[#This Row],[PREV. CLOSE]],0)</f>
        <v>1.0721361146719417E-2</v>
      </c>
      <c r="Y3170" t="str">
        <f>IF(StockData[[#This Row],[Daily Return %]]&gt;0,"Gain",IF(StockData[[#This Row],[Daily Return %]]&lt;0,"Loss","No Change"))</f>
        <v>Gain</v>
      </c>
    </row>
    <row r="3171" spans="1:25" x14ac:dyDescent="0.3">
      <c r="A3171" s="1">
        <v>45481</v>
      </c>
      <c r="B3171" s="1" t="s">
        <v>3221</v>
      </c>
      <c r="C3171" s="1" t="s">
        <v>162</v>
      </c>
      <c r="D3171">
        <f>MONTH(StockData[[#This Row],[DATE]])</f>
        <v>7</v>
      </c>
      <c r="E3171">
        <v>2024</v>
      </c>
      <c r="F3171" t="s">
        <v>163</v>
      </c>
      <c r="G3171" t="str">
        <f>"Q"&amp;ROUNDUP(StockData[[#This Row],[Month Number]]/3,0)</f>
        <v>Q3</v>
      </c>
      <c r="H3171" s="1" t="s">
        <v>3092</v>
      </c>
      <c r="I3171" s="1" t="s">
        <v>3093</v>
      </c>
      <c r="J3171" t="s">
        <v>30</v>
      </c>
      <c r="K3171">
        <v>435.15</v>
      </c>
      <c r="L3171">
        <v>444.55</v>
      </c>
      <c r="M3171">
        <v>433.65</v>
      </c>
      <c r="N3171">
        <v>433.65</v>
      </c>
      <c r="O3171">
        <v>443.8</v>
      </c>
      <c r="P3171">
        <v>443.6</v>
      </c>
      <c r="Q3171">
        <v>439.76</v>
      </c>
      <c r="R3171">
        <v>20521107</v>
      </c>
      <c r="S3171">
        <v>9024461950.6499996</v>
      </c>
      <c r="T3171">
        <v>194693</v>
      </c>
      <c r="U3171">
        <v>12387881</v>
      </c>
      <c r="V3171">
        <v>60.37</v>
      </c>
      <c r="W3171" s="3">
        <f>StockData[[#This Row],[CLOSE]]-StockData[[#This Row],[PREV. CLOSE]]</f>
        <v>9.9500000000000455</v>
      </c>
      <c r="X3171" s="2">
        <f>IFERROR((StockData[[#This Row],[CLOSE]]-StockData[[#This Row],[PREV. CLOSE]])/StockData[[#This Row],[PREV. CLOSE]],0)</f>
        <v>2.2944771128790606E-2</v>
      </c>
      <c r="Y3171" t="str">
        <f>IF(StockData[[#This Row],[Daily Return %]]&gt;0,"Gain",IF(StockData[[#This Row],[Daily Return %]]&lt;0,"Loss","No Change"))</f>
        <v>Gain</v>
      </c>
    </row>
    <row r="3172" spans="1:25" x14ac:dyDescent="0.3">
      <c r="A3172" s="1">
        <v>45482</v>
      </c>
      <c r="B3172" s="1" t="s">
        <v>3222</v>
      </c>
      <c r="C3172" s="1" t="s">
        <v>162</v>
      </c>
      <c r="D3172">
        <f>MONTH(StockData[[#This Row],[DATE]])</f>
        <v>7</v>
      </c>
      <c r="E3172">
        <v>2024</v>
      </c>
      <c r="F3172" t="s">
        <v>163</v>
      </c>
      <c r="G3172" t="str">
        <f>"Q"&amp;ROUNDUP(StockData[[#This Row],[Month Number]]/3,0)</f>
        <v>Q3</v>
      </c>
      <c r="H3172" s="1" t="s">
        <v>3092</v>
      </c>
      <c r="I3172" s="1" t="s">
        <v>3093</v>
      </c>
      <c r="J3172" t="s">
        <v>30</v>
      </c>
      <c r="K3172">
        <v>447.6</v>
      </c>
      <c r="L3172">
        <v>455</v>
      </c>
      <c r="M3172">
        <v>444</v>
      </c>
      <c r="N3172">
        <v>443.6</v>
      </c>
      <c r="O3172">
        <v>451.5</v>
      </c>
      <c r="P3172">
        <v>452.6</v>
      </c>
      <c r="Q3172">
        <v>450.54</v>
      </c>
      <c r="R3172">
        <v>26470260</v>
      </c>
      <c r="S3172">
        <v>11925976364.799999</v>
      </c>
      <c r="T3172">
        <v>240760</v>
      </c>
      <c r="U3172">
        <v>14555965</v>
      </c>
      <c r="V3172">
        <v>54.99</v>
      </c>
      <c r="W3172" s="3">
        <f>StockData[[#This Row],[CLOSE]]-StockData[[#This Row],[PREV. CLOSE]]</f>
        <v>9</v>
      </c>
      <c r="X3172" s="2">
        <f>IFERROR((StockData[[#This Row],[CLOSE]]-StockData[[#This Row],[PREV. CLOSE]])/StockData[[#This Row],[PREV. CLOSE]],0)</f>
        <v>2.0288548241659151E-2</v>
      </c>
      <c r="Y3172" t="str">
        <f>IF(StockData[[#This Row],[Daily Return %]]&gt;0,"Gain",IF(StockData[[#This Row],[Daily Return %]]&lt;0,"Loss","No Change"))</f>
        <v>Gain</v>
      </c>
    </row>
    <row r="3173" spans="1:25" x14ac:dyDescent="0.3">
      <c r="A3173" s="1">
        <v>45483</v>
      </c>
      <c r="B3173" s="1" t="s">
        <v>3223</v>
      </c>
      <c r="C3173" s="1" t="s">
        <v>162</v>
      </c>
      <c r="D3173">
        <f>MONTH(StockData[[#This Row],[DATE]])</f>
        <v>7</v>
      </c>
      <c r="E3173">
        <v>2024</v>
      </c>
      <c r="F3173" t="s">
        <v>163</v>
      </c>
      <c r="G3173" t="str">
        <f>"Q"&amp;ROUNDUP(StockData[[#This Row],[Month Number]]/3,0)</f>
        <v>Q3</v>
      </c>
      <c r="H3173" s="1" t="s">
        <v>3092</v>
      </c>
      <c r="I3173" s="1" t="s">
        <v>3093</v>
      </c>
      <c r="J3173" t="s">
        <v>30</v>
      </c>
      <c r="K3173">
        <v>453.7</v>
      </c>
      <c r="L3173">
        <v>455.35</v>
      </c>
      <c r="M3173">
        <v>446.5</v>
      </c>
      <c r="N3173">
        <v>452.6</v>
      </c>
      <c r="O3173">
        <v>450.3</v>
      </c>
      <c r="P3173">
        <v>451.45</v>
      </c>
      <c r="Q3173">
        <v>450.95</v>
      </c>
      <c r="R3173">
        <v>11618210</v>
      </c>
      <c r="S3173">
        <v>5239257713.5500002</v>
      </c>
      <c r="T3173">
        <v>155469</v>
      </c>
      <c r="U3173">
        <v>6587294</v>
      </c>
      <c r="V3173">
        <v>56.7</v>
      </c>
      <c r="W3173" s="3">
        <f>StockData[[#This Row],[CLOSE]]-StockData[[#This Row],[PREV. CLOSE]]</f>
        <v>-1.1500000000000341</v>
      </c>
      <c r="X3173" s="2">
        <f>IFERROR((StockData[[#This Row],[CLOSE]]-StockData[[#This Row],[PREV. CLOSE]])/StockData[[#This Row],[PREV. CLOSE]],0)</f>
        <v>-2.5408749447636634E-3</v>
      </c>
      <c r="Y3173" t="str">
        <f>IF(StockData[[#This Row],[Daily Return %]]&gt;0,"Gain",IF(StockData[[#This Row],[Daily Return %]]&lt;0,"Loss","No Change"))</f>
        <v>Loss</v>
      </c>
    </row>
    <row r="3174" spans="1:25" x14ac:dyDescent="0.3">
      <c r="A3174" s="1">
        <v>45484</v>
      </c>
      <c r="B3174" s="1" t="s">
        <v>3224</v>
      </c>
      <c r="C3174" s="1" t="s">
        <v>162</v>
      </c>
      <c r="D3174">
        <f>MONTH(StockData[[#This Row],[DATE]])</f>
        <v>7</v>
      </c>
      <c r="E3174">
        <v>2024</v>
      </c>
      <c r="F3174" t="s">
        <v>163</v>
      </c>
      <c r="G3174" t="str">
        <f>"Q"&amp;ROUNDUP(StockData[[#This Row],[Month Number]]/3,0)</f>
        <v>Q3</v>
      </c>
      <c r="H3174" s="1" t="s">
        <v>3092</v>
      </c>
      <c r="I3174" s="1" t="s">
        <v>3093</v>
      </c>
      <c r="J3174" t="s">
        <v>30</v>
      </c>
      <c r="K3174">
        <v>450</v>
      </c>
      <c r="L3174">
        <v>459.5</v>
      </c>
      <c r="M3174">
        <v>448.7</v>
      </c>
      <c r="N3174">
        <v>451.45</v>
      </c>
      <c r="O3174">
        <v>458.6</v>
      </c>
      <c r="P3174">
        <v>458.65</v>
      </c>
      <c r="Q3174">
        <v>456.02</v>
      </c>
      <c r="R3174">
        <v>18831345</v>
      </c>
      <c r="S3174">
        <v>8587437642.6999998</v>
      </c>
      <c r="T3174">
        <v>283781</v>
      </c>
      <c r="U3174">
        <v>9916748</v>
      </c>
      <c r="V3174">
        <v>52.66</v>
      </c>
      <c r="W3174" s="3">
        <f>StockData[[#This Row],[CLOSE]]-StockData[[#This Row],[PREV. CLOSE]]</f>
        <v>7.1999999999999886</v>
      </c>
      <c r="X3174" s="2">
        <f>IFERROR((StockData[[#This Row],[CLOSE]]-StockData[[#This Row],[PREV. CLOSE]])/StockData[[#This Row],[PREV. CLOSE]],0)</f>
        <v>1.5948610034333788E-2</v>
      </c>
      <c r="Y3174" t="str">
        <f>IF(StockData[[#This Row],[Daily Return %]]&gt;0,"Gain",IF(StockData[[#This Row],[Daily Return %]]&lt;0,"Loss","No Change"))</f>
        <v>Gain</v>
      </c>
    </row>
    <row r="3175" spans="1:25" x14ac:dyDescent="0.3">
      <c r="A3175" s="1">
        <v>45485</v>
      </c>
      <c r="B3175" s="1" t="s">
        <v>3225</v>
      </c>
      <c r="C3175" s="1" t="s">
        <v>162</v>
      </c>
      <c r="D3175">
        <f>MONTH(StockData[[#This Row],[DATE]])</f>
        <v>7</v>
      </c>
      <c r="E3175">
        <v>2024</v>
      </c>
      <c r="F3175" t="s">
        <v>163</v>
      </c>
      <c r="G3175" t="str">
        <f>"Q"&amp;ROUNDUP(StockData[[#This Row],[Month Number]]/3,0)</f>
        <v>Q3</v>
      </c>
      <c r="H3175" s="1" t="s">
        <v>3092</v>
      </c>
      <c r="I3175" s="1" t="s">
        <v>3093</v>
      </c>
      <c r="J3175" t="s">
        <v>30</v>
      </c>
      <c r="K3175">
        <v>458.65</v>
      </c>
      <c r="L3175">
        <v>463.25</v>
      </c>
      <c r="M3175">
        <v>455.85</v>
      </c>
      <c r="N3175">
        <v>458.65</v>
      </c>
      <c r="O3175">
        <v>459.05</v>
      </c>
      <c r="P3175">
        <v>459.05</v>
      </c>
      <c r="Q3175">
        <v>458.95</v>
      </c>
      <c r="R3175">
        <v>18962800</v>
      </c>
      <c r="S3175">
        <v>8703017234.7000008</v>
      </c>
      <c r="T3175">
        <v>215367</v>
      </c>
      <c r="U3175">
        <v>9674939</v>
      </c>
      <c r="V3175">
        <v>51.02</v>
      </c>
      <c r="W3175" s="3">
        <f>StockData[[#This Row],[CLOSE]]-StockData[[#This Row],[PREV. CLOSE]]</f>
        <v>0.40000000000003411</v>
      </c>
      <c r="X3175" s="2">
        <f>IFERROR((StockData[[#This Row],[CLOSE]]-StockData[[#This Row],[PREV. CLOSE]])/StockData[[#This Row],[PREV. CLOSE]],0)</f>
        <v>8.7212471383415265E-4</v>
      </c>
      <c r="Y3175" t="str">
        <f>IF(StockData[[#This Row],[Daily Return %]]&gt;0,"Gain",IF(StockData[[#This Row],[Daily Return %]]&lt;0,"Loss","No Change"))</f>
        <v>Gain</v>
      </c>
    </row>
    <row r="3176" spans="1:25" x14ac:dyDescent="0.3">
      <c r="A3176" s="1">
        <v>45488</v>
      </c>
      <c r="B3176" s="1" t="s">
        <v>3226</v>
      </c>
      <c r="C3176" s="1" t="s">
        <v>162</v>
      </c>
      <c r="D3176">
        <f>MONTH(StockData[[#This Row],[DATE]])</f>
        <v>7</v>
      </c>
      <c r="E3176">
        <v>2024</v>
      </c>
      <c r="F3176" t="s">
        <v>163</v>
      </c>
      <c r="G3176" t="str">
        <f>"Q"&amp;ROUNDUP(StockData[[#This Row],[Month Number]]/3,0)</f>
        <v>Q3</v>
      </c>
      <c r="H3176" s="1" t="s">
        <v>3092</v>
      </c>
      <c r="I3176" s="1" t="s">
        <v>3093</v>
      </c>
      <c r="J3176" t="s">
        <v>30</v>
      </c>
      <c r="K3176">
        <v>459.05</v>
      </c>
      <c r="L3176">
        <v>466.45</v>
      </c>
      <c r="M3176">
        <v>457.2</v>
      </c>
      <c r="N3176">
        <v>459.05</v>
      </c>
      <c r="O3176">
        <v>462.05</v>
      </c>
      <c r="P3176">
        <v>463.4</v>
      </c>
      <c r="Q3176">
        <v>462.88</v>
      </c>
      <c r="R3176">
        <v>16251032</v>
      </c>
      <c r="S3176">
        <v>7522328040.6000004</v>
      </c>
      <c r="T3176">
        <v>154358</v>
      </c>
      <c r="U3176">
        <v>10632624</v>
      </c>
      <c r="V3176">
        <v>65.430000000000007</v>
      </c>
      <c r="W3176" s="3">
        <f>StockData[[#This Row],[CLOSE]]-StockData[[#This Row],[PREV. CLOSE]]</f>
        <v>4.3499999999999659</v>
      </c>
      <c r="X3176" s="2">
        <f>IFERROR((StockData[[#This Row],[CLOSE]]-StockData[[#This Row],[PREV. CLOSE]])/StockData[[#This Row],[PREV. CLOSE]],0)</f>
        <v>9.4760919289836962E-3</v>
      </c>
      <c r="Y3176" t="str">
        <f>IF(StockData[[#This Row],[Daily Return %]]&gt;0,"Gain",IF(StockData[[#This Row],[Daily Return %]]&lt;0,"Loss","No Change"))</f>
        <v>Gain</v>
      </c>
    </row>
    <row r="3177" spans="1:25" x14ac:dyDescent="0.3">
      <c r="A3177" s="1">
        <v>45489</v>
      </c>
      <c r="B3177" s="1" t="s">
        <v>3227</v>
      </c>
      <c r="C3177" s="1" t="s">
        <v>162</v>
      </c>
      <c r="D3177">
        <f>MONTH(StockData[[#This Row],[DATE]])</f>
        <v>7</v>
      </c>
      <c r="E3177">
        <v>2024</v>
      </c>
      <c r="F3177" t="s">
        <v>163</v>
      </c>
      <c r="G3177" t="str">
        <f>"Q"&amp;ROUNDUP(StockData[[#This Row],[Month Number]]/3,0)</f>
        <v>Q3</v>
      </c>
      <c r="H3177" s="1" t="s">
        <v>3092</v>
      </c>
      <c r="I3177" s="1" t="s">
        <v>3093</v>
      </c>
      <c r="J3177" t="s">
        <v>30</v>
      </c>
      <c r="K3177">
        <v>463.45</v>
      </c>
      <c r="L3177">
        <v>466.75</v>
      </c>
      <c r="M3177">
        <v>461.4</v>
      </c>
      <c r="N3177">
        <v>463.4</v>
      </c>
      <c r="O3177">
        <v>465.7</v>
      </c>
      <c r="P3177">
        <v>465.55</v>
      </c>
      <c r="Q3177">
        <v>464.53</v>
      </c>
      <c r="R3177">
        <v>12996711</v>
      </c>
      <c r="S3177">
        <v>6037370502.75</v>
      </c>
      <c r="T3177">
        <v>137391</v>
      </c>
      <c r="U3177">
        <v>7734725</v>
      </c>
      <c r="V3177">
        <v>59.51</v>
      </c>
      <c r="W3177" s="3">
        <f>StockData[[#This Row],[CLOSE]]-StockData[[#This Row],[PREV. CLOSE]]</f>
        <v>2.1500000000000341</v>
      </c>
      <c r="X3177" s="2">
        <f>IFERROR((StockData[[#This Row],[CLOSE]]-StockData[[#This Row],[PREV. CLOSE]])/StockData[[#This Row],[PREV. CLOSE]],0)</f>
        <v>4.6396201985326587E-3</v>
      </c>
      <c r="Y3177" t="str">
        <f>IF(StockData[[#This Row],[Daily Return %]]&gt;0,"Gain",IF(StockData[[#This Row],[Daily Return %]]&lt;0,"Loss","No Change"))</f>
        <v>Gain</v>
      </c>
    </row>
    <row r="3178" spans="1:25" x14ac:dyDescent="0.3">
      <c r="A3178" s="1">
        <v>45491</v>
      </c>
      <c r="B3178" s="1" t="s">
        <v>3228</v>
      </c>
      <c r="C3178" s="1" t="s">
        <v>162</v>
      </c>
      <c r="D3178">
        <f>MONTH(StockData[[#This Row],[DATE]])</f>
        <v>7</v>
      </c>
      <c r="E3178">
        <v>2024</v>
      </c>
      <c r="F3178" t="s">
        <v>163</v>
      </c>
      <c r="G3178" t="str">
        <f>"Q"&amp;ROUNDUP(StockData[[#This Row],[Month Number]]/3,0)</f>
        <v>Q3</v>
      </c>
      <c r="H3178" s="1" t="s">
        <v>3092</v>
      </c>
      <c r="I3178" s="1" t="s">
        <v>3093</v>
      </c>
      <c r="J3178" t="s">
        <v>30</v>
      </c>
      <c r="K3178">
        <v>463</v>
      </c>
      <c r="L3178">
        <v>470.9</v>
      </c>
      <c r="M3178">
        <v>462.65</v>
      </c>
      <c r="N3178">
        <v>465.55</v>
      </c>
      <c r="O3178">
        <v>470.5</v>
      </c>
      <c r="P3178">
        <v>470.25</v>
      </c>
      <c r="Q3178">
        <v>467.91</v>
      </c>
      <c r="R3178">
        <v>21094737</v>
      </c>
      <c r="S3178">
        <v>9870374413.5</v>
      </c>
      <c r="T3178">
        <v>196712</v>
      </c>
      <c r="U3178">
        <v>12360660</v>
      </c>
      <c r="V3178">
        <v>58.6</v>
      </c>
      <c r="W3178" s="3">
        <f>StockData[[#This Row],[CLOSE]]-StockData[[#This Row],[PREV. CLOSE]]</f>
        <v>4.6999999999999886</v>
      </c>
      <c r="X3178" s="2">
        <f>IFERROR((StockData[[#This Row],[CLOSE]]-StockData[[#This Row],[PREV. CLOSE]])/StockData[[#This Row],[PREV. CLOSE]],0)</f>
        <v>1.0095585866179762E-2</v>
      </c>
      <c r="Y3178" t="str">
        <f>IF(StockData[[#This Row],[Daily Return %]]&gt;0,"Gain",IF(StockData[[#This Row],[Daily Return %]]&lt;0,"Loss","No Change"))</f>
        <v>Gain</v>
      </c>
    </row>
    <row r="3179" spans="1:25" x14ac:dyDescent="0.3">
      <c r="A3179" s="1">
        <v>45492</v>
      </c>
      <c r="B3179" s="1" t="s">
        <v>3229</v>
      </c>
      <c r="C3179" s="1" t="s">
        <v>162</v>
      </c>
      <c r="D3179">
        <f>MONTH(StockData[[#This Row],[DATE]])</f>
        <v>7</v>
      </c>
      <c r="E3179">
        <v>2024</v>
      </c>
      <c r="F3179" t="s">
        <v>163</v>
      </c>
      <c r="G3179" t="str">
        <f>"Q"&amp;ROUNDUP(StockData[[#This Row],[Month Number]]/3,0)</f>
        <v>Q3</v>
      </c>
      <c r="H3179" s="1" t="s">
        <v>3092</v>
      </c>
      <c r="I3179" s="1" t="s">
        <v>3093</v>
      </c>
      <c r="J3179" t="s">
        <v>30</v>
      </c>
      <c r="K3179">
        <v>471</v>
      </c>
      <c r="L3179">
        <v>479.4</v>
      </c>
      <c r="M3179">
        <v>469.4</v>
      </c>
      <c r="N3179">
        <v>470.25</v>
      </c>
      <c r="O3179">
        <v>473.15</v>
      </c>
      <c r="P3179">
        <v>474.55</v>
      </c>
      <c r="Q3179">
        <v>474.65</v>
      </c>
      <c r="R3179">
        <v>24977373</v>
      </c>
      <c r="S3179">
        <v>11855389560.85</v>
      </c>
      <c r="T3179">
        <v>268257</v>
      </c>
      <c r="U3179">
        <v>13376162</v>
      </c>
      <c r="V3179">
        <v>53.55</v>
      </c>
      <c r="W3179" s="3">
        <f>StockData[[#This Row],[CLOSE]]-StockData[[#This Row],[PREV. CLOSE]]</f>
        <v>4.3000000000000114</v>
      </c>
      <c r="X3179" s="2">
        <f>IFERROR((StockData[[#This Row],[CLOSE]]-StockData[[#This Row],[PREV. CLOSE]])/StockData[[#This Row],[PREV. CLOSE]],0)</f>
        <v>9.1440723019670638E-3</v>
      </c>
      <c r="Y3179" t="str">
        <f>IF(StockData[[#This Row],[Daily Return %]]&gt;0,"Gain",IF(StockData[[#This Row],[Daily Return %]]&lt;0,"Loss","No Change"))</f>
        <v>Gain</v>
      </c>
    </row>
    <row r="3180" spans="1:25" x14ac:dyDescent="0.3">
      <c r="A3180" s="1">
        <v>45495</v>
      </c>
      <c r="B3180" s="1" t="s">
        <v>3230</v>
      </c>
      <c r="C3180" s="1" t="s">
        <v>162</v>
      </c>
      <c r="D3180">
        <f>MONTH(StockData[[#This Row],[DATE]])</f>
        <v>7</v>
      </c>
      <c r="E3180">
        <v>2024</v>
      </c>
      <c r="F3180" t="s">
        <v>163</v>
      </c>
      <c r="G3180" t="str">
        <f>"Q"&amp;ROUNDUP(StockData[[#This Row],[Month Number]]/3,0)</f>
        <v>Q3</v>
      </c>
      <c r="H3180" s="1" t="s">
        <v>3092</v>
      </c>
      <c r="I3180" s="1" t="s">
        <v>3093</v>
      </c>
      <c r="J3180" t="s">
        <v>30</v>
      </c>
      <c r="K3180">
        <v>474.6</v>
      </c>
      <c r="L3180">
        <v>479.45</v>
      </c>
      <c r="M3180">
        <v>465.85</v>
      </c>
      <c r="N3180">
        <v>474.55</v>
      </c>
      <c r="O3180">
        <v>466.3</v>
      </c>
      <c r="P3180">
        <v>466.55</v>
      </c>
      <c r="Q3180">
        <v>470.1</v>
      </c>
      <c r="R3180">
        <v>18066586</v>
      </c>
      <c r="S3180">
        <v>8493064235.3500004</v>
      </c>
      <c r="T3180">
        <v>232860</v>
      </c>
      <c r="U3180">
        <v>10812745</v>
      </c>
      <c r="V3180">
        <v>59.85</v>
      </c>
      <c r="W3180" s="3">
        <f>StockData[[#This Row],[CLOSE]]-StockData[[#This Row],[PREV. CLOSE]]</f>
        <v>-8</v>
      </c>
      <c r="X3180" s="2">
        <f>IFERROR((StockData[[#This Row],[CLOSE]]-StockData[[#This Row],[PREV. CLOSE]])/StockData[[#This Row],[PREV. CLOSE]],0)</f>
        <v>-1.6858076072068275E-2</v>
      </c>
      <c r="Y3180" t="str">
        <f>IF(StockData[[#This Row],[Daily Return %]]&gt;0,"Gain",IF(StockData[[#This Row],[Daily Return %]]&lt;0,"Loss","No Change"))</f>
        <v>Loss</v>
      </c>
    </row>
    <row r="3181" spans="1:25" x14ac:dyDescent="0.3">
      <c r="A3181" s="1">
        <v>45496</v>
      </c>
      <c r="B3181" s="1" t="s">
        <v>3231</v>
      </c>
      <c r="C3181" s="1" t="s">
        <v>162</v>
      </c>
      <c r="D3181">
        <f>MONTH(StockData[[#This Row],[DATE]])</f>
        <v>7</v>
      </c>
      <c r="E3181">
        <v>2024</v>
      </c>
      <c r="F3181" t="s">
        <v>163</v>
      </c>
      <c r="G3181" t="str">
        <f>"Q"&amp;ROUNDUP(StockData[[#This Row],[Month Number]]/3,0)</f>
        <v>Q3</v>
      </c>
      <c r="H3181" s="1" t="s">
        <v>3092</v>
      </c>
      <c r="I3181" s="1" t="s">
        <v>3093</v>
      </c>
      <c r="J3181" t="s">
        <v>30</v>
      </c>
      <c r="K3181">
        <v>466.55</v>
      </c>
      <c r="L3181">
        <v>497.4</v>
      </c>
      <c r="M3181">
        <v>466.4</v>
      </c>
      <c r="N3181">
        <v>466.55</v>
      </c>
      <c r="O3181">
        <v>496.95</v>
      </c>
      <c r="P3181">
        <v>492.2</v>
      </c>
      <c r="Q3181">
        <v>483.29</v>
      </c>
      <c r="R3181">
        <v>54044423</v>
      </c>
      <c r="S3181">
        <v>26118922052.349998</v>
      </c>
      <c r="T3181">
        <v>499337</v>
      </c>
      <c r="U3181">
        <v>24918734</v>
      </c>
      <c r="V3181">
        <v>46.11</v>
      </c>
      <c r="W3181" s="3">
        <f>StockData[[#This Row],[CLOSE]]-StockData[[#This Row],[PREV. CLOSE]]</f>
        <v>25.649999999999977</v>
      </c>
      <c r="X3181" s="2">
        <f>IFERROR((StockData[[#This Row],[CLOSE]]-StockData[[#This Row],[PREV. CLOSE]])/StockData[[#This Row],[PREV. CLOSE]],0)</f>
        <v>5.4978030221841126E-2</v>
      </c>
      <c r="Y3181" t="str">
        <f>IF(StockData[[#This Row],[Daily Return %]]&gt;0,"Gain",IF(StockData[[#This Row],[Daily Return %]]&lt;0,"Loss","No Change"))</f>
        <v>Gain</v>
      </c>
    </row>
    <row r="3182" spans="1:25" x14ac:dyDescent="0.3">
      <c r="A3182" s="1">
        <v>45497</v>
      </c>
      <c r="B3182" s="1" t="s">
        <v>3232</v>
      </c>
      <c r="C3182" s="1" t="s">
        <v>162</v>
      </c>
      <c r="D3182">
        <f>MONTH(StockData[[#This Row],[DATE]])</f>
        <v>7</v>
      </c>
      <c r="E3182">
        <v>2024</v>
      </c>
      <c r="F3182" t="s">
        <v>163</v>
      </c>
      <c r="G3182" t="str">
        <f>"Q"&amp;ROUNDUP(StockData[[#This Row],[Month Number]]/3,0)</f>
        <v>Q3</v>
      </c>
      <c r="H3182" s="1" t="s">
        <v>3092</v>
      </c>
      <c r="I3182" s="1" t="s">
        <v>3093</v>
      </c>
      <c r="J3182" t="s">
        <v>30</v>
      </c>
      <c r="K3182">
        <v>496</v>
      </c>
      <c r="L3182">
        <v>510.65</v>
      </c>
      <c r="M3182">
        <v>490.65</v>
      </c>
      <c r="N3182">
        <v>492.2</v>
      </c>
      <c r="O3182">
        <v>494</v>
      </c>
      <c r="P3182">
        <v>494.05</v>
      </c>
      <c r="Q3182">
        <v>500.33</v>
      </c>
      <c r="R3182">
        <v>42073323</v>
      </c>
      <c r="S3182">
        <v>21050681452.400002</v>
      </c>
      <c r="T3182">
        <v>400376</v>
      </c>
      <c r="U3182">
        <v>18018957</v>
      </c>
      <c r="V3182">
        <v>42.83</v>
      </c>
      <c r="W3182" s="3">
        <f>StockData[[#This Row],[CLOSE]]-StockData[[#This Row],[PREV. CLOSE]]</f>
        <v>1.8500000000000227</v>
      </c>
      <c r="X3182" s="2">
        <f>IFERROR((StockData[[#This Row],[CLOSE]]-StockData[[#This Row],[PREV. CLOSE]])/StockData[[#This Row],[PREV. CLOSE]],0)</f>
        <v>3.7586347013409648E-3</v>
      </c>
      <c r="Y3182" t="str">
        <f>IF(StockData[[#This Row],[Daily Return %]]&gt;0,"Gain",IF(StockData[[#This Row],[Daily Return %]]&lt;0,"Loss","No Change"))</f>
        <v>Gain</v>
      </c>
    </row>
    <row r="3183" spans="1:25" x14ac:dyDescent="0.3">
      <c r="A3183" s="1">
        <v>45498</v>
      </c>
      <c r="B3183" s="1" t="s">
        <v>3233</v>
      </c>
      <c r="C3183" s="1" t="s">
        <v>162</v>
      </c>
      <c r="D3183">
        <f>MONTH(StockData[[#This Row],[DATE]])</f>
        <v>7</v>
      </c>
      <c r="E3183">
        <v>2024</v>
      </c>
      <c r="F3183" t="s">
        <v>163</v>
      </c>
      <c r="G3183" t="str">
        <f>"Q"&amp;ROUNDUP(StockData[[#This Row],[Month Number]]/3,0)</f>
        <v>Q3</v>
      </c>
      <c r="H3183" s="1" t="s">
        <v>3092</v>
      </c>
      <c r="I3183" s="1" t="s">
        <v>3093</v>
      </c>
      <c r="J3183" t="s">
        <v>30</v>
      </c>
      <c r="K3183">
        <v>490</v>
      </c>
      <c r="L3183">
        <v>496</v>
      </c>
      <c r="M3183">
        <v>484.65</v>
      </c>
      <c r="N3183">
        <v>494.05</v>
      </c>
      <c r="O3183">
        <v>490.2</v>
      </c>
      <c r="P3183">
        <v>489.95</v>
      </c>
      <c r="Q3183">
        <v>490.32</v>
      </c>
      <c r="R3183">
        <v>17878994</v>
      </c>
      <c r="S3183">
        <v>8766383593.6000004</v>
      </c>
      <c r="T3183">
        <v>227325</v>
      </c>
      <c r="U3183">
        <v>9577960</v>
      </c>
      <c r="V3183">
        <v>53.57</v>
      </c>
      <c r="W3183" s="3">
        <f>StockData[[#This Row],[CLOSE]]-StockData[[#This Row],[PREV. CLOSE]]</f>
        <v>-4.1000000000000227</v>
      </c>
      <c r="X3183" s="2">
        <f>IFERROR((StockData[[#This Row],[CLOSE]]-StockData[[#This Row],[PREV. CLOSE]])/StockData[[#This Row],[PREV. CLOSE]],0)</f>
        <v>-8.2987551867220368E-3</v>
      </c>
      <c r="Y3183" t="str">
        <f>IF(StockData[[#This Row],[Daily Return %]]&gt;0,"Gain",IF(StockData[[#This Row],[Daily Return %]]&lt;0,"Loss","No Change"))</f>
        <v>Loss</v>
      </c>
    </row>
    <row r="3184" spans="1:25" x14ac:dyDescent="0.3">
      <c r="A3184" s="1">
        <v>45499</v>
      </c>
      <c r="B3184" s="1" t="s">
        <v>3234</v>
      </c>
      <c r="C3184" s="1" t="s">
        <v>162</v>
      </c>
      <c r="D3184">
        <f>MONTH(StockData[[#This Row],[DATE]])</f>
        <v>7</v>
      </c>
      <c r="E3184">
        <v>2024</v>
      </c>
      <c r="F3184" t="s">
        <v>163</v>
      </c>
      <c r="G3184" t="str">
        <f>"Q"&amp;ROUNDUP(StockData[[#This Row],[Month Number]]/3,0)</f>
        <v>Q3</v>
      </c>
      <c r="H3184" s="1" t="s">
        <v>3092</v>
      </c>
      <c r="I3184" s="1" t="s">
        <v>3093</v>
      </c>
      <c r="J3184" t="s">
        <v>30</v>
      </c>
      <c r="K3184">
        <v>494.05</v>
      </c>
      <c r="L3184">
        <v>506.4</v>
      </c>
      <c r="M3184">
        <v>487.4</v>
      </c>
      <c r="N3184">
        <v>489.95</v>
      </c>
      <c r="O3184">
        <v>501.55</v>
      </c>
      <c r="P3184">
        <v>502.2</v>
      </c>
      <c r="Q3184">
        <v>498.22</v>
      </c>
      <c r="R3184">
        <v>20736094</v>
      </c>
      <c r="S3184">
        <v>10331062809.700001</v>
      </c>
      <c r="T3184">
        <v>204107</v>
      </c>
      <c r="U3184">
        <v>9542952</v>
      </c>
      <c r="V3184">
        <v>46.02</v>
      </c>
      <c r="W3184" s="3">
        <f>StockData[[#This Row],[CLOSE]]-StockData[[#This Row],[PREV. CLOSE]]</f>
        <v>12.25</v>
      </c>
      <c r="X3184" s="2">
        <f>IFERROR((StockData[[#This Row],[CLOSE]]-StockData[[#This Row],[PREV. CLOSE]])/StockData[[#This Row],[PREV. CLOSE]],0)</f>
        <v>2.5002551280742934E-2</v>
      </c>
      <c r="Y3184" t="str">
        <f>IF(StockData[[#This Row],[Daily Return %]]&gt;0,"Gain",IF(StockData[[#This Row],[Daily Return %]]&lt;0,"Loss","No Change"))</f>
        <v>Gain</v>
      </c>
    </row>
    <row r="3185" spans="1:25" x14ac:dyDescent="0.3">
      <c r="A3185" s="1">
        <v>45502</v>
      </c>
      <c r="B3185" s="1" t="s">
        <v>3235</v>
      </c>
      <c r="C3185" s="1" t="s">
        <v>162</v>
      </c>
      <c r="D3185">
        <f>MONTH(StockData[[#This Row],[DATE]])</f>
        <v>7</v>
      </c>
      <c r="E3185">
        <v>2024</v>
      </c>
      <c r="F3185" t="s">
        <v>163</v>
      </c>
      <c r="G3185" t="str">
        <f>"Q"&amp;ROUNDUP(StockData[[#This Row],[Month Number]]/3,0)</f>
        <v>Q3</v>
      </c>
      <c r="H3185" s="1" t="s">
        <v>3092</v>
      </c>
      <c r="I3185" s="1" t="s">
        <v>3093</v>
      </c>
      <c r="J3185" t="s">
        <v>30</v>
      </c>
      <c r="K3185">
        <v>505.5</v>
      </c>
      <c r="L3185">
        <v>506.2</v>
      </c>
      <c r="M3185">
        <v>494.05</v>
      </c>
      <c r="N3185">
        <v>502.2</v>
      </c>
      <c r="O3185">
        <v>496.25</v>
      </c>
      <c r="P3185">
        <v>496.05</v>
      </c>
      <c r="Q3185">
        <v>498.4</v>
      </c>
      <c r="R3185">
        <v>12496895</v>
      </c>
      <c r="S3185">
        <v>6228464277.8000002</v>
      </c>
      <c r="T3185">
        <v>159533</v>
      </c>
      <c r="U3185">
        <v>7059351</v>
      </c>
      <c r="V3185">
        <v>56.49</v>
      </c>
      <c r="W3185" s="3">
        <f>StockData[[#This Row],[CLOSE]]-StockData[[#This Row],[PREV. CLOSE]]</f>
        <v>-6.1499999999999773</v>
      </c>
      <c r="X3185" s="2">
        <f>IFERROR((StockData[[#This Row],[CLOSE]]-StockData[[#This Row],[PREV. CLOSE]])/StockData[[#This Row],[PREV. CLOSE]],0)</f>
        <v>-1.2246117084826718E-2</v>
      </c>
      <c r="Y3185" t="str">
        <f>IF(StockData[[#This Row],[Daily Return %]]&gt;0,"Gain",IF(StockData[[#This Row],[Daily Return %]]&lt;0,"Loss","No Change"))</f>
        <v>Loss</v>
      </c>
    </row>
    <row r="3186" spans="1:25" x14ac:dyDescent="0.3">
      <c r="A3186" s="1">
        <v>45503</v>
      </c>
      <c r="B3186" s="1" t="s">
        <v>3236</v>
      </c>
      <c r="C3186" s="1" t="s">
        <v>162</v>
      </c>
      <c r="D3186">
        <f>MONTH(StockData[[#This Row],[DATE]])</f>
        <v>7</v>
      </c>
      <c r="E3186">
        <v>2024</v>
      </c>
      <c r="F3186" t="s">
        <v>163</v>
      </c>
      <c r="G3186" t="str">
        <f>"Q"&amp;ROUNDUP(StockData[[#This Row],[Month Number]]/3,0)</f>
        <v>Q3</v>
      </c>
      <c r="H3186" s="1" t="s">
        <v>3092</v>
      </c>
      <c r="I3186" s="1" t="s">
        <v>3093</v>
      </c>
      <c r="J3186" t="s">
        <v>30</v>
      </c>
      <c r="K3186">
        <v>496.3</v>
      </c>
      <c r="L3186">
        <v>497.8</v>
      </c>
      <c r="M3186">
        <v>488.65</v>
      </c>
      <c r="N3186">
        <v>496.05</v>
      </c>
      <c r="O3186">
        <v>490.5</v>
      </c>
      <c r="P3186">
        <v>489.9</v>
      </c>
      <c r="Q3186">
        <v>491.81</v>
      </c>
      <c r="R3186">
        <v>13375906</v>
      </c>
      <c r="S3186">
        <v>6578425923</v>
      </c>
      <c r="T3186">
        <v>171911</v>
      </c>
      <c r="U3186">
        <v>8708732</v>
      </c>
      <c r="V3186">
        <v>65.11</v>
      </c>
      <c r="W3186" s="3">
        <f>StockData[[#This Row],[CLOSE]]-StockData[[#This Row],[PREV. CLOSE]]</f>
        <v>-6.1500000000000341</v>
      </c>
      <c r="X3186" s="2">
        <f>IFERROR((StockData[[#This Row],[CLOSE]]-StockData[[#This Row],[PREV. CLOSE]])/StockData[[#This Row],[PREV. CLOSE]],0)</f>
        <v>-1.239794375566986E-2</v>
      </c>
      <c r="Y3186" t="str">
        <f>IF(StockData[[#This Row],[Daily Return %]]&gt;0,"Gain",IF(StockData[[#This Row],[Daily Return %]]&lt;0,"Loss","No Change"))</f>
        <v>Loss</v>
      </c>
    </row>
    <row r="3187" spans="1:25" x14ac:dyDescent="0.3">
      <c r="A3187" s="1">
        <v>45504</v>
      </c>
      <c r="B3187" s="1" t="s">
        <v>3237</v>
      </c>
      <c r="C3187" s="1" t="s">
        <v>162</v>
      </c>
      <c r="D3187">
        <f>MONTH(StockData[[#This Row],[DATE]])</f>
        <v>7</v>
      </c>
      <c r="E3187">
        <v>2024</v>
      </c>
      <c r="F3187" t="s">
        <v>163</v>
      </c>
      <c r="G3187" t="str">
        <f>"Q"&amp;ROUNDUP(StockData[[#This Row],[Month Number]]/3,0)</f>
        <v>Q3</v>
      </c>
      <c r="H3187" s="1" t="s">
        <v>3092</v>
      </c>
      <c r="I3187" s="1" t="s">
        <v>3093</v>
      </c>
      <c r="J3187" t="s">
        <v>30</v>
      </c>
      <c r="K3187">
        <v>492.45</v>
      </c>
      <c r="L3187">
        <v>497.95</v>
      </c>
      <c r="M3187">
        <v>490.5</v>
      </c>
      <c r="N3187">
        <v>489.9</v>
      </c>
      <c r="O3187">
        <v>495.5</v>
      </c>
      <c r="P3187">
        <v>495.35</v>
      </c>
      <c r="Q3187">
        <v>494.03</v>
      </c>
      <c r="R3187">
        <v>11538215</v>
      </c>
      <c r="S3187">
        <v>5700270817.3999996</v>
      </c>
      <c r="T3187">
        <v>184885</v>
      </c>
      <c r="U3187">
        <v>5959946</v>
      </c>
      <c r="V3187">
        <v>51.65</v>
      </c>
      <c r="W3187" s="3">
        <f>StockData[[#This Row],[CLOSE]]-StockData[[#This Row],[PREV. CLOSE]]</f>
        <v>5.4500000000000455</v>
      </c>
      <c r="X3187" s="2">
        <f>IFERROR((StockData[[#This Row],[CLOSE]]-StockData[[#This Row],[PREV. CLOSE]])/StockData[[#This Row],[PREV. CLOSE]],0)</f>
        <v>1.1124719330475701E-2</v>
      </c>
      <c r="Y3187" t="str">
        <f>IF(StockData[[#This Row],[Daily Return %]]&gt;0,"Gain",IF(StockData[[#This Row],[Daily Return %]]&lt;0,"Loss","No Change"))</f>
        <v>Gain</v>
      </c>
    </row>
    <row r="3188" spans="1:25" x14ac:dyDescent="0.3">
      <c r="A3188" s="1">
        <v>45505</v>
      </c>
      <c r="B3188" s="1" t="s">
        <v>3238</v>
      </c>
      <c r="C3188" s="1" t="s">
        <v>186</v>
      </c>
      <c r="D3188">
        <f>MONTH(StockData[[#This Row],[DATE]])</f>
        <v>8</v>
      </c>
      <c r="E3188">
        <v>2024</v>
      </c>
      <c r="F3188" t="s">
        <v>163</v>
      </c>
      <c r="G3188" t="str">
        <f>"Q"&amp;ROUNDUP(StockData[[#This Row],[Month Number]]/3,0)</f>
        <v>Q3</v>
      </c>
      <c r="H3188" s="1" t="s">
        <v>3092</v>
      </c>
      <c r="I3188" s="1" t="s">
        <v>3093</v>
      </c>
      <c r="J3188" t="s">
        <v>30</v>
      </c>
      <c r="K3188">
        <v>495.95</v>
      </c>
      <c r="L3188">
        <v>496.75</v>
      </c>
      <c r="M3188">
        <v>490.95</v>
      </c>
      <c r="N3188">
        <v>495.35</v>
      </c>
      <c r="O3188">
        <v>493.05</v>
      </c>
      <c r="P3188">
        <v>493.7</v>
      </c>
      <c r="Q3188">
        <v>493.72</v>
      </c>
      <c r="R3188">
        <v>11665529</v>
      </c>
      <c r="S3188">
        <v>5759553105.75</v>
      </c>
      <c r="T3188">
        <v>167982</v>
      </c>
      <c r="U3188">
        <v>6251851</v>
      </c>
      <c r="V3188">
        <v>53.59</v>
      </c>
      <c r="W3188" s="3">
        <f>StockData[[#This Row],[CLOSE]]-StockData[[#This Row],[PREV. CLOSE]]</f>
        <v>-1.6500000000000341</v>
      </c>
      <c r="X3188" s="2">
        <f>IFERROR((StockData[[#This Row],[CLOSE]]-StockData[[#This Row],[PREV. CLOSE]])/StockData[[#This Row],[PREV. CLOSE]],0)</f>
        <v>-3.3309780962956174E-3</v>
      </c>
      <c r="Y3188" t="str">
        <f>IF(StockData[[#This Row],[Daily Return %]]&gt;0,"Gain",IF(StockData[[#This Row],[Daily Return %]]&lt;0,"Loss","No Change"))</f>
        <v>Loss</v>
      </c>
    </row>
    <row r="3189" spans="1:25" x14ac:dyDescent="0.3">
      <c r="A3189" s="1">
        <v>45506</v>
      </c>
      <c r="B3189" s="1" t="s">
        <v>3239</v>
      </c>
      <c r="C3189" s="1" t="s">
        <v>186</v>
      </c>
      <c r="D3189">
        <f>MONTH(StockData[[#This Row],[DATE]])</f>
        <v>8</v>
      </c>
      <c r="E3189">
        <v>2024</v>
      </c>
      <c r="F3189" t="s">
        <v>163</v>
      </c>
      <c r="G3189" t="str">
        <f>"Q"&amp;ROUNDUP(StockData[[#This Row],[Month Number]]/3,0)</f>
        <v>Q3</v>
      </c>
      <c r="H3189" s="1" t="s">
        <v>3092</v>
      </c>
      <c r="I3189" s="1" t="s">
        <v>3093</v>
      </c>
      <c r="J3189" t="s">
        <v>30</v>
      </c>
      <c r="K3189">
        <v>484.8</v>
      </c>
      <c r="L3189">
        <v>499.45</v>
      </c>
      <c r="M3189">
        <v>484.8</v>
      </c>
      <c r="N3189">
        <v>493.7</v>
      </c>
      <c r="O3189">
        <v>488.85</v>
      </c>
      <c r="P3189">
        <v>489.1</v>
      </c>
      <c r="Q3189">
        <v>491.08</v>
      </c>
      <c r="R3189">
        <v>21320064</v>
      </c>
      <c r="S3189">
        <v>10469940924.65</v>
      </c>
      <c r="T3189">
        <v>253754</v>
      </c>
      <c r="U3189">
        <v>6713121</v>
      </c>
      <c r="V3189">
        <v>31.49</v>
      </c>
      <c r="W3189" s="3">
        <f>StockData[[#This Row],[CLOSE]]-StockData[[#This Row],[PREV. CLOSE]]</f>
        <v>-4.5999999999999659</v>
      </c>
      <c r="X3189" s="2">
        <f>IFERROR((StockData[[#This Row],[CLOSE]]-StockData[[#This Row],[PREV. CLOSE]])/StockData[[#This Row],[PREV. CLOSE]],0)</f>
        <v>-9.3173992303017331E-3</v>
      </c>
      <c r="Y3189" t="str">
        <f>IF(StockData[[#This Row],[Daily Return %]]&gt;0,"Gain",IF(StockData[[#This Row],[Daily Return %]]&lt;0,"Loss","No Change"))</f>
        <v>Loss</v>
      </c>
    </row>
    <row r="3190" spans="1:25" x14ac:dyDescent="0.3">
      <c r="A3190" s="1">
        <v>45509</v>
      </c>
      <c r="B3190" s="1" t="s">
        <v>3240</v>
      </c>
      <c r="C3190" s="1" t="s">
        <v>186</v>
      </c>
      <c r="D3190">
        <f>MONTH(StockData[[#This Row],[DATE]])</f>
        <v>8</v>
      </c>
      <c r="E3190">
        <v>2024</v>
      </c>
      <c r="F3190" t="s">
        <v>163</v>
      </c>
      <c r="G3190" t="str">
        <f>"Q"&amp;ROUNDUP(StockData[[#This Row],[Month Number]]/3,0)</f>
        <v>Q3</v>
      </c>
      <c r="H3190" s="1" t="s">
        <v>3092</v>
      </c>
      <c r="I3190" s="1" t="s">
        <v>3093</v>
      </c>
      <c r="J3190" t="s">
        <v>30</v>
      </c>
      <c r="K3190">
        <v>480.05</v>
      </c>
      <c r="L3190">
        <v>491.9</v>
      </c>
      <c r="M3190">
        <v>479.55</v>
      </c>
      <c r="N3190">
        <v>489.1</v>
      </c>
      <c r="O3190">
        <v>485.9</v>
      </c>
      <c r="P3190">
        <v>486</v>
      </c>
      <c r="Q3190">
        <v>485.81</v>
      </c>
      <c r="R3190">
        <v>24094139</v>
      </c>
      <c r="S3190">
        <v>11705282411.049999</v>
      </c>
      <c r="T3190">
        <v>240878</v>
      </c>
      <c r="U3190">
        <v>15735760</v>
      </c>
      <c r="V3190">
        <v>65.31</v>
      </c>
      <c r="W3190" s="3">
        <f>StockData[[#This Row],[CLOSE]]-StockData[[#This Row],[PREV. CLOSE]]</f>
        <v>-3.1000000000000227</v>
      </c>
      <c r="X3190" s="2">
        <f>IFERROR((StockData[[#This Row],[CLOSE]]-StockData[[#This Row],[PREV. CLOSE]])/StockData[[#This Row],[PREV. CLOSE]],0)</f>
        <v>-6.3381721529340062E-3</v>
      </c>
      <c r="Y3190" t="str">
        <f>IF(StockData[[#This Row],[Daily Return %]]&gt;0,"Gain",IF(StockData[[#This Row],[Daily Return %]]&lt;0,"Loss","No Change"))</f>
        <v>Loss</v>
      </c>
    </row>
    <row r="3191" spans="1:25" x14ac:dyDescent="0.3">
      <c r="A3191" s="1">
        <v>45510</v>
      </c>
      <c r="B3191" s="1" t="s">
        <v>3241</v>
      </c>
      <c r="C3191" s="1" t="s">
        <v>186</v>
      </c>
      <c r="D3191">
        <f>MONTH(StockData[[#This Row],[DATE]])</f>
        <v>8</v>
      </c>
      <c r="E3191">
        <v>2024</v>
      </c>
      <c r="F3191" t="s">
        <v>163</v>
      </c>
      <c r="G3191" t="str">
        <f>"Q"&amp;ROUNDUP(StockData[[#This Row],[Month Number]]/3,0)</f>
        <v>Q3</v>
      </c>
      <c r="H3191" s="1" t="s">
        <v>3092</v>
      </c>
      <c r="I3191" s="1" t="s">
        <v>3093</v>
      </c>
      <c r="J3191" t="s">
        <v>30</v>
      </c>
      <c r="K3191">
        <v>486.25</v>
      </c>
      <c r="L3191">
        <v>491.7</v>
      </c>
      <c r="M3191">
        <v>484.05</v>
      </c>
      <c r="N3191">
        <v>486</v>
      </c>
      <c r="O3191">
        <v>487.8</v>
      </c>
      <c r="P3191">
        <v>486.3</v>
      </c>
      <c r="Q3191">
        <v>487.52</v>
      </c>
      <c r="R3191">
        <v>13722855</v>
      </c>
      <c r="S3191">
        <v>6690115892.1000004</v>
      </c>
      <c r="T3191">
        <v>165576</v>
      </c>
      <c r="U3191">
        <v>8617469</v>
      </c>
      <c r="V3191">
        <v>62.8</v>
      </c>
      <c r="W3191" s="3">
        <f>StockData[[#This Row],[CLOSE]]-StockData[[#This Row],[PREV. CLOSE]]</f>
        <v>0.30000000000001137</v>
      </c>
      <c r="X3191" s="2">
        <f>IFERROR((StockData[[#This Row],[CLOSE]]-StockData[[#This Row],[PREV. CLOSE]])/StockData[[#This Row],[PREV. CLOSE]],0)</f>
        <v>6.1728395061730736E-4</v>
      </c>
      <c r="Y3191" t="str">
        <f>IF(StockData[[#This Row],[Daily Return %]]&gt;0,"Gain",IF(StockData[[#This Row],[Daily Return %]]&lt;0,"Loss","No Change"))</f>
        <v>Gain</v>
      </c>
    </row>
    <row r="3192" spans="1:25" x14ac:dyDescent="0.3">
      <c r="A3192" s="1">
        <v>45511</v>
      </c>
      <c r="B3192" s="1" t="s">
        <v>3242</v>
      </c>
      <c r="C3192" s="1" t="s">
        <v>186</v>
      </c>
      <c r="D3192">
        <f>MONTH(StockData[[#This Row],[DATE]])</f>
        <v>8</v>
      </c>
      <c r="E3192">
        <v>2024</v>
      </c>
      <c r="F3192" t="s">
        <v>163</v>
      </c>
      <c r="G3192" t="str">
        <f>"Q"&amp;ROUNDUP(StockData[[#This Row],[Month Number]]/3,0)</f>
        <v>Q3</v>
      </c>
      <c r="H3192" s="1" t="s">
        <v>3092</v>
      </c>
      <c r="I3192" s="1" t="s">
        <v>3093</v>
      </c>
      <c r="J3192" t="s">
        <v>30</v>
      </c>
      <c r="K3192">
        <v>490</v>
      </c>
      <c r="L3192">
        <v>495.6</v>
      </c>
      <c r="M3192">
        <v>488.1</v>
      </c>
      <c r="N3192">
        <v>486.3</v>
      </c>
      <c r="O3192">
        <v>492.75</v>
      </c>
      <c r="P3192">
        <v>492.65</v>
      </c>
      <c r="Q3192">
        <v>491.96</v>
      </c>
      <c r="R3192">
        <v>10900585</v>
      </c>
      <c r="S3192">
        <v>5362650358.25</v>
      </c>
      <c r="T3192">
        <v>173490</v>
      </c>
      <c r="U3192">
        <v>5873071</v>
      </c>
      <c r="V3192">
        <v>53.88</v>
      </c>
      <c r="W3192" s="3">
        <f>StockData[[#This Row],[CLOSE]]-StockData[[#This Row],[PREV. CLOSE]]</f>
        <v>6.3499999999999659</v>
      </c>
      <c r="X3192" s="2">
        <f>IFERROR((StockData[[#This Row],[CLOSE]]-StockData[[#This Row],[PREV. CLOSE]])/StockData[[#This Row],[PREV. CLOSE]],0)</f>
        <v>1.3057783261361229E-2</v>
      </c>
      <c r="Y3192" t="str">
        <f>IF(StockData[[#This Row],[Daily Return %]]&gt;0,"Gain",IF(StockData[[#This Row],[Daily Return %]]&lt;0,"Loss","No Change"))</f>
        <v>Gain</v>
      </c>
    </row>
    <row r="3193" spans="1:25" x14ac:dyDescent="0.3">
      <c r="A3193" s="1">
        <v>45512</v>
      </c>
      <c r="B3193" s="1" t="s">
        <v>3243</v>
      </c>
      <c r="C3193" s="1" t="s">
        <v>186</v>
      </c>
      <c r="D3193">
        <f>MONTH(StockData[[#This Row],[DATE]])</f>
        <v>8</v>
      </c>
      <c r="E3193">
        <v>2024</v>
      </c>
      <c r="F3193" t="s">
        <v>163</v>
      </c>
      <c r="G3193" t="str">
        <f>"Q"&amp;ROUNDUP(StockData[[#This Row],[Month Number]]/3,0)</f>
        <v>Q3</v>
      </c>
      <c r="H3193" s="1" t="s">
        <v>3092</v>
      </c>
      <c r="I3193" s="1" t="s">
        <v>3093</v>
      </c>
      <c r="J3193" t="s">
        <v>30</v>
      </c>
      <c r="K3193">
        <v>494</v>
      </c>
      <c r="L3193">
        <v>498</v>
      </c>
      <c r="M3193">
        <v>492.5</v>
      </c>
      <c r="N3193">
        <v>492.65</v>
      </c>
      <c r="O3193">
        <v>494.15</v>
      </c>
      <c r="P3193">
        <v>494.75</v>
      </c>
      <c r="Q3193">
        <v>494.99</v>
      </c>
      <c r="R3193">
        <v>20558134</v>
      </c>
      <c r="S3193">
        <v>10175999936.049999</v>
      </c>
      <c r="T3193">
        <v>250724</v>
      </c>
      <c r="U3193">
        <v>12748162</v>
      </c>
      <c r="V3193">
        <v>62.01</v>
      </c>
      <c r="W3193" s="3">
        <f>StockData[[#This Row],[CLOSE]]-StockData[[#This Row],[PREV. CLOSE]]</f>
        <v>2.1000000000000227</v>
      </c>
      <c r="X3193" s="2">
        <f>IFERROR((StockData[[#This Row],[CLOSE]]-StockData[[#This Row],[PREV. CLOSE]])/StockData[[#This Row],[PREV. CLOSE]],0)</f>
        <v>4.2626611184411302E-3</v>
      </c>
      <c r="Y3193" t="str">
        <f>IF(StockData[[#This Row],[Daily Return %]]&gt;0,"Gain",IF(StockData[[#This Row],[Daily Return %]]&lt;0,"Loss","No Change"))</f>
        <v>Gain</v>
      </c>
    </row>
    <row r="3194" spans="1:25" x14ac:dyDescent="0.3">
      <c r="A3194" s="1">
        <v>45513</v>
      </c>
      <c r="B3194" s="1" t="s">
        <v>3244</v>
      </c>
      <c r="C3194" s="1" t="s">
        <v>186</v>
      </c>
      <c r="D3194">
        <f>MONTH(StockData[[#This Row],[DATE]])</f>
        <v>8</v>
      </c>
      <c r="E3194">
        <v>2024</v>
      </c>
      <c r="F3194" t="s">
        <v>163</v>
      </c>
      <c r="G3194" t="str">
        <f>"Q"&amp;ROUNDUP(StockData[[#This Row],[Month Number]]/3,0)</f>
        <v>Q3</v>
      </c>
      <c r="H3194" s="1" t="s">
        <v>3092</v>
      </c>
      <c r="I3194" s="1" t="s">
        <v>3093</v>
      </c>
      <c r="J3194" t="s">
        <v>30</v>
      </c>
      <c r="K3194">
        <v>498</v>
      </c>
      <c r="L3194">
        <v>498</v>
      </c>
      <c r="M3194">
        <v>493.1</v>
      </c>
      <c r="N3194">
        <v>494.75</v>
      </c>
      <c r="O3194">
        <v>496.15</v>
      </c>
      <c r="P3194">
        <v>495.9</v>
      </c>
      <c r="Q3194">
        <v>495.38</v>
      </c>
      <c r="R3194">
        <v>9201793</v>
      </c>
      <c r="S3194">
        <v>4558387017.25</v>
      </c>
      <c r="T3194">
        <v>144367</v>
      </c>
      <c r="U3194">
        <v>6117841</v>
      </c>
      <c r="V3194">
        <v>66.489999999999995</v>
      </c>
      <c r="W3194" s="3">
        <f>StockData[[#This Row],[CLOSE]]-StockData[[#This Row],[PREV. CLOSE]]</f>
        <v>1.1499999999999773</v>
      </c>
      <c r="X3194" s="2">
        <f>IFERROR((StockData[[#This Row],[CLOSE]]-StockData[[#This Row],[PREV. CLOSE]])/StockData[[#This Row],[PREV. CLOSE]],0)</f>
        <v>2.3244062657907577E-3</v>
      </c>
      <c r="Y3194" t="str">
        <f>IF(StockData[[#This Row],[Daily Return %]]&gt;0,"Gain",IF(StockData[[#This Row],[Daily Return %]]&lt;0,"Loss","No Change"))</f>
        <v>Gain</v>
      </c>
    </row>
    <row r="3195" spans="1:25" x14ac:dyDescent="0.3">
      <c r="A3195" s="1">
        <v>45516</v>
      </c>
      <c r="B3195" s="1" t="s">
        <v>3245</v>
      </c>
      <c r="C3195" s="1" t="s">
        <v>186</v>
      </c>
      <c r="D3195">
        <f>MONTH(StockData[[#This Row],[DATE]])</f>
        <v>8</v>
      </c>
      <c r="E3195">
        <v>2024</v>
      </c>
      <c r="F3195" t="s">
        <v>163</v>
      </c>
      <c r="G3195" t="str">
        <f>"Q"&amp;ROUNDUP(StockData[[#This Row],[Month Number]]/3,0)</f>
        <v>Q3</v>
      </c>
      <c r="H3195" s="1" t="s">
        <v>3092</v>
      </c>
      <c r="I3195" s="1" t="s">
        <v>3093</v>
      </c>
      <c r="J3195" t="s">
        <v>30</v>
      </c>
      <c r="K3195">
        <v>492</v>
      </c>
      <c r="L3195">
        <v>500</v>
      </c>
      <c r="M3195">
        <v>492</v>
      </c>
      <c r="N3195">
        <v>495.9</v>
      </c>
      <c r="O3195">
        <v>494.4</v>
      </c>
      <c r="P3195">
        <v>494.6</v>
      </c>
      <c r="Q3195">
        <v>497.04</v>
      </c>
      <c r="R3195">
        <v>9076097</v>
      </c>
      <c r="S3195">
        <v>4511189537.9499998</v>
      </c>
      <c r="T3195">
        <v>133143</v>
      </c>
      <c r="U3195">
        <v>5201031</v>
      </c>
      <c r="V3195">
        <v>57.3</v>
      </c>
      <c r="W3195" s="3">
        <f>StockData[[#This Row],[CLOSE]]-StockData[[#This Row],[PREV. CLOSE]]</f>
        <v>-1.2999999999999545</v>
      </c>
      <c r="X3195" s="2">
        <f>IFERROR((StockData[[#This Row],[CLOSE]]-StockData[[#This Row],[PREV. CLOSE]])/StockData[[#This Row],[PREV. CLOSE]],0)</f>
        <v>-2.6214962694090637E-3</v>
      </c>
      <c r="Y3195" t="str">
        <f>IF(StockData[[#This Row],[Daily Return %]]&gt;0,"Gain",IF(StockData[[#This Row],[Daily Return %]]&lt;0,"Loss","No Change"))</f>
        <v>Loss</v>
      </c>
    </row>
    <row r="3196" spans="1:25" x14ac:dyDescent="0.3">
      <c r="A3196" s="1">
        <v>45517</v>
      </c>
      <c r="B3196" s="1" t="s">
        <v>3246</v>
      </c>
      <c r="C3196" s="1" t="s">
        <v>186</v>
      </c>
      <c r="D3196">
        <f>MONTH(StockData[[#This Row],[DATE]])</f>
        <v>8</v>
      </c>
      <c r="E3196">
        <v>2024</v>
      </c>
      <c r="F3196" t="s">
        <v>163</v>
      </c>
      <c r="G3196" t="str">
        <f>"Q"&amp;ROUNDUP(StockData[[#This Row],[Month Number]]/3,0)</f>
        <v>Q3</v>
      </c>
      <c r="H3196" s="1" t="s">
        <v>3092</v>
      </c>
      <c r="I3196" s="1" t="s">
        <v>3093</v>
      </c>
      <c r="J3196" t="s">
        <v>30</v>
      </c>
      <c r="K3196">
        <v>495.95</v>
      </c>
      <c r="L3196">
        <v>497.85</v>
      </c>
      <c r="M3196">
        <v>488.25</v>
      </c>
      <c r="N3196">
        <v>494.6</v>
      </c>
      <c r="O3196">
        <v>491.5</v>
      </c>
      <c r="P3196">
        <v>490</v>
      </c>
      <c r="Q3196">
        <v>493.29</v>
      </c>
      <c r="R3196">
        <v>7757706</v>
      </c>
      <c r="S3196">
        <v>3826762550.0500002</v>
      </c>
      <c r="T3196">
        <v>119952</v>
      </c>
      <c r="U3196">
        <v>4211351</v>
      </c>
      <c r="V3196">
        <v>54.29</v>
      </c>
      <c r="W3196" s="3">
        <f>StockData[[#This Row],[CLOSE]]-StockData[[#This Row],[PREV. CLOSE]]</f>
        <v>-4.6000000000000227</v>
      </c>
      <c r="X3196" s="2">
        <f>IFERROR((StockData[[#This Row],[CLOSE]]-StockData[[#This Row],[PREV. CLOSE]])/StockData[[#This Row],[PREV. CLOSE]],0)</f>
        <v>-9.3004448038819711E-3</v>
      </c>
      <c r="Y3196" t="str">
        <f>IF(StockData[[#This Row],[Daily Return %]]&gt;0,"Gain",IF(StockData[[#This Row],[Daily Return %]]&lt;0,"Loss","No Change"))</f>
        <v>Loss</v>
      </c>
    </row>
    <row r="3197" spans="1:25" x14ac:dyDescent="0.3">
      <c r="A3197" s="1">
        <v>45518</v>
      </c>
      <c r="B3197" s="1" t="s">
        <v>3247</v>
      </c>
      <c r="C3197" s="1" t="s">
        <v>186</v>
      </c>
      <c r="D3197">
        <f>MONTH(StockData[[#This Row],[DATE]])</f>
        <v>8</v>
      </c>
      <c r="E3197">
        <v>2024</v>
      </c>
      <c r="F3197" t="s">
        <v>163</v>
      </c>
      <c r="G3197" t="str">
        <f>"Q"&amp;ROUNDUP(StockData[[#This Row],[Month Number]]/3,0)</f>
        <v>Q3</v>
      </c>
      <c r="H3197" s="1" t="s">
        <v>3092</v>
      </c>
      <c r="I3197" s="1" t="s">
        <v>3093</v>
      </c>
      <c r="J3197" t="s">
        <v>30</v>
      </c>
      <c r="K3197">
        <v>491.95</v>
      </c>
      <c r="L3197">
        <v>499</v>
      </c>
      <c r="M3197">
        <v>489.9</v>
      </c>
      <c r="N3197">
        <v>490</v>
      </c>
      <c r="O3197">
        <v>492.55</v>
      </c>
      <c r="P3197">
        <v>492.2</v>
      </c>
      <c r="Q3197">
        <v>494.04</v>
      </c>
      <c r="R3197">
        <v>9253598</v>
      </c>
      <c r="S3197">
        <v>4571625348</v>
      </c>
      <c r="T3197">
        <v>150643</v>
      </c>
      <c r="U3197">
        <v>4801558</v>
      </c>
      <c r="V3197">
        <v>51.89</v>
      </c>
      <c r="W3197" s="3">
        <f>StockData[[#This Row],[CLOSE]]-StockData[[#This Row],[PREV. CLOSE]]</f>
        <v>2.1999999999999886</v>
      </c>
      <c r="X3197" s="2">
        <f>IFERROR((StockData[[#This Row],[CLOSE]]-StockData[[#This Row],[PREV. CLOSE]])/StockData[[#This Row],[PREV. CLOSE]],0)</f>
        <v>4.4897959183673236E-3</v>
      </c>
      <c r="Y3197" t="str">
        <f>IF(StockData[[#This Row],[Daily Return %]]&gt;0,"Gain",IF(StockData[[#This Row],[Daily Return %]]&lt;0,"Loss","No Change"))</f>
        <v>Gain</v>
      </c>
    </row>
    <row r="3198" spans="1:25" x14ac:dyDescent="0.3">
      <c r="A3198" s="1">
        <v>45520</v>
      </c>
      <c r="B3198" s="1" t="s">
        <v>3248</v>
      </c>
      <c r="C3198" s="1" t="s">
        <v>186</v>
      </c>
      <c r="D3198">
        <f>MONTH(StockData[[#This Row],[DATE]])</f>
        <v>8</v>
      </c>
      <c r="E3198">
        <v>2024</v>
      </c>
      <c r="F3198" t="s">
        <v>163</v>
      </c>
      <c r="G3198" t="str">
        <f>"Q"&amp;ROUNDUP(StockData[[#This Row],[Month Number]]/3,0)</f>
        <v>Q3</v>
      </c>
      <c r="H3198" s="1" t="s">
        <v>3092</v>
      </c>
      <c r="I3198" s="1" t="s">
        <v>3093</v>
      </c>
      <c r="J3198" t="s">
        <v>30</v>
      </c>
      <c r="K3198">
        <v>494.5</v>
      </c>
      <c r="L3198">
        <v>504.2</v>
      </c>
      <c r="M3198">
        <v>492.65</v>
      </c>
      <c r="N3198">
        <v>492.2</v>
      </c>
      <c r="O3198">
        <v>502.05</v>
      </c>
      <c r="P3198">
        <v>502.65</v>
      </c>
      <c r="Q3198">
        <v>498.53</v>
      </c>
      <c r="R3198">
        <v>13137392</v>
      </c>
      <c r="S3198">
        <v>6549443406.8500004</v>
      </c>
      <c r="T3198">
        <v>164043</v>
      </c>
      <c r="U3198">
        <v>6968553</v>
      </c>
      <c r="V3198">
        <v>53.04</v>
      </c>
      <c r="W3198" s="3">
        <f>StockData[[#This Row],[CLOSE]]-StockData[[#This Row],[PREV. CLOSE]]</f>
        <v>10.449999999999989</v>
      </c>
      <c r="X3198" s="2">
        <f>IFERROR((StockData[[#This Row],[CLOSE]]-StockData[[#This Row],[PREV. CLOSE]])/StockData[[#This Row],[PREV. CLOSE]],0)</f>
        <v>2.1231206826493272E-2</v>
      </c>
      <c r="Y3198" t="str">
        <f>IF(StockData[[#This Row],[Daily Return %]]&gt;0,"Gain",IF(StockData[[#This Row],[Daily Return %]]&lt;0,"Loss","No Change"))</f>
        <v>Gain</v>
      </c>
    </row>
    <row r="3199" spans="1:25" x14ac:dyDescent="0.3">
      <c r="A3199" s="1">
        <v>45523</v>
      </c>
      <c r="B3199" s="1" t="s">
        <v>3249</v>
      </c>
      <c r="C3199" s="1" t="s">
        <v>186</v>
      </c>
      <c r="D3199">
        <f>MONTH(StockData[[#This Row],[DATE]])</f>
        <v>8</v>
      </c>
      <c r="E3199">
        <v>2024</v>
      </c>
      <c r="F3199" t="s">
        <v>163</v>
      </c>
      <c r="G3199" t="str">
        <f>"Q"&amp;ROUNDUP(StockData[[#This Row],[Month Number]]/3,0)</f>
        <v>Q3</v>
      </c>
      <c r="H3199" s="1" t="s">
        <v>3092</v>
      </c>
      <c r="I3199" s="1" t="s">
        <v>3093</v>
      </c>
      <c r="J3199" t="s">
        <v>30</v>
      </c>
      <c r="K3199">
        <v>504.75</v>
      </c>
      <c r="L3199">
        <v>509.3</v>
      </c>
      <c r="M3199">
        <v>499.6</v>
      </c>
      <c r="N3199">
        <v>502.65</v>
      </c>
      <c r="O3199">
        <v>499.95</v>
      </c>
      <c r="P3199">
        <v>501.45</v>
      </c>
      <c r="Q3199">
        <v>504.39</v>
      </c>
      <c r="R3199">
        <v>10198725</v>
      </c>
      <c r="S3199">
        <v>5144120039.1000004</v>
      </c>
      <c r="T3199">
        <v>166648</v>
      </c>
      <c r="U3199">
        <v>5776498</v>
      </c>
      <c r="V3199">
        <v>56.64</v>
      </c>
      <c r="W3199" s="3">
        <f>StockData[[#This Row],[CLOSE]]-StockData[[#This Row],[PREV. CLOSE]]</f>
        <v>-1.1999999999999886</v>
      </c>
      <c r="X3199" s="2">
        <f>IFERROR((StockData[[#This Row],[CLOSE]]-StockData[[#This Row],[PREV. CLOSE]])/StockData[[#This Row],[PREV. CLOSE]],0)</f>
        <v>-2.3873470605789092E-3</v>
      </c>
      <c r="Y3199" t="str">
        <f>IF(StockData[[#This Row],[Daily Return %]]&gt;0,"Gain",IF(StockData[[#This Row],[Daily Return %]]&lt;0,"Loss","No Change"))</f>
        <v>Loss</v>
      </c>
    </row>
    <row r="3200" spans="1:25" x14ac:dyDescent="0.3">
      <c r="A3200" s="1">
        <v>45524</v>
      </c>
      <c r="B3200" s="1" t="s">
        <v>3250</v>
      </c>
      <c r="C3200" s="1" t="s">
        <v>186</v>
      </c>
      <c r="D3200">
        <f>MONTH(StockData[[#This Row],[DATE]])</f>
        <v>8</v>
      </c>
      <c r="E3200">
        <v>2024</v>
      </c>
      <c r="F3200" t="s">
        <v>163</v>
      </c>
      <c r="G3200" t="str">
        <f>"Q"&amp;ROUNDUP(StockData[[#This Row],[Month Number]]/3,0)</f>
        <v>Q3</v>
      </c>
      <c r="H3200" s="1" t="s">
        <v>3092</v>
      </c>
      <c r="I3200" s="1" t="s">
        <v>3093</v>
      </c>
      <c r="J3200" t="s">
        <v>30</v>
      </c>
      <c r="K3200">
        <v>501</v>
      </c>
      <c r="L3200">
        <v>503.4</v>
      </c>
      <c r="M3200">
        <v>497.7</v>
      </c>
      <c r="N3200">
        <v>501.45</v>
      </c>
      <c r="O3200">
        <v>498.5</v>
      </c>
      <c r="P3200">
        <v>498.8</v>
      </c>
      <c r="Q3200">
        <v>499.95</v>
      </c>
      <c r="R3200">
        <v>6633171</v>
      </c>
      <c r="S3200">
        <v>3316278832</v>
      </c>
      <c r="T3200">
        <v>115083</v>
      </c>
      <c r="U3200">
        <v>3802591</v>
      </c>
      <c r="V3200">
        <v>57.33</v>
      </c>
      <c r="W3200" s="3">
        <f>StockData[[#This Row],[CLOSE]]-StockData[[#This Row],[PREV. CLOSE]]</f>
        <v>-2.6499999999999773</v>
      </c>
      <c r="X3200" s="2">
        <f>IFERROR((StockData[[#This Row],[CLOSE]]-StockData[[#This Row],[PREV. CLOSE]])/StockData[[#This Row],[PREV. CLOSE]],0)</f>
        <v>-5.2846744441120298E-3</v>
      </c>
      <c r="Y3200" t="str">
        <f>IF(StockData[[#This Row],[Daily Return %]]&gt;0,"Gain",IF(StockData[[#This Row],[Daily Return %]]&lt;0,"Loss","No Change"))</f>
        <v>Loss</v>
      </c>
    </row>
    <row r="3201" spans="1:25" x14ac:dyDescent="0.3">
      <c r="A3201" s="1">
        <v>45525</v>
      </c>
      <c r="B3201" s="1" t="s">
        <v>3251</v>
      </c>
      <c r="C3201" s="1" t="s">
        <v>186</v>
      </c>
      <c r="D3201">
        <f>MONTH(StockData[[#This Row],[DATE]])</f>
        <v>8</v>
      </c>
      <c r="E3201">
        <v>2024</v>
      </c>
      <c r="F3201" t="s">
        <v>163</v>
      </c>
      <c r="G3201" t="str">
        <f>"Q"&amp;ROUNDUP(StockData[[#This Row],[Month Number]]/3,0)</f>
        <v>Q3</v>
      </c>
      <c r="H3201" s="1" t="s">
        <v>3092</v>
      </c>
      <c r="I3201" s="1" t="s">
        <v>3093</v>
      </c>
      <c r="J3201" t="s">
        <v>30</v>
      </c>
      <c r="K3201">
        <v>500</v>
      </c>
      <c r="L3201">
        <v>509</v>
      </c>
      <c r="M3201">
        <v>499.05</v>
      </c>
      <c r="N3201">
        <v>498.8</v>
      </c>
      <c r="O3201">
        <v>505.8</v>
      </c>
      <c r="P3201">
        <v>505.4</v>
      </c>
      <c r="Q3201">
        <v>505.03</v>
      </c>
      <c r="R3201">
        <v>8474830</v>
      </c>
      <c r="S3201">
        <v>4280048280.4499998</v>
      </c>
      <c r="T3201">
        <v>121930</v>
      </c>
      <c r="U3201">
        <v>3960062</v>
      </c>
      <c r="V3201">
        <v>46.73</v>
      </c>
      <c r="W3201" s="3">
        <f>StockData[[#This Row],[CLOSE]]-StockData[[#This Row],[PREV. CLOSE]]</f>
        <v>6.5999999999999659</v>
      </c>
      <c r="X3201" s="2">
        <f>IFERROR((StockData[[#This Row],[CLOSE]]-StockData[[#This Row],[PREV. CLOSE]])/StockData[[#This Row],[PREV. CLOSE]],0)</f>
        <v>1.323175621491573E-2</v>
      </c>
      <c r="Y3201" t="str">
        <f>IF(StockData[[#This Row],[Daily Return %]]&gt;0,"Gain",IF(StockData[[#This Row],[Daily Return %]]&lt;0,"Loss","No Change"))</f>
        <v>Gain</v>
      </c>
    </row>
    <row r="3202" spans="1:25" x14ac:dyDescent="0.3">
      <c r="A3202" s="1">
        <v>45526</v>
      </c>
      <c r="B3202" s="1" t="s">
        <v>3252</v>
      </c>
      <c r="C3202" s="1" t="s">
        <v>186</v>
      </c>
      <c r="D3202">
        <f>MONTH(StockData[[#This Row],[DATE]])</f>
        <v>8</v>
      </c>
      <c r="E3202">
        <v>2024</v>
      </c>
      <c r="F3202" t="s">
        <v>163</v>
      </c>
      <c r="G3202" t="str">
        <f>"Q"&amp;ROUNDUP(StockData[[#This Row],[Month Number]]/3,0)</f>
        <v>Q3</v>
      </c>
      <c r="H3202" s="1" t="s">
        <v>3092</v>
      </c>
      <c r="I3202" s="1" t="s">
        <v>3093</v>
      </c>
      <c r="J3202" t="s">
        <v>30</v>
      </c>
      <c r="K3202">
        <v>507.85</v>
      </c>
      <c r="L3202">
        <v>508.5</v>
      </c>
      <c r="M3202">
        <v>501.45</v>
      </c>
      <c r="N3202">
        <v>505.4</v>
      </c>
      <c r="O3202">
        <v>505.05</v>
      </c>
      <c r="P3202">
        <v>504.55</v>
      </c>
      <c r="Q3202">
        <v>504.67</v>
      </c>
      <c r="R3202">
        <v>8364290</v>
      </c>
      <c r="S3202">
        <v>4221224253.25</v>
      </c>
      <c r="T3202">
        <v>145029</v>
      </c>
      <c r="U3202">
        <v>3979420</v>
      </c>
      <c r="V3202">
        <v>47.58</v>
      </c>
      <c r="W3202" s="3">
        <f>StockData[[#This Row],[CLOSE]]-StockData[[#This Row],[PREV. CLOSE]]</f>
        <v>-0.84999999999996589</v>
      </c>
      <c r="X3202" s="2">
        <f>IFERROR((StockData[[#This Row],[CLOSE]]-StockData[[#This Row],[PREV. CLOSE]])/StockData[[#This Row],[PREV. CLOSE]],0)</f>
        <v>-1.6818361693707281E-3</v>
      </c>
      <c r="Y3202" t="str">
        <f>IF(StockData[[#This Row],[Daily Return %]]&gt;0,"Gain",IF(StockData[[#This Row],[Daily Return %]]&lt;0,"Loss","No Change"))</f>
        <v>Loss</v>
      </c>
    </row>
    <row r="3203" spans="1:25" x14ac:dyDescent="0.3">
      <c r="A3203" s="1">
        <v>45527</v>
      </c>
      <c r="B3203" s="1" t="s">
        <v>3253</v>
      </c>
      <c r="C3203" s="1" t="s">
        <v>186</v>
      </c>
      <c r="D3203">
        <f>MONTH(StockData[[#This Row],[DATE]])</f>
        <v>8</v>
      </c>
      <c r="E3203">
        <v>2024</v>
      </c>
      <c r="F3203" t="s">
        <v>163</v>
      </c>
      <c r="G3203" t="str">
        <f>"Q"&amp;ROUNDUP(StockData[[#This Row],[Month Number]]/3,0)</f>
        <v>Q3</v>
      </c>
      <c r="H3203" s="1" t="s">
        <v>3092</v>
      </c>
      <c r="I3203" s="1" t="s">
        <v>3093</v>
      </c>
      <c r="J3203" t="s">
        <v>30</v>
      </c>
      <c r="K3203">
        <v>505.05</v>
      </c>
      <c r="L3203">
        <v>506.95</v>
      </c>
      <c r="M3203">
        <v>499.95</v>
      </c>
      <c r="N3203">
        <v>504.55</v>
      </c>
      <c r="O3203">
        <v>505.4</v>
      </c>
      <c r="P3203">
        <v>505.8</v>
      </c>
      <c r="Q3203">
        <v>504.2</v>
      </c>
      <c r="R3203">
        <v>7891446</v>
      </c>
      <c r="S3203">
        <v>3978880053.3499999</v>
      </c>
      <c r="T3203">
        <v>108800</v>
      </c>
      <c r="U3203">
        <v>4404667</v>
      </c>
      <c r="V3203">
        <v>55.82</v>
      </c>
      <c r="W3203" s="3">
        <f>StockData[[#This Row],[CLOSE]]-StockData[[#This Row],[PREV. CLOSE]]</f>
        <v>1.25</v>
      </c>
      <c r="X3203" s="2">
        <f>IFERROR((StockData[[#This Row],[CLOSE]]-StockData[[#This Row],[PREV. CLOSE]])/StockData[[#This Row],[PREV. CLOSE]],0)</f>
        <v>2.4774551580616392E-3</v>
      </c>
      <c r="Y3203" t="str">
        <f>IF(StockData[[#This Row],[Daily Return %]]&gt;0,"Gain",IF(StockData[[#This Row],[Daily Return %]]&lt;0,"Loss","No Change"))</f>
        <v>Gain</v>
      </c>
    </row>
    <row r="3204" spans="1:25" x14ac:dyDescent="0.3">
      <c r="A3204" s="1">
        <v>45530</v>
      </c>
      <c r="B3204" s="1" t="s">
        <v>3254</v>
      </c>
      <c r="C3204" s="1" t="s">
        <v>186</v>
      </c>
      <c r="D3204">
        <f>MONTH(StockData[[#This Row],[DATE]])</f>
        <v>8</v>
      </c>
      <c r="E3204">
        <v>2024</v>
      </c>
      <c r="F3204" t="s">
        <v>163</v>
      </c>
      <c r="G3204" t="str">
        <f>"Q"&amp;ROUNDUP(StockData[[#This Row],[Month Number]]/3,0)</f>
        <v>Q3</v>
      </c>
      <c r="H3204" s="1" t="s">
        <v>3092</v>
      </c>
      <c r="I3204" s="1" t="s">
        <v>3093</v>
      </c>
      <c r="J3204" t="s">
        <v>30</v>
      </c>
      <c r="K3204">
        <v>506</v>
      </c>
      <c r="L3204">
        <v>508</v>
      </c>
      <c r="M3204">
        <v>502</v>
      </c>
      <c r="N3204">
        <v>505.8</v>
      </c>
      <c r="O3204">
        <v>505.7</v>
      </c>
      <c r="P3204">
        <v>505.7</v>
      </c>
      <c r="Q3204">
        <v>505.93</v>
      </c>
      <c r="R3204">
        <v>7825037</v>
      </c>
      <c r="S3204">
        <v>3958900282.5500002</v>
      </c>
      <c r="T3204">
        <v>148265</v>
      </c>
      <c r="U3204">
        <v>4416578</v>
      </c>
      <c r="V3204">
        <v>56.44</v>
      </c>
      <c r="W3204" s="3">
        <f>StockData[[#This Row],[CLOSE]]-StockData[[#This Row],[PREV. CLOSE]]</f>
        <v>-0.10000000000002274</v>
      </c>
      <c r="X3204" s="2">
        <f>IFERROR((StockData[[#This Row],[CLOSE]]-StockData[[#This Row],[PREV. CLOSE]])/StockData[[#This Row],[PREV. CLOSE]],0)</f>
        <v>-1.9770660340059852E-4</v>
      </c>
      <c r="Y3204" t="str">
        <f>IF(StockData[[#This Row],[Daily Return %]]&gt;0,"Gain",IF(StockData[[#This Row],[Daily Return %]]&lt;0,"Loss","No Change"))</f>
        <v>Loss</v>
      </c>
    </row>
    <row r="3205" spans="1:25" x14ac:dyDescent="0.3">
      <c r="A3205" s="1">
        <v>45531</v>
      </c>
      <c r="B3205" s="1" t="s">
        <v>3255</v>
      </c>
      <c r="C3205" s="1" t="s">
        <v>186</v>
      </c>
      <c r="D3205">
        <f>MONTH(StockData[[#This Row],[DATE]])</f>
        <v>8</v>
      </c>
      <c r="E3205">
        <v>2024</v>
      </c>
      <c r="F3205" t="s">
        <v>163</v>
      </c>
      <c r="G3205" t="str">
        <f>"Q"&amp;ROUNDUP(StockData[[#This Row],[Month Number]]/3,0)</f>
        <v>Q3</v>
      </c>
      <c r="H3205" s="1" t="s">
        <v>3092</v>
      </c>
      <c r="I3205" s="1" t="s">
        <v>3093</v>
      </c>
      <c r="J3205" t="s">
        <v>30</v>
      </c>
      <c r="K3205">
        <v>507.55</v>
      </c>
      <c r="L3205">
        <v>507.6</v>
      </c>
      <c r="M3205">
        <v>500</v>
      </c>
      <c r="N3205">
        <v>505.7</v>
      </c>
      <c r="O3205">
        <v>500.4</v>
      </c>
      <c r="P3205">
        <v>500.6</v>
      </c>
      <c r="Q3205">
        <v>502.17</v>
      </c>
      <c r="R3205">
        <v>7954114</v>
      </c>
      <c r="S3205">
        <v>3994335939.5999999</v>
      </c>
      <c r="T3205">
        <v>123723</v>
      </c>
      <c r="U3205">
        <v>4939849</v>
      </c>
      <c r="V3205">
        <v>62.1</v>
      </c>
      <c r="W3205" s="3">
        <f>StockData[[#This Row],[CLOSE]]-StockData[[#This Row],[PREV. CLOSE]]</f>
        <v>-5.0999999999999659</v>
      </c>
      <c r="X3205" s="2">
        <f>IFERROR((StockData[[#This Row],[CLOSE]]-StockData[[#This Row],[PREV. CLOSE]])/StockData[[#This Row],[PREV. CLOSE]],0)</f>
        <v>-1.0085030650583283E-2</v>
      </c>
      <c r="Y3205" t="str">
        <f>IF(StockData[[#This Row],[Daily Return %]]&gt;0,"Gain",IF(StockData[[#This Row],[Daily Return %]]&lt;0,"Loss","No Change"))</f>
        <v>Loss</v>
      </c>
    </row>
    <row r="3206" spans="1:25" x14ac:dyDescent="0.3">
      <c r="A3206" s="1">
        <v>45532</v>
      </c>
      <c r="B3206" s="1" t="s">
        <v>3256</v>
      </c>
      <c r="C3206" s="1" t="s">
        <v>186</v>
      </c>
      <c r="D3206">
        <f>MONTH(StockData[[#This Row],[DATE]])</f>
        <v>8</v>
      </c>
      <c r="E3206">
        <v>2024</v>
      </c>
      <c r="F3206" t="s">
        <v>163</v>
      </c>
      <c r="G3206" t="str">
        <f>"Q"&amp;ROUNDUP(StockData[[#This Row],[Month Number]]/3,0)</f>
        <v>Q3</v>
      </c>
      <c r="H3206" s="1" t="s">
        <v>3092</v>
      </c>
      <c r="I3206" s="1" t="s">
        <v>3093</v>
      </c>
      <c r="J3206" t="s">
        <v>30</v>
      </c>
      <c r="K3206">
        <v>500.4</v>
      </c>
      <c r="L3206">
        <v>502.3</v>
      </c>
      <c r="M3206">
        <v>496.5</v>
      </c>
      <c r="N3206">
        <v>500.6</v>
      </c>
      <c r="O3206">
        <v>500.15</v>
      </c>
      <c r="P3206">
        <v>497.3</v>
      </c>
      <c r="Q3206">
        <v>498.8</v>
      </c>
      <c r="R3206">
        <v>7782216</v>
      </c>
      <c r="S3206">
        <v>3881794042.1999998</v>
      </c>
      <c r="T3206">
        <v>128939</v>
      </c>
      <c r="U3206">
        <v>4509402</v>
      </c>
      <c r="V3206">
        <v>57.94</v>
      </c>
      <c r="W3206" s="3">
        <f>StockData[[#This Row],[CLOSE]]-StockData[[#This Row],[PREV. CLOSE]]</f>
        <v>-3.3000000000000114</v>
      </c>
      <c r="X3206" s="2">
        <f>IFERROR((StockData[[#This Row],[CLOSE]]-StockData[[#This Row],[PREV. CLOSE]])/StockData[[#This Row],[PREV. CLOSE]],0)</f>
        <v>-6.5920894926088918E-3</v>
      </c>
      <c r="Y3206" t="str">
        <f>IF(StockData[[#This Row],[Daily Return %]]&gt;0,"Gain",IF(StockData[[#This Row],[Daily Return %]]&lt;0,"Loss","No Change"))</f>
        <v>Loss</v>
      </c>
    </row>
    <row r="3207" spans="1:25" x14ac:dyDescent="0.3">
      <c r="A3207" s="1">
        <v>45533</v>
      </c>
      <c r="B3207" s="1" t="s">
        <v>3257</v>
      </c>
      <c r="C3207" s="1" t="s">
        <v>186</v>
      </c>
      <c r="D3207">
        <f>MONTH(StockData[[#This Row],[DATE]])</f>
        <v>8</v>
      </c>
      <c r="E3207">
        <v>2024</v>
      </c>
      <c r="F3207" t="s">
        <v>163</v>
      </c>
      <c r="G3207" t="str">
        <f>"Q"&amp;ROUNDUP(StockData[[#This Row],[Month Number]]/3,0)</f>
        <v>Q3</v>
      </c>
      <c r="H3207" s="1" t="s">
        <v>3092</v>
      </c>
      <c r="I3207" s="1" t="s">
        <v>3093</v>
      </c>
      <c r="J3207" t="s">
        <v>30</v>
      </c>
      <c r="K3207">
        <v>498</v>
      </c>
      <c r="L3207">
        <v>507.7</v>
      </c>
      <c r="M3207">
        <v>497.35</v>
      </c>
      <c r="N3207">
        <v>497.3</v>
      </c>
      <c r="O3207">
        <v>505</v>
      </c>
      <c r="P3207">
        <v>505.1</v>
      </c>
      <c r="Q3207">
        <v>503.72</v>
      </c>
      <c r="R3207">
        <v>18670632</v>
      </c>
      <c r="S3207">
        <v>9404844586.2000008</v>
      </c>
      <c r="T3207">
        <v>203893</v>
      </c>
      <c r="U3207">
        <v>9291579</v>
      </c>
      <c r="V3207">
        <v>49.77</v>
      </c>
      <c r="W3207" s="3">
        <f>StockData[[#This Row],[CLOSE]]-StockData[[#This Row],[PREV. CLOSE]]</f>
        <v>7.8000000000000114</v>
      </c>
      <c r="X3207" s="2">
        <f>IFERROR((StockData[[#This Row],[CLOSE]]-StockData[[#This Row],[PREV. CLOSE]])/StockData[[#This Row],[PREV. CLOSE]],0)</f>
        <v>1.568469736577521E-2</v>
      </c>
      <c r="Y3207" t="str">
        <f>IF(StockData[[#This Row],[Daily Return %]]&gt;0,"Gain",IF(StockData[[#This Row],[Daily Return %]]&lt;0,"Loss","No Change"))</f>
        <v>Gain</v>
      </c>
    </row>
    <row r="3208" spans="1:25" x14ac:dyDescent="0.3">
      <c r="A3208" s="1">
        <v>45534</v>
      </c>
      <c r="B3208" s="1" t="s">
        <v>3258</v>
      </c>
      <c r="C3208" s="1" t="s">
        <v>186</v>
      </c>
      <c r="D3208">
        <f>MONTH(StockData[[#This Row],[DATE]])</f>
        <v>8</v>
      </c>
      <c r="E3208">
        <v>2024</v>
      </c>
      <c r="F3208" t="s">
        <v>163</v>
      </c>
      <c r="G3208" t="str">
        <f>"Q"&amp;ROUNDUP(StockData[[#This Row],[Month Number]]/3,0)</f>
        <v>Q3</v>
      </c>
      <c r="H3208" s="1" t="s">
        <v>3092</v>
      </c>
      <c r="I3208" s="1" t="s">
        <v>3093</v>
      </c>
      <c r="J3208" t="s">
        <v>30</v>
      </c>
      <c r="K3208">
        <v>501.95</v>
      </c>
      <c r="L3208">
        <v>509.15</v>
      </c>
      <c r="M3208">
        <v>500.2</v>
      </c>
      <c r="N3208">
        <v>505.1</v>
      </c>
      <c r="O3208">
        <v>504</v>
      </c>
      <c r="P3208">
        <v>501.9</v>
      </c>
      <c r="Q3208">
        <v>502.57</v>
      </c>
      <c r="R3208">
        <v>14947670</v>
      </c>
      <c r="S3208">
        <v>7512253452.8000002</v>
      </c>
      <c r="T3208">
        <v>149051</v>
      </c>
      <c r="U3208">
        <v>8432674</v>
      </c>
      <c r="V3208">
        <v>56.41</v>
      </c>
      <c r="W3208" s="3">
        <f>StockData[[#This Row],[CLOSE]]-StockData[[#This Row],[PREV. CLOSE]]</f>
        <v>-3.2000000000000455</v>
      </c>
      <c r="X3208" s="2">
        <f>IFERROR((StockData[[#This Row],[CLOSE]]-StockData[[#This Row],[PREV. CLOSE]])/StockData[[#This Row],[PREV. CLOSE]],0)</f>
        <v>-6.3353791328450712E-3</v>
      </c>
      <c r="Y3208" t="str">
        <f>IF(StockData[[#This Row],[Daily Return %]]&gt;0,"Gain",IF(StockData[[#This Row],[Daily Return %]]&lt;0,"Loss","No Change"))</f>
        <v>Loss</v>
      </c>
    </row>
    <row r="3209" spans="1:25" x14ac:dyDescent="0.3">
      <c r="A3209" s="1">
        <v>45537</v>
      </c>
      <c r="B3209" s="1" t="s">
        <v>3259</v>
      </c>
      <c r="C3209" s="1" t="s">
        <v>208</v>
      </c>
      <c r="D3209">
        <f>MONTH(StockData[[#This Row],[DATE]])</f>
        <v>9</v>
      </c>
      <c r="E3209">
        <v>2024</v>
      </c>
      <c r="F3209" t="s">
        <v>163</v>
      </c>
      <c r="G3209" t="str">
        <f>"Q"&amp;ROUNDUP(StockData[[#This Row],[Month Number]]/3,0)</f>
        <v>Q3</v>
      </c>
      <c r="H3209" s="1" t="s">
        <v>3092</v>
      </c>
      <c r="I3209" s="1" t="s">
        <v>3093</v>
      </c>
      <c r="J3209" t="s">
        <v>30</v>
      </c>
      <c r="K3209">
        <v>504</v>
      </c>
      <c r="L3209">
        <v>512.9</v>
      </c>
      <c r="M3209">
        <v>503.3</v>
      </c>
      <c r="N3209">
        <v>501.9</v>
      </c>
      <c r="O3209">
        <v>509.85</v>
      </c>
      <c r="P3209">
        <v>510.05</v>
      </c>
      <c r="Q3209">
        <v>509.98</v>
      </c>
      <c r="R3209">
        <v>15885469</v>
      </c>
      <c r="S3209">
        <v>8101252606.1499996</v>
      </c>
      <c r="T3209">
        <v>215525</v>
      </c>
      <c r="U3209">
        <v>7674892</v>
      </c>
      <c r="V3209">
        <v>48.31</v>
      </c>
      <c r="W3209" s="3">
        <f>StockData[[#This Row],[CLOSE]]-StockData[[#This Row],[PREV. CLOSE]]</f>
        <v>8.1500000000000341</v>
      </c>
      <c r="X3209" s="2">
        <f>IFERROR((StockData[[#This Row],[CLOSE]]-StockData[[#This Row],[PREV. CLOSE]])/StockData[[#This Row],[PREV. CLOSE]],0)</f>
        <v>1.6238294480972373E-2</v>
      </c>
      <c r="Y3209" t="str">
        <f>IF(StockData[[#This Row],[Daily Return %]]&gt;0,"Gain",IF(StockData[[#This Row],[Daily Return %]]&lt;0,"Loss","No Change"))</f>
        <v>Gain</v>
      </c>
    </row>
    <row r="3210" spans="1:25" x14ac:dyDescent="0.3">
      <c r="A3210" s="1">
        <v>45538</v>
      </c>
      <c r="B3210" s="1" t="s">
        <v>3260</v>
      </c>
      <c r="C3210" s="1" t="s">
        <v>208</v>
      </c>
      <c r="D3210">
        <f>MONTH(StockData[[#This Row],[DATE]])</f>
        <v>9</v>
      </c>
      <c r="E3210">
        <v>2024</v>
      </c>
      <c r="F3210" t="s">
        <v>163</v>
      </c>
      <c r="G3210" t="str">
        <f>"Q"&amp;ROUNDUP(StockData[[#This Row],[Month Number]]/3,0)</f>
        <v>Q3</v>
      </c>
      <c r="H3210" s="1" t="s">
        <v>3092</v>
      </c>
      <c r="I3210" s="1" t="s">
        <v>3093</v>
      </c>
      <c r="J3210" t="s">
        <v>30</v>
      </c>
      <c r="K3210">
        <v>510.05</v>
      </c>
      <c r="L3210">
        <v>515.95000000000005</v>
      </c>
      <c r="M3210">
        <v>507.9</v>
      </c>
      <c r="N3210">
        <v>510.05</v>
      </c>
      <c r="O3210">
        <v>508.6</v>
      </c>
      <c r="P3210">
        <v>509.4</v>
      </c>
      <c r="Q3210">
        <v>512.57000000000005</v>
      </c>
      <c r="R3210">
        <v>12018677</v>
      </c>
      <c r="S3210">
        <v>6160357721.8999996</v>
      </c>
      <c r="T3210">
        <v>186272</v>
      </c>
      <c r="U3210">
        <v>5505501</v>
      </c>
      <c r="V3210">
        <v>45.81</v>
      </c>
      <c r="W3210" s="3">
        <f>StockData[[#This Row],[CLOSE]]-StockData[[#This Row],[PREV. CLOSE]]</f>
        <v>-0.65000000000003411</v>
      </c>
      <c r="X3210" s="2">
        <f>IFERROR((StockData[[#This Row],[CLOSE]]-StockData[[#This Row],[PREV. CLOSE]])/StockData[[#This Row],[PREV. CLOSE]],0)</f>
        <v>-1.2743848642290639E-3</v>
      </c>
      <c r="Y3210" t="str">
        <f>IF(StockData[[#This Row],[Daily Return %]]&gt;0,"Gain",IF(StockData[[#This Row],[Daily Return %]]&lt;0,"Loss","No Change"))</f>
        <v>Loss</v>
      </c>
    </row>
    <row r="3211" spans="1:25" x14ac:dyDescent="0.3">
      <c r="A3211" s="1">
        <v>45539</v>
      </c>
      <c r="B3211" s="1" t="s">
        <v>3261</v>
      </c>
      <c r="C3211" s="1" t="s">
        <v>208</v>
      </c>
      <c r="D3211">
        <f>MONTH(StockData[[#This Row],[DATE]])</f>
        <v>9</v>
      </c>
      <c r="E3211">
        <v>2024</v>
      </c>
      <c r="F3211" t="s">
        <v>163</v>
      </c>
      <c r="G3211" t="str">
        <f>"Q"&amp;ROUNDUP(StockData[[#This Row],[Month Number]]/3,0)</f>
        <v>Q3</v>
      </c>
      <c r="H3211" s="1" t="s">
        <v>3092</v>
      </c>
      <c r="I3211" s="1" t="s">
        <v>3093</v>
      </c>
      <c r="J3211" t="s">
        <v>30</v>
      </c>
      <c r="K3211">
        <v>500</v>
      </c>
      <c r="L3211">
        <v>510.05</v>
      </c>
      <c r="M3211">
        <v>499.95</v>
      </c>
      <c r="N3211">
        <v>509.4</v>
      </c>
      <c r="O3211">
        <v>507.45</v>
      </c>
      <c r="P3211">
        <v>506.35</v>
      </c>
      <c r="Q3211">
        <v>506.14</v>
      </c>
      <c r="R3211">
        <v>8414967</v>
      </c>
      <c r="S3211">
        <v>4259122977.75</v>
      </c>
      <c r="T3211">
        <v>144592</v>
      </c>
      <c r="U3211">
        <v>5168191</v>
      </c>
      <c r="V3211">
        <v>61.42</v>
      </c>
      <c r="W3211" s="3">
        <f>StockData[[#This Row],[CLOSE]]-StockData[[#This Row],[PREV. CLOSE]]</f>
        <v>-3.0499999999999545</v>
      </c>
      <c r="X3211" s="2">
        <f>IFERROR((StockData[[#This Row],[CLOSE]]-StockData[[#This Row],[PREV. CLOSE]])/StockData[[#This Row],[PREV. CLOSE]],0)</f>
        <v>-5.987436199450245E-3</v>
      </c>
      <c r="Y3211" t="str">
        <f>IF(StockData[[#This Row],[Daily Return %]]&gt;0,"Gain",IF(StockData[[#This Row],[Daily Return %]]&lt;0,"Loss","No Change"))</f>
        <v>Loss</v>
      </c>
    </row>
    <row r="3212" spans="1:25" x14ac:dyDescent="0.3">
      <c r="A3212" s="1">
        <v>45540</v>
      </c>
      <c r="B3212" s="1" t="s">
        <v>3262</v>
      </c>
      <c r="C3212" s="1" t="s">
        <v>208</v>
      </c>
      <c r="D3212">
        <f>MONTH(StockData[[#This Row],[DATE]])</f>
        <v>9</v>
      </c>
      <c r="E3212">
        <v>2024</v>
      </c>
      <c r="F3212" t="s">
        <v>163</v>
      </c>
      <c r="G3212" t="str">
        <f>"Q"&amp;ROUNDUP(StockData[[#This Row],[Month Number]]/3,0)</f>
        <v>Q3</v>
      </c>
      <c r="H3212" s="1" t="s">
        <v>3092</v>
      </c>
      <c r="I3212" s="1" t="s">
        <v>3093</v>
      </c>
      <c r="J3212" t="s">
        <v>30</v>
      </c>
      <c r="K3212">
        <v>508.35</v>
      </c>
      <c r="L3212">
        <v>511.9</v>
      </c>
      <c r="M3212">
        <v>507.05</v>
      </c>
      <c r="N3212">
        <v>506.35</v>
      </c>
      <c r="O3212">
        <v>511.25</v>
      </c>
      <c r="P3212">
        <v>511.2</v>
      </c>
      <c r="Q3212">
        <v>510.32</v>
      </c>
      <c r="R3212">
        <v>10898888</v>
      </c>
      <c r="S3212">
        <v>5561902271.3000002</v>
      </c>
      <c r="T3212">
        <v>137332</v>
      </c>
      <c r="U3212">
        <v>7084173</v>
      </c>
      <c r="V3212">
        <v>65</v>
      </c>
      <c r="W3212" s="3">
        <f>StockData[[#This Row],[CLOSE]]-StockData[[#This Row],[PREV. CLOSE]]</f>
        <v>4.8499999999999659</v>
      </c>
      <c r="X3212" s="2">
        <f>IFERROR((StockData[[#This Row],[CLOSE]]-StockData[[#This Row],[PREV. CLOSE]])/StockData[[#This Row],[PREV. CLOSE]],0)</f>
        <v>9.5783548928606022E-3</v>
      </c>
      <c r="Y3212" t="str">
        <f>IF(StockData[[#This Row],[Daily Return %]]&gt;0,"Gain",IF(StockData[[#This Row],[Daily Return %]]&lt;0,"Loss","No Change"))</f>
        <v>Gain</v>
      </c>
    </row>
    <row r="3213" spans="1:25" x14ac:dyDescent="0.3">
      <c r="A3213" s="1">
        <v>45541</v>
      </c>
      <c r="B3213" s="1" t="s">
        <v>3263</v>
      </c>
      <c r="C3213" s="1" t="s">
        <v>208</v>
      </c>
      <c r="D3213">
        <f>MONTH(StockData[[#This Row],[DATE]])</f>
        <v>9</v>
      </c>
      <c r="E3213">
        <v>2024</v>
      </c>
      <c r="F3213" t="s">
        <v>163</v>
      </c>
      <c r="G3213" t="str">
        <f>"Q"&amp;ROUNDUP(StockData[[#This Row],[Month Number]]/3,0)</f>
        <v>Q3</v>
      </c>
      <c r="H3213" s="1" t="s">
        <v>3092</v>
      </c>
      <c r="I3213" s="1" t="s">
        <v>3093</v>
      </c>
      <c r="J3213" t="s">
        <v>30</v>
      </c>
      <c r="K3213">
        <v>512</v>
      </c>
      <c r="L3213">
        <v>512</v>
      </c>
      <c r="M3213">
        <v>497.15</v>
      </c>
      <c r="N3213">
        <v>511.2</v>
      </c>
      <c r="O3213">
        <v>502.45</v>
      </c>
      <c r="P3213">
        <v>501.7</v>
      </c>
      <c r="Q3213">
        <v>502.2</v>
      </c>
      <c r="R3213">
        <v>13716752</v>
      </c>
      <c r="S3213">
        <v>6888530757.3000002</v>
      </c>
      <c r="T3213">
        <v>226806</v>
      </c>
      <c r="U3213">
        <v>7150955</v>
      </c>
      <c r="V3213">
        <v>52.13</v>
      </c>
      <c r="W3213" s="3">
        <f>StockData[[#This Row],[CLOSE]]-StockData[[#This Row],[PREV. CLOSE]]</f>
        <v>-9.5</v>
      </c>
      <c r="X3213" s="2">
        <f>IFERROR((StockData[[#This Row],[CLOSE]]-StockData[[#This Row],[PREV. CLOSE]])/StockData[[#This Row],[PREV. CLOSE]],0)</f>
        <v>-1.8583724569640064E-2</v>
      </c>
      <c r="Y3213" t="str">
        <f>IF(StockData[[#This Row],[Daily Return %]]&gt;0,"Gain",IF(StockData[[#This Row],[Daily Return %]]&lt;0,"Loss","No Change"))</f>
        <v>Loss</v>
      </c>
    </row>
    <row r="3214" spans="1:25" x14ac:dyDescent="0.3">
      <c r="A3214" s="1">
        <v>45544</v>
      </c>
      <c r="B3214" s="1" t="s">
        <v>3264</v>
      </c>
      <c r="C3214" s="1" t="s">
        <v>208</v>
      </c>
      <c r="D3214">
        <f>MONTH(StockData[[#This Row],[DATE]])</f>
        <v>9</v>
      </c>
      <c r="E3214">
        <v>2024</v>
      </c>
      <c r="F3214" t="s">
        <v>163</v>
      </c>
      <c r="G3214" t="str">
        <f>"Q"&amp;ROUNDUP(StockData[[#This Row],[Month Number]]/3,0)</f>
        <v>Q3</v>
      </c>
      <c r="H3214" s="1" t="s">
        <v>3092</v>
      </c>
      <c r="I3214" s="1" t="s">
        <v>3093</v>
      </c>
      <c r="J3214" t="s">
        <v>30</v>
      </c>
      <c r="K3214">
        <v>502</v>
      </c>
      <c r="L3214">
        <v>512.65</v>
      </c>
      <c r="M3214">
        <v>500.35</v>
      </c>
      <c r="N3214">
        <v>501.7</v>
      </c>
      <c r="O3214">
        <v>511.5</v>
      </c>
      <c r="P3214">
        <v>511.75</v>
      </c>
      <c r="Q3214">
        <v>509.47</v>
      </c>
      <c r="R3214">
        <v>13736044</v>
      </c>
      <c r="S3214">
        <v>6998044346.5</v>
      </c>
      <c r="T3214">
        <v>191706</v>
      </c>
      <c r="U3214">
        <v>8206080</v>
      </c>
      <c r="V3214">
        <v>59.74</v>
      </c>
      <c r="W3214" s="3">
        <f>StockData[[#This Row],[CLOSE]]-StockData[[#This Row],[PREV. CLOSE]]</f>
        <v>10.050000000000011</v>
      </c>
      <c r="X3214" s="2">
        <f>IFERROR((StockData[[#This Row],[CLOSE]]-StockData[[#This Row],[PREV. CLOSE]])/StockData[[#This Row],[PREV. CLOSE]],0)</f>
        <v>2.0031891568666558E-2</v>
      </c>
      <c r="Y3214" t="str">
        <f>IF(StockData[[#This Row],[Daily Return %]]&gt;0,"Gain",IF(StockData[[#This Row],[Daily Return %]]&lt;0,"Loss","No Change"))</f>
        <v>Gain</v>
      </c>
    </row>
    <row r="3215" spans="1:25" x14ac:dyDescent="0.3">
      <c r="A3215" s="1">
        <v>45545</v>
      </c>
      <c r="B3215" s="1" t="s">
        <v>3265</v>
      </c>
      <c r="C3215" s="1" t="s">
        <v>208</v>
      </c>
      <c r="D3215">
        <f>MONTH(StockData[[#This Row],[DATE]])</f>
        <v>9</v>
      </c>
      <c r="E3215">
        <v>2024</v>
      </c>
      <c r="F3215" t="s">
        <v>163</v>
      </c>
      <c r="G3215" t="str">
        <f>"Q"&amp;ROUNDUP(StockData[[#This Row],[Month Number]]/3,0)</f>
        <v>Q3</v>
      </c>
      <c r="H3215" s="1" t="s">
        <v>3092</v>
      </c>
      <c r="I3215" s="1" t="s">
        <v>3093</v>
      </c>
      <c r="J3215" t="s">
        <v>30</v>
      </c>
      <c r="K3215">
        <v>511.9</v>
      </c>
      <c r="L3215">
        <v>515</v>
      </c>
      <c r="M3215">
        <v>508.75</v>
      </c>
      <c r="N3215">
        <v>511.75</v>
      </c>
      <c r="O3215">
        <v>512.9</v>
      </c>
      <c r="P3215">
        <v>513.6</v>
      </c>
      <c r="Q3215">
        <v>512.86</v>
      </c>
      <c r="R3215">
        <v>10911995</v>
      </c>
      <c r="S3215">
        <v>5596326541.1999998</v>
      </c>
      <c r="T3215">
        <v>173370</v>
      </c>
      <c r="U3215">
        <v>7163535</v>
      </c>
      <c r="V3215">
        <v>65.650000000000006</v>
      </c>
      <c r="W3215" s="3">
        <f>StockData[[#This Row],[CLOSE]]-StockData[[#This Row],[PREV. CLOSE]]</f>
        <v>1.8500000000000227</v>
      </c>
      <c r="X3215" s="2">
        <f>IFERROR((StockData[[#This Row],[CLOSE]]-StockData[[#This Row],[PREV. CLOSE]])/StockData[[#This Row],[PREV. CLOSE]],0)</f>
        <v>3.6150464093796242E-3</v>
      </c>
      <c r="Y3215" t="str">
        <f>IF(StockData[[#This Row],[Daily Return %]]&gt;0,"Gain",IF(StockData[[#This Row],[Daily Return %]]&lt;0,"Loss","No Change"))</f>
        <v>Gain</v>
      </c>
    </row>
    <row r="3216" spans="1:25" x14ac:dyDescent="0.3">
      <c r="A3216" s="1">
        <v>45546</v>
      </c>
      <c r="B3216" s="1" t="s">
        <v>3266</v>
      </c>
      <c r="C3216" s="1" t="s">
        <v>208</v>
      </c>
      <c r="D3216">
        <f>MONTH(StockData[[#This Row],[DATE]])</f>
        <v>9</v>
      </c>
      <c r="E3216">
        <v>2024</v>
      </c>
      <c r="F3216" t="s">
        <v>163</v>
      </c>
      <c r="G3216" t="str">
        <f>"Q"&amp;ROUNDUP(StockData[[#This Row],[Month Number]]/3,0)</f>
        <v>Q3</v>
      </c>
      <c r="H3216" s="1" t="s">
        <v>3092</v>
      </c>
      <c r="I3216" s="1" t="s">
        <v>3093</v>
      </c>
      <c r="J3216" t="s">
        <v>30</v>
      </c>
      <c r="K3216">
        <v>513</v>
      </c>
      <c r="L3216">
        <v>519.5</v>
      </c>
      <c r="M3216">
        <v>511.95</v>
      </c>
      <c r="N3216">
        <v>513.6</v>
      </c>
      <c r="O3216">
        <v>513.1</v>
      </c>
      <c r="P3216">
        <v>514.35</v>
      </c>
      <c r="Q3216">
        <v>516.48</v>
      </c>
      <c r="R3216">
        <v>14922832</v>
      </c>
      <c r="S3216">
        <v>7707278241.5</v>
      </c>
      <c r="T3216">
        <v>258825</v>
      </c>
      <c r="U3216">
        <v>8686733</v>
      </c>
      <c r="V3216">
        <v>58.21</v>
      </c>
      <c r="W3216" s="3">
        <f>StockData[[#This Row],[CLOSE]]-StockData[[#This Row],[PREV. CLOSE]]</f>
        <v>0.75</v>
      </c>
      <c r="X3216" s="2">
        <f>IFERROR((StockData[[#This Row],[CLOSE]]-StockData[[#This Row],[PREV. CLOSE]])/StockData[[#This Row],[PREV. CLOSE]],0)</f>
        <v>1.4602803738317756E-3</v>
      </c>
      <c r="Y3216" t="str">
        <f>IF(StockData[[#This Row],[Daily Return %]]&gt;0,"Gain",IF(StockData[[#This Row],[Daily Return %]]&lt;0,"Loss","No Change"))</f>
        <v>Gain</v>
      </c>
    </row>
    <row r="3217" spans="1:25" x14ac:dyDescent="0.3">
      <c r="A3217" s="1">
        <v>45547</v>
      </c>
      <c r="B3217" s="1" t="s">
        <v>3267</v>
      </c>
      <c r="C3217" s="1" t="s">
        <v>208</v>
      </c>
      <c r="D3217">
        <f>MONTH(StockData[[#This Row],[DATE]])</f>
        <v>9</v>
      </c>
      <c r="E3217">
        <v>2024</v>
      </c>
      <c r="F3217" t="s">
        <v>163</v>
      </c>
      <c r="G3217" t="str">
        <f>"Q"&amp;ROUNDUP(StockData[[#This Row],[Month Number]]/3,0)</f>
        <v>Q3</v>
      </c>
      <c r="H3217" s="1" t="s">
        <v>3092</v>
      </c>
      <c r="I3217" s="1" t="s">
        <v>3093</v>
      </c>
      <c r="J3217" t="s">
        <v>30</v>
      </c>
      <c r="K3217">
        <v>515.1</v>
      </c>
      <c r="L3217">
        <v>520.5</v>
      </c>
      <c r="M3217">
        <v>508.55</v>
      </c>
      <c r="N3217">
        <v>514.35</v>
      </c>
      <c r="O3217">
        <v>518.04999999999995</v>
      </c>
      <c r="P3217">
        <v>519.5</v>
      </c>
      <c r="Q3217">
        <v>515.6</v>
      </c>
      <c r="R3217">
        <v>18377550</v>
      </c>
      <c r="S3217">
        <v>9475461095.8999996</v>
      </c>
      <c r="T3217">
        <v>208255</v>
      </c>
      <c r="U3217">
        <v>9331674</v>
      </c>
      <c r="V3217">
        <v>50.78</v>
      </c>
      <c r="W3217" s="3">
        <f>StockData[[#This Row],[CLOSE]]-StockData[[#This Row],[PREV. CLOSE]]</f>
        <v>5.1499999999999773</v>
      </c>
      <c r="X3217" s="2">
        <f>IFERROR((StockData[[#This Row],[CLOSE]]-StockData[[#This Row],[PREV. CLOSE]])/StockData[[#This Row],[PREV. CLOSE]],0)</f>
        <v>1.0012637309225192E-2</v>
      </c>
      <c r="Y3217" t="str">
        <f>IF(StockData[[#This Row],[Daily Return %]]&gt;0,"Gain",IF(StockData[[#This Row],[Daily Return %]]&lt;0,"Loss","No Change"))</f>
        <v>Gain</v>
      </c>
    </row>
    <row r="3218" spans="1:25" x14ac:dyDescent="0.3">
      <c r="A3218" s="1">
        <v>45548</v>
      </c>
      <c r="B3218" s="1" t="s">
        <v>3268</v>
      </c>
      <c r="C3218" s="1" t="s">
        <v>208</v>
      </c>
      <c r="D3218">
        <f>MONTH(StockData[[#This Row],[DATE]])</f>
        <v>9</v>
      </c>
      <c r="E3218">
        <v>2024</v>
      </c>
      <c r="F3218" t="s">
        <v>163</v>
      </c>
      <c r="G3218" t="str">
        <f>"Q"&amp;ROUNDUP(StockData[[#This Row],[Month Number]]/3,0)</f>
        <v>Q3</v>
      </c>
      <c r="H3218" s="1" t="s">
        <v>3092</v>
      </c>
      <c r="I3218" s="1" t="s">
        <v>3093</v>
      </c>
      <c r="J3218" t="s">
        <v>30</v>
      </c>
      <c r="K3218">
        <v>519.5</v>
      </c>
      <c r="L3218">
        <v>520</v>
      </c>
      <c r="M3218">
        <v>512</v>
      </c>
      <c r="N3218">
        <v>519.5</v>
      </c>
      <c r="O3218">
        <v>513.65</v>
      </c>
      <c r="P3218">
        <v>513.85</v>
      </c>
      <c r="Q3218">
        <v>513.80999999999995</v>
      </c>
      <c r="R3218">
        <v>8825193</v>
      </c>
      <c r="S3218">
        <v>4534484027.0500002</v>
      </c>
      <c r="T3218">
        <v>139096</v>
      </c>
      <c r="U3218">
        <v>4613000</v>
      </c>
      <c r="V3218">
        <v>52.27</v>
      </c>
      <c r="W3218" s="3">
        <f>StockData[[#This Row],[CLOSE]]-StockData[[#This Row],[PREV. CLOSE]]</f>
        <v>-5.6499999999999773</v>
      </c>
      <c r="X3218" s="2">
        <f>IFERROR((StockData[[#This Row],[CLOSE]]-StockData[[#This Row],[PREV. CLOSE]])/StockData[[#This Row],[PREV. CLOSE]],0)</f>
        <v>-1.0875842155919109E-2</v>
      </c>
      <c r="Y3218" t="str">
        <f>IF(StockData[[#This Row],[Daily Return %]]&gt;0,"Gain",IF(StockData[[#This Row],[Daily Return %]]&lt;0,"Loss","No Change"))</f>
        <v>Loss</v>
      </c>
    </row>
    <row r="3219" spans="1:25" x14ac:dyDescent="0.3">
      <c r="A3219" s="1">
        <v>45551</v>
      </c>
      <c r="B3219" s="1" t="s">
        <v>3269</v>
      </c>
      <c r="C3219" s="1" t="s">
        <v>208</v>
      </c>
      <c r="D3219">
        <f>MONTH(StockData[[#This Row],[DATE]])</f>
        <v>9</v>
      </c>
      <c r="E3219">
        <v>2024</v>
      </c>
      <c r="F3219" t="s">
        <v>163</v>
      </c>
      <c r="G3219" t="str">
        <f>"Q"&amp;ROUNDUP(StockData[[#This Row],[Month Number]]/3,0)</f>
        <v>Q3</v>
      </c>
      <c r="H3219" s="1" t="s">
        <v>3092</v>
      </c>
      <c r="I3219" s="1" t="s">
        <v>3093</v>
      </c>
      <c r="J3219" t="s">
        <v>30</v>
      </c>
      <c r="K3219">
        <v>515.9</v>
      </c>
      <c r="L3219">
        <v>517</v>
      </c>
      <c r="M3219">
        <v>509.7</v>
      </c>
      <c r="N3219">
        <v>513.85</v>
      </c>
      <c r="O3219">
        <v>509.95</v>
      </c>
      <c r="P3219">
        <v>511.1</v>
      </c>
      <c r="Q3219">
        <v>513.15</v>
      </c>
      <c r="R3219">
        <v>7531604</v>
      </c>
      <c r="S3219">
        <v>3864831357.3000002</v>
      </c>
      <c r="T3219">
        <v>80552</v>
      </c>
      <c r="U3219">
        <v>5041075</v>
      </c>
      <c r="V3219">
        <v>66.930000000000007</v>
      </c>
      <c r="W3219" s="3">
        <f>StockData[[#This Row],[CLOSE]]-StockData[[#This Row],[PREV. CLOSE]]</f>
        <v>-2.75</v>
      </c>
      <c r="X3219" s="2">
        <f>IFERROR((StockData[[#This Row],[CLOSE]]-StockData[[#This Row],[PREV. CLOSE]])/StockData[[#This Row],[PREV. CLOSE]],0)</f>
        <v>-5.3517563491291232E-3</v>
      </c>
      <c r="Y3219" t="str">
        <f>IF(StockData[[#This Row],[Daily Return %]]&gt;0,"Gain",IF(StockData[[#This Row],[Daily Return %]]&lt;0,"Loss","No Change"))</f>
        <v>Loss</v>
      </c>
    </row>
    <row r="3220" spans="1:25" x14ac:dyDescent="0.3">
      <c r="A3220" s="1">
        <v>45552</v>
      </c>
      <c r="B3220" s="1" t="s">
        <v>3270</v>
      </c>
      <c r="C3220" s="1" t="s">
        <v>208</v>
      </c>
      <c r="D3220">
        <f>MONTH(StockData[[#This Row],[DATE]])</f>
        <v>9</v>
      </c>
      <c r="E3220">
        <v>2024</v>
      </c>
      <c r="F3220" t="s">
        <v>163</v>
      </c>
      <c r="G3220" t="str">
        <f>"Q"&amp;ROUNDUP(StockData[[#This Row],[Month Number]]/3,0)</f>
        <v>Q3</v>
      </c>
      <c r="H3220" s="1" t="s">
        <v>3092</v>
      </c>
      <c r="I3220" s="1" t="s">
        <v>3093</v>
      </c>
      <c r="J3220" t="s">
        <v>30</v>
      </c>
      <c r="K3220">
        <v>511.05</v>
      </c>
      <c r="L3220">
        <v>513.54999999999995</v>
      </c>
      <c r="M3220">
        <v>506.25</v>
      </c>
      <c r="N3220">
        <v>511.1</v>
      </c>
      <c r="O3220">
        <v>508.25</v>
      </c>
      <c r="P3220">
        <v>507.75</v>
      </c>
      <c r="Q3220">
        <v>508.55</v>
      </c>
      <c r="R3220">
        <v>10486015</v>
      </c>
      <c r="S3220">
        <v>5332681431.4499998</v>
      </c>
      <c r="T3220">
        <v>113046</v>
      </c>
      <c r="U3220">
        <v>7052257</v>
      </c>
      <c r="V3220">
        <v>67.25</v>
      </c>
      <c r="W3220" s="3">
        <f>StockData[[#This Row],[CLOSE]]-StockData[[#This Row],[PREV. CLOSE]]</f>
        <v>-3.3500000000000227</v>
      </c>
      <c r="X3220" s="2">
        <f>IFERROR((StockData[[#This Row],[CLOSE]]-StockData[[#This Row],[PREV. CLOSE]])/StockData[[#This Row],[PREV. CLOSE]],0)</f>
        <v>-6.5544903150068926E-3</v>
      </c>
      <c r="Y3220" t="str">
        <f>IF(StockData[[#This Row],[Daily Return %]]&gt;0,"Gain",IF(StockData[[#This Row],[Daily Return %]]&lt;0,"Loss","No Change"))</f>
        <v>Loss</v>
      </c>
    </row>
    <row r="3221" spans="1:25" x14ac:dyDescent="0.3">
      <c r="A3221" s="1">
        <v>45553</v>
      </c>
      <c r="B3221" s="1" t="s">
        <v>3271</v>
      </c>
      <c r="C3221" s="1" t="s">
        <v>208</v>
      </c>
      <c r="D3221">
        <f>MONTH(StockData[[#This Row],[DATE]])</f>
        <v>9</v>
      </c>
      <c r="E3221">
        <v>2024</v>
      </c>
      <c r="F3221" t="s">
        <v>163</v>
      </c>
      <c r="G3221" t="str">
        <f>"Q"&amp;ROUNDUP(StockData[[#This Row],[Month Number]]/3,0)</f>
        <v>Q3</v>
      </c>
      <c r="H3221" s="1" t="s">
        <v>3092</v>
      </c>
      <c r="I3221" s="1" t="s">
        <v>3093</v>
      </c>
      <c r="J3221" t="s">
        <v>30</v>
      </c>
      <c r="K3221">
        <v>507.85</v>
      </c>
      <c r="L3221">
        <v>512.4</v>
      </c>
      <c r="M3221">
        <v>505.1</v>
      </c>
      <c r="N3221">
        <v>507.75</v>
      </c>
      <c r="O3221">
        <v>506.75</v>
      </c>
      <c r="P3221">
        <v>507.35</v>
      </c>
      <c r="Q3221">
        <v>509.15</v>
      </c>
      <c r="R3221">
        <v>5429619</v>
      </c>
      <c r="S3221">
        <v>2764506352.0999999</v>
      </c>
      <c r="T3221">
        <v>98908</v>
      </c>
      <c r="U3221">
        <v>2361842</v>
      </c>
      <c r="V3221">
        <v>43.5</v>
      </c>
      <c r="W3221" s="3">
        <f>StockData[[#This Row],[CLOSE]]-StockData[[#This Row],[PREV. CLOSE]]</f>
        <v>-0.39999999999997726</v>
      </c>
      <c r="X3221" s="2">
        <f>IFERROR((StockData[[#This Row],[CLOSE]]-StockData[[#This Row],[PREV. CLOSE]])/StockData[[#This Row],[PREV. CLOSE]],0)</f>
        <v>-7.8778926637120092E-4</v>
      </c>
      <c r="Y3221" t="str">
        <f>IF(StockData[[#This Row],[Daily Return %]]&gt;0,"Gain",IF(StockData[[#This Row],[Daily Return %]]&lt;0,"Loss","No Change"))</f>
        <v>Loss</v>
      </c>
    </row>
    <row r="3222" spans="1:25" x14ac:dyDescent="0.3">
      <c r="A3222" s="1">
        <v>45554</v>
      </c>
      <c r="B3222" s="1" t="s">
        <v>3272</v>
      </c>
      <c r="C3222" s="1" t="s">
        <v>208</v>
      </c>
      <c r="D3222">
        <f>MONTH(StockData[[#This Row],[DATE]])</f>
        <v>9</v>
      </c>
      <c r="E3222">
        <v>2024</v>
      </c>
      <c r="F3222" t="s">
        <v>163</v>
      </c>
      <c r="G3222" t="str">
        <f>"Q"&amp;ROUNDUP(StockData[[#This Row],[Month Number]]/3,0)</f>
        <v>Q3</v>
      </c>
      <c r="H3222" s="1" t="s">
        <v>3092</v>
      </c>
      <c r="I3222" s="1" t="s">
        <v>3093</v>
      </c>
      <c r="J3222" t="s">
        <v>30</v>
      </c>
      <c r="K3222">
        <v>510</v>
      </c>
      <c r="L3222">
        <v>514.79999999999995</v>
      </c>
      <c r="M3222">
        <v>507.5</v>
      </c>
      <c r="N3222">
        <v>507.35</v>
      </c>
      <c r="O3222">
        <v>508.6</v>
      </c>
      <c r="P3222">
        <v>508.25</v>
      </c>
      <c r="Q3222">
        <v>510.59</v>
      </c>
      <c r="R3222">
        <v>13925311</v>
      </c>
      <c r="S3222">
        <v>7110066899.1000004</v>
      </c>
      <c r="T3222">
        <v>226927</v>
      </c>
      <c r="U3222">
        <v>7111636</v>
      </c>
      <c r="V3222">
        <v>51.07</v>
      </c>
      <c r="W3222" s="3">
        <f>StockData[[#This Row],[CLOSE]]-StockData[[#This Row],[PREV. CLOSE]]</f>
        <v>0.89999999999997726</v>
      </c>
      <c r="X3222" s="2">
        <f>IFERROR((StockData[[#This Row],[CLOSE]]-StockData[[#This Row],[PREV. CLOSE]])/StockData[[#This Row],[PREV. CLOSE]],0)</f>
        <v>1.7739233270917063E-3</v>
      </c>
      <c r="Y3222" t="str">
        <f>IF(StockData[[#This Row],[Daily Return %]]&gt;0,"Gain",IF(StockData[[#This Row],[Daily Return %]]&lt;0,"Loss","No Change"))</f>
        <v>Gain</v>
      </c>
    </row>
    <row r="3223" spans="1:25" x14ac:dyDescent="0.3">
      <c r="A3223" s="1">
        <v>45555</v>
      </c>
      <c r="B3223" s="1" t="s">
        <v>3273</v>
      </c>
      <c r="C3223" s="1" t="s">
        <v>208</v>
      </c>
      <c r="D3223">
        <f>MONTH(StockData[[#This Row],[DATE]])</f>
        <v>9</v>
      </c>
      <c r="E3223">
        <v>2024</v>
      </c>
      <c r="F3223" t="s">
        <v>163</v>
      </c>
      <c r="G3223" t="str">
        <f>"Q"&amp;ROUNDUP(StockData[[#This Row],[Month Number]]/3,0)</f>
        <v>Q3</v>
      </c>
      <c r="H3223" s="1" t="s">
        <v>3092</v>
      </c>
      <c r="I3223" s="1" t="s">
        <v>3093</v>
      </c>
      <c r="J3223" t="s">
        <v>30</v>
      </c>
      <c r="K3223">
        <v>512</v>
      </c>
      <c r="L3223">
        <v>517.35</v>
      </c>
      <c r="M3223">
        <v>508</v>
      </c>
      <c r="N3223">
        <v>508.25</v>
      </c>
      <c r="O3223">
        <v>514.15</v>
      </c>
      <c r="P3223">
        <v>514.4</v>
      </c>
      <c r="Q3223">
        <v>513.97</v>
      </c>
      <c r="R3223">
        <v>23808194</v>
      </c>
      <c r="S3223">
        <v>12236758568.15</v>
      </c>
      <c r="T3223">
        <v>231527</v>
      </c>
      <c r="U3223">
        <v>10642170</v>
      </c>
      <c r="V3223">
        <v>44.7</v>
      </c>
      <c r="W3223" s="3">
        <f>StockData[[#This Row],[CLOSE]]-StockData[[#This Row],[PREV. CLOSE]]</f>
        <v>6.1499999999999773</v>
      </c>
      <c r="X3223" s="2">
        <f>IFERROR((StockData[[#This Row],[CLOSE]]-StockData[[#This Row],[PREV. CLOSE]])/StockData[[#This Row],[PREV. CLOSE]],0)</f>
        <v>1.2100344318740732E-2</v>
      </c>
      <c r="Y3223" t="str">
        <f>IF(StockData[[#This Row],[Daily Return %]]&gt;0,"Gain",IF(StockData[[#This Row],[Daily Return %]]&lt;0,"Loss","No Change"))</f>
        <v>Gain</v>
      </c>
    </row>
    <row r="3224" spans="1:25" x14ac:dyDescent="0.3">
      <c r="A3224" s="1">
        <v>45558</v>
      </c>
      <c r="B3224" s="1" t="s">
        <v>3274</v>
      </c>
      <c r="C3224" s="1" t="s">
        <v>208</v>
      </c>
      <c r="D3224">
        <f>MONTH(StockData[[#This Row],[DATE]])</f>
        <v>9</v>
      </c>
      <c r="E3224">
        <v>2024</v>
      </c>
      <c r="F3224" t="s">
        <v>163</v>
      </c>
      <c r="G3224" t="str">
        <f>"Q"&amp;ROUNDUP(StockData[[#This Row],[Month Number]]/3,0)</f>
        <v>Q3</v>
      </c>
      <c r="H3224" s="1" t="s">
        <v>3092</v>
      </c>
      <c r="I3224" s="1" t="s">
        <v>3093</v>
      </c>
      <c r="J3224" t="s">
        <v>30</v>
      </c>
      <c r="K3224">
        <v>515.45000000000005</v>
      </c>
      <c r="L3224">
        <v>519.45000000000005</v>
      </c>
      <c r="M3224">
        <v>513.6</v>
      </c>
      <c r="N3224">
        <v>514.4</v>
      </c>
      <c r="O3224">
        <v>516.75</v>
      </c>
      <c r="P3224">
        <v>516.95000000000005</v>
      </c>
      <c r="Q3224">
        <v>516.88</v>
      </c>
      <c r="R3224">
        <v>7804918</v>
      </c>
      <c r="S3224">
        <v>4034241784</v>
      </c>
      <c r="T3224">
        <v>130984</v>
      </c>
      <c r="U3224">
        <v>4667236</v>
      </c>
      <c r="V3224">
        <v>59.8</v>
      </c>
      <c r="W3224" s="3">
        <f>StockData[[#This Row],[CLOSE]]-StockData[[#This Row],[PREV. CLOSE]]</f>
        <v>2.5500000000000682</v>
      </c>
      <c r="X3224" s="2">
        <f>IFERROR((StockData[[#This Row],[CLOSE]]-StockData[[#This Row],[PREV. CLOSE]])/StockData[[#This Row],[PREV. CLOSE]],0)</f>
        <v>4.9572317262831806E-3</v>
      </c>
      <c r="Y3224" t="str">
        <f>IF(StockData[[#This Row],[Daily Return %]]&gt;0,"Gain",IF(StockData[[#This Row],[Daily Return %]]&lt;0,"Loss","No Change"))</f>
        <v>Gain</v>
      </c>
    </row>
    <row r="3225" spans="1:25" x14ac:dyDescent="0.3">
      <c r="A3225" s="1">
        <v>45559</v>
      </c>
      <c r="B3225" s="1" t="s">
        <v>3275</v>
      </c>
      <c r="C3225" s="1" t="s">
        <v>208</v>
      </c>
      <c r="D3225">
        <f>MONTH(StockData[[#This Row],[DATE]])</f>
        <v>9</v>
      </c>
      <c r="E3225">
        <v>2024</v>
      </c>
      <c r="F3225" t="s">
        <v>163</v>
      </c>
      <c r="G3225" t="str">
        <f>"Q"&amp;ROUNDUP(StockData[[#This Row],[Month Number]]/3,0)</f>
        <v>Q3</v>
      </c>
      <c r="H3225" s="1" t="s">
        <v>3092</v>
      </c>
      <c r="I3225" s="1" t="s">
        <v>3093</v>
      </c>
      <c r="J3225" t="s">
        <v>30</v>
      </c>
      <c r="K3225">
        <v>517</v>
      </c>
      <c r="L3225">
        <v>517.79999999999995</v>
      </c>
      <c r="M3225">
        <v>514.15</v>
      </c>
      <c r="N3225">
        <v>516.95000000000005</v>
      </c>
      <c r="O3225">
        <v>515.5</v>
      </c>
      <c r="P3225">
        <v>515.25</v>
      </c>
      <c r="Q3225">
        <v>515.47</v>
      </c>
      <c r="R3225">
        <v>6755320</v>
      </c>
      <c r="S3225">
        <v>3482195547.4000001</v>
      </c>
      <c r="T3225">
        <v>121014</v>
      </c>
      <c r="U3225">
        <v>4651571</v>
      </c>
      <c r="V3225">
        <v>68.86</v>
      </c>
      <c r="W3225" s="3">
        <f>StockData[[#This Row],[CLOSE]]-StockData[[#This Row],[PREV. CLOSE]]</f>
        <v>-1.7000000000000455</v>
      </c>
      <c r="X3225" s="2">
        <f>IFERROR((StockData[[#This Row],[CLOSE]]-StockData[[#This Row],[PREV. CLOSE]])/StockData[[#This Row],[PREV. CLOSE]],0)</f>
        <v>-3.2885191991489414E-3</v>
      </c>
      <c r="Y3225" t="str">
        <f>IF(StockData[[#This Row],[Daily Return %]]&gt;0,"Gain",IF(StockData[[#This Row],[Daily Return %]]&lt;0,"Loss","No Change"))</f>
        <v>Loss</v>
      </c>
    </row>
    <row r="3226" spans="1:25" x14ac:dyDescent="0.3">
      <c r="A3226" s="1">
        <v>45560</v>
      </c>
      <c r="B3226" s="1" t="s">
        <v>3276</v>
      </c>
      <c r="C3226" s="1" t="s">
        <v>208</v>
      </c>
      <c r="D3226">
        <f>MONTH(StockData[[#This Row],[DATE]])</f>
        <v>9</v>
      </c>
      <c r="E3226">
        <v>2024</v>
      </c>
      <c r="F3226" t="s">
        <v>163</v>
      </c>
      <c r="G3226" t="str">
        <f>"Q"&amp;ROUNDUP(StockData[[#This Row],[Month Number]]/3,0)</f>
        <v>Q3</v>
      </c>
      <c r="H3226" s="1" t="s">
        <v>3092</v>
      </c>
      <c r="I3226" s="1" t="s">
        <v>3093</v>
      </c>
      <c r="J3226" t="s">
        <v>30</v>
      </c>
      <c r="K3226">
        <v>515.5</v>
      </c>
      <c r="L3226">
        <v>519.29999999999995</v>
      </c>
      <c r="M3226">
        <v>512.29999999999995</v>
      </c>
      <c r="N3226">
        <v>515.25</v>
      </c>
      <c r="O3226">
        <v>517.65</v>
      </c>
      <c r="P3226">
        <v>517.54999999999995</v>
      </c>
      <c r="Q3226">
        <v>515.66999999999996</v>
      </c>
      <c r="R3226">
        <v>8476223</v>
      </c>
      <c r="S3226">
        <v>4370974903.1999998</v>
      </c>
      <c r="T3226">
        <v>155236</v>
      </c>
      <c r="U3226">
        <v>5490817</v>
      </c>
      <c r="V3226">
        <v>64.78</v>
      </c>
      <c r="W3226" s="3">
        <f>StockData[[#This Row],[CLOSE]]-StockData[[#This Row],[PREV. CLOSE]]</f>
        <v>2.2999999999999545</v>
      </c>
      <c r="X3226" s="2">
        <f>IFERROR((StockData[[#This Row],[CLOSE]]-StockData[[#This Row],[PREV. CLOSE]])/StockData[[#This Row],[PREV. CLOSE]],0)</f>
        <v>4.4638524987869084E-3</v>
      </c>
      <c r="Y3226" t="str">
        <f>IF(StockData[[#This Row],[Daily Return %]]&gt;0,"Gain",IF(StockData[[#This Row],[Daily Return %]]&lt;0,"Loss","No Change"))</f>
        <v>Gain</v>
      </c>
    </row>
    <row r="3227" spans="1:25" x14ac:dyDescent="0.3">
      <c r="A3227" s="1">
        <v>45561</v>
      </c>
      <c r="B3227" s="1" t="s">
        <v>3277</v>
      </c>
      <c r="C3227" s="1" t="s">
        <v>208</v>
      </c>
      <c r="D3227">
        <f>MONTH(StockData[[#This Row],[DATE]])</f>
        <v>9</v>
      </c>
      <c r="E3227">
        <v>2024</v>
      </c>
      <c r="F3227" t="s">
        <v>163</v>
      </c>
      <c r="G3227" t="str">
        <f>"Q"&amp;ROUNDUP(StockData[[#This Row],[Month Number]]/3,0)</f>
        <v>Q3</v>
      </c>
      <c r="H3227" s="1" t="s">
        <v>3092</v>
      </c>
      <c r="I3227" s="1" t="s">
        <v>3093</v>
      </c>
      <c r="J3227" t="s">
        <v>30</v>
      </c>
      <c r="K3227">
        <v>517.65</v>
      </c>
      <c r="L3227">
        <v>523.75</v>
      </c>
      <c r="M3227">
        <v>517</v>
      </c>
      <c r="N3227">
        <v>517.54999999999995</v>
      </c>
      <c r="O3227">
        <v>522.25</v>
      </c>
      <c r="P3227">
        <v>522.75</v>
      </c>
      <c r="Q3227">
        <v>521.19000000000005</v>
      </c>
      <c r="R3227">
        <v>15489991</v>
      </c>
      <c r="S3227">
        <v>8073186016.75</v>
      </c>
      <c r="T3227">
        <v>203237</v>
      </c>
      <c r="U3227">
        <v>8326701</v>
      </c>
      <c r="V3227">
        <v>53.76</v>
      </c>
      <c r="W3227" s="3">
        <f>StockData[[#This Row],[CLOSE]]-StockData[[#This Row],[PREV. CLOSE]]</f>
        <v>5.2000000000000455</v>
      </c>
      <c r="X3227" s="2">
        <f>IFERROR((StockData[[#This Row],[CLOSE]]-StockData[[#This Row],[PREV. CLOSE]])/StockData[[#This Row],[PREV. CLOSE]],0)</f>
        <v>1.0047338421408649E-2</v>
      </c>
      <c r="Y3227" t="str">
        <f>IF(StockData[[#This Row],[Daily Return %]]&gt;0,"Gain",IF(StockData[[#This Row],[Daily Return %]]&lt;0,"Loss","No Change"))</f>
        <v>Gain</v>
      </c>
    </row>
    <row r="3228" spans="1:25" x14ac:dyDescent="0.3">
      <c r="A3228" s="1">
        <v>45562</v>
      </c>
      <c r="B3228" s="1" t="s">
        <v>3278</v>
      </c>
      <c r="C3228" s="1" t="s">
        <v>208</v>
      </c>
      <c r="D3228">
        <f>MONTH(StockData[[#This Row],[DATE]])</f>
        <v>9</v>
      </c>
      <c r="E3228">
        <v>2024</v>
      </c>
      <c r="F3228" t="s">
        <v>163</v>
      </c>
      <c r="G3228" t="str">
        <f>"Q"&amp;ROUNDUP(StockData[[#This Row],[Month Number]]/3,0)</f>
        <v>Q3</v>
      </c>
      <c r="H3228" s="1" t="s">
        <v>3092</v>
      </c>
      <c r="I3228" s="1" t="s">
        <v>3093</v>
      </c>
      <c r="J3228" t="s">
        <v>30</v>
      </c>
      <c r="K3228">
        <v>520.25</v>
      </c>
      <c r="L3228">
        <v>528.5</v>
      </c>
      <c r="M3228">
        <v>520.25</v>
      </c>
      <c r="N3228">
        <v>522.75</v>
      </c>
      <c r="O3228">
        <v>521.70000000000005</v>
      </c>
      <c r="P3228">
        <v>522.70000000000005</v>
      </c>
      <c r="Q3228">
        <v>524.14</v>
      </c>
      <c r="R3228">
        <v>17251962</v>
      </c>
      <c r="S3228">
        <v>9042361720.1499996</v>
      </c>
      <c r="T3228">
        <v>169240</v>
      </c>
      <c r="U3228">
        <v>11668997</v>
      </c>
      <c r="V3228">
        <v>67.64</v>
      </c>
      <c r="W3228" s="3">
        <f>StockData[[#This Row],[CLOSE]]-StockData[[#This Row],[PREV. CLOSE]]</f>
        <v>-4.9999999999954525E-2</v>
      </c>
      <c r="X3228" s="2">
        <f>IFERROR((StockData[[#This Row],[CLOSE]]-StockData[[#This Row],[PREV. CLOSE]])/StockData[[#This Row],[PREV. CLOSE]],0)</f>
        <v>-9.5648015303595457E-5</v>
      </c>
      <c r="Y3228" t="str">
        <f>IF(StockData[[#This Row],[Daily Return %]]&gt;0,"Gain",IF(StockData[[#This Row],[Daily Return %]]&lt;0,"Loss","No Change"))</f>
        <v>Loss</v>
      </c>
    </row>
    <row r="3229" spans="1:25" x14ac:dyDescent="0.3">
      <c r="A3229" s="1">
        <v>45565</v>
      </c>
      <c r="B3229" s="1" t="s">
        <v>3279</v>
      </c>
      <c r="C3229" s="1" t="s">
        <v>208</v>
      </c>
      <c r="D3229">
        <f>MONTH(StockData[[#This Row],[DATE]])</f>
        <v>9</v>
      </c>
      <c r="E3229">
        <v>2024</v>
      </c>
      <c r="F3229" t="s">
        <v>163</v>
      </c>
      <c r="G3229" t="str">
        <f>"Q"&amp;ROUNDUP(StockData[[#This Row],[Month Number]]/3,0)</f>
        <v>Q3</v>
      </c>
      <c r="H3229" s="1" t="s">
        <v>3092</v>
      </c>
      <c r="I3229" s="1" t="s">
        <v>3093</v>
      </c>
      <c r="J3229" t="s">
        <v>30</v>
      </c>
      <c r="K3229">
        <v>520.6</v>
      </c>
      <c r="L3229">
        <v>524.35</v>
      </c>
      <c r="M3229">
        <v>514.04999999999995</v>
      </c>
      <c r="N3229">
        <v>522.70000000000005</v>
      </c>
      <c r="O3229">
        <v>518.25</v>
      </c>
      <c r="P3229">
        <v>518.15</v>
      </c>
      <c r="Q3229">
        <v>518.55999999999995</v>
      </c>
      <c r="R3229">
        <v>10531347</v>
      </c>
      <c r="S3229">
        <v>5461148445.1000004</v>
      </c>
      <c r="T3229">
        <v>163844</v>
      </c>
      <c r="U3229">
        <v>7291394</v>
      </c>
      <c r="V3229">
        <v>69.239999999999995</v>
      </c>
      <c r="W3229" s="3">
        <f>StockData[[#This Row],[CLOSE]]-StockData[[#This Row],[PREV. CLOSE]]</f>
        <v>-4.5500000000000682</v>
      </c>
      <c r="X3229" s="2">
        <f>IFERROR((StockData[[#This Row],[CLOSE]]-StockData[[#This Row],[PREV. CLOSE]])/StockData[[#This Row],[PREV. CLOSE]],0)</f>
        <v>-8.7048019896691555E-3</v>
      </c>
      <c r="Y3229" t="str">
        <f>IF(StockData[[#This Row],[Daily Return %]]&gt;0,"Gain",IF(StockData[[#This Row],[Daily Return %]]&lt;0,"Loss","No Change"))</f>
        <v>Loss</v>
      </c>
    </row>
    <row r="3230" spans="1:25" x14ac:dyDescent="0.3">
      <c r="A3230" s="1">
        <v>45566</v>
      </c>
      <c r="B3230" s="1" t="s">
        <v>3280</v>
      </c>
      <c r="C3230" s="1" t="s">
        <v>230</v>
      </c>
      <c r="D3230">
        <f>MONTH(StockData[[#This Row],[DATE]])</f>
        <v>10</v>
      </c>
      <c r="E3230">
        <v>2024</v>
      </c>
      <c r="F3230" t="s">
        <v>231</v>
      </c>
      <c r="G3230" t="str">
        <f>"Q"&amp;ROUNDUP(StockData[[#This Row],[Month Number]]/3,0)</f>
        <v>Q4</v>
      </c>
      <c r="H3230" s="1" t="s">
        <v>3092</v>
      </c>
      <c r="I3230" s="1" t="s">
        <v>3093</v>
      </c>
      <c r="J3230" t="s">
        <v>30</v>
      </c>
      <c r="K3230">
        <v>518.15</v>
      </c>
      <c r="L3230">
        <v>519.75</v>
      </c>
      <c r="M3230">
        <v>514</v>
      </c>
      <c r="N3230">
        <v>518.15</v>
      </c>
      <c r="O3230">
        <v>516.5</v>
      </c>
      <c r="P3230">
        <v>516.20000000000005</v>
      </c>
      <c r="Q3230">
        <v>515.9</v>
      </c>
      <c r="R3230">
        <v>5089315</v>
      </c>
      <c r="S3230">
        <v>2625580578.3499999</v>
      </c>
      <c r="T3230">
        <v>109488</v>
      </c>
      <c r="U3230">
        <v>3179330</v>
      </c>
      <c r="V3230">
        <v>62.47</v>
      </c>
      <c r="W3230" s="3">
        <f>StockData[[#This Row],[CLOSE]]-StockData[[#This Row],[PREV. CLOSE]]</f>
        <v>-1.9499999999999318</v>
      </c>
      <c r="X3230" s="2">
        <f>IFERROR((StockData[[#This Row],[CLOSE]]-StockData[[#This Row],[PREV. CLOSE]])/StockData[[#This Row],[PREV. CLOSE]],0)</f>
        <v>-3.7633889800249578E-3</v>
      </c>
      <c r="Y3230" t="str">
        <f>IF(StockData[[#This Row],[Daily Return %]]&gt;0,"Gain",IF(StockData[[#This Row],[Daily Return %]]&lt;0,"Loss","No Change"))</f>
        <v>Loss</v>
      </c>
    </row>
    <row r="3231" spans="1:25" x14ac:dyDescent="0.3">
      <c r="A3231" s="1">
        <v>45568</v>
      </c>
      <c r="B3231" s="1" t="s">
        <v>3281</v>
      </c>
      <c r="C3231" s="1" t="s">
        <v>230</v>
      </c>
      <c r="D3231">
        <f>MONTH(StockData[[#This Row],[DATE]])</f>
        <v>10</v>
      </c>
      <c r="E3231">
        <v>2024</v>
      </c>
      <c r="F3231" t="s">
        <v>231</v>
      </c>
      <c r="G3231" t="str">
        <f>"Q"&amp;ROUNDUP(StockData[[#This Row],[Month Number]]/3,0)</f>
        <v>Q4</v>
      </c>
      <c r="H3231" s="1" t="s">
        <v>3092</v>
      </c>
      <c r="I3231" s="1" t="s">
        <v>3093</v>
      </c>
      <c r="J3231" t="s">
        <v>30</v>
      </c>
      <c r="K3231">
        <v>508.55</v>
      </c>
      <c r="L3231">
        <v>515.70000000000005</v>
      </c>
      <c r="M3231">
        <v>508.1</v>
      </c>
      <c r="N3231">
        <v>516.20000000000005</v>
      </c>
      <c r="O3231">
        <v>511.75</v>
      </c>
      <c r="P3231">
        <v>512.75</v>
      </c>
      <c r="Q3231">
        <v>512.47</v>
      </c>
      <c r="R3231">
        <v>15870147</v>
      </c>
      <c r="S3231">
        <v>8132938477.8999996</v>
      </c>
      <c r="T3231">
        <v>227553</v>
      </c>
      <c r="U3231">
        <v>10203546</v>
      </c>
      <c r="V3231">
        <v>64.290000000000006</v>
      </c>
      <c r="W3231" s="3">
        <f>StockData[[#This Row],[CLOSE]]-StockData[[#This Row],[PREV. CLOSE]]</f>
        <v>-3.4500000000000455</v>
      </c>
      <c r="X3231" s="2">
        <f>IFERROR((StockData[[#This Row],[CLOSE]]-StockData[[#This Row],[PREV. CLOSE]])/StockData[[#This Row],[PREV. CLOSE]],0)</f>
        <v>-6.6834560247966777E-3</v>
      </c>
      <c r="Y3231" t="str">
        <f>IF(StockData[[#This Row],[Daily Return %]]&gt;0,"Gain",IF(StockData[[#This Row],[Daily Return %]]&lt;0,"Loss","No Change"))</f>
        <v>Loss</v>
      </c>
    </row>
    <row r="3232" spans="1:25" x14ac:dyDescent="0.3">
      <c r="A3232" s="1">
        <v>45569</v>
      </c>
      <c r="B3232" s="1" t="s">
        <v>3282</v>
      </c>
      <c r="C3232" s="1" t="s">
        <v>230</v>
      </c>
      <c r="D3232">
        <f>MONTH(StockData[[#This Row],[DATE]])</f>
        <v>10</v>
      </c>
      <c r="E3232">
        <v>2024</v>
      </c>
      <c r="F3232" t="s">
        <v>231</v>
      </c>
      <c r="G3232" t="str">
        <f>"Q"&amp;ROUNDUP(StockData[[#This Row],[Month Number]]/3,0)</f>
        <v>Q4</v>
      </c>
      <c r="H3232" s="1" t="s">
        <v>3092</v>
      </c>
      <c r="I3232" s="1" t="s">
        <v>3093</v>
      </c>
      <c r="J3232" t="s">
        <v>30</v>
      </c>
      <c r="K3232">
        <v>510</v>
      </c>
      <c r="L3232">
        <v>517.35</v>
      </c>
      <c r="M3232">
        <v>501.55</v>
      </c>
      <c r="N3232">
        <v>512.75</v>
      </c>
      <c r="O3232">
        <v>504.75</v>
      </c>
      <c r="P3232">
        <v>503.55</v>
      </c>
      <c r="Q3232">
        <v>509.93</v>
      </c>
      <c r="R3232">
        <v>18228912</v>
      </c>
      <c r="S3232">
        <v>9295409035.5</v>
      </c>
      <c r="T3232">
        <v>292636</v>
      </c>
      <c r="U3232">
        <v>7425823</v>
      </c>
      <c r="V3232">
        <v>40.74</v>
      </c>
      <c r="W3232" s="3">
        <f>StockData[[#This Row],[CLOSE]]-StockData[[#This Row],[PREV. CLOSE]]</f>
        <v>-9.1999999999999886</v>
      </c>
      <c r="X3232" s="2">
        <f>IFERROR((StockData[[#This Row],[CLOSE]]-StockData[[#This Row],[PREV. CLOSE]])/StockData[[#This Row],[PREV. CLOSE]],0)</f>
        <v>-1.7942467089224746E-2</v>
      </c>
      <c r="Y3232" t="str">
        <f>IF(StockData[[#This Row],[Daily Return %]]&gt;0,"Gain",IF(StockData[[#This Row],[Daily Return %]]&lt;0,"Loss","No Change"))</f>
        <v>Loss</v>
      </c>
    </row>
    <row r="3233" spans="1:25" x14ac:dyDescent="0.3">
      <c r="A3233" s="1">
        <v>45572</v>
      </c>
      <c r="B3233" s="1" t="s">
        <v>3283</v>
      </c>
      <c r="C3233" s="1" t="s">
        <v>230</v>
      </c>
      <c r="D3233">
        <f>MONTH(StockData[[#This Row],[DATE]])</f>
        <v>10</v>
      </c>
      <c r="E3233">
        <v>2024</v>
      </c>
      <c r="F3233" t="s">
        <v>231</v>
      </c>
      <c r="G3233" t="str">
        <f>"Q"&amp;ROUNDUP(StockData[[#This Row],[Month Number]]/3,0)</f>
        <v>Q4</v>
      </c>
      <c r="H3233" s="1" t="s">
        <v>3092</v>
      </c>
      <c r="I3233" s="1" t="s">
        <v>3093</v>
      </c>
      <c r="J3233" t="s">
        <v>30</v>
      </c>
      <c r="K3233">
        <v>507</v>
      </c>
      <c r="L3233">
        <v>514.95000000000005</v>
      </c>
      <c r="M3233">
        <v>506.75</v>
      </c>
      <c r="N3233">
        <v>503.55</v>
      </c>
      <c r="O3233">
        <v>510</v>
      </c>
      <c r="P3233">
        <v>510.2</v>
      </c>
      <c r="Q3233">
        <v>511.03</v>
      </c>
      <c r="R3233">
        <v>16479772</v>
      </c>
      <c r="S3233">
        <v>8421688874.4499998</v>
      </c>
      <c r="T3233">
        <v>216682</v>
      </c>
      <c r="U3233">
        <v>7725735</v>
      </c>
      <c r="V3233">
        <v>46.88</v>
      </c>
      <c r="W3233" s="3">
        <f>StockData[[#This Row],[CLOSE]]-StockData[[#This Row],[PREV. CLOSE]]</f>
        <v>6.6499999999999773</v>
      </c>
      <c r="X3233" s="2">
        <f>IFERROR((StockData[[#This Row],[CLOSE]]-StockData[[#This Row],[PREV. CLOSE]])/StockData[[#This Row],[PREV. CLOSE]],0)</f>
        <v>1.320623572634292E-2</v>
      </c>
      <c r="Y3233" t="str">
        <f>IF(StockData[[#This Row],[Daily Return %]]&gt;0,"Gain",IF(StockData[[#This Row],[Daily Return %]]&lt;0,"Loss","No Change"))</f>
        <v>Gain</v>
      </c>
    </row>
    <row r="3234" spans="1:25" x14ac:dyDescent="0.3">
      <c r="A3234" s="1">
        <v>45573</v>
      </c>
      <c r="B3234" s="1" t="s">
        <v>3284</v>
      </c>
      <c r="C3234" s="1" t="s">
        <v>230</v>
      </c>
      <c r="D3234">
        <f>MONTH(StockData[[#This Row],[DATE]])</f>
        <v>10</v>
      </c>
      <c r="E3234">
        <v>2024</v>
      </c>
      <c r="F3234" t="s">
        <v>231</v>
      </c>
      <c r="G3234" t="str">
        <f>"Q"&amp;ROUNDUP(StockData[[#This Row],[Month Number]]/3,0)</f>
        <v>Q4</v>
      </c>
      <c r="H3234" s="1" t="s">
        <v>3092</v>
      </c>
      <c r="I3234" s="1" t="s">
        <v>3093</v>
      </c>
      <c r="J3234" t="s">
        <v>30</v>
      </c>
      <c r="K3234">
        <v>510</v>
      </c>
      <c r="L3234">
        <v>512.54999999999995</v>
      </c>
      <c r="M3234">
        <v>506</v>
      </c>
      <c r="N3234">
        <v>510.2</v>
      </c>
      <c r="O3234">
        <v>508.5</v>
      </c>
      <c r="P3234">
        <v>507.95</v>
      </c>
      <c r="Q3234">
        <v>508.84</v>
      </c>
      <c r="R3234">
        <v>9502367</v>
      </c>
      <c r="S3234">
        <v>4835222369.0500002</v>
      </c>
      <c r="T3234">
        <v>140127</v>
      </c>
      <c r="U3234">
        <v>5630193</v>
      </c>
      <c r="V3234">
        <v>59.25</v>
      </c>
      <c r="W3234" s="3">
        <f>StockData[[#This Row],[CLOSE]]-StockData[[#This Row],[PREV. CLOSE]]</f>
        <v>-2.25</v>
      </c>
      <c r="X3234" s="2">
        <f>IFERROR((StockData[[#This Row],[CLOSE]]-StockData[[#This Row],[PREV. CLOSE]])/StockData[[#This Row],[PREV. CLOSE]],0)</f>
        <v>-4.4100352802822424E-3</v>
      </c>
      <c r="Y3234" t="str">
        <f>IF(StockData[[#This Row],[Daily Return %]]&gt;0,"Gain",IF(StockData[[#This Row],[Daily Return %]]&lt;0,"Loss","No Change"))</f>
        <v>Loss</v>
      </c>
    </row>
    <row r="3235" spans="1:25" x14ac:dyDescent="0.3">
      <c r="A3235" s="1">
        <v>45574</v>
      </c>
      <c r="B3235" s="1" t="s">
        <v>3285</v>
      </c>
      <c r="C3235" s="1" t="s">
        <v>230</v>
      </c>
      <c r="D3235">
        <f>MONTH(StockData[[#This Row],[DATE]])</f>
        <v>10</v>
      </c>
      <c r="E3235">
        <v>2024</v>
      </c>
      <c r="F3235" t="s">
        <v>231</v>
      </c>
      <c r="G3235" t="str">
        <f>"Q"&amp;ROUNDUP(StockData[[#This Row],[Month Number]]/3,0)</f>
        <v>Q4</v>
      </c>
      <c r="H3235" s="1" t="s">
        <v>3092</v>
      </c>
      <c r="I3235" s="1" t="s">
        <v>3093</v>
      </c>
      <c r="J3235" t="s">
        <v>30</v>
      </c>
      <c r="K3235">
        <v>509.8</v>
      </c>
      <c r="L3235">
        <v>509.8</v>
      </c>
      <c r="M3235">
        <v>490.55</v>
      </c>
      <c r="N3235">
        <v>507.95</v>
      </c>
      <c r="O3235">
        <v>492.5</v>
      </c>
      <c r="P3235">
        <v>491.7</v>
      </c>
      <c r="Q3235">
        <v>499.12</v>
      </c>
      <c r="R3235">
        <v>23952459</v>
      </c>
      <c r="S3235">
        <v>11955185952.75</v>
      </c>
      <c r="T3235">
        <v>278280</v>
      </c>
      <c r="U3235">
        <v>14972422</v>
      </c>
      <c r="V3235">
        <v>62.51</v>
      </c>
      <c r="W3235" s="3">
        <f>StockData[[#This Row],[CLOSE]]-StockData[[#This Row],[PREV. CLOSE]]</f>
        <v>-16.25</v>
      </c>
      <c r="X3235" s="2">
        <f>IFERROR((StockData[[#This Row],[CLOSE]]-StockData[[#This Row],[PREV. CLOSE]])/StockData[[#This Row],[PREV. CLOSE]],0)</f>
        <v>-3.1991337730091544E-2</v>
      </c>
      <c r="Y3235" t="str">
        <f>IF(StockData[[#This Row],[Daily Return %]]&gt;0,"Gain",IF(StockData[[#This Row],[Daily Return %]]&lt;0,"Loss","No Change"))</f>
        <v>Loss</v>
      </c>
    </row>
    <row r="3236" spans="1:25" x14ac:dyDescent="0.3">
      <c r="A3236" s="1">
        <v>45575</v>
      </c>
      <c r="B3236" s="1" t="s">
        <v>3286</v>
      </c>
      <c r="C3236" s="1" t="s">
        <v>230</v>
      </c>
      <c r="D3236">
        <f>MONTH(StockData[[#This Row],[DATE]])</f>
        <v>10</v>
      </c>
      <c r="E3236">
        <v>2024</v>
      </c>
      <c r="F3236" t="s">
        <v>231</v>
      </c>
      <c r="G3236" t="str">
        <f>"Q"&amp;ROUNDUP(StockData[[#This Row],[Month Number]]/3,0)</f>
        <v>Q4</v>
      </c>
      <c r="H3236" s="1" t="s">
        <v>3092</v>
      </c>
      <c r="I3236" s="1" t="s">
        <v>3093</v>
      </c>
      <c r="J3236" t="s">
        <v>30</v>
      </c>
      <c r="K3236">
        <v>495.35</v>
      </c>
      <c r="L3236">
        <v>495.65</v>
      </c>
      <c r="M3236">
        <v>489.45</v>
      </c>
      <c r="N3236">
        <v>491.7</v>
      </c>
      <c r="O3236">
        <v>493</v>
      </c>
      <c r="P3236">
        <v>492.05</v>
      </c>
      <c r="Q3236">
        <v>492.72</v>
      </c>
      <c r="R3236">
        <v>12799333</v>
      </c>
      <c r="S3236">
        <v>6306480747.25</v>
      </c>
      <c r="T3236">
        <v>199193</v>
      </c>
      <c r="U3236">
        <v>6792403</v>
      </c>
      <c r="V3236">
        <v>53.07</v>
      </c>
      <c r="W3236" s="3">
        <f>StockData[[#This Row],[CLOSE]]-StockData[[#This Row],[PREV. CLOSE]]</f>
        <v>0.35000000000002274</v>
      </c>
      <c r="X3236" s="2">
        <f>IFERROR((StockData[[#This Row],[CLOSE]]-StockData[[#This Row],[PREV. CLOSE]])/StockData[[#This Row],[PREV. CLOSE]],0)</f>
        <v>7.1181614805780505E-4</v>
      </c>
      <c r="Y3236" t="str">
        <f>IF(StockData[[#This Row],[Daily Return %]]&gt;0,"Gain",IF(StockData[[#This Row],[Daily Return %]]&lt;0,"Loss","No Change"))</f>
        <v>Gain</v>
      </c>
    </row>
    <row r="3237" spans="1:25" x14ac:dyDescent="0.3">
      <c r="A3237" s="1">
        <v>45576</v>
      </c>
      <c r="B3237" s="1" t="s">
        <v>3287</v>
      </c>
      <c r="C3237" s="1" t="s">
        <v>230</v>
      </c>
      <c r="D3237">
        <f>MONTH(StockData[[#This Row],[DATE]])</f>
        <v>10</v>
      </c>
      <c r="E3237">
        <v>2024</v>
      </c>
      <c r="F3237" t="s">
        <v>231</v>
      </c>
      <c r="G3237" t="str">
        <f>"Q"&amp;ROUNDUP(StockData[[#This Row],[Month Number]]/3,0)</f>
        <v>Q4</v>
      </c>
      <c r="H3237" s="1" t="s">
        <v>3092</v>
      </c>
      <c r="I3237" s="1" t="s">
        <v>3093</v>
      </c>
      <c r="J3237" t="s">
        <v>30</v>
      </c>
      <c r="K3237">
        <v>493</v>
      </c>
      <c r="L3237">
        <v>493.95</v>
      </c>
      <c r="M3237">
        <v>487.4</v>
      </c>
      <c r="N3237">
        <v>492.05</v>
      </c>
      <c r="O3237">
        <v>488.95</v>
      </c>
      <c r="P3237">
        <v>488.2</v>
      </c>
      <c r="Q3237">
        <v>489.06</v>
      </c>
      <c r="R3237">
        <v>14394986</v>
      </c>
      <c r="S3237">
        <v>7039978268.8999996</v>
      </c>
      <c r="T3237">
        <v>158339</v>
      </c>
      <c r="U3237">
        <v>9406797</v>
      </c>
      <c r="V3237">
        <v>65.349999999999994</v>
      </c>
      <c r="W3237" s="3">
        <f>StockData[[#This Row],[CLOSE]]-StockData[[#This Row],[PREV. CLOSE]]</f>
        <v>-3.8500000000000227</v>
      </c>
      <c r="X3237" s="2">
        <f>IFERROR((StockData[[#This Row],[CLOSE]]-StockData[[#This Row],[PREV. CLOSE]])/StockData[[#This Row],[PREV. CLOSE]],0)</f>
        <v>-7.8244080886089272E-3</v>
      </c>
      <c r="Y3237" t="str">
        <f>IF(StockData[[#This Row],[Daily Return %]]&gt;0,"Gain",IF(StockData[[#This Row],[Daily Return %]]&lt;0,"Loss","No Change"))</f>
        <v>Loss</v>
      </c>
    </row>
    <row r="3238" spans="1:25" x14ac:dyDescent="0.3">
      <c r="A3238" s="1">
        <v>45579</v>
      </c>
      <c r="B3238" s="1" t="s">
        <v>3288</v>
      </c>
      <c r="C3238" s="1" t="s">
        <v>230</v>
      </c>
      <c r="D3238">
        <f>MONTH(StockData[[#This Row],[DATE]])</f>
        <v>10</v>
      </c>
      <c r="E3238">
        <v>2024</v>
      </c>
      <c r="F3238" t="s">
        <v>231</v>
      </c>
      <c r="G3238" t="str">
        <f>"Q"&amp;ROUNDUP(StockData[[#This Row],[Month Number]]/3,0)</f>
        <v>Q4</v>
      </c>
      <c r="H3238" s="1" t="s">
        <v>3092</v>
      </c>
      <c r="I3238" s="1" t="s">
        <v>3093</v>
      </c>
      <c r="J3238" t="s">
        <v>30</v>
      </c>
      <c r="K3238">
        <v>491</v>
      </c>
      <c r="L3238">
        <v>499</v>
      </c>
      <c r="M3238">
        <v>488.65</v>
      </c>
      <c r="N3238">
        <v>488.2</v>
      </c>
      <c r="O3238">
        <v>496.75</v>
      </c>
      <c r="P3238">
        <v>496.95</v>
      </c>
      <c r="Q3238">
        <v>495.16</v>
      </c>
      <c r="R3238">
        <v>6712103</v>
      </c>
      <c r="S3238">
        <v>3323590493.5500002</v>
      </c>
      <c r="T3238">
        <v>128200</v>
      </c>
      <c r="U3238">
        <v>3510780</v>
      </c>
      <c r="V3238">
        <v>52.31</v>
      </c>
      <c r="W3238" s="3">
        <f>StockData[[#This Row],[CLOSE]]-StockData[[#This Row],[PREV. CLOSE]]</f>
        <v>8.75</v>
      </c>
      <c r="X3238" s="2">
        <f>IFERROR((StockData[[#This Row],[CLOSE]]-StockData[[#This Row],[PREV. CLOSE]])/StockData[[#This Row],[PREV. CLOSE]],0)</f>
        <v>1.7922982384268742E-2</v>
      </c>
      <c r="Y3238" t="str">
        <f>IF(StockData[[#This Row],[Daily Return %]]&gt;0,"Gain",IF(StockData[[#This Row],[Daily Return %]]&lt;0,"Loss","No Change"))</f>
        <v>Gain</v>
      </c>
    </row>
    <row r="3239" spans="1:25" x14ac:dyDescent="0.3">
      <c r="A3239" s="1">
        <v>45580</v>
      </c>
      <c r="B3239" s="1" t="s">
        <v>3289</v>
      </c>
      <c r="C3239" s="1" t="s">
        <v>230</v>
      </c>
      <c r="D3239">
        <f>MONTH(StockData[[#This Row],[DATE]])</f>
        <v>10</v>
      </c>
      <c r="E3239">
        <v>2024</v>
      </c>
      <c r="F3239" t="s">
        <v>231</v>
      </c>
      <c r="G3239" t="str">
        <f>"Q"&amp;ROUNDUP(StockData[[#This Row],[Month Number]]/3,0)</f>
        <v>Q4</v>
      </c>
      <c r="H3239" s="1" t="s">
        <v>3092</v>
      </c>
      <c r="I3239" s="1" t="s">
        <v>3093</v>
      </c>
      <c r="J3239" t="s">
        <v>30</v>
      </c>
      <c r="K3239">
        <v>498</v>
      </c>
      <c r="L3239">
        <v>499.4</v>
      </c>
      <c r="M3239">
        <v>494.5</v>
      </c>
      <c r="N3239">
        <v>496.95</v>
      </c>
      <c r="O3239">
        <v>498</v>
      </c>
      <c r="P3239">
        <v>498.55</v>
      </c>
      <c r="Q3239">
        <v>497.33</v>
      </c>
      <c r="R3239">
        <v>8037662</v>
      </c>
      <c r="S3239">
        <v>3997396320.9499998</v>
      </c>
      <c r="T3239">
        <v>118170</v>
      </c>
      <c r="U3239">
        <v>5703322</v>
      </c>
      <c r="V3239">
        <v>70.959999999999994</v>
      </c>
      <c r="W3239" s="3">
        <f>StockData[[#This Row],[CLOSE]]-StockData[[#This Row],[PREV. CLOSE]]</f>
        <v>1.6000000000000227</v>
      </c>
      <c r="X3239" s="2">
        <f>IFERROR((StockData[[#This Row],[CLOSE]]-StockData[[#This Row],[PREV. CLOSE]])/StockData[[#This Row],[PREV. CLOSE]],0)</f>
        <v>3.2196398027971077E-3</v>
      </c>
      <c r="Y3239" t="str">
        <f>IF(StockData[[#This Row],[Daily Return %]]&gt;0,"Gain",IF(StockData[[#This Row],[Daily Return %]]&lt;0,"Loss","No Change"))</f>
        <v>Gain</v>
      </c>
    </row>
    <row r="3240" spans="1:25" x14ac:dyDescent="0.3">
      <c r="A3240" s="1">
        <v>45581</v>
      </c>
      <c r="B3240" s="1" t="s">
        <v>3290</v>
      </c>
      <c r="C3240" s="1" t="s">
        <v>230</v>
      </c>
      <c r="D3240">
        <f>MONTH(StockData[[#This Row],[DATE]])</f>
        <v>10</v>
      </c>
      <c r="E3240">
        <v>2024</v>
      </c>
      <c r="F3240" t="s">
        <v>231</v>
      </c>
      <c r="G3240" t="str">
        <f>"Q"&amp;ROUNDUP(StockData[[#This Row],[Month Number]]/3,0)</f>
        <v>Q4</v>
      </c>
      <c r="H3240" s="1" t="s">
        <v>3092</v>
      </c>
      <c r="I3240" s="1" t="s">
        <v>3093</v>
      </c>
      <c r="J3240" t="s">
        <v>30</v>
      </c>
      <c r="K3240">
        <v>496</v>
      </c>
      <c r="L3240">
        <v>498.85</v>
      </c>
      <c r="M3240">
        <v>492.35</v>
      </c>
      <c r="N3240">
        <v>498.55</v>
      </c>
      <c r="O3240">
        <v>493.1</v>
      </c>
      <c r="P3240">
        <v>493.2</v>
      </c>
      <c r="Q3240">
        <v>495.3</v>
      </c>
      <c r="R3240">
        <v>6682083</v>
      </c>
      <c r="S3240">
        <v>3309653123.1999998</v>
      </c>
      <c r="T3240">
        <v>117691</v>
      </c>
      <c r="U3240">
        <v>3854424</v>
      </c>
      <c r="V3240">
        <v>57.68</v>
      </c>
      <c r="W3240" s="3">
        <f>StockData[[#This Row],[CLOSE]]-StockData[[#This Row],[PREV. CLOSE]]</f>
        <v>-5.3500000000000227</v>
      </c>
      <c r="X3240" s="2">
        <f>IFERROR((StockData[[#This Row],[CLOSE]]-StockData[[#This Row],[PREV. CLOSE]])/StockData[[#This Row],[PREV. CLOSE]],0)</f>
        <v>-1.0731120248721337E-2</v>
      </c>
      <c r="Y3240" t="str">
        <f>IF(StockData[[#This Row],[Daily Return %]]&gt;0,"Gain",IF(StockData[[#This Row],[Daily Return %]]&lt;0,"Loss","No Change"))</f>
        <v>Loss</v>
      </c>
    </row>
    <row r="3241" spans="1:25" x14ac:dyDescent="0.3">
      <c r="A3241" s="1">
        <v>45582</v>
      </c>
      <c r="B3241" s="1" t="s">
        <v>3291</v>
      </c>
      <c r="C3241" s="1" t="s">
        <v>230</v>
      </c>
      <c r="D3241">
        <f>MONTH(StockData[[#This Row],[DATE]])</f>
        <v>10</v>
      </c>
      <c r="E3241">
        <v>2024</v>
      </c>
      <c r="F3241" t="s">
        <v>231</v>
      </c>
      <c r="G3241" t="str">
        <f>"Q"&amp;ROUNDUP(StockData[[#This Row],[Month Number]]/3,0)</f>
        <v>Q4</v>
      </c>
      <c r="H3241" s="1" t="s">
        <v>3092</v>
      </c>
      <c r="I3241" s="1" t="s">
        <v>3093</v>
      </c>
      <c r="J3241" t="s">
        <v>30</v>
      </c>
      <c r="K3241">
        <v>495</v>
      </c>
      <c r="L3241">
        <v>495</v>
      </c>
      <c r="M3241">
        <v>488</v>
      </c>
      <c r="N3241">
        <v>493.2</v>
      </c>
      <c r="O3241">
        <v>489</v>
      </c>
      <c r="P3241">
        <v>488.9</v>
      </c>
      <c r="Q3241">
        <v>490.71</v>
      </c>
      <c r="R3241">
        <v>7385299</v>
      </c>
      <c r="S3241">
        <v>3624029088.4499998</v>
      </c>
      <c r="T3241">
        <v>106788</v>
      </c>
      <c r="U3241">
        <v>4096098</v>
      </c>
      <c r="V3241">
        <v>55.46</v>
      </c>
      <c r="W3241" s="3">
        <f>StockData[[#This Row],[CLOSE]]-StockData[[#This Row],[PREV. CLOSE]]</f>
        <v>-4.3000000000000114</v>
      </c>
      <c r="X3241" s="2">
        <f>IFERROR((StockData[[#This Row],[CLOSE]]-StockData[[#This Row],[PREV. CLOSE]])/StockData[[#This Row],[PREV. CLOSE]],0)</f>
        <v>-8.7185725871857488E-3</v>
      </c>
      <c r="Y3241" t="str">
        <f>IF(StockData[[#This Row],[Daily Return %]]&gt;0,"Gain",IF(StockData[[#This Row],[Daily Return %]]&lt;0,"Loss","No Change"))</f>
        <v>Loss</v>
      </c>
    </row>
    <row r="3242" spans="1:25" x14ac:dyDescent="0.3">
      <c r="A3242" s="1">
        <v>45583</v>
      </c>
      <c r="B3242" s="1" t="s">
        <v>3292</v>
      </c>
      <c r="C3242" s="1" t="s">
        <v>230</v>
      </c>
      <c r="D3242">
        <f>MONTH(StockData[[#This Row],[DATE]])</f>
        <v>10</v>
      </c>
      <c r="E3242">
        <v>2024</v>
      </c>
      <c r="F3242" t="s">
        <v>231</v>
      </c>
      <c r="G3242" t="str">
        <f>"Q"&amp;ROUNDUP(StockData[[#This Row],[Month Number]]/3,0)</f>
        <v>Q4</v>
      </c>
      <c r="H3242" s="1" t="s">
        <v>3092</v>
      </c>
      <c r="I3242" s="1" t="s">
        <v>3093</v>
      </c>
      <c r="J3242" t="s">
        <v>30</v>
      </c>
      <c r="K3242">
        <v>488.75</v>
      </c>
      <c r="L3242">
        <v>491.55</v>
      </c>
      <c r="M3242">
        <v>478.4</v>
      </c>
      <c r="N3242">
        <v>488.9</v>
      </c>
      <c r="O3242">
        <v>486.15</v>
      </c>
      <c r="P3242">
        <v>486.7</v>
      </c>
      <c r="Q3242">
        <v>482.63</v>
      </c>
      <c r="R3242">
        <v>21778099</v>
      </c>
      <c r="S3242">
        <v>10510819521.049999</v>
      </c>
      <c r="T3242">
        <v>189101</v>
      </c>
      <c r="U3242">
        <v>14481644</v>
      </c>
      <c r="V3242">
        <v>66.5</v>
      </c>
      <c r="W3242" s="3">
        <f>StockData[[#This Row],[CLOSE]]-StockData[[#This Row],[PREV. CLOSE]]</f>
        <v>-2.1999999999999886</v>
      </c>
      <c r="X3242" s="2">
        <f>IFERROR((StockData[[#This Row],[CLOSE]]-StockData[[#This Row],[PREV. CLOSE]])/StockData[[#This Row],[PREV. CLOSE]],0)</f>
        <v>-4.4998977295970313E-3</v>
      </c>
      <c r="Y3242" t="str">
        <f>IF(StockData[[#This Row],[Daily Return %]]&gt;0,"Gain",IF(StockData[[#This Row],[Daily Return %]]&lt;0,"Loss","No Change"))</f>
        <v>Loss</v>
      </c>
    </row>
    <row r="3243" spans="1:25" x14ac:dyDescent="0.3">
      <c r="A3243" s="1">
        <v>45586</v>
      </c>
      <c r="B3243" s="1" t="s">
        <v>3293</v>
      </c>
      <c r="C3243" s="1" t="s">
        <v>230</v>
      </c>
      <c r="D3243">
        <f>MONTH(StockData[[#This Row],[DATE]])</f>
        <v>10</v>
      </c>
      <c r="E3243">
        <v>2024</v>
      </c>
      <c r="F3243" t="s">
        <v>231</v>
      </c>
      <c r="G3243" t="str">
        <f>"Q"&amp;ROUNDUP(StockData[[#This Row],[Month Number]]/3,0)</f>
        <v>Q4</v>
      </c>
      <c r="H3243" s="1" t="s">
        <v>3092</v>
      </c>
      <c r="I3243" s="1" t="s">
        <v>3093</v>
      </c>
      <c r="J3243" t="s">
        <v>30</v>
      </c>
      <c r="K3243">
        <v>486.7</v>
      </c>
      <c r="L3243">
        <v>487.6</v>
      </c>
      <c r="M3243">
        <v>477.35</v>
      </c>
      <c r="N3243">
        <v>486.7</v>
      </c>
      <c r="O3243">
        <v>483.1</v>
      </c>
      <c r="P3243">
        <v>483.65</v>
      </c>
      <c r="Q3243">
        <v>483.4</v>
      </c>
      <c r="R3243">
        <v>7395274</v>
      </c>
      <c r="S3243">
        <v>3574875531.8499999</v>
      </c>
      <c r="T3243">
        <v>135775</v>
      </c>
      <c r="U3243">
        <v>4129781</v>
      </c>
      <c r="V3243">
        <v>55.84</v>
      </c>
      <c r="W3243" s="3">
        <f>StockData[[#This Row],[CLOSE]]-StockData[[#This Row],[PREV. CLOSE]]</f>
        <v>-3.0500000000000114</v>
      </c>
      <c r="X3243" s="2">
        <f>IFERROR((StockData[[#This Row],[CLOSE]]-StockData[[#This Row],[PREV. CLOSE]])/StockData[[#This Row],[PREV. CLOSE]],0)</f>
        <v>-6.2666940620505684E-3</v>
      </c>
      <c r="Y3243" t="str">
        <f>IF(StockData[[#This Row],[Daily Return %]]&gt;0,"Gain",IF(StockData[[#This Row],[Daily Return %]]&lt;0,"Loss","No Change"))</f>
        <v>Loss</v>
      </c>
    </row>
    <row r="3244" spans="1:25" x14ac:dyDescent="0.3">
      <c r="A3244" s="1">
        <v>45587</v>
      </c>
      <c r="B3244" s="1" t="s">
        <v>3294</v>
      </c>
      <c r="C3244" s="1" t="s">
        <v>230</v>
      </c>
      <c r="D3244">
        <f>MONTH(StockData[[#This Row],[DATE]])</f>
        <v>10</v>
      </c>
      <c r="E3244">
        <v>2024</v>
      </c>
      <c r="F3244" t="s">
        <v>231</v>
      </c>
      <c r="G3244" t="str">
        <f>"Q"&amp;ROUNDUP(StockData[[#This Row],[Month Number]]/3,0)</f>
        <v>Q4</v>
      </c>
      <c r="H3244" s="1" t="s">
        <v>3092</v>
      </c>
      <c r="I3244" s="1" t="s">
        <v>3093</v>
      </c>
      <c r="J3244" t="s">
        <v>30</v>
      </c>
      <c r="K3244">
        <v>483.65</v>
      </c>
      <c r="L3244">
        <v>488.4</v>
      </c>
      <c r="M3244">
        <v>480.8</v>
      </c>
      <c r="N3244">
        <v>483.65</v>
      </c>
      <c r="O3244">
        <v>482.5</v>
      </c>
      <c r="P3244">
        <v>481.8</v>
      </c>
      <c r="Q3244">
        <v>483.8</v>
      </c>
      <c r="R3244">
        <v>12299288</v>
      </c>
      <c r="S3244">
        <v>5950454269.8000002</v>
      </c>
      <c r="T3244">
        <v>194079</v>
      </c>
      <c r="U3244">
        <v>8627959</v>
      </c>
      <c r="V3244">
        <v>70.150000000000006</v>
      </c>
      <c r="W3244" s="3">
        <f>StockData[[#This Row],[CLOSE]]-StockData[[#This Row],[PREV. CLOSE]]</f>
        <v>-1.8499999999999659</v>
      </c>
      <c r="X3244" s="2">
        <f>IFERROR((StockData[[#This Row],[CLOSE]]-StockData[[#This Row],[PREV. CLOSE]])/StockData[[#This Row],[PREV. CLOSE]],0)</f>
        <v>-3.8250801199213604E-3</v>
      </c>
      <c r="Y3244" t="str">
        <f>IF(StockData[[#This Row],[Daily Return %]]&gt;0,"Gain",IF(StockData[[#This Row],[Daily Return %]]&lt;0,"Loss","No Change"))</f>
        <v>Loss</v>
      </c>
    </row>
    <row r="3245" spans="1:25" x14ac:dyDescent="0.3">
      <c r="A3245" s="1">
        <v>45588</v>
      </c>
      <c r="B3245" s="1" t="s">
        <v>3295</v>
      </c>
      <c r="C3245" s="1" t="s">
        <v>230</v>
      </c>
      <c r="D3245">
        <f>MONTH(StockData[[#This Row],[DATE]])</f>
        <v>10</v>
      </c>
      <c r="E3245">
        <v>2024</v>
      </c>
      <c r="F3245" t="s">
        <v>231</v>
      </c>
      <c r="G3245" t="str">
        <f>"Q"&amp;ROUNDUP(StockData[[#This Row],[Month Number]]/3,0)</f>
        <v>Q4</v>
      </c>
      <c r="H3245" s="1" t="s">
        <v>3092</v>
      </c>
      <c r="I3245" s="1" t="s">
        <v>3093</v>
      </c>
      <c r="J3245" t="s">
        <v>30</v>
      </c>
      <c r="K3245">
        <v>481</v>
      </c>
      <c r="L3245">
        <v>483.3</v>
      </c>
      <c r="M3245">
        <v>479.5</v>
      </c>
      <c r="N3245">
        <v>481.8</v>
      </c>
      <c r="O3245">
        <v>480.7</v>
      </c>
      <c r="P3245">
        <v>480.35</v>
      </c>
      <c r="Q3245">
        <v>480.88</v>
      </c>
      <c r="R3245">
        <v>10162570</v>
      </c>
      <c r="S3245">
        <v>4887014877.4499998</v>
      </c>
      <c r="T3245">
        <v>130143</v>
      </c>
      <c r="U3245">
        <v>6793788</v>
      </c>
      <c r="V3245">
        <v>66.849999999999994</v>
      </c>
      <c r="W3245" s="3">
        <f>StockData[[#This Row],[CLOSE]]-StockData[[#This Row],[PREV. CLOSE]]</f>
        <v>-1.4499999999999886</v>
      </c>
      <c r="X3245" s="2">
        <f>IFERROR((StockData[[#This Row],[CLOSE]]-StockData[[#This Row],[PREV. CLOSE]])/StockData[[#This Row],[PREV. CLOSE]],0)</f>
        <v>-3.0095475300954515E-3</v>
      </c>
      <c r="Y3245" t="str">
        <f>IF(StockData[[#This Row],[Daily Return %]]&gt;0,"Gain",IF(StockData[[#This Row],[Daily Return %]]&lt;0,"Loss","No Change"))</f>
        <v>Loss</v>
      </c>
    </row>
    <row r="3246" spans="1:25" x14ac:dyDescent="0.3">
      <c r="A3246" s="1">
        <v>45589</v>
      </c>
      <c r="B3246" s="1" t="s">
        <v>3296</v>
      </c>
      <c r="C3246" s="1" t="s">
        <v>230</v>
      </c>
      <c r="D3246">
        <f>MONTH(StockData[[#This Row],[DATE]])</f>
        <v>10</v>
      </c>
      <c r="E3246">
        <v>2024</v>
      </c>
      <c r="F3246" t="s">
        <v>231</v>
      </c>
      <c r="G3246" t="str">
        <f>"Q"&amp;ROUNDUP(StockData[[#This Row],[Month Number]]/3,0)</f>
        <v>Q4</v>
      </c>
      <c r="H3246" s="1" t="s">
        <v>3092</v>
      </c>
      <c r="I3246" s="1" t="s">
        <v>3093</v>
      </c>
      <c r="J3246" t="s">
        <v>30</v>
      </c>
      <c r="K3246">
        <v>482</v>
      </c>
      <c r="L3246">
        <v>482.4</v>
      </c>
      <c r="M3246">
        <v>470</v>
      </c>
      <c r="N3246">
        <v>480.35</v>
      </c>
      <c r="O3246">
        <v>470.7</v>
      </c>
      <c r="P3246">
        <v>471.7</v>
      </c>
      <c r="Q3246">
        <v>474.32</v>
      </c>
      <c r="R3246">
        <v>13092399</v>
      </c>
      <c r="S3246">
        <v>6209965225.1999998</v>
      </c>
      <c r="T3246">
        <v>240152</v>
      </c>
      <c r="U3246">
        <v>8381883</v>
      </c>
      <c r="V3246">
        <v>64.02</v>
      </c>
      <c r="W3246" s="3">
        <f>StockData[[#This Row],[CLOSE]]-StockData[[#This Row],[PREV. CLOSE]]</f>
        <v>-8.6500000000000341</v>
      </c>
      <c r="X3246" s="2">
        <f>IFERROR((StockData[[#This Row],[CLOSE]]-StockData[[#This Row],[PREV. CLOSE]])/StockData[[#This Row],[PREV. CLOSE]],0)</f>
        <v>-1.8007702716769092E-2</v>
      </c>
      <c r="Y3246" t="str">
        <f>IF(StockData[[#This Row],[Daily Return %]]&gt;0,"Gain",IF(StockData[[#This Row],[Daily Return %]]&lt;0,"Loss","No Change"))</f>
        <v>Loss</v>
      </c>
    </row>
    <row r="3247" spans="1:25" x14ac:dyDescent="0.3">
      <c r="A3247" s="1">
        <v>45590</v>
      </c>
      <c r="B3247" s="1" t="s">
        <v>3297</v>
      </c>
      <c r="C3247" s="1" t="s">
        <v>230</v>
      </c>
      <c r="D3247">
        <f>MONTH(StockData[[#This Row],[DATE]])</f>
        <v>10</v>
      </c>
      <c r="E3247">
        <v>2024</v>
      </c>
      <c r="F3247" t="s">
        <v>231</v>
      </c>
      <c r="G3247" t="str">
        <f>"Q"&amp;ROUNDUP(StockData[[#This Row],[Month Number]]/3,0)</f>
        <v>Q4</v>
      </c>
      <c r="H3247" s="1" t="s">
        <v>3092</v>
      </c>
      <c r="I3247" s="1" t="s">
        <v>3093</v>
      </c>
      <c r="J3247" t="s">
        <v>30</v>
      </c>
      <c r="K3247">
        <v>475.8</v>
      </c>
      <c r="L3247">
        <v>493.5</v>
      </c>
      <c r="M3247">
        <v>474.2</v>
      </c>
      <c r="N3247">
        <v>471.7</v>
      </c>
      <c r="O3247">
        <v>482.25</v>
      </c>
      <c r="P3247">
        <v>482.3</v>
      </c>
      <c r="Q3247">
        <v>486.29</v>
      </c>
      <c r="R3247">
        <v>30961625</v>
      </c>
      <c r="S3247">
        <v>15056261874</v>
      </c>
      <c r="T3247">
        <v>379810</v>
      </c>
      <c r="U3247">
        <v>11584087</v>
      </c>
      <c r="V3247">
        <v>37.409999999999997</v>
      </c>
      <c r="W3247" s="3">
        <f>StockData[[#This Row],[CLOSE]]-StockData[[#This Row],[PREV. CLOSE]]</f>
        <v>10.600000000000023</v>
      </c>
      <c r="X3247" s="2">
        <f>IFERROR((StockData[[#This Row],[CLOSE]]-StockData[[#This Row],[PREV. CLOSE]])/StockData[[#This Row],[PREV. CLOSE]],0)</f>
        <v>2.2471910112359599E-2</v>
      </c>
      <c r="Y3247" t="str">
        <f>IF(StockData[[#This Row],[Daily Return %]]&gt;0,"Gain",IF(StockData[[#This Row],[Daily Return %]]&lt;0,"Loss","No Change"))</f>
        <v>Gain</v>
      </c>
    </row>
    <row r="3248" spans="1:25" x14ac:dyDescent="0.3">
      <c r="A3248" s="1">
        <v>45593</v>
      </c>
      <c r="B3248" s="1" t="s">
        <v>3298</v>
      </c>
      <c r="C3248" s="1" t="s">
        <v>230</v>
      </c>
      <c r="D3248">
        <f>MONTH(StockData[[#This Row],[DATE]])</f>
        <v>10</v>
      </c>
      <c r="E3248">
        <v>2024</v>
      </c>
      <c r="F3248" t="s">
        <v>231</v>
      </c>
      <c r="G3248" t="str">
        <f>"Q"&amp;ROUNDUP(StockData[[#This Row],[Month Number]]/3,0)</f>
        <v>Q4</v>
      </c>
      <c r="H3248" s="1" t="s">
        <v>3092</v>
      </c>
      <c r="I3248" s="1" t="s">
        <v>3093</v>
      </c>
      <c r="J3248" t="s">
        <v>30</v>
      </c>
      <c r="K3248">
        <v>481.95</v>
      </c>
      <c r="L3248">
        <v>485.9</v>
      </c>
      <c r="M3248">
        <v>476</v>
      </c>
      <c r="N3248">
        <v>482.3</v>
      </c>
      <c r="O3248">
        <v>484</v>
      </c>
      <c r="P3248">
        <v>484.15</v>
      </c>
      <c r="Q3248">
        <v>482.79</v>
      </c>
      <c r="R3248">
        <v>8614446</v>
      </c>
      <c r="S3248">
        <v>4158985648.8499999</v>
      </c>
      <c r="T3248">
        <v>113970</v>
      </c>
      <c r="U3248">
        <v>4484756</v>
      </c>
      <c r="V3248">
        <v>52.06</v>
      </c>
      <c r="W3248" s="3">
        <f>StockData[[#This Row],[CLOSE]]-StockData[[#This Row],[PREV. CLOSE]]</f>
        <v>1.8499999999999659</v>
      </c>
      <c r="X3248" s="2">
        <f>IFERROR((StockData[[#This Row],[CLOSE]]-StockData[[#This Row],[PREV. CLOSE]])/StockData[[#This Row],[PREV. CLOSE]],0)</f>
        <v>3.8357868546547084E-3</v>
      </c>
      <c r="Y3248" t="str">
        <f>IF(StockData[[#This Row],[Daily Return %]]&gt;0,"Gain",IF(StockData[[#This Row],[Daily Return %]]&lt;0,"Loss","No Change"))</f>
        <v>Gain</v>
      </c>
    </row>
    <row r="3249" spans="1:25" x14ac:dyDescent="0.3">
      <c r="A3249" s="1">
        <v>45594</v>
      </c>
      <c r="B3249" s="1" t="s">
        <v>3299</v>
      </c>
      <c r="C3249" s="1" t="s">
        <v>230</v>
      </c>
      <c r="D3249">
        <f>MONTH(StockData[[#This Row],[DATE]])</f>
        <v>10</v>
      </c>
      <c r="E3249">
        <v>2024</v>
      </c>
      <c r="F3249" t="s">
        <v>231</v>
      </c>
      <c r="G3249" t="str">
        <f>"Q"&amp;ROUNDUP(StockData[[#This Row],[Month Number]]/3,0)</f>
        <v>Q4</v>
      </c>
      <c r="H3249" s="1" t="s">
        <v>3092</v>
      </c>
      <c r="I3249" s="1" t="s">
        <v>3093</v>
      </c>
      <c r="J3249" t="s">
        <v>30</v>
      </c>
      <c r="K3249">
        <v>485</v>
      </c>
      <c r="L3249">
        <v>489.2</v>
      </c>
      <c r="M3249">
        <v>481.3</v>
      </c>
      <c r="N3249">
        <v>484.15</v>
      </c>
      <c r="O3249">
        <v>488</v>
      </c>
      <c r="P3249">
        <v>487.95</v>
      </c>
      <c r="Q3249">
        <v>486.12</v>
      </c>
      <c r="R3249">
        <v>6866704</v>
      </c>
      <c r="S3249">
        <v>3338033179.6500001</v>
      </c>
      <c r="T3249">
        <v>111564</v>
      </c>
      <c r="U3249">
        <v>3884092</v>
      </c>
      <c r="V3249">
        <v>56.56</v>
      </c>
      <c r="W3249" s="3">
        <f>StockData[[#This Row],[CLOSE]]-StockData[[#This Row],[PREV. CLOSE]]</f>
        <v>3.8000000000000114</v>
      </c>
      <c r="X3249" s="2">
        <f>IFERROR((StockData[[#This Row],[CLOSE]]-StockData[[#This Row],[PREV. CLOSE]])/StockData[[#This Row],[PREV. CLOSE]],0)</f>
        <v>7.8488071878550277E-3</v>
      </c>
      <c r="Y3249" t="str">
        <f>IF(StockData[[#This Row],[Daily Return %]]&gt;0,"Gain",IF(StockData[[#This Row],[Daily Return %]]&lt;0,"Loss","No Change"))</f>
        <v>Gain</v>
      </c>
    </row>
    <row r="3250" spans="1:25" x14ac:dyDescent="0.3">
      <c r="A3250" s="1">
        <v>45595</v>
      </c>
      <c r="B3250" s="1" t="s">
        <v>3300</v>
      </c>
      <c r="C3250" s="1" t="s">
        <v>230</v>
      </c>
      <c r="D3250">
        <f>MONTH(StockData[[#This Row],[DATE]])</f>
        <v>10</v>
      </c>
      <c r="E3250">
        <v>2024</v>
      </c>
      <c r="F3250" t="s">
        <v>231</v>
      </c>
      <c r="G3250" t="str">
        <f>"Q"&amp;ROUNDUP(StockData[[#This Row],[Month Number]]/3,0)</f>
        <v>Q4</v>
      </c>
      <c r="H3250" s="1" t="s">
        <v>3092</v>
      </c>
      <c r="I3250" s="1" t="s">
        <v>3093</v>
      </c>
      <c r="J3250" t="s">
        <v>30</v>
      </c>
      <c r="K3250">
        <v>487.95</v>
      </c>
      <c r="L3250">
        <v>493.25</v>
      </c>
      <c r="M3250">
        <v>486.5</v>
      </c>
      <c r="N3250">
        <v>487.95</v>
      </c>
      <c r="O3250">
        <v>491.8</v>
      </c>
      <c r="P3250">
        <v>491.55</v>
      </c>
      <c r="Q3250">
        <v>490.85</v>
      </c>
      <c r="R3250">
        <v>6393835</v>
      </c>
      <c r="S3250">
        <v>3138398995.8499999</v>
      </c>
      <c r="T3250">
        <v>92835</v>
      </c>
      <c r="U3250">
        <v>3989218</v>
      </c>
      <c r="V3250">
        <v>62.39</v>
      </c>
      <c r="W3250" s="3">
        <f>StockData[[#This Row],[CLOSE]]-StockData[[#This Row],[PREV. CLOSE]]</f>
        <v>3.6000000000000227</v>
      </c>
      <c r="X3250" s="2">
        <f>IFERROR((StockData[[#This Row],[CLOSE]]-StockData[[#This Row],[PREV. CLOSE]])/StockData[[#This Row],[PREV. CLOSE]],0)</f>
        <v>7.3778051029819098E-3</v>
      </c>
      <c r="Y3250" t="str">
        <f>IF(StockData[[#This Row],[Daily Return %]]&gt;0,"Gain",IF(StockData[[#This Row],[Daily Return %]]&lt;0,"Loss","No Change"))</f>
        <v>Gain</v>
      </c>
    </row>
    <row r="3251" spans="1:25" x14ac:dyDescent="0.3">
      <c r="A3251" s="1">
        <v>45596</v>
      </c>
      <c r="B3251" s="1" t="s">
        <v>3301</v>
      </c>
      <c r="C3251" s="1" t="s">
        <v>230</v>
      </c>
      <c r="D3251">
        <f>MONTH(StockData[[#This Row],[DATE]])</f>
        <v>10</v>
      </c>
      <c r="E3251">
        <v>2024</v>
      </c>
      <c r="F3251" t="s">
        <v>231</v>
      </c>
      <c r="G3251" t="str">
        <f>"Q"&amp;ROUNDUP(StockData[[#This Row],[Month Number]]/3,0)</f>
        <v>Q4</v>
      </c>
      <c r="H3251" s="1" t="s">
        <v>3092</v>
      </c>
      <c r="I3251" s="1" t="s">
        <v>3093</v>
      </c>
      <c r="J3251" t="s">
        <v>30</v>
      </c>
      <c r="K3251">
        <v>492</v>
      </c>
      <c r="L3251">
        <v>493</v>
      </c>
      <c r="M3251">
        <v>484.7</v>
      </c>
      <c r="N3251">
        <v>491.55</v>
      </c>
      <c r="O3251">
        <v>489.25</v>
      </c>
      <c r="P3251">
        <v>488.8</v>
      </c>
      <c r="Q3251">
        <v>487.8</v>
      </c>
      <c r="R3251">
        <v>7810874</v>
      </c>
      <c r="S3251">
        <v>3810127063.4000001</v>
      </c>
      <c r="T3251">
        <v>161609</v>
      </c>
      <c r="U3251">
        <v>4680175</v>
      </c>
      <c r="V3251">
        <v>59.92</v>
      </c>
      <c r="W3251" s="3">
        <f>StockData[[#This Row],[CLOSE]]-StockData[[#This Row],[PREV. CLOSE]]</f>
        <v>-2.75</v>
      </c>
      <c r="X3251" s="2">
        <f>IFERROR((StockData[[#This Row],[CLOSE]]-StockData[[#This Row],[PREV. CLOSE]])/StockData[[#This Row],[PREV. CLOSE]],0)</f>
        <v>-5.5945478588139558E-3</v>
      </c>
      <c r="Y3251" t="str">
        <f>IF(StockData[[#This Row],[Daily Return %]]&gt;0,"Gain",IF(StockData[[#This Row],[Daily Return %]]&lt;0,"Loss","No Change"))</f>
        <v>Loss</v>
      </c>
    </row>
    <row r="3252" spans="1:25" x14ac:dyDescent="0.3">
      <c r="A3252" s="1">
        <v>45597</v>
      </c>
      <c r="B3252" s="1" t="s">
        <v>3302</v>
      </c>
      <c r="C3252" s="1" t="s">
        <v>254</v>
      </c>
      <c r="D3252">
        <f>MONTH(StockData[[#This Row],[DATE]])</f>
        <v>11</v>
      </c>
      <c r="E3252">
        <v>2024</v>
      </c>
      <c r="F3252" t="s">
        <v>231</v>
      </c>
      <c r="G3252" t="str">
        <f>"Q"&amp;ROUNDUP(StockData[[#This Row],[Month Number]]/3,0)</f>
        <v>Q4</v>
      </c>
      <c r="H3252" s="1" t="s">
        <v>3092</v>
      </c>
      <c r="I3252" s="1" t="s">
        <v>3093</v>
      </c>
      <c r="J3252" t="s">
        <v>30</v>
      </c>
      <c r="K3252">
        <v>491</v>
      </c>
      <c r="L3252">
        <v>492.1</v>
      </c>
      <c r="M3252">
        <v>489.3</v>
      </c>
      <c r="N3252">
        <v>488.8</v>
      </c>
      <c r="O3252">
        <v>489.95</v>
      </c>
      <c r="P3252">
        <v>490.3</v>
      </c>
      <c r="Q3252">
        <v>490.89</v>
      </c>
      <c r="R3252">
        <v>1461602</v>
      </c>
      <c r="S3252">
        <v>717491831.89999998</v>
      </c>
      <c r="T3252">
        <v>54687</v>
      </c>
      <c r="U3252">
        <v>781794</v>
      </c>
      <c r="V3252">
        <v>53.49</v>
      </c>
      <c r="W3252" s="3">
        <f>StockData[[#This Row],[CLOSE]]-StockData[[#This Row],[PREV. CLOSE]]</f>
        <v>1.5</v>
      </c>
      <c r="X3252" s="2">
        <f>IFERROR((StockData[[#This Row],[CLOSE]]-StockData[[#This Row],[PREV. CLOSE]])/StockData[[#This Row],[PREV. CLOSE]],0)</f>
        <v>3.0687397708674302E-3</v>
      </c>
      <c r="Y3252" t="str">
        <f>IF(StockData[[#This Row],[Daily Return %]]&gt;0,"Gain",IF(StockData[[#This Row],[Daily Return %]]&lt;0,"Loss","No Change"))</f>
        <v>Gain</v>
      </c>
    </row>
    <row r="3253" spans="1:25" x14ac:dyDescent="0.3">
      <c r="A3253" s="1">
        <v>45600</v>
      </c>
      <c r="B3253" s="1" t="s">
        <v>3303</v>
      </c>
      <c r="C3253" s="1" t="s">
        <v>254</v>
      </c>
      <c r="D3253">
        <f>MONTH(StockData[[#This Row],[DATE]])</f>
        <v>11</v>
      </c>
      <c r="E3253">
        <v>2024</v>
      </c>
      <c r="F3253" t="s">
        <v>231</v>
      </c>
      <c r="G3253" t="str">
        <f>"Q"&amp;ROUNDUP(StockData[[#This Row],[Month Number]]/3,0)</f>
        <v>Q4</v>
      </c>
      <c r="H3253" s="1" t="s">
        <v>3092</v>
      </c>
      <c r="I3253" s="1" t="s">
        <v>3093</v>
      </c>
      <c r="J3253" t="s">
        <v>30</v>
      </c>
      <c r="K3253">
        <v>493.45</v>
      </c>
      <c r="L3253">
        <v>493.45</v>
      </c>
      <c r="M3253">
        <v>479.55</v>
      </c>
      <c r="N3253">
        <v>490.3</v>
      </c>
      <c r="O3253">
        <v>485.25</v>
      </c>
      <c r="P3253">
        <v>484.6</v>
      </c>
      <c r="Q3253">
        <v>483.55</v>
      </c>
      <c r="R3253">
        <v>8429731</v>
      </c>
      <c r="S3253">
        <v>4076159422.9000001</v>
      </c>
      <c r="T3253">
        <v>170904</v>
      </c>
      <c r="U3253">
        <v>4997006</v>
      </c>
      <c r="V3253">
        <v>59.28</v>
      </c>
      <c r="W3253" s="3">
        <f>StockData[[#This Row],[CLOSE]]-StockData[[#This Row],[PREV. CLOSE]]</f>
        <v>-5.6999999999999886</v>
      </c>
      <c r="X3253" s="2">
        <f>IFERROR((StockData[[#This Row],[CLOSE]]-StockData[[#This Row],[PREV. CLOSE]])/StockData[[#This Row],[PREV. CLOSE]],0)</f>
        <v>-1.162553538649804E-2</v>
      </c>
      <c r="Y3253" t="str">
        <f>IF(StockData[[#This Row],[Daily Return %]]&gt;0,"Gain",IF(StockData[[#This Row],[Daily Return %]]&lt;0,"Loss","No Change"))</f>
        <v>Loss</v>
      </c>
    </row>
    <row r="3254" spans="1:25" x14ac:dyDescent="0.3">
      <c r="A3254" s="1">
        <v>45601</v>
      </c>
      <c r="B3254" s="1" t="s">
        <v>3304</v>
      </c>
      <c r="C3254" s="1" t="s">
        <v>254</v>
      </c>
      <c r="D3254">
        <f>MONTH(StockData[[#This Row],[DATE]])</f>
        <v>11</v>
      </c>
      <c r="E3254">
        <v>2024</v>
      </c>
      <c r="F3254" t="s">
        <v>231</v>
      </c>
      <c r="G3254" t="str">
        <f>"Q"&amp;ROUNDUP(StockData[[#This Row],[Month Number]]/3,0)</f>
        <v>Q4</v>
      </c>
      <c r="H3254" s="1" t="s">
        <v>3092</v>
      </c>
      <c r="I3254" s="1" t="s">
        <v>3093</v>
      </c>
      <c r="J3254" t="s">
        <v>30</v>
      </c>
      <c r="K3254">
        <v>482.95</v>
      </c>
      <c r="L3254">
        <v>485.05</v>
      </c>
      <c r="M3254">
        <v>476.95</v>
      </c>
      <c r="N3254">
        <v>484.6</v>
      </c>
      <c r="O3254">
        <v>480.95</v>
      </c>
      <c r="P3254">
        <v>480.2</v>
      </c>
      <c r="Q3254">
        <v>479.98</v>
      </c>
      <c r="R3254">
        <v>7327830</v>
      </c>
      <c r="S3254">
        <v>3517242119.0500002</v>
      </c>
      <c r="T3254">
        <v>150450</v>
      </c>
      <c r="U3254">
        <v>4125133</v>
      </c>
      <c r="V3254">
        <v>56.29</v>
      </c>
      <c r="W3254" s="3">
        <f>StockData[[#This Row],[CLOSE]]-StockData[[#This Row],[PREV. CLOSE]]</f>
        <v>-4.4000000000000341</v>
      </c>
      <c r="X3254" s="2">
        <f>IFERROR((StockData[[#This Row],[CLOSE]]-StockData[[#This Row],[PREV. CLOSE]])/StockData[[#This Row],[PREV. CLOSE]],0)</f>
        <v>-9.0796533223277635E-3</v>
      </c>
      <c r="Y3254" t="str">
        <f>IF(StockData[[#This Row],[Daily Return %]]&gt;0,"Gain",IF(StockData[[#This Row],[Daily Return %]]&lt;0,"Loss","No Change"))</f>
        <v>Loss</v>
      </c>
    </row>
    <row r="3255" spans="1:25" x14ac:dyDescent="0.3">
      <c r="A3255" s="1">
        <v>45602</v>
      </c>
      <c r="B3255" s="1" t="s">
        <v>3305</v>
      </c>
      <c r="C3255" s="1" t="s">
        <v>254</v>
      </c>
      <c r="D3255">
        <f>MONTH(StockData[[#This Row],[DATE]])</f>
        <v>11</v>
      </c>
      <c r="E3255">
        <v>2024</v>
      </c>
      <c r="F3255" t="s">
        <v>231</v>
      </c>
      <c r="G3255" t="str">
        <f>"Q"&amp;ROUNDUP(StockData[[#This Row],[Month Number]]/3,0)</f>
        <v>Q4</v>
      </c>
      <c r="H3255" s="1" t="s">
        <v>3092</v>
      </c>
      <c r="I3255" s="1" t="s">
        <v>3093</v>
      </c>
      <c r="J3255" t="s">
        <v>30</v>
      </c>
      <c r="K3255">
        <v>480.2</v>
      </c>
      <c r="L3255">
        <v>484.4</v>
      </c>
      <c r="M3255">
        <v>478</v>
      </c>
      <c r="N3255">
        <v>480.2</v>
      </c>
      <c r="O3255">
        <v>481.95</v>
      </c>
      <c r="P3255">
        <v>481.1</v>
      </c>
      <c r="Q3255">
        <v>480.83</v>
      </c>
      <c r="R3255">
        <v>11313985</v>
      </c>
      <c r="S3255">
        <v>5440109205.5500002</v>
      </c>
      <c r="T3255">
        <v>140673</v>
      </c>
      <c r="U3255">
        <v>7242449</v>
      </c>
      <c r="V3255">
        <v>64.010000000000005</v>
      </c>
      <c r="W3255" s="3">
        <f>StockData[[#This Row],[CLOSE]]-StockData[[#This Row],[PREV. CLOSE]]</f>
        <v>0.90000000000003411</v>
      </c>
      <c r="X3255" s="2">
        <f>IFERROR((StockData[[#This Row],[CLOSE]]-StockData[[#This Row],[PREV. CLOSE]])/StockData[[#This Row],[PREV. CLOSE]],0)</f>
        <v>1.8742190753853272E-3</v>
      </c>
      <c r="Y3255" t="str">
        <f>IF(StockData[[#This Row],[Daily Return %]]&gt;0,"Gain",IF(StockData[[#This Row],[Daily Return %]]&lt;0,"Loss","No Change"))</f>
        <v>Gain</v>
      </c>
    </row>
    <row r="3256" spans="1:25" x14ac:dyDescent="0.3">
      <c r="A3256" s="1">
        <v>45603</v>
      </c>
      <c r="B3256" s="1" t="s">
        <v>3306</v>
      </c>
      <c r="C3256" s="1" t="s">
        <v>254</v>
      </c>
      <c r="D3256">
        <f>MONTH(StockData[[#This Row],[DATE]])</f>
        <v>11</v>
      </c>
      <c r="E3256">
        <v>2024</v>
      </c>
      <c r="F3256" t="s">
        <v>231</v>
      </c>
      <c r="G3256" t="str">
        <f>"Q"&amp;ROUNDUP(StockData[[#This Row],[Month Number]]/3,0)</f>
        <v>Q4</v>
      </c>
      <c r="H3256" s="1" t="s">
        <v>3092</v>
      </c>
      <c r="I3256" s="1" t="s">
        <v>3093</v>
      </c>
      <c r="J3256" t="s">
        <v>30</v>
      </c>
      <c r="K3256">
        <v>481.75</v>
      </c>
      <c r="L3256">
        <v>482.7</v>
      </c>
      <c r="M3256">
        <v>476.1</v>
      </c>
      <c r="N3256">
        <v>481.1</v>
      </c>
      <c r="O3256">
        <v>478</v>
      </c>
      <c r="P3256">
        <v>477.9</v>
      </c>
      <c r="Q3256">
        <v>477.82</v>
      </c>
      <c r="R3256">
        <v>8924280</v>
      </c>
      <c r="S3256">
        <v>4264165090.1999998</v>
      </c>
      <c r="T3256">
        <v>132407</v>
      </c>
      <c r="U3256">
        <v>5393508</v>
      </c>
      <c r="V3256">
        <v>60.44</v>
      </c>
      <c r="W3256" s="3">
        <f>StockData[[#This Row],[CLOSE]]-StockData[[#This Row],[PREV. CLOSE]]</f>
        <v>-3.2000000000000455</v>
      </c>
      <c r="X3256" s="2">
        <f>IFERROR((StockData[[#This Row],[CLOSE]]-StockData[[#This Row],[PREV. CLOSE]])/StockData[[#This Row],[PREV. CLOSE]],0)</f>
        <v>-6.651423820411651E-3</v>
      </c>
      <c r="Y3256" t="str">
        <f>IF(StockData[[#This Row],[Daily Return %]]&gt;0,"Gain",IF(StockData[[#This Row],[Daily Return %]]&lt;0,"Loss","No Change"))</f>
        <v>Loss</v>
      </c>
    </row>
    <row r="3257" spans="1:25" x14ac:dyDescent="0.3">
      <c r="A3257" s="1">
        <v>45604</v>
      </c>
      <c r="B3257" s="1" t="s">
        <v>3307</v>
      </c>
      <c r="C3257" s="1" t="s">
        <v>254</v>
      </c>
      <c r="D3257">
        <f>MONTH(StockData[[#This Row],[DATE]])</f>
        <v>11</v>
      </c>
      <c r="E3257">
        <v>2024</v>
      </c>
      <c r="F3257" t="s">
        <v>231</v>
      </c>
      <c r="G3257" t="str">
        <f>"Q"&amp;ROUNDUP(StockData[[#This Row],[Month Number]]/3,0)</f>
        <v>Q4</v>
      </c>
      <c r="H3257" s="1" t="s">
        <v>3092</v>
      </c>
      <c r="I3257" s="1" t="s">
        <v>3093</v>
      </c>
      <c r="J3257" t="s">
        <v>30</v>
      </c>
      <c r="K3257">
        <v>477.9</v>
      </c>
      <c r="L3257">
        <v>480.7</v>
      </c>
      <c r="M3257">
        <v>474.6</v>
      </c>
      <c r="N3257">
        <v>477.9</v>
      </c>
      <c r="O3257">
        <v>478.8</v>
      </c>
      <c r="P3257">
        <v>478.05</v>
      </c>
      <c r="Q3257">
        <v>477.78</v>
      </c>
      <c r="R3257">
        <v>6090462</v>
      </c>
      <c r="S3257">
        <v>2909920473.3499999</v>
      </c>
      <c r="T3257">
        <v>105996</v>
      </c>
      <c r="U3257">
        <v>3454982</v>
      </c>
      <c r="V3257">
        <v>56.73</v>
      </c>
      <c r="W3257" s="3">
        <f>StockData[[#This Row],[CLOSE]]-StockData[[#This Row],[PREV. CLOSE]]</f>
        <v>0.15000000000003411</v>
      </c>
      <c r="X3257" s="2">
        <f>IFERROR((StockData[[#This Row],[CLOSE]]-StockData[[#This Row],[PREV. CLOSE]])/StockData[[#This Row],[PREV. CLOSE]],0)</f>
        <v>3.138731952291988E-4</v>
      </c>
      <c r="Y3257" t="str">
        <f>IF(StockData[[#This Row],[Daily Return %]]&gt;0,"Gain",IF(StockData[[#This Row],[Daily Return %]]&lt;0,"Loss","No Change"))</f>
        <v>Gain</v>
      </c>
    </row>
    <row r="3258" spans="1:25" x14ac:dyDescent="0.3">
      <c r="A3258" s="1">
        <v>45607</v>
      </c>
      <c r="B3258" s="1" t="s">
        <v>3308</v>
      </c>
      <c r="C3258" s="1" t="s">
        <v>254</v>
      </c>
      <c r="D3258">
        <f>MONTH(StockData[[#This Row],[DATE]])</f>
        <v>11</v>
      </c>
      <c r="E3258">
        <v>2024</v>
      </c>
      <c r="F3258" t="s">
        <v>231</v>
      </c>
      <c r="G3258" t="str">
        <f>"Q"&amp;ROUNDUP(StockData[[#This Row],[Month Number]]/3,0)</f>
        <v>Q4</v>
      </c>
      <c r="H3258" s="1" t="s">
        <v>3092</v>
      </c>
      <c r="I3258" s="1" t="s">
        <v>3093</v>
      </c>
      <c r="J3258" t="s">
        <v>30</v>
      </c>
      <c r="K3258">
        <v>478.05</v>
      </c>
      <c r="L3258">
        <v>481.5</v>
      </c>
      <c r="M3258">
        <v>474.1</v>
      </c>
      <c r="N3258">
        <v>478.05</v>
      </c>
      <c r="O3258">
        <v>477.3</v>
      </c>
      <c r="P3258">
        <v>476.95</v>
      </c>
      <c r="Q3258">
        <v>478.38</v>
      </c>
      <c r="R3258">
        <v>5488948</v>
      </c>
      <c r="S3258">
        <v>2625814462.6999998</v>
      </c>
      <c r="T3258">
        <v>123605</v>
      </c>
      <c r="U3258">
        <v>3300121</v>
      </c>
      <c r="V3258">
        <v>60.12</v>
      </c>
      <c r="W3258" s="3">
        <f>StockData[[#This Row],[CLOSE]]-StockData[[#This Row],[PREV. CLOSE]]</f>
        <v>-1.1000000000000227</v>
      </c>
      <c r="X3258" s="2">
        <f>IFERROR((StockData[[#This Row],[CLOSE]]-StockData[[#This Row],[PREV. CLOSE]])/StockData[[#This Row],[PREV. CLOSE]],0)</f>
        <v>-2.3010145382282663E-3</v>
      </c>
      <c r="Y3258" t="str">
        <f>IF(StockData[[#This Row],[Daily Return %]]&gt;0,"Gain",IF(StockData[[#This Row],[Daily Return %]]&lt;0,"Loss","No Change"))</f>
        <v>Loss</v>
      </c>
    </row>
    <row r="3259" spans="1:25" x14ac:dyDescent="0.3">
      <c r="A3259" s="1">
        <v>45608</v>
      </c>
      <c r="B3259" s="1" t="s">
        <v>3309</v>
      </c>
      <c r="C3259" s="1" t="s">
        <v>254</v>
      </c>
      <c r="D3259">
        <f>MONTH(StockData[[#This Row],[DATE]])</f>
        <v>11</v>
      </c>
      <c r="E3259">
        <v>2024</v>
      </c>
      <c r="F3259" t="s">
        <v>231</v>
      </c>
      <c r="G3259" t="str">
        <f>"Q"&amp;ROUNDUP(StockData[[#This Row],[Month Number]]/3,0)</f>
        <v>Q4</v>
      </c>
      <c r="H3259" s="1" t="s">
        <v>3092</v>
      </c>
      <c r="I3259" s="1" t="s">
        <v>3093</v>
      </c>
      <c r="J3259" t="s">
        <v>30</v>
      </c>
      <c r="K3259">
        <v>477.6</v>
      </c>
      <c r="L3259">
        <v>477.95</v>
      </c>
      <c r="M3259">
        <v>471.15</v>
      </c>
      <c r="N3259">
        <v>476.95</v>
      </c>
      <c r="O3259">
        <v>471.9</v>
      </c>
      <c r="P3259">
        <v>472.85</v>
      </c>
      <c r="Q3259">
        <v>474.91</v>
      </c>
      <c r="R3259">
        <v>5041916</v>
      </c>
      <c r="S3259">
        <v>2394432824.5</v>
      </c>
      <c r="T3259">
        <v>129476</v>
      </c>
      <c r="U3259">
        <v>3295131</v>
      </c>
      <c r="V3259">
        <v>65.349999999999994</v>
      </c>
      <c r="W3259" s="3">
        <f>StockData[[#This Row],[CLOSE]]-StockData[[#This Row],[PREV. CLOSE]]</f>
        <v>-4.0999999999999659</v>
      </c>
      <c r="X3259" s="2">
        <f>IFERROR((StockData[[#This Row],[CLOSE]]-StockData[[#This Row],[PREV. CLOSE]])/StockData[[#This Row],[PREV. CLOSE]],0)</f>
        <v>-8.596288919173847E-3</v>
      </c>
      <c r="Y3259" t="str">
        <f>IF(StockData[[#This Row],[Daily Return %]]&gt;0,"Gain",IF(StockData[[#This Row],[Daily Return %]]&lt;0,"Loss","No Change"))</f>
        <v>Loss</v>
      </c>
    </row>
    <row r="3260" spans="1:25" x14ac:dyDescent="0.3">
      <c r="A3260" s="1">
        <v>45609</v>
      </c>
      <c r="B3260" s="1" t="s">
        <v>3310</v>
      </c>
      <c r="C3260" s="1" t="s">
        <v>254</v>
      </c>
      <c r="D3260">
        <f>MONTH(StockData[[#This Row],[DATE]])</f>
        <v>11</v>
      </c>
      <c r="E3260">
        <v>2024</v>
      </c>
      <c r="F3260" t="s">
        <v>231</v>
      </c>
      <c r="G3260" t="str">
        <f>"Q"&amp;ROUNDUP(StockData[[#This Row],[Month Number]]/3,0)</f>
        <v>Q4</v>
      </c>
      <c r="H3260" s="1" t="s">
        <v>3092</v>
      </c>
      <c r="I3260" s="1" t="s">
        <v>3093</v>
      </c>
      <c r="J3260" t="s">
        <v>30</v>
      </c>
      <c r="K3260">
        <v>470.05</v>
      </c>
      <c r="L3260">
        <v>474.7</v>
      </c>
      <c r="M3260">
        <v>468.25</v>
      </c>
      <c r="N3260">
        <v>472.85</v>
      </c>
      <c r="O3260">
        <v>472</v>
      </c>
      <c r="P3260">
        <v>472.2</v>
      </c>
      <c r="Q3260">
        <v>471.96</v>
      </c>
      <c r="R3260">
        <v>11120381</v>
      </c>
      <c r="S3260">
        <v>5248410369</v>
      </c>
      <c r="T3260">
        <v>188101</v>
      </c>
      <c r="U3260">
        <v>7521950</v>
      </c>
      <c r="V3260">
        <v>67.64</v>
      </c>
      <c r="W3260" s="3">
        <f>StockData[[#This Row],[CLOSE]]-StockData[[#This Row],[PREV. CLOSE]]</f>
        <v>-0.65000000000003411</v>
      </c>
      <c r="X3260" s="2">
        <f>IFERROR((StockData[[#This Row],[CLOSE]]-StockData[[#This Row],[PREV. CLOSE]])/StockData[[#This Row],[PREV. CLOSE]],0)</f>
        <v>-1.3746431214973756E-3</v>
      </c>
      <c r="Y3260" t="str">
        <f>IF(StockData[[#This Row],[Daily Return %]]&gt;0,"Gain",IF(StockData[[#This Row],[Daily Return %]]&lt;0,"Loss","No Change"))</f>
        <v>Loss</v>
      </c>
    </row>
    <row r="3261" spans="1:25" x14ac:dyDescent="0.3">
      <c r="A3261" s="1">
        <v>45610</v>
      </c>
      <c r="B3261" s="1" t="s">
        <v>3311</v>
      </c>
      <c r="C3261" s="1" t="s">
        <v>254</v>
      </c>
      <c r="D3261">
        <f>MONTH(StockData[[#This Row],[DATE]])</f>
        <v>11</v>
      </c>
      <c r="E3261">
        <v>2024</v>
      </c>
      <c r="F3261" t="s">
        <v>231</v>
      </c>
      <c r="G3261" t="str">
        <f>"Q"&amp;ROUNDUP(StockData[[#This Row],[Month Number]]/3,0)</f>
        <v>Q4</v>
      </c>
      <c r="H3261" s="1" t="s">
        <v>3092</v>
      </c>
      <c r="I3261" s="1" t="s">
        <v>3093</v>
      </c>
      <c r="J3261" t="s">
        <v>30</v>
      </c>
      <c r="K3261">
        <v>471.2</v>
      </c>
      <c r="L3261">
        <v>472.95</v>
      </c>
      <c r="M3261">
        <v>462.25</v>
      </c>
      <c r="N3261">
        <v>472.2</v>
      </c>
      <c r="O3261">
        <v>467</v>
      </c>
      <c r="P3261">
        <v>465.95</v>
      </c>
      <c r="Q3261">
        <v>465.91</v>
      </c>
      <c r="R3261">
        <v>11639562</v>
      </c>
      <c r="S3261">
        <v>5422931558.6999998</v>
      </c>
      <c r="T3261">
        <v>230824</v>
      </c>
      <c r="U3261">
        <v>6082557</v>
      </c>
      <c r="V3261">
        <v>52.26</v>
      </c>
      <c r="W3261" s="3">
        <f>StockData[[#This Row],[CLOSE]]-StockData[[#This Row],[PREV. CLOSE]]</f>
        <v>-6.25</v>
      </c>
      <c r="X3261" s="2">
        <f>IFERROR((StockData[[#This Row],[CLOSE]]-StockData[[#This Row],[PREV. CLOSE]])/StockData[[#This Row],[PREV. CLOSE]],0)</f>
        <v>-1.3235916984328674E-2</v>
      </c>
      <c r="Y3261" t="str">
        <f>IF(StockData[[#This Row],[Daily Return %]]&gt;0,"Gain",IF(StockData[[#This Row],[Daily Return %]]&lt;0,"Loss","No Change"))</f>
        <v>Loss</v>
      </c>
    </row>
    <row r="3262" spans="1:25" x14ac:dyDescent="0.3">
      <c r="A3262" s="1">
        <v>45614</v>
      </c>
      <c r="B3262" s="1" t="s">
        <v>3312</v>
      </c>
      <c r="C3262" s="1" t="s">
        <v>254</v>
      </c>
      <c r="D3262">
        <f>MONTH(StockData[[#This Row],[DATE]])</f>
        <v>11</v>
      </c>
      <c r="E3262">
        <v>2024</v>
      </c>
      <c r="F3262" t="s">
        <v>231</v>
      </c>
      <c r="G3262" t="str">
        <f>"Q"&amp;ROUNDUP(StockData[[#This Row],[Month Number]]/3,0)</f>
        <v>Q4</v>
      </c>
      <c r="H3262" s="1" t="s">
        <v>3092</v>
      </c>
      <c r="I3262" s="1" t="s">
        <v>3093</v>
      </c>
      <c r="J3262" t="s">
        <v>30</v>
      </c>
      <c r="K3262">
        <v>466</v>
      </c>
      <c r="L3262">
        <v>467.8</v>
      </c>
      <c r="M3262">
        <v>462</v>
      </c>
      <c r="N3262">
        <v>465.95</v>
      </c>
      <c r="O3262">
        <v>467.4</v>
      </c>
      <c r="P3262">
        <v>466.55</v>
      </c>
      <c r="Q3262">
        <v>464.79</v>
      </c>
      <c r="R3262">
        <v>8135260</v>
      </c>
      <c r="S3262">
        <v>3781191097.1999998</v>
      </c>
      <c r="T3262">
        <v>183896</v>
      </c>
      <c r="U3262">
        <v>4699705</v>
      </c>
      <c r="V3262">
        <v>57.77</v>
      </c>
      <c r="W3262" s="3">
        <f>StockData[[#This Row],[CLOSE]]-StockData[[#This Row],[PREV. CLOSE]]</f>
        <v>0.60000000000002274</v>
      </c>
      <c r="X3262" s="2">
        <f>IFERROR((StockData[[#This Row],[CLOSE]]-StockData[[#This Row],[PREV. CLOSE]])/StockData[[#This Row],[PREV. CLOSE]],0)</f>
        <v>1.2876918124262748E-3</v>
      </c>
      <c r="Y3262" t="str">
        <f>IF(StockData[[#This Row],[Daily Return %]]&gt;0,"Gain",IF(StockData[[#This Row],[Daily Return %]]&lt;0,"Loss","No Change"))</f>
        <v>Gain</v>
      </c>
    </row>
    <row r="3263" spans="1:25" x14ac:dyDescent="0.3">
      <c r="A3263" s="1">
        <v>45615</v>
      </c>
      <c r="B3263" s="1" t="s">
        <v>3313</v>
      </c>
      <c r="C3263" s="1" t="s">
        <v>254</v>
      </c>
      <c r="D3263">
        <f>MONTH(StockData[[#This Row],[DATE]])</f>
        <v>11</v>
      </c>
      <c r="E3263">
        <v>2024</v>
      </c>
      <c r="F3263" t="s">
        <v>231</v>
      </c>
      <c r="G3263" t="str">
        <f>"Q"&amp;ROUNDUP(StockData[[#This Row],[Month Number]]/3,0)</f>
        <v>Q4</v>
      </c>
      <c r="H3263" s="1" t="s">
        <v>3092</v>
      </c>
      <c r="I3263" s="1" t="s">
        <v>3093</v>
      </c>
      <c r="J3263" t="s">
        <v>30</v>
      </c>
      <c r="K3263">
        <v>468</v>
      </c>
      <c r="L3263">
        <v>473.75</v>
      </c>
      <c r="M3263">
        <v>466.25</v>
      </c>
      <c r="N3263">
        <v>466.55</v>
      </c>
      <c r="O3263">
        <v>466.6</v>
      </c>
      <c r="P3263">
        <v>467.35</v>
      </c>
      <c r="Q3263">
        <v>471.03</v>
      </c>
      <c r="R3263">
        <v>6857374</v>
      </c>
      <c r="S3263">
        <v>3230038399.6500001</v>
      </c>
      <c r="T3263">
        <v>111105</v>
      </c>
      <c r="U3263">
        <v>4478830</v>
      </c>
      <c r="V3263">
        <v>65.31</v>
      </c>
      <c r="W3263" s="3">
        <f>StockData[[#This Row],[CLOSE]]-StockData[[#This Row],[PREV. CLOSE]]</f>
        <v>0.80000000000001137</v>
      </c>
      <c r="X3263" s="2">
        <f>IFERROR((StockData[[#This Row],[CLOSE]]-StockData[[#This Row],[PREV. CLOSE]])/StockData[[#This Row],[PREV. CLOSE]],0)</f>
        <v>1.7147143928839595E-3</v>
      </c>
      <c r="Y3263" t="str">
        <f>IF(StockData[[#This Row],[Daily Return %]]&gt;0,"Gain",IF(StockData[[#This Row],[Daily Return %]]&lt;0,"Loss","No Change"))</f>
        <v>Gain</v>
      </c>
    </row>
    <row r="3264" spans="1:25" x14ac:dyDescent="0.3">
      <c r="A3264" s="1">
        <v>45617</v>
      </c>
      <c r="B3264" s="1" t="s">
        <v>3314</v>
      </c>
      <c r="C3264" s="1" t="s">
        <v>254</v>
      </c>
      <c r="D3264">
        <f>MONTH(StockData[[#This Row],[DATE]])</f>
        <v>11</v>
      </c>
      <c r="E3264">
        <v>2024</v>
      </c>
      <c r="F3264" t="s">
        <v>231</v>
      </c>
      <c r="G3264" t="str">
        <f>"Q"&amp;ROUNDUP(StockData[[#This Row],[Month Number]]/3,0)</f>
        <v>Q4</v>
      </c>
      <c r="H3264" s="1" t="s">
        <v>3092</v>
      </c>
      <c r="I3264" s="1" t="s">
        <v>3093</v>
      </c>
      <c r="J3264" t="s">
        <v>30</v>
      </c>
      <c r="K3264">
        <v>461</v>
      </c>
      <c r="L3264">
        <v>464.05</v>
      </c>
      <c r="M3264">
        <v>455.4</v>
      </c>
      <c r="N3264">
        <v>467.35</v>
      </c>
      <c r="O3264">
        <v>457</v>
      </c>
      <c r="P3264">
        <v>457.15</v>
      </c>
      <c r="Q3264">
        <v>458.53</v>
      </c>
      <c r="R3264">
        <v>19559847</v>
      </c>
      <c r="S3264">
        <v>8968797499.25</v>
      </c>
      <c r="T3264">
        <v>236495</v>
      </c>
      <c r="U3264">
        <v>12726681</v>
      </c>
      <c r="V3264">
        <v>65.069999999999993</v>
      </c>
      <c r="W3264" s="3">
        <f>StockData[[#This Row],[CLOSE]]-StockData[[#This Row],[PREV. CLOSE]]</f>
        <v>-10.200000000000045</v>
      </c>
      <c r="X3264" s="2">
        <f>IFERROR((StockData[[#This Row],[CLOSE]]-StockData[[#This Row],[PREV. CLOSE]])/StockData[[#This Row],[PREV. CLOSE]],0)</f>
        <v>-2.1825184551192992E-2</v>
      </c>
      <c r="Y3264" t="str">
        <f>IF(StockData[[#This Row],[Daily Return %]]&gt;0,"Gain",IF(StockData[[#This Row],[Daily Return %]]&lt;0,"Loss","No Change"))</f>
        <v>Loss</v>
      </c>
    </row>
    <row r="3265" spans="1:25" x14ac:dyDescent="0.3">
      <c r="A3265" s="1">
        <v>45618</v>
      </c>
      <c r="B3265" s="1" t="s">
        <v>3315</v>
      </c>
      <c r="C3265" s="1" t="s">
        <v>254</v>
      </c>
      <c r="D3265">
        <f>MONTH(StockData[[#This Row],[DATE]])</f>
        <v>11</v>
      </c>
      <c r="E3265">
        <v>2024</v>
      </c>
      <c r="F3265" t="s">
        <v>231</v>
      </c>
      <c r="G3265" t="str">
        <f>"Q"&amp;ROUNDUP(StockData[[#This Row],[Month Number]]/3,0)</f>
        <v>Q4</v>
      </c>
      <c r="H3265" s="1" t="s">
        <v>3092</v>
      </c>
      <c r="I3265" s="1" t="s">
        <v>3093</v>
      </c>
      <c r="J3265" t="s">
        <v>30</v>
      </c>
      <c r="K3265">
        <v>456.2</v>
      </c>
      <c r="L3265">
        <v>476.5</v>
      </c>
      <c r="M3265">
        <v>455.5</v>
      </c>
      <c r="N3265">
        <v>457.15</v>
      </c>
      <c r="O3265">
        <v>474</v>
      </c>
      <c r="P3265">
        <v>474.65</v>
      </c>
      <c r="Q3265">
        <v>465.47</v>
      </c>
      <c r="R3265">
        <v>19464568</v>
      </c>
      <c r="S3265">
        <v>9060224659.4500008</v>
      </c>
      <c r="T3265">
        <v>178132</v>
      </c>
      <c r="U3265">
        <v>11168893</v>
      </c>
      <c r="V3265">
        <v>57.38</v>
      </c>
      <c r="W3265" s="3">
        <f>StockData[[#This Row],[CLOSE]]-StockData[[#This Row],[PREV. CLOSE]]</f>
        <v>17.5</v>
      </c>
      <c r="X3265" s="2">
        <f>IFERROR((StockData[[#This Row],[CLOSE]]-StockData[[#This Row],[PREV. CLOSE]])/StockData[[#This Row],[PREV. CLOSE]],0)</f>
        <v>3.8280651864814615E-2</v>
      </c>
      <c r="Y3265" t="str">
        <f>IF(StockData[[#This Row],[Daily Return %]]&gt;0,"Gain",IF(StockData[[#This Row],[Daily Return %]]&lt;0,"Loss","No Change"))</f>
        <v>Gain</v>
      </c>
    </row>
    <row r="3266" spans="1:25" x14ac:dyDescent="0.3">
      <c r="A3266" s="1">
        <v>45621</v>
      </c>
      <c r="B3266" s="1" t="s">
        <v>3316</v>
      </c>
      <c r="C3266" s="1" t="s">
        <v>254</v>
      </c>
      <c r="D3266">
        <f>MONTH(StockData[[#This Row],[DATE]])</f>
        <v>11</v>
      </c>
      <c r="E3266">
        <v>2024</v>
      </c>
      <c r="F3266" t="s">
        <v>231</v>
      </c>
      <c r="G3266" t="str">
        <f>"Q"&amp;ROUNDUP(StockData[[#This Row],[Month Number]]/3,0)</f>
        <v>Q4</v>
      </c>
      <c r="H3266" s="1" t="s">
        <v>3092</v>
      </c>
      <c r="I3266" s="1" t="s">
        <v>3093</v>
      </c>
      <c r="J3266" t="s">
        <v>30</v>
      </c>
      <c r="K3266">
        <v>479</v>
      </c>
      <c r="L3266">
        <v>482.2</v>
      </c>
      <c r="M3266">
        <v>472.4</v>
      </c>
      <c r="N3266">
        <v>474.65</v>
      </c>
      <c r="O3266">
        <v>478.15</v>
      </c>
      <c r="P3266">
        <v>476.8</v>
      </c>
      <c r="Q3266">
        <v>476.97</v>
      </c>
      <c r="R3266">
        <v>13891991</v>
      </c>
      <c r="S3266">
        <v>6626051098.6499996</v>
      </c>
      <c r="T3266">
        <v>137597</v>
      </c>
      <c r="U3266">
        <v>8194335</v>
      </c>
      <c r="V3266">
        <v>58.99</v>
      </c>
      <c r="W3266" s="3">
        <f>StockData[[#This Row],[CLOSE]]-StockData[[#This Row],[PREV. CLOSE]]</f>
        <v>2.1500000000000341</v>
      </c>
      <c r="X3266" s="2">
        <f>IFERROR((StockData[[#This Row],[CLOSE]]-StockData[[#This Row],[PREV. CLOSE]])/StockData[[#This Row],[PREV. CLOSE]],0)</f>
        <v>4.5296534288423772E-3</v>
      </c>
      <c r="Y3266" t="str">
        <f>IF(StockData[[#This Row],[Daily Return %]]&gt;0,"Gain",IF(StockData[[#This Row],[Daily Return %]]&lt;0,"Loss","No Change"))</f>
        <v>Gain</v>
      </c>
    </row>
    <row r="3267" spans="1:25" x14ac:dyDescent="0.3">
      <c r="A3267" s="1">
        <v>45622</v>
      </c>
      <c r="B3267" s="1" t="s">
        <v>3317</v>
      </c>
      <c r="C3267" s="1" t="s">
        <v>254</v>
      </c>
      <c r="D3267">
        <f>MONTH(StockData[[#This Row],[DATE]])</f>
        <v>11</v>
      </c>
      <c r="E3267">
        <v>2024</v>
      </c>
      <c r="F3267" t="s">
        <v>231</v>
      </c>
      <c r="G3267" t="str">
        <f>"Q"&amp;ROUNDUP(StockData[[#This Row],[Month Number]]/3,0)</f>
        <v>Q4</v>
      </c>
      <c r="H3267" s="1" t="s">
        <v>3092</v>
      </c>
      <c r="I3267" s="1" t="s">
        <v>3093</v>
      </c>
      <c r="J3267" t="s">
        <v>30</v>
      </c>
      <c r="K3267">
        <v>480</v>
      </c>
      <c r="L3267">
        <v>482.65</v>
      </c>
      <c r="M3267">
        <v>474.1</v>
      </c>
      <c r="N3267">
        <v>476.8</v>
      </c>
      <c r="O3267">
        <v>477</v>
      </c>
      <c r="P3267">
        <v>477</v>
      </c>
      <c r="Q3267">
        <v>476.76</v>
      </c>
      <c r="R3267">
        <v>6539846</v>
      </c>
      <c r="S3267">
        <v>3117927466.8000002</v>
      </c>
      <c r="T3267">
        <v>124209</v>
      </c>
      <c r="U3267">
        <v>3360474</v>
      </c>
      <c r="V3267">
        <v>51.38</v>
      </c>
      <c r="W3267" s="3">
        <f>StockData[[#This Row],[CLOSE]]-StockData[[#This Row],[PREV. CLOSE]]</f>
        <v>0.19999999999998863</v>
      </c>
      <c r="X3267" s="2">
        <f>IFERROR((StockData[[#This Row],[CLOSE]]-StockData[[#This Row],[PREV. CLOSE]])/StockData[[#This Row],[PREV. CLOSE]],0)</f>
        <v>4.1946308724829829E-4</v>
      </c>
      <c r="Y3267" t="str">
        <f>IF(StockData[[#This Row],[Daily Return %]]&gt;0,"Gain",IF(StockData[[#This Row],[Daily Return %]]&lt;0,"Loss","No Change"))</f>
        <v>Gain</v>
      </c>
    </row>
    <row r="3268" spans="1:25" x14ac:dyDescent="0.3">
      <c r="A3268" s="1">
        <v>45623</v>
      </c>
      <c r="B3268" s="1" t="s">
        <v>3318</v>
      </c>
      <c r="C3268" s="1" t="s">
        <v>254</v>
      </c>
      <c r="D3268">
        <f>MONTH(StockData[[#This Row],[DATE]])</f>
        <v>11</v>
      </c>
      <c r="E3268">
        <v>2024</v>
      </c>
      <c r="F3268" t="s">
        <v>231</v>
      </c>
      <c r="G3268" t="str">
        <f>"Q"&amp;ROUNDUP(StockData[[#This Row],[Month Number]]/3,0)</f>
        <v>Q4</v>
      </c>
      <c r="H3268" s="1" t="s">
        <v>3092</v>
      </c>
      <c r="I3268" s="1" t="s">
        <v>3093</v>
      </c>
      <c r="J3268" t="s">
        <v>30</v>
      </c>
      <c r="K3268">
        <v>477.5</v>
      </c>
      <c r="L3268">
        <v>480.1</v>
      </c>
      <c r="M3268">
        <v>473</v>
      </c>
      <c r="N3268">
        <v>477</v>
      </c>
      <c r="O3268">
        <v>476.95</v>
      </c>
      <c r="P3268">
        <v>476.95</v>
      </c>
      <c r="Q3268">
        <v>475.67</v>
      </c>
      <c r="R3268">
        <v>7067013</v>
      </c>
      <c r="S3268">
        <v>3361555101.9000001</v>
      </c>
      <c r="T3268">
        <v>92526</v>
      </c>
      <c r="U3268">
        <v>3797294</v>
      </c>
      <c r="V3268">
        <v>53.73</v>
      </c>
      <c r="W3268" s="3">
        <f>StockData[[#This Row],[CLOSE]]-StockData[[#This Row],[PREV. CLOSE]]</f>
        <v>-5.0000000000011369E-2</v>
      </c>
      <c r="X3268" s="2">
        <f>IFERROR((StockData[[#This Row],[CLOSE]]-StockData[[#This Row],[PREV. CLOSE]])/StockData[[#This Row],[PREV. CLOSE]],0)</f>
        <v>-1.0482180293503432E-4</v>
      </c>
      <c r="Y3268" t="str">
        <f>IF(StockData[[#This Row],[Daily Return %]]&gt;0,"Gain",IF(StockData[[#This Row],[Daily Return %]]&lt;0,"Loss","No Change"))</f>
        <v>Loss</v>
      </c>
    </row>
    <row r="3269" spans="1:25" x14ac:dyDescent="0.3">
      <c r="A3269" s="1">
        <v>45624</v>
      </c>
      <c r="B3269" s="1" t="s">
        <v>3319</v>
      </c>
      <c r="C3269" s="1" t="s">
        <v>254</v>
      </c>
      <c r="D3269">
        <f>MONTH(StockData[[#This Row],[DATE]])</f>
        <v>11</v>
      </c>
      <c r="E3269">
        <v>2024</v>
      </c>
      <c r="F3269" t="s">
        <v>231</v>
      </c>
      <c r="G3269" t="str">
        <f>"Q"&amp;ROUNDUP(StockData[[#This Row],[Month Number]]/3,0)</f>
        <v>Q4</v>
      </c>
      <c r="H3269" s="1" t="s">
        <v>3092</v>
      </c>
      <c r="I3269" s="1" t="s">
        <v>3093</v>
      </c>
      <c r="J3269" t="s">
        <v>30</v>
      </c>
      <c r="K3269">
        <v>477</v>
      </c>
      <c r="L3269">
        <v>483.8</v>
      </c>
      <c r="M3269">
        <v>470.55</v>
      </c>
      <c r="N3269">
        <v>476.95</v>
      </c>
      <c r="O3269">
        <v>475.55</v>
      </c>
      <c r="P3269">
        <v>474.9</v>
      </c>
      <c r="Q3269">
        <v>476.02</v>
      </c>
      <c r="R3269">
        <v>14412539</v>
      </c>
      <c r="S3269">
        <v>6860590338.25</v>
      </c>
      <c r="T3269">
        <v>197328</v>
      </c>
      <c r="U3269">
        <v>6609296</v>
      </c>
      <c r="V3269">
        <v>45.86</v>
      </c>
      <c r="W3269" s="3">
        <f>StockData[[#This Row],[CLOSE]]-StockData[[#This Row],[PREV. CLOSE]]</f>
        <v>-2.0500000000000114</v>
      </c>
      <c r="X3269" s="2">
        <f>IFERROR((StockData[[#This Row],[CLOSE]]-StockData[[#This Row],[PREV. CLOSE]])/StockData[[#This Row],[PREV. CLOSE]],0)</f>
        <v>-4.2981444595869825E-3</v>
      </c>
      <c r="Y3269" t="str">
        <f>IF(StockData[[#This Row],[Daily Return %]]&gt;0,"Gain",IF(StockData[[#This Row],[Daily Return %]]&lt;0,"Loss","No Change"))</f>
        <v>Loss</v>
      </c>
    </row>
    <row r="3270" spans="1:25" x14ac:dyDescent="0.3">
      <c r="A3270" s="1">
        <v>45625</v>
      </c>
      <c r="B3270" s="1" t="s">
        <v>3320</v>
      </c>
      <c r="C3270" s="1" t="s">
        <v>254</v>
      </c>
      <c r="D3270">
        <f>MONTH(StockData[[#This Row],[DATE]])</f>
        <v>11</v>
      </c>
      <c r="E3270">
        <v>2024</v>
      </c>
      <c r="F3270" t="s">
        <v>231</v>
      </c>
      <c r="G3270" t="str">
        <f>"Q"&amp;ROUNDUP(StockData[[#This Row],[Month Number]]/3,0)</f>
        <v>Q4</v>
      </c>
      <c r="H3270" s="1" t="s">
        <v>3092</v>
      </c>
      <c r="I3270" s="1" t="s">
        <v>3093</v>
      </c>
      <c r="J3270" t="s">
        <v>30</v>
      </c>
      <c r="K3270">
        <v>473.2</v>
      </c>
      <c r="L3270">
        <v>478.9</v>
      </c>
      <c r="M3270">
        <v>472.6</v>
      </c>
      <c r="N3270">
        <v>474.9</v>
      </c>
      <c r="O3270">
        <v>477</v>
      </c>
      <c r="P3270">
        <v>476.75</v>
      </c>
      <c r="Q3270">
        <v>476.39</v>
      </c>
      <c r="R3270">
        <v>8346687</v>
      </c>
      <c r="S3270">
        <v>3976306074.0999999</v>
      </c>
      <c r="T3270">
        <v>126718</v>
      </c>
      <c r="U3270">
        <v>4778661</v>
      </c>
      <c r="V3270">
        <v>57.25</v>
      </c>
      <c r="W3270" s="3">
        <f>StockData[[#This Row],[CLOSE]]-StockData[[#This Row],[PREV. CLOSE]]</f>
        <v>1.8500000000000227</v>
      </c>
      <c r="X3270" s="2">
        <f>IFERROR((StockData[[#This Row],[CLOSE]]-StockData[[#This Row],[PREV. CLOSE]])/StockData[[#This Row],[PREV. CLOSE]],0)</f>
        <v>3.8955569593599132E-3</v>
      </c>
      <c r="Y3270" t="str">
        <f>IF(StockData[[#This Row],[Daily Return %]]&gt;0,"Gain",IF(StockData[[#This Row],[Daily Return %]]&lt;0,"Loss","No Change"))</f>
        <v>Gain</v>
      </c>
    </row>
    <row r="3271" spans="1:25" x14ac:dyDescent="0.3">
      <c r="A3271" s="1">
        <v>45628</v>
      </c>
      <c r="B3271" s="1" t="s">
        <v>3321</v>
      </c>
      <c r="C3271" s="1" t="s">
        <v>274</v>
      </c>
      <c r="D3271">
        <f>MONTH(StockData[[#This Row],[DATE]])</f>
        <v>12</v>
      </c>
      <c r="E3271">
        <v>2024</v>
      </c>
      <c r="F3271" t="s">
        <v>231</v>
      </c>
      <c r="G3271" t="str">
        <f>"Q"&amp;ROUNDUP(StockData[[#This Row],[Month Number]]/3,0)</f>
        <v>Q4</v>
      </c>
      <c r="H3271" s="1" t="s">
        <v>3092</v>
      </c>
      <c r="I3271" s="1" t="s">
        <v>3093</v>
      </c>
      <c r="J3271" t="s">
        <v>30</v>
      </c>
      <c r="K3271">
        <v>476</v>
      </c>
      <c r="L3271">
        <v>479.3</v>
      </c>
      <c r="M3271">
        <v>473.4</v>
      </c>
      <c r="N3271">
        <v>476.75</v>
      </c>
      <c r="O3271">
        <v>477.4</v>
      </c>
      <c r="P3271">
        <v>477.2</v>
      </c>
      <c r="Q3271">
        <v>476.84</v>
      </c>
      <c r="R3271">
        <v>5478598</v>
      </c>
      <c r="S3271">
        <v>2612398108.1999998</v>
      </c>
      <c r="T3271">
        <v>105775</v>
      </c>
      <c r="U3271">
        <v>3274668</v>
      </c>
      <c r="V3271">
        <v>59.77</v>
      </c>
      <c r="W3271" s="3">
        <f>StockData[[#This Row],[CLOSE]]-StockData[[#This Row],[PREV. CLOSE]]</f>
        <v>0.44999999999998863</v>
      </c>
      <c r="X3271" s="2">
        <f>IFERROR((StockData[[#This Row],[CLOSE]]-StockData[[#This Row],[PREV. CLOSE]])/StockData[[#This Row],[PREV. CLOSE]],0)</f>
        <v>9.4389092815938883E-4</v>
      </c>
      <c r="Y3271" t="str">
        <f>IF(StockData[[#This Row],[Daily Return %]]&gt;0,"Gain",IF(StockData[[#This Row],[Daily Return %]]&lt;0,"Loss","No Change"))</f>
        <v>Gain</v>
      </c>
    </row>
    <row r="3272" spans="1:25" x14ac:dyDescent="0.3">
      <c r="A3272" s="1">
        <v>45629</v>
      </c>
      <c r="B3272" s="1" t="s">
        <v>3322</v>
      </c>
      <c r="C3272" s="1" t="s">
        <v>274</v>
      </c>
      <c r="D3272">
        <f>MONTH(StockData[[#This Row],[DATE]])</f>
        <v>12</v>
      </c>
      <c r="E3272">
        <v>2024</v>
      </c>
      <c r="F3272" t="s">
        <v>231</v>
      </c>
      <c r="G3272" t="str">
        <f>"Q"&amp;ROUNDUP(StockData[[#This Row],[Month Number]]/3,0)</f>
        <v>Q4</v>
      </c>
      <c r="H3272" s="1" t="s">
        <v>3092</v>
      </c>
      <c r="I3272" s="1" t="s">
        <v>3093</v>
      </c>
      <c r="J3272" t="s">
        <v>30</v>
      </c>
      <c r="K3272">
        <v>466</v>
      </c>
      <c r="L3272">
        <v>473.4</v>
      </c>
      <c r="M3272">
        <v>462.75</v>
      </c>
      <c r="N3272">
        <v>477.2</v>
      </c>
      <c r="O3272">
        <v>472.55</v>
      </c>
      <c r="P3272">
        <v>472.55</v>
      </c>
      <c r="Q3272">
        <v>469.06</v>
      </c>
      <c r="R3272">
        <v>22218251</v>
      </c>
      <c r="S3272">
        <v>10421681081.049999</v>
      </c>
      <c r="T3272">
        <v>289294</v>
      </c>
      <c r="U3272">
        <v>11468158</v>
      </c>
      <c r="V3272">
        <v>51.62</v>
      </c>
      <c r="W3272" s="3">
        <f>StockData[[#This Row],[CLOSE]]-StockData[[#This Row],[PREV. CLOSE]]</f>
        <v>-4.6499999999999773</v>
      </c>
      <c r="X3272" s="2">
        <f>IFERROR((StockData[[#This Row],[CLOSE]]-StockData[[#This Row],[PREV. CLOSE]])/StockData[[#This Row],[PREV. CLOSE]],0)</f>
        <v>-9.7443419949706147E-3</v>
      </c>
      <c r="Y3272" t="str">
        <f>IF(StockData[[#This Row],[Daily Return %]]&gt;0,"Gain",IF(StockData[[#This Row],[Daily Return %]]&lt;0,"Loss","No Change"))</f>
        <v>Loss</v>
      </c>
    </row>
    <row r="3273" spans="1:25" x14ac:dyDescent="0.3">
      <c r="A3273" s="1">
        <v>45630</v>
      </c>
      <c r="B3273" s="1" t="s">
        <v>3323</v>
      </c>
      <c r="C3273" s="1" t="s">
        <v>274</v>
      </c>
      <c r="D3273">
        <f>MONTH(StockData[[#This Row],[DATE]])</f>
        <v>12</v>
      </c>
      <c r="E3273">
        <v>2024</v>
      </c>
      <c r="F3273" t="s">
        <v>231</v>
      </c>
      <c r="G3273" t="str">
        <f>"Q"&amp;ROUNDUP(StockData[[#This Row],[Month Number]]/3,0)</f>
        <v>Q4</v>
      </c>
      <c r="H3273" s="1" t="s">
        <v>3092</v>
      </c>
      <c r="I3273" s="1" t="s">
        <v>3093</v>
      </c>
      <c r="J3273" t="s">
        <v>30</v>
      </c>
      <c r="K3273">
        <v>474.4</v>
      </c>
      <c r="L3273">
        <v>478.2</v>
      </c>
      <c r="M3273">
        <v>466.4</v>
      </c>
      <c r="N3273">
        <v>472.55</v>
      </c>
      <c r="O3273">
        <v>467.2</v>
      </c>
      <c r="P3273">
        <v>467.1</v>
      </c>
      <c r="Q3273">
        <v>470.88</v>
      </c>
      <c r="R3273">
        <v>13439484</v>
      </c>
      <c r="S3273">
        <v>6328346244.1499996</v>
      </c>
      <c r="T3273">
        <v>184751</v>
      </c>
      <c r="U3273">
        <v>8399289</v>
      </c>
      <c r="V3273">
        <v>62.5</v>
      </c>
      <c r="W3273" s="3">
        <f>StockData[[#This Row],[CLOSE]]-StockData[[#This Row],[PREV. CLOSE]]</f>
        <v>-5.4499999999999886</v>
      </c>
      <c r="X3273" s="2">
        <f>IFERROR((StockData[[#This Row],[CLOSE]]-StockData[[#This Row],[PREV. CLOSE]])/StockData[[#This Row],[PREV. CLOSE]],0)</f>
        <v>-1.1533171093006007E-2</v>
      </c>
      <c r="Y3273" t="str">
        <f>IF(StockData[[#This Row],[Daily Return %]]&gt;0,"Gain",IF(StockData[[#This Row],[Daily Return %]]&lt;0,"Loss","No Change"))</f>
        <v>Loss</v>
      </c>
    </row>
    <row r="3274" spans="1:25" x14ac:dyDescent="0.3">
      <c r="A3274" s="1">
        <v>45631</v>
      </c>
      <c r="B3274" s="1" t="s">
        <v>3324</v>
      </c>
      <c r="C3274" s="1" t="s">
        <v>274</v>
      </c>
      <c r="D3274">
        <f>MONTH(StockData[[#This Row],[DATE]])</f>
        <v>12</v>
      </c>
      <c r="E3274">
        <v>2024</v>
      </c>
      <c r="F3274" t="s">
        <v>231</v>
      </c>
      <c r="G3274" t="str">
        <f>"Q"&amp;ROUNDUP(StockData[[#This Row],[Month Number]]/3,0)</f>
        <v>Q4</v>
      </c>
      <c r="H3274" s="1" t="s">
        <v>3092</v>
      </c>
      <c r="I3274" s="1" t="s">
        <v>3093</v>
      </c>
      <c r="J3274" t="s">
        <v>30</v>
      </c>
      <c r="K3274">
        <v>467.55</v>
      </c>
      <c r="L3274">
        <v>472.75</v>
      </c>
      <c r="M3274">
        <v>462.5</v>
      </c>
      <c r="N3274">
        <v>467.1</v>
      </c>
      <c r="O3274">
        <v>467.7</v>
      </c>
      <c r="P3274">
        <v>467.5</v>
      </c>
      <c r="Q3274">
        <v>468</v>
      </c>
      <c r="R3274">
        <v>26415053</v>
      </c>
      <c r="S3274">
        <v>12362222644.549999</v>
      </c>
      <c r="T3274">
        <v>280989</v>
      </c>
      <c r="U3274">
        <v>14712940</v>
      </c>
      <c r="V3274">
        <v>55.7</v>
      </c>
      <c r="W3274" s="3">
        <f>StockData[[#This Row],[CLOSE]]-StockData[[#This Row],[PREV. CLOSE]]</f>
        <v>0.39999999999997726</v>
      </c>
      <c r="X3274" s="2">
        <f>IFERROR((StockData[[#This Row],[CLOSE]]-StockData[[#This Row],[PREV. CLOSE]])/StockData[[#This Row],[PREV. CLOSE]],0)</f>
        <v>8.5634767715687705E-4</v>
      </c>
      <c r="Y3274" t="str">
        <f>IF(StockData[[#This Row],[Daily Return %]]&gt;0,"Gain",IF(StockData[[#This Row],[Daily Return %]]&lt;0,"Loss","No Change"))</f>
        <v>Gain</v>
      </c>
    </row>
    <row r="3275" spans="1:25" x14ac:dyDescent="0.3">
      <c r="A3275" s="1">
        <v>45632</v>
      </c>
      <c r="B3275" s="1" t="s">
        <v>3325</v>
      </c>
      <c r="C3275" s="1" t="s">
        <v>274</v>
      </c>
      <c r="D3275">
        <f>MONTH(StockData[[#This Row],[DATE]])</f>
        <v>12</v>
      </c>
      <c r="E3275">
        <v>2024</v>
      </c>
      <c r="F3275" t="s">
        <v>231</v>
      </c>
      <c r="G3275" t="str">
        <f>"Q"&amp;ROUNDUP(StockData[[#This Row],[Month Number]]/3,0)</f>
        <v>Q4</v>
      </c>
      <c r="H3275" s="1" t="s">
        <v>3092</v>
      </c>
      <c r="I3275" s="1" t="s">
        <v>3093</v>
      </c>
      <c r="J3275" t="s">
        <v>30</v>
      </c>
      <c r="K3275">
        <v>470</v>
      </c>
      <c r="L3275">
        <v>474.95</v>
      </c>
      <c r="M3275">
        <v>467.7</v>
      </c>
      <c r="N3275">
        <v>467.5</v>
      </c>
      <c r="O3275">
        <v>471.95</v>
      </c>
      <c r="P3275">
        <v>471.15</v>
      </c>
      <c r="Q3275">
        <v>472.38</v>
      </c>
      <c r="R3275">
        <v>7551407</v>
      </c>
      <c r="S3275">
        <v>3567134560.3499999</v>
      </c>
      <c r="T3275">
        <v>118458</v>
      </c>
      <c r="U3275">
        <v>3279177</v>
      </c>
      <c r="V3275">
        <v>43.42</v>
      </c>
      <c r="W3275" s="3">
        <f>StockData[[#This Row],[CLOSE]]-StockData[[#This Row],[PREV. CLOSE]]</f>
        <v>3.6499999999999773</v>
      </c>
      <c r="X3275" s="2">
        <f>IFERROR((StockData[[#This Row],[CLOSE]]-StockData[[#This Row],[PREV. CLOSE]])/StockData[[#This Row],[PREV. CLOSE]],0)</f>
        <v>7.8074866310159944E-3</v>
      </c>
      <c r="Y3275" t="str">
        <f>IF(StockData[[#This Row],[Daily Return %]]&gt;0,"Gain",IF(StockData[[#This Row],[Daily Return %]]&lt;0,"Loss","No Change"))</f>
        <v>Gain</v>
      </c>
    </row>
    <row r="3276" spans="1:25" x14ac:dyDescent="0.3">
      <c r="A3276" s="1">
        <v>45635</v>
      </c>
      <c r="B3276" s="1" t="s">
        <v>3326</v>
      </c>
      <c r="C3276" s="1" t="s">
        <v>274</v>
      </c>
      <c r="D3276">
        <f>MONTH(StockData[[#This Row],[DATE]])</f>
        <v>12</v>
      </c>
      <c r="E3276">
        <v>2024</v>
      </c>
      <c r="F3276" t="s">
        <v>231</v>
      </c>
      <c r="G3276" t="str">
        <f>"Q"&amp;ROUNDUP(StockData[[#This Row],[Month Number]]/3,0)</f>
        <v>Q4</v>
      </c>
      <c r="H3276" s="1" t="s">
        <v>3092</v>
      </c>
      <c r="I3276" s="1" t="s">
        <v>3093</v>
      </c>
      <c r="J3276" t="s">
        <v>30</v>
      </c>
      <c r="K3276">
        <v>471.5</v>
      </c>
      <c r="L3276">
        <v>472</v>
      </c>
      <c r="M3276">
        <v>462.95</v>
      </c>
      <c r="N3276">
        <v>471.15</v>
      </c>
      <c r="O3276">
        <v>465.2</v>
      </c>
      <c r="P3276">
        <v>464.95</v>
      </c>
      <c r="Q3276">
        <v>467.02</v>
      </c>
      <c r="R3276">
        <v>11703384</v>
      </c>
      <c r="S3276">
        <v>5465695132.6999998</v>
      </c>
      <c r="T3276">
        <v>160632</v>
      </c>
      <c r="U3276">
        <v>7332585</v>
      </c>
      <c r="V3276">
        <v>62.65</v>
      </c>
      <c r="W3276" s="3">
        <f>StockData[[#This Row],[CLOSE]]-StockData[[#This Row],[PREV. CLOSE]]</f>
        <v>-6.1999999999999886</v>
      </c>
      <c r="X3276" s="2">
        <f>IFERROR((StockData[[#This Row],[CLOSE]]-StockData[[#This Row],[PREV. CLOSE]])/StockData[[#This Row],[PREV. CLOSE]],0)</f>
        <v>-1.3159291096253823E-2</v>
      </c>
      <c r="Y3276" t="str">
        <f>IF(StockData[[#This Row],[Daily Return %]]&gt;0,"Gain",IF(StockData[[#This Row],[Daily Return %]]&lt;0,"Loss","No Change"))</f>
        <v>Loss</v>
      </c>
    </row>
    <row r="3277" spans="1:25" x14ac:dyDescent="0.3">
      <c r="A3277" s="1">
        <v>45636</v>
      </c>
      <c r="B3277" s="1" t="s">
        <v>3327</v>
      </c>
      <c r="C3277" s="1" t="s">
        <v>274</v>
      </c>
      <c r="D3277">
        <f>MONTH(StockData[[#This Row],[DATE]])</f>
        <v>12</v>
      </c>
      <c r="E3277">
        <v>2024</v>
      </c>
      <c r="F3277" t="s">
        <v>231</v>
      </c>
      <c r="G3277" t="str">
        <f>"Q"&amp;ROUNDUP(StockData[[#This Row],[Month Number]]/3,0)</f>
        <v>Q4</v>
      </c>
      <c r="H3277" s="1" t="s">
        <v>3092</v>
      </c>
      <c r="I3277" s="1" t="s">
        <v>3093</v>
      </c>
      <c r="J3277" t="s">
        <v>30</v>
      </c>
      <c r="K3277">
        <v>465.35</v>
      </c>
      <c r="L3277">
        <v>466.45</v>
      </c>
      <c r="M3277">
        <v>462.6</v>
      </c>
      <c r="N3277">
        <v>464.95</v>
      </c>
      <c r="O3277">
        <v>465.35</v>
      </c>
      <c r="P3277">
        <v>465.45</v>
      </c>
      <c r="Q3277">
        <v>464.64</v>
      </c>
      <c r="R3277">
        <v>8823805</v>
      </c>
      <c r="S3277">
        <v>4099916466.3000002</v>
      </c>
      <c r="T3277">
        <v>137180</v>
      </c>
      <c r="U3277">
        <v>5803821</v>
      </c>
      <c r="V3277">
        <v>65.77</v>
      </c>
      <c r="W3277" s="3">
        <f>StockData[[#This Row],[CLOSE]]-StockData[[#This Row],[PREV. CLOSE]]</f>
        <v>0.5</v>
      </c>
      <c r="X3277" s="2">
        <f>IFERROR((StockData[[#This Row],[CLOSE]]-StockData[[#This Row],[PREV. CLOSE]])/StockData[[#This Row],[PREV. CLOSE]],0)</f>
        <v>1.0753844499408539E-3</v>
      </c>
      <c r="Y3277" t="str">
        <f>IF(StockData[[#This Row],[Daily Return %]]&gt;0,"Gain",IF(StockData[[#This Row],[Daily Return %]]&lt;0,"Loss","No Change"))</f>
        <v>Gain</v>
      </c>
    </row>
    <row r="3278" spans="1:25" x14ac:dyDescent="0.3">
      <c r="A3278" s="1">
        <v>45637</v>
      </c>
      <c r="B3278" s="1" t="s">
        <v>3328</v>
      </c>
      <c r="C3278" s="1" t="s">
        <v>274</v>
      </c>
      <c r="D3278">
        <f>MONTH(StockData[[#This Row],[DATE]])</f>
        <v>12</v>
      </c>
      <c r="E3278">
        <v>2024</v>
      </c>
      <c r="F3278" t="s">
        <v>231</v>
      </c>
      <c r="G3278" t="str">
        <f>"Q"&amp;ROUNDUP(StockData[[#This Row],[Month Number]]/3,0)</f>
        <v>Q4</v>
      </c>
      <c r="H3278" s="1" t="s">
        <v>3092</v>
      </c>
      <c r="I3278" s="1" t="s">
        <v>3093</v>
      </c>
      <c r="J3278" t="s">
        <v>30</v>
      </c>
      <c r="K3278">
        <v>467.2</v>
      </c>
      <c r="L3278">
        <v>468.2</v>
      </c>
      <c r="M3278">
        <v>464.7</v>
      </c>
      <c r="N3278">
        <v>465.45</v>
      </c>
      <c r="O3278">
        <v>465.25</v>
      </c>
      <c r="P3278">
        <v>465.25</v>
      </c>
      <c r="Q3278">
        <v>466.13</v>
      </c>
      <c r="R3278">
        <v>6745816</v>
      </c>
      <c r="S3278">
        <v>3144431682.0500002</v>
      </c>
      <c r="T3278">
        <v>108407</v>
      </c>
      <c r="U3278">
        <v>3633100</v>
      </c>
      <c r="V3278">
        <v>53.86</v>
      </c>
      <c r="W3278" s="3">
        <f>StockData[[#This Row],[CLOSE]]-StockData[[#This Row],[PREV. CLOSE]]</f>
        <v>-0.19999999999998863</v>
      </c>
      <c r="X3278" s="2">
        <f>IFERROR((StockData[[#This Row],[CLOSE]]-StockData[[#This Row],[PREV. CLOSE]])/StockData[[#This Row],[PREV. CLOSE]],0)</f>
        <v>-4.2969169620794639E-4</v>
      </c>
      <c r="Y3278" t="str">
        <f>IF(StockData[[#This Row],[Daily Return %]]&gt;0,"Gain",IF(StockData[[#This Row],[Daily Return %]]&lt;0,"Loss","No Change"))</f>
        <v>Loss</v>
      </c>
    </row>
    <row r="3279" spans="1:25" x14ac:dyDescent="0.3">
      <c r="A3279" s="1">
        <v>45638</v>
      </c>
      <c r="B3279" s="1" t="s">
        <v>3329</v>
      </c>
      <c r="C3279" s="1" t="s">
        <v>274</v>
      </c>
      <c r="D3279">
        <f>MONTH(StockData[[#This Row],[DATE]])</f>
        <v>12</v>
      </c>
      <c r="E3279">
        <v>2024</v>
      </c>
      <c r="F3279" t="s">
        <v>231</v>
      </c>
      <c r="G3279" t="str">
        <f>"Q"&amp;ROUNDUP(StockData[[#This Row],[Month Number]]/3,0)</f>
        <v>Q4</v>
      </c>
      <c r="H3279" s="1" t="s">
        <v>3092</v>
      </c>
      <c r="I3279" s="1" t="s">
        <v>3093</v>
      </c>
      <c r="J3279" t="s">
        <v>30</v>
      </c>
      <c r="K3279">
        <v>465.5</v>
      </c>
      <c r="L3279">
        <v>467.9</v>
      </c>
      <c r="M3279">
        <v>459.15</v>
      </c>
      <c r="N3279">
        <v>465.25</v>
      </c>
      <c r="O3279">
        <v>460.85</v>
      </c>
      <c r="P3279">
        <v>460.6</v>
      </c>
      <c r="Q3279">
        <v>462.32</v>
      </c>
      <c r="R3279">
        <v>12884401</v>
      </c>
      <c r="S3279">
        <v>5956725495.6000004</v>
      </c>
      <c r="T3279">
        <v>165742</v>
      </c>
      <c r="U3279">
        <v>6964126</v>
      </c>
      <c r="V3279">
        <v>54.05</v>
      </c>
      <c r="W3279" s="3">
        <f>StockData[[#This Row],[CLOSE]]-StockData[[#This Row],[PREV. CLOSE]]</f>
        <v>-4.6499999999999773</v>
      </c>
      <c r="X3279" s="2">
        <f>IFERROR((StockData[[#This Row],[CLOSE]]-StockData[[#This Row],[PREV. CLOSE]])/StockData[[#This Row],[PREV. CLOSE]],0)</f>
        <v>-9.994626544868301E-3</v>
      </c>
      <c r="Y3279" t="str">
        <f>IF(StockData[[#This Row],[Daily Return %]]&gt;0,"Gain",IF(StockData[[#This Row],[Daily Return %]]&lt;0,"Loss","No Change"))</f>
        <v>Loss</v>
      </c>
    </row>
    <row r="3280" spans="1:25" x14ac:dyDescent="0.3">
      <c r="A3280" s="1">
        <v>45639</v>
      </c>
      <c r="B3280" s="1" t="s">
        <v>3330</v>
      </c>
      <c r="C3280" s="1" t="s">
        <v>274</v>
      </c>
      <c r="D3280">
        <f>MONTH(StockData[[#This Row],[DATE]])</f>
        <v>12</v>
      </c>
      <c r="E3280">
        <v>2024</v>
      </c>
      <c r="F3280" t="s">
        <v>231</v>
      </c>
      <c r="G3280" t="str">
        <f>"Q"&amp;ROUNDUP(StockData[[#This Row],[Month Number]]/3,0)</f>
        <v>Q4</v>
      </c>
      <c r="H3280" s="1" t="s">
        <v>3092</v>
      </c>
      <c r="I3280" s="1" t="s">
        <v>3093</v>
      </c>
      <c r="J3280" t="s">
        <v>30</v>
      </c>
      <c r="K3280">
        <v>460</v>
      </c>
      <c r="L3280">
        <v>474.4</v>
      </c>
      <c r="M3280">
        <v>451.65</v>
      </c>
      <c r="N3280">
        <v>460.6</v>
      </c>
      <c r="O3280">
        <v>471</v>
      </c>
      <c r="P3280">
        <v>470</v>
      </c>
      <c r="Q3280">
        <v>464.46</v>
      </c>
      <c r="R3280">
        <v>31753858</v>
      </c>
      <c r="S3280">
        <v>14748433018.549999</v>
      </c>
      <c r="T3280">
        <v>249426</v>
      </c>
      <c r="U3280">
        <v>17512410</v>
      </c>
      <c r="V3280">
        <v>55.15</v>
      </c>
      <c r="W3280" s="3">
        <f>StockData[[#This Row],[CLOSE]]-StockData[[#This Row],[PREV. CLOSE]]</f>
        <v>9.3999999999999773</v>
      </c>
      <c r="X3280" s="2">
        <f>IFERROR((StockData[[#This Row],[CLOSE]]-StockData[[#This Row],[PREV. CLOSE]])/StockData[[#This Row],[PREV. CLOSE]],0)</f>
        <v>2.0408163265306072E-2</v>
      </c>
      <c r="Y3280" t="str">
        <f>IF(StockData[[#This Row],[Daily Return %]]&gt;0,"Gain",IF(StockData[[#This Row],[Daily Return %]]&lt;0,"Loss","No Change"))</f>
        <v>Gain</v>
      </c>
    </row>
    <row r="3281" spans="1:25" x14ac:dyDescent="0.3">
      <c r="A3281" s="1">
        <v>45642</v>
      </c>
      <c r="B3281" s="1" t="s">
        <v>3331</v>
      </c>
      <c r="C3281" s="1" t="s">
        <v>274</v>
      </c>
      <c r="D3281">
        <f>MONTH(StockData[[#This Row],[DATE]])</f>
        <v>12</v>
      </c>
      <c r="E3281">
        <v>2024</v>
      </c>
      <c r="F3281" t="s">
        <v>231</v>
      </c>
      <c r="G3281" t="str">
        <f>"Q"&amp;ROUNDUP(StockData[[#This Row],[Month Number]]/3,0)</f>
        <v>Q4</v>
      </c>
      <c r="H3281" s="1" t="s">
        <v>3092</v>
      </c>
      <c r="I3281" s="1" t="s">
        <v>3093</v>
      </c>
      <c r="J3281" t="s">
        <v>30</v>
      </c>
      <c r="K3281">
        <v>470.25</v>
      </c>
      <c r="L3281">
        <v>474.4</v>
      </c>
      <c r="M3281">
        <v>468</v>
      </c>
      <c r="N3281">
        <v>470</v>
      </c>
      <c r="O3281">
        <v>470</v>
      </c>
      <c r="P3281">
        <v>470.1</v>
      </c>
      <c r="Q3281">
        <v>470.12</v>
      </c>
      <c r="R3281">
        <v>9007264</v>
      </c>
      <c r="S3281">
        <v>4234493701.8499999</v>
      </c>
      <c r="T3281">
        <v>153567</v>
      </c>
      <c r="U3281">
        <v>4781612</v>
      </c>
      <c r="V3281">
        <v>53.09</v>
      </c>
      <c r="W3281" s="3">
        <f>StockData[[#This Row],[CLOSE]]-StockData[[#This Row],[PREV. CLOSE]]</f>
        <v>0.10000000000002274</v>
      </c>
      <c r="X3281" s="2">
        <f>IFERROR((StockData[[#This Row],[CLOSE]]-StockData[[#This Row],[PREV. CLOSE]])/StockData[[#This Row],[PREV. CLOSE]],0)</f>
        <v>2.1276595744685689E-4</v>
      </c>
      <c r="Y3281" t="str">
        <f>IF(StockData[[#This Row],[Daily Return %]]&gt;0,"Gain",IF(StockData[[#This Row],[Daily Return %]]&lt;0,"Loss","No Change"))</f>
        <v>Gain</v>
      </c>
    </row>
    <row r="3282" spans="1:25" x14ac:dyDescent="0.3">
      <c r="A3282" s="1">
        <v>45643</v>
      </c>
      <c r="B3282" s="1" t="s">
        <v>3332</v>
      </c>
      <c r="C3282" s="1" t="s">
        <v>274</v>
      </c>
      <c r="D3282">
        <f>MONTH(StockData[[#This Row],[DATE]])</f>
        <v>12</v>
      </c>
      <c r="E3282">
        <v>2024</v>
      </c>
      <c r="F3282" t="s">
        <v>231</v>
      </c>
      <c r="G3282" t="str">
        <f>"Q"&amp;ROUNDUP(StockData[[#This Row],[Month Number]]/3,0)</f>
        <v>Q4</v>
      </c>
      <c r="H3282" s="1" t="s">
        <v>3092</v>
      </c>
      <c r="I3282" s="1" t="s">
        <v>3093</v>
      </c>
      <c r="J3282" t="s">
        <v>30</v>
      </c>
      <c r="K3282">
        <v>470</v>
      </c>
      <c r="L3282">
        <v>475.8</v>
      </c>
      <c r="M3282">
        <v>463.05</v>
      </c>
      <c r="N3282">
        <v>470.1</v>
      </c>
      <c r="O3282">
        <v>470.7</v>
      </c>
      <c r="P3282">
        <v>469.55</v>
      </c>
      <c r="Q3282">
        <v>470.32</v>
      </c>
      <c r="R3282">
        <v>19844152</v>
      </c>
      <c r="S3282">
        <v>9333064294.2999992</v>
      </c>
      <c r="T3282">
        <v>235005</v>
      </c>
      <c r="U3282">
        <v>8672882</v>
      </c>
      <c r="V3282">
        <v>43.7</v>
      </c>
      <c r="W3282" s="3">
        <f>StockData[[#This Row],[CLOSE]]-StockData[[#This Row],[PREV. CLOSE]]</f>
        <v>-0.55000000000001137</v>
      </c>
      <c r="X3282" s="2">
        <f>IFERROR((StockData[[#This Row],[CLOSE]]-StockData[[#This Row],[PREV. CLOSE]])/StockData[[#This Row],[PREV. CLOSE]],0)</f>
        <v>-1.169963837481411E-3</v>
      </c>
      <c r="Y3282" t="str">
        <f>IF(StockData[[#This Row],[Daily Return %]]&gt;0,"Gain",IF(StockData[[#This Row],[Daily Return %]]&lt;0,"Loss","No Change"))</f>
        <v>Loss</v>
      </c>
    </row>
    <row r="3283" spans="1:25" x14ac:dyDescent="0.3">
      <c r="A3283" s="1">
        <v>45644</v>
      </c>
      <c r="B3283" s="1" t="s">
        <v>3333</v>
      </c>
      <c r="C3283" s="1" t="s">
        <v>274</v>
      </c>
      <c r="D3283">
        <f>MONTH(StockData[[#This Row],[DATE]])</f>
        <v>12</v>
      </c>
      <c r="E3283">
        <v>2024</v>
      </c>
      <c r="F3283" t="s">
        <v>231</v>
      </c>
      <c r="G3283" t="str">
        <f>"Q"&amp;ROUNDUP(StockData[[#This Row],[Month Number]]/3,0)</f>
        <v>Q4</v>
      </c>
      <c r="H3283" s="1" t="s">
        <v>3092</v>
      </c>
      <c r="I3283" s="1" t="s">
        <v>3093</v>
      </c>
      <c r="J3283" t="s">
        <v>30</v>
      </c>
      <c r="K3283">
        <v>472.7</v>
      </c>
      <c r="L3283">
        <v>473.8</v>
      </c>
      <c r="M3283">
        <v>466.9</v>
      </c>
      <c r="N3283">
        <v>469.55</v>
      </c>
      <c r="O3283">
        <v>471.25</v>
      </c>
      <c r="P3283">
        <v>470.5</v>
      </c>
      <c r="Q3283">
        <v>470.47</v>
      </c>
      <c r="R3283">
        <v>12365167</v>
      </c>
      <c r="S3283">
        <v>5817485040.3000002</v>
      </c>
      <c r="T3283">
        <v>171373</v>
      </c>
      <c r="U3283">
        <v>6317433</v>
      </c>
      <c r="V3283">
        <v>51.09</v>
      </c>
      <c r="W3283" s="3">
        <f>StockData[[#This Row],[CLOSE]]-StockData[[#This Row],[PREV. CLOSE]]</f>
        <v>0.94999999999998863</v>
      </c>
      <c r="X3283" s="2">
        <f>IFERROR((StockData[[#This Row],[CLOSE]]-StockData[[#This Row],[PREV. CLOSE]])/StockData[[#This Row],[PREV. CLOSE]],0)</f>
        <v>2.0232137152592666E-3</v>
      </c>
      <c r="Y3283" t="str">
        <f>IF(StockData[[#This Row],[Daily Return %]]&gt;0,"Gain",IF(StockData[[#This Row],[Daily Return %]]&lt;0,"Loss","No Change"))</f>
        <v>Gain</v>
      </c>
    </row>
    <row r="3284" spans="1:25" x14ac:dyDescent="0.3">
      <c r="A3284" s="1">
        <v>45645</v>
      </c>
      <c r="B3284" s="1" t="s">
        <v>3334</v>
      </c>
      <c r="C3284" s="1" t="s">
        <v>274</v>
      </c>
      <c r="D3284">
        <f>MONTH(StockData[[#This Row],[DATE]])</f>
        <v>12</v>
      </c>
      <c r="E3284">
        <v>2024</v>
      </c>
      <c r="F3284" t="s">
        <v>231</v>
      </c>
      <c r="G3284" t="str">
        <f>"Q"&amp;ROUNDUP(StockData[[#This Row],[Month Number]]/3,0)</f>
        <v>Q4</v>
      </c>
      <c r="H3284" s="1" t="s">
        <v>3092</v>
      </c>
      <c r="I3284" s="1" t="s">
        <v>3093</v>
      </c>
      <c r="J3284" t="s">
        <v>30</v>
      </c>
      <c r="K3284">
        <v>469</v>
      </c>
      <c r="L3284">
        <v>474.35</v>
      </c>
      <c r="M3284">
        <v>465.3</v>
      </c>
      <c r="N3284">
        <v>470.5</v>
      </c>
      <c r="O3284">
        <v>466</v>
      </c>
      <c r="P3284">
        <v>466.55</v>
      </c>
      <c r="Q3284">
        <v>468.63</v>
      </c>
      <c r="R3284">
        <v>14599270</v>
      </c>
      <c r="S3284">
        <v>6841613826.0500002</v>
      </c>
      <c r="T3284">
        <v>208360</v>
      </c>
      <c r="U3284">
        <v>8470164</v>
      </c>
      <c r="V3284">
        <v>58.02</v>
      </c>
      <c r="W3284" s="3">
        <f>StockData[[#This Row],[CLOSE]]-StockData[[#This Row],[PREV. CLOSE]]</f>
        <v>-3.9499999999999886</v>
      </c>
      <c r="X3284" s="2">
        <f>IFERROR((StockData[[#This Row],[CLOSE]]-StockData[[#This Row],[PREV. CLOSE]])/StockData[[#This Row],[PREV. CLOSE]],0)</f>
        <v>-8.3953241232730888E-3</v>
      </c>
      <c r="Y3284" t="str">
        <f>IF(StockData[[#This Row],[Daily Return %]]&gt;0,"Gain",IF(StockData[[#This Row],[Daily Return %]]&lt;0,"Loss","No Change"))</f>
        <v>Loss</v>
      </c>
    </row>
    <row r="3285" spans="1:25" x14ac:dyDescent="0.3">
      <c r="A3285" s="1">
        <v>45646</v>
      </c>
      <c r="B3285" s="1" t="s">
        <v>3335</v>
      </c>
      <c r="C3285" s="1" t="s">
        <v>274</v>
      </c>
      <c r="D3285">
        <f>MONTH(StockData[[#This Row],[DATE]])</f>
        <v>12</v>
      </c>
      <c r="E3285">
        <v>2024</v>
      </c>
      <c r="F3285" t="s">
        <v>231</v>
      </c>
      <c r="G3285" t="str">
        <f>"Q"&amp;ROUNDUP(StockData[[#This Row],[Month Number]]/3,0)</f>
        <v>Q4</v>
      </c>
      <c r="H3285" s="1" t="s">
        <v>3092</v>
      </c>
      <c r="I3285" s="1" t="s">
        <v>3093</v>
      </c>
      <c r="J3285" t="s">
        <v>30</v>
      </c>
      <c r="K3285">
        <v>466.5</v>
      </c>
      <c r="L3285">
        <v>467.45</v>
      </c>
      <c r="M3285">
        <v>459.3</v>
      </c>
      <c r="N3285">
        <v>466.55</v>
      </c>
      <c r="O3285">
        <v>465.65</v>
      </c>
      <c r="P3285">
        <v>464.65</v>
      </c>
      <c r="Q3285">
        <v>463.94</v>
      </c>
      <c r="R3285">
        <v>19481288</v>
      </c>
      <c r="S3285">
        <v>9038176739.25</v>
      </c>
      <c r="T3285">
        <v>241995</v>
      </c>
      <c r="U3285">
        <v>10233036</v>
      </c>
      <c r="V3285">
        <v>52.53</v>
      </c>
      <c r="W3285" s="3">
        <f>StockData[[#This Row],[CLOSE]]-StockData[[#This Row],[PREV. CLOSE]]</f>
        <v>-1.9000000000000341</v>
      </c>
      <c r="X3285" s="2">
        <f>IFERROR((StockData[[#This Row],[CLOSE]]-StockData[[#This Row],[PREV. CLOSE]])/StockData[[#This Row],[PREV. CLOSE]],0)</f>
        <v>-4.0724466830994194E-3</v>
      </c>
      <c r="Y3285" t="str">
        <f>IF(StockData[[#This Row],[Daily Return %]]&gt;0,"Gain",IF(StockData[[#This Row],[Daily Return %]]&lt;0,"Loss","No Change"))</f>
        <v>Loss</v>
      </c>
    </row>
    <row r="3286" spans="1:25" x14ac:dyDescent="0.3">
      <c r="A3286" s="1">
        <v>45649</v>
      </c>
      <c r="B3286" s="1" t="s">
        <v>3336</v>
      </c>
      <c r="C3286" s="1" t="s">
        <v>274</v>
      </c>
      <c r="D3286">
        <f>MONTH(StockData[[#This Row],[DATE]])</f>
        <v>12</v>
      </c>
      <c r="E3286">
        <v>2024</v>
      </c>
      <c r="F3286" t="s">
        <v>231</v>
      </c>
      <c r="G3286" t="str">
        <f>"Q"&amp;ROUNDUP(StockData[[#This Row],[Month Number]]/3,0)</f>
        <v>Q4</v>
      </c>
      <c r="H3286" s="1" t="s">
        <v>3092</v>
      </c>
      <c r="I3286" s="1" t="s">
        <v>3093</v>
      </c>
      <c r="J3286" t="s">
        <v>30</v>
      </c>
      <c r="K3286">
        <v>471.2</v>
      </c>
      <c r="L3286">
        <v>477.7</v>
      </c>
      <c r="M3286">
        <v>467.6</v>
      </c>
      <c r="N3286">
        <v>464.65</v>
      </c>
      <c r="O3286">
        <v>474.5</v>
      </c>
      <c r="P3286">
        <v>474.25</v>
      </c>
      <c r="Q3286">
        <v>473.08</v>
      </c>
      <c r="R3286">
        <v>18837469</v>
      </c>
      <c r="S3286">
        <v>8911659177.2999992</v>
      </c>
      <c r="T3286">
        <v>240219</v>
      </c>
      <c r="U3286">
        <v>11723502</v>
      </c>
      <c r="V3286">
        <v>62.24</v>
      </c>
      <c r="W3286" s="3">
        <f>StockData[[#This Row],[CLOSE]]-StockData[[#This Row],[PREV. CLOSE]]</f>
        <v>9.6000000000000227</v>
      </c>
      <c r="X3286" s="2">
        <f>IFERROR((StockData[[#This Row],[CLOSE]]-StockData[[#This Row],[PREV. CLOSE]])/StockData[[#This Row],[PREV. CLOSE]],0)</f>
        <v>2.0660712364145104E-2</v>
      </c>
      <c r="Y3286" t="str">
        <f>IF(StockData[[#This Row],[Daily Return %]]&gt;0,"Gain",IF(StockData[[#This Row],[Daily Return %]]&lt;0,"Loss","No Change"))</f>
        <v>Gain</v>
      </c>
    </row>
    <row r="3287" spans="1:25" x14ac:dyDescent="0.3">
      <c r="A3287" s="1">
        <v>45650</v>
      </c>
      <c r="B3287" s="1" t="s">
        <v>3337</v>
      </c>
      <c r="C3287" s="1" t="s">
        <v>274</v>
      </c>
      <c r="D3287">
        <f>MONTH(StockData[[#This Row],[DATE]])</f>
        <v>12</v>
      </c>
      <c r="E3287">
        <v>2024</v>
      </c>
      <c r="F3287" t="s">
        <v>231</v>
      </c>
      <c r="G3287" t="str">
        <f>"Q"&amp;ROUNDUP(StockData[[#This Row],[Month Number]]/3,0)</f>
        <v>Q4</v>
      </c>
      <c r="H3287" s="1" t="s">
        <v>3092</v>
      </c>
      <c r="I3287" s="1" t="s">
        <v>3093</v>
      </c>
      <c r="J3287" t="s">
        <v>30</v>
      </c>
      <c r="K3287">
        <v>474.9</v>
      </c>
      <c r="L3287">
        <v>480.25</v>
      </c>
      <c r="M3287">
        <v>472.65</v>
      </c>
      <c r="N3287">
        <v>474.25</v>
      </c>
      <c r="O3287">
        <v>478.25</v>
      </c>
      <c r="P3287">
        <v>478.45</v>
      </c>
      <c r="Q3287">
        <v>478.09</v>
      </c>
      <c r="R3287">
        <v>11564497</v>
      </c>
      <c r="S3287">
        <v>5528895414.8500004</v>
      </c>
      <c r="T3287">
        <v>172646</v>
      </c>
      <c r="U3287">
        <v>7549163</v>
      </c>
      <c r="V3287">
        <v>65.28</v>
      </c>
      <c r="W3287" s="3">
        <f>StockData[[#This Row],[CLOSE]]-StockData[[#This Row],[PREV. CLOSE]]</f>
        <v>4.1999999999999886</v>
      </c>
      <c r="X3287" s="2">
        <f>IFERROR((StockData[[#This Row],[CLOSE]]-StockData[[#This Row],[PREV. CLOSE]])/StockData[[#This Row],[PREV. CLOSE]],0)</f>
        <v>8.8560885608855843E-3</v>
      </c>
      <c r="Y3287" t="str">
        <f>IF(StockData[[#This Row],[Daily Return %]]&gt;0,"Gain",IF(StockData[[#This Row],[Daily Return %]]&lt;0,"Loss","No Change"))</f>
        <v>Gain</v>
      </c>
    </row>
    <row r="3288" spans="1:25" x14ac:dyDescent="0.3">
      <c r="A3288" s="1">
        <v>45652</v>
      </c>
      <c r="B3288" s="1" t="s">
        <v>3338</v>
      </c>
      <c r="C3288" s="1" t="s">
        <v>274</v>
      </c>
      <c r="D3288">
        <f>MONTH(StockData[[#This Row],[DATE]])</f>
        <v>12</v>
      </c>
      <c r="E3288">
        <v>2024</v>
      </c>
      <c r="F3288" t="s">
        <v>231</v>
      </c>
      <c r="G3288" t="str">
        <f>"Q"&amp;ROUNDUP(StockData[[#This Row],[Month Number]]/3,0)</f>
        <v>Q4</v>
      </c>
      <c r="H3288" s="1" t="s">
        <v>3092</v>
      </c>
      <c r="I3288" s="1" t="s">
        <v>3093</v>
      </c>
      <c r="J3288" t="s">
        <v>30</v>
      </c>
      <c r="K3288">
        <v>480.55</v>
      </c>
      <c r="L3288">
        <v>481.85</v>
      </c>
      <c r="M3288">
        <v>476</v>
      </c>
      <c r="N3288">
        <v>478.45</v>
      </c>
      <c r="O3288">
        <v>477</v>
      </c>
      <c r="P3288">
        <v>476.95</v>
      </c>
      <c r="Q3288">
        <v>478.43</v>
      </c>
      <c r="R3288">
        <v>8848065</v>
      </c>
      <c r="S3288">
        <v>4233160326.9000001</v>
      </c>
      <c r="T3288">
        <v>148089</v>
      </c>
      <c r="U3288">
        <v>5018964</v>
      </c>
      <c r="V3288">
        <v>56.72</v>
      </c>
      <c r="W3288" s="3">
        <f>StockData[[#This Row],[CLOSE]]-StockData[[#This Row],[PREV. CLOSE]]</f>
        <v>-1.5</v>
      </c>
      <c r="X3288" s="2">
        <f>IFERROR((StockData[[#This Row],[CLOSE]]-StockData[[#This Row],[PREV. CLOSE]])/StockData[[#This Row],[PREV. CLOSE]],0)</f>
        <v>-3.1351238373915772E-3</v>
      </c>
      <c r="Y3288" t="str">
        <f>IF(StockData[[#This Row],[Daily Return %]]&gt;0,"Gain",IF(StockData[[#This Row],[Daily Return %]]&lt;0,"Loss","No Change"))</f>
        <v>Loss</v>
      </c>
    </row>
    <row r="3289" spans="1:25" x14ac:dyDescent="0.3">
      <c r="A3289" s="1">
        <v>45653</v>
      </c>
      <c r="B3289" s="1" t="s">
        <v>3339</v>
      </c>
      <c r="C3289" s="1" t="s">
        <v>274</v>
      </c>
      <c r="D3289">
        <f>MONTH(StockData[[#This Row],[DATE]])</f>
        <v>12</v>
      </c>
      <c r="E3289">
        <v>2024</v>
      </c>
      <c r="F3289" t="s">
        <v>231</v>
      </c>
      <c r="G3289" t="str">
        <f>"Q"&amp;ROUNDUP(StockData[[#This Row],[Month Number]]/3,0)</f>
        <v>Q4</v>
      </c>
      <c r="H3289" s="1" t="s">
        <v>3092</v>
      </c>
      <c r="I3289" s="1" t="s">
        <v>3093</v>
      </c>
      <c r="J3289" t="s">
        <v>30</v>
      </c>
      <c r="K3289">
        <v>479.75</v>
      </c>
      <c r="L3289">
        <v>481.9</v>
      </c>
      <c r="M3289">
        <v>476</v>
      </c>
      <c r="N3289">
        <v>476.95</v>
      </c>
      <c r="O3289">
        <v>479.7</v>
      </c>
      <c r="P3289">
        <v>478.6</v>
      </c>
      <c r="Q3289">
        <v>479.17</v>
      </c>
      <c r="R3289">
        <v>16279450</v>
      </c>
      <c r="S3289">
        <v>7800652449.5500002</v>
      </c>
      <c r="T3289">
        <v>166926</v>
      </c>
      <c r="U3289">
        <v>10011016</v>
      </c>
      <c r="V3289">
        <v>61.49</v>
      </c>
      <c r="W3289" s="3">
        <f>StockData[[#This Row],[CLOSE]]-StockData[[#This Row],[PREV. CLOSE]]</f>
        <v>1.6500000000000341</v>
      </c>
      <c r="X3289" s="2">
        <f>IFERROR((StockData[[#This Row],[CLOSE]]-StockData[[#This Row],[PREV. CLOSE]])/StockData[[#This Row],[PREV. CLOSE]],0)</f>
        <v>3.4594821260090871E-3</v>
      </c>
      <c r="Y3289" t="str">
        <f>IF(StockData[[#This Row],[Daily Return %]]&gt;0,"Gain",IF(StockData[[#This Row],[Daily Return %]]&lt;0,"Loss","No Change"))</f>
        <v>Gain</v>
      </c>
    </row>
    <row r="3290" spans="1:25" x14ac:dyDescent="0.3">
      <c r="A3290" s="1">
        <v>45656</v>
      </c>
      <c r="B3290" s="1" t="s">
        <v>3340</v>
      </c>
      <c r="C3290" s="1" t="s">
        <v>274</v>
      </c>
      <c r="D3290">
        <f>MONTH(StockData[[#This Row],[DATE]])</f>
        <v>12</v>
      </c>
      <c r="E3290">
        <v>2024</v>
      </c>
      <c r="F3290" t="s">
        <v>231</v>
      </c>
      <c r="G3290" t="str">
        <f>"Q"&amp;ROUNDUP(StockData[[#This Row],[Month Number]]/3,0)</f>
        <v>Q4</v>
      </c>
      <c r="H3290" s="1" t="s">
        <v>3092</v>
      </c>
      <c r="I3290" s="1" t="s">
        <v>3093</v>
      </c>
      <c r="J3290" t="s">
        <v>30</v>
      </c>
      <c r="K3290">
        <v>480.75</v>
      </c>
      <c r="L3290">
        <v>481.45</v>
      </c>
      <c r="M3290">
        <v>476</v>
      </c>
      <c r="N3290">
        <v>478.6</v>
      </c>
      <c r="O3290">
        <v>476.8</v>
      </c>
      <c r="P3290">
        <v>477</v>
      </c>
      <c r="Q3290">
        <v>478.45</v>
      </c>
      <c r="R3290">
        <v>13074810</v>
      </c>
      <c r="S3290">
        <v>6255656373.25</v>
      </c>
      <c r="T3290">
        <v>158954</v>
      </c>
      <c r="U3290">
        <v>9883713</v>
      </c>
      <c r="V3290">
        <v>75.59</v>
      </c>
      <c r="W3290" s="3">
        <f>StockData[[#This Row],[CLOSE]]-StockData[[#This Row],[PREV. CLOSE]]</f>
        <v>-1.6000000000000227</v>
      </c>
      <c r="X3290" s="2">
        <f>IFERROR((StockData[[#This Row],[CLOSE]]-StockData[[#This Row],[PREV. CLOSE]])/StockData[[#This Row],[PREV. CLOSE]],0)</f>
        <v>-3.3430839949854215E-3</v>
      </c>
      <c r="Y3290" t="str">
        <f>IF(StockData[[#This Row],[Daily Return %]]&gt;0,"Gain",IF(StockData[[#This Row],[Daily Return %]]&lt;0,"Loss","No Change"))</f>
        <v>Loss</v>
      </c>
    </row>
    <row r="3291" spans="1:25" x14ac:dyDescent="0.3">
      <c r="A3291" s="1">
        <v>45657</v>
      </c>
      <c r="B3291" s="1" t="s">
        <v>3341</v>
      </c>
      <c r="C3291" s="1" t="s">
        <v>274</v>
      </c>
      <c r="D3291">
        <f>MONTH(StockData[[#This Row],[DATE]])</f>
        <v>12</v>
      </c>
      <c r="E3291">
        <v>2024</v>
      </c>
      <c r="F3291" t="s">
        <v>231</v>
      </c>
      <c r="G3291" t="str">
        <f>"Q"&amp;ROUNDUP(StockData[[#This Row],[Month Number]]/3,0)</f>
        <v>Q4</v>
      </c>
      <c r="H3291" s="1" t="s">
        <v>3092</v>
      </c>
      <c r="I3291" s="1" t="s">
        <v>3093</v>
      </c>
      <c r="J3291" t="s">
        <v>30</v>
      </c>
      <c r="K3291">
        <v>478.45</v>
      </c>
      <c r="L3291">
        <v>484.65</v>
      </c>
      <c r="M3291">
        <v>474.55</v>
      </c>
      <c r="N3291">
        <v>477</v>
      </c>
      <c r="O3291">
        <v>484.45</v>
      </c>
      <c r="P3291">
        <v>483.65</v>
      </c>
      <c r="Q3291">
        <v>479.83</v>
      </c>
      <c r="R3291">
        <v>13276195</v>
      </c>
      <c r="S3291">
        <v>6370264307.1999998</v>
      </c>
      <c r="T3291">
        <v>152025</v>
      </c>
      <c r="U3291">
        <v>9157073</v>
      </c>
      <c r="V3291">
        <v>68.97</v>
      </c>
      <c r="W3291" s="3">
        <f>StockData[[#This Row],[CLOSE]]-StockData[[#This Row],[PREV. CLOSE]]</f>
        <v>6.6499999999999773</v>
      </c>
      <c r="X3291" s="2">
        <f>IFERROR((StockData[[#This Row],[CLOSE]]-StockData[[#This Row],[PREV. CLOSE]])/StockData[[#This Row],[PREV. CLOSE]],0)</f>
        <v>1.3941299790356347E-2</v>
      </c>
      <c r="Y3291" t="str">
        <f>IF(StockData[[#This Row],[Daily Return %]]&gt;0,"Gain",IF(StockData[[#This Row],[Daily Return %]]&lt;0,"Loss","No Change"))</f>
        <v>Gain</v>
      </c>
    </row>
    <row r="3292" spans="1:25" x14ac:dyDescent="0.3">
      <c r="A3292" s="1">
        <v>45658</v>
      </c>
      <c r="B3292" s="1" t="s">
        <v>3342</v>
      </c>
      <c r="C3292" s="1" t="s">
        <v>26</v>
      </c>
      <c r="D3292">
        <f>MONTH(StockData[[#This Row],[DATE]])</f>
        <v>1</v>
      </c>
      <c r="E3292">
        <v>2025</v>
      </c>
      <c r="F3292" t="s">
        <v>27</v>
      </c>
      <c r="G3292" t="str">
        <f>"Q"&amp;ROUNDUP(StockData[[#This Row],[Month Number]]/3,0)</f>
        <v>Q1</v>
      </c>
      <c r="H3292" s="1" t="s">
        <v>3092</v>
      </c>
      <c r="I3292" s="1" t="s">
        <v>3093</v>
      </c>
      <c r="J3292" t="s">
        <v>30</v>
      </c>
      <c r="K3292">
        <v>486</v>
      </c>
      <c r="L3292">
        <v>486.85</v>
      </c>
      <c r="M3292">
        <v>482.15</v>
      </c>
      <c r="N3292">
        <v>483.65</v>
      </c>
      <c r="O3292">
        <v>484.7</v>
      </c>
      <c r="P3292">
        <v>483.95</v>
      </c>
      <c r="Q3292">
        <v>484.93</v>
      </c>
      <c r="R3292">
        <v>18229128</v>
      </c>
      <c r="S3292">
        <v>8839930024.3999996</v>
      </c>
      <c r="T3292">
        <v>164587</v>
      </c>
      <c r="U3292">
        <v>13209445</v>
      </c>
      <c r="V3292">
        <v>72.459999999999994</v>
      </c>
      <c r="W3292" s="3">
        <f>StockData[[#This Row],[CLOSE]]-StockData[[#This Row],[PREV. CLOSE]]</f>
        <v>0.30000000000001137</v>
      </c>
      <c r="X3292" s="2">
        <f>IFERROR((StockData[[#This Row],[CLOSE]]-StockData[[#This Row],[PREV. CLOSE]])/StockData[[#This Row],[PREV. CLOSE]],0)</f>
        <v>6.2028326268998533E-4</v>
      </c>
      <c r="Y3292" t="str">
        <f>IF(StockData[[#This Row],[Daily Return %]]&gt;0,"Gain",IF(StockData[[#This Row],[Daily Return %]]&lt;0,"Loss","No Change"))</f>
        <v>Gain</v>
      </c>
    </row>
    <row r="3293" spans="1:25" x14ac:dyDescent="0.3">
      <c r="A3293" s="1">
        <v>45659</v>
      </c>
      <c r="B3293" s="1" t="s">
        <v>3343</v>
      </c>
      <c r="C3293" s="1" t="s">
        <v>26</v>
      </c>
      <c r="D3293">
        <f>MONTH(StockData[[#This Row],[DATE]])</f>
        <v>1</v>
      </c>
      <c r="E3293">
        <v>2025</v>
      </c>
      <c r="F3293" t="s">
        <v>27</v>
      </c>
      <c r="G3293" t="str">
        <f>"Q"&amp;ROUNDUP(StockData[[#This Row],[Month Number]]/3,0)</f>
        <v>Q1</v>
      </c>
      <c r="H3293" s="1" t="s">
        <v>3092</v>
      </c>
      <c r="I3293" s="1" t="s">
        <v>3093</v>
      </c>
      <c r="J3293" t="s">
        <v>30</v>
      </c>
      <c r="K3293">
        <v>485.35</v>
      </c>
      <c r="L3293">
        <v>490</v>
      </c>
      <c r="M3293">
        <v>482.3</v>
      </c>
      <c r="N3293">
        <v>483.95</v>
      </c>
      <c r="O3293">
        <v>489.5</v>
      </c>
      <c r="P3293">
        <v>489.05</v>
      </c>
      <c r="Q3293">
        <v>486.22</v>
      </c>
      <c r="R3293">
        <v>26124980</v>
      </c>
      <c r="S3293">
        <v>12702491020.450001</v>
      </c>
      <c r="T3293">
        <v>224779</v>
      </c>
      <c r="U3293">
        <v>21381955</v>
      </c>
      <c r="V3293">
        <v>81.84</v>
      </c>
      <c r="W3293" s="3">
        <f>StockData[[#This Row],[CLOSE]]-StockData[[#This Row],[PREV. CLOSE]]</f>
        <v>5.1000000000000227</v>
      </c>
      <c r="X3293" s="2">
        <f>IFERROR((StockData[[#This Row],[CLOSE]]-StockData[[#This Row],[PREV. CLOSE]])/StockData[[#This Row],[PREV. CLOSE]],0)</f>
        <v>1.0538278747804573E-2</v>
      </c>
      <c r="Y3293" t="str">
        <f>IF(StockData[[#This Row],[Daily Return %]]&gt;0,"Gain",IF(StockData[[#This Row],[Daily Return %]]&lt;0,"Loss","No Change"))</f>
        <v>Gain</v>
      </c>
    </row>
    <row r="3294" spans="1:25" x14ac:dyDescent="0.3">
      <c r="A3294" s="1">
        <v>45660</v>
      </c>
      <c r="B3294" s="1" t="s">
        <v>3344</v>
      </c>
      <c r="C3294" s="1" t="s">
        <v>26</v>
      </c>
      <c r="D3294">
        <f>MONTH(StockData[[#This Row],[DATE]])</f>
        <v>1</v>
      </c>
      <c r="E3294">
        <v>2025</v>
      </c>
      <c r="F3294" t="s">
        <v>27</v>
      </c>
      <c r="G3294" t="str">
        <f>"Q"&amp;ROUNDUP(StockData[[#This Row],[Month Number]]/3,0)</f>
        <v>Q1</v>
      </c>
      <c r="H3294" s="1" t="s">
        <v>3092</v>
      </c>
      <c r="I3294" s="1" t="s">
        <v>3093</v>
      </c>
      <c r="J3294" t="s">
        <v>30</v>
      </c>
      <c r="K3294">
        <v>490.25</v>
      </c>
      <c r="L3294">
        <v>491</v>
      </c>
      <c r="M3294">
        <v>479.85</v>
      </c>
      <c r="N3294">
        <v>489.05</v>
      </c>
      <c r="O3294">
        <v>483.95</v>
      </c>
      <c r="P3294">
        <v>481.6</v>
      </c>
      <c r="Q3294">
        <v>482.67</v>
      </c>
      <c r="R3294">
        <v>37072992</v>
      </c>
      <c r="S3294">
        <v>17893961935.849998</v>
      </c>
      <c r="T3294">
        <v>227193</v>
      </c>
      <c r="U3294">
        <v>25389838</v>
      </c>
      <c r="V3294">
        <v>68.489999999999995</v>
      </c>
      <c r="W3294" s="3">
        <f>StockData[[#This Row],[CLOSE]]-StockData[[#This Row],[PREV. CLOSE]]</f>
        <v>-7.4499999999999886</v>
      </c>
      <c r="X3294" s="2">
        <f>IFERROR((StockData[[#This Row],[CLOSE]]-StockData[[#This Row],[PREV. CLOSE]])/StockData[[#This Row],[PREV. CLOSE]],0)</f>
        <v>-1.5233616194663098E-2</v>
      </c>
      <c r="Y3294" t="str">
        <f>IF(StockData[[#This Row],[Daily Return %]]&gt;0,"Gain",IF(StockData[[#This Row],[Daily Return %]]&lt;0,"Loss","No Change"))</f>
        <v>Loss</v>
      </c>
    </row>
    <row r="3295" spans="1:25" x14ac:dyDescent="0.3">
      <c r="A3295" s="1">
        <v>45663</v>
      </c>
      <c r="B3295" s="1" t="s">
        <v>3345</v>
      </c>
      <c r="C3295" s="1" t="s">
        <v>26</v>
      </c>
      <c r="D3295">
        <f>MONTH(StockData[[#This Row],[DATE]])</f>
        <v>1</v>
      </c>
      <c r="E3295">
        <v>2025</v>
      </c>
      <c r="F3295" t="s">
        <v>27</v>
      </c>
      <c r="G3295" t="str">
        <f>"Q"&amp;ROUNDUP(StockData[[#This Row],[Month Number]]/3,0)</f>
        <v>Q1</v>
      </c>
      <c r="H3295" s="1" t="s">
        <v>3092</v>
      </c>
      <c r="I3295" s="1" t="s">
        <v>3093</v>
      </c>
      <c r="J3295" t="s">
        <v>30</v>
      </c>
      <c r="K3295">
        <v>455.6</v>
      </c>
      <c r="L3295">
        <v>461.75</v>
      </c>
      <c r="M3295">
        <v>441.25</v>
      </c>
      <c r="N3295">
        <v>481.6</v>
      </c>
      <c r="O3295">
        <v>445.35</v>
      </c>
      <c r="P3295">
        <v>442.65</v>
      </c>
      <c r="Q3295">
        <v>450.15</v>
      </c>
      <c r="R3295">
        <v>22009958</v>
      </c>
      <c r="S3295">
        <v>9907771203.0499992</v>
      </c>
      <c r="T3295">
        <v>286532</v>
      </c>
      <c r="U3295">
        <v>13211468</v>
      </c>
      <c r="V3295">
        <v>60.02</v>
      </c>
      <c r="W3295" s="3">
        <f>StockData[[#This Row],[CLOSE]]-StockData[[#This Row],[PREV. CLOSE]]</f>
        <v>-38.950000000000045</v>
      </c>
      <c r="X3295" s="2">
        <f>IFERROR((StockData[[#This Row],[CLOSE]]-StockData[[#This Row],[PREV. CLOSE]])/StockData[[#This Row],[PREV. CLOSE]],0)</f>
        <v>-8.0876245847176176E-2</v>
      </c>
      <c r="Y3295" t="str">
        <f>IF(StockData[[#This Row],[Daily Return %]]&gt;0,"Gain",IF(StockData[[#This Row],[Daily Return %]]&lt;0,"Loss","No Change"))</f>
        <v>Loss</v>
      </c>
    </row>
    <row r="3296" spans="1:25" x14ac:dyDescent="0.3">
      <c r="A3296" s="1">
        <v>45664</v>
      </c>
      <c r="B3296" s="1" t="s">
        <v>3346</v>
      </c>
      <c r="C3296" s="1" t="s">
        <v>26</v>
      </c>
      <c r="D3296">
        <f>MONTH(StockData[[#This Row],[DATE]])</f>
        <v>1</v>
      </c>
      <c r="E3296">
        <v>2025</v>
      </c>
      <c r="F3296" t="s">
        <v>27</v>
      </c>
      <c r="G3296" t="str">
        <f>"Q"&amp;ROUNDUP(StockData[[#This Row],[Month Number]]/3,0)</f>
        <v>Q1</v>
      </c>
      <c r="H3296" s="1" t="s">
        <v>3092</v>
      </c>
      <c r="I3296" s="1" t="s">
        <v>3093</v>
      </c>
      <c r="J3296" t="s">
        <v>30</v>
      </c>
      <c r="K3296">
        <v>445.5</v>
      </c>
      <c r="L3296">
        <v>447.6</v>
      </c>
      <c r="M3296">
        <v>440.15</v>
      </c>
      <c r="N3296">
        <v>442.65</v>
      </c>
      <c r="O3296">
        <v>441.1</v>
      </c>
      <c r="P3296">
        <v>441.1</v>
      </c>
      <c r="Q3296">
        <v>442.97</v>
      </c>
      <c r="R3296">
        <v>14294780</v>
      </c>
      <c r="S3296">
        <v>6332098307.3000002</v>
      </c>
      <c r="T3296">
        <v>180441</v>
      </c>
      <c r="U3296">
        <v>9600674</v>
      </c>
      <c r="V3296">
        <v>67.16</v>
      </c>
      <c r="W3296" s="3">
        <f>StockData[[#This Row],[CLOSE]]-StockData[[#This Row],[PREV. CLOSE]]</f>
        <v>-1.5499999999999545</v>
      </c>
      <c r="X3296" s="2">
        <f>IFERROR((StockData[[#This Row],[CLOSE]]-StockData[[#This Row],[PREV. CLOSE]])/StockData[[#This Row],[PREV. CLOSE]],0)</f>
        <v>-3.5016378628712403E-3</v>
      </c>
      <c r="Y3296" t="str">
        <f>IF(StockData[[#This Row],[Daily Return %]]&gt;0,"Gain",IF(StockData[[#This Row],[Daily Return %]]&lt;0,"Loss","No Change"))</f>
        <v>Loss</v>
      </c>
    </row>
    <row r="3297" spans="1:25" x14ac:dyDescent="0.3">
      <c r="A3297" s="1">
        <v>45665</v>
      </c>
      <c r="B3297" s="1" t="s">
        <v>3347</v>
      </c>
      <c r="C3297" s="1" t="s">
        <v>26</v>
      </c>
      <c r="D3297">
        <f>MONTH(StockData[[#This Row],[DATE]])</f>
        <v>1</v>
      </c>
      <c r="E3297">
        <v>2025</v>
      </c>
      <c r="F3297" t="s">
        <v>27</v>
      </c>
      <c r="G3297" t="str">
        <f>"Q"&amp;ROUNDUP(StockData[[#This Row],[Month Number]]/3,0)</f>
        <v>Q1</v>
      </c>
      <c r="H3297" s="1" t="s">
        <v>3092</v>
      </c>
      <c r="I3297" s="1" t="s">
        <v>3093</v>
      </c>
      <c r="J3297" t="s">
        <v>30</v>
      </c>
      <c r="K3297">
        <v>443</v>
      </c>
      <c r="L3297">
        <v>452.05</v>
      </c>
      <c r="M3297">
        <v>437.1</v>
      </c>
      <c r="N3297">
        <v>441.1</v>
      </c>
      <c r="O3297">
        <v>449.65</v>
      </c>
      <c r="P3297">
        <v>449.55</v>
      </c>
      <c r="Q3297">
        <v>444.83</v>
      </c>
      <c r="R3297">
        <v>13482926</v>
      </c>
      <c r="S3297">
        <v>5997660207.25</v>
      </c>
      <c r="T3297">
        <v>163390</v>
      </c>
      <c r="U3297">
        <v>7423150</v>
      </c>
      <c r="V3297">
        <v>55.06</v>
      </c>
      <c r="W3297" s="3">
        <f>StockData[[#This Row],[CLOSE]]-StockData[[#This Row],[PREV. CLOSE]]</f>
        <v>8.4499999999999886</v>
      </c>
      <c r="X3297" s="2">
        <f>IFERROR((StockData[[#This Row],[CLOSE]]-StockData[[#This Row],[PREV. CLOSE]])/StockData[[#This Row],[PREV. CLOSE]],0)</f>
        <v>1.9156653819995439E-2</v>
      </c>
      <c r="Y3297" t="str">
        <f>IF(StockData[[#This Row],[Daily Return %]]&gt;0,"Gain",IF(StockData[[#This Row],[Daily Return %]]&lt;0,"Loss","No Change"))</f>
        <v>Gain</v>
      </c>
    </row>
    <row r="3298" spans="1:25" x14ac:dyDescent="0.3">
      <c r="A3298" s="1">
        <v>45666</v>
      </c>
      <c r="B3298" s="1" t="s">
        <v>3348</v>
      </c>
      <c r="C3298" s="1" t="s">
        <v>26</v>
      </c>
      <c r="D3298">
        <f>MONTH(StockData[[#This Row],[DATE]])</f>
        <v>1</v>
      </c>
      <c r="E3298">
        <v>2025</v>
      </c>
      <c r="F3298" t="s">
        <v>27</v>
      </c>
      <c r="G3298" t="str">
        <f>"Q"&amp;ROUNDUP(StockData[[#This Row],[Month Number]]/3,0)</f>
        <v>Q1</v>
      </c>
      <c r="H3298" s="1" t="s">
        <v>3092</v>
      </c>
      <c r="I3298" s="1" t="s">
        <v>3093</v>
      </c>
      <c r="J3298" t="s">
        <v>30</v>
      </c>
      <c r="K3298">
        <v>449.4</v>
      </c>
      <c r="L3298">
        <v>460.65</v>
      </c>
      <c r="M3298">
        <v>446.05</v>
      </c>
      <c r="N3298">
        <v>449.55</v>
      </c>
      <c r="O3298">
        <v>450.45</v>
      </c>
      <c r="P3298">
        <v>450.1</v>
      </c>
      <c r="Q3298">
        <v>452.64</v>
      </c>
      <c r="R3298">
        <v>19732649</v>
      </c>
      <c r="S3298">
        <v>8931846709.4500008</v>
      </c>
      <c r="T3298">
        <v>214398</v>
      </c>
      <c r="U3298">
        <v>12020193</v>
      </c>
      <c r="V3298">
        <v>60.92</v>
      </c>
      <c r="W3298" s="3">
        <f>StockData[[#This Row],[CLOSE]]-StockData[[#This Row],[PREV. CLOSE]]</f>
        <v>0.55000000000001137</v>
      </c>
      <c r="X3298" s="2">
        <f>IFERROR((StockData[[#This Row],[CLOSE]]-StockData[[#This Row],[PREV. CLOSE]])/StockData[[#This Row],[PREV. CLOSE]],0)</f>
        <v>1.2234456678901376E-3</v>
      </c>
      <c r="Y3298" t="str">
        <f>IF(StockData[[#This Row],[Daily Return %]]&gt;0,"Gain",IF(StockData[[#This Row],[Daily Return %]]&lt;0,"Loss","No Change"))</f>
        <v>Gain</v>
      </c>
    </row>
    <row r="3299" spans="1:25" x14ac:dyDescent="0.3">
      <c r="A3299" s="1">
        <v>45667</v>
      </c>
      <c r="B3299" s="1" t="s">
        <v>3349</v>
      </c>
      <c r="C3299" s="1" t="s">
        <v>26</v>
      </c>
      <c r="D3299">
        <f>MONTH(StockData[[#This Row],[DATE]])</f>
        <v>1</v>
      </c>
      <c r="E3299">
        <v>2025</v>
      </c>
      <c r="F3299" t="s">
        <v>27</v>
      </c>
      <c r="G3299" t="str">
        <f>"Q"&amp;ROUNDUP(StockData[[#This Row],[Month Number]]/3,0)</f>
        <v>Q1</v>
      </c>
      <c r="H3299" s="1" t="s">
        <v>3092</v>
      </c>
      <c r="I3299" s="1" t="s">
        <v>3093</v>
      </c>
      <c r="J3299" t="s">
        <v>30</v>
      </c>
      <c r="K3299">
        <v>449.95</v>
      </c>
      <c r="L3299">
        <v>452</v>
      </c>
      <c r="M3299">
        <v>442.5</v>
      </c>
      <c r="N3299">
        <v>450.1</v>
      </c>
      <c r="O3299">
        <v>443.85</v>
      </c>
      <c r="P3299">
        <v>444.9</v>
      </c>
      <c r="Q3299">
        <v>445.59</v>
      </c>
      <c r="R3299">
        <v>9145729</v>
      </c>
      <c r="S3299">
        <v>4075202264.9000001</v>
      </c>
      <c r="T3299">
        <v>169176</v>
      </c>
      <c r="U3299">
        <v>5811680</v>
      </c>
      <c r="V3299">
        <v>63.55</v>
      </c>
      <c r="W3299" s="3">
        <f>StockData[[#This Row],[CLOSE]]-StockData[[#This Row],[PREV. CLOSE]]</f>
        <v>-5.2000000000000455</v>
      </c>
      <c r="X3299" s="2">
        <f>IFERROR((StockData[[#This Row],[CLOSE]]-StockData[[#This Row],[PREV. CLOSE]])/StockData[[#This Row],[PREV. CLOSE]],0)</f>
        <v>-1.1552988224839024E-2</v>
      </c>
      <c r="Y3299" t="str">
        <f>IF(StockData[[#This Row],[Daily Return %]]&gt;0,"Gain",IF(StockData[[#This Row],[Daily Return %]]&lt;0,"Loss","No Change"))</f>
        <v>Loss</v>
      </c>
    </row>
    <row r="3300" spans="1:25" x14ac:dyDescent="0.3">
      <c r="A3300" s="1">
        <v>45670</v>
      </c>
      <c r="B3300" s="1" t="s">
        <v>3350</v>
      </c>
      <c r="C3300" s="1" t="s">
        <v>26</v>
      </c>
      <c r="D3300">
        <f>MONTH(StockData[[#This Row],[DATE]])</f>
        <v>1</v>
      </c>
      <c r="E3300">
        <v>2025</v>
      </c>
      <c r="F3300" t="s">
        <v>27</v>
      </c>
      <c r="G3300" t="str">
        <f>"Q"&amp;ROUNDUP(StockData[[#This Row],[Month Number]]/3,0)</f>
        <v>Q1</v>
      </c>
      <c r="H3300" s="1" t="s">
        <v>3092</v>
      </c>
      <c r="I3300" s="1" t="s">
        <v>3093</v>
      </c>
      <c r="J3300" t="s">
        <v>30</v>
      </c>
      <c r="K3300">
        <v>435</v>
      </c>
      <c r="L3300">
        <v>444</v>
      </c>
      <c r="M3300">
        <v>435</v>
      </c>
      <c r="N3300">
        <v>444.9</v>
      </c>
      <c r="O3300">
        <v>439</v>
      </c>
      <c r="P3300">
        <v>439.05</v>
      </c>
      <c r="Q3300">
        <v>440.27</v>
      </c>
      <c r="R3300">
        <v>17799607</v>
      </c>
      <c r="S3300">
        <v>7836665097.9499998</v>
      </c>
      <c r="T3300">
        <v>172276</v>
      </c>
      <c r="U3300">
        <v>12849941</v>
      </c>
      <c r="V3300">
        <v>72.19</v>
      </c>
      <c r="W3300" s="3">
        <f>StockData[[#This Row],[CLOSE]]-StockData[[#This Row],[PREV. CLOSE]]</f>
        <v>-5.8499999999999659</v>
      </c>
      <c r="X3300" s="2">
        <f>IFERROR((StockData[[#This Row],[CLOSE]]-StockData[[#This Row],[PREV. CLOSE]])/StockData[[#This Row],[PREV. CLOSE]],0)</f>
        <v>-1.3149022252191427E-2</v>
      </c>
      <c r="Y3300" t="str">
        <f>IF(StockData[[#This Row],[Daily Return %]]&gt;0,"Gain",IF(StockData[[#This Row],[Daily Return %]]&lt;0,"Loss","No Change"))</f>
        <v>Loss</v>
      </c>
    </row>
    <row r="3301" spans="1:25" x14ac:dyDescent="0.3">
      <c r="A3301" s="1">
        <v>45671</v>
      </c>
      <c r="B3301" s="1" t="s">
        <v>3351</v>
      </c>
      <c r="C3301" s="1" t="s">
        <v>26</v>
      </c>
      <c r="D3301">
        <f>MONTH(StockData[[#This Row],[DATE]])</f>
        <v>1</v>
      </c>
      <c r="E3301">
        <v>2025</v>
      </c>
      <c r="F3301" t="s">
        <v>27</v>
      </c>
      <c r="G3301" t="str">
        <f>"Q"&amp;ROUNDUP(StockData[[#This Row],[Month Number]]/3,0)</f>
        <v>Q1</v>
      </c>
      <c r="H3301" s="1" t="s">
        <v>3092</v>
      </c>
      <c r="I3301" s="1" t="s">
        <v>3093</v>
      </c>
      <c r="J3301" t="s">
        <v>30</v>
      </c>
      <c r="K3301">
        <v>441</v>
      </c>
      <c r="L3301">
        <v>441.5</v>
      </c>
      <c r="M3301">
        <v>435.85</v>
      </c>
      <c r="N3301">
        <v>439.05</v>
      </c>
      <c r="O3301">
        <v>436.95</v>
      </c>
      <c r="P3301">
        <v>436.6</v>
      </c>
      <c r="Q3301">
        <v>438.04</v>
      </c>
      <c r="R3301">
        <v>18048459</v>
      </c>
      <c r="S3301">
        <v>7905915833.3500004</v>
      </c>
      <c r="T3301">
        <v>233131</v>
      </c>
      <c r="U3301">
        <v>11503124</v>
      </c>
      <c r="V3301">
        <v>63.73</v>
      </c>
      <c r="W3301" s="3">
        <f>StockData[[#This Row],[CLOSE]]-StockData[[#This Row],[PREV. CLOSE]]</f>
        <v>-2.4499999999999886</v>
      </c>
      <c r="X3301" s="2">
        <f>IFERROR((StockData[[#This Row],[CLOSE]]-StockData[[#This Row],[PREV. CLOSE]])/StockData[[#This Row],[PREV. CLOSE]],0)</f>
        <v>-5.5802300421364049E-3</v>
      </c>
      <c r="Y3301" t="str">
        <f>IF(StockData[[#This Row],[Daily Return %]]&gt;0,"Gain",IF(StockData[[#This Row],[Daily Return %]]&lt;0,"Loss","No Change"))</f>
        <v>Loss</v>
      </c>
    </row>
    <row r="3302" spans="1:25" x14ac:dyDescent="0.3">
      <c r="A3302" s="1">
        <v>45672</v>
      </c>
      <c r="B3302" s="1" t="s">
        <v>3352</v>
      </c>
      <c r="C3302" s="1" t="s">
        <v>26</v>
      </c>
      <c r="D3302">
        <f>MONTH(StockData[[#This Row],[DATE]])</f>
        <v>1</v>
      </c>
      <c r="E3302">
        <v>2025</v>
      </c>
      <c r="F3302" t="s">
        <v>27</v>
      </c>
      <c r="G3302" t="str">
        <f>"Q"&amp;ROUNDUP(StockData[[#This Row],[Month Number]]/3,0)</f>
        <v>Q1</v>
      </c>
      <c r="H3302" s="1" t="s">
        <v>3092</v>
      </c>
      <c r="I3302" s="1" t="s">
        <v>3093</v>
      </c>
      <c r="J3302" t="s">
        <v>30</v>
      </c>
      <c r="K3302">
        <v>436.6</v>
      </c>
      <c r="L3302">
        <v>441.8</v>
      </c>
      <c r="M3302">
        <v>435.35</v>
      </c>
      <c r="N3302">
        <v>436.6</v>
      </c>
      <c r="O3302">
        <v>437</v>
      </c>
      <c r="P3302">
        <v>437.35</v>
      </c>
      <c r="Q3302">
        <v>437.99</v>
      </c>
      <c r="R3302">
        <v>9786805</v>
      </c>
      <c r="S3302">
        <v>4286512512.75</v>
      </c>
      <c r="T3302">
        <v>123376</v>
      </c>
      <c r="U3302">
        <v>6253307</v>
      </c>
      <c r="V3302">
        <v>63.9</v>
      </c>
      <c r="W3302" s="3">
        <f>StockData[[#This Row],[CLOSE]]-StockData[[#This Row],[PREV. CLOSE]]</f>
        <v>0.75</v>
      </c>
      <c r="X3302" s="2">
        <f>IFERROR((StockData[[#This Row],[CLOSE]]-StockData[[#This Row],[PREV. CLOSE]])/StockData[[#This Row],[PREV. CLOSE]],0)</f>
        <v>1.7178195144296837E-3</v>
      </c>
      <c r="Y3302" t="str">
        <f>IF(StockData[[#This Row],[Daily Return %]]&gt;0,"Gain",IF(StockData[[#This Row],[Daily Return %]]&lt;0,"Loss","No Change"))</f>
        <v>Gain</v>
      </c>
    </row>
    <row r="3303" spans="1:25" x14ac:dyDescent="0.3">
      <c r="A3303" s="1">
        <v>45673</v>
      </c>
      <c r="B3303" s="1" t="s">
        <v>3353</v>
      </c>
      <c r="C3303" s="1" t="s">
        <v>26</v>
      </c>
      <c r="D3303">
        <f>MONTH(StockData[[#This Row],[DATE]])</f>
        <v>1</v>
      </c>
      <c r="E3303">
        <v>2025</v>
      </c>
      <c r="F3303" t="s">
        <v>27</v>
      </c>
      <c r="G3303" t="str">
        <f>"Q"&amp;ROUNDUP(StockData[[#This Row],[Month Number]]/3,0)</f>
        <v>Q1</v>
      </c>
      <c r="H3303" s="1" t="s">
        <v>3092</v>
      </c>
      <c r="I3303" s="1" t="s">
        <v>3093</v>
      </c>
      <c r="J3303" t="s">
        <v>30</v>
      </c>
      <c r="K3303">
        <v>438.05</v>
      </c>
      <c r="L3303">
        <v>439.45</v>
      </c>
      <c r="M3303">
        <v>431.1</v>
      </c>
      <c r="N3303">
        <v>437.35</v>
      </c>
      <c r="O3303">
        <v>432.9</v>
      </c>
      <c r="P3303">
        <v>432.85</v>
      </c>
      <c r="Q3303">
        <v>432.62</v>
      </c>
      <c r="R3303">
        <v>15774070</v>
      </c>
      <c r="S3303">
        <v>6824178083.3999996</v>
      </c>
      <c r="T3303">
        <v>197000</v>
      </c>
      <c r="U3303">
        <v>9776135</v>
      </c>
      <c r="V3303">
        <v>61.98</v>
      </c>
      <c r="W3303" s="3">
        <f>StockData[[#This Row],[CLOSE]]-StockData[[#This Row],[PREV. CLOSE]]</f>
        <v>-4.5</v>
      </c>
      <c r="X3303" s="2">
        <f>IFERROR((StockData[[#This Row],[CLOSE]]-StockData[[#This Row],[PREV. CLOSE]])/StockData[[#This Row],[PREV. CLOSE]],0)</f>
        <v>-1.028924202583743E-2</v>
      </c>
      <c r="Y3303" t="str">
        <f>IF(StockData[[#This Row],[Daily Return %]]&gt;0,"Gain",IF(StockData[[#This Row],[Daily Return %]]&lt;0,"Loss","No Change"))</f>
        <v>Loss</v>
      </c>
    </row>
    <row r="3304" spans="1:25" x14ac:dyDescent="0.3">
      <c r="A3304" s="1">
        <v>45674</v>
      </c>
      <c r="B3304" s="1" t="s">
        <v>3354</v>
      </c>
      <c r="C3304" s="1" t="s">
        <v>26</v>
      </c>
      <c r="D3304">
        <f>MONTH(StockData[[#This Row],[DATE]])</f>
        <v>1</v>
      </c>
      <c r="E3304">
        <v>2025</v>
      </c>
      <c r="F3304" t="s">
        <v>27</v>
      </c>
      <c r="G3304" t="str">
        <f>"Q"&amp;ROUNDUP(StockData[[#This Row],[Month Number]]/3,0)</f>
        <v>Q1</v>
      </c>
      <c r="H3304" s="1" t="s">
        <v>3092</v>
      </c>
      <c r="I3304" s="1" t="s">
        <v>3093</v>
      </c>
      <c r="J3304" t="s">
        <v>30</v>
      </c>
      <c r="K3304">
        <v>433</v>
      </c>
      <c r="L3304">
        <v>441.8</v>
      </c>
      <c r="M3304">
        <v>432.5</v>
      </c>
      <c r="N3304">
        <v>432.85</v>
      </c>
      <c r="O3304">
        <v>439.65</v>
      </c>
      <c r="P3304">
        <v>440.2</v>
      </c>
      <c r="Q3304">
        <v>438.78</v>
      </c>
      <c r="R3304">
        <v>11270061</v>
      </c>
      <c r="S3304">
        <v>4945104351.0500002</v>
      </c>
      <c r="T3304">
        <v>119845</v>
      </c>
      <c r="U3304">
        <v>7348281</v>
      </c>
      <c r="V3304">
        <v>65.2</v>
      </c>
      <c r="W3304" s="3">
        <f>StockData[[#This Row],[CLOSE]]-StockData[[#This Row],[PREV. CLOSE]]</f>
        <v>7.3499999999999659</v>
      </c>
      <c r="X3304" s="2">
        <f>IFERROR((StockData[[#This Row],[CLOSE]]-StockData[[#This Row],[PREV. CLOSE]])/StockData[[#This Row],[PREV. CLOSE]],0)</f>
        <v>1.6980478225713216E-2</v>
      </c>
      <c r="Y3304" t="str">
        <f>IF(StockData[[#This Row],[Daily Return %]]&gt;0,"Gain",IF(StockData[[#This Row],[Daily Return %]]&lt;0,"Loss","No Change"))</f>
        <v>Gain</v>
      </c>
    </row>
    <row r="3305" spans="1:25" x14ac:dyDescent="0.3">
      <c r="A3305" s="1">
        <v>45677</v>
      </c>
      <c r="B3305" s="1" t="s">
        <v>3355</v>
      </c>
      <c r="C3305" s="1" t="s">
        <v>26</v>
      </c>
      <c r="D3305">
        <f>MONTH(StockData[[#This Row],[DATE]])</f>
        <v>1</v>
      </c>
      <c r="E3305">
        <v>2025</v>
      </c>
      <c r="F3305" t="s">
        <v>27</v>
      </c>
      <c r="G3305" t="str">
        <f>"Q"&amp;ROUNDUP(StockData[[#This Row],[Month Number]]/3,0)</f>
        <v>Q1</v>
      </c>
      <c r="H3305" s="1" t="s">
        <v>3092</v>
      </c>
      <c r="I3305" s="1" t="s">
        <v>3093</v>
      </c>
      <c r="J3305" t="s">
        <v>30</v>
      </c>
      <c r="K3305">
        <v>439</v>
      </c>
      <c r="L3305">
        <v>441.2</v>
      </c>
      <c r="M3305">
        <v>436</v>
      </c>
      <c r="N3305">
        <v>440.2</v>
      </c>
      <c r="O3305">
        <v>437.45</v>
      </c>
      <c r="P3305">
        <v>437.7</v>
      </c>
      <c r="Q3305">
        <v>437.61</v>
      </c>
      <c r="R3305">
        <v>8742771</v>
      </c>
      <c r="S3305">
        <v>3825927431.8499999</v>
      </c>
      <c r="T3305">
        <v>152896</v>
      </c>
      <c r="U3305">
        <v>6268998</v>
      </c>
      <c r="V3305">
        <v>71.7</v>
      </c>
      <c r="W3305" s="3">
        <f>StockData[[#This Row],[CLOSE]]-StockData[[#This Row],[PREV. CLOSE]]</f>
        <v>-2.5</v>
      </c>
      <c r="X3305" s="2">
        <f>IFERROR((StockData[[#This Row],[CLOSE]]-StockData[[#This Row],[PREV. CLOSE]])/StockData[[#This Row],[PREV. CLOSE]],0)</f>
        <v>-5.6792367105860976E-3</v>
      </c>
      <c r="Y3305" t="str">
        <f>IF(StockData[[#This Row],[Daily Return %]]&gt;0,"Gain",IF(StockData[[#This Row],[Daily Return %]]&lt;0,"Loss","No Change"))</f>
        <v>Loss</v>
      </c>
    </row>
    <row r="3306" spans="1:25" x14ac:dyDescent="0.3">
      <c r="A3306" s="1">
        <v>45678</v>
      </c>
      <c r="B3306" s="1" t="s">
        <v>3356</v>
      </c>
      <c r="C3306" s="1" t="s">
        <v>26</v>
      </c>
      <c r="D3306">
        <f>MONTH(StockData[[#This Row],[DATE]])</f>
        <v>1</v>
      </c>
      <c r="E3306">
        <v>2025</v>
      </c>
      <c r="F3306" t="s">
        <v>27</v>
      </c>
      <c r="G3306" t="str">
        <f>"Q"&amp;ROUNDUP(StockData[[#This Row],[Month Number]]/3,0)</f>
        <v>Q1</v>
      </c>
      <c r="H3306" s="1" t="s">
        <v>3092</v>
      </c>
      <c r="I3306" s="1" t="s">
        <v>3093</v>
      </c>
      <c r="J3306" t="s">
        <v>30</v>
      </c>
      <c r="K3306">
        <v>438</v>
      </c>
      <c r="L3306">
        <v>447</v>
      </c>
      <c r="M3306">
        <v>435.25</v>
      </c>
      <c r="N3306">
        <v>437.7</v>
      </c>
      <c r="O3306">
        <v>437.95</v>
      </c>
      <c r="P3306">
        <v>437.55</v>
      </c>
      <c r="Q3306">
        <v>440.22</v>
      </c>
      <c r="R3306">
        <v>15686500</v>
      </c>
      <c r="S3306">
        <v>6905471880.0500002</v>
      </c>
      <c r="T3306">
        <v>216692</v>
      </c>
      <c r="U3306">
        <v>5853952</v>
      </c>
      <c r="V3306">
        <v>37.32</v>
      </c>
      <c r="W3306" s="3">
        <f>StockData[[#This Row],[CLOSE]]-StockData[[#This Row],[PREV. CLOSE]]</f>
        <v>-0.14999999999997726</v>
      </c>
      <c r="X3306" s="2">
        <f>IFERROR((StockData[[#This Row],[CLOSE]]-StockData[[#This Row],[PREV. CLOSE]])/StockData[[#This Row],[PREV. CLOSE]],0)</f>
        <v>-3.4270047978061973E-4</v>
      </c>
      <c r="Y3306" t="str">
        <f>IF(StockData[[#This Row],[Daily Return %]]&gt;0,"Gain",IF(StockData[[#This Row],[Daily Return %]]&lt;0,"Loss","No Change"))</f>
        <v>Loss</v>
      </c>
    </row>
    <row r="3307" spans="1:25" x14ac:dyDescent="0.3">
      <c r="A3307" s="1">
        <v>45679</v>
      </c>
      <c r="B3307" s="1" t="s">
        <v>3357</v>
      </c>
      <c r="C3307" s="1" t="s">
        <v>26</v>
      </c>
      <c r="D3307">
        <f>MONTH(StockData[[#This Row],[DATE]])</f>
        <v>1</v>
      </c>
      <c r="E3307">
        <v>2025</v>
      </c>
      <c r="F3307" t="s">
        <v>27</v>
      </c>
      <c r="G3307" t="str">
        <f>"Q"&amp;ROUNDUP(StockData[[#This Row],[Month Number]]/3,0)</f>
        <v>Q1</v>
      </c>
      <c r="H3307" s="1" t="s">
        <v>3092</v>
      </c>
      <c r="I3307" s="1" t="s">
        <v>3093</v>
      </c>
      <c r="J3307" t="s">
        <v>30</v>
      </c>
      <c r="K3307">
        <v>439.9</v>
      </c>
      <c r="L3307">
        <v>441.95</v>
      </c>
      <c r="M3307">
        <v>436.55</v>
      </c>
      <c r="N3307">
        <v>437.55</v>
      </c>
      <c r="O3307">
        <v>436.75</v>
      </c>
      <c r="P3307">
        <v>437</v>
      </c>
      <c r="Q3307">
        <v>438.79</v>
      </c>
      <c r="R3307">
        <v>9619648</v>
      </c>
      <c r="S3307">
        <v>4220997156.0999999</v>
      </c>
      <c r="T3307">
        <v>133708</v>
      </c>
      <c r="U3307">
        <v>5567099</v>
      </c>
      <c r="V3307">
        <v>57.87</v>
      </c>
      <c r="W3307" s="3">
        <f>StockData[[#This Row],[CLOSE]]-StockData[[#This Row],[PREV. CLOSE]]</f>
        <v>-0.55000000000001137</v>
      </c>
      <c r="X3307" s="2">
        <f>IFERROR((StockData[[#This Row],[CLOSE]]-StockData[[#This Row],[PREV. CLOSE]])/StockData[[#This Row],[PREV. CLOSE]],0)</f>
        <v>-1.256999200091444E-3</v>
      </c>
      <c r="Y3307" t="str">
        <f>IF(StockData[[#This Row],[Daily Return %]]&gt;0,"Gain",IF(StockData[[#This Row],[Daily Return %]]&lt;0,"Loss","No Change"))</f>
        <v>Loss</v>
      </c>
    </row>
    <row r="3308" spans="1:25" x14ac:dyDescent="0.3">
      <c r="A3308" s="1">
        <v>45680</v>
      </c>
      <c r="B3308" s="1" t="s">
        <v>3358</v>
      </c>
      <c r="C3308" s="1" t="s">
        <v>26</v>
      </c>
      <c r="D3308">
        <f>MONTH(StockData[[#This Row],[DATE]])</f>
        <v>1</v>
      </c>
      <c r="E3308">
        <v>2025</v>
      </c>
      <c r="F3308" t="s">
        <v>27</v>
      </c>
      <c r="G3308" t="str">
        <f>"Q"&amp;ROUNDUP(StockData[[#This Row],[Month Number]]/3,0)</f>
        <v>Q1</v>
      </c>
      <c r="H3308" s="1" t="s">
        <v>3092</v>
      </c>
      <c r="I3308" s="1" t="s">
        <v>3093</v>
      </c>
      <c r="J3308" t="s">
        <v>30</v>
      </c>
      <c r="K3308">
        <v>435</v>
      </c>
      <c r="L3308">
        <v>441.85</v>
      </c>
      <c r="M3308">
        <v>434.1</v>
      </c>
      <c r="N3308">
        <v>437</v>
      </c>
      <c r="O3308">
        <v>440.45</v>
      </c>
      <c r="P3308">
        <v>440.2</v>
      </c>
      <c r="Q3308">
        <v>439.59</v>
      </c>
      <c r="R3308">
        <v>8888248</v>
      </c>
      <c r="S3308">
        <v>3907165756.8499999</v>
      </c>
      <c r="T3308">
        <v>131321</v>
      </c>
      <c r="U3308">
        <v>4753594</v>
      </c>
      <c r="V3308">
        <v>53.48</v>
      </c>
      <c r="W3308" s="3">
        <f>StockData[[#This Row],[CLOSE]]-StockData[[#This Row],[PREV. CLOSE]]</f>
        <v>3.1999999999999886</v>
      </c>
      <c r="X3308" s="2">
        <f>IFERROR((StockData[[#This Row],[CLOSE]]-StockData[[#This Row],[PREV. CLOSE]])/StockData[[#This Row],[PREV. CLOSE]],0)</f>
        <v>7.3226544622425373E-3</v>
      </c>
      <c r="Y3308" t="str">
        <f>IF(StockData[[#This Row],[Daily Return %]]&gt;0,"Gain",IF(StockData[[#This Row],[Daily Return %]]&lt;0,"Loss","No Change"))</f>
        <v>Gain</v>
      </c>
    </row>
    <row r="3309" spans="1:25" x14ac:dyDescent="0.3">
      <c r="A3309" s="1">
        <v>45681</v>
      </c>
      <c r="B3309" s="1" t="s">
        <v>3359</v>
      </c>
      <c r="C3309" s="1" t="s">
        <v>26</v>
      </c>
      <c r="D3309">
        <f>MONTH(StockData[[#This Row],[DATE]])</f>
        <v>1</v>
      </c>
      <c r="E3309">
        <v>2025</v>
      </c>
      <c r="F3309" t="s">
        <v>27</v>
      </c>
      <c r="G3309" t="str">
        <f>"Q"&amp;ROUNDUP(StockData[[#This Row],[Month Number]]/3,0)</f>
        <v>Q1</v>
      </c>
      <c r="H3309" s="1" t="s">
        <v>3092</v>
      </c>
      <c r="I3309" s="1" t="s">
        <v>3093</v>
      </c>
      <c r="J3309" t="s">
        <v>30</v>
      </c>
      <c r="K3309">
        <v>439.4</v>
      </c>
      <c r="L3309">
        <v>445</v>
      </c>
      <c r="M3309">
        <v>439.05</v>
      </c>
      <c r="N3309">
        <v>440.2</v>
      </c>
      <c r="O3309">
        <v>441.4</v>
      </c>
      <c r="P3309">
        <v>441.6</v>
      </c>
      <c r="Q3309">
        <v>442.53</v>
      </c>
      <c r="R3309">
        <v>9665384</v>
      </c>
      <c r="S3309">
        <v>4277228029.6999998</v>
      </c>
      <c r="T3309">
        <v>141694</v>
      </c>
      <c r="U3309">
        <v>6070113</v>
      </c>
      <c r="V3309">
        <v>62.8</v>
      </c>
      <c r="W3309" s="3">
        <f>StockData[[#This Row],[CLOSE]]-StockData[[#This Row],[PREV. CLOSE]]</f>
        <v>1.4000000000000341</v>
      </c>
      <c r="X3309" s="2">
        <f>IFERROR((StockData[[#This Row],[CLOSE]]-StockData[[#This Row],[PREV. CLOSE]])/StockData[[#This Row],[PREV. CLOSE]],0)</f>
        <v>3.180372557928292E-3</v>
      </c>
      <c r="Y3309" t="str">
        <f>IF(StockData[[#This Row],[Daily Return %]]&gt;0,"Gain",IF(StockData[[#This Row],[Daily Return %]]&lt;0,"Loss","No Change"))</f>
        <v>Gain</v>
      </c>
    </row>
    <row r="3310" spans="1:25" x14ac:dyDescent="0.3">
      <c r="A3310" s="1">
        <v>45684</v>
      </c>
      <c r="B3310" s="1" t="s">
        <v>3360</v>
      </c>
      <c r="C3310" s="1" t="s">
        <v>26</v>
      </c>
      <c r="D3310">
        <f>MONTH(StockData[[#This Row],[DATE]])</f>
        <v>1</v>
      </c>
      <c r="E3310">
        <v>2025</v>
      </c>
      <c r="F3310" t="s">
        <v>27</v>
      </c>
      <c r="G3310" t="str">
        <f>"Q"&amp;ROUNDUP(StockData[[#This Row],[Month Number]]/3,0)</f>
        <v>Q1</v>
      </c>
      <c r="H3310" s="1" t="s">
        <v>3092</v>
      </c>
      <c r="I3310" s="1" t="s">
        <v>3093</v>
      </c>
      <c r="J3310" t="s">
        <v>30</v>
      </c>
      <c r="K3310">
        <v>440.8</v>
      </c>
      <c r="L3310">
        <v>445</v>
      </c>
      <c r="M3310">
        <v>436.55</v>
      </c>
      <c r="N3310">
        <v>441.6</v>
      </c>
      <c r="O3310">
        <v>439.9</v>
      </c>
      <c r="P3310">
        <v>440.1</v>
      </c>
      <c r="Q3310">
        <v>440.42</v>
      </c>
      <c r="R3310">
        <v>10480203</v>
      </c>
      <c r="S3310">
        <v>4615646516.4499998</v>
      </c>
      <c r="T3310">
        <v>155397</v>
      </c>
      <c r="U3310">
        <v>6286459</v>
      </c>
      <c r="V3310">
        <v>59.98</v>
      </c>
      <c r="W3310" s="3">
        <f>StockData[[#This Row],[CLOSE]]-StockData[[#This Row],[PREV. CLOSE]]</f>
        <v>-1.5</v>
      </c>
      <c r="X3310" s="2">
        <f>IFERROR((StockData[[#This Row],[CLOSE]]-StockData[[#This Row],[PREV. CLOSE]])/StockData[[#This Row],[PREV. CLOSE]],0)</f>
        <v>-3.3967391304347825E-3</v>
      </c>
      <c r="Y3310" t="str">
        <f>IF(StockData[[#This Row],[Daily Return %]]&gt;0,"Gain",IF(StockData[[#This Row],[Daily Return %]]&lt;0,"Loss","No Change"))</f>
        <v>Loss</v>
      </c>
    </row>
    <row r="3311" spans="1:25" x14ac:dyDescent="0.3">
      <c r="A3311" s="1">
        <v>45685</v>
      </c>
      <c r="B3311" s="1" t="s">
        <v>3361</v>
      </c>
      <c r="C3311" s="1" t="s">
        <v>26</v>
      </c>
      <c r="D3311">
        <f>MONTH(StockData[[#This Row],[DATE]])</f>
        <v>1</v>
      </c>
      <c r="E3311">
        <v>2025</v>
      </c>
      <c r="F3311" t="s">
        <v>27</v>
      </c>
      <c r="G3311" t="str">
        <f>"Q"&amp;ROUNDUP(StockData[[#This Row],[Month Number]]/3,0)</f>
        <v>Q1</v>
      </c>
      <c r="H3311" s="1" t="s">
        <v>3092</v>
      </c>
      <c r="I3311" s="1" t="s">
        <v>3093</v>
      </c>
      <c r="J3311" t="s">
        <v>30</v>
      </c>
      <c r="K3311">
        <v>440</v>
      </c>
      <c r="L3311">
        <v>441.8</v>
      </c>
      <c r="M3311">
        <v>434.5</v>
      </c>
      <c r="N3311">
        <v>440.1</v>
      </c>
      <c r="O3311">
        <v>434.65</v>
      </c>
      <c r="P3311">
        <v>435.45</v>
      </c>
      <c r="Q3311">
        <v>437.14</v>
      </c>
      <c r="R3311">
        <v>20813072</v>
      </c>
      <c r="S3311">
        <v>9098282699.2000008</v>
      </c>
      <c r="T3311">
        <v>174411</v>
      </c>
      <c r="U3311">
        <v>12557031</v>
      </c>
      <c r="V3311">
        <v>60.33</v>
      </c>
      <c r="W3311" s="3">
        <f>StockData[[#This Row],[CLOSE]]-StockData[[#This Row],[PREV. CLOSE]]</f>
        <v>-4.6500000000000341</v>
      </c>
      <c r="X3311" s="2">
        <f>IFERROR((StockData[[#This Row],[CLOSE]]-StockData[[#This Row],[PREV. CLOSE]])/StockData[[#This Row],[PREV. CLOSE]],0)</f>
        <v>-1.0565780504430888E-2</v>
      </c>
      <c r="Y3311" t="str">
        <f>IF(StockData[[#This Row],[Daily Return %]]&gt;0,"Gain",IF(StockData[[#This Row],[Daily Return %]]&lt;0,"Loss","No Change"))</f>
        <v>Loss</v>
      </c>
    </row>
    <row r="3312" spans="1:25" x14ac:dyDescent="0.3">
      <c r="A3312" s="1">
        <v>45686</v>
      </c>
      <c r="B3312" s="1" t="s">
        <v>3362</v>
      </c>
      <c r="C3312" s="1" t="s">
        <v>26</v>
      </c>
      <c r="D3312">
        <f>MONTH(StockData[[#This Row],[DATE]])</f>
        <v>1</v>
      </c>
      <c r="E3312">
        <v>2025</v>
      </c>
      <c r="F3312" t="s">
        <v>27</v>
      </c>
      <c r="G3312" t="str">
        <f>"Q"&amp;ROUNDUP(StockData[[#This Row],[Month Number]]/3,0)</f>
        <v>Q1</v>
      </c>
      <c r="H3312" s="1" t="s">
        <v>3092</v>
      </c>
      <c r="I3312" s="1" t="s">
        <v>3093</v>
      </c>
      <c r="J3312" t="s">
        <v>30</v>
      </c>
      <c r="K3312">
        <v>435.95</v>
      </c>
      <c r="L3312">
        <v>437.5</v>
      </c>
      <c r="M3312">
        <v>430.1</v>
      </c>
      <c r="N3312">
        <v>435.45</v>
      </c>
      <c r="O3312">
        <v>433.25</v>
      </c>
      <c r="P3312">
        <v>433.35</v>
      </c>
      <c r="Q3312">
        <v>433.19</v>
      </c>
      <c r="R3312">
        <v>15158510</v>
      </c>
      <c r="S3312">
        <v>6566456115</v>
      </c>
      <c r="T3312">
        <v>270156</v>
      </c>
      <c r="U3312">
        <v>9959829</v>
      </c>
      <c r="V3312">
        <v>65.7</v>
      </c>
      <c r="W3312" s="3">
        <f>StockData[[#This Row],[CLOSE]]-StockData[[#This Row],[PREV. CLOSE]]</f>
        <v>-2.0999999999999659</v>
      </c>
      <c r="X3312" s="2">
        <f>IFERROR((StockData[[#This Row],[CLOSE]]-StockData[[#This Row],[PREV. CLOSE]])/StockData[[#This Row],[PREV. CLOSE]],0)</f>
        <v>-4.8225973131242762E-3</v>
      </c>
      <c r="Y3312" t="str">
        <f>IF(StockData[[#This Row],[Daily Return %]]&gt;0,"Gain",IF(StockData[[#This Row],[Daily Return %]]&lt;0,"Loss","No Change"))</f>
        <v>Loss</v>
      </c>
    </row>
    <row r="3313" spans="1:25" x14ac:dyDescent="0.3">
      <c r="A3313" s="1">
        <v>45687</v>
      </c>
      <c r="B3313" s="1" t="s">
        <v>3363</v>
      </c>
      <c r="C3313" s="1" t="s">
        <v>26</v>
      </c>
      <c r="D3313">
        <f>MONTH(StockData[[#This Row],[DATE]])</f>
        <v>1</v>
      </c>
      <c r="E3313">
        <v>2025</v>
      </c>
      <c r="F3313" t="s">
        <v>27</v>
      </c>
      <c r="G3313" t="str">
        <f>"Q"&amp;ROUNDUP(StockData[[#This Row],[Month Number]]/3,0)</f>
        <v>Q1</v>
      </c>
      <c r="H3313" s="1" t="s">
        <v>3092</v>
      </c>
      <c r="I3313" s="1" t="s">
        <v>3093</v>
      </c>
      <c r="J3313" t="s">
        <v>30</v>
      </c>
      <c r="K3313">
        <v>433</v>
      </c>
      <c r="L3313">
        <v>438</v>
      </c>
      <c r="M3313">
        <v>431.45</v>
      </c>
      <c r="N3313">
        <v>433.35</v>
      </c>
      <c r="O3313">
        <v>436</v>
      </c>
      <c r="P3313">
        <v>436.2</v>
      </c>
      <c r="Q3313">
        <v>434.97</v>
      </c>
      <c r="R3313">
        <v>22496695</v>
      </c>
      <c r="S3313">
        <v>9785477722.3999996</v>
      </c>
      <c r="T3313">
        <v>206602</v>
      </c>
      <c r="U3313">
        <v>15495715</v>
      </c>
      <c r="V3313">
        <v>68.88</v>
      </c>
      <c r="W3313" s="3">
        <f>StockData[[#This Row],[CLOSE]]-StockData[[#This Row],[PREV. CLOSE]]</f>
        <v>2.8499999999999659</v>
      </c>
      <c r="X3313" s="2">
        <f>IFERROR((StockData[[#This Row],[CLOSE]]-StockData[[#This Row],[PREV. CLOSE]])/StockData[[#This Row],[PREV. CLOSE]],0)</f>
        <v>6.5766701280719183E-3</v>
      </c>
      <c r="Y3313" t="str">
        <f>IF(StockData[[#This Row],[Daily Return %]]&gt;0,"Gain",IF(StockData[[#This Row],[Daily Return %]]&lt;0,"Loss","No Change"))</f>
        <v>Gain</v>
      </c>
    </row>
    <row r="3314" spans="1:25" x14ac:dyDescent="0.3">
      <c r="A3314" s="1">
        <v>45688</v>
      </c>
      <c r="B3314" s="1" t="s">
        <v>3364</v>
      </c>
      <c r="C3314" s="1" t="s">
        <v>26</v>
      </c>
      <c r="D3314">
        <f>MONTH(StockData[[#This Row],[DATE]])</f>
        <v>1</v>
      </c>
      <c r="E3314">
        <v>2025</v>
      </c>
      <c r="F3314" t="s">
        <v>27</v>
      </c>
      <c r="G3314" t="str">
        <f>"Q"&amp;ROUNDUP(StockData[[#This Row],[Month Number]]/3,0)</f>
        <v>Q1</v>
      </c>
      <c r="H3314" s="1" t="s">
        <v>3092</v>
      </c>
      <c r="I3314" s="1" t="s">
        <v>3093</v>
      </c>
      <c r="J3314" t="s">
        <v>30</v>
      </c>
      <c r="K3314">
        <v>436.5</v>
      </c>
      <c r="L3314">
        <v>448.2</v>
      </c>
      <c r="M3314">
        <v>435.1</v>
      </c>
      <c r="N3314">
        <v>436.2</v>
      </c>
      <c r="O3314">
        <v>447.7</v>
      </c>
      <c r="P3314">
        <v>447.5</v>
      </c>
      <c r="Q3314">
        <v>443.74</v>
      </c>
      <c r="R3314">
        <v>13546181</v>
      </c>
      <c r="S3314">
        <v>6011029618.0500002</v>
      </c>
      <c r="T3314">
        <v>292498</v>
      </c>
      <c r="U3314">
        <v>9567680</v>
      </c>
      <c r="V3314">
        <v>70.63</v>
      </c>
      <c r="W3314" s="3">
        <f>StockData[[#This Row],[CLOSE]]-StockData[[#This Row],[PREV. CLOSE]]</f>
        <v>11.300000000000011</v>
      </c>
      <c r="X3314" s="2">
        <f>IFERROR((StockData[[#This Row],[CLOSE]]-StockData[[#This Row],[PREV. CLOSE]])/StockData[[#This Row],[PREV. CLOSE]],0)</f>
        <v>2.5905547913801036E-2</v>
      </c>
      <c r="Y3314" t="str">
        <f>IF(StockData[[#This Row],[Daily Return %]]&gt;0,"Gain",IF(StockData[[#This Row],[Daily Return %]]&lt;0,"Loss","No Change"))</f>
        <v>Gain</v>
      </c>
    </row>
    <row r="3315" spans="1:25" x14ac:dyDescent="0.3">
      <c r="A3315" s="1">
        <v>45689</v>
      </c>
      <c r="B3315" s="1" t="s">
        <v>3365</v>
      </c>
      <c r="C3315" s="1" t="s">
        <v>54</v>
      </c>
      <c r="D3315">
        <f>MONTH(StockData[[#This Row],[DATE]])</f>
        <v>2</v>
      </c>
      <c r="E3315">
        <v>2025</v>
      </c>
      <c r="F3315" t="s">
        <v>27</v>
      </c>
      <c r="G3315" t="str">
        <f>"Q"&amp;ROUNDUP(StockData[[#This Row],[Month Number]]/3,0)</f>
        <v>Q1</v>
      </c>
      <c r="H3315" s="1" t="s">
        <v>3092</v>
      </c>
      <c r="I3315" s="1" t="s">
        <v>3093</v>
      </c>
      <c r="J3315" t="s">
        <v>30</v>
      </c>
      <c r="K3315">
        <v>448</v>
      </c>
      <c r="L3315">
        <v>471.5</v>
      </c>
      <c r="M3315">
        <v>439.55</v>
      </c>
      <c r="N3315">
        <v>447.5</v>
      </c>
      <c r="O3315">
        <v>461.55</v>
      </c>
      <c r="P3315">
        <v>462.55</v>
      </c>
      <c r="Q3315">
        <v>459.22</v>
      </c>
      <c r="R3315">
        <v>30393007</v>
      </c>
      <c r="S3315">
        <v>13957038228.1</v>
      </c>
      <c r="T3315">
        <v>308264</v>
      </c>
      <c r="U3315">
        <v>12737210</v>
      </c>
      <c r="V3315">
        <v>41.91</v>
      </c>
      <c r="W3315" s="3">
        <f>StockData[[#This Row],[CLOSE]]-StockData[[#This Row],[PREV. CLOSE]]</f>
        <v>15.050000000000011</v>
      </c>
      <c r="X3315" s="2">
        <f>IFERROR((StockData[[#This Row],[CLOSE]]-StockData[[#This Row],[PREV. CLOSE]])/StockData[[#This Row],[PREV. CLOSE]],0)</f>
        <v>3.363128491620114E-2</v>
      </c>
      <c r="Y3315" t="str">
        <f>IF(StockData[[#This Row],[Daily Return %]]&gt;0,"Gain",IF(StockData[[#This Row],[Daily Return %]]&lt;0,"Loss","No Change"))</f>
        <v>Gain</v>
      </c>
    </row>
    <row r="3316" spans="1:25" x14ac:dyDescent="0.3">
      <c r="A3316" s="1">
        <v>45691</v>
      </c>
      <c r="B3316" s="1" t="s">
        <v>3366</v>
      </c>
      <c r="C3316" s="1" t="s">
        <v>54</v>
      </c>
      <c r="D3316">
        <f>MONTH(StockData[[#This Row],[DATE]])</f>
        <v>2</v>
      </c>
      <c r="E3316">
        <v>2025</v>
      </c>
      <c r="F3316" t="s">
        <v>27</v>
      </c>
      <c r="G3316" t="str">
        <f>"Q"&amp;ROUNDUP(StockData[[#This Row],[Month Number]]/3,0)</f>
        <v>Q1</v>
      </c>
      <c r="H3316" s="1" t="s">
        <v>3092</v>
      </c>
      <c r="I3316" s="1" t="s">
        <v>3093</v>
      </c>
      <c r="J3316" t="s">
        <v>30</v>
      </c>
      <c r="K3316">
        <v>462</v>
      </c>
      <c r="L3316">
        <v>465.2</v>
      </c>
      <c r="M3316">
        <v>452.3</v>
      </c>
      <c r="N3316">
        <v>462.55</v>
      </c>
      <c r="O3316">
        <v>453.5</v>
      </c>
      <c r="P3316">
        <v>454.35</v>
      </c>
      <c r="Q3316">
        <v>457.77</v>
      </c>
      <c r="R3316">
        <v>16991730</v>
      </c>
      <c r="S3316">
        <v>7778230238.5</v>
      </c>
      <c r="T3316">
        <v>278444</v>
      </c>
      <c r="U3316">
        <v>9627342</v>
      </c>
      <c r="V3316">
        <v>56.66</v>
      </c>
      <c r="W3316" s="3">
        <f>StockData[[#This Row],[CLOSE]]-StockData[[#This Row],[PREV. CLOSE]]</f>
        <v>-8.1999999999999886</v>
      </c>
      <c r="X3316" s="2">
        <f>IFERROR((StockData[[#This Row],[CLOSE]]-StockData[[#This Row],[PREV. CLOSE]])/StockData[[#This Row],[PREV. CLOSE]],0)</f>
        <v>-1.7727813209382746E-2</v>
      </c>
      <c r="Y3316" t="str">
        <f>IF(StockData[[#This Row],[Daily Return %]]&gt;0,"Gain",IF(StockData[[#This Row],[Daily Return %]]&lt;0,"Loss","No Change"))</f>
        <v>Loss</v>
      </c>
    </row>
    <row r="3317" spans="1:25" x14ac:dyDescent="0.3">
      <c r="A3317" s="1">
        <v>45692</v>
      </c>
      <c r="B3317" s="1" t="s">
        <v>3367</v>
      </c>
      <c r="C3317" s="1" t="s">
        <v>54</v>
      </c>
      <c r="D3317">
        <f>MONTH(StockData[[#This Row],[DATE]])</f>
        <v>2</v>
      </c>
      <c r="E3317">
        <v>2025</v>
      </c>
      <c r="F3317" t="s">
        <v>27</v>
      </c>
      <c r="G3317" t="str">
        <f>"Q"&amp;ROUNDUP(StockData[[#This Row],[Month Number]]/3,0)</f>
        <v>Q1</v>
      </c>
      <c r="H3317" s="1" t="s">
        <v>3092</v>
      </c>
      <c r="I3317" s="1" t="s">
        <v>3093</v>
      </c>
      <c r="J3317" t="s">
        <v>30</v>
      </c>
      <c r="K3317">
        <v>458</v>
      </c>
      <c r="L3317">
        <v>460.35</v>
      </c>
      <c r="M3317">
        <v>448.75</v>
      </c>
      <c r="N3317">
        <v>454.35</v>
      </c>
      <c r="O3317">
        <v>454.3</v>
      </c>
      <c r="P3317">
        <v>455.15</v>
      </c>
      <c r="Q3317">
        <v>454.39</v>
      </c>
      <c r="R3317">
        <v>18923681</v>
      </c>
      <c r="S3317">
        <v>8598691176.8999996</v>
      </c>
      <c r="T3317">
        <v>219082</v>
      </c>
      <c r="U3317">
        <v>10806930</v>
      </c>
      <c r="V3317">
        <v>57.11</v>
      </c>
      <c r="W3317" s="3">
        <f>StockData[[#This Row],[CLOSE]]-StockData[[#This Row],[PREV. CLOSE]]</f>
        <v>0.79999999999995453</v>
      </c>
      <c r="X3317" s="2">
        <f>IFERROR((StockData[[#This Row],[CLOSE]]-StockData[[#This Row],[PREV. CLOSE]])/StockData[[#This Row],[PREV. CLOSE]],0)</f>
        <v>1.7607571255638923E-3</v>
      </c>
      <c r="Y3317" t="str">
        <f>IF(StockData[[#This Row],[Daily Return %]]&gt;0,"Gain",IF(StockData[[#This Row],[Daily Return %]]&lt;0,"Loss","No Change"))</f>
        <v>Gain</v>
      </c>
    </row>
    <row r="3318" spans="1:25" x14ac:dyDescent="0.3">
      <c r="A3318" s="1">
        <v>45693</v>
      </c>
      <c r="B3318" s="1" t="s">
        <v>3368</v>
      </c>
      <c r="C3318" s="1" t="s">
        <v>54</v>
      </c>
      <c r="D3318">
        <f>MONTH(StockData[[#This Row],[DATE]])</f>
        <v>2</v>
      </c>
      <c r="E3318">
        <v>2025</v>
      </c>
      <c r="F3318" t="s">
        <v>27</v>
      </c>
      <c r="G3318" t="str">
        <f>"Q"&amp;ROUNDUP(StockData[[#This Row],[Month Number]]/3,0)</f>
        <v>Q1</v>
      </c>
      <c r="H3318" s="1" t="s">
        <v>3092</v>
      </c>
      <c r="I3318" s="1" t="s">
        <v>3093</v>
      </c>
      <c r="J3318" t="s">
        <v>30</v>
      </c>
      <c r="K3318">
        <v>455.15</v>
      </c>
      <c r="L3318">
        <v>455.85</v>
      </c>
      <c r="M3318">
        <v>446.5</v>
      </c>
      <c r="N3318">
        <v>455.15</v>
      </c>
      <c r="O3318">
        <v>448.5</v>
      </c>
      <c r="P3318">
        <v>448.15</v>
      </c>
      <c r="Q3318">
        <v>450.02</v>
      </c>
      <c r="R3318">
        <v>12836283</v>
      </c>
      <c r="S3318">
        <v>5776523794.1999998</v>
      </c>
      <c r="T3318">
        <v>155466</v>
      </c>
      <c r="U3318">
        <v>8254209</v>
      </c>
      <c r="V3318">
        <v>64.3</v>
      </c>
      <c r="W3318" s="3">
        <f>StockData[[#This Row],[CLOSE]]-StockData[[#This Row],[PREV. CLOSE]]</f>
        <v>-7</v>
      </c>
      <c r="X3318" s="2">
        <f>IFERROR((StockData[[#This Row],[CLOSE]]-StockData[[#This Row],[PREV. CLOSE]])/StockData[[#This Row],[PREV. CLOSE]],0)</f>
        <v>-1.5379545204877514E-2</v>
      </c>
      <c r="Y3318" t="str">
        <f>IF(StockData[[#This Row],[Daily Return %]]&gt;0,"Gain",IF(StockData[[#This Row],[Daily Return %]]&lt;0,"Loss","No Change"))</f>
        <v>Loss</v>
      </c>
    </row>
    <row r="3319" spans="1:25" x14ac:dyDescent="0.3">
      <c r="A3319" s="1">
        <v>45694</v>
      </c>
      <c r="B3319" s="1" t="s">
        <v>3369</v>
      </c>
      <c r="C3319" s="1" t="s">
        <v>54</v>
      </c>
      <c r="D3319">
        <f>MONTH(StockData[[#This Row],[DATE]])</f>
        <v>2</v>
      </c>
      <c r="E3319">
        <v>2025</v>
      </c>
      <c r="F3319" t="s">
        <v>27</v>
      </c>
      <c r="G3319" t="str">
        <f>"Q"&amp;ROUNDUP(StockData[[#This Row],[Month Number]]/3,0)</f>
        <v>Q1</v>
      </c>
      <c r="H3319" s="1" t="s">
        <v>3092</v>
      </c>
      <c r="I3319" s="1" t="s">
        <v>3093</v>
      </c>
      <c r="J3319" t="s">
        <v>30</v>
      </c>
      <c r="K3319">
        <v>450</v>
      </c>
      <c r="L3319">
        <v>450</v>
      </c>
      <c r="M3319">
        <v>438.2</v>
      </c>
      <c r="N3319">
        <v>448.15</v>
      </c>
      <c r="O3319">
        <v>442.75</v>
      </c>
      <c r="P3319">
        <v>441.1</v>
      </c>
      <c r="Q3319">
        <v>441.65</v>
      </c>
      <c r="R3319">
        <v>17469129</v>
      </c>
      <c r="S3319">
        <v>7715280524.9499998</v>
      </c>
      <c r="T3319">
        <v>164798</v>
      </c>
      <c r="U3319">
        <v>10073598</v>
      </c>
      <c r="V3319">
        <v>57.67</v>
      </c>
      <c r="W3319" s="3">
        <f>StockData[[#This Row],[CLOSE]]-StockData[[#This Row],[PREV. CLOSE]]</f>
        <v>-7.0499999999999545</v>
      </c>
      <c r="X3319" s="2">
        <f>IFERROR((StockData[[#This Row],[CLOSE]]-StockData[[#This Row],[PREV. CLOSE]])/StockData[[#This Row],[PREV. CLOSE]],0)</f>
        <v>-1.5731339953140588E-2</v>
      </c>
      <c r="Y3319" t="str">
        <f>IF(StockData[[#This Row],[Daily Return %]]&gt;0,"Gain",IF(StockData[[#This Row],[Daily Return %]]&lt;0,"Loss","No Change"))</f>
        <v>Loss</v>
      </c>
    </row>
    <row r="3320" spans="1:25" x14ac:dyDescent="0.3">
      <c r="A3320" s="1">
        <v>45695</v>
      </c>
      <c r="B3320" s="1" t="s">
        <v>3370</v>
      </c>
      <c r="C3320" s="1" t="s">
        <v>54</v>
      </c>
      <c r="D3320">
        <f>MONTH(StockData[[#This Row],[DATE]])</f>
        <v>2</v>
      </c>
      <c r="E3320">
        <v>2025</v>
      </c>
      <c r="F3320" t="s">
        <v>27</v>
      </c>
      <c r="G3320" t="str">
        <f>"Q"&amp;ROUNDUP(StockData[[#This Row],[Month Number]]/3,0)</f>
        <v>Q1</v>
      </c>
      <c r="H3320" s="1" t="s">
        <v>3092</v>
      </c>
      <c r="I3320" s="1" t="s">
        <v>3093</v>
      </c>
      <c r="J3320" t="s">
        <v>30</v>
      </c>
      <c r="K3320">
        <v>440</v>
      </c>
      <c r="L3320">
        <v>445.5</v>
      </c>
      <c r="M3320">
        <v>428.4</v>
      </c>
      <c r="N3320">
        <v>441.1</v>
      </c>
      <c r="O3320">
        <v>430.1</v>
      </c>
      <c r="P3320">
        <v>430.85</v>
      </c>
      <c r="Q3320">
        <v>432.24</v>
      </c>
      <c r="R3320">
        <v>18875982</v>
      </c>
      <c r="S3320">
        <v>8158860785.3000002</v>
      </c>
      <c r="T3320">
        <v>212183</v>
      </c>
      <c r="U3320">
        <v>11101522</v>
      </c>
      <c r="V3320">
        <v>58.81</v>
      </c>
      <c r="W3320" s="3">
        <f>StockData[[#This Row],[CLOSE]]-StockData[[#This Row],[PREV. CLOSE]]</f>
        <v>-10.25</v>
      </c>
      <c r="X3320" s="2">
        <f>IFERROR((StockData[[#This Row],[CLOSE]]-StockData[[#This Row],[PREV. CLOSE]])/StockData[[#This Row],[PREV. CLOSE]],0)</f>
        <v>-2.3237361142598049E-2</v>
      </c>
      <c r="Y3320" t="str">
        <f>IF(StockData[[#This Row],[Daily Return %]]&gt;0,"Gain",IF(StockData[[#This Row],[Daily Return %]]&lt;0,"Loss","No Change"))</f>
        <v>Loss</v>
      </c>
    </row>
    <row r="3321" spans="1:25" x14ac:dyDescent="0.3">
      <c r="A3321" s="1">
        <v>45698</v>
      </c>
      <c r="B3321" s="1" t="s">
        <v>3371</v>
      </c>
      <c r="C3321" s="1" t="s">
        <v>54</v>
      </c>
      <c r="D3321">
        <f>MONTH(StockData[[#This Row],[DATE]])</f>
        <v>2</v>
      </c>
      <c r="E3321">
        <v>2025</v>
      </c>
      <c r="F3321" t="s">
        <v>27</v>
      </c>
      <c r="G3321" t="str">
        <f>"Q"&amp;ROUNDUP(StockData[[#This Row],[Month Number]]/3,0)</f>
        <v>Q1</v>
      </c>
      <c r="H3321" s="1" t="s">
        <v>3092</v>
      </c>
      <c r="I3321" s="1" t="s">
        <v>3093</v>
      </c>
      <c r="J3321" t="s">
        <v>30</v>
      </c>
      <c r="K3321">
        <v>427</v>
      </c>
      <c r="L3321">
        <v>433.3</v>
      </c>
      <c r="M3321">
        <v>426.5</v>
      </c>
      <c r="N3321">
        <v>430.85</v>
      </c>
      <c r="O3321">
        <v>427.7</v>
      </c>
      <c r="P3321">
        <v>427.2</v>
      </c>
      <c r="Q3321">
        <v>428.76</v>
      </c>
      <c r="R3321">
        <v>12227140</v>
      </c>
      <c r="S3321">
        <v>5242493795.8000002</v>
      </c>
      <c r="T3321">
        <v>156939</v>
      </c>
      <c r="U3321">
        <v>8194600</v>
      </c>
      <c r="V3321">
        <v>67.02</v>
      </c>
      <c r="W3321" s="3">
        <f>StockData[[#This Row],[CLOSE]]-StockData[[#This Row],[PREV. CLOSE]]</f>
        <v>-3.6500000000000341</v>
      </c>
      <c r="X3321" s="2">
        <f>IFERROR((StockData[[#This Row],[CLOSE]]-StockData[[#This Row],[PREV. CLOSE]])/StockData[[#This Row],[PREV. CLOSE]],0)</f>
        <v>-8.4716258558663899E-3</v>
      </c>
      <c r="Y3321" t="str">
        <f>IF(StockData[[#This Row],[Daily Return %]]&gt;0,"Gain",IF(StockData[[#This Row],[Daily Return %]]&lt;0,"Loss","No Change"))</f>
        <v>Loss</v>
      </c>
    </row>
    <row r="3322" spans="1:25" x14ac:dyDescent="0.3">
      <c r="A3322" s="1">
        <v>45699</v>
      </c>
      <c r="B3322" s="1" t="s">
        <v>3372</v>
      </c>
      <c r="C3322" s="1" t="s">
        <v>54</v>
      </c>
      <c r="D3322">
        <f>MONTH(StockData[[#This Row],[DATE]])</f>
        <v>2</v>
      </c>
      <c r="E3322">
        <v>2025</v>
      </c>
      <c r="F3322" t="s">
        <v>27</v>
      </c>
      <c r="G3322" t="str">
        <f>"Q"&amp;ROUNDUP(StockData[[#This Row],[Month Number]]/3,0)</f>
        <v>Q1</v>
      </c>
      <c r="H3322" s="1" t="s">
        <v>3092</v>
      </c>
      <c r="I3322" s="1" t="s">
        <v>3093</v>
      </c>
      <c r="J3322" t="s">
        <v>30</v>
      </c>
      <c r="K3322">
        <v>428.8</v>
      </c>
      <c r="L3322">
        <v>430.55</v>
      </c>
      <c r="M3322">
        <v>417.5</v>
      </c>
      <c r="N3322">
        <v>427.2</v>
      </c>
      <c r="O3322">
        <v>418.05</v>
      </c>
      <c r="P3322">
        <v>418.3</v>
      </c>
      <c r="Q3322">
        <v>421.57</v>
      </c>
      <c r="R3322">
        <v>14288751</v>
      </c>
      <c r="S3322">
        <v>6023750310.8000002</v>
      </c>
      <c r="T3322">
        <v>187384</v>
      </c>
      <c r="U3322">
        <v>8733094</v>
      </c>
      <c r="V3322">
        <v>61.12</v>
      </c>
      <c r="W3322" s="3">
        <f>StockData[[#This Row],[CLOSE]]-StockData[[#This Row],[PREV. CLOSE]]</f>
        <v>-8.8999999999999773</v>
      </c>
      <c r="X3322" s="2">
        <f>IFERROR((StockData[[#This Row],[CLOSE]]-StockData[[#This Row],[PREV. CLOSE]])/StockData[[#This Row],[PREV. CLOSE]],0)</f>
        <v>-2.083333333333328E-2</v>
      </c>
      <c r="Y3322" t="str">
        <f>IF(StockData[[#This Row],[Daily Return %]]&gt;0,"Gain",IF(StockData[[#This Row],[Daily Return %]]&lt;0,"Loss","No Change"))</f>
        <v>Loss</v>
      </c>
    </row>
    <row r="3323" spans="1:25" x14ac:dyDescent="0.3">
      <c r="A3323" s="1">
        <v>45700</v>
      </c>
      <c r="B3323" s="1" t="s">
        <v>3373</v>
      </c>
      <c r="C3323" s="1" t="s">
        <v>54</v>
      </c>
      <c r="D3323">
        <f>MONTH(StockData[[#This Row],[DATE]])</f>
        <v>2</v>
      </c>
      <c r="E3323">
        <v>2025</v>
      </c>
      <c r="F3323" t="s">
        <v>27</v>
      </c>
      <c r="G3323" t="str">
        <f>"Q"&amp;ROUNDUP(StockData[[#This Row],[Month Number]]/3,0)</f>
        <v>Q1</v>
      </c>
      <c r="H3323" s="1" t="s">
        <v>3092</v>
      </c>
      <c r="I3323" s="1" t="s">
        <v>3093</v>
      </c>
      <c r="J3323" t="s">
        <v>30</v>
      </c>
      <c r="K3323">
        <v>413.15</v>
      </c>
      <c r="L3323">
        <v>413.8</v>
      </c>
      <c r="M3323">
        <v>407.6</v>
      </c>
      <c r="N3323">
        <v>418.3</v>
      </c>
      <c r="O3323">
        <v>411.2</v>
      </c>
      <c r="P3323">
        <v>409.9</v>
      </c>
      <c r="Q3323">
        <v>410.36</v>
      </c>
      <c r="R3323">
        <v>13884574</v>
      </c>
      <c r="S3323">
        <v>5697674234.6499996</v>
      </c>
      <c r="T3323">
        <v>207478</v>
      </c>
      <c r="U3323">
        <v>7671814</v>
      </c>
      <c r="V3323">
        <v>55.25</v>
      </c>
      <c r="W3323" s="3">
        <f>StockData[[#This Row],[CLOSE]]-StockData[[#This Row],[PREV. CLOSE]]</f>
        <v>-8.4000000000000341</v>
      </c>
      <c r="X3323" s="2">
        <f>IFERROR((StockData[[#This Row],[CLOSE]]-StockData[[#This Row],[PREV. CLOSE]])/StockData[[#This Row],[PREV. CLOSE]],0)</f>
        <v>-2.0081281377002231E-2</v>
      </c>
      <c r="Y3323" t="str">
        <f>IF(StockData[[#This Row],[Daily Return %]]&gt;0,"Gain",IF(StockData[[#This Row],[Daily Return %]]&lt;0,"Loss","No Change"))</f>
        <v>Loss</v>
      </c>
    </row>
    <row r="3324" spans="1:25" x14ac:dyDescent="0.3">
      <c r="A3324" s="1">
        <v>45701</v>
      </c>
      <c r="B3324" s="1" t="s">
        <v>3374</v>
      </c>
      <c r="C3324" s="1" t="s">
        <v>54</v>
      </c>
      <c r="D3324">
        <f>MONTH(StockData[[#This Row],[DATE]])</f>
        <v>2</v>
      </c>
      <c r="E3324">
        <v>2025</v>
      </c>
      <c r="F3324" t="s">
        <v>27</v>
      </c>
      <c r="G3324" t="str">
        <f>"Q"&amp;ROUNDUP(StockData[[#This Row],[Month Number]]/3,0)</f>
        <v>Q1</v>
      </c>
      <c r="H3324" s="1" t="s">
        <v>3092</v>
      </c>
      <c r="I3324" s="1" t="s">
        <v>3093</v>
      </c>
      <c r="J3324" t="s">
        <v>30</v>
      </c>
      <c r="K3324">
        <v>409.95</v>
      </c>
      <c r="L3324">
        <v>413.95</v>
      </c>
      <c r="M3324">
        <v>409</v>
      </c>
      <c r="N3324">
        <v>409.9</v>
      </c>
      <c r="O3324">
        <v>410</v>
      </c>
      <c r="P3324">
        <v>409.7</v>
      </c>
      <c r="Q3324">
        <v>411.14</v>
      </c>
      <c r="R3324">
        <v>12989029</v>
      </c>
      <c r="S3324">
        <v>5340310573.8999996</v>
      </c>
      <c r="T3324">
        <v>185598</v>
      </c>
      <c r="U3324">
        <v>8540154</v>
      </c>
      <c r="V3324">
        <v>65.75</v>
      </c>
      <c r="W3324" s="3">
        <f>StockData[[#This Row],[CLOSE]]-StockData[[#This Row],[PREV. CLOSE]]</f>
        <v>-0.19999999999998863</v>
      </c>
      <c r="X3324" s="2">
        <f>IFERROR((StockData[[#This Row],[CLOSE]]-StockData[[#This Row],[PREV. CLOSE]])/StockData[[#This Row],[PREV. CLOSE]],0)</f>
        <v>-4.8792388387408793E-4</v>
      </c>
      <c r="Y3324" t="str">
        <f>IF(StockData[[#This Row],[Daily Return %]]&gt;0,"Gain",IF(StockData[[#This Row],[Daily Return %]]&lt;0,"Loss","No Change"))</f>
        <v>Loss</v>
      </c>
    </row>
    <row r="3325" spans="1:25" x14ac:dyDescent="0.3">
      <c r="A3325" s="1">
        <v>45702</v>
      </c>
      <c r="B3325" s="1" t="s">
        <v>3375</v>
      </c>
      <c r="C3325" s="1" t="s">
        <v>54</v>
      </c>
      <c r="D3325">
        <f>MONTH(StockData[[#This Row],[DATE]])</f>
        <v>2</v>
      </c>
      <c r="E3325">
        <v>2025</v>
      </c>
      <c r="F3325" t="s">
        <v>27</v>
      </c>
      <c r="G3325" t="str">
        <f>"Q"&amp;ROUNDUP(StockData[[#This Row],[Month Number]]/3,0)</f>
        <v>Q1</v>
      </c>
      <c r="H3325" s="1" t="s">
        <v>3092</v>
      </c>
      <c r="I3325" s="1" t="s">
        <v>3093</v>
      </c>
      <c r="J3325" t="s">
        <v>30</v>
      </c>
      <c r="K3325">
        <v>411.75</v>
      </c>
      <c r="L3325">
        <v>416.2</v>
      </c>
      <c r="M3325">
        <v>408.4</v>
      </c>
      <c r="N3325">
        <v>409.7</v>
      </c>
      <c r="O3325">
        <v>410</v>
      </c>
      <c r="P3325">
        <v>410.25</v>
      </c>
      <c r="Q3325">
        <v>411.41</v>
      </c>
      <c r="R3325">
        <v>14124236</v>
      </c>
      <c r="S3325">
        <v>5810870731</v>
      </c>
      <c r="T3325">
        <v>199616</v>
      </c>
      <c r="U3325">
        <v>7652472</v>
      </c>
      <c r="V3325">
        <v>54.18</v>
      </c>
      <c r="W3325" s="3">
        <f>StockData[[#This Row],[CLOSE]]-StockData[[#This Row],[PREV. CLOSE]]</f>
        <v>0.55000000000001137</v>
      </c>
      <c r="X3325" s="2">
        <f>IFERROR((StockData[[#This Row],[CLOSE]]-StockData[[#This Row],[PREV. CLOSE]])/StockData[[#This Row],[PREV. CLOSE]],0)</f>
        <v>1.3424456919697617E-3</v>
      </c>
      <c r="Y3325" t="str">
        <f>IF(StockData[[#This Row],[Daily Return %]]&gt;0,"Gain",IF(StockData[[#This Row],[Daily Return %]]&lt;0,"Loss","No Change"))</f>
        <v>Gain</v>
      </c>
    </row>
    <row r="3326" spans="1:25" x14ac:dyDescent="0.3">
      <c r="A3326" s="1">
        <v>45705</v>
      </c>
      <c r="B3326" s="1" t="s">
        <v>3376</v>
      </c>
      <c r="C3326" s="1" t="s">
        <v>54</v>
      </c>
      <c r="D3326">
        <f>MONTH(StockData[[#This Row],[DATE]])</f>
        <v>2</v>
      </c>
      <c r="E3326">
        <v>2025</v>
      </c>
      <c r="F3326" t="s">
        <v>27</v>
      </c>
      <c r="G3326" t="str">
        <f>"Q"&amp;ROUNDUP(StockData[[#This Row],[Month Number]]/3,0)</f>
        <v>Q1</v>
      </c>
      <c r="H3326" s="1" t="s">
        <v>3092</v>
      </c>
      <c r="I3326" s="1" t="s">
        <v>3093</v>
      </c>
      <c r="J3326" t="s">
        <v>30</v>
      </c>
      <c r="K3326">
        <v>409.8</v>
      </c>
      <c r="L3326">
        <v>411.4</v>
      </c>
      <c r="M3326">
        <v>406.75</v>
      </c>
      <c r="N3326">
        <v>410.25</v>
      </c>
      <c r="O3326">
        <v>408.6</v>
      </c>
      <c r="P3326">
        <v>408.6</v>
      </c>
      <c r="Q3326">
        <v>408.96</v>
      </c>
      <c r="R3326">
        <v>11975265</v>
      </c>
      <c r="S3326">
        <v>4897417889.1000004</v>
      </c>
      <c r="T3326">
        <v>285419</v>
      </c>
      <c r="U3326">
        <v>7852631</v>
      </c>
      <c r="V3326">
        <v>65.569999999999993</v>
      </c>
      <c r="W3326" s="3">
        <f>StockData[[#This Row],[CLOSE]]-StockData[[#This Row],[PREV. CLOSE]]</f>
        <v>-1.6499999999999773</v>
      </c>
      <c r="X3326" s="2">
        <f>IFERROR((StockData[[#This Row],[CLOSE]]-StockData[[#This Row],[PREV. CLOSE]])/StockData[[#This Row],[PREV. CLOSE]],0)</f>
        <v>-4.021937842778738E-3</v>
      </c>
      <c r="Y3326" t="str">
        <f>IF(StockData[[#This Row],[Daily Return %]]&gt;0,"Gain",IF(StockData[[#This Row],[Daily Return %]]&lt;0,"Loss","No Change"))</f>
        <v>Loss</v>
      </c>
    </row>
    <row r="3327" spans="1:25" x14ac:dyDescent="0.3">
      <c r="A3327" s="1">
        <v>45706</v>
      </c>
      <c r="B3327" s="1" t="s">
        <v>3377</v>
      </c>
      <c r="C3327" s="1" t="s">
        <v>54</v>
      </c>
      <c r="D3327">
        <f>MONTH(StockData[[#This Row],[DATE]])</f>
        <v>2</v>
      </c>
      <c r="E3327">
        <v>2025</v>
      </c>
      <c r="F3327" t="s">
        <v>27</v>
      </c>
      <c r="G3327" t="str">
        <f>"Q"&amp;ROUNDUP(StockData[[#This Row],[Month Number]]/3,0)</f>
        <v>Q1</v>
      </c>
      <c r="H3327" s="1" t="s">
        <v>3092</v>
      </c>
      <c r="I3327" s="1" t="s">
        <v>3093</v>
      </c>
      <c r="J3327" t="s">
        <v>30</v>
      </c>
      <c r="K3327">
        <v>408</v>
      </c>
      <c r="L3327">
        <v>410.85</v>
      </c>
      <c r="M3327">
        <v>404</v>
      </c>
      <c r="N3327">
        <v>408.6</v>
      </c>
      <c r="O3327">
        <v>404.9</v>
      </c>
      <c r="P3327">
        <v>405.25</v>
      </c>
      <c r="Q3327">
        <v>406.53</v>
      </c>
      <c r="R3327">
        <v>12998403</v>
      </c>
      <c r="S3327">
        <v>5284237636.8000002</v>
      </c>
      <c r="T3327">
        <v>208753</v>
      </c>
      <c r="U3327">
        <v>9652056</v>
      </c>
      <c r="V3327">
        <v>74.260000000000005</v>
      </c>
      <c r="W3327" s="3">
        <f>StockData[[#This Row],[CLOSE]]-StockData[[#This Row],[PREV. CLOSE]]</f>
        <v>-3.3500000000000227</v>
      </c>
      <c r="X3327" s="2">
        <f>IFERROR((StockData[[#This Row],[CLOSE]]-StockData[[#This Row],[PREV. CLOSE]])/StockData[[#This Row],[PREV. CLOSE]],0)</f>
        <v>-8.1987273617230121E-3</v>
      </c>
      <c r="Y3327" t="str">
        <f>IF(StockData[[#This Row],[Daily Return %]]&gt;0,"Gain",IF(StockData[[#This Row],[Daily Return %]]&lt;0,"Loss","No Change"))</f>
        <v>Loss</v>
      </c>
    </row>
    <row r="3328" spans="1:25" x14ac:dyDescent="0.3">
      <c r="A3328" s="1">
        <v>45707</v>
      </c>
      <c r="B3328" s="1" t="s">
        <v>3378</v>
      </c>
      <c r="C3328" s="1" t="s">
        <v>54</v>
      </c>
      <c r="D3328">
        <f>MONTH(StockData[[#This Row],[DATE]])</f>
        <v>2</v>
      </c>
      <c r="E3328">
        <v>2025</v>
      </c>
      <c r="F3328" t="s">
        <v>27</v>
      </c>
      <c r="G3328" t="str">
        <f>"Q"&amp;ROUNDUP(StockData[[#This Row],[Month Number]]/3,0)</f>
        <v>Q1</v>
      </c>
      <c r="H3328" s="1" t="s">
        <v>3092</v>
      </c>
      <c r="I3328" s="1" t="s">
        <v>3093</v>
      </c>
      <c r="J3328" t="s">
        <v>30</v>
      </c>
      <c r="K3328">
        <v>404.8</v>
      </c>
      <c r="L3328">
        <v>408.8</v>
      </c>
      <c r="M3328">
        <v>404.5</v>
      </c>
      <c r="N3328">
        <v>405.25</v>
      </c>
      <c r="O3328">
        <v>406.2</v>
      </c>
      <c r="P3328">
        <v>406.4</v>
      </c>
      <c r="Q3328">
        <v>406.89</v>
      </c>
      <c r="R3328">
        <v>7079032</v>
      </c>
      <c r="S3328">
        <v>2880411815.9000001</v>
      </c>
      <c r="T3328">
        <v>88693</v>
      </c>
      <c r="U3328">
        <v>4359885</v>
      </c>
      <c r="V3328">
        <v>61.59</v>
      </c>
      <c r="W3328" s="3">
        <f>StockData[[#This Row],[CLOSE]]-StockData[[#This Row],[PREV. CLOSE]]</f>
        <v>1.1499999999999773</v>
      </c>
      <c r="X3328" s="2">
        <f>IFERROR((StockData[[#This Row],[CLOSE]]-StockData[[#This Row],[PREV. CLOSE]])/StockData[[#This Row],[PREV. CLOSE]],0)</f>
        <v>2.837754472547754E-3</v>
      </c>
      <c r="Y3328" t="str">
        <f>IF(StockData[[#This Row],[Daily Return %]]&gt;0,"Gain",IF(StockData[[#This Row],[Daily Return %]]&lt;0,"Loss","No Change"))</f>
        <v>Gain</v>
      </c>
    </row>
    <row r="3329" spans="1:25" x14ac:dyDescent="0.3">
      <c r="A3329" s="1">
        <v>45708</v>
      </c>
      <c r="B3329" s="1" t="s">
        <v>3379</v>
      </c>
      <c r="C3329" s="1" t="s">
        <v>54</v>
      </c>
      <c r="D3329">
        <f>MONTH(StockData[[#This Row],[DATE]])</f>
        <v>2</v>
      </c>
      <c r="E3329">
        <v>2025</v>
      </c>
      <c r="F3329" t="s">
        <v>27</v>
      </c>
      <c r="G3329" t="str">
        <f>"Q"&amp;ROUNDUP(StockData[[#This Row],[Month Number]]/3,0)</f>
        <v>Q1</v>
      </c>
      <c r="H3329" s="1" t="s">
        <v>3092</v>
      </c>
      <c r="I3329" s="1" t="s">
        <v>3093</v>
      </c>
      <c r="J3329" t="s">
        <v>30</v>
      </c>
      <c r="K3329">
        <v>399.95</v>
      </c>
      <c r="L3329">
        <v>403.9</v>
      </c>
      <c r="M3329">
        <v>396.2</v>
      </c>
      <c r="N3329">
        <v>406.4</v>
      </c>
      <c r="O3329">
        <v>402</v>
      </c>
      <c r="P3329">
        <v>402.05</v>
      </c>
      <c r="Q3329">
        <v>401.31</v>
      </c>
      <c r="R3329">
        <v>15355585</v>
      </c>
      <c r="S3329">
        <v>6162379397.3500004</v>
      </c>
      <c r="T3329">
        <v>226856</v>
      </c>
      <c r="U3329">
        <v>8937485</v>
      </c>
      <c r="V3329">
        <v>58.2</v>
      </c>
      <c r="W3329" s="3">
        <f>StockData[[#This Row],[CLOSE]]-StockData[[#This Row],[PREV. CLOSE]]</f>
        <v>-4.3499999999999659</v>
      </c>
      <c r="X3329" s="2">
        <f>IFERROR((StockData[[#This Row],[CLOSE]]-StockData[[#This Row],[PREV. CLOSE]])/StockData[[#This Row],[PREV. CLOSE]],0)</f>
        <v>-1.0703740157480232E-2</v>
      </c>
      <c r="Y3329" t="str">
        <f>IF(StockData[[#This Row],[Daily Return %]]&gt;0,"Gain",IF(StockData[[#This Row],[Daily Return %]]&lt;0,"Loss","No Change"))</f>
        <v>Loss</v>
      </c>
    </row>
    <row r="3330" spans="1:25" x14ac:dyDescent="0.3">
      <c r="A3330" s="1">
        <v>45709</v>
      </c>
      <c r="B3330" s="1" t="s">
        <v>3380</v>
      </c>
      <c r="C3330" s="1" t="s">
        <v>54</v>
      </c>
      <c r="D3330">
        <f>MONTH(StockData[[#This Row],[DATE]])</f>
        <v>2</v>
      </c>
      <c r="E3330">
        <v>2025</v>
      </c>
      <c r="F3330" t="s">
        <v>27</v>
      </c>
      <c r="G3330" t="str">
        <f>"Q"&amp;ROUNDUP(StockData[[#This Row],[Month Number]]/3,0)</f>
        <v>Q1</v>
      </c>
      <c r="H3330" s="1" t="s">
        <v>3092</v>
      </c>
      <c r="I3330" s="1" t="s">
        <v>3093</v>
      </c>
      <c r="J3330" t="s">
        <v>30</v>
      </c>
      <c r="K3330">
        <v>402.05</v>
      </c>
      <c r="L3330">
        <v>403.25</v>
      </c>
      <c r="M3330">
        <v>399.2</v>
      </c>
      <c r="N3330">
        <v>402.05</v>
      </c>
      <c r="O3330">
        <v>400.7</v>
      </c>
      <c r="P3330">
        <v>400.9</v>
      </c>
      <c r="Q3330">
        <v>400.75</v>
      </c>
      <c r="R3330">
        <v>8240986</v>
      </c>
      <c r="S3330">
        <v>3302544309.75</v>
      </c>
      <c r="T3330">
        <v>175217</v>
      </c>
      <c r="U3330">
        <v>5015724</v>
      </c>
      <c r="V3330">
        <v>60.86</v>
      </c>
      <c r="W3330" s="3">
        <f>StockData[[#This Row],[CLOSE]]-StockData[[#This Row],[PREV. CLOSE]]</f>
        <v>-1.1500000000000341</v>
      </c>
      <c r="X3330" s="2">
        <f>IFERROR((StockData[[#This Row],[CLOSE]]-StockData[[#This Row],[PREV. CLOSE]])/StockData[[#This Row],[PREV. CLOSE]],0)</f>
        <v>-2.860340753637692E-3</v>
      </c>
      <c r="Y3330" t="str">
        <f>IF(StockData[[#This Row],[Daily Return %]]&gt;0,"Gain",IF(StockData[[#This Row],[Daily Return %]]&lt;0,"Loss","No Change"))</f>
        <v>Loss</v>
      </c>
    </row>
    <row r="3331" spans="1:25" x14ac:dyDescent="0.3">
      <c r="A3331" s="1">
        <v>45712</v>
      </c>
      <c r="B3331" s="1" t="s">
        <v>3381</v>
      </c>
      <c r="C3331" s="1" t="s">
        <v>54</v>
      </c>
      <c r="D3331">
        <f>MONTH(StockData[[#This Row],[DATE]])</f>
        <v>2</v>
      </c>
      <c r="E3331">
        <v>2025</v>
      </c>
      <c r="F3331" t="s">
        <v>27</v>
      </c>
      <c r="G3331" t="str">
        <f>"Q"&amp;ROUNDUP(StockData[[#This Row],[Month Number]]/3,0)</f>
        <v>Q1</v>
      </c>
      <c r="H3331" s="1" t="s">
        <v>3092</v>
      </c>
      <c r="I3331" s="1" t="s">
        <v>3093</v>
      </c>
      <c r="J3331" t="s">
        <v>30</v>
      </c>
      <c r="K3331">
        <v>400</v>
      </c>
      <c r="L3331">
        <v>403.4</v>
      </c>
      <c r="M3331">
        <v>398.75</v>
      </c>
      <c r="N3331">
        <v>400.9</v>
      </c>
      <c r="O3331">
        <v>402</v>
      </c>
      <c r="P3331">
        <v>401.9</v>
      </c>
      <c r="Q3331">
        <v>401.96</v>
      </c>
      <c r="R3331">
        <v>7037625</v>
      </c>
      <c r="S3331">
        <v>2828832996.75</v>
      </c>
      <c r="T3331">
        <v>121155</v>
      </c>
      <c r="U3331">
        <v>4155102</v>
      </c>
      <c r="V3331">
        <v>59.04</v>
      </c>
      <c r="W3331" s="3">
        <f>StockData[[#This Row],[CLOSE]]-StockData[[#This Row],[PREV. CLOSE]]</f>
        <v>1</v>
      </c>
      <c r="X3331" s="2">
        <f>IFERROR((StockData[[#This Row],[CLOSE]]-StockData[[#This Row],[PREV. CLOSE]])/StockData[[#This Row],[PREV. CLOSE]],0)</f>
        <v>2.4943876278373661E-3</v>
      </c>
      <c r="Y3331" t="str">
        <f>IF(StockData[[#This Row],[Daily Return %]]&gt;0,"Gain",IF(StockData[[#This Row],[Daily Return %]]&lt;0,"Loss","No Change"))</f>
        <v>Gain</v>
      </c>
    </row>
    <row r="3332" spans="1:25" x14ac:dyDescent="0.3">
      <c r="A3332" s="1">
        <v>45713</v>
      </c>
      <c r="B3332" s="1" t="s">
        <v>3382</v>
      </c>
      <c r="C3332" s="1" t="s">
        <v>54</v>
      </c>
      <c r="D3332">
        <f>MONTH(StockData[[#This Row],[DATE]])</f>
        <v>2</v>
      </c>
      <c r="E3332">
        <v>2025</v>
      </c>
      <c r="F3332" t="s">
        <v>27</v>
      </c>
      <c r="G3332" t="str">
        <f>"Q"&amp;ROUNDUP(StockData[[#This Row],[Month Number]]/3,0)</f>
        <v>Q1</v>
      </c>
      <c r="H3332" s="1" t="s">
        <v>3092</v>
      </c>
      <c r="I3332" s="1" t="s">
        <v>3093</v>
      </c>
      <c r="J3332" t="s">
        <v>30</v>
      </c>
      <c r="K3332">
        <v>402</v>
      </c>
      <c r="L3332">
        <v>407</v>
      </c>
      <c r="M3332">
        <v>400.5</v>
      </c>
      <c r="N3332">
        <v>401.9</v>
      </c>
      <c r="O3332">
        <v>404</v>
      </c>
      <c r="P3332">
        <v>404.85</v>
      </c>
      <c r="Q3332">
        <v>404.11</v>
      </c>
      <c r="R3332">
        <v>15760891</v>
      </c>
      <c r="S3332">
        <v>6369071142.9499998</v>
      </c>
      <c r="T3332">
        <v>138641</v>
      </c>
      <c r="U3332">
        <v>10991293</v>
      </c>
      <c r="V3332">
        <v>69.739999999999995</v>
      </c>
      <c r="W3332" s="3">
        <f>StockData[[#This Row],[CLOSE]]-StockData[[#This Row],[PREV. CLOSE]]</f>
        <v>2.9500000000000455</v>
      </c>
      <c r="X3332" s="2">
        <f>IFERROR((StockData[[#This Row],[CLOSE]]-StockData[[#This Row],[PREV. CLOSE]])/StockData[[#This Row],[PREV. CLOSE]],0)</f>
        <v>7.3401343617816514E-3</v>
      </c>
      <c r="Y3332" t="str">
        <f>IF(StockData[[#This Row],[Daily Return %]]&gt;0,"Gain",IF(StockData[[#This Row],[Daily Return %]]&lt;0,"Loss","No Change"))</f>
        <v>Gain</v>
      </c>
    </row>
    <row r="3333" spans="1:25" x14ac:dyDescent="0.3">
      <c r="A3333" s="1">
        <v>45715</v>
      </c>
      <c r="B3333" s="1" t="s">
        <v>3383</v>
      </c>
      <c r="C3333" s="1" t="s">
        <v>54</v>
      </c>
      <c r="D3333">
        <f>MONTH(StockData[[#This Row],[DATE]])</f>
        <v>2</v>
      </c>
      <c r="E3333">
        <v>2025</v>
      </c>
      <c r="F3333" t="s">
        <v>27</v>
      </c>
      <c r="G3333" t="str">
        <f>"Q"&amp;ROUNDUP(StockData[[#This Row],[Month Number]]/3,0)</f>
        <v>Q1</v>
      </c>
      <c r="H3333" s="1" t="s">
        <v>3092</v>
      </c>
      <c r="I3333" s="1" t="s">
        <v>3093</v>
      </c>
      <c r="J3333" t="s">
        <v>30</v>
      </c>
      <c r="K3333">
        <v>404.85</v>
      </c>
      <c r="L3333">
        <v>406.5</v>
      </c>
      <c r="M3333">
        <v>399.5</v>
      </c>
      <c r="N3333">
        <v>404.85</v>
      </c>
      <c r="O3333">
        <v>401.5</v>
      </c>
      <c r="P3333">
        <v>401.6</v>
      </c>
      <c r="Q3333">
        <v>401.75</v>
      </c>
      <c r="R3333">
        <v>19051003</v>
      </c>
      <c r="S3333">
        <v>7653697871.25</v>
      </c>
      <c r="T3333">
        <v>163369</v>
      </c>
      <c r="U3333">
        <v>15111793</v>
      </c>
      <c r="V3333">
        <v>79.319999999999993</v>
      </c>
      <c r="W3333" s="3">
        <f>StockData[[#This Row],[CLOSE]]-StockData[[#This Row],[PREV. CLOSE]]</f>
        <v>-3.25</v>
      </c>
      <c r="X3333" s="2">
        <f>IFERROR((StockData[[#This Row],[CLOSE]]-StockData[[#This Row],[PREV. CLOSE]])/StockData[[#This Row],[PREV. CLOSE]],0)</f>
        <v>-8.0276645671236262E-3</v>
      </c>
      <c r="Y3333" t="str">
        <f>IF(StockData[[#This Row],[Daily Return %]]&gt;0,"Gain",IF(StockData[[#This Row],[Daily Return %]]&lt;0,"Loss","No Change"))</f>
        <v>Loss</v>
      </c>
    </row>
    <row r="3334" spans="1:25" x14ac:dyDescent="0.3">
      <c r="A3334" s="1">
        <v>45715</v>
      </c>
      <c r="B3334" s="1" t="s">
        <v>3384</v>
      </c>
      <c r="C3334" s="1" t="s">
        <v>54</v>
      </c>
      <c r="D3334">
        <f>MONTH(StockData[[#This Row],[DATE]])</f>
        <v>2</v>
      </c>
      <c r="E3334">
        <v>2025</v>
      </c>
      <c r="F3334" t="s">
        <v>27</v>
      </c>
      <c r="G3334" t="str">
        <f>"Q"&amp;ROUNDUP(StockData[[#This Row],[Month Number]]/3,0)</f>
        <v>Q1</v>
      </c>
      <c r="H3334" s="1" t="s">
        <v>3092</v>
      </c>
      <c r="I3334" s="1" t="s">
        <v>3093</v>
      </c>
      <c r="J3334" t="s">
        <v>30</v>
      </c>
      <c r="K3334">
        <v>404.85</v>
      </c>
      <c r="L3334">
        <v>406.5</v>
      </c>
      <c r="M3334">
        <v>399.5</v>
      </c>
      <c r="N3334">
        <v>404.85</v>
      </c>
      <c r="O3334">
        <v>401.5</v>
      </c>
      <c r="P3334">
        <v>401.6</v>
      </c>
      <c r="Q3334">
        <v>401.75</v>
      </c>
      <c r="R3334">
        <v>19051003</v>
      </c>
      <c r="S3334">
        <v>7653697871.25</v>
      </c>
      <c r="T3334">
        <v>163369</v>
      </c>
      <c r="U3334">
        <v>15111793</v>
      </c>
      <c r="V3334">
        <v>79.319999999999993</v>
      </c>
      <c r="W3334" s="3">
        <f>StockData[[#This Row],[CLOSE]]-StockData[[#This Row],[PREV. CLOSE]]</f>
        <v>-3.25</v>
      </c>
      <c r="X3334" s="2">
        <f>IFERROR((StockData[[#This Row],[CLOSE]]-StockData[[#This Row],[PREV. CLOSE]])/StockData[[#This Row],[PREV. CLOSE]],0)</f>
        <v>-8.0276645671236262E-3</v>
      </c>
      <c r="Y3334" t="str">
        <f>IF(StockData[[#This Row],[Daily Return %]]&gt;0,"Gain",IF(StockData[[#This Row],[Daily Return %]]&lt;0,"Loss","No Change"))</f>
        <v>Loss</v>
      </c>
    </row>
    <row r="3335" spans="1:25" x14ac:dyDescent="0.3">
      <c r="A3335" s="1">
        <v>45716</v>
      </c>
      <c r="B3335" s="1" t="s">
        <v>3385</v>
      </c>
      <c r="C3335" s="1" t="s">
        <v>54</v>
      </c>
      <c r="D3335">
        <f>MONTH(StockData[[#This Row],[DATE]])</f>
        <v>2</v>
      </c>
      <c r="E3335">
        <v>2025</v>
      </c>
      <c r="F3335" t="s">
        <v>27</v>
      </c>
      <c r="G3335" t="str">
        <f>"Q"&amp;ROUNDUP(StockData[[#This Row],[Month Number]]/3,0)</f>
        <v>Q1</v>
      </c>
      <c r="H3335" s="1" t="s">
        <v>3092</v>
      </c>
      <c r="I3335" s="1" t="s">
        <v>3093</v>
      </c>
      <c r="J3335" t="s">
        <v>30</v>
      </c>
      <c r="K3335">
        <v>399</v>
      </c>
      <c r="L3335">
        <v>402.5</v>
      </c>
      <c r="M3335">
        <v>392.2</v>
      </c>
      <c r="N3335">
        <v>401.6</v>
      </c>
      <c r="O3335">
        <v>395.9</v>
      </c>
      <c r="P3335">
        <v>395</v>
      </c>
      <c r="Q3335">
        <v>394.79</v>
      </c>
      <c r="R3335">
        <v>31954776</v>
      </c>
      <c r="S3335">
        <v>12615432840.9</v>
      </c>
      <c r="T3335">
        <v>244503</v>
      </c>
      <c r="U3335">
        <v>24184137</v>
      </c>
      <c r="V3335">
        <v>75.680000000000007</v>
      </c>
      <c r="W3335" s="3">
        <f>StockData[[#This Row],[CLOSE]]-StockData[[#This Row],[PREV. CLOSE]]</f>
        <v>-6.6000000000000227</v>
      </c>
      <c r="X3335" s="2">
        <f>IFERROR((StockData[[#This Row],[CLOSE]]-StockData[[#This Row],[PREV. CLOSE]])/StockData[[#This Row],[PREV. CLOSE]],0)</f>
        <v>-1.6434262948207226E-2</v>
      </c>
      <c r="Y3335" t="str">
        <f>IF(StockData[[#This Row],[Daily Return %]]&gt;0,"Gain",IF(StockData[[#This Row],[Daily Return %]]&lt;0,"Loss","No Change"))</f>
        <v>Loss</v>
      </c>
    </row>
    <row r="3336" spans="1:25" x14ac:dyDescent="0.3">
      <c r="A3336" s="1">
        <v>45719</v>
      </c>
      <c r="B3336" s="1" t="s">
        <v>3386</v>
      </c>
      <c r="C3336" s="1" t="s">
        <v>76</v>
      </c>
      <c r="D3336">
        <f>MONTH(StockData[[#This Row],[DATE]])</f>
        <v>3</v>
      </c>
      <c r="E3336">
        <v>2025</v>
      </c>
      <c r="F3336" t="s">
        <v>27</v>
      </c>
      <c r="G3336" t="str">
        <f>"Q"&amp;ROUNDUP(StockData[[#This Row],[Month Number]]/3,0)</f>
        <v>Q1</v>
      </c>
      <c r="H3336" s="1" t="s">
        <v>3092</v>
      </c>
      <c r="I3336" s="1" t="s">
        <v>3093</v>
      </c>
      <c r="J3336" t="s">
        <v>30</v>
      </c>
      <c r="K3336">
        <v>395.95</v>
      </c>
      <c r="L3336">
        <v>399</v>
      </c>
      <c r="M3336">
        <v>391.2</v>
      </c>
      <c r="N3336">
        <v>395</v>
      </c>
      <c r="O3336">
        <v>397</v>
      </c>
      <c r="P3336">
        <v>397.45</v>
      </c>
      <c r="Q3336">
        <v>396.98</v>
      </c>
      <c r="R3336">
        <v>10702826</v>
      </c>
      <c r="S3336">
        <v>4248773535.6500001</v>
      </c>
      <c r="T3336">
        <v>169634</v>
      </c>
      <c r="U3336">
        <v>6993828</v>
      </c>
      <c r="V3336">
        <v>65.349999999999994</v>
      </c>
      <c r="W3336" s="3">
        <f>StockData[[#This Row],[CLOSE]]-StockData[[#This Row],[PREV. CLOSE]]</f>
        <v>2.4499999999999886</v>
      </c>
      <c r="X3336" s="2">
        <f>IFERROR((StockData[[#This Row],[CLOSE]]-StockData[[#This Row],[PREV. CLOSE]])/StockData[[#This Row],[PREV. CLOSE]],0)</f>
        <v>6.2025316455695916E-3</v>
      </c>
      <c r="Y3336" t="str">
        <f>IF(StockData[[#This Row],[Daily Return %]]&gt;0,"Gain",IF(StockData[[#This Row],[Daily Return %]]&lt;0,"Loss","No Change"))</f>
        <v>Gain</v>
      </c>
    </row>
    <row r="3337" spans="1:25" x14ac:dyDescent="0.3">
      <c r="A3337" s="1">
        <v>45720</v>
      </c>
      <c r="B3337" s="1" t="s">
        <v>3387</v>
      </c>
      <c r="C3337" s="1" t="s">
        <v>76</v>
      </c>
      <c r="D3337">
        <f>MONTH(StockData[[#This Row],[DATE]])</f>
        <v>3</v>
      </c>
      <c r="E3337">
        <v>2025</v>
      </c>
      <c r="F3337" t="s">
        <v>27</v>
      </c>
      <c r="G3337" t="str">
        <f>"Q"&amp;ROUNDUP(StockData[[#This Row],[Month Number]]/3,0)</f>
        <v>Q1</v>
      </c>
      <c r="H3337" s="1" t="s">
        <v>3092</v>
      </c>
      <c r="I3337" s="1" t="s">
        <v>3093</v>
      </c>
      <c r="J3337" t="s">
        <v>30</v>
      </c>
      <c r="K3337">
        <v>395.4</v>
      </c>
      <c r="L3337">
        <v>397.2</v>
      </c>
      <c r="M3337">
        <v>392.85</v>
      </c>
      <c r="N3337">
        <v>397.45</v>
      </c>
      <c r="O3337">
        <v>394.45</v>
      </c>
      <c r="P3337">
        <v>394.85</v>
      </c>
      <c r="Q3337">
        <v>394.38</v>
      </c>
      <c r="R3337">
        <v>13404774</v>
      </c>
      <c r="S3337">
        <v>5286594132.8000002</v>
      </c>
      <c r="T3337">
        <v>154199</v>
      </c>
      <c r="U3337">
        <v>9485838</v>
      </c>
      <c r="V3337">
        <v>70.760000000000005</v>
      </c>
      <c r="W3337" s="3">
        <f>StockData[[#This Row],[CLOSE]]-StockData[[#This Row],[PREV. CLOSE]]</f>
        <v>-2.5999999999999659</v>
      </c>
      <c r="X3337" s="2">
        <f>IFERROR((StockData[[#This Row],[CLOSE]]-StockData[[#This Row],[PREV. CLOSE]])/StockData[[#This Row],[PREV. CLOSE]],0)</f>
        <v>-6.5417033589129855E-3</v>
      </c>
      <c r="Y3337" t="str">
        <f>IF(StockData[[#This Row],[Daily Return %]]&gt;0,"Gain",IF(StockData[[#This Row],[Daily Return %]]&lt;0,"Loss","No Change"))</f>
        <v>Loss</v>
      </c>
    </row>
    <row r="3338" spans="1:25" x14ac:dyDescent="0.3">
      <c r="A3338" s="1">
        <v>45721</v>
      </c>
      <c r="B3338" s="1" t="s">
        <v>3388</v>
      </c>
      <c r="C3338" s="1" t="s">
        <v>76</v>
      </c>
      <c r="D3338">
        <f>MONTH(StockData[[#This Row],[DATE]])</f>
        <v>3</v>
      </c>
      <c r="E3338">
        <v>2025</v>
      </c>
      <c r="F3338" t="s">
        <v>27</v>
      </c>
      <c r="G3338" t="str">
        <f>"Q"&amp;ROUNDUP(StockData[[#This Row],[Month Number]]/3,0)</f>
        <v>Q1</v>
      </c>
      <c r="H3338" s="1" t="s">
        <v>3092</v>
      </c>
      <c r="I3338" s="1" t="s">
        <v>3093</v>
      </c>
      <c r="J3338" t="s">
        <v>30</v>
      </c>
      <c r="K3338">
        <v>394.5</v>
      </c>
      <c r="L3338">
        <v>412.75</v>
      </c>
      <c r="M3338">
        <v>394.5</v>
      </c>
      <c r="N3338">
        <v>394.85</v>
      </c>
      <c r="O3338">
        <v>409.2</v>
      </c>
      <c r="P3338">
        <v>405.05</v>
      </c>
      <c r="Q3338">
        <v>399.82</v>
      </c>
      <c r="R3338">
        <v>15665018</v>
      </c>
      <c r="S3338">
        <v>6263165318.0500002</v>
      </c>
      <c r="T3338">
        <v>169098</v>
      </c>
      <c r="U3338">
        <v>10471994</v>
      </c>
      <c r="V3338">
        <v>66.849999999999994</v>
      </c>
      <c r="W3338" s="3">
        <f>StockData[[#This Row],[CLOSE]]-StockData[[#This Row],[PREV. CLOSE]]</f>
        <v>10.199999999999989</v>
      </c>
      <c r="X3338" s="2">
        <f>IFERROR((StockData[[#This Row],[CLOSE]]-StockData[[#This Row],[PREV. CLOSE]])/StockData[[#This Row],[PREV. CLOSE]],0)</f>
        <v>2.5832594656198526E-2</v>
      </c>
      <c r="Y3338" t="str">
        <f>IF(StockData[[#This Row],[Daily Return %]]&gt;0,"Gain",IF(StockData[[#This Row],[Daily Return %]]&lt;0,"Loss","No Change"))</f>
        <v>Gain</v>
      </c>
    </row>
    <row r="3339" spans="1:25" x14ac:dyDescent="0.3">
      <c r="A3339" s="1">
        <v>45722</v>
      </c>
      <c r="B3339" s="1" t="s">
        <v>3389</v>
      </c>
      <c r="C3339" s="1" t="s">
        <v>76</v>
      </c>
      <c r="D3339">
        <f>MONTH(StockData[[#This Row],[DATE]])</f>
        <v>3</v>
      </c>
      <c r="E3339">
        <v>2025</v>
      </c>
      <c r="F3339" t="s">
        <v>27</v>
      </c>
      <c r="G3339" t="str">
        <f>"Q"&amp;ROUNDUP(StockData[[#This Row],[Month Number]]/3,0)</f>
        <v>Q1</v>
      </c>
      <c r="H3339" s="1" t="s">
        <v>3092</v>
      </c>
      <c r="I3339" s="1" t="s">
        <v>3093</v>
      </c>
      <c r="J3339" t="s">
        <v>30</v>
      </c>
      <c r="K3339">
        <v>409.15</v>
      </c>
      <c r="L3339">
        <v>409.7</v>
      </c>
      <c r="M3339">
        <v>400.55</v>
      </c>
      <c r="N3339">
        <v>405.05</v>
      </c>
      <c r="O3339">
        <v>406.2</v>
      </c>
      <c r="P3339">
        <v>405.7</v>
      </c>
      <c r="Q3339">
        <v>403.66</v>
      </c>
      <c r="R3339">
        <v>17869996</v>
      </c>
      <c r="S3339">
        <v>7213483492.1999998</v>
      </c>
      <c r="T3339">
        <v>170718</v>
      </c>
      <c r="U3339">
        <v>9856354</v>
      </c>
      <c r="V3339">
        <v>55.16</v>
      </c>
      <c r="W3339" s="3">
        <f>StockData[[#This Row],[CLOSE]]-StockData[[#This Row],[PREV. CLOSE]]</f>
        <v>0.64999999999997726</v>
      </c>
      <c r="X3339" s="2">
        <f>IFERROR((StockData[[#This Row],[CLOSE]]-StockData[[#This Row],[PREV. CLOSE]])/StockData[[#This Row],[PREV. CLOSE]],0)</f>
        <v>1.6047401555362973E-3</v>
      </c>
      <c r="Y3339" t="str">
        <f>IF(StockData[[#This Row],[Daily Return %]]&gt;0,"Gain",IF(StockData[[#This Row],[Daily Return %]]&lt;0,"Loss","No Change"))</f>
        <v>Gain</v>
      </c>
    </row>
    <row r="3340" spans="1:25" x14ac:dyDescent="0.3">
      <c r="A3340" s="1">
        <v>45723</v>
      </c>
      <c r="B3340" s="1" t="s">
        <v>3390</v>
      </c>
      <c r="C3340" s="1" t="s">
        <v>76</v>
      </c>
      <c r="D3340">
        <f>MONTH(StockData[[#This Row],[DATE]])</f>
        <v>3</v>
      </c>
      <c r="E3340">
        <v>2025</v>
      </c>
      <c r="F3340" t="s">
        <v>27</v>
      </c>
      <c r="G3340" t="str">
        <f>"Q"&amp;ROUNDUP(StockData[[#This Row],[Month Number]]/3,0)</f>
        <v>Q1</v>
      </c>
      <c r="H3340" s="1" t="s">
        <v>3092</v>
      </c>
      <c r="I3340" s="1" t="s">
        <v>3093</v>
      </c>
      <c r="J3340" t="s">
        <v>30</v>
      </c>
      <c r="K3340">
        <v>403.55</v>
      </c>
      <c r="L3340">
        <v>405.85</v>
      </c>
      <c r="M3340">
        <v>401.7</v>
      </c>
      <c r="N3340">
        <v>405.7</v>
      </c>
      <c r="O3340">
        <v>403.75</v>
      </c>
      <c r="P3340">
        <v>403.9</v>
      </c>
      <c r="Q3340">
        <v>403.66</v>
      </c>
      <c r="R3340">
        <v>11180761</v>
      </c>
      <c r="S3340">
        <v>4513190673.1499996</v>
      </c>
      <c r="T3340">
        <v>129975</v>
      </c>
      <c r="U3340">
        <v>8316240</v>
      </c>
      <c r="V3340">
        <v>74.38</v>
      </c>
      <c r="W3340" s="3">
        <f>StockData[[#This Row],[CLOSE]]-StockData[[#This Row],[PREV. CLOSE]]</f>
        <v>-1.8000000000000114</v>
      </c>
      <c r="X3340" s="2">
        <f>IFERROR((StockData[[#This Row],[CLOSE]]-StockData[[#This Row],[PREV. CLOSE]])/StockData[[#This Row],[PREV. CLOSE]],0)</f>
        <v>-4.436775942814916E-3</v>
      </c>
      <c r="Y3340" t="str">
        <f>IF(StockData[[#This Row],[Daily Return %]]&gt;0,"Gain",IF(StockData[[#This Row],[Daily Return %]]&lt;0,"Loss","No Change"))</f>
        <v>Loss</v>
      </c>
    </row>
    <row r="3341" spans="1:25" x14ac:dyDescent="0.3">
      <c r="A3341" s="1">
        <v>45726</v>
      </c>
      <c r="B3341" s="1" t="s">
        <v>3391</v>
      </c>
      <c r="C3341" s="1" t="s">
        <v>76</v>
      </c>
      <c r="D3341">
        <f>MONTH(StockData[[#This Row],[DATE]])</f>
        <v>3</v>
      </c>
      <c r="E3341">
        <v>2025</v>
      </c>
      <c r="F3341" t="s">
        <v>27</v>
      </c>
      <c r="G3341" t="str">
        <f>"Q"&amp;ROUNDUP(StockData[[#This Row],[Month Number]]/3,0)</f>
        <v>Q1</v>
      </c>
      <c r="H3341" s="1" t="s">
        <v>3092</v>
      </c>
      <c r="I3341" s="1" t="s">
        <v>3093</v>
      </c>
      <c r="J3341" t="s">
        <v>30</v>
      </c>
      <c r="K3341">
        <v>401.05</v>
      </c>
      <c r="L3341">
        <v>406.85</v>
      </c>
      <c r="M3341">
        <v>400.4</v>
      </c>
      <c r="N3341">
        <v>403.9</v>
      </c>
      <c r="O3341">
        <v>404.8</v>
      </c>
      <c r="P3341">
        <v>405</v>
      </c>
      <c r="Q3341">
        <v>404.7</v>
      </c>
      <c r="R3341">
        <v>9785018</v>
      </c>
      <c r="S3341">
        <v>3960032837.25</v>
      </c>
      <c r="T3341">
        <v>114078</v>
      </c>
      <c r="U3341">
        <v>6841881</v>
      </c>
      <c r="V3341">
        <v>69.92</v>
      </c>
      <c r="W3341" s="3">
        <f>StockData[[#This Row],[CLOSE]]-StockData[[#This Row],[PREV. CLOSE]]</f>
        <v>1.1000000000000227</v>
      </c>
      <c r="X3341" s="2">
        <f>IFERROR((StockData[[#This Row],[CLOSE]]-StockData[[#This Row],[PREV. CLOSE]])/StockData[[#This Row],[PREV. CLOSE]],0)</f>
        <v>2.7234463976232304E-3</v>
      </c>
      <c r="Y3341" t="str">
        <f>IF(StockData[[#This Row],[Daily Return %]]&gt;0,"Gain",IF(StockData[[#This Row],[Daily Return %]]&lt;0,"Loss","No Change"))</f>
        <v>Gain</v>
      </c>
    </row>
    <row r="3342" spans="1:25" x14ac:dyDescent="0.3">
      <c r="A3342" s="1">
        <v>45727</v>
      </c>
      <c r="B3342" s="1" t="s">
        <v>3392</v>
      </c>
      <c r="C3342" s="1" t="s">
        <v>76</v>
      </c>
      <c r="D3342">
        <f>MONTH(StockData[[#This Row],[DATE]])</f>
        <v>3</v>
      </c>
      <c r="E3342">
        <v>2025</v>
      </c>
      <c r="F3342" t="s">
        <v>27</v>
      </c>
      <c r="G3342" t="str">
        <f>"Q"&amp;ROUNDUP(StockData[[#This Row],[Month Number]]/3,0)</f>
        <v>Q1</v>
      </c>
      <c r="H3342" s="1" t="s">
        <v>3092</v>
      </c>
      <c r="I3342" s="1" t="s">
        <v>3093</v>
      </c>
      <c r="J3342" t="s">
        <v>30</v>
      </c>
      <c r="K3342">
        <v>401.5</v>
      </c>
      <c r="L3342">
        <v>408.4</v>
      </c>
      <c r="M3342">
        <v>401.2</v>
      </c>
      <c r="N3342">
        <v>405</v>
      </c>
      <c r="O3342">
        <v>406.2</v>
      </c>
      <c r="P3342">
        <v>406.2</v>
      </c>
      <c r="Q3342">
        <v>406.58</v>
      </c>
      <c r="R3342">
        <v>11099475</v>
      </c>
      <c r="S3342">
        <v>4512793431.6999998</v>
      </c>
      <c r="T3342">
        <v>116862</v>
      </c>
      <c r="U3342">
        <v>7173525</v>
      </c>
      <c r="V3342">
        <v>64.63</v>
      </c>
      <c r="W3342" s="3">
        <f>StockData[[#This Row],[CLOSE]]-StockData[[#This Row],[PREV. CLOSE]]</f>
        <v>1.1999999999999886</v>
      </c>
      <c r="X3342" s="2">
        <f>IFERROR((StockData[[#This Row],[CLOSE]]-StockData[[#This Row],[PREV. CLOSE]])/StockData[[#This Row],[PREV. CLOSE]],0)</f>
        <v>2.9629629629629351E-3</v>
      </c>
      <c r="Y3342" t="str">
        <f>IF(StockData[[#This Row],[Daily Return %]]&gt;0,"Gain",IF(StockData[[#This Row],[Daily Return %]]&lt;0,"Loss","No Change"))</f>
        <v>Gain</v>
      </c>
    </row>
    <row r="3343" spans="1:25" x14ac:dyDescent="0.3">
      <c r="A3343" s="1">
        <v>45728</v>
      </c>
      <c r="B3343" s="1" t="s">
        <v>3393</v>
      </c>
      <c r="C3343" s="1" t="s">
        <v>76</v>
      </c>
      <c r="D3343">
        <f>MONTH(StockData[[#This Row],[DATE]])</f>
        <v>3</v>
      </c>
      <c r="E3343">
        <v>2025</v>
      </c>
      <c r="F3343" t="s">
        <v>27</v>
      </c>
      <c r="G3343" t="str">
        <f>"Q"&amp;ROUNDUP(StockData[[#This Row],[Month Number]]/3,0)</f>
        <v>Q1</v>
      </c>
      <c r="H3343" s="1" t="s">
        <v>3092</v>
      </c>
      <c r="I3343" s="1" t="s">
        <v>3093</v>
      </c>
      <c r="J3343" t="s">
        <v>30</v>
      </c>
      <c r="K3343">
        <v>406.4</v>
      </c>
      <c r="L3343">
        <v>413.3</v>
      </c>
      <c r="M3343">
        <v>404</v>
      </c>
      <c r="N3343">
        <v>406.2</v>
      </c>
      <c r="O3343">
        <v>412.55</v>
      </c>
      <c r="P3343">
        <v>412.4</v>
      </c>
      <c r="Q3343">
        <v>409.75</v>
      </c>
      <c r="R3343">
        <v>13844306</v>
      </c>
      <c r="S3343">
        <v>5672766834.6000004</v>
      </c>
      <c r="T3343">
        <v>99237</v>
      </c>
      <c r="U3343">
        <v>9838272</v>
      </c>
      <c r="V3343">
        <v>71.06</v>
      </c>
      <c r="W3343" s="3">
        <f>StockData[[#This Row],[CLOSE]]-StockData[[#This Row],[PREV. CLOSE]]</f>
        <v>6.1999999999999886</v>
      </c>
      <c r="X3343" s="2">
        <f>IFERROR((StockData[[#This Row],[CLOSE]]-StockData[[#This Row],[PREV. CLOSE]])/StockData[[#This Row],[PREV. CLOSE]],0)</f>
        <v>1.5263417035942858E-2</v>
      </c>
      <c r="Y3343" t="str">
        <f>IF(StockData[[#This Row],[Daily Return %]]&gt;0,"Gain",IF(StockData[[#This Row],[Daily Return %]]&lt;0,"Loss","No Change"))</f>
        <v>Gain</v>
      </c>
    </row>
    <row r="3344" spans="1:25" x14ac:dyDescent="0.3">
      <c r="A3344" s="1">
        <v>45729</v>
      </c>
      <c r="B3344" s="1" t="s">
        <v>3394</v>
      </c>
      <c r="C3344" s="1" t="s">
        <v>76</v>
      </c>
      <c r="D3344">
        <f>MONTH(StockData[[#This Row],[DATE]])</f>
        <v>3</v>
      </c>
      <c r="E3344">
        <v>2025</v>
      </c>
      <c r="F3344" t="s">
        <v>27</v>
      </c>
      <c r="G3344" t="str">
        <f>"Q"&amp;ROUNDUP(StockData[[#This Row],[Month Number]]/3,0)</f>
        <v>Q1</v>
      </c>
      <c r="H3344" s="1" t="s">
        <v>3092</v>
      </c>
      <c r="I3344" s="1" t="s">
        <v>3093</v>
      </c>
      <c r="J3344" t="s">
        <v>30</v>
      </c>
      <c r="K3344">
        <v>413</v>
      </c>
      <c r="L3344">
        <v>414.4</v>
      </c>
      <c r="M3344">
        <v>408.2</v>
      </c>
      <c r="N3344">
        <v>412.4</v>
      </c>
      <c r="O3344">
        <v>411.45</v>
      </c>
      <c r="P3344">
        <v>412.05</v>
      </c>
      <c r="Q3344">
        <v>412.4</v>
      </c>
      <c r="R3344">
        <v>8196569</v>
      </c>
      <c r="S3344">
        <v>3380286305.6999998</v>
      </c>
      <c r="T3344">
        <v>122083</v>
      </c>
      <c r="U3344">
        <v>4119199</v>
      </c>
      <c r="V3344">
        <v>50.26</v>
      </c>
      <c r="W3344" s="3">
        <f>StockData[[#This Row],[CLOSE]]-StockData[[#This Row],[PREV. CLOSE]]</f>
        <v>-0.34999999999996589</v>
      </c>
      <c r="X3344" s="2">
        <f>IFERROR((StockData[[#This Row],[CLOSE]]-StockData[[#This Row],[PREV. CLOSE]])/StockData[[#This Row],[PREV. CLOSE]],0)</f>
        <v>-8.486905916585012E-4</v>
      </c>
      <c r="Y3344" t="str">
        <f>IF(StockData[[#This Row],[Daily Return %]]&gt;0,"Gain",IF(StockData[[#This Row],[Daily Return %]]&lt;0,"Loss","No Change"))</f>
        <v>Loss</v>
      </c>
    </row>
    <row r="3345" spans="1:25" x14ac:dyDescent="0.3">
      <c r="A3345" s="1">
        <v>45733</v>
      </c>
      <c r="B3345" s="1" t="s">
        <v>3395</v>
      </c>
      <c r="C3345" s="1" t="s">
        <v>76</v>
      </c>
      <c r="D3345">
        <f>MONTH(StockData[[#This Row],[DATE]])</f>
        <v>3</v>
      </c>
      <c r="E3345">
        <v>2025</v>
      </c>
      <c r="F3345" t="s">
        <v>27</v>
      </c>
      <c r="G3345" t="str">
        <f>"Q"&amp;ROUNDUP(StockData[[#This Row],[Month Number]]/3,0)</f>
        <v>Q1</v>
      </c>
      <c r="H3345" s="1" t="s">
        <v>3092</v>
      </c>
      <c r="I3345" s="1" t="s">
        <v>3093</v>
      </c>
      <c r="J3345" t="s">
        <v>30</v>
      </c>
      <c r="K3345">
        <v>413</v>
      </c>
      <c r="L3345">
        <v>416.25</v>
      </c>
      <c r="M3345">
        <v>407</v>
      </c>
      <c r="N3345">
        <v>412.05</v>
      </c>
      <c r="O3345">
        <v>407.8</v>
      </c>
      <c r="P3345">
        <v>407.95</v>
      </c>
      <c r="Q3345">
        <v>409.81</v>
      </c>
      <c r="R3345">
        <v>5257859</v>
      </c>
      <c r="S3345">
        <v>2154706809.4000001</v>
      </c>
      <c r="T3345">
        <v>87899</v>
      </c>
      <c r="U3345">
        <v>3032615</v>
      </c>
      <c r="V3345">
        <v>57.68</v>
      </c>
      <c r="W3345" s="3">
        <f>StockData[[#This Row],[CLOSE]]-StockData[[#This Row],[PREV. CLOSE]]</f>
        <v>-4.1000000000000227</v>
      </c>
      <c r="X3345" s="2">
        <f>IFERROR((StockData[[#This Row],[CLOSE]]-StockData[[#This Row],[PREV. CLOSE]])/StockData[[#This Row],[PREV. CLOSE]],0)</f>
        <v>-9.9502487562189608E-3</v>
      </c>
      <c r="Y3345" t="str">
        <f>IF(StockData[[#This Row],[Daily Return %]]&gt;0,"Gain",IF(StockData[[#This Row],[Daily Return %]]&lt;0,"Loss","No Change"))</f>
        <v>Loss</v>
      </c>
    </row>
    <row r="3346" spans="1:25" x14ac:dyDescent="0.3">
      <c r="A3346" s="1">
        <v>45734</v>
      </c>
      <c r="B3346" s="1" t="s">
        <v>3396</v>
      </c>
      <c r="C3346" s="1" t="s">
        <v>76</v>
      </c>
      <c r="D3346">
        <f>MONTH(StockData[[#This Row],[DATE]])</f>
        <v>3</v>
      </c>
      <c r="E3346">
        <v>2025</v>
      </c>
      <c r="F3346" t="s">
        <v>27</v>
      </c>
      <c r="G3346" t="str">
        <f>"Q"&amp;ROUNDUP(StockData[[#This Row],[Month Number]]/3,0)</f>
        <v>Q1</v>
      </c>
      <c r="H3346" s="1" t="s">
        <v>3092</v>
      </c>
      <c r="I3346" s="1" t="s">
        <v>3093</v>
      </c>
      <c r="J3346" t="s">
        <v>30</v>
      </c>
      <c r="K3346">
        <v>410</v>
      </c>
      <c r="L3346">
        <v>411.95</v>
      </c>
      <c r="M3346">
        <v>407.75</v>
      </c>
      <c r="N3346">
        <v>407.95</v>
      </c>
      <c r="O3346">
        <v>409.5</v>
      </c>
      <c r="P3346">
        <v>409.1</v>
      </c>
      <c r="Q3346">
        <v>409.5</v>
      </c>
      <c r="R3346">
        <v>13861897</v>
      </c>
      <c r="S3346">
        <v>5676500784.8500004</v>
      </c>
      <c r="T3346">
        <v>106364</v>
      </c>
      <c r="U3346">
        <v>8863863</v>
      </c>
      <c r="V3346">
        <v>63.94</v>
      </c>
      <c r="W3346" s="3">
        <f>StockData[[#This Row],[CLOSE]]-StockData[[#This Row],[PREV. CLOSE]]</f>
        <v>1.1500000000000341</v>
      </c>
      <c r="X3346" s="2">
        <f>IFERROR((StockData[[#This Row],[CLOSE]]-StockData[[#This Row],[PREV. CLOSE]])/StockData[[#This Row],[PREV. CLOSE]],0)</f>
        <v>2.8189729133473074E-3</v>
      </c>
      <c r="Y3346" t="str">
        <f>IF(StockData[[#This Row],[Daily Return %]]&gt;0,"Gain",IF(StockData[[#This Row],[Daily Return %]]&lt;0,"Loss","No Change"))</f>
        <v>Gain</v>
      </c>
    </row>
    <row r="3347" spans="1:25" x14ac:dyDescent="0.3">
      <c r="A3347" s="1">
        <v>45735</v>
      </c>
      <c r="B3347" s="1" t="s">
        <v>3397</v>
      </c>
      <c r="C3347" s="1" t="s">
        <v>76</v>
      </c>
      <c r="D3347">
        <f>MONTH(StockData[[#This Row],[DATE]])</f>
        <v>3</v>
      </c>
      <c r="E3347">
        <v>2025</v>
      </c>
      <c r="F3347" t="s">
        <v>27</v>
      </c>
      <c r="G3347" t="str">
        <f>"Q"&amp;ROUNDUP(StockData[[#This Row],[Month Number]]/3,0)</f>
        <v>Q1</v>
      </c>
      <c r="H3347" s="1" t="s">
        <v>3092</v>
      </c>
      <c r="I3347" s="1" t="s">
        <v>3093</v>
      </c>
      <c r="J3347" t="s">
        <v>30</v>
      </c>
      <c r="K3347">
        <v>410</v>
      </c>
      <c r="L3347">
        <v>410.75</v>
      </c>
      <c r="M3347">
        <v>402.6</v>
      </c>
      <c r="N3347">
        <v>409.1</v>
      </c>
      <c r="O3347">
        <v>403.4</v>
      </c>
      <c r="P3347">
        <v>403.05</v>
      </c>
      <c r="Q3347">
        <v>404.51</v>
      </c>
      <c r="R3347">
        <v>12830387</v>
      </c>
      <c r="S3347">
        <v>5189984214.6000004</v>
      </c>
      <c r="T3347">
        <v>135494</v>
      </c>
      <c r="U3347">
        <v>8344379</v>
      </c>
      <c r="V3347">
        <v>65.040000000000006</v>
      </c>
      <c r="W3347" s="3">
        <f>StockData[[#This Row],[CLOSE]]-StockData[[#This Row],[PREV. CLOSE]]</f>
        <v>-6.0500000000000114</v>
      </c>
      <c r="X3347" s="2">
        <f>IFERROR((StockData[[#This Row],[CLOSE]]-StockData[[#This Row],[PREV. CLOSE]])/StockData[[#This Row],[PREV. CLOSE]],0)</f>
        <v>-1.47885602542166E-2</v>
      </c>
      <c r="Y3347" t="str">
        <f>IF(StockData[[#This Row],[Daily Return %]]&gt;0,"Gain",IF(StockData[[#This Row],[Daily Return %]]&lt;0,"Loss","No Change"))</f>
        <v>Loss</v>
      </c>
    </row>
    <row r="3348" spans="1:25" x14ac:dyDescent="0.3">
      <c r="A3348" s="1">
        <v>45736</v>
      </c>
      <c r="B3348" s="1" t="s">
        <v>3398</v>
      </c>
      <c r="C3348" s="1" t="s">
        <v>76</v>
      </c>
      <c r="D3348">
        <f>MONTH(StockData[[#This Row],[DATE]])</f>
        <v>3</v>
      </c>
      <c r="E3348">
        <v>2025</v>
      </c>
      <c r="F3348" t="s">
        <v>27</v>
      </c>
      <c r="G3348" t="str">
        <f>"Q"&amp;ROUNDUP(StockData[[#This Row],[Month Number]]/3,0)</f>
        <v>Q1</v>
      </c>
      <c r="H3348" s="1" t="s">
        <v>3092</v>
      </c>
      <c r="I3348" s="1" t="s">
        <v>3093</v>
      </c>
      <c r="J3348" t="s">
        <v>30</v>
      </c>
      <c r="K3348">
        <v>405</v>
      </c>
      <c r="L3348">
        <v>406.65</v>
      </c>
      <c r="M3348">
        <v>401.9</v>
      </c>
      <c r="N3348">
        <v>403.05</v>
      </c>
      <c r="O3348">
        <v>403.6</v>
      </c>
      <c r="P3348">
        <v>403.95</v>
      </c>
      <c r="Q3348">
        <v>403.5</v>
      </c>
      <c r="R3348">
        <v>16994037</v>
      </c>
      <c r="S3348">
        <v>6857153651.6499996</v>
      </c>
      <c r="T3348">
        <v>125979</v>
      </c>
      <c r="U3348">
        <v>10943546</v>
      </c>
      <c r="V3348">
        <v>64.400000000000006</v>
      </c>
      <c r="W3348" s="3">
        <f>StockData[[#This Row],[CLOSE]]-StockData[[#This Row],[PREV. CLOSE]]</f>
        <v>0.89999999999997726</v>
      </c>
      <c r="X3348" s="2">
        <f>IFERROR((StockData[[#This Row],[CLOSE]]-StockData[[#This Row],[PREV. CLOSE]])/StockData[[#This Row],[PREV. CLOSE]],0)</f>
        <v>2.2329735764792884E-3</v>
      </c>
      <c r="Y3348" t="str">
        <f>IF(StockData[[#This Row],[Daily Return %]]&gt;0,"Gain",IF(StockData[[#This Row],[Daily Return %]]&lt;0,"Loss","No Change"))</f>
        <v>Gain</v>
      </c>
    </row>
    <row r="3349" spans="1:25" x14ac:dyDescent="0.3">
      <c r="A3349" s="1">
        <v>45737</v>
      </c>
      <c r="B3349" s="1" t="s">
        <v>3399</v>
      </c>
      <c r="C3349" s="1" t="s">
        <v>76</v>
      </c>
      <c r="D3349">
        <f>MONTH(StockData[[#This Row],[DATE]])</f>
        <v>3</v>
      </c>
      <c r="E3349">
        <v>2025</v>
      </c>
      <c r="F3349" t="s">
        <v>27</v>
      </c>
      <c r="G3349" t="str">
        <f>"Q"&amp;ROUNDUP(StockData[[#This Row],[Month Number]]/3,0)</f>
        <v>Q1</v>
      </c>
      <c r="H3349" s="1" t="s">
        <v>3092</v>
      </c>
      <c r="I3349" s="1" t="s">
        <v>3093</v>
      </c>
      <c r="J3349" t="s">
        <v>30</v>
      </c>
      <c r="K3349">
        <v>405.95</v>
      </c>
      <c r="L3349">
        <v>407.5</v>
      </c>
      <c r="M3349">
        <v>401.7</v>
      </c>
      <c r="N3349">
        <v>403.95</v>
      </c>
      <c r="O3349">
        <v>406.5</v>
      </c>
      <c r="P3349">
        <v>405.55</v>
      </c>
      <c r="Q3349">
        <v>404.1</v>
      </c>
      <c r="R3349">
        <v>25302035</v>
      </c>
      <c r="S3349">
        <v>10224618507.85</v>
      </c>
      <c r="T3349">
        <v>130427</v>
      </c>
      <c r="U3349">
        <v>18219840</v>
      </c>
      <c r="V3349">
        <v>72.010000000000005</v>
      </c>
      <c r="W3349" s="3">
        <f>StockData[[#This Row],[CLOSE]]-StockData[[#This Row],[PREV. CLOSE]]</f>
        <v>1.6000000000000227</v>
      </c>
      <c r="X3349" s="2">
        <f>IFERROR((StockData[[#This Row],[CLOSE]]-StockData[[#This Row],[PREV. CLOSE]])/StockData[[#This Row],[PREV. CLOSE]],0)</f>
        <v>3.9608862482981132E-3</v>
      </c>
      <c r="Y3349" t="str">
        <f>IF(StockData[[#This Row],[Daily Return %]]&gt;0,"Gain",IF(StockData[[#This Row],[Daily Return %]]&lt;0,"Loss","No Change"))</f>
        <v>Gain</v>
      </c>
    </row>
    <row r="3350" spans="1:25" x14ac:dyDescent="0.3">
      <c r="A3350" s="1">
        <v>45740</v>
      </c>
      <c r="B3350" s="1" t="s">
        <v>3400</v>
      </c>
      <c r="C3350" s="1" t="s">
        <v>76</v>
      </c>
      <c r="D3350">
        <f>MONTH(StockData[[#This Row],[DATE]])</f>
        <v>3</v>
      </c>
      <c r="E3350">
        <v>2025</v>
      </c>
      <c r="F3350" t="s">
        <v>27</v>
      </c>
      <c r="G3350" t="str">
        <f>"Q"&amp;ROUNDUP(StockData[[#This Row],[Month Number]]/3,0)</f>
        <v>Q1</v>
      </c>
      <c r="H3350" s="1" t="s">
        <v>3092</v>
      </c>
      <c r="I3350" s="1" t="s">
        <v>3093</v>
      </c>
      <c r="J3350" t="s">
        <v>30</v>
      </c>
      <c r="K3350">
        <v>407</v>
      </c>
      <c r="L3350">
        <v>412.85</v>
      </c>
      <c r="M3350">
        <v>405.6</v>
      </c>
      <c r="N3350">
        <v>405.55</v>
      </c>
      <c r="O3350">
        <v>411</v>
      </c>
      <c r="P3350">
        <v>410.9</v>
      </c>
      <c r="Q3350">
        <v>409.64</v>
      </c>
      <c r="R3350">
        <v>14362572</v>
      </c>
      <c r="S3350">
        <v>5883505695.5</v>
      </c>
      <c r="T3350">
        <v>138703</v>
      </c>
      <c r="U3350">
        <v>9532216</v>
      </c>
      <c r="V3350">
        <v>66.37</v>
      </c>
      <c r="W3350" s="3">
        <f>StockData[[#This Row],[CLOSE]]-StockData[[#This Row],[PREV. CLOSE]]</f>
        <v>5.3499999999999659</v>
      </c>
      <c r="X3350" s="2">
        <f>IFERROR((StockData[[#This Row],[CLOSE]]-StockData[[#This Row],[PREV. CLOSE]])/StockData[[#This Row],[PREV. CLOSE]],0)</f>
        <v>1.3191961533719555E-2</v>
      </c>
      <c r="Y3350" t="str">
        <f>IF(StockData[[#This Row],[Daily Return %]]&gt;0,"Gain",IF(StockData[[#This Row],[Daily Return %]]&lt;0,"Loss","No Change"))</f>
        <v>Gain</v>
      </c>
    </row>
    <row r="3351" spans="1:25" x14ac:dyDescent="0.3">
      <c r="A3351" s="1">
        <v>45741</v>
      </c>
      <c r="B3351" s="1" t="s">
        <v>3401</v>
      </c>
      <c r="C3351" s="1" t="s">
        <v>76</v>
      </c>
      <c r="D3351">
        <f>MONTH(StockData[[#This Row],[DATE]])</f>
        <v>3</v>
      </c>
      <c r="E3351">
        <v>2025</v>
      </c>
      <c r="F3351" t="s">
        <v>27</v>
      </c>
      <c r="G3351" t="str">
        <f>"Q"&amp;ROUNDUP(StockData[[#This Row],[Month Number]]/3,0)</f>
        <v>Q1</v>
      </c>
      <c r="H3351" s="1" t="s">
        <v>3092</v>
      </c>
      <c r="I3351" s="1" t="s">
        <v>3093</v>
      </c>
      <c r="J3351" t="s">
        <v>30</v>
      </c>
      <c r="K3351">
        <v>412</v>
      </c>
      <c r="L3351">
        <v>415.25</v>
      </c>
      <c r="M3351">
        <v>408.7</v>
      </c>
      <c r="N3351">
        <v>410.9</v>
      </c>
      <c r="O3351">
        <v>409.2</v>
      </c>
      <c r="P3351">
        <v>409.8</v>
      </c>
      <c r="Q3351">
        <v>411.17</v>
      </c>
      <c r="R3351">
        <v>20338110</v>
      </c>
      <c r="S3351">
        <v>8362411027.5</v>
      </c>
      <c r="T3351">
        <v>138414</v>
      </c>
      <c r="U3351">
        <v>11239980</v>
      </c>
      <c r="V3351">
        <v>55.27</v>
      </c>
      <c r="W3351" s="3">
        <f>StockData[[#This Row],[CLOSE]]-StockData[[#This Row],[PREV. CLOSE]]</f>
        <v>-1.0999999999999659</v>
      </c>
      <c r="X3351" s="2">
        <f>IFERROR((StockData[[#This Row],[CLOSE]]-StockData[[#This Row],[PREV. CLOSE]])/StockData[[#This Row],[PREV. CLOSE]],0)</f>
        <v>-2.6770503772206521E-3</v>
      </c>
      <c r="Y3351" t="str">
        <f>IF(StockData[[#This Row],[Daily Return %]]&gt;0,"Gain",IF(StockData[[#This Row],[Daily Return %]]&lt;0,"Loss","No Change"))</f>
        <v>Loss</v>
      </c>
    </row>
    <row r="3352" spans="1:25" x14ac:dyDescent="0.3">
      <c r="A3352" s="1">
        <v>45742</v>
      </c>
      <c r="B3352" s="1" t="s">
        <v>3402</v>
      </c>
      <c r="C3352" s="1" t="s">
        <v>76</v>
      </c>
      <c r="D3352">
        <f>MONTH(StockData[[#This Row],[DATE]])</f>
        <v>3</v>
      </c>
      <c r="E3352">
        <v>2025</v>
      </c>
      <c r="F3352" t="s">
        <v>27</v>
      </c>
      <c r="G3352" t="str">
        <f>"Q"&amp;ROUNDUP(StockData[[#This Row],[Month Number]]/3,0)</f>
        <v>Q1</v>
      </c>
      <c r="H3352" s="1" t="s">
        <v>3092</v>
      </c>
      <c r="I3352" s="1" t="s">
        <v>3093</v>
      </c>
      <c r="J3352" t="s">
        <v>30</v>
      </c>
      <c r="K3352">
        <v>410.3</v>
      </c>
      <c r="L3352">
        <v>411.2</v>
      </c>
      <c r="M3352">
        <v>406.25</v>
      </c>
      <c r="N3352">
        <v>409.8</v>
      </c>
      <c r="O3352">
        <v>407.4</v>
      </c>
      <c r="P3352">
        <v>407.35</v>
      </c>
      <c r="Q3352">
        <v>409.03</v>
      </c>
      <c r="R3352">
        <v>13891436</v>
      </c>
      <c r="S3352">
        <v>5681950426.0500002</v>
      </c>
      <c r="T3352">
        <v>103317</v>
      </c>
      <c r="U3352">
        <v>9285307</v>
      </c>
      <c r="V3352">
        <v>66.84</v>
      </c>
      <c r="W3352" s="3">
        <f>StockData[[#This Row],[CLOSE]]-StockData[[#This Row],[PREV. CLOSE]]</f>
        <v>-2.4499999999999886</v>
      </c>
      <c r="X3352" s="2">
        <f>IFERROR((StockData[[#This Row],[CLOSE]]-StockData[[#This Row],[PREV. CLOSE]])/StockData[[#This Row],[PREV. CLOSE]],0)</f>
        <v>-5.9785261102976786E-3</v>
      </c>
      <c r="Y3352" t="str">
        <f>IF(StockData[[#This Row],[Daily Return %]]&gt;0,"Gain",IF(StockData[[#This Row],[Daily Return %]]&lt;0,"Loss","No Change"))</f>
        <v>Loss</v>
      </c>
    </row>
    <row r="3353" spans="1:25" x14ac:dyDescent="0.3">
      <c r="A3353" s="1">
        <v>45743</v>
      </c>
      <c r="B3353" s="1" t="s">
        <v>3403</v>
      </c>
      <c r="C3353" s="1" t="s">
        <v>76</v>
      </c>
      <c r="D3353">
        <f>MONTH(StockData[[#This Row],[DATE]])</f>
        <v>3</v>
      </c>
      <c r="E3353">
        <v>2025</v>
      </c>
      <c r="F3353" t="s">
        <v>27</v>
      </c>
      <c r="G3353" t="str">
        <f>"Q"&amp;ROUNDUP(StockData[[#This Row],[Month Number]]/3,0)</f>
        <v>Q1</v>
      </c>
      <c r="H3353" s="1" t="s">
        <v>3092</v>
      </c>
      <c r="I3353" s="1" t="s">
        <v>3093</v>
      </c>
      <c r="J3353" t="s">
        <v>30</v>
      </c>
      <c r="K3353">
        <v>408</v>
      </c>
      <c r="L3353">
        <v>410.7</v>
      </c>
      <c r="M3353">
        <v>405.65</v>
      </c>
      <c r="N3353">
        <v>407.35</v>
      </c>
      <c r="O3353">
        <v>409.35</v>
      </c>
      <c r="P3353">
        <v>409.45</v>
      </c>
      <c r="Q3353">
        <v>409.35</v>
      </c>
      <c r="R3353">
        <v>18642328</v>
      </c>
      <c r="S3353">
        <v>7631235472.1999998</v>
      </c>
      <c r="T3353">
        <v>153590</v>
      </c>
      <c r="U3353">
        <v>13235557</v>
      </c>
      <c r="V3353">
        <v>71</v>
      </c>
      <c r="W3353" s="3">
        <f>StockData[[#This Row],[CLOSE]]-StockData[[#This Row],[PREV. CLOSE]]</f>
        <v>2.0999999999999659</v>
      </c>
      <c r="X3353" s="2">
        <f>IFERROR((StockData[[#This Row],[CLOSE]]-StockData[[#This Row],[PREV. CLOSE]])/StockData[[#This Row],[PREV. CLOSE]],0)</f>
        <v>5.1552718792192602E-3</v>
      </c>
      <c r="Y3353" t="str">
        <f>IF(StockData[[#This Row],[Daily Return %]]&gt;0,"Gain",IF(StockData[[#This Row],[Daily Return %]]&lt;0,"Loss","No Change"))</f>
        <v>Gain</v>
      </c>
    </row>
    <row r="3354" spans="1:25" x14ac:dyDescent="0.3">
      <c r="A3354" s="1">
        <v>45744</v>
      </c>
      <c r="B3354" s="1" t="s">
        <v>3404</v>
      </c>
      <c r="C3354" s="1" t="s">
        <v>76</v>
      </c>
      <c r="D3354">
        <f>MONTH(StockData[[#This Row],[DATE]])</f>
        <v>3</v>
      </c>
      <c r="E3354">
        <v>2025</v>
      </c>
      <c r="F3354" t="s">
        <v>27</v>
      </c>
      <c r="G3354" t="str">
        <f>"Q"&amp;ROUNDUP(StockData[[#This Row],[Month Number]]/3,0)</f>
        <v>Q1</v>
      </c>
      <c r="H3354" s="1" t="s">
        <v>3092</v>
      </c>
      <c r="I3354" s="1" t="s">
        <v>3093</v>
      </c>
      <c r="J3354" t="s">
        <v>30</v>
      </c>
      <c r="K3354">
        <v>410.9</v>
      </c>
      <c r="L3354">
        <v>415.6</v>
      </c>
      <c r="M3354">
        <v>408.15</v>
      </c>
      <c r="N3354">
        <v>409.45</v>
      </c>
      <c r="O3354">
        <v>410.25</v>
      </c>
      <c r="P3354">
        <v>409.75</v>
      </c>
      <c r="Q3354">
        <v>410.91</v>
      </c>
      <c r="R3354">
        <v>12981873</v>
      </c>
      <c r="S3354">
        <v>5334443057.8999996</v>
      </c>
      <c r="T3354">
        <v>114689</v>
      </c>
      <c r="U3354">
        <v>7634889</v>
      </c>
      <c r="V3354">
        <v>58.81</v>
      </c>
      <c r="W3354" s="3">
        <f>StockData[[#This Row],[CLOSE]]-StockData[[#This Row],[PREV. CLOSE]]</f>
        <v>0.30000000000001137</v>
      </c>
      <c r="X3354" s="2">
        <f>IFERROR((StockData[[#This Row],[CLOSE]]-StockData[[#This Row],[PREV. CLOSE]])/StockData[[#This Row],[PREV. CLOSE]],0)</f>
        <v>7.3269019416292926E-4</v>
      </c>
      <c r="Y3354" t="str">
        <f>IF(StockData[[#This Row],[Daily Return %]]&gt;0,"Gain",IF(StockData[[#This Row],[Daily Return %]]&lt;0,"Loss","No Change"))</f>
        <v>Gain</v>
      </c>
    </row>
    <row r="3355" spans="1:25" x14ac:dyDescent="0.3">
      <c r="A3355" s="1">
        <v>45748</v>
      </c>
      <c r="B3355" s="1" t="s">
        <v>3405</v>
      </c>
      <c r="C3355" s="1" t="s">
        <v>96</v>
      </c>
      <c r="D3355">
        <f>MONTH(StockData[[#This Row],[DATE]])</f>
        <v>4</v>
      </c>
      <c r="E3355">
        <v>2025</v>
      </c>
      <c r="F3355" t="s">
        <v>97</v>
      </c>
      <c r="G3355" t="str">
        <f>"Q"&amp;ROUNDUP(StockData[[#This Row],[Month Number]]/3,0)</f>
        <v>Q2</v>
      </c>
      <c r="H3355" s="1" t="s">
        <v>3092</v>
      </c>
      <c r="I3355" s="1" t="s">
        <v>3093</v>
      </c>
      <c r="J3355" t="s">
        <v>30</v>
      </c>
      <c r="K3355">
        <v>409.8</v>
      </c>
      <c r="L3355">
        <v>414.4</v>
      </c>
      <c r="M3355">
        <v>405.6</v>
      </c>
      <c r="N3355">
        <v>409.75</v>
      </c>
      <c r="O3355">
        <v>406.6</v>
      </c>
      <c r="P3355">
        <v>406.65</v>
      </c>
      <c r="Q3355">
        <v>409.28</v>
      </c>
      <c r="R3355">
        <v>15206240</v>
      </c>
      <c r="S3355">
        <v>6223651577.6000004</v>
      </c>
      <c r="T3355">
        <v>127499</v>
      </c>
      <c r="U3355">
        <v>8201108</v>
      </c>
      <c r="V3355">
        <v>53.93</v>
      </c>
      <c r="W3355" s="3">
        <f>StockData[[#This Row],[CLOSE]]-StockData[[#This Row],[PREV. CLOSE]]</f>
        <v>-3.1000000000000227</v>
      </c>
      <c r="X3355" s="2">
        <f>IFERROR((StockData[[#This Row],[CLOSE]]-StockData[[#This Row],[PREV. CLOSE]])/StockData[[#This Row],[PREV. CLOSE]],0)</f>
        <v>-7.5655887736425205E-3</v>
      </c>
      <c r="Y3355" t="str">
        <f>IF(StockData[[#This Row],[Daily Return %]]&gt;0,"Gain",IF(StockData[[#This Row],[Daily Return %]]&lt;0,"Loss","No Change"))</f>
        <v>Loss</v>
      </c>
    </row>
    <row r="3356" spans="1:25" x14ac:dyDescent="0.3">
      <c r="A3356" s="1">
        <v>45749</v>
      </c>
      <c r="B3356" s="1" t="s">
        <v>3406</v>
      </c>
      <c r="C3356" s="1" t="s">
        <v>96</v>
      </c>
      <c r="D3356">
        <f>MONTH(StockData[[#This Row],[DATE]])</f>
        <v>4</v>
      </c>
      <c r="E3356">
        <v>2025</v>
      </c>
      <c r="F3356" t="s">
        <v>97</v>
      </c>
      <c r="G3356" t="str">
        <f>"Q"&amp;ROUNDUP(StockData[[#This Row],[Month Number]]/3,0)</f>
        <v>Q2</v>
      </c>
      <c r="H3356" s="1" t="s">
        <v>3092</v>
      </c>
      <c r="I3356" s="1" t="s">
        <v>3093</v>
      </c>
      <c r="J3356" t="s">
        <v>30</v>
      </c>
      <c r="K3356">
        <v>407.05</v>
      </c>
      <c r="L3356">
        <v>410</v>
      </c>
      <c r="M3356">
        <v>406.05</v>
      </c>
      <c r="N3356">
        <v>406.65</v>
      </c>
      <c r="O3356">
        <v>408.7</v>
      </c>
      <c r="P3356">
        <v>409.05</v>
      </c>
      <c r="Q3356">
        <v>408.65</v>
      </c>
      <c r="R3356">
        <v>8001323</v>
      </c>
      <c r="S3356">
        <v>3269711918.8000002</v>
      </c>
      <c r="T3356">
        <v>72562</v>
      </c>
      <c r="U3356">
        <v>5412194</v>
      </c>
      <c r="V3356">
        <v>67.64</v>
      </c>
      <c r="W3356" s="3">
        <f>StockData[[#This Row],[CLOSE]]-StockData[[#This Row],[PREV. CLOSE]]</f>
        <v>2.4000000000000341</v>
      </c>
      <c r="X3356" s="2">
        <f>IFERROR((StockData[[#This Row],[CLOSE]]-StockData[[#This Row],[PREV. CLOSE]])/StockData[[#This Row],[PREV. CLOSE]],0)</f>
        <v>5.9018812246404385E-3</v>
      </c>
      <c r="Y3356" t="str">
        <f>IF(StockData[[#This Row],[Daily Return %]]&gt;0,"Gain",IF(StockData[[#This Row],[Daily Return %]]&lt;0,"Loss","No Change"))</f>
        <v>Gain</v>
      </c>
    </row>
    <row r="3357" spans="1:25" x14ac:dyDescent="0.3">
      <c r="A3357" s="1">
        <v>45750</v>
      </c>
      <c r="B3357" s="1" t="s">
        <v>3407</v>
      </c>
      <c r="C3357" s="1" t="s">
        <v>96</v>
      </c>
      <c r="D3357">
        <f>MONTH(StockData[[#This Row],[DATE]])</f>
        <v>4</v>
      </c>
      <c r="E3357">
        <v>2025</v>
      </c>
      <c r="F3357" t="s">
        <v>97</v>
      </c>
      <c r="G3357" t="str">
        <f>"Q"&amp;ROUNDUP(StockData[[#This Row],[Month Number]]/3,0)</f>
        <v>Q2</v>
      </c>
      <c r="H3357" s="1" t="s">
        <v>3092</v>
      </c>
      <c r="I3357" s="1" t="s">
        <v>3093</v>
      </c>
      <c r="J3357" t="s">
        <v>30</v>
      </c>
      <c r="K3357">
        <v>407.05</v>
      </c>
      <c r="L3357">
        <v>410.2</v>
      </c>
      <c r="M3357">
        <v>406.7</v>
      </c>
      <c r="N3357">
        <v>409.05</v>
      </c>
      <c r="O3357">
        <v>409</v>
      </c>
      <c r="P3357">
        <v>409.4</v>
      </c>
      <c r="Q3357">
        <v>408.93</v>
      </c>
      <c r="R3357">
        <v>7059566</v>
      </c>
      <c r="S3357">
        <v>2886881314.8499999</v>
      </c>
      <c r="T3357">
        <v>78934</v>
      </c>
      <c r="U3357">
        <v>4702784</v>
      </c>
      <c r="V3357">
        <v>66.62</v>
      </c>
      <c r="W3357" s="3">
        <f>StockData[[#This Row],[CLOSE]]-StockData[[#This Row],[PREV. CLOSE]]</f>
        <v>0.34999999999996589</v>
      </c>
      <c r="X3357" s="2">
        <f>IFERROR((StockData[[#This Row],[CLOSE]]-StockData[[#This Row],[PREV. CLOSE]])/StockData[[#This Row],[PREV. CLOSE]],0)</f>
        <v>8.5564111966743891E-4</v>
      </c>
      <c r="Y3357" t="str">
        <f>IF(StockData[[#This Row],[Daily Return %]]&gt;0,"Gain",IF(StockData[[#This Row],[Daily Return %]]&lt;0,"Loss","No Change"))</f>
        <v>Gain</v>
      </c>
    </row>
    <row r="3358" spans="1:25" x14ac:dyDescent="0.3">
      <c r="A3358" s="1">
        <v>45751</v>
      </c>
      <c r="B3358" s="1" t="s">
        <v>3408</v>
      </c>
      <c r="C3358" s="1" t="s">
        <v>96</v>
      </c>
      <c r="D3358">
        <f>MONTH(StockData[[#This Row],[DATE]])</f>
        <v>4</v>
      </c>
      <c r="E3358">
        <v>2025</v>
      </c>
      <c r="F3358" t="s">
        <v>97</v>
      </c>
      <c r="G3358" t="str">
        <f>"Q"&amp;ROUNDUP(StockData[[#This Row],[Month Number]]/3,0)</f>
        <v>Q2</v>
      </c>
      <c r="H3358" s="1" t="s">
        <v>3092</v>
      </c>
      <c r="I3358" s="1" t="s">
        <v>3093</v>
      </c>
      <c r="J3358" t="s">
        <v>30</v>
      </c>
      <c r="K3358">
        <v>407.5</v>
      </c>
      <c r="L3358">
        <v>412.8</v>
      </c>
      <c r="M3358">
        <v>404.5</v>
      </c>
      <c r="N3358">
        <v>409.4</v>
      </c>
      <c r="O3358">
        <v>409.3</v>
      </c>
      <c r="P3358">
        <v>409.7</v>
      </c>
      <c r="Q3358">
        <v>409.44</v>
      </c>
      <c r="R3358">
        <v>18627592</v>
      </c>
      <c r="S3358">
        <v>7626798175.75</v>
      </c>
      <c r="T3358">
        <v>149408</v>
      </c>
      <c r="U3358">
        <v>12812576</v>
      </c>
      <c r="V3358">
        <v>68.78</v>
      </c>
      <c r="W3358" s="3">
        <f>StockData[[#This Row],[CLOSE]]-StockData[[#This Row],[PREV. CLOSE]]</f>
        <v>0.30000000000001137</v>
      </c>
      <c r="X3358" s="2">
        <f>IFERROR((StockData[[#This Row],[CLOSE]]-StockData[[#This Row],[PREV. CLOSE]])/StockData[[#This Row],[PREV. CLOSE]],0)</f>
        <v>7.3277967757696971E-4</v>
      </c>
      <c r="Y3358" t="str">
        <f>IF(StockData[[#This Row],[Daily Return %]]&gt;0,"Gain",IF(StockData[[#This Row],[Daily Return %]]&lt;0,"Loss","No Change"))</f>
        <v>Gain</v>
      </c>
    </row>
    <row r="3359" spans="1:25" x14ac:dyDescent="0.3">
      <c r="A3359" s="1">
        <v>45754</v>
      </c>
      <c r="B3359" s="1" t="s">
        <v>3409</v>
      </c>
      <c r="C3359" s="1" t="s">
        <v>96</v>
      </c>
      <c r="D3359">
        <f>MONTH(StockData[[#This Row],[DATE]])</f>
        <v>4</v>
      </c>
      <c r="E3359">
        <v>2025</v>
      </c>
      <c r="F3359" t="s">
        <v>97</v>
      </c>
      <c r="G3359" t="str">
        <f>"Q"&amp;ROUNDUP(StockData[[#This Row],[Month Number]]/3,0)</f>
        <v>Q2</v>
      </c>
      <c r="H3359" s="1" t="s">
        <v>3092</v>
      </c>
      <c r="I3359" s="1" t="s">
        <v>3093</v>
      </c>
      <c r="J3359" t="s">
        <v>30</v>
      </c>
      <c r="K3359">
        <v>390.15</v>
      </c>
      <c r="L3359">
        <v>408.1</v>
      </c>
      <c r="M3359">
        <v>390.15</v>
      </c>
      <c r="N3359">
        <v>409.7</v>
      </c>
      <c r="O3359">
        <v>406.75</v>
      </c>
      <c r="P3359">
        <v>406.05</v>
      </c>
      <c r="Q3359">
        <v>403.02</v>
      </c>
      <c r="R3359">
        <v>26762866</v>
      </c>
      <c r="S3359">
        <v>10785870136.450001</v>
      </c>
      <c r="T3359">
        <v>307280</v>
      </c>
      <c r="U3359">
        <v>16977851</v>
      </c>
      <c r="V3359">
        <v>63.44</v>
      </c>
      <c r="W3359" s="3">
        <f>StockData[[#This Row],[CLOSE]]-StockData[[#This Row],[PREV. CLOSE]]</f>
        <v>-3.6499999999999773</v>
      </c>
      <c r="X3359" s="2">
        <f>IFERROR((StockData[[#This Row],[CLOSE]]-StockData[[#This Row],[PREV. CLOSE]])/StockData[[#This Row],[PREV. CLOSE]],0)</f>
        <v>-8.9089577739809057E-3</v>
      </c>
      <c r="Y3359" t="str">
        <f>IF(StockData[[#This Row],[Daily Return %]]&gt;0,"Gain",IF(StockData[[#This Row],[Daily Return %]]&lt;0,"Loss","No Change"))</f>
        <v>Loss</v>
      </c>
    </row>
    <row r="3360" spans="1:25" x14ac:dyDescent="0.3">
      <c r="A3360" s="1">
        <v>45755</v>
      </c>
      <c r="B3360" s="1" t="s">
        <v>3410</v>
      </c>
      <c r="C3360" s="1" t="s">
        <v>96</v>
      </c>
      <c r="D3360">
        <f>MONTH(StockData[[#This Row],[DATE]])</f>
        <v>4</v>
      </c>
      <c r="E3360">
        <v>2025</v>
      </c>
      <c r="F3360" t="s">
        <v>97</v>
      </c>
      <c r="G3360" t="str">
        <f>"Q"&amp;ROUNDUP(StockData[[#This Row],[Month Number]]/3,0)</f>
        <v>Q2</v>
      </c>
      <c r="H3360" s="1" t="s">
        <v>3092</v>
      </c>
      <c r="I3360" s="1" t="s">
        <v>3093</v>
      </c>
      <c r="J3360" t="s">
        <v>30</v>
      </c>
      <c r="K3360">
        <v>411.9</v>
      </c>
      <c r="L3360">
        <v>415.8</v>
      </c>
      <c r="M3360">
        <v>407.25</v>
      </c>
      <c r="N3360">
        <v>406.05</v>
      </c>
      <c r="O3360">
        <v>413.5</v>
      </c>
      <c r="P3360">
        <v>412.55</v>
      </c>
      <c r="Q3360">
        <v>411.57</v>
      </c>
      <c r="R3360">
        <v>18600796</v>
      </c>
      <c r="S3360">
        <v>7655492505.5</v>
      </c>
      <c r="T3360">
        <v>234584</v>
      </c>
      <c r="U3360">
        <v>10061168</v>
      </c>
      <c r="V3360">
        <v>54.09</v>
      </c>
      <c r="W3360" s="3">
        <f>StockData[[#This Row],[CLOSE]]-StockData[[#This Row],[PREV. CLOSE]]</f>
        <v>6.5</v>
      </c>
      <c r="X3360" s="2">
        <f>IFERROR((StockData[[#This Row],[CLOSE]]-StockData[[#This Row],[PREV. CLOSE]])/StockData[[#This Row],[PREV. CLOSE]],0)</f>
        <v>1.600788080285679E-2</v>
      </c>
      <c r="Y3360" t="str">
        <f>IF(StockData[[#This Row],[Daily Return %]]&gt;0,"Gain",IF(StockData[[#This Row],[Daily Return %]]&lt;0,"Loss","No Change"))</f>
        <v>Gain</v>
      </c>
    </row>
    <row r="3361" spans="1:25" x14ac:dyDescent="0.3">
      <c r="A3361" s="1">
        <v>45756</v>
      </c>
      <c r="B3361" s="1" t="s">
        <v>3411</v>
      </c>
      <c r="C3361" s="1" t="s">
        <v>96</v>
      </c>
      <c r="D3361">
        <f>MONTH(StockData[[#This Row],[DATE]])</f>
        <v>4</v>
      </c>
      <c r="E3361">
        <v>2025</v>
      </c>
      <c r="F3361" t="s">
        <v>97</v>
      </c>
      <c r="G3361" t="str">
        <f>"Q"&amp;ROUNDUP(StockData[[#This Row],[Month Number]]/3,0)</f>
        <v>Q2</v>
      </c>
      <c r="H3361" s="1" t="s">
        <v>3092</v>
      </c>
      <c r="I3361" s="1" t="s">
        <v>3093</v>
      </c>
      <c r="J3361" t="s">
        <v>30</v>
      </c>
      <c r="K3361">
        <v>413</v>
      </c>
      <c r="L3361">
        <v>419.05</v>
      </c>
      <c r="M3361">
        <v>411.25</v>
      </c>
      <c r="N3361">
        <v>412.55</v>
      </c>
      <c r="O3361">
        <v>416.15</v>
      </c>
      <c r="P3361">
        <v>416.3</v>
      </c>
      <c r="Q3361">
        <v>416.41</v>
      </c>
      <c r="R3361">
        <v>21785572</v>
      </c>
      <c r="S3361">
        <v>9071650104.3500004</v>
      </c>
      <c r="T3361">
        <v>242191</v>
      </c>
      <c r="U3361">
        <v>14069801</v>
      </c>
      <c r="V3361">
        <v>64.58</v>
      </c>
      <c r="W3361" s="3">
        <f>StockData[[#This Row],[CLOSE]]-StockData[[#This Row],[PREV. CLOSE]]</f>
        <v>3.75</v>
      </c>
      <c r="X3361" s="2">
        <f>IFERROR((StockData[[#This Row],[CLOSE]]-StockData[[#This Row],[PREV. CLOSE]])/StockData[[#This Row],[PREV. CLOSE]],0)</f>
        <v>9.089807296085323E-3</v>
      </c>
      <c r="Y3361" t="str">
        <f>IF(StockData[[#This Row],[Daily Return %]]&gt;0,"Gain",IF(StockData[[#This Row],[Daily Return %]]&lt;0,"Loss","No Change"))</f>
        <v>Gain</v>
      </c>
    </row>
    <row r="3362" spans="1:25" x14ac:dyDescent="0.3">
      <c r="A3362" s="1">
        <v>45758</v>
      </c>
      <c r="B3362" s="1" t="s">
        <v>3412</v>
      </c>
      <c r="C3362" s="1" t="s">
        <v>96</v>
      </c>
      <c r="D3362">
        <f>MONTH(StockData[[#This Row],[DATE]])</f>
        <v>4</v>
      </c>
      <c r="E3362">
        <v>2025</v>
      </c>
      <c r="F3362" t="s">
        <v>97</v>
      </c>
      <c r="G3362" t="str">
        <f>"Q"&amp;ROUNDUP(StockData[[#This Row],[Month Number]]/3,0)</f>
        <v>Q2</v>
      </c>
      <c r="H3362" s="1" t="s">
        <v>3092</v>
      </c>
      <c r="I3362" s="1" t="s">
        <v>3093</v>
      </c>
      <c r="J3362" t="s">
        <v>30</v>
      </c>
      <c r="K3362">
        <v>420</v>
      </c>
      <c r="L3362">
        <v>422.45</v>
      </c>
      <c r="M3362">
        <v>417</v>
      </c>
      <c r="N3362">
        <v>416.3</v>
      </c>
      <c r="O3362">
        <v>422</v>
      </c>
      <c r="P3362">
        <v>421.55</v>
      </c>
      <c r="Q3362">
        <v>420.4</v>
      </c>
      <c r="R3362">
        <v>8939356</v>
      </c>
      <c r="S3362">
        <v>3758063114.5500002</v>
      </c>
      <c r="T3362">
        <v>98015</v>
      </c>
      <c r="U3362">
        <v>5569100</v>
      </c>
      <c r="V3362">
        <v>62.3</v>
      </c>
      <c r="W3362" s="3">
        <f>StockData[[#This Row],[CLOSE]]-StockData[[#This Row],[PREV. CLOSE]]</f>
        <v>5.25</v>
      </c>
      <c r="X3362" s="2">
        <f>IFERROR((StockData[[#This Row],[CLOSE]]-StockData[[#This Row],[PREV. CLOSE]])/StockData[[#This Row],[PREV. CLOSE]],0)</f>
        <v>1.2611097766034109E-2</v>
      </c>
      <c r="Y3362" t="str">
        <f>IF(StockData[[#This Row],[Daily Return %]]&gt;0,"Gain",IF(StockData[[#This Row],[Daily Return %]]&lt;0,"Loss","No Change"))</f>
        <v>Gain</v>
      </c>
    </row>
    <row r="3363" spans="1:25" x14ac:dyDescent="0.3">
      <c r="A3363" s="1">
        <v>45762</v>
      </c>
      <c r="B3363" s="1" t="s">
        <v>3413</v>
      </c>
      <c r="C3363" s="1" t="s">
        <v>96</v>
      </c>
      <c r="D3363">
        <f>MONTH(StockData[[#This Row],[DATE]])</f>
        <v>4</v>
      </c>
      <c r="E3363">
        <v>2025</v>
      </c>
      <c r="F3363" t="s">
        <v>97</v>
      </c>
      <c r="G3363" t="str">
        <f>"Q"&amp;ROUNDUP(StockData[[#This Row],[Month Number]]/3,0)</f>
        <v>Q2</v>
      </c>
      <c r="H3363" s="1" t="s">
        <v>3092</v>
      </c>
      <c r="I3363" s="1" t="s">
        <v>3093</v>
      </c>
      <c r="J3363" t="s">
        <v>30</v>
      </c>
      <c r="K3363">
        <v>429.2</v>
      </c>
      <c r="L3363">
        <v>429.2</v>
      </c>
      <c r="M3363">
        <v>419</v>
      </c>
      <c r="N3363">
        <v>421.55</v>
      </c>
      <c r="O3363">
        <v>420.35</v>
      </c>
      <c r="P3363">
        <v>420.4</v>
      </c>
      <c r="Q3363">
        <v>421.35</v>
      </c>
      <c r="R3363">
        <v>11685880</v>
      </c>
      <c r="S3363">
        <v>4923848655.8000002</v>
      </c>
      <c r="T3363">
        <v>129742</v>
      </c>
      <c r="U3363">
        <v>7132688</v>
      </c>
      <c r="V3363">
        <v>61.04</v>
      </c>
      <c r="W3363" s="3">
        <f>StockData[[#This Row],[CLOSE]]-StockData[[#This Row],[PREV. CLOSE]]</f>
        <v>-1.1500000000000341</v>
      </c>
      <c r="X3363" s="2">
        <f>IFERROR((StockData[[#This Row],[CLOSE]]-StockData[[#This Row],[PREV. CLOSE]])/StockData[[#This Row],[PREV. CLOSE]],0)</f>
        <v>-2.7280275174950399E-3</v>
      </c>
      <c r="Y3363" t="str">
        <f>IF(StockData[[#This Row],[Daily Return %]]&gt;0,"Gain",IF(StockData[[#This Row],[Daily Return %]]&lt;0,"Loss","No Change"))</f>
        <v>Loss</v>
      </c>
    </row>
    <row r="3364" spans="1:25" x14ac:dyDescent="0.3">
      <c r="A3364" s="1">
        <v>45763</v>
      </c>
      <c r="B3364" s="1" t="s">
        <v>3414</v>
      </c>
      <c r="C3364" s="1" t="s">
        <v>96</v>
      </c>
      <c r="D3364">
        <f>MONTH(StockData[[#This Row],[DATE]])</f>
        <v>4</v>
      </c>
      <c r="E3364">
        <v>2025</v>
      </c>
      <c r="F3364" t="s">
        <v>97</v>
      </c>
      <c r="G3364" t="str">
        <f>"Q"&amp;ROUNDUP(StockData[[#This Row],[Month Number]]/3,0)</f>
        <v>Q2</v>
      </c>
      <c r="H3364" s="1" t="s">
        <v>3092</v>
      </c>
      <c r="I3364" s="1" t="s">
        <v>3093</v>
      </c>
      <c r="J3364" t="s">
        <v>30</v>
      </c>
      <c r="K3364">
        <v>418</v>
      </c>
      <c r="L3364">
        <v>426.05</v>
      </c>
      <c r="M3364">
        <v>418</v>
      </c>
      <c r="N3364">
        <v>420.4</v>
      </c>
      <c r="O3364">
        <v>424.9</v>
      </c>
      <c r="P3364">
        <v>424.45</v>
      </c>
      <c r="Q3364">
        <v>423.29</v>
      </c>
      <c r="R3364">
        <v>13034594</v>
      </c>
      <c r="S3364">
        <v>5517451893.1499996</v>
      </c>
      <c r="T3364">
        <v>115189</v>
      </c>
      <c r="U3364">
        <v>9698883</v>
      </c>
      <c r="V3364">
        <v>74.41</v>
      </c>
      <c r="W3364" s="3">
        <f>StockData[[#This Row],[CLOSE]]-StockData[[#This Row],[PREV. CLOSE]]</f>
        <v>4.0500000000000114</v>
      </c>
      <c r="X3364" s="2">
        <f>IFERROR((StockData[[#This Row],[CLOSE]]-StockData[[#This Row],[PREV. CLOSE]])/StockData[[#This Row],[PREV. CLOSE]],0)</f>
        <v>9.6336822074215307E-3</v>
      </c>
      <c r="Y3364" t="str">
        <f>IF(StockData[[#This Row],[Daily Return %]]&gt;0,"Gain",IF(StockData[[#This Row],[Daily Return %]]&lt;0,"Loss","No Change"))</f>
        <v>Gain</v>
      </c>
    </row>
    <row r="3365" spans="1:25" x14ac:dyDescent="0.3">
      <c r="A3365" s="1">
        <v>45764</v>
      </c>
      <c r="B3365" s="1" t="s">
        <v>3415</v>
      </c>
      <c r="C3365" s="1" t="s">
        <v>96</v>
      </c>
      <c r="D3365">
        <f>MONTH(StockData[[#This Row],[DATE]])</f>
        <v>4</v>
      </c>
      <c r="E3365">
        <v>2025</v>
      </c>
      <c r="F3365" t="s">
        <v>97</v>
      </c>
      <c r="G3365" t="str">
        <f>"Q"&amp;ROUNDUP(StockData[[#This Row],[Month Number]]/3,0)</f>
        <v>Q2</v>
      </c>
      <c r="H3365" s="1" t="s">
        <v>3092</v>
      </c>
      <c r="I3365" s="1" t="s">
        <v>3093</v>
      </c>
      <c r="J3365" t="s">
        <v>30</v>
      </c>
      <c r="K3365">
        <v>425</v>
      </c>
      <c r="L3365">
        <v>427.85</v>
      </c>
      <c r="M3365">
        <v>421.55</v>
      </c>
      <c r="N3365">
        <v>424.45</v>
      </c>
      <c r="O3365">
        <v>427</v>
      </c>
      <c r="P3365">
        <v>427.25</v>
      </c>
      <c r="Q3365">
        <v>425.37</v>
      </c>
      <c r="R3365">
        <v>22410217</v>
      </c>
      <c r="S3365">
        <v>9532679412.8999996</v>
      </c>
      <c r="T3365">
        <v>222404</v>
      </c>
      <c r="U3365">
        <v>16623608</v>
      </c>
      <c r="V3365">
        <v>74.180000000000007</v>
      </c>
      <c r="W3365" s="3">
        <f>StockData[[#This Row],[CLOSE]]-StockData[[#This Row],[PREV. CLOSE]]</f>
        <v>2.8000000000000114</v>
      </c>
      <c r="X3365" s="2">
        <f>IFERROR((StockData[[#This Row],[CLOSE]]-StockData[[#This Row],[PREV. CLOSE]])/StockData[[#This Row],[PREV. CLOSE]],0)</f>
        <v>6.5967722935563943E-3</v>
      </c>
      <c r="Y3365" t="str">
        <f>IF(StockData[[#This Row],[Daily Return %]]&gt;0,"Gain",IF(StockData[[#This Row],[Daily Return %]]&lt;0,"Loss","No Change"))</f>
        <v>Gain</v>
      </c>
    </row>
    <row r="3366" spans="1:25" x14ac:dyDescent="0.3">
      <c r="A3366" s="1">
        <v>45768</v>
      </c>
      <c r="B3366" s="1" t="s">
        <v>3416</v>
      </c>
      <c r="C3366" s="1" t="s">
        <v>96</v>
      </c>
      <c r="D3366">
        <f>MONTH(StockData[[#This Row],[DATE]])</f>
        <v>4</v>
      </c>
      <c r="E3366">
        <v>2025</v>
      </c>
      <c r="F3366" t="s">
        <v>97</v>
      </c>
      <c r="G3366" t="str">
        <f>"Q"&amp;ROUNDUP(StockData[[#This Row],[Month Number]]/3,0)</f>
        <v>Q2</v>
      </c>
      <c r="H3366" s="1" t="s">
        <v>3092</v>
      </c>
      <c r="I3366" s="1" t="s">
        <v>3093</v>
      </c>
      <c r="J3366" t="s">
        <v>30</v>
      </c>
      <c r="K3366">
        <v>428.05</v>
      </c>
      <c r="L3366">
        <v>429.1</v>
      </c>
      <c r="M3366">
        <v>421.5</v>
      </c>
      <c r="N3366">
        <v>427.25</v>
      </c>
      <c r="O3366">
        <v>422.95</v>
      </c>
      <c r="P3366">
        <v>422.85</v>
      </c>
      <c r="Q3366">
        <v>422.51</v>
      </c>
      <c r="R3366">
        <v>27388236</v>
      </c>
      <c r="S3366">
        <v>11571885187.299999</v>
      </c>
      <c r="T3366">
        <v>218049</v>
      </c>
      <c r="U3366">
        <v>19851848</v>
      </c>
      <c r="V3366">
        <v>72.48</v>
      </c>
      <c r="W3366" s="3">
        <f>StockData[[#This Row],[CLOSE]]-StockData[[#This Row],[PREV. CLOSE]]</f>
        <v>-4.3999999999999773</v>
      </c>
      <c r="X3366" s="2">
        <f>IFERROR((StockData[[#This Row],[CLOSE]]-StockData[[#This Row],[PREV. CLOSE]])/StockData[[#This Row],[PREV. CLOSE]],0)</f>
        <v>-1.0298420128730199E-2</v>
      </c>
      <c r="Y3366" t="str">
        <f>IF(StockData[[#This Row],[Daily Return %]]&gt;0,"Gain",IF(StockData[[#This Row],[Daily Return %]]&lt;0,"Loss","No Change"))</f>
        <v>Loss</v>
      </c>
    </row>
    <row r="3367" spans="1:25" x14ac:dyDescent="0.3">
      <c r="A3367" s="1">
        <v>45769</v>
      </c>
      <c r="B3367" s="1" t="s">
        <v>3417</v>
      </c>
      <c r="C3367" s="1" t="s">
        <v>96</v>
      </c>
      <c r="D3367">
        <f>MONTH(StockData[[#This Row],[DATE]])</f>
        <v>4</v>
      </c>
      <c r="E3367">
        <v>2025</v>
      </c>
      <c r="F3367" t="s">
        <v>97</v>
      </c>
      <c r="G3367" t="str">
        <f>"Q"&amp;ROUNDUP(StockData[[#This Row],[Month Number]]/3,0)</f>
        <v>Q2</v>
      </c>
      <c r="H3367" s="1" t="s">
        <v>3092</v>
      </c>
      <c r="I3367" s="1" t="s">
        <v>3093</v>
      </c>
      <c r="J3367" t="s">
        <v>30</v>
      </c>
      <c r="K3367">
        <v>425.95</v>
      </c>
      <c r="L3367">
        <v>434.8</v>
      </c>
      <c r="M3367">
        <v>423.55</v>
      </c>
      <c r="N3367">
        <v>422.85</v>
      </c>
      <c r="O3367">
        <v>432.85</v>
      </c>
      <c r="P3367">
        <v>433.6</v>
      </c>
      <c r="Q3367">
        <v>427.96</v>
      </c>
      <c r="R3367">
        <v>32031936</v>
      </c>
      <c r="S3367">
        <v>13708485407.15</v>
      </c>
      <c r="T3367">
        <v>167601</v>
      </c>
      <c r="U3367">
        <v>23087946</v>
      </c>
      <c r="V3367">
        <v>72.08</v>
      </c>
      <c r="W3367" s="3">
        <f>StockData[[#This Row],[CLOSE]]-StockData[[#This Row],[PREV. CLOSE]]</f>
        <v>10.75</v>
      </c>
      <c r="X3367" s="2">
        <f>IFERROR((StockData[[#This Row],[CLOSE]]-StockData[[#This Row],[PREV. CLOSE]])/StockData[[#This Row],[PREV. CLOSE]],0)</f>
        <v>2.5422726735248907E-2</v>
      </c>
      <c r="Y3367" t="str">
        <f>IF(StockData[[#This Row],[Daily Return %]]&gt;0,"Gain",IF(StockData[[#This Row],[Daily Return %]]&lt;0,"Loss","No Change"))</f>
        <v>Gain</v>
      </c>
    </row>
    <row r="3368" spans="1:25" x14ac:dyDescent="0.3">
      <c r="A3368" s="1">
        <v>45770</v>
      </c>
      <c r="B3368" s="1" t="s">
        <v>3418</v>
      </c>
      <c r="C3368" s="1" t="s">
        <v>96</v>
      </c>
      <c r="D3368">
        <f>MONTH(StockData[[#This Row],[DATE]])</f>
        <v>4</v>
      </c>
      <c r="E3368">
        <v>2025</v>
      </c>
      <c r="F3368" t="s">
        <v>97</v>
      </c>
      <c r="G3368" t="str">
        <f>"Q"&amp;ROUNDUP(StockData[[#This Row],[Month Number]]/3,0)</f>
        <v>Q2</v>
      </c>
      <c r="H3368" s="1" t="s">
        <v>3092</v>
      </c>
      <c r="I3368" s="1" t="s">
        <v>3093</v>
      </c>
      <c r="J3368" t="s">
        <v>30</v>
      </c>
      <c r="K3368">
        <v>436.2</v>
      </c>
      <c r="L3368">
        <v>437.45</v>
      </c>
      <c r="M3368">
        <v>428.85</v>
      </c>
      <c r="N3368">
        <v>433.6</v>
      </c>
      <c r="O3368">
        <v>430.15</v>
      </c>
      <c r="P3368">
        <v>430.85</v>
      </c>
      <c r="Q3368">
        <v>431.14</v>
      </c>
      <c r="R3368">
        <v>19566317</v>
      </c>
      <c r="S3368">
        <v>8435917733.6499996</v>
      </c>
      <c r="T3368">
        <v>144472</v>
      </c>
      <c r="U3368">
        <v>14187075</v>
      </c>
      <c r="V3368">
        <v>72.510000000000005</v>
      </c>
      <c r="W3368" s="3">
        <f>StockData[[#This Row],[CLOSE]]-StockData[[#This Row],[PREV. CLOSE]]</f>
        <v>-2.75</v>
      </c>
      <c r="X3368" s="2">
        <f>IFERROR((StockData[[#This Row],[CLOSE]]-StockData[[#This Row],[PREV. CLOSE]])/StockData[[#This Row],[PREV. CLOSE]],0)</f>
        <v>-6.3422509225092251E-3</v>
      </c>
      <c r="Y3368" t="str">
        <f>IF(StockData[[#This Row],[Daily Return %]]&gt;0,"Gain",IF(StockData[[#This Row],[Daily Return %]]&lt;0,"Loss","No Change"))</f>
        <v>Loss</v>
      </c>
    </row>
    <row r="3369" spans="1:25" x14ac:dyDescent="0.3">
      <c r="A3369" s="1">
        <v>45771</v>
      </c>
      <c r="B3369" s="1" t="s">
        <v>3419</v>
      </c>
      <c r="C3369" s="1" t="s">
        <v>96</v>
      </c>
      <c r="D3369">
        <f>MONTH(StockData[[#This Row],[DATE]])</f>
        <v>4</v>
      </c>
      <c r="E3369">
        <v>2025</v>
      </c>
      <c r="F3369" t="s">
        <v>97</v>
      </c>
      <c r="G3369" t="str">
        <f>"Q"&amp;ROUNDUP(StockData[[#This Row],[Month Number]]/3,0)</f>
        <v>Q2</v>
      </c>
      <c r="H3369" s="1" t="s">
        <v>3092</v>
      </c>
      <c r="I3369" s="1" t="s">
        <v>3093</v>
      </c>
      <c r="J3369" t="s">
        <v>30</v>
      </c>
      <c r="K3369">
        <v>431.85</v>
      </c>
      <c r="L3369">
        <v>436.05</v>
      </c>
      <c r="M3369">
        <v>429.3</v>
      </c>
      <c r="N3369">
        <v>430.85</v>
      </c>
      <c r="O3369">
        <v>429.85</v>
      </c>
      <c r="P3369">
        <v>430.05</v>
      </c>
      <c r="Q3369">
        <v>431.79</v>
      </c>
      <c r="R3369">
        <v>26064089</v>
      </c>
      <c r="S3369">
        <v>11254147788.1</v>
      </c>
      <c r="T3369">
        <v>134018</v>
      </c>
      <c r="U3369">
        <v>17581729</v>
      </c>
      <c r="V3369">
        <v>67.459999999999994</v>
      </c>
      <c r="W3369" s="3">
        <f>StockData[[#This Row],[CLOSE]]-StockData[[#This Row],[PREV. CLOSE]]</f>
        <v>-0.80000000000001137</v>
      </c>
      <c r="X3369" s="2">
        <f>IFERROR((StockData[[#This Row],[CLOSE]]-StockData[[#This Row],[PREV. CLOSE]])/StockData[[#This Row],[PREV. CLOSE]],0)</f>
        <v>-1.856794708135108E-3</v>
      </c>
      <c r="Y3369" t="str">
        <f>IF(StockData[[#This Row],[Daily Return %]]&gt;0,"Gain",IF(StockData[[#This Row],[Daily Return %]]&lt;0,"Loss","No Change"))</f>
        <v>Loss</v>
      </c>
    </row>
    <row r="3370" spans="1:25" x14ac:dyDescent="0.3">
      <c r="A3370" s="1">
        <v>45772</v>
      </c>
      <c r="B3370" s="1" t="s">
        <v>3420</v>
      </c>
      <c r="C3370" s="1" t="s">
        <v>96</v>
      </c>
      <c r="D3370">
        <f>MONTH(StockData[[#This Row],[DATE]])</f>
        <v>4</v>
      </c>
      <c r="E3370">
        <v>2025</v>
      </c>
      <c r="F3370" t="s">
        <v>97</v>
      </c>
      <c r="G3370" t="str">
        <f>"Q"&amp;ROUNDUP(StockData[[#This Row],[Month Number]]/3,0)</f>
        <v>Q2</v>
      </c>
      <c r="H3370" s="1" t="s">
        <v>3092</v>
      </c>
      <c r="I3370" s="1" t="s">
        <v>3093</v>
      </c>
      <c r="J3370" t="s">
        <v>30</v>
      </c>
      <c r="K3370">
        <v>430.05</v>
      </c>
      <c r="L3370">
        <v>432.7</v>
      </c>
      <c r="M3370">
        <v>423.3</v>
      </c>
      <c r="N3370">
        <v>430.05</v>
      </c>
      <c r="O3370">
        <v>427.6</v>
      </c>
      <c r="P3370">
        <v>427.8</v>
      </c>
      <c r="Q3370">
        <v>425.99</v>
      </c>
      <c r="R3370">
        <v>22944377</v>
      </c>
      <c r="S3370">
        <v>9774087061.5</v>
      </c>
      <c r="T3370">
        <v>120877</v>
      </c>
      <c r="U3370">
        <v>16524926</v>
      </c>
      <c r="V3370">
        <v>72.02</v>
      </c>
      <c r="W3370" s="3">
        <f>StockData[[#This Row],[CLOSE]]-StockData[[#This Row],[PREV. CLOSE]]</f>
        <v>-2.25</v>
      </c>
      <c r="X3370" s="2">
        <f>IFERROR((StockData[[#This Row],[CLOSE]]-StockData[[#This Row],[PREV. CLOSE]])/StockData[[#This Row],[PREV. CLOSE]],0)</f>
        <v>-5.2319497732821766E-3</v>
      </c>
      <c r="Y3370" t="str">
        <f>IF(StockData[[#This Row],[Daily Return %]]&gt;0,"Gain",IF(StockData[[#This Row],[Daily Return %]]&lt;0,"Loss","No Change"))</f>
        <v>Loss</v>
      </c>
    </row>
    <row r="3371" spans="1:25" x14ac:dyDescent="0.3">
      <c r="A3371" s="1">
        <v>45775</v>
      </c>
      <c r="B3371" s="1" t="s">
        <v>3421</v>
      </c>
      <c r="C3371" s="1" t="s">
        <v>96</v>
      </c>
      <c r="D3371">
        <f>MONTH(StockData[[#This Row],[DATE]])</f>
        <v>4</v>
      </c>
      <c r="E3371">
        <v>2025</v>
      </c>
      <c r="F3371" t="s">
        <v>97</v>
      </c>
      <c r="G3371" t="str">
        <f>"Q"&amp;ROUNDUP(StockData[[#This Row],[Month Number]]/3,0)</f>
        <v>Q2</v>
      </c>
      <c r="H3371" s="1" t="s">
        <v>3092</v>
      </c>
      <c r="I3371" s="1" t="s">
        <v>3093</v>
      </c>
      <c r="J3371" t="s">
        <v>30</v>
      </c>
      <c r="K3371">
        <v>426.65</v>
      </c>
      <c r="L3371">
        <v>430.5</v>
      </c>
      <c r="M3371">
        <v>424.75</v>
      </c>
      <c r="N3371">
        <v>427.8</v>
      </c>
      <c r="O3371">
        <v>428.75</v>
      </c>
      <c r="P3371">
        <v>428.8</v>
      </c>
      <c r="Q3371">
        <v>428.56</v>
      </c>
      <c r="R3371">
        <v>6287095</v>
      </c>
      <c r="S3371">
        <v>2694427013.8499999</v>
      </c>
      <c r="T3371">
        <v>73016</v>
      </c>
      <c r="U3371">
        <v>3610000</v>
      </c>
      <c r="V3371">
        <v>57.42</v>
      </c>
      <c r="W3371" s="3">
        <f>StockData[[#This Row],[CLOSE]]-StockData[[#This Row],[PREV. CLOSE]]</f>
        <v>1</v>
      </c>
      <c r="X3371" s="2">
        <f>IFERROR((StockData[[#This Row],[CLOSE]]-StockData[[#This Row],[PREV. CLOSE]])/StockData[[#This Row],[PREV. CLOSE]],0)</f>
        <v>2.3375409069658717E-3</v>
      </c>
      <c r="Y3371" t="str">
        <f>IF(StockData[[#This Row],[Daily Return %]]&gt;0,"Gain",IF(StockData[[#This Row],[Daily Return %]]&lt;0,"Loss","No Change"))</f>
        <v>Gain</v>
      </c>
    </row>
    <row r="3372" spans="1:25" x14ac:dyDescent="0.3">
      <c r="A3372" s="1">
        <v>45776</v>
      </c>
      <c r="B3372" s="1" t="s">
        <v>3422</v>
      </c>
      <c r="C3372" s="1" t="s">
        <v>96</v>
      </c>
      <c r="D3372">
        <f>MONTH(StockData[[#This Row],[DATE]])</f>
        <v>4</v>
      </c>
      <c r="E3372">
        <v>2025</v>
      </c>
      <c r="F3372" t="s">
        <v>97</v>
      </c>
      <c r="G3372" t="str">
        <f>"Q"&amp;ROUNDUP(StockData[[#This Row],[Month Number]]/3,0)</f>
        <v>Q2</v>
      </c>
      <c r="H3372" s="1" t="s">
        <v>3092</v>
      </c>
      <c r="I3372" s="1" t="s">
        <v>3093</v>
      </c>
      <c r="J3372" t="s">
        <v>30</v>
      </c>
      <c r="K3372">
        <v>428.9</v>
      </c>
      <c r="L3372">
        <v>429.6</v>
      </c>
      <c r="M3372">
        <v>425</v>
      </c>
      <c r="N3372">
        <v>428.8</v>
      </c>
      <c r="O3372">
        <v>425.35</v>
      </c>
      <c r="P3372">
        <v>426</v>
      </c>
      <c r="Q3372">
        <v>426.31</v>
      </c>
      <c r="R3372">
        <v>11189930</v>
      </c>
      <c r="S3372">
        <v>4770331679.8000002</v>
      </c>
      <c r="T3372">
        <v>228223</v>
      </c>
      <c r="U3372">
        <v>7539064</v>
      </c>
      <c r="V3372">
        <v>67.37</v>
      </c>
      <c r="W3372" s="3">
        <f>StockData[[#This Row],[CLOSE]]-StockData[[#This Row],[PREV. CLOSE]]</f>
        <v>-2.8000000000000114</v>
      </c>
      <c r="X3372" s="2">
        <f>IFERROR((StockData[[#This Row],[CLOSE]]-StockData[[#This Row],[PREV. CLOSE]])/StockData[[#This Row],[PREV. CLOSE]],0)</f>
        <v>-6.5298507462686834E-3</v>
      </c>
      <c r="Y3372" t="str">
        <f>IF(StockData[[#This Row],[Daily Return %]]&gt;0,"Gain",IF(StockData[[#This Row],[Daily Return %]]&lt;0,"Loss","No Change"))</f>
        <v>Loss</v>
      </c>
    </row>
    <row r="3373" spans="1:25" x14ac:dyDescent="0.3">
      <c r="A3373" s="1">
        <v>45777</v>
      </c>
      <c r="B3373" s="1" t="s">
        <v>3423</v>
      </c>
      <c r="C3373" s="1" t="s">
        <v>96</v>
      </c>
      <c r="D3373">
        <f>MONTH(StockData[[#This Row],[DATE]])</f>
        <v>4</v>
      </c>
      <c r="E3373">
        <v>2025</v>
      </c>
      <c r="F3373" t="s">
        <v>97</v>
      </c>
      <c r="G3373" t="str">
        <f>"Q"&amp;ROUNDUP(StockData[[#This Row],[Month Number]]/3,0)</f>
        <v>Q2</v>
      </c>
      <c r="H3373" s="1" t="s">
        <v>3092</v>
      </c>
      <c r="I3373" s="1" t="s">
        <v>3093</v>
      </c>
      <c r="J3373" t="s">
        <v>30</v>
      </c>
      <c r="K3373">
        <v>427.4</v>
      </c>
      <c r="L3373">
        <v>429.3</v>
      </c>
      <c r="M3373">
        <v>422</v>
      </c>
      <c r="N3373">
        <v>426</v>
      </c>
      <c r="O3373">
        <v>425</v>
      </c>
      <c r="P3373">
        <v>425.8</v>
      </c>
      <c r="Q3373">
        <v>426.72</v>
      </c>
      <c r="R3373">
        <v>10026546</v>
      </c>
      <c r="S3373">
        <v>4278552724.8000002</v>
      </c>
      <c r="T3373">
        <v>197832</v>
      </c>
      <c r="U3373">
        <v>6754269</v>
      </c>
      <c r="V3373">
        <v>67.36</v>
      </c>
      <c r="W3373" s="3">
        <f>StockData[[#This Row],[CLOSE]]-StockData[[#This Row],[PREV. CLOSE]]</f>
        <v>-0.19999999999998863</v>
      </c>
      <c r="X3373" s="2">
        <f>IFERROR((StockData[[#This Row],[CLOSE]]-StockData[[#This Row],[PREV. CLOSE]])/StockData[[#This Row],[PREV. CLOSE]],0)</f>
        <v>-4.6948356807509069E-4</v>
      </c>
      <c r="Y3373" t="str">
        <f>IF(StockData[[#This Row],[Daily Return %]]&gt;0,"Gain",IF(StockData[[#This Row],[Daily Return %]]&lt;0,"Loss","No Change"))</f>
        <v>Loss</v>
      </c>
    </row>
    <row r="3374" spans="1:25" x14ac:dyDescent="0.3">
      <c r="A3374" s="1">
        <v>45779</v>
      </c>
      <c r="B3374" s="1" t="s">
        <v>3424</v>
      </c>
      <c r="C3374" s="1" t="s">
        <v>119</v>
      </c>
      <c r="D3374">
        <f>MONTH(StockData[[#This Row],[DATE]])</f>
        <v>5</v>
      </c>
      <c r="E3374">
        <v>2025</v>
      </c>
      <c r="F3374" t="s">
        <v>97</v>
      </c>
      <c r="G3374" t="str">
        <f>"Q"&amp;ROUNDUP(StockData[[#This Row],[Month Number]]/3,0)</f>
        <v>Q2</v>
      </c>
      <c r="H3374" s="1" t="s">
        <v>3092</v>
      </c>
      <c r="I3374" s="1" t="s">
        <v>3093</v>
      </c>
      <c r="J3374" t="s">
        <v>30</v>
      </c>
      <c r="K3374">
        <v>424.1</v>
      </c>
      <c r="L3374">
        <v>431.5</v>
      </c>
      <c r="M3374">
        <v>424.1</v>
      </c>
      <c r="N3374">
        <v>425.8</v>
      </c>
      <c r="O3374">
        <v>429.3</v>
      </c>
      <c r="P3374">
        <v>430.25</v>
      </c>
      <c r="Q3374">
        <v>428.82</v>
      </c>
      <c r="R3374">
        <v>12769461</v>
      </c>
      <c r="S3374">
        <v>5475858517.6499996</v>
      </c>
      <c r="T3374">
        <v>115137</v>
      </c>
      <c r="U3374">
        <v>9200332</v>
      </c>
      <c r="V3374">
        <v>72.05</v>
      </c>
      <c r="W3374" s="3">
        <f>StockData[[#This Row],[CLOSE]]-StockData[[#This Row],[PREV. CLOSE]]</f>
        <v>4.4499999999999886</v>
      </c>
      <c r="X3374" s="2">
        <f>IFERROR((StockData[[#This Row],[CLOSE]]-StockData[[#This Row],[PREV. CLOSE]])/StockData[[#This Row],[PREV. CLOSE]],0)</f>
        <v>1.0450915922968504E-2</v>
      </c>
      <c r="Y3374" t="str">
        <f>IF(StockData[[#This Row],[Daily Return %]]&gt;0,"Gain",IF(StockData[[#This Row],[Daily Return %]]&lt;0,"Loss","No Change"))</f>
        <v>Gain</v>
      </c>
    </row>
    <row r="3375" spans="1:25" x14ac:dyDescent="0.3">
      <c r="A3375" s="1">
        <v>45782</v>
      </c>
      <c r="B3375" s="1" t="s">
        <v>3425</v>
      </c>
      <c r="C3375" s="1" t="s">
        <v>119</v>
      </c>
      <c r="D3375">
        <f>MONTH(StockData[[#This Row],[DATE]])</f>
        <v>5</v>
      </c>
      <c r="E3375">
        <v>2025</v>
      </c>
      <c r="F3375" t="s">
        <v>97</v>
      </c>
      <c r="G3375" t="str">
        <f>"Q"&amp;ROUNDUP(StockData[[#This Row],[Month Number]]/3,0)</f>
        <v>Q2</v>
      </c>
      <c r="H3375" s="1" t="s">
        <v>3092</v>
      </c>
      <c r="I3375" s="1" t="s">
        <v>3093</v>
      </c>
      <c r="J3375" t="s">
        <v>30</v>
      </c>
      <c r="K3375">
        <v>430.25</v>
      </c>
      <c r="L3375">
        <v>438.5</v>
      </c>
      <c r="M3375">
        <v>429.35</v>
      </c>
      <c r="N3375">
        <v>430.25</v>
      </c>
      <c r="O3375">
        <v>437.5</v>
      </c>
      <c r="P3375">
        <v>436.95</v>
      </c>
      <c r="Q3375">
        <v>436.11</v>
      </c>
      <c r="R3375">
        <v>11525305</v>
      </c>
      <c r="S3375">
        <v>5026339793.8000002</v>
      </c>
      <c r="T3375">
        <v>117066</v>
      </c>
      <c r="U3375">
        <v>7823299</v>
      </c>
      <c r="V3375">
        <v>67.88</v>
      </c>
      <c r="W3375" s="3">
        <f>StockData[[#This Row],[CLOSE]]-StockData[[#This Row],[PREV. CLOSE]]</f>
        <v>6.6999999999999886</v>
      </c>
      <c r="X3375" s="2">
        <f>IFERROR((StockData[[#This Row],[CLOSE]]-StockData[[#This Row],[PREV. CLOSE]])/StockData[[#This Row],[PREV. CLOSE]],0)</f>
        <v>1.5572341661824494E-2</v>
      </c>
      <c r="Y3375" t="str">
        <f>IF(StockData[[#This Row],[Daily Return %]]&gt;0,"Gain",IF(StockData[[#This Row],[Daily Return %]]&lt;0,"Loss","No Change"))</f>
        <v>Gain</v>
      </c>
    </row>
    <row r="3376" spans="1:25" x14ac:dyDescent="0.3">
      <c r="A3376" s="1">
        <v>45783</v>
      </c>
      <c r="B3376" s="1" t="s">
        <v>3426</v>
      </c>
      <c r="C3376" s="1" t="s">
        <v>119</v>
      </c>
      <c r="D3376">
        <f>MONTH(StockData[[#This Row],[DATE]])</f>
        <v>5</v>
      </c>
      <c r="E3376">
        <v>2025</v>
      </c>
      <c r="F3376" t="s">
        <v>97</v>
      </c>
      <c r="G3376" t="str">
        <f>"Q"&amp;ROUNDUP(StockData[[#This Row],[Month Number]]/3,0)</f>
        <v>Q2</v>
      </c>
      <c r="H3376" s="1" t="s">
        <v>3092</v>
      </c>
      <c r="I3376" s="1" t="s">
        <v>3093</v>
      </c>
      <c r="J3376" t="s">
        <v>30</v>
      </c>
      <c r="K3376">
        <v>437.5</v>
      </c>
      <c r="L3376">
        <v>439.65</v>
      </c>
      <c r="M3376">
        <v>433</v>
      </c>
      <c r="N3376">
        <v>436.95</v>
      </c>
      <c r="O3376">
        <v>433.2</v>
      </c>
      <c r="P3376">
        <v>435.55</v>
      </c>
      <c r="Q3376">
        <v>436.24</v>
      </c>
      <c r="R3376">
        <v>15026568</v>
      </c>
      <c r="S3376">
        <v>6555176631.8999996</v>
      </c>
      <c r="T3376">
        <v>133609</v>
      </c>
      <c r="U3376">
        <v>11524996</v>
      </c>
      <c r="V3376">
        <v>76.7</v>
      </c>
      <c r="W3376" s="3">
        <f>StockData[[#This Row],[CLOSE]]-StockData[[#This Row],[PREV. CLOSE]]</f>
        <v>-1.3999999999999773</v>
      </c>
      <c r="X3376" s="2">
        <f>IFERROR((StockData[[#This Row],[CLOSE]]-StockData[[#This Row],[PREV. CLOSE]])/StockData[[#This Row],[PREV. CLOSE]],0)</f>
        <v>-3.2040279208146866E-3</v>
      </c>
      <c r="Y3376" t="str">
        <f>IF(StockData[[#This Row],[Daily Return %]]&gt;0,"Gain",IF(StockData[[#This Row],[Daily Return %]]&lt;0,"Loss","No Change"))</f>
        <v>Loss</v>
      </c>
    </row>
    <row r="3377" spans="1:25" x14ac:dyDescent="0.3">
      <c r="A3377" s="1">
        <v>45784</v>
      </c>
      <c r="B3377" s="1" t="s">
        <v>3427</v>
      </c>
      <c r="C3377" s="1" t="s">
        <v>119</v>
      </c>
      <c r="D3377">
        <f>MONTH(StockData[[#This Row],[DATE]])</f>
        <v>5</v>
      </c>
      <c r="E3377">
        <v>2025</v>
      </c>
      <c r="F3377" t="s">
        <v>97</v>
      </c>
      <c r="G3377" t="str">
        <f>"Q"&amp;ROUNDUP(StockData[[#This Row],[Month Number]]/3,0)</f>
        <v>Q2</v>
      </c>
      <c r="H3377" s="1" t="s">
        <v>3092</v>
      </c>
      <c r="I3377" s="1" t="s">
        <v>3093</v>
      </c>
      <c r="J3377" t="s">
        <v>30</v>
      </c>
      <c r="K3377">
        <v>433.4</v>
      </c>
      <c r="L3377">
        <v>435</v>
      </c>
      <c r="M3377">
        <v>429.7</v>
      </c>
      <c r="N3377">
        <v>435.55</v>
      </c>
      <c r="O3377">
        <v>430.15</v>
      </c>
      <c r="P3377">
        <v>431.15</v>
      </c>
      <c r="Q3377">
        <v>431.77</v>
      </c>
      <c r="R3377">
        <v>9710361</v>
      </c>
      <c r="S3377">
        <v>4192656819.5999999</v>
      </c>
      <c r="T3377">
        <v>148037</v>
      </c>
      <c r="U3377">
        <v>6427443</v>
      </c>
      <c r="V3377">
        <v>66.19</v>
      </c>
      <c r="W3377" s="3">
        <f>StockData[[#This Row],[CLOSE]]-StockData[[#This Row],[PREV. CLOSE]]</f>
        <v>-4.4000000000000341</v>
      </c>
      <c r="X3377" s="2">
        <f>IFERROR((StockData[[#This Row],[CLOSE]]-StockData[[#This Row],[PREV. CLOSE]])/StockData[[#This Row],[PREV. CLOSE]],0)</f>
        <v>-1.010216967053159E-2</v>
      </c>
      <c r="Y3377" t="str">
        <f>IF(StockData[[#This Row],[Daily Return %]]&gt;0,"Gain",IF(StockData[[#This Row],[Daily Return %]]&lt;0,"Loss","No Change"))</f>
        <v>Loss</v>
      </c>
    </row>
    <row r="3378" spans="1:25" x14ac:dyDescent="0.3">
      <c r="A3378" s="1">
        <v>45785</v>
      </c>
      <c r="B3378" s="1" t="s">
        <v>3428</v>
      </c>
      <c r="C3378" s="1" t="s">
        <v>119</v>
      </c>
      <c r="D3378">
        <f>MONTH(StockData[[#This Row],[DATE]])</f>
        <v>5</v>
      </c>
      <c r="E3378">
        <v>2025</v>
      </c>
      <c r="F3378" t="s">
        <v>97</v>
      </c>
      <c r="G3378" t="str">
        <f>"Q"&amp;ROUNDUP(StockData[[#This Row],[Month Number]]/3,0)</f>
        <v>Q2</v>
      </c>
      <c r="H3378" s="1" t="s">
        <v>3092</v>
      </c>
      <c r="I3378" s="1" t="s">
        <v>3093</v>
      </c>
      <c r="J3378" t="s">
        <v>30</v>
      </c>
      <c r="K3378">
        <v>429</v>
      </c>
      <c r="L3378">
        <v>431.5</v>
      </c>
      <c r="M3378">
        <v>423.55</v>
      </c>
      <c r="N3378">
        <v>431.15</v>
      </c>
      <c r="O3378">
        <v>429.4</v>
      </c>
      <c r="P3378">
        <v>430.6</v>
      </c>
      <c r="Q3378">
        <v>428.99</v>
      </c>
      <c r="R3378">
        <v>19937960</v>
      </c>
      <c r="S3378">
        <v>8553117657.75</v>
      </c>
      <c r="T3378">
        <v>173524</v>
      </c>
      <c r="U3378">
        <v>12197943</v>
      </c>
      <c r="V3378">
        <v>61.18</v>
      </c>
      <c r="W3378" s="3">
        <f>StockData[[#This Row],[CLOSE]]-StockData[[#This Row],[PREV. CLOSE]]</f>
        <v>-0.54999999999995453</v>
      </c>
      <c r="X3378" s="2">
        <f>IFERROR((StockData[[#This Row],[CLOSE]]-StockData[[#This Row],[PREV. CLOSE]])/StockData[[#This Row],[PREV. CLOSE]],0)</f>
        <v>-1.2756581236227638E-3</v>
      </c>
      <c r="Y3378" t="str">
        <f>IF(StockData[[#This Row],[Daily Return %]]&gt;0,"Gain",IF(StockData[[#This Row],[Daily Return %]]&lt;0,"Loss","No Change"))</f>
        <v>Loss</v>
      </c>
    </row>
    <row r="3379" spans="1:25" x14ac:dyDescent="0.3">
      <c r="A3379" s="1">
        <v>45786</v>
      </c>
      <c r="B3379" s="1" t="s">
        <v>3429</v>
      </c>
      <c r="C3379" s="1" t="s">
        <v>119</v>
      </c>
      <c r="D3379">
        <f>MONTH(StockData[[#This Row],[DATE]])</f>
        <v>5</v>
      </c>
      <c r="E3379">
        <v>2025</v>
      </c>
      <c r="F3379" t="s">
        <v>97</v>
      </c>
      <c r="G3379" t="str">
        <f>"Q"&amp;ROUNDUP(StockData[[#This Row],[Month Number]]/3,0)</f>
        <v>Q2</v>
      </c>
      <c r="H3379" s="1" t="s">
        <v>3092</v>
      </c>
      <c r="I3379" s="1" t="s">
        <v>3093</v>
      </c>
      <c r="J3379" t="s">
        <v>30</v>
      </c>
      <c r="K3379">
        <v>425.95</v>
      </c>
      <c r="L3379">
        <v>429.15</v>
      </c>
      <c r="M3379">
        <v>423</v>
      </c>
      <c r="N3379">
        <v>430.6</v>
      </c>
      <c r="O3379">
        <v>424</v>
      </c>
      <c r="P3379">
        <v>423.55</v>
      </c>
      <c r="Q3379">
        <v>425.58</v>
      </c>
      <c r="R3379">
        <v>8226512</v>
      </c>
      <c r="S3379">
        <v>3501026096.6500001</v>
      </c>
      <c r="T3379">
        <v>134382</v>
      </c>
      <c r="U3379">
        <v>5824958</v>
      </c>
      <c r="V3379">
        <v>70.81</v>
      </c>
      <c r="W3379" s="3">
        <f>StockData[[#This Row],[CLOSE]]-StockData[[#This Row],[PREV. CLOSE]]</f>
        <v>-7.0500000000000114</v>
      </c>
      <c r="X3379" s="2">
        <f>IFERROR((StockData[[#This Row],[CLOSE]]-StockData[[#This Row],[PREV. CLOSE]])/StockData[[#This Row],[PREV. CLOSE]],0)</f>
        <v>-1.6372503483511405E-2</v>
      </c>
      <c r="Y3379" t="str">
        <f>IF(StockData[[#This Row],[Daily Return %]]&gt;0,"Gain",IF(StockData[[#This Row],[Daily Return %]]&lt;0,"Loss","No Change"))</f>
        <v>Loss</v>
      </c>
    </row>
    <row r="3380" spans="1:25" x14ac:dyDescent="0.3">
      <c r="A3380" s="1">
        <v>45789</v>
      </c>
      <c r="B3380" s="1" t="s">
        <v>3430</v>
      </c>
      <c r="C3380" s="1" t="s">
        <v>119</v>
      </c>
      <c r="D3380">
        <f>MONTH(StockData[[#This Row],[DATE]])</f>
        <v>5</v>
      </c>
      <c r="E3380">
        <v>2025</v>
      </c>
      <c r="F3380" t="s">
        <v>97</v>
      </c>
      <c r="G3380" t="str">
        <f>"Q"&amp;ROUNDUP(StockData[[#This Row],[Month Number]]/3,0)</f>
        <v>Q2</v>
      </c>
      <c r="H3380" s="1" t="s">
        <v>3092</v>
      </c>
      <c r="I3380" s="1" t="s">
        <v>3093</v>
      </c>
      <c r="J3380" t="s">
        <v>30</v>
      </c>
      <c r="K3380">
        <v>429.5</v>
      </c>
      <c r="L3380">
        <v>436.2</v>
      </c>
      <c r="M3380">
        <v>428.15</v>
      </c>
      <c r="N3380">
        <v>423.55</v>
      </c>
      <c r="O3380">
        <v>435.1</v>
      </c>
      <c r="P3380">
        <v>435.5</v>
      </c>
      <c r="Q3380">
        <v>433.63</v>
      </c>
      <c r="R3380">
        <v>8031891</v>
      </c>
      <c r="S3380">
        <v>3482863921.6500001</v>
      </c>
      <c r="T3380">
        <v>78145</v>
      </c>
      <c r="U3380">
        <v>5115462</v>
      </c>
      <c r="V3380">
        <v>63.69</v>
      </c>
      <c r="W3380" s="3">
        <f>StockData[[#This Row],[CLOSE]]-StockData[[#This Row],[PREV. CLOSE]]</f>
        <v>11.949999999999989</v>
      </c>
      <c r="X3380" s="2">
        <f>IFERROR((StockData[[#This Row],[CLOSE]]-StockData[[#This Row],[PREV. CLOSE]])/StockData[[#This Row],[PREV. CLOSE]],0)</f>
        <v>2.8213906268445256E-2</v>
      </c>
      <c r="Y3380" t="str">
        <f>IF(StockData[[#This Row],[Daily Return %]]&gt;0,"Gain",IF(StockData[[#This Row],[Daily Return %]]&lt;0,"Loss","No Change"))</f>
        <v>Gain</v>
      </c>
    </row>
    <row r="3381" spans="1:25" x14ac:dyDescent="0.3">
      <c r="A3381" s="1">
        <v>45790</v>
      </c>
      <c r="B3381" s="1" t="s">
        <v>3431</v>
      </c>
      <c r="C3381" s="1" t="s">
        <v>119</v>
      </c>
      <c r="D3381">
        <f>MONTH(StockData[[#This Row],[DATE]])</f>
        <v>5</v>
      </c>
      <c r="E3381">
        <v>2025</v>
      </c>
      <c r="F3381" t="s">
        <v>97</v>
      </c>
      <c r="G3381" t="str">
        <f>"Q"&amp;ROUNDUP(StockData[[#This Row],[Month Number]]/3,0)</f>
        <v>Q2</v>
      </c>
      <c r="H3381" s="1" t="s">
        <v>3092</v>
      </c>
      <c r="I3381" s="1" t="s">
        <v>3093</v>
      </c>
      <c r="J3381" t="s">
        <v>30</v>
      </c>
      <c r="K3381">
        <v>434.9</v>
      </c>
      <c r="L3381">
        <v>437.95</v>
      </c>
      <c r="M3381">
        <v>425.35</v>
      </c>
      <c r="N3381">
        <v>435.5</v>
      </c>
      <c r="O3381">
        <v>427.9</v>
      </c>
      <c r="P3381">
        <v>427.9</v>
      </c>
      <c r="Q3381">
        <v>429.47</v>
      </c>
      <c r="R3381">
        <v>14976369</v>
      </c>
      <c r="S3381">
        <v>6431940112.4499998</v>
      </c>
      <c r="T3381">
        <v>153294</v>
      </c>
      <c r="U3381">
        <v>7642356</v>
      </c>
      <c r="V3381">
        <v>51.03</v>
      </c>
      <c r="W3381" s="3">
        <f>StockData[[#This Row],[CLOSE]]-StockData[[#This Row],[PREV. CLOSE]]</f>
        <v>-7.6000000000000227</v>
      </c>
      <c r="X3381" s="2">
        <f>IFERROR((StockData[[#This Row],[CLOSE]]-StockData[[#This Row],[PREV. CLOSE]])/StockData[[#This Row],[PREV. CLOSE]],0)</f>
        <v>-1.7451205510907057E-2</v>
      </c>
      <c r="Y3381" t="str">
        <f>IF(StockData[[#This Row],[Daily Return %]]&gt;0,"Gain",IF(StockData[[#This Row],[Daily Return %]]&lt;0,"Loss","No Change"))</f>
        <v>Loss</v>
      </c>
    </row>
    <row r="3382" spans="1:25" x14ac:dyDescent="0.3">
      <c r="A3382" s="1">
        <v>45791</v>
      </c>
      <c r="B3382" s="1" t="s">
        <v>3432</v>
      </c>
      <c r="C3382" s="1" t="s">
        <v>119</v>
      </c>
      <c r="D3382">
        <f>MONTH(StockData[[#This Row],[DATE]])</f>
        <v>5</v>
      </c>
      <c r="E3382">
        <v>2025</v>
      </c>
      <c r="F3382" t="s">
        <v>97</v>
      </c>
      <c r="G3382" t="str">
        <f>"Q"&amp;ROUNDUP(StockData[[#This Row],[Month Number]]/3,0)</f>
        <v>Q2</v>
      </c>
      <c r="H3382" s="1" t="s">
        <v>3092</v>
      </c>
      <c r="I3382" s="1" t="s">
        <v>3093</v>
      </c>
      <c r="J3382" t="s">
        <v>30</v>
      </c>
      <c r="K3382">
        <v>427.1</v>
      </c>
      <c r="L3382">
        <v>431.85</v>
      </c>
      <c r="M3382">
        <v>425.9</v>
      </c>
      <c r="N3382">
        <v>427.9</v>
      </c>
      <c r="O3382">
        <v>429.05</v>
      </c>
      <c r="P3382">
        <v>429.1</v>
      </c>
      <c r="Q3382">
        <v>428.65</v>
      </c>
      <c r="R3382">
        <v>9557309</v>
      </c>
      <c r="S3382">
        <v>4096782375.4499998</v>
      </c>
      <c r="T3382">
        <v>96326</v>
      </c>
      <c r="U3382">
        <v>6464062</v>
      </c>
      <c r="V3382">
        <v>67.63</v>
      </c>
      <c r="W3382" s="3">
        <f>StockData[[#This Row],[CLOSE]]-StockData[[#This Row],[PREV. CLOSE]]</f>
        <v>1.2000000000000455</v>
      </c>
      <c r="X3382" s="2">
        <f>IFERROR((StockData[[#This Row],[CLOSE]]-StockData[[#This Row],[PREV. CLOSE]])/StockData[[#This Row],[PREV. CLOSE]],0)</f>
        <v>2.8043935498949417E-3</v>
      </c>
      <c r="Y3382" t="str">
        <f>IF(StockData[[#This Row],[Daily Return %]]&gt;0,"Gain",IF(StockData[[#This Row],[Daily Return %]]&lt;0,"Loss","No Change"))</f>
        <v>Gain</v>
      </c>
    </row>
    <row r="3383" spans="1:25" x14ac:dyDescent="0.3">
      <c r="A3383" s="1">
        <v>45792</v>
      </c>
      <c r="B3383" s="1" t="s">
        <v>3433</v>
      </c>
      <c r="C3383" s="1" t="s">
        <v>119</v>
      </c>
      <c r="D3383">
        <f>MONTH(StockData[[#This Row],[DATE]])</f>
        <v>5</v>
      </c>
      <c r="E3383">
        <v>2025</v>
      </c>
      <c r="F3383" t="s">
        <v>97</v>
      </c>
      <c r="G3383" t="str">
        <f>"Q"&amp;ROUNDUP(StockData[[#This Row],[Month Number]]/3,0)</f>
        <v>Q2</v>
      </c>
      <c r="H3383" s="1" t="s">
        <v>3092</v>
      </c>
      <c r="I3383" s="1" t="s">
        <v>3093</v>
      </c>
      <c r="J3383" t="s">
        <v>30</v>
      </c>
      <c r="K3383">
        <v>429.1</v>
      </c>
      <c r="L3383">
        <v>435.4</v>
      </c>
      <c r="M3383">
        <v>426</v>
      </c>
      <c r="N3383">
        <v>429.1</v>
      </c>
      <c r="O3383">
        <v>432</v>
      </c>
      <c r="P3383">
        <v>432.65</v>
      </c>
      <c r="Q3383">
        <v>431.14</v>
      </c>
      <c r="R3383">
        <v>24263510</v>
      </c>
      <c r="S3383">
        <v>10460938250.1</v>
      </c>
      <c r="T3383">
        <v>173965</v>
      </c>
      <c r="U3383">
        <v>13367091</v>
      </c>
      <c r="V3383">
        <v>55.09</v>
      </c>
      <c r="W3383" s="3">
        <f>StockData[[#This Row],[CLOSE]]-StockData[[#This Row],[PREV. CLOSE]]</f>
        <v>3.5499999999999545</v>
      </c>
      <c r="X3383" s="2">
        <f>IFERROR((StockData[[#This Row],[CLOSE]]-StockData[[#This Row],[PREV. CLOSE]])/StockData[[#This Row],[PREV. CLOSE]],0)</f>
        <v>8.2731298065717874E-3</v>
      </c>
      <c r="Y3383" t="str">
        <f>IF(StockData[[#This Row],[Daily Return %]]&gt;0,"Gain",IF(StockData[[#This Row],[Daily Return %]]&lt;0,"Loss","No Change"))</f>
        <v>Gain</v>
      </c>
    </row>
    <row r="3384" spans="1:25" x14ac:dyDescent="0.3">
      <c r="A3384" s="1">
        <v>45793</v>
      </c>
      <c r="B3384" s="1" t="s">
        <v>3434</v>
      </c>
      <c r="C3384" s="1" t="s">
        <v>119</v>
      </c>
      <c r="D3384">
        <f>MONTH(StockData[[#This Row],[DATE]])</f>
        <v>5</v>
      </c>
      <c r="E3384">
        <v>2025</v>
      </c>
      <c r="F3384" t="s">
        <v>97</v>
      </c>
      <c r="G3384" t="str">
        <f>"Q"&amp;ROUNDUP(StockData[[#This Row],[Month Number]]/3,0)</f>
        <v>Q2</v>
      </c>
      <c r="H3384" s="1" t="s">
        <v>3092</v>
      </c>
      <c r="I3384" s="1" t="s">
        <v>3093</v>
      </c>
      <c r="J3384" t="s">
        <v>30</v>
      </c>
      <c r="K3384">
        <v>434.9</v>
      </c>
      <c r="L3384">
        <v>436.2</v>
      </c>
      <c r="M3384">
        <v>432.1</v>
      </c>
      <c r="N3384">
        <v>432.65</v>
      </c>
      <c r="O3384">
        <v>435.6</v>
      </c>
      <c r="P3384">
        <v>435.7</v>
      </c>
      <c r="Q3384">
        <v>434.74</v>
      </c>
      <c r="R3384">
        <v>16402035</v>
      </c>
      <c r="S3384">
        <v>7130684218.5500002</v>
      </c>
      <c r="T3384">
        <v>105849</v>
      </c>
      <c r="U3384">
        <v>12342349</v>
      </c>
      <c r="V3384">
        <v>75.25</v>
      </c>
      <c r="W3384" s="3">
        <f>StockData[[#This Row],[CLOSE]]-StockData[[#This Row],[PREV. CLOSE]]</f>
        <v>3.0500000000000114</v>
      </c>
      <c r="X3384" s="2">
        <f>IFERROR((StockData[[#This Row],[CLOSE]]-StockData[[#This Row],[PREV. CLOSE]])/StockData[[#This Row],[PREV. CLOSE]],0)</f>
        <v>7.0495781809777223E-3</v>
      </c>
      <c r="Y3384" t="str">
        <f>IF(StockData[[#This Row],[Daily Return %]]&gt;0,"Gain",IF(StockData[[#This Row],[Daily Return %]]&lt;0,"Loss","No Change"))</f>
        <v>Gain</v>
      </c>
    </row>
    <row r="3385" spans="1:25" x14ac:dyDescent="0.3">
      <c r="A3385" s="1">
        <v>45796</v>
      </c>
      <c r="B3385" s="1" t="s">
        <v>3435</v>
      </c>
      <c r="C3385" s="1" t="s">
        <v>119</v>
      </c>
      <c r="D3385">
        <f>MONTH(StockData[[#This Row],[DATE]])</f>
        <v>5</v>
      </c>
      <c r="E3385">
        <v>2025</v>
      </c>
      <c r="F3385" t="s">
        <v>97</v>
      </c>
      <c r="G3385" t="str">
        <f>"Q"&amp;ROUNDUP(StockData[[#This Row],[Month Number]]/3,0)</f>
        <v>Q2</v>
      </c>
      <c r="H3385" s="1" t="s">
        <v>3092</v>
      </c>
      <c r="I3385" s="1" t="s">
        <v>3093</v>
      </c>
      <c r="J3385" t="s">
        <v>30</v>
      </c>
      <c r="K3385">
        <v>435</v>
      </c>
      <c r="L3385">
        <v>438.5</v>
      </c>
      <c r="M3385">
        <v>432.65</v>
      </c>
      <c r="N3385">
        <v>435.7</v>
      </c>
      <c r="O3385">
        <v>436.1</v>
      </c>
      <c r="P3385">
        <v>435.35</v>
      </c>
      <c r="Q3385">
        <v>435</v>
      </c>
      <c r="R3385">
        <v>7543854</v>
      </c>
      <c r="S3385">
        <v>3281549026.5999999</v>
      </c>
      <c r="T3385">
        <v>104429</v>
      </c>
      <c r="U3385">
        <v>4652199</v>
      </c>
      <c r="V3385">
        <v>61.67</v>
      </c>
      <c r="W3385" s="3">
        <f>StockData[[#This Row],[CLOSE]]-StockData[[#This Row],[PREV. CLOSE]]</f>
        <v>-0.34999999999996589</v>
      </c>
      <c r="X3385" s="2">
        <f>IFERROR((StockData[[#This Row],[CLOSE]]-StockData[[#This Row],[PREV. CLOSE]])/StockData[[#This Row],[PREV. CLOSE]],0)</f>
        <v>-8.0330502639422972E-4</v>
      </c>
      <c r="Y3385" t="str">
        <f>IF(StockData[[#This Row],[Daily Return %]]&gt;0,"Gain",IF(StockData[[#This Row],[Daily Return %]]&lt;0,"Loss","No Change"))</f>
        <v>Loss</v>
      </c>
    </row>
    <row r="3386" spans="1:25" x14ac:dyDescent="0.3">
      <c r="A3386" s="1">
        <v>45797</v>
      </c>
      <c r="B3386" s="1" t="s">
        <v>3436</v>
      </c>
      <c r="C3386" s="1" t="s">
        <v>119</v>
      </c>
      <c r="D3386">
        <f>MONTH(StockData[[#This Row],[DATE]])</f>
        <v>5</v>
      </c>
      <c r="E3386">
        <v>2025</v>
      </c>
      <c r="F3386" t="s">
        <v>97</v>
      </c>
      <c r="G3386" t="str">
        <f>"Q"&amp;ROUNDUP(StockData[[#This Row],[Month Number]]/3,0)</f>
        <v>Q2</v>
      </c>
      <c r="H3386" s="1" t="s">
        <v>3092</v>
      </c>
      <c r="I3386" s="1" t="s">
        <v>3093</v>
      </c>
      <c r="J3386" t="s">
        <v>30</v>
      </c>
      <c r="K3386">
        <v>437</v>
      </c>
      <c r="L3386">
        <v>440.8</v>
      </c>
      <c r="M3386">
        <v>432.9</v>
      </c>
      <c r="N3386">
        <v>435.35</v>
      </c>
      <c r="O3386">
        <v>435.4</v>
      </c>
      <c r="P3386">
        <v>434.9</v>
      </c>
      <c r="Q3386">
        <v>436.58</v>
      </c>
      <c r="R3386">
        <v>9868414</v>
      </c>
      <c r="S3386">
        <v>4308392163.3999996</v>
      </c>
      <c r="T3386">
        <v>103234</v>
      </c>
      <c r="U3386">
        <v>5067871</v>
      </c>
      <c r="V3386">
        <v>51.35</v>
      </c>
      <c r="W3386" s="3">
        <f>StockData[[#This Row],[CLOSE]]-StockData[[#This Row],[PREV. CLOSE]]</f>
        <v>-0.45000000000004547</v>
      </c>
      <c r="X3386" s="2">
        <f>IFERROR((StockData[[#This Row],[CLOSE]]-StockData[[#This Row],[PREV. CLOSE]])/StockData[[#This Row],[PREV. CLOSE]],0)</f>
        <v>-1.033651085333744E-3</v>
      </c>
      <c r="Y3386" t="str">
        <f>IF(StockData[[#This Row],[Daily Return %]]&gt;0,"Gain",IF(StockData[[#This Row],[Daily Return %]]&lt;0,"Loss","No Change"))</f>
        <v>Loss</v>
      </c>
    </row>
    <row r="3387" spans="1:25" x14ac:dyDescent="0.3">
      <c r="A3387" s="1">
        <v>45798</v>
      </c>
      <c r="B3387" s="1" t="s">
        <v>3437</v>
      </c>
      <c r="C3387" s="1" t="s">
        <v>119</v>
      </c>
      <c r="D3387">
        <f>MONTH(StockData[[#This Row],[DATE]])</f>
        <v>5</v>
      </c>
      <c r="E3387">
        <v>2025</v>
      </c>
      <c r="F3387" t="s">
        <v>97</v>
      </c>
      <c r="G3387" t="str">
        <f>"Q"&amp;ROUNDUP(StockData[[#This Row],[Month Number]]/3,0)</f>
        <v>Q2</v>
      </c>
      <c r="H3387" s="1" t="s">
        <v>3092</v>
      </c>
      <c r="I3387" s="1" t="s">
        <v>3093</v>
      </c>
      <c r="J3387" t="s">
        <v>30</v>
      </c>
      <c r="K3387">
        <v>436.6</v>
      </c>
      <c r="L3387">
        <v>438.2</v>
      </c>
      <c r="M3387">
        <v>432</v>
      </c>
      <c r="N3387">
        <v>434.9</v>
      </c>
      <c r="O3387">
        <v>432.4</v>
      </c>
      <c r="P3387">
        <v>433</v>
      </c>
      <c r="Q3387">
        <v>435.04</v>
      </c>
      <c r="R3387">
        <v>5776672</v>
      </c>
      <c r="S3387">
        <v>2513103067.75</v>
      </c>
      <c r="T3387">
        <v>64175</v>
      </c>
      <c r="U3387">
        <v>3274563</v>
      </c>
      <c r="V3387">
        <v>56.69</v>
      </c>
      <c r="W3387" s="3">
        <f>StockData[[#This Row],[CLOSE]]-StockData[[#This Row],[PREV. CLOSE]]</f>
        <v>-1.8999999999999773</v>
      </c>
      <c r="X3387" s="2">
        <f>IFERROR((StockData[[#This Row],[CLOSE]]-StockData[[#This Row],[PREV. CLOSE]])/StockData[[#This Row],[PREV. CLOSE]],0)</f>
        <v>-4.3688204184869567E-3</v>
      </c>
      <c r="Y3387" t="str">
        <f>IF(StockData[[#This Row],[Daily Return %]]&gt;0,"Gain",IF(StockData[[#This Row],[Daily Return %]]&lt;0,"Loss","No Change"))</f>
        <v>Loss</v>
      </c>
    </row>
    <row r="3388" spans="1:25" x14ac:dyDescent="0.3">
      <c r="A3388" s="1">
        <v>45799</v>
      </c>
      <c r="B3388" s="1" t="s">
        <v>3438</v>
      </c>
      <c r="C3388" s="1" t="s">
        <v>119</v>
      </c>
      <c r="D3388">
        <f>MONTH(StockData[[#This Row],[DATE]])</f>
        <v>5</v>
      </c>
      <c r="E3388">
        <v>2025</v>
      </c>
      <c r="F3388" t="s">
        <v>97</v>
      </c>
      <c r="G3388" t="str">
        <f>"Q"&amp;ROUNDUP(StockData[[#This Row],[Month Number]]/3,0)</f>
        <v>Q2</v>
      </c>
      <c r="H3388" s="1" t="s">
        <v>3092</v>
      </c>
      <c r="I3388" s="1" t="s">
        <v>3093</v>
      </c>
      <c r="J3388" t="s">
        <v>30</v>
      </c>
      <c r="K3388">
        <v>433</v>
      </c>
      <c r="L3388">
        <v>433</v>
      </c>
      <c r="M3388">
        <v>422.9</v>
      </c>
      <c r="N3388">
        <v>433</v>
      </c>
      <c r="O3388">
        <v>425.5</v>
      </c>
      <c r="P3388">
        <v>426.1</v>
      </c>
      <c r="Q3388">
        <v>425.53</v>
      </c>
      <c r="R3388">
        <v>19451749</v>
      </c>
      <c r="S3388">
        <v>8277312766.3999996</v>
      </c>
      <c r="T3388">
        <v>172555</v>
      </c>
      <c r="U3388">
        <v>11945737</v>
      </c>
      <c r="V3388">
        <v>61.41</v>
      </c>
      <c r="W3388" s="3">
        <f>StockData[[#This Row],[CLOSE]]-StockData[[#This Row],[PREV. CLOSE]]</f>
        <v>-6.8999999999999773</v>
      </c>
      <c r="X3388" s="2">
        <f>IFERROR((StockData[[#This Row],[CLOSE]]-StockData[[#This Row],[PREV. CLOSE]])/StockData[[#This Row],[PREV. CLOSE]],0)</f>
        <v>-1.5935334872979164E-2</v>
      </c>
      <c r="Y3388" t="str">
        <f>IF(StockData[[#This Row],[Daily Return %]]&gt;0,"Gain",IF(StockData[[#This Row],[Daily Return %]]&lt;0,"Loss","No Change"))</f>
        <v>Loss</v>
      </c>
    </row>
    <row r="3389" spans="1:25" x14ac:dyDescent="0.3">
      <c r="A3389" s="1">
        <v>45800</v>
      </c>
      <c r="B3389" s="1" t="s">
        <v>3439</v>
      </c>
      <c r="C3389" s="1" t="s">
        <v>119</v>
      </c>
      <c r="D3389">
        <f>MONTH(StockData[[#This Row],[DATE]])</f>
        <v>5</v>
      </c>
      <c r="E3389">
        <v>2025</v>
      </c>
      <c r="F3389" t="s">
        <v>97</v>
      </c>
      <c r="G3389" t="str">
        <f>"Q"&amp;ROUNDUP(StockData[[#This Row],[Month Number]]/3,0)</f>
        <v>Q2</v>
      </c>
      <c r="H3389" s="1" t="s">
        <v>3092</v>
      </c>
      <c r="I3389" s="1" t="s">
        <v>3093</v>
      </c>
      <c r="J3389" t="s">
        <v>30</v>
      </c>
      <c r="K3389">
        <v>434</v>
      </c>
      <c r="L3389">
        <v>439</v>
      </c>
      <c r="M3389">
        <v>429</v>
      </c>
      <c r="N3389">
        <v>426.1</v>
      </c>
      <c r="O3389">
        <v>436</v>
      </c>
      <c r="P3389">
        <v>436.3</v>
      </c>
      <c r="Q3389">
        <v>435.32</v>
      </c>
      <c r="R3389">
        <v>18536884</v>
      </c>
      <c r="S3389">
        <v>8069422032.25</v>
      </c>
      <c r="T3389">
        <v>180589</v>
      </c>
      <c r="U3389">
        <v>8064365</v>
      </c>
      <c r="V3389">
        <v>43.5</v>
      </c>
      <c r="W3389" s="3">
        <f>StockData[[#This Row],[CLOSE]]-StockData[[#This Row],[PREV. CLOSE]]</f>
        <v>10.199999999999989</v>
      </c>
      <c r="X3389" s="2">
        <f>IFERROR((StockData[[#This Row],[CLOSE]]-StockData[[#This Row],[PREV. CLOSE]])/StockData[[#This Row],[PREV. CLOSE]],0)</f>
        <v>2.3938042712978145E-2</v>
      </c>
      <c r="Y3389" t="str">
        <f>IF(StockData[[#This Row],[Daily Return %]]&gt;0,"Gain",IF(StockData[[#This Row],[Daily Return %]]&lt;0,"Loss","No Change"))</f>
        <v>Gain</v>
      </c>
    </row>
    <row r="3390" spans="1:25" x14ac:dyDescent="0.3">
      <c r="A3390" s="1">
        <v>45803</v>
      </c>
      <c r="B3390" s="1" t="s">
        <v>3440</v>
      </c>
      <c r="C3390" s="1" t="s">
        <v>119</v>
      </c>
      <c r="D3390">
        <f>MONTH(StockData[[#This Row],[DATE]])</f>
        <v>5</v>
      </c>
      <c r="E3390">
        <v>2025</v>
      </c>
      <c r="F3390" t="s">
        <v>97</v>
      </c>
      <c r="G3390" t="str">
        <f>"Q"&amp;ROUNDUP(StockData[[#This Row],[Month Number]]/3,0)</f>
        <v>Q2</v>
      </c>
      <c r="H3390" s="1" t="s">
        <v>3092</v>
      </c>
      <c r="I3390" s="1" t="s">
        <v>3093</v>
      </c>
      <c r="J3390" t="s">
        <v>30</v>
      </c>
      <c r="K3390">
        <v>438.25</v>
      </c>
      <c r="L3390">
        <v>443.55</v>
      </c>
      <c r="M3390">
        <v>436.75</v>
      </c>
      <c r="N3390">
        <v>436.3</v>
      </c>
      <c r="O3390">
        <v>442.9</v>
      </c>
      <c r="P3390">
        <v>442.9</v>
      </c>
      <c r="Q3390">
        <v>440.19</v>
      </c>
      <c r="R3390">
        <v>13107662</v>
      </c>
      <c r="S3390">
        <v>5769828393.5500002</v>
      </c>
      <c r="T3390">
        <v>107919</v>
      </c>
      <c r="U3390">
        <v>8263136</v>
      </c>
      <c r="V3390">
        <v>63.04</v>
      </c>
      <c r="W3390" s="3">
        <f>StockData[[#This Row],[CLOSE]]-StockData[[#This Row],[PREV. CLOSE]]</f>
        <v>6.5999999999999659</v>
      </c>
      <c r="X3390" s="2">
        <f>IFERROR((StockData[[#This Row],[CLOSE]]-StockData[[#This Row],[PREV. CLOSE]])/StockData[[#This Row],[PREV. CLOSE]],0)</f>
        <v>1.5127206050882342E-2</v>
      </c>
      <c r="Y3390" t="str">
        <f>IF(StockData[[#This Row],[Daily Return %]]&gt;0,"Gain",IF(StockData[[#This Row],[Daily Return %]]&lt;0,"Loss","No Change"))</f>
        <v>Gain</v>
      </c>
    </row>
    <row r="3391" spans="1:25" x14ac:dyDescent="0.3">
      <c r="A3391" s="1">
        <v>45804</v>
      </c>
      <c r="B3391" s="1" t="s">
        <v>3441</v>
      </c>
      <c r="C3391" s="1" t="s">
        <v>119</v>
      </c>
      <c r="D3391">
        <f>MONTH(StockData[[#This Row],[DATE]])</f>
        <v>5</v>
      </c>
      <c r="E3391">
        <v>2025</v>
      </c>
      <c r="F3391" t="s">
        <v>97</v>
      </c>
      <c r="G3391" t="str">
        <f>"Q"&amp;ROUNDUP(StockData[[#This Row],[Month Number]]/3,0)</f>
        <v>Q2</v>
      </c>
      <c r="H3391" s="1" t="s">
        <v>3092</v>
      </c>
      <c r="I3391" s="1" t="s">
        <v>3093</v>
      </c>
      <c r="J3391" t="s">
        <v>30</v>
      </c>
      <c r="K3391">
        <v>442.9</v>
      </c>
      <c r="L3391">
        <v>444.2</v>
      </c>
      <c r="M3391">
        <v>430.85</v>
      </c>
      <c r="N3391">
        <v>442.9</v>
      </c>
      <c r="O3391">
        <v>434.7</v>
      </c>
      <c r="P3391">
        <v>433.9</v>
      </c>
      <c r="Q3391">
        <v>436.39</v>
      </c>
      <c r="R3391">
        <v>26986022</v>
      </c>
      <c r="S3391">
        <v>11776331084.9</v>
      </c>
      <c r="T3391">
        <v>224458</v>
      </c>
      <c r="U3391">
        <v>15317656</v>
      </c>
      <c r="V3391">
        <v>56.76</v>
      </c>
      <c r="W3391" s="3">
        <f>StockData[[#This Row],[CLOSE]]-StockData[[#This Row],[PREV. CLOSE]]</f>
        <v>-9</v>
      </c>
      <c r="X3391" s="2">
        <f>IFERROR((StockData[[#This Row],[CLOSE]]-StockData[[#This Row],[PREV. CLOSE]])/StockData[[#This Row],[PREV. CLOSE]],0)</f>
        <v>-2.0320614134116056E-2</v>
      </c>
      <c r="Y3391" t="str">
        <f>IF(StockData[[#This Row],[Daily Return %]]&gt;0,"Gain",IF(StockData[[#This Row],[Daily Return %]]&lt;0,"Loss","No Change"))</f>
        <v>Loss</v>
      </c>
    </row>
    <row r="3392" spans="1:25" x14ac:dyDescent="0.3">
      <c r="A3392" s="1">
        <v>45805</v>
      </c>
      <c r="B3392" s="1" t="s">
        <v>3442</v>
      </c>
      <c r="C3392" s="1" t="s">
        <v>119</v>
      </c>
      <c r="D3392">
        <f>MONTH(StockData[[#This Row],[DATE]])</f>
        <v>5</v>
      </c>
      <c r="E3392">
        <v>2025</v>
      </c>
      <c r="F3392" t="s">
        <v>97</v>
      </c>
      <c r="G3392" t="str">
        <f>"Q"&amp;ROUNDUP(StockData[[#This Row],[Month Number]]/3,0)</f>
        <v>Q2</v>
      </c>
      <c r="H3392" s="1" t="s">
        <v>3092</v>
      </c>
      <c r="I3392" s="1" t="s">
        <v>3093</v>
      </c>
      <c r="J3392" t="s">
        <v>30</v>
      </c>
      <c r="K3392">
        <v>417.7</v>
      </c>
      <c r="L3392">
        <v>422.6</v>
      </c>
      <c r="M3392">
        <v>413</v>
      </c>
      <c r="N3392">
        <v>433.9</v>
      </c>
      <c r="O3392">
        <v>421</v>
      </c>
      <c r="P3392">
        <v>420.2</v>
      </c>
      <c r="Q3392">
        <v>415.08</v>
      </c>
      <c r="R3392">
        <v>431851622</v>
      </c>
      <c r="S3392">
        <v>179255083660.79999</v>
      </c>
      <c r="T3392">
        <v>413487</v>
      </c>
      <c r="U3392">
        <v>324148854</v>
      </c>
      <c r="V3392">
        <v>75.06</v>
      </c>
      <c r="W3392" s="3">
        <f>StockData[[#This Row],[CLOSE]]-StockData[[#This Row],[PREV. CLOSE]]</f>
        <v>-13.699999999999989</v>
      </c>
      <c r="X3392" s="2">
        <f>IFERROR((StockData[[#This Row],[CLOSE]]-StockData[[#This Row],[PREV. CLOSE]])/StockData[[#This Row],[PREV. CLOSE]],0)</f>
        <v>-3.1574095413689766E-2</v>
      </c>
      <c r="Y3392" t="str">
        <f>IF(StockData[[#This Row],[Daily Return %]]&gt;0,"Gain",IF(StockData[[#This Row],[Daily Return %]]&lt;0,"Loss","No Change"))</f>
        <v>Loss</v>
      </c>
    </row>
    <row r="3393" spans="1:25" x14ac:dyDescent="0.3">
      <c r="A3393" s="1">
        <v>45806</v>
      </c>
      <c r="B3393" s="1" t="s">
        <v>3443</v>
      </c>
      <c r="C3393" s="1" t="s">
        <v>119</v>
      </c>
      <c r="D3393">
        <f>MONTH(StockData[[#This Row],[DATE]])</f>
        <v>5</v>
      </c>
      <c r="E3393">
        <v>2025</v>
      </c>
      <c r="F3393" t="s">
        <v>97</v>
      </c>
      <c r="G3393" t="str">
        <f>"Q"&amp;ROUNDUP(StockData[[#This Row],[Month Number]]/3,0)</f>
        <v>Q2</v>
      </c>
      <c r="H3393" s="1" t="s">
        <v>3092</v>
      </c>
      <c r="I3393" s="1" t="s">
        <v>3093</v>
      </c>
      <c r="J3393" t="s">
        <v>30</v>
      </c>
      <c r="K3393">
        <v>422</v>
      </c>
      <c r="L3393">
        <v>422.8</v>
      </c>
      <c r="M3393">
        <v>416.6</v>
      </c>
      <c r="N3393">
        <v>420.2</v>
      </c>
      <c r="O3393">
        <v>419.35</v>
      </c>
      <c r="P3393">
        <v>418.75</v>
      </c>
      <c r="Q3393">
        <v>418.44</v>
      </c>
      <c r="R3393">
        <v>21478547</v>
      </c>
      <c r="S3393">
        <v>8987465219.8999996</v>
      </c>
      <c r="T3393">
        <v>201763</v>
      </c>
      <c r="U3393">
        <v>14032235</v>
      </c>
      <c r="V3393">
        <v>65.33</v>
      </c>
      <c r="W3393" s="3">
        <f>StockData[[#This Row],[CLOSE]]-StockData[[#This Row],[PREV. CLOSE]]</f>
        <v>-1.4499999999999886</v>
      </c>
      <c r="X3393" s="2">
        <f>IFERROR((StockData[[#This Row],[CLOSE]]-StockData[[#This Row],[PREV. CLOSE]])/StockData[[#This Row],[PREV. CLOSE]],0)</f>
        <v>-3.4507377439314344E-3</v>
      </c>
      <c r="Y3393" t="str">
        <f>IF(StockData[[#This Row],[Daily Return %]]&gt;0,"Gain",IF(StockData[[#This Row],[Daily Return %]]&lt;0,"Loss","No Change"))</f>
        <v>Loss</v>
      </c>
    </row>
    <row r="3394" spans="1:25" x14ac:dyDescent="0.3">
      <c r="A3394" s="1">
        <v>45807</v>
      </c>
      <c r="B3394" s="1" t="s">
        <v>3444</v>
      </c>
      <c r="C3394" s="1" t="s">
        <v>119</v>
      </c>
      <c r="D3394">
        <f>MONTH(StockData[[#This Row],[DATE]])</f>
        <v>5</v>
      </c>
      <c r="E3394">
        <v>2025</v>
      </c>
      <c r="F3394" t="s">
        <v>97</v>
      </c>
      <c r="G3394" t="str">
        <f>"Q"&amp;ROUNDUP(StockData[[#This Row],[Month Number]]/3,0)</f>
        <v>Q2</v>
      </c>
      <c r="H3394" s="1" t="s">
        <v>3092</v>
      </c>
      <c r="I3394" s="1" t="s">
        <v>3093</v>
      </c>
      <c r="J3394" t="s">
        <v>30</v>
      </c>
      <c r="K3394">
        <v>419.1</v>
      </c>
      <c r="L3394">
        <v>420.05</v>
      </c>
      <c r="M3394">
        <v>416.4</v>
      </c>
      <c r="N3394">
        <v>418.75</v>
      </c>
      <c r="O3394">
        <v>418.75</v>
      </c>
      <c r="P3394">
        <v>418.05</v>
      </c>
      <c r="Q3394">
        <v>417.87</v>
      </c>
      <c r="R3394">
        <v>30656239</v>
      </c>
      <c r="S3394">
        <v>12810187425.4</v>
      </c>
      <c r="T3394">
        <v>159932</v>
      </c>
      <c r="U3394">
        <v>21772343</v>
      </c>
      <c r="V3394">
        <v>71.02</v>
      </c>
      <c r="W3394" s="3">
        <f>StockData[[#This Row],[CLOSE]]-StockData[[#This Row],[PREV. CLOSE]]</f>
        <v>-0.69999999999998863</v>
      </c>
      <c r="X3394" s="2">
        <f>IFERROR((StockData[[#This Row],[CLOSE]]-StockData[[#This Row],[PREV. CLOSE]])/StockData[[#This Row],[PREV. CLOSE]],0)</f>
        <v>-1.671641791044749E-3</v>
      </c>
      <c r="Y3394" t="str">
        <f>IF(StockData[[#This Row],[Daily Return %]]&gt;0,"Gain",IF(StockData[[#This Row],[Daily Return %]]&lt;0,"Loss","No Change"))</f>
        <v>Loss</v>
      </c>
    </row>
    <row r="3395" spans="1:25" x14ac:dyDescent="0.3">
      <c r="A3395" s="1">
        <v>45810</v>
      </c>
      <c r="B3395" s="1" t="s">
        <v>3445</v>
      </c>
      <c r="C3395" s="1" t="s">
        <v>142</v>
      </c>
      <c r="D3395">
        <f>MONTH(StockData[[#This Row],[DATE]])</f>
        <v>6</v>
      </c>
      <c r="E3395">
        <v>2025</v>
      </c>
      <c r="F3395" t="s">
        <v>97</v>
      </c>
      <c r="G3395" t="str">
        <f>"Q"&amp;ROUNDUP(StockData[[#This Row],[Month Number]]/3,0)</f>
        <v>Q2</v>
      </c>
      <c r="H3395" s="1" t="s">
        <v>3092</v>
      </c>
      <c r="I3395" s="1" t="s">
        <v>3093</v>
      </c>
      <c r="J3395" t="s">
        <v>30</v>
      </c>
      <c r="K3395">
        <v>418.3</v>
      </c>
      <c r="L3395">
        <v>420.45</v>
      </c>
      <c r="M3395">
        <v>414.55</v>
      </c>
      <c r="N3395">
        <v>418.05</v>
      </c>
      <c r="O3395">
        <v>418.5</v>
      </c>
      <c r="P3395">
        <v>419.3</v>
      </c>
      <c r="Q3395">
        <v>418.16</v>
      </c>
      <c r="R3395">
        <v>14973380</v>
      </c>
      <c r="S3395">
        <v>6261214003.6000004</v>
      </c>
      <c r="T3395">
        <v>165410</v>
      </c>
      <c r="U3395">
        <v>9023989</v>
      </c>
      <c r="V3395">
        <v>60.27</v>
      </c>
      <c r="W3395" s="3">
        <f>StockData[[#This Row],[CLOSE]]-StockData[[#This Row],[PREV. CLOSE]]</f>
        <v>1.25</v>
      </c>
      <c r="X3395" s="2">
        <f>IFERROR((StockData[[#This Row],[CLOSE]]-StockData[[#This Row],[PREV. CLOSE]])/StockData[[#This Row],[PREV. CLOSE]],0)</f>
        <v>2.9900729577801697E-3</v>
      </c>
      <c r="Y3395" t="str">
        <f>IF(StockData[[#This Row],[Daily Return %]]&gt;0,"Gain",IF(StockData[[#This Row],[Daily Return %]]&lt;0,"Loss","No Change"))</f>
        <v>Gain</v>
      </c>
    </row>
    <row r="3396" spans="1:25" x14ac:dyDescent="0.3">
      <c r="A3396" s="1">
        <v>45811</v>
      </c>
      <c r="B3396" s="1" t="s">
        <v>3446</v>
      </c>
      <c r="C3396" s="1" t="s">
        <v>142</v>
      </c>
      <c r="D3396">
        <f>MONTH(StockData[[#This Row],[DATE]])</f>
        <v>6</v>
      </c>
      <c r="E3396">
        <v>2025</v>
      </c>
      <c r="F3396" t="s">
        <v>97</v>
      </c>
      <c r="G3396" t="str">
        <f>"Q"&amp;ROUNDUP(StockData[[#This Row],[Month Number]]/3,0)</f>
        <v>Q2</v>
      </c>
      <c r="H3396" s="1" t="s">
        <v>3092</v>
      </c>
      <c r="I3396" s="1" t="s">
        <v>3093</v>
      </c>
      <c r="J3396" t="s">
        <v>30</v>
      </c>
      <c r="K3396">
        <v>419</v>
      </c>
      <c r="L3396">
        <v>421.7</v>
      </c>
      <c r="M3396">
        <v>415.65</v>
      </c>
      <c r="N3396">
        <v>419.3</v>
      </c>
      <c r="O3396">
        <v>417</v>
      </c>
      <c r="P3396">
        <v>416.95</v>
      </c>
      <c r="Q3396">
        <v>418.03</v>
      </c>
      <c r="R3396">
        <v>13216486</v>
      </c>
      <c r="S3396">
        <v>5524919470.1999998</v>
      </c>
      <c r="T3396">
        <v>140901</v>
      </c>
      <c r="U3396">
        <v>7216414</v>
      </c>
      <c r="V3396">
        <v>54.6</v>
      </c>
      <c r="W3396" s="3">
        <f>StockData[[#This Row],[CLOSE]]-StockData[[#This Row],[PREV. CLOSE]]</f>
        <v>-2.3500000000000227</v>
      </c>
      <c r="X3396" s="2">
        <f>IFERROR((StockData[[#This Row],[CLOSE]]-StockData[[#This Row],[PREV. CLOSE]])/StockData[[#This Row],[PREV. CLOSE]],0)</f>
        <v>-5.6045790603387134E-3</v>
      </c>
      <c r="Y3396" t="str">
        <f>IF(StockData[[#This Row],[Daily Return %]]&gt;0,"Gain",IF(StockData[[#This Row],[Daily Return %]]&lt;0,"Loss","No Change"))</f>
        <v>Loss</v>
      </c>
    </row>
    <row r="3397" spans="1:25" x14ac:dyDescent="0.3">
      <c r="A3397" s="1">
        <v>45812</v>
      </c>
      <c r="B3397" s="1" t="s">
        <v>3447</v>
      </c>
      <c r="C3397" s="1" t="s">
        <v>142</v>
      </c>
      <c r="D3397">
        <f>MONTH(StockData[[#This Row],[DATE]])</f>
        <v>6</v>
      </c>
      <c r="E3397">
        <v>2025</v>
      </c>
      <c r="F3397" t="s">
        <v>97</v>
      </c>
      <c r="G3397" t="str">
        <f>"Q"&amp;ROUNDUP(StockData[[#This Row],[Month Number]]/3,0)</f>
        <v>Q2</v>
      </c>
      <c r="H3397" s="1" t="s">
        <v>3092</v>
      </c>
      <c r="I3397" s="1" t="s">
        <v>3093</v>
      </c>
      <c r="J3397" t="s">
        <v>30</v>
      </c>
      <c r="K3397">
        <v>417.15</v>
      </c>
      <c r="L3397">
        <v>419</v>
      </c>
      <c r="M3397">
        <v>415.95</v>
      </c>
      <c r="N3397">
        <v>416.95</v>
      </c>
      <c r="O3397">
        <v>416.8</v>
      </c>
      <c r="P3397">
        <v>417</v>
      </c>
      <c r="Q3397">
        <v>417.14</v>
      </c>
      <c r="R3397">
        <v>12598933</v>
      </c>
      <c r="S3397">
        <v>5255534433.3999996</v>
      </c>
      <c r="T3397">
        <v>116476</v>
      </c>
      <c r="U3397">
        <v>8189047</v>
      </c>
      <c r="V3397">
        <v>65</v>
      </c>
      <c r="W3397" s="3">
        <f>StockData[[#This Row],[CLOSE]]-StockData[[#This Row],[PREV. CLOSE]]</f>
        <v>5.0000000000011369E-2</v>
      </c>
      <c r="X3397" s="2">
        <f>IFERROR((StockData[[#This Row],[CLOSE]]-StockData[[#This Row],[PREV. CLOSE]])/StockData[[#This Row],[PREV. CLOSE]],0)</f>
        <v>1.1991845545032107E-4</v>
      </c>
      <c r="Y3397" t="str">
        <f>IF(StockData[[#This Row],[Daily Return %]]&gt;0,"Gain",IF(StockData[[#This Row],[Daily Return %]]&lt;0,"Loss","No Change"))</f>
        <v>Gain</v>
      </c>
    </row>
    <row r="3398" spans="1:25" x14ac:dyDescent="0.3">
      <c r="A3398" s="1">
        <v>45813</v>
      </c>
      <c r="B3398" s="1" t="s">
        <v>3448</v>
      </c>
      <c r="C3398" s="1" t="s">
        <v>142</v>
      </c>
      <c r="D3398">
        <f>MONTH(StockData[[#This Row],[DATE]])</f>
        <v>6</v>
      </c>
      <c r="E3398">
        <v>2025</v>
      </c>
      <c r="F3398" t="s">
        <v>97</v>
      </c>
      <c r="G3398" t="str">
        <f>"Q"&amp;ROUNDUP(StockData[[#This Row],[Month Number]]/3,0)</f>
        <v>Q2</v>
      </c>
      <c r="H3398" s="1" t="s">
        <v>3092</v>
      </c>
      <c r="I3398" s="1" t="s">
        <v>3093</v>
      </c>
      <c r="J3398" t="s">
        <v>30</v>
      </c>
      <c r="K3398">
        <v>418.5</v>
      </c>
      <c r="L3398">
        <v>420.95</v>
      </c>
      <c r="M3398">
        <v>415.75</v>
      </c>
      <c r="N3398">
        <v>417</v>
      </c>
      <c r="O3398">
        <v>419.45</v>
      </c>
      <c r="P3398">
        <v>419.1</v>
      </c>
      <c r="Q3398">
        <v>418.56</v>
      </c>
      <c r="R3398">
        <v>13212523</v>
      </c>
      <c r="S3398">
        <v>5530248629.8000002</v>
      </c>
      <c r="T3398">
        <v>125958</v>
      </c>
      <c r="U3398">
        <v>7071012</v>
      </c>
      <c r="V3398">
        <v>53.52</v>
      </c>
      <c r="W3398" s="3">
        <f>StockData[[#This Row],[CLOSE]]-StockData[[#This Row],[PREV. CLOSE]]</f>
        <v>2.1000000000000227</v>
      </c>
      <c r="X3398" s="2">
        <f>IFERROR((StockData[[#This Row],[CLOSE]]-StockData[[#This Row],[PREV. CLOSE]])/StockData[[#This Row],[PREV. CLOSE]],0)</f>
        <v>5.0359712230216369E-3</v>
      </c>
      <c r="Y3398" t="str">
        <f>IF(StockData[[#This Row],[Daily Return %]]&gt;0,"Gain",IF(StockData[[#This Row],[Daily Return %]]&lt;0,"Loss","No Change"))</f>
        <v>Gain</v>
      </c>
    </row>
    <row r="3399" spans="1:25" x14ac:dyDescent="0.3">
      <c r="A3399" s="1">
        <v>45814</v>
      </c>
      <c r="B3399" s="1" t="s">
        <v>3449</v>
      </c>
      <c r="C3399" s="1" t="s">
        <v>142</v>
      </c>
      <c r="D3399">
        <f>MONTH(StockData[[#This Row],[DATE]])</f>
        <v>6</v>
      </c>
      <c r="E3399">
        <v>2025</v>
      </c>
      <c r="F3399" t="s">
        <v>97</v>
      </c>
      <c r="G3399" t="str">
        <f>"Q"&amp;ROUNDUP(StockData[[#This Row],[Month Number]]/3,0)</f>
        <v>Q2</v>
      </c>
      <c r="H3399" s="1" t="s">
        <v>3092</v>
      </c>
      <c r="I3399" s="1" t="s">
        <v>3093</v>
      </c>
      <c r="J3399" t="s">
        <v>30</v>
      </c>
      <c r="K3399">
        <v>420.3</v>
      </c>
      <c r="L3399">
        <v>421.3</v>
      </c>
      <c r="M3399">
        <v>419</v>
      </c>
      <c r="N3399">
        <v>419.1</v>
      </c>
      <c r="O3399">
        <v>421.05</v>
      </c>
      <c r="P3399">
        <v>421.05</v>
      </c>
      <c r="Q3399">
        <v>420.36</v>
      </c>
      <c r="R3399">
        <v>8774988</v>
      </c>
      <c r="S3399">
        <v>3688650527.1999998</v>
      </c>
      <c r="T3399">
        <v>135147</v>
      </c>
      <c r="U3399">
        <v>5898430</v>
      </c>
      <c r="V3399">
        <v>67.22</v>
      </c>
      <c r="W3399" s="3">
        <f>StockData[[#This Row],[CLOSE]]-StockData[[#This Row],[PREV. CLOSE]]</f>
        <v>1.9499999999999886</v>
      </c>
      <c r="X3399" s="2">
        <f>IFERROR((StockData[[#This Row],[CLOSE]]-StockData[[#This Row],[PREV. CLOSE]])/StockData[[#This Row],[PREV. CLOSE]],0)</f>
        <v>4.6528274874731296E-3</v>
      </c>
      <c r="Y3399" t="str">
        <f>IF(StockData[[#This Row],[Daily Return %]]&gt;0,"Gain",IF(StockData[[#This Row],[Daily Return %]]&lt;0,"Loss","No Change"))</f>
        <v>Gain</v>
      </c>
    </row>
    <row r="3400" spans="1:25" x14ac:dyDescent="0.3">
      <c r="A3400" s="1">
        <v>45817</v>
      </c>
      <c r="B3400" s="1" t="s">
        <v>3450</v>
      </c>
      <c r="C3400" s="1" t="s">
        <v>142</v>
      </c>
      <c r="D3400">
        <f>MONTH(StockData[[#This Row],[DATE]])</f>
        <v>6</v>
      </c>
      <c r="E3400">
        <v>2025</v>
      </c>
      <c r="F3400" t="s">
        <v>97</v>
      </c>
      <c r="G3400" t="str">
        <f>"Q"&amp;ROUNDUP(StockData[[#This Row],[Month Number]]/3,0)</f>
        <v>Q2</v>
      </c>
      <c r="H3400" s="1" t="s">
        <v>3092</v>
      </c>
      <c r="I3400" s="1" t="s">
        <v>3093</v>
      </c>
      <c r="J3400" t="s">
        <v>30</v>
      </c>
      <c r="K3400">
        <v>422</v>
      </c>
      <c r="L3400">
        <v>423.6</v>
      </c>
      <c r="M3400">
        <v>420.5</v>
      </c>
      <c r="N3400">
        <v>421.05</v>
      </c>
      <c r="O3400">
        <v>423</v>
      </c>
      <c r="P3400">
        <v>423.05</v>
      </c>
      <c r="Q3400">
        <v>422.61</v>
      </c>
      <c r="R3400">
        <v>10473123</v>
      </c>
      <c r="S3400">
        <v>4426007949.6499996</v>
      </c>
      <c r="T3400">
        <v>152980</v>
      </c>
      <c r="U3400">
        <v>7658622</v>
      </c>
      <c r="V3400">
        <v>73.13</v>
      </c>
      <c r="W3400" s="3">
        <f>StockData[[#This Row],[CLOSE]]-StockData[[#This Row],[PREV. CLOSE]]</f>
        <v>2</v>
      </c>
      <c r="X3400" s="2">
        <f>IFERROR((StockData[[#This Row],[CLOSE]]-StockData[[#This Row],[PREV. CLOSE]])/StockData[[#This Row],[PREV. CLOSE]],0)</f>
        <v>4.7500296876855476E-3</v>
      </c>
      <c r="Y3400" t="str">
        <f>IF(StockData[[#This Row],[Daily Return %]]&gt;0,"Gain",IF(StockData[[#This Row],[Daily Return %]]&lt;0,"Loss","No Change"))</f>
        <v>Gain</v>
      </c>
    </row>
    <row r="3401" spans="1:25" x14ac:dyDescent="0.3">
      <c r="A3401" s="1">
        <v>45818</v>
      </c>
      <c r="B3401" s="1" t="s">
        <v>3451</v>
      </c>
      <c r="C3401" s="1" t="s">
        <v>142</v>
      </c>
      <c r="D3401">
        <f>MONTH(StockData[[#This Row],[DATE]])</f>
        <v>6</v>
      </c>
      <c r="E3401">
        <v>2025</v>
      </c>
      <c r="F3401" t="s">
        <v>97</v>
      </c>
      <c r="G3401" t="str">
        <f>"Q"&amp;ROUNDUP(StockData[[#This Row],[Month Number]]/3,0)</f>
        <v>Q2</v>
      </c>
      <c r="H3401" s="1" t="s">
        <v>3092</v>
      </c>
      <c r="I3401" s="1" t="s">
        <v>3093</v>
      </c>
      <c r="J3401" t="s">
        <v>30</v>
      </c>
      <c r="K3401">
        <v>424.5</v>
      </c>
      <c r="L3401">
        <v>428.55</v>
      </c>
      <c r="M3401">
        <v>423.05</v>
      </c>
      <c r="N3401">
        <v>423.05</v>
      </c>
      <c r="O3401">
        <v>427.65</v>
      </c>
      <c r="P3401">
        <v>427</v>
      </c>
      <c r="Q3401">
        <v>426.58</v>
      </c>
      <c r="R3401">
        <v>13041075</v>
      </c>
      <c r="S3401">
        <v>5563034401.5</v>
      </c>
      <c r="T3401">
        <v>170097</v>
      </c>
      <c r="U3401">
        <v>9043141</v>
      </c>
      <c r="V3401">
        <v>69.34</v>
      </c>
      <c r="W3401" s="3">
        <f>StockData[[#This Row],[CLOSE]]-StockData[[#This Row],[PREV. CLOSE]]</f>
        <v>3.9499999999999886</v>
      </c>
      <c r="X3401" s="2">
        <f>IFERROR((StockData[[#This Row],[CLOSE]]-StockData[[#This Row],[PREV. CLOSE]])/StockData[[#This Row],[PREV. CLOSE]],0)</f>
        <v>9.3369578064058344E-3</v>
      </c>
      <c r="Y3401" t="str">
        <f>IF(StockData[[#This Row],[Daily Return %]]&gt;0,"Gain",IF(StockData[[#This Row],[Daily Return %]]&lt;0,"Loss","No Change"))</f>
        <v>Gain</v>
      </c>
    </row>
    <row r="3402" spans="1:25" x14ac:dyDescent="0.3">
      <c r="A3402" s="1">
        <v>45819</v>
      </c>
      <c r="B3402" s="1" t="s">
        <v>3452</v>
      </c>
      <c r="C3402" s="1" t="s">
        <v>142</v>
      </c>
      <c r="D3402">
        <f>MONTH(StockData[[#This Row],[DATE]])</f>
        <v>6</v>
      </c>
      <c r="E3402">
        <v>2025</v>
      </c>
      <c r="F3402" t="s">
        <v>97</v>
      </c>
      <c r="G3402" t="str">
        <f>"Q"&amp;ROUNDUP(StockData[[#This Row],[Month Number]]/3,0)</f>
        <v>Q2</v>
      </c>
      <c r="H3402" s="1" t="s">
        <v>3092</v>
      </c>
      <c r="I3402" s="1" t="s">
        <v>3093</v>
      </c>
      <c r="J3402" t="s">
        <v>30</v>
      </c>
      <c r="K3402">
        <v>428</v>
      </c>
      <c r="L3402">
        <v>428.1</v>
      </c>
      <c r="M3402">
        <v>424.85</v>
      </c>
      <c r="N3402">
        <v>427</v>
      </c>
      <c r="O3402">
        <v>425.55</v>
      </c>
      <c r="P3402">
        <v>426.15</v>
      </c>
      <c r="Q3402">
        <v>426.47</v>
      </c>
      <c r="R3402">
        <v>20789182</v>
      </c>
      <c r="S3402">
        <v>8866064896.5</v>
      </c>
      <c r="T3402">
        <v>148079</v>
      </c>
      <c r="U3402">
        <v>16968873</v>
      </c>
      <c r="V3402">
        <v>81.62</v>
      </c>
      <c r="W3402" s="3">
        <f>StockData[[#This Row],[CLOSE]]-StockData[[#This Row],[PREV. CLOSE]]</f>
        <v>-0.85000000000002274</v>
      </c>
      <c r="X3402" s="2">
        <f>IFERROR((StockData[[#This Row],[CLOSE]]-StockData[[#This Row],[PREV. CLOSE]])/StockData[[#This Row],[PREV. CLOSE]],0)</f>
        <v>-1.9906323185012241E-3</v>
      </c>
      <c r="Y3402" t="str">
        <f>IF(StockData[[#This Row],[Daily Return %]]&gt;0,"Gain",IF(StockData[[#This Row],[Daily Return %]]&lt;0,"Loss","No Change"))</f>
        <v>Loss</v>
      </c>
    </row>
    <row r="3403" spans="1:25" x14ac:dyDescent="0.3">
      <c r="A3403" s="1">
        <v>45820</v>
      </c>
      <c r="B3403" s="1" t="s">
        <v>3453</v>
      </c>
      <c r="C3403" s="1" t="s">
        <v>142</v>
      </c>
      <c r="D3403">
        <f>MONTH(StockData[[#This Row],[DATE]])</f>
        <v>6</v>
      </c>
      <c r="E3403">
        <v>2025</v>
      </c>
      <c r="F3403" t="s">
        <v>97</v>
      </c>
      <c r="G3403" t="str">
        <f>"Q"&amp;ROUNDUP(StockData[[#This Row],[Month Number]]/3,0)</f>
        <v>Q2</v>
      </c>
      <c r="H3403" s="1" t="s">
        <v>3092</v>
      </c>
      <c r="I3403" s="1" t="s">
        <v>3093</v>
      </c>
      <c r="J3403" t="s">
        <v>30</v>
      </c>
      <c r="K3403">
        <v>427</v>
      </c>
      <c r="L3403">
        <v>427.2</v>
      </c>
      <c r="M3403">
        <v>419.55</v>
      </c>
      <c r="N3403">
        <v>426.15</v>
      </c>
      <c r="O3403">
        <v>420.95</v>
      </c>
      <c r="P3403">
        <v>421</v>
      </c>
      <c r="Q3403">
        <v>421.78</v>
      </c>
      <c r="R3403">
        <v>18508835</v>
      </c>
      <c r="S3403">
        <v>7806698998.5</v>
      </c>
      <c r="T3403">
        <v>250912</v>
      </c>
      <c r="U3403">
        <v>10488398</v>
      </c>
      <c r="V3403">
        <v>56.67</v>
      </c>
      <c r="W3403" s="3">
        <f>StockData[[#This Row],[CLOSE]]-StockData[[#This Row],[PREV. CLOSE]]</f>
        <v>-5.1499999999999773</v>
      </c>
      <c r="X3403" s="2">
        <f>IFERROR((StockData[[#This Row],[CLOSE]]-StockData[[#This Row],[PREV. CLOSE]])/StockData[[#This Row],[PREV. CLOSE]],0)</f>
        <v>-1.2084946615041598E-2</v>
      </c>
      <c r="Y3403" t="str">
        <f>IF(StockData[[#This Row],[Daily Return %]]&gt;0,"Gain",IF(StockData[[#This Row],[Daily Return %]]&lt;0,"Loss","No Change"))</f>
        <v>Loss</v>
      </c>
    </row>
    <row r="3404" spans="1:25" x14ac:dyDescent="0.3">
      <c r="A3404" s="1">
        <v>45821</v>
      </c>
      <c r="B3404" s="1" t="s">
        <v>3454</v>
      </c>
      <c r="C3404" s="1" t="s">
        <v>142</v>
      </c>
      <c r="D3404">
        <f>MONTH(StockData[[#This Row],[DATE]])</f>
        <v>6</v>
      </c>
      <c r="E3404">
        <v>2025</v>
      </c>
      <c r="F3404" t="s">
        <v>97</v>
      </c>
      <c r="G3404" t="str">
        <f>"Q"&amp;ROUNDUP(StockData[[#This Row],[Month Number]]/3,0)</f>
        <v>Q2</v>
      </c>
      <c r="H3404" s="1" t="s">
        <v>3092</v>
      </c>
      <c r="I3404" s="1" t="s">
        <v>3093</v>
      </c>
      <c r="J3404" t="s">
        <v>30</v>
      </c>
      <c r="K3404">
        <v>415</v>
      </c>
      <c r="L3404">
        <v>419.35</v>
      </c>
      <c r="M3404">
        <v>413.5</v>
      </c>
      <c r="N3404">
        <v>421</v>
      </c>
      <c r="O3404">
        <v>413.95</v>
      </c>
      <c r="P3404">
        <v>413.9</v>
      </c>
      <c r="Q3404">
        <v>416.29</v>
      </c>
      <c r="R3404">
        <v>17873926</v>
      </c>
      <c r="S3404">
        <v>7440750348.6999998</v>
      </c>
      <c r="T3404">
        <v>163341</v>
      </c>
      <c r="U3404">
        <v>13375911</v>
      </c>
      <c r="V3404">
        <v>74.83</v>
      </c>
      <c r="W3404" s="3">
        <f>StockData[[#This Row],[CLOSE]]-StockData[[#This Row],[PREV. CLOSE]]</f>
        <v>-7.1000000000000227</v>
      </c>
      <c r="X3404" s="2">
        <f>IFERROR((StockData[[#This Row],[CLOSE]]-StockData[[#This Row],[PREV. CLOSE]])/StockData[[#This Row],[PREV. CLOSE]],0)</f>
        <v>-1.6864608076009556E-2</v>
      </c>
      <c r="Y3404" t="str">
        <f>IF(StockData[[#This Row],[Daily Return %]]&gt;0,"Gain",IF(StockData[[#This Row],[Daily Return %]]&lt;0,"Loss","No Change"))</f>
        <v>Loss</v>
      </c>
    </row>
    <row r="3405" spans="1:25" x14ac:dyDescent="0.3">
      <c r="A3405" s="1">
        <v>45824</v>
      </c>
      <c r="B3405" s="1" t="s">
        <v>3455</v>
      </c>
      <c r="C3405" s="1" t="s">
        <v>142</v>
      </c>
      <c r="D3405">
        <f>MONTH(StockData[[#This Row],[DATE]])</f>
        <v>6</v>
      </c>
      <c r="E3405">
        <v>2025</v>
      </c>
      <c r="F3405" t="s">
        <v>97</v>
      </c>
      <c r="G3405" t="str">
        <f>"Q"&amp;ROUNDUP(StockData[[#This Row],[Month Number]]/3,0)</f>
        <v>Q2</v>
      </c>
      <c r="H3405" s="1" t="s">
        <v>3092</v>
      </c>
      <c r="I3405" s="1" t="s">
        <v>3093</v>
      </c>
      <c r="J3405" t="s">
        <v>30</v>
      </c>
      <c r="K3405">
        <v>414.95</v>
      </c>
      <c r="L3405">
        <v>418.9</v>
      </c>
      <c r="M3405">
        <v>413.25</v>
      </c>
      <c r="N3405">
        <v>413.9</v>
      </c>
      <c r="O3405">
        <v>418.65</v>
      </c>
      <c r="P3405">
        <v>418.2</v>
      </c>
      <c r="Q3405">
        <v>417.32</v>
      </c>
      <c r="R3405">
        <v>7006629</v>
      </c>
      <c r="S3405">
        <v>2924040280.9499998</v>
      </c>
      <c r="T3405">
        <v>101302</v>
      </c>
      <c r="U3405">
        <v>4349629</v>
      </c>
      <c r="V3405">
        <v>62.08</v>
      </c>
      <c r="W3405" s="3">
        <f>StockData[[#This Row],[CLOSE]]-StockData[[#This Row],[PREV. CLOSE]]</f>
        <v>4.3000000000000114</v>
      </c>
      <c r="X3405" s="2">
        <f>IFERROR((StockData[[#This Row],[CLOSE]]-StockData[[#This Row],[PREV. CLOSE]])/StockData[[#This Row],[PREV. CLOSE]],0)</f>
        <v>1.038898284609812E-2</v>
      </c>
      <c r="Y3405" t="str">
        <f>IF(StockData[[#This Row],[Daily Return %]]&gt;0,"Gain",IF(StockData[[#This Row],[Daily Return %]]&lt;0,"Loss","No Change"))</f>
        <v>Gain</v>
      </c>
    </row>
    <row r="3406" spans="1:25" x14ac:dyDescent="0.3">
      <c r="A3406" s="1">
        <v>45825</v>
      </c>
      <c r="B3406" s="1" t="s">
        <v>3456</v>
      </c>
      <c r="C3406" s="1" t="s">
        <v>142</v>
      </c>
      <c r="D3406">
        <f>MONTH(StockData[[#This Row],[DATE]])</f>
        <v>6</v>
      </c>
      <c r="E3406">
        <v>2025</v>
      </c>
      <c r="F3406" t="s">
        <v>97</v>
      </c>
      <c r="G3406" t="str">
        <f>"Q"&amp;ROUNDUP(StockData[[#This Row],[Month Number]]/3,0)</f>
        <v>Q2</v>
      </c>
      <c r="H3406" s="1" t="s">
        <v>3092</v>
      </c>
      <c r="I3406" s="1" t="s">
        <v>3093</v>
      </c>
      <c r="J3406" t="s">
        <v>30</v>
      </c>
      <c r="K3406">
        <v>418.1</v>
      </c>
      <c r="L3406">
        <v>419.05</v>
      </c>
      <c r="M3406">
        <v>415.7</v>
      </c>
      <c r="N3406">
        <v>418.2</v>
      </c>
      <c r="O3406">
        <v>417.05</v>
      </c>
      <c r="P3406">
        <v>417.4</v>
      </c>
      <c r="Q3406">
        <v>417.33</v>
      </c>
      <c r="R3406">
        <v>9028406</v>
      </c>
      <c r="S3406">
        <v>3767781671.25</v>
      </c>
      <c r="T3406">
        <v>115094</v>
      </c>
      <c r="U3406">
        <v>5975840</v>
      </c>
      <c r="V3406">
        <v>66.19</v>
      </c>
      <c r="W3406" s="3">
        <f>StockData[[#This Row],[CLOSE]]-StockData[[#This Row],[PREV. CLOSE]]</f>
        <v>-0.80000000000001137</v>
      </c>
      <c r="X3406" s="2">
        <f>IFERROR((StockData[[#This Row],[CLOSE]]-StockData[[#This Row],[PREV. CLOSE]])/StockData[[#This Row],[PREV. CLOSE]],0)</f>
        <v>-1.9129603060736762E-3</v>
      </c>
      <c r="Y3406" t="str">
        <f>IF(StockData[[#This Row],[Daily Return %]]&gt;0,"Gain",IF(StockData[[#This Row],[Daily Return %]]&lt;0,"Loss","No Change"))</f>
        <v>Loss</v>
      </c>
    </row>
    <row r="3407" spans="1:25" x14ac:dyDescent="0.3">
      <c r="A3407" s="1">
        <v>45826</v>
      </c>
      <c r="B3407" s="1" t="s">
        <v>3457</v>
      </c>
      <c r="C3407" s="1" t="s">
        <v>142</v>
      </c>
      <c r="D3407">
        <f>MONTH(StockData[[#This Row],[DATE]])</f>
        <v>6</v>
      </c>
      <c r="E3407">
        <v>2025</v>
      </c>
      <c r="F3407" t="s">
        <v>97</v>
      </c>
      <c r="G3407" t="str">
        <f>"Q"&amp;ROUNDUP(StockData[[#This Row],[Month Number]]/3,0)</f>
        <v>Q2</v>
      </c>
      <c r="H3407" s="1" t="s">
        <v>3092</v>
      </c>
      <c r="I3407" s="1" t="s">
        <v>3093</v>
      </c>
      <c r="J3407" t="s">
        <v>30</v>
      </c>
      <c r="K3407">
        <v>417</v>
      </c>
      <c r="L3407">
        <v>418.45</v>
      </c>
      <c r="M3407">
        <v>414.9</v>
      </c>
      <c r="N3407">
        <v>417.4</v>
      </c>
      <c r="O3407">
        <v>415.6</v>
      </c>
      <c r="P3407">
        <v>415.9</v>
      </c>
      <c r="Q3407">
        <v>416.11</v>
      </c>
      <c r="R3407">
        <v>8036215</v>
      </c>
      <c r="S3407">
        <v>3343960493.9499998</v>
      </c>
      <c r="T3407">
        <v>126035</v>
      </c>
      <c r="U3407">
        <v>5567601</v>
      </c>
      <c r="V3407">
        <v>69.28</v>
      </c>
      <c r="W3407" s="3">
        <f>StockData[[#This Row],[CLOSE]]-StockData[[#This Row],[PREV. CLOSE]]</f>
        <v>-1.5</v>
      </c>
      <c r="X3407" s="2">
        <f>IFERROR((StockData[[#This Row],[CLOSE]]-StockData[[#This Row],[PREV. CLOSE]])/StockData[[#This Row],[PREV. CLOSE]],0)</f>
        <v>-3.5936751317680884E-3</v>
      </c>
      <c r="Y3407" t="str">
        <f>IF(StockData[[#This Row],[Daily Return %]]&gt;0,"Gain",IF(StockData[[#This Row],[Daily Return %]]&lt;0,"Loss","No Change"))</f>
        <v>Loss</v>
      </c>
    </row>
    <row r="3408" spans="1:25" x14ac:dyDescent="0.3">
      <c r="A3408" s="1">
        <v>45827</v>
      </c>
      <c r="B3408" s="1" t="s">
        <v>3458</v>
      </c>
      <c r="C3408" s="1" t="s">
        <v>142</v>
      </c>
      <c r="D3408">
        <f>MONTH(StockData[[#This Row],[DATE]])</f>
        <v>6</v>
      </c>
      <c r="E3408">
        <v>2025</v>
      </c>
      <c r="F3408" t="s">
        <v>97</v>
      </c>
      <c r="G3408" t="str">
        <f>"Q"&amp;ROUNDUP(StockData[[#This Row],[Month Number]]/3,0)</f>
        <v>Q2</v>
      </c>
      <c r="H3408" s="1" t="s">
        <v>3092</v>
      </c>
      <c r="I3408" s="1" t="s">
        <v>3093</v>
      </c>
      <c r="J3408" t="s">
        <v>30</v>
      </c>
      <c r="K3408">
        <v>415.65</v>
      </c>
      <c r="L3408">
        <v>418.25</v>
      </c>
      <c r="M3408">
        <v>414.8</v>
      </c>
      <c r="N3408">
        <v>415.9</v>
      </c>
      <c r="O3408">
        <v>415.8</v>
      </c>
      <c r="P3408">
        <v>416</v>
      </c>
      <c r="Q3408">
        <v>416.72</v>
      </c>
      <c r="R3408">
        <v>12601006</v>
      </c>
      <c r="S3408">
        <v>5251107254.8500004</v>
      </c>
      <c r="T3408">
        <v>91846</v>
      </c>
      <c r="U3408">
        <v>8357802</v>
      </c>
      <c r="V3408">
        <v>66.33</v>
      </c>
      <c r="W3408" s="3">
        <f>StockData[[#This Row],[CLOSE]]-StockData[[#This Row],[PREV. CLOSE]]</f>
        <v>0.10000000000002274</v>
      </c>
      <c r="X3408" s="2">
        <f>IFERROR((StockData[[#This Row],[CLOSE]]-StockData[[#This Row],[PREV. CLOSE]])/StockData[[#This Row],[PREV. CLOSE]],0)</f>
        <v>2.4044241404189167E-4</v>
      </c>
      <c r="Y3408" t="str">
        <f>IF(StockData[[#This Row],[Daily Return %]]&gt;0,"Gain",IF(StockData[[#This Row],[Daily Return %]]&lt;0,"Loss","No Change"))</f>
        <v>Gain</v>
      </c>
    </row>
    <row r="3409" spans="1:25" x14ac:dyDescent="0.3">
      <c r="A3409" s="1">
        <v>45828</v>
      </c>
      <c r="B3409" s="1" t="s">
        <v>3459</v>
      </c>
      <c r="C3409" s="1" t="s">
        <v>142</v>
      </c>
      <c r="D3409">
        <f>MONTH(StockData[[#This Row],[DATE]])</f>
        <v>6</v>
      </c>
      <c r="E3409">
        <v>2025</v>
      </c>
      <c r="F3409" t="s">
        <v>97</v>
      </c>
      <c r="G3409" t="str">
        <f>"Q"&amp;ROUNDUP(StockData[[#This Row],[Month Number]]/3,0)</f>
        <v>Q2</v>
      </c>
      <c r="H3409" s="1" t="s">
        <v>3092</v>
      </c>
      <c r="I3409" s="1" t="s">
        <v>3093</v>
      </c>
      <c r="J3409" t="s">
        <v>30</v>
      </c>
      <c r="K3409">
        <v>416</v>
      </c>
      <c r="L3409">
        <v>419.5</v>
      </c>
      <c r="M3409">
        <v>416</v>
      </c>
      <c r="N3409">
        <v>416</v>
      </c>
      <c r="O3409">
        <v>417.25</v>
      </c>
      <c r="P3409">
        <v>418.55</v>
      </c>
      <c r="Q3409">
        <v>418.46</v>
      </c>
      <c r="R3409">
        <v>13203184</v>
      </c>
      <c r="S3409">
        <v>5524985516.3000002</v>
      </c>
      <c r="T3409">
        <v>110675</v>
      </c>
      <c r="U3409">
        <v>9918802</v>
      </c>
      <c r="V3409">
        <v>75.12</v>
      </c>
      <c r="W3409" s="3">
        <f>StockData[[#This Row],[CLOSE]]-StockData[[#This Row],[PREV. CLOSE]]</f>
        <v>2.5500000000000114</v>
      </c>
      <c r="X3409" s="2">
        <f>IFERROR((StockData[[#This Row],[CLOSE]]-StockData[[#This Row],[PREV. CLOSE]])/StockData[[#This Row],[PREV. CLOSE]],0)</f>
        <v>6.12980769230772E-3</v>
      </c>
      <c r="Y3409" t="str">
        <f>IF(StockData[[#This Row],[Daily Return %]]&gt;0,"Gain",IF(StockData[[#This Row],[Daily Return %]]&lt;0,"Loss","No Change"))</f>
        <v>Gain</v>
      </c>
    </row>
    <row r="3410" spans="1:25" x14ac:dyDescent="0.3">
      <c r="A3410" s="1">
        <v>45831</v>
      </c>
      <c r="B3410" s="1" t="s">
        <v>3460</v>
      </c>
      <c r="C3410" s="1" t="s">
        <v>142</v>
      </c>
      <c r="D3410">
        <f>MONTH(StockData[[#This Row],[DATE]])</f>
        <v>6</v>
      </c>
      <c r="E3410">
        <v>2025</v>
      </c>
      <c r="F3410" t="s">
        <v>97</v>
      </c>
      <c r="G3410" t="str">
        <f>"Q"&amp;ROUNDUP(StockData[[#This Row],[Month Number]]/3,0)</f>
        <v>Q2</v>
      </c>
      <c r="H3410" s="1" t="s">
        <v>3092</v>
      </c>
      <c r="I3410" s="1" t="s">
        <v>3093</v>
      </c>
      <c r="J3410" t="s">
        <v>30</v>
      </c>
      <c r="K3410">
        <v>417</v>
      </c>
      <c r="L3410">
        <v>417.5</v>
      </c>
      <c r="M3410">
        <v>411.75</v>
      </c>
      <c r="N3410">
        <v>418.55</v>
      </c>
      <c r="O3410">
        <v>413.4</v>
      </c>
      <c r="P3410">
        <v>413.9</v>
      </c>
      <c r="Q3410">
        <v>415</v>
      </c>
      <c r="R3410">
        <v>14839890</v>
      </c>
      <c r="S3410">
        <v>6158508971.4499998</v>
      </c>
      <c r="T3410">
        <v>171311</v>
      </c>
      <c r="U3410">
        <v>10101657</v>
      </c>
      <c r="V3410">
        <v>68.069999999999993</v>
      </c>
      <c r="W3410" s="3">
        <f>StockData[[#This Row],[CLOSE]]-StockData[[#This Row],[PREV. CLOSE]]</f>
        <v>-4.6500000000000341</v>
      </c>
      <c r="X3410" s="2">
        <f>IFERROR((StockData[[#This Row],[CLOSE]]-StockData[[#This Row],[PREV. CLOSE]])/StockData[[#This Row],[PREV. CLOSE]],0)</f>
        <v>-1.1109783777326566E-2</v>
      </c>
      <c r="Y3410" t="str">
        <f>IF(StockData[[#This Row],[Daily Return %]]&gt;0,"Gain",IF(StockData[[#This Row],[Daily Return %]]&lt;0,"Loss","No Change"))</f>
        <v>Loss</v>
      </c>
    </row>
    <row r="3411" spans="1:25" x14ac:dyDescent="0.3">
      <c r="A3411" s="1">
        <v>45832</v>
      </c>
      <c r="B3411" s="1" t="s">
        <v>3461</v>
      </c>
      <c r="C3411" s="1" t="s">
        <v>142</v>
      </c>
      <c r="D3411">
        <f>MONTH(StockData[[#This Row],[DATE]])</f>
        <v>6</v>
      </c>
      <c r="E3411">
        <v>2025</v>
      </c>
      <c r="F3411" t="s">
        <v>97</v>
      </c>
      <c r="G3411" t="str">
        <f>"Q"&amp;ROUNDUP(StockData[[#This Row],[Month Number]]/3,0)</f>
        <v>Q2</v>
      </c>
      <c r="H3411" s="1" t="s">
        <v>3092</v>
      </c>
      <c r="I3411" s="1" t="s">
        <v>3093</v>
      </c>
      <c r="J3411" t="s">
        <v>30</v>
      </c>
      <c r="K3411">
        <v>416.9</v>
      </c>
      <c r="L3411">
        <v>420.65</v>
      </c>
      <c r="M3411">
        <v>413.75</v>
      </c>
      <c r="N3411">
        <v>413.9</v>
      </c>
      <c r="O3411">
        <v>414.55</v>
      </c>
      <c r="P3411">
        <v>414.35</v>
      </c>
      <c r="Q3411">
        <v>416.39</v>
      </c>
      <c r="R3411">
        <v>16690068</v>
      </c>
      <c r="S3411">
        <v>6949518762.75</v>
      </c>
      <c r="T3411">
        <v>201406</v>
      </c>
      <c r="U3411">
        <v>10167805</v>
      </c>
      <c r="V3411">
        <v>60.92</v>
      </c>
      <c r="W3411" s="3">
        <f>StockData[[#This Row],[CLOSE]]-StockData[[#This Row],[PREV. CLOSE]]</f>
        <v>0.45000000000004547</v>
      </c>
      <c r="X3411" s="2">
        <f>IFERROR((StockData[[#This Row],[CLOSE]]-StockData[[#This Row],[PREV. CLOSE]])/StockData[[#This Row],[PREV. CLOSE]],0)</f>
        <v>1.0872191350568868E-3</v>
      </c>
      <c r="Y3411" t="str">
        <f>IF(StockData[[#This Row],[Daily Return %]]&gt;0,"Gain",IF(StockData[[#This Row],[Daily Return %]]&lt;0,"Loss","No Change"))</f>
        <v>Gain</v>
      </c>
    </row>
    <row r="3412" spans="1:25" x14ac:dyDescent="0.3">
      <c r="A3412" s="1">
        <v>45833</v>
      </c>
      <c r="B3412" s="1" t="s">
        <v>3462</v>
      </c>
      <c r="C3412" s="1" t="s">
        <v>142</v>
      </c>
      <c r="D3412">
        <f>MONTH(StockData[[#This Row],[DATE]])</f>
        <v>6</v>
      </c>
      <c r="E3412">
        <v>2025</v>
      </c>
      <c r="F3412" t="s">
        <v>97</v>
      </c>
      <c r="G3412" t="str">
        <f>"Q"&amp;ROUNDUP(StockData[[#This Row],[Month Number]]/3,0)</f>
        <v>Q2</v>
      </c>
      <c r="H3412" s="1" t="s">
        <v>3092</v>
      </c>
      <c r="I3412" s="1" t="s">
        <v>3093</v>
      </c>
      <c r="J3412" t="s">
        <v>30</v>
      </c>
      <c r="K3412">
        <v>416.4</v>
      </c>
      <c r="L3412">
        <v>418.15</v>
      </c>
      <c r="M3412">
        <v>415.1</v>
      </c>
      <c r="N3412">
        <v>414.35</v>
      </c>
      <c r="O3412">
        <v>416.1</v>
      </c>
      <c r="P3412">
        <v>416.35</v>
      </c>
      <c r="Q3412">
        <v>416.89</v>
      </c>
      <c r="R3412">
        <v>9946718</v>
      </c>
      <c r="S3412">
        <v>4146714301.4499998</v>
      </c>
      <c r="T3412">
        <v>150780</v>
      </c>
      <c r="U3412">
        <v>7012871</v>
      </c>
      <c r="V3412">
        <v>70.5</v>
      </c>
      <c r="W3412" s="3">
        <f>StockData[[#This Row],[CLOSE]]-StockData[[#This Row],[PREV. CLOSE]]</f>
        <v>2</v>
      </c>
      <c r="X3412" s="2">
        <f>IFERROR((StockData[[#This Row],[CLOSE]]-StockData[[#This Row],[PREV. CLOSE]])/StockData[[#This Row],[PREV. CLOSE]],0)</f>
        <v>4.8268372149149266E-3</v>
      </c>
      <c r="Y3412" t="str">
        <f>IF(StockData[[#This Row],[Daily Return %]]&gt;0,"Gain",IF(StockData[[#This Row],[Daily Return %]]&lt;0,"Loss","No Change"))</f>
        <v>Gain</v>
      </c>
    </row>
    <row r="3413" spans="1:25" x14ac:dyDescent="0.3">
      <c r="A3413" s="1">
        <v>45834</v>
      </c>
      <c r="B3413" s="1" t="s">
        <v>3463</v>
      </c>
      <c r="C3413" s="1" t="s">
        <v>142</v>
      </c>
      <c r="D3413">
        <f>MONTH(StockData[[#This Row],[DATE]])</f>
        <v>6</v>
      </c>
      <c r="E3413">
        <v>2025</v>
      </c>
      <c r="F3413" t="s">
        <v>97</v>
      </c>
      <c r="G3413" t="str">
        <f>"Q"&amp;ROUNDUP(StockData[[#This Row],[Month Number]]/3,0)</f>
        <v>Q2</v>
      </c>
      <c r="H3413" s="1" t="s">
        <v>3092</v>
      </c>
      <c r="I3413" s="1" t="s">
        <v>3093</v>
      </c>
      <c r="J3413" t="s">
        <v>30</v>
      </c>
      <c r="K3413">
        <v>417.2</v>
      </c>
      <c r="L3413">
        <v>420.9</v>
      </c>
      <c r="M3413">
        <v>416.25</v>
      </c>
      <c r="N3413">
        <v>416.35</v>
      </c>
      <c r="O3413">
        <v>420</v>
      </c>
      <c r="P3413">
        <v>420.3</v>
      </c>
      <c r="Q3413">
        <v>418.46</v>
      </c>
      <c r="R3413">
        <v>13703918</v>
      </c>
      <c r="S3413">
        <v>5734531592.1499996</v>
      </c>
      <c r="T3413">
        <v>248476</v>
      </c>
      <c r="U3413">
        <v>8776093</v>
      </c>
      <c r="V3413">
        <v>64.040000000000006</v>
      </c>
      <c r="W3413" s="3">
        <f>StockData[[#This Row],[CLOSE]]-StockData[[#This Row],[PREV. CLOSE]]</f>
        <v>3.9499999999999886</v>
      </c>
      <c r="X3413" s="2">
        <f>IFERROR((StockData[[#This Row],[CLOSE]]-StockData[[#This Row],[PREV. CLOSE]])/StockData[[#This Row],[PREV. CLOSE]],0)</f>
        <v>9.4872102798126291E-3</v>
      </c>
      <c r="Y3413" t="str">
        <f>IF(StockData[[#This Row],[Daily Return %]]&gt;0,"Gain",IF(StockData[[#This Row],[Daily Return %]]&lt;0,"Loss","No Change"))</f>
        <v>Gain</v>
      </c>
    </row>
    <row r="3414" spans="1:25" x14ac:dyDescent="0.3">
      <c r="A3414" s="1">
        <v>45835</v>
      </c>
      <c r="B3414" s="1" t="s">
        <v>3464</v>
      </c>
      <c r="C3414" s="1" t="s">
        <v>142</v>
      </c>
      <c r="D3414">
        <f>MONTH(StockData[[#This Row],[DATE]])</f>
        <v>6</v>
      </c>
      <c r="E3414">
        <v>2025</v>
      </c>
      <c r="F3414" t="s">
        <v>97</v>
      </c>
      <c r="G3414" t="str">
        <f>"Q"&amp;ROUNDUP(StockData[[#This Row],[Month Number]]/3,0)</f>
        <v>Q2</v>
      </c>
      <c r="H3414" s="1" t="s">
        <v>3092</v>
      </c>
      <c r="I3414" s="1" t="s">
        <v>3093</v>
      </c>
      <c r="J3414" t="s">
        <v>30</v>
      </c>
      <c r="K3414">
        <v>421</v>
      </c>
      <c r="L3414">
        <v>422</v>
      </c>
      <c r="M3414">
        <v>417.8</v>
      </c>
      <c r="N3414">
        <v>420.3</v>
      </c>
      <c r="O3414">
        <v>420</v>
      </c>
      <c r="P3414">
        <v>418.65</v>
      </c>
      <c r="Q3414">
        <v>419.38</v>
      </c>
      <c r="R3414">
        <v>21409935</v>
      </c>
      <c r="S3414">
        <v>8978830736</v>
      </c>
      <c r="T3414">
        <v>138937</v>
      </c>
      <c r="U3414">
        <v>16714118</v>
      </c>
      <c r="V3414">
        <v>78.069999999999993</v>
      </c>
      <c r="W3414" s="3">
        <f>StockData[[#This Row],[CLOSE]]-StockData[[#This Row],[PREV. CLOSE]]</f>
        <v>-1.6500000000000341</v>
      </c>
      <c r="X3414" s="2">
        <f>IFERROR((StockData[[#This Row],[CLOSE]]-StockData[[#This Row],[PREV. CLOSE]])/StockData[[#This Row],[PREV. CLOSE]],0)</f>
        <v>-3.925767309065035E-3</v>
      </c>
      <c r="Y3414" t="str">
        <f>IF(StockData[[#This Row],[Daily Return %]]&gt;0,"Gain",IF(StockData[[#This Row],[Daily Return %]]&lt;0,"Loss","No Change"))</f>
        <v>Loss</v>
      </c>
    </row>
    <row r="3415" spans="1:25" x14ac:dyDescent="0.3">
      <c r="A3415" s="1">
        <v>45838</v>
      </c>
      <c r="B3415" s="1" t="s">
        <v>3465</v>
      </c>
      <c r="C3415" s="1" t="s">
        <v>142</v>
      </c>
      <c r="D3415">
        <f>MONTH(StockData[[#This Row],[DATE]])</f>
        <v>6</v>
      </c>
      <c r="E3415">
        <v>2025</v>
      </c>
      <c r="F3415" t="s">
        <v>97</v>
      </c>
      <c r="G3415" t="str">
        <f>"Q"&amp;ROUNDUP(StockData[[#This Row],[Month Number]]/3,0)</f>
        <v>Q2</v>
      </c>
      <c r="H3415" s="1" t="s">
        <v>3092</v>
      </c>
      <c r="I3415" s="1" t="s">
        <v>3093</v>
      </c>
      <c r="J3415" t="s">
        <v>30</v>
      </c>
      <c r="K3415">
        <v>419.8</v>
      </c>
      <c r="L3415">
        <v>420.75</v>
      </c>
      <c r="M3415">
        <v>415.8</v>
      </c>
      <c r="N3415">
        <v>418.65</v>
      </c>
      <c r="O3415">
        <v>416.3</v>
      </c>
      <c r="P3415">
        <v>416.45</v>
      </c>
      <c r="Q3415">
        <v>417.37</v>
      </c>
      <c r="R3415">
        <v>12317124</v>
      </c>
      <c r="S3415">
        <v>5140785633.0500002</v>
      </c>
      <c r="T3415">
        <v>145533</v>
      </c>
      <c r="U3415">
        <v>9240659</v>
      </c>
      <c r="V3415">
        <v>75.02</v>
      </c>
      <c r="W3415" s="3">
        <f>StockData[[#This Row],[CLOSE]]-StockData[[#This Row],[PREV. CLOSE]]</f>
        <v>-2.1999999999999886</v>
      </c>
      <c r="X3415" s="2">
        <f>IFERROR((StockData[[#This Row],[CLOSE]]-StockData[[#This Row],[PREV. CLOSE]])/StockData[[#This Row],[PREV. CLOSE]],0)</f>
        <v>-5.2549862653767793E-3</v>
      </c>
      <c r="Y3415" t="str">
        <f>IF(StockData[[#This Row],[Daily Return %]]&gt;0,"Gain",IF(StockData[[#This Row],[Daily Return %]]&lt;0,"Loss","No Change"))</f>
        <v>Loss</v>
      </c>
    </row>
    <row r="3416" spans="1:25" x14ac:dyDescent="0.3">
      <c r="A3416" s="1">
        <v>45839</v>
      </c>
      <c r="B3416" s="1" t="s">
        <v>3466</v>
      </c>
      <c r="C3416" s="1" t="s">
        <v>162</v>
      </c>
      <c r="D3416">
        <f>MONTH(StockData[[#This Row],[DATE]])</f>
        <v>7</v>
      </c>
      <c r="E3416">
        <v>2025</v>
      </c>
      <c r="F3416" t="s">
        <v>163</v>
      </c>
      <c r="G3416" t="str">
        <f>"Q"&amp;ROUNDUP(StockData[[#This Row],[Month Number]]/3,0)</f>
        <v>Q3</v>
      </c>
      <c r="H3416" s="1" t="s">
        <v>3092</v>
      </c>
      <c r="I3416" s="1" t="s">
        <v>3093</v>
      </c>
      <c r="J3416" t="s">
        <v>30</v>
      </c>
      <c r="K3416">
        <v>417</v>
      </c>
      <c r="L3416">
        <v>418.85</v>
      </c>
      <c r="M3416">
        <v>414.9</v>
      </c>
      <c r="N3416">
        <v>416.45</v>
      </c>
      <c r="O3416">
        <v>415.1</v>
      </c>
      <c r="P3416">
        <v>415.1</v>
      </c>
      <c r="Q3416">
        <v>416.37</v>
      </c>
      <c r="R3416">
        <v>13670465</v>
      </c>
      <c r="S3416">
        <v>5691910423.4499998</v>
      </c>
      <c r="T3416">
        <v>135207</v>
      </c>
      <c r="U3416">
        <v>10229290</v>
      </c>
      <c r="V3416">
        <v>74.83</v>
      </c>
      <c r="W3416" s="3">
        <f>StockData[[#This Row],[CLOSE]]-StockData[[#This Row],[PREV. CLOSE]]</f>
        <v>-1.3499999999999659</v>
      </c>
      <c r="X3416" s="2">
        <f>IFERROR((StockData[[#This Row],[CLOSE]]-StockData[[#This Row],[PREV. CLOSE]])/StockData[[#This Row],[PREV. CLOSE]],0)</f>
        <v>-3.241685676551725E-3</v>
      </c>
      <c r="Y3416" t="str">
        <f>IF(StockData[[#This Row],[Daily Return %]]&gt;0,"Gain",IF(StockData[[#This Row],[Daily Return %]]&lt;0,"Loss","No Change"))</f>
        <v>Loss</v>
      </c>
    </row>
    <row r="3417" spans="1:25" x14ac:dyDescent="0.3">
      <c r="A3417" s="1">
        <v>45840</v>
      </c>
      <c r="B3417" s="1" t="s">
        <v>3467</v>
      </c>
      <c r="C3417" s="1" t="s">
        <v>162</v>
      </c>
      <c r="D3417">
        <f>MONTH(StockData[[#This Row],[DATE]])</f>
        <v>7</v>
      </c>
      <c r="E3417">
        <v>2025</v>
      </c>
      <c r="F3417" t="s">
        <v>163</v>
      </c>
      <c r="G3417" t="str">
        <f>"Q"&amp;ROUNDUP(StockData[[#This Row],[Month Number]]/3,0)</f>
        <v>Q3</v>
      </c>
      <c r="H3417" s="1" t="s">
        <v>3092</v>
      </c>
      <c r="I3417" s="1" t="s">
        <v>3093</v>
      </c>
      <c r="J3417" t="s">
        <v>30</v>
      </c>
      <c r="K3417">
        <v>416.9</v>
      </c>
      <c r="L3417">
        <v>416.9</v>
      </c>
      <c r="M3417">
        <v>411.7</v>
      </c>
      <c r="N3417">
        <v>415.1</v>
      </c>
      <c r="O3417">
        <v>413.2</v>
      </c>
      <c r="P3417">
        <v>412.95</v>
      </c>
      <c r="Q3417">
        <v>413.58</v>
      </c>
      <c r="R3417">
        <v>15990899</v>
      </c>
      <c r="S3417">
        <v>6613437048</v>
      </c>
      <c r="T3417">
        <v>148675</v>
      </c>
      <c r="U3417">
        <v>11678799</v>
      </c>
      <c r="V3417">
        <v>73.03</v>
      </c>
      <c r="W3417" s="3">
        <f>StockData[[#This Row],[CLOSE]]-StockData[[#This Row],[PREV. CLOSE]]</f>
        <v>-2.1500000000000341</v>
      </c>
      <c r="X3417" s="2">
        <f>IFERROR((StockData[[#This Row],[CLOSE]]-StockData[[#This Row],[PREV. CLOSE]])/StockData[[#This Row],[PREV. CLOSE]],0)</f>
        <v>-5.1794748253433725E-3</v>
      </c>
      <c r="Y3417" t="str">
        <f>IF(StockData[[#This Row],[Daily Return %]]&gt;0,"Gain",IF(StockData[[#This Row],[Daily Return %]]&lt;0,"Loss","No Change"))</f>
        <v>Loss</v>
      </c>
    </row>
    <row r="3418" spans="1:25" x14ac:dyDescent="0.3">
      <c r="A3418" s="1">
        <v>45841</v>
      </c>
      <c r="B3418" s="1" t="s">
        <v>3468</v>
      </c>
      <c r="C3418" s="1" t="s">
        <v>162</v>
      </c>
      <c r="D3418">
        <f>MONTH(StockData[[#This Row],[DATE]])</f>
        <v>7</v>
      </c>
      <c r="E3418">
        <v>2025</v>
      </c>
      <c r="F3418" t="s">
        <v>163</v>
      </c>
      <c r="G3418" t="str">
        <f>"Q"&amp;ROUNDUP(StockData[[#This Row],[Month Number]]/3,0)</f>
        <v>Q3</v>
      </c>
      <c r="H3418" s="1" t="s">
        <v>3092</v>
      </c>
      <c r="I3418" s="1" t="s">
        <v>3093</v>
      </c>
      <c r="J3418" t="s">
        <v>30</v>
      </c>
      <c r="K3418">
        <v>414</v>
      </c>
      <c r="L3418">
        <v>416</v>
      </c>
      <c r="M3418">
        <v>411.25</v>
      </c>
      <c r="N3418">
        <v>412.95</v>
      </c>
      <c r="O3418">
        <v>413.9</v>
      </c>
      <c r="P3418">
        <v>413.35</v>
      </c>
      <c r="Q3418">
        <v>413.57</v>
      </c>
      <c r="R3418">
        <v>14185298</v>
      </c>
      <c r="S3418">
        <v>5866630211.25</v>
      </c>
      <c r="T3418">
        <v>142804</v>
      </c>
      <c r="U3418">
        <v>7990645</v>
      </c>
      <c r="V3418">
        <v>56.33</v>
      </c>
      <c r="W3418" s="3">
        <f>StockData[[#This Row],[CLOSE]]-StockData[[#This Row],[PREV. CLOSE]]</f>
        <v>0.40000000000003411</v>
      </c>
      <c r="X3418" s="2">
        <f>IFERROR((StockData[[#This Row],[CLOSE]]-StockData[[#This Row],[PREV. CLOSE]])/StockData[[#This Row],[PREV. CLOSE]],0)</f>
        <v>9.686402712193586E-4</v>
      </c>
      <c r="Y3418" t="str">
        <f>IF(StockData[[#This Row],[Daily Return %]]&gt;0,"Gain",IF(StockData[[#This Row],[Daily Return %]]&lt;0,"Loss","No Change"))</f>
        <v>Gain</v>
      </c>
    </row>
    <row r="3419" spans="1:25" x14ac:dyDescent="0.3">
      <c r="A3419" s="1">
        <v>45842</v>
      </c>
      <c r="B3419" s="1" t="s">
        <v>3469</v>
      </c>
      <c r="C3419" s="1" t="s">
        <v>162</v>
      </c>
      <c r="D3419">
        <f>MONTH(StockData[[#This Row],[DATE]])</f>
        <v>7</v>
      </c>
      <c r="E3419">
        <v>2025</v>
      </c>
      <c r="F3419" t="s">
        <v>163</v>
      </c>
      <c r="G3419" t="str">
        <f>"Q"&amp;ROUNDUP(StockData[[#This Row],[Month Number]]/3,0)</f>
        <v>Q3</v>
      </c>
      <c r="H3419" s="1" t="s">
        <v>3092</v>
      </c>
      <c r="I3419" s="1" t="s">
        <v>3093</v>
      </c>
      <c r="J3419" t="s">
        <v>30</v>
      </c>
      <c r="K3419">
        <v>414.9</v>
      </c>
      <c r="L3419">
        <v>415</v>
      </c>
      <c r="M3419">
        <v>411.75</v>
      </c>
      <c r="N3419">
        <v>413.35</v>
      </c>
      <c r="O3419">
        <v>412.7</v>
      </c>
      <c r="P3419">
        <v>412.55</v>
      </c>
      <c r="Q3419">
        <v>412.8</v>
      </c>
      <c r="R3419">
        <v>8256733</v>
      </c>
      <c r="S3419">
        <v>3408342585.9499998</v>
      </c>
      <c r="T3419">
        <v>103880</v>
      </c>
      <c r="U3419">
        <v>5273419</v>
      </c>
      <c r="V3419">
        <v>63.87</v>
      </c>
      <c r="W3419" s="3">
        <f>StockData[[#This Row],[CLOSE]]-StockData[[#This Row],[PREV. CLOSE]]</f>
        <v>-0.80000000000001137</v>
      </c>
      <c r="X3419" s="2">
        <f>IFERROR((StockData[[#This Row],[CLOSE]]-StockData[[#This Row],[PREV. CLOSE]])/StockData[[#This Row],[PREV. CLOSE]],0)</f>
        <v>-1.9354058304100915E-3</v>
      </c>
      <c r="Y3419" t="str">
        <f>IF(StockData[[#This Row],[Daily Return %]]&gt;0,"Gain",IF(StockData[[#This Row],[Daily Return %]]&lt;0,"Loss","No Change"))</f>
        <v>Loss</v>
      </c>
    </row>
    <row r="3420" spans="1:25" x14ac:dyDescent="0.3">
      <c r="A3420" s="1">
        <v>45845</v>
      </c>
      <c r="B3420" s="1" t="s">
        <v>3470</v>
      </c>
      <c r="C3420" s="1" t="s">
        <v>162</v>
      </c>
      <c r="D3420">
        <f>MONTH(StockData[[#This Row],[DATE]])</f>
        <v>7</v>
      </c>
      <c r="E3420">
        <v>2025</v>
      </c>
      <c r="F3420" t="s">
        <v>163</v>
      </c>
      <c r="G3420" t="str">
        <f>"Q"&amp;ROUNDUP(StockData[[#This Row],[Month Number]]/3,0)</f>
        <v>Q3</v>
      </c>
      <c r="H3420" s="1" t="s">
        <v>3092</v>
      </c>
      <c r="I3420" s="1" t="s">
        <v>3093</v>
      </c>
      <c r="J3420" t="s">
        <v>30</v>
      </c>
      <c r="K3420">
        <v>413</v>
      </c>
      <c r="L3420">
        <v>417.2</v>
      </c>
      <c r="M3420">
        <v>412</v>
      </c>
      <c r="N3420">
        <v>412.55</v>
      </c>
      <c r="O3420">
        <v>416.5</v>
      </c>
      <c r="P3420">
        <v>416.15</v>
      </c>
      <c r="Q3420">
        <v>415.88</v>
      </c>
      <c r="R3420">
        <v>6845218</v>
      </c>
      <c r="S3420">
        <v>2846807822.5</v>
      </c>
      <c r="T3420">
        <v>120392</v>
      </c>
      <c r="U3420">
        <v>4158017</v>
      </c>
      <c r="V3420">
        <v>60.74</v>
      </c>
      <c r="W3420" s="3">
        <f>StockData[[#This Row],[CLOSE]]-StockData[[#This Row],[PREV. CLOSE]]</f>
        <v>3.5999999999999659</v>
      </c>
      <c r="X3420" s="2">
        <f>IFERROR((StockData[[#This Row],[CLOSE]]-StockData[[#This Row],[PREV. CLOSE]])/StockData[[#This Row],[PREV. CLOSE]],0)</f>
        <v>8.7262150042418263E-3</v>
      </c>
      <c r="Y3420" t="str">
        <f>IF(StockData[[#This Row],[Daily Return %]]&gt;0,"Gain",IF(StockData[[#This Row],[Daily Return %]]&lt;0,"Loss","No Change"))</f>
        <v>Gain</v>
      </c>
    </row>
    <row r="3421" spans="1:25" x14ac:dyDescent="0.3">
      <c r="A3421" s="1">
        <v>45846</v>
      </c>
      <c r="B3421" s="1" t="s">
        <v>3471</v>
      </c>
      <c r="C3421" s="1" t="s">
        <v>162</v>
      </c>
      <c r="D3421">
        <f>MONTH(StockData[[#This Row],[DATE]])</f>
        <v>7</v>
      </c>
      <c r="E3421">
        <v>2025</v>
      </c>
      <c r="F3421" t="s">
        <v>163</v>
      </c>
      <c r="G3421" t="str">
        <f>"Q"&amp;ROUNDUP(StockData[[#This Row],[Month Number]]/3,0)</f>
        <v>Q3</v>
      </c>
      <c r="H3421" s="1" t="s">
        <v>3092</v>
      </c>
      <c r="I3421" s="1" t="s">
        <v>3093</v>
      </c>
      <c r="J3421" t="s">
        <v>30</v>
      </c>
      <c r="K3421">
        <v>416.15</v>
      </c>
      <c r="L3421">
        <v>418.1</v>
      </c>
      <c r="M3421">
        <v>414.65</v>
      </c>
      <c r="N3421">
        <v>416.15</v>
      </c>
      <c r="O3421">
        <v>418</v>
      </c>
      <c r="P3421">
        <v>417.2</v>
      </c>
      <c r="Q3421">
        <v>416.46</v>
      </c>
      <c r="R3421">
        <v>6807192</v>
      </c>
      <c r="S3421">
        <v>2834924838.5500002</v>
      </c>
      <c r="T3421">
        <v>76566</v>
      </c>
      <c r="U3421">
        <v>4423626</v>
      </c>
      <c r="V3421">
        <v>64.98</v>
      </c>
      <c r="W3421" s="3">
        <f>StockData[[#This Row],[CLOSE]]-StockData[[#This Row],[PREV. CLOSE]]</f>
        <v>1.0500000000000114</v>
      </c>
      <c r="X3421" s="2">
        <f>IFERROR((StockData[[#This Row],[CLOSE]]-StockData[[#This Row],[PREV. CLOSE]])/StockData[[#This Row],[PREV. CLOSE]],0)</f>
        <v>2.5231286795626851E-3</v>
      </c>
      <c r="Y3421" t="str">
        <f>IF(StockData[[#This Row],[Daily Return %]]&gt;0,"Gain",IF(StockData[[#This Row],[Daily Return %]]&lt;0,"Loss","No Change"))</f>
        <v>Gain</v>
      </c>
    </row>
    <row r="3422" spans="1:25" x14ac:dyDescent="0.3">
      <c r="A3422" s="1">
        <v>45847</v>
      </c>
      <c r="B3422" s="1" t="s">
        <v>3472</v>
      </c>
      <c r="C3422" s="1" t="s">
        <v>162</v>
      </c>
      <c r="D3422">
        <f>MONTH(StockData[[#This Row],[DATE]])</f>
        <v>7</v>
      </c>
      <c r="E3422">
        <v>2025</v>
      </c>
      <c r="F3422" t="s">
        <v>163</v>
      </c>
      <c r="G3422" t="str">
        <f>"Q"&amp;ROUNDUP(StockData[[#This Row],[Month Number]]/3,0)</f>
        <v>Q3</v>
      </c>
      <c r="H3422" s="1" t="s">
        <v>3092</v>
      </c>
      <c r="I3422" s="1" t="s">
        <v>3093</v>
      </c>
      <c r="J3422" t="s">
        <v>30</v>
      </c>
      <c r="K3422">
        <v>416.2</v>
      </c>
      <c r="L3422">
        <v>420.3</v>
      </c>
      <c r="M3422">
        <v>415.45</v>
      </c>
      <c r="N3422">
        <v>417.2</v>
      </c>
      <c r="O3422">
        <v>419.1</v>
      </c>
      <c r="P3422">
        <v>419.45</v>
      </c>
      <c r="Q3422">
        <v>419.08</v>
      </c>
      <c r="R3422">
        <v>9930533</v>
      </c>
      <c r="S3422">
        <v>4161651352.25</v>
      </c>
      <c r="T3422">
        <v>146808</v>
      </c>
      <c r="U3422">
        <v>6694458</v>
      </c>
      <c r="V3422">
        <v>67.41</v>
      </c>
      <c r="W3422" s="3">
        <f>StockData[[#This Row],[CLOSE]]-StockData[[#This Row],[PREV. CLOSE]]</f>
        <v>2.25</v>
      </c>
      <c r="X3422" s="2">
        <f>IFERROR((StockData[[#This Row],[CLOSE]]-StockData[[#This Row],[PREV. CLOSE]])/StockData[[#This Row],[PREV. CLOSE]],0)</f>
        <v>5.3930968360498561E-3</v>
      </c>
      <c r="Y3422" t="str">
        <f>IF(StockData[[#This Row],[Daily Return %]]&gt;0,"Gain",IF(StockData[[#This Row],[Daily Return %]]&lt;0,"Loss","No Change"))</f>
        <v>Gain</v>
      </c>
    </row>
    <row r="3423" spans="1:25" x14ac:dyDescent="0.3">
      <c r="A3423" s="1">
        <v>45848</v>
      </c>
      <c r="B3423" s="1" t="s">
        <v>3473</v>
      </c>
      <c r="C3423" s="1" t="s">
        <v>162</v>
      </c>
      <c r="D3423">
        <f>MONTH(StockData[[#This Row],[DATE]])</f>
        <v>7</v>
      </c>
      <c r="E3423">
        <v>2025</v>
      </c>
      <c r="F3423" t="s">
        <v>163</v>
      </c>
      <c r="G3423" t="str">
        <f>"Q"&amp;ROUNDUP(StockData[[#This Row],[Month Number]]/3,0)</f>
        <v>Q3</v>
      </c>
      <c r="H3423" s="1" t="s">
        <v>3092</v>
      </c>
      <c r="I3423" s="1" t="s">
        <v>3093</v>
      </c>
      <c r="J3423" t="s">
        <v>30</v>
      </c>
      <c r="K3423">
        <v>420.3</v>
      </c>
      <c r="L3423">
        <v>420.3</v>
      </c>
      <c r="M3423">
        <v>416.4</v>
      </c>
      <c r="N3423">
        <v>419.45</v>
      </c>
      <c r="O3423">
        <v>416.65</v>
      </c>
      <c r="P3423">
        <v>416.85</v>
      </c>
      <c r="Q3423">
        <v>417.61</v>
      </c>
      <c r="R3423">
        <v>6220360</v>
      </c>
      <c r="S3423">
        <v>2597661683.25</v>
      </c>
      <c r="T3423">
        <v>76333</v>
      </c>
      <c r="U3423">
        <v>3726003</v>
      </c>
      <c r="V3423">
        <v>59.9</v>
      </c>
      <c r="W3423" s="3">
        <f>StockData[[#This Row],[CLOSE]]-StockData[[#This Row],[PREV. CLOSE]]</f>
        <v>-2.5999999999999659</v>
      </c>
      <c r="X3423" s="2">
        <f>IFERROR((StockData[[#This Row],[CLOSE]]-StockData[[#This Row],[PREV. CLOSE]])/StockData[[#This Row],[PREV. CLOSE]],0)</f>
        <v>-6.1985933961138774E-3</v>
      </c>
      <c r="Y3423" t="str">
        <f>IF(StockData[[#This Row],[Daily Return %]]&gt;0,"Gain",IF(StockData[[#This Row],[Daily Return %]]&lt;0,"Loss","No Change"))</f>
        <v>Loss</v>
      </c>
    </row>
    <row r="3424" spans="1:25" x14ac:dyDescent="0.3">
      <c r="A3424" s="1">
        <v>45849</v>
      </c>
      <c r="B3424" s="1" t="s">
        <v>3474</v>
      </c>
      <c r="C3424" s="1" t="s">
        <v>162</v>
      </c>
      <c r="D3424">
        <f>MONTH(StockData[[#This Row],[DATE]])</f>
        <v>7</v>
      </c>
      <c r="E3424">
        <v>2025</v>
      </c>
      <c r="F3424" t="s">
        <v>163</v>
      </c>
      <c r="G3424" t="str">
        <f>"Q"&amp;ROUNDUP(StockData[[#This Row],[Month Number]]/3,0)</f>
        <v>Q3</v>
      </c>
      <c r="H3424" s="1" t="s">
        <v>3092</v>
      </c>
      <c r="I3424" s="1" t="s">
        <v>3093</v>
      </c>
      <c r="J3424" t="s">
        <v>30</v>
      </c>
      <c r="K3424">
        <v>417</v>
      </c>
      <c r="L3424">
        <v>418.05</v>
      </c>
      <c r="M3424">
        <v>415.5</v>
      </c>
      <c r="N3424">
        <v>416.85</v>
      </c>
      <c r="O3424">
        <v>416.65</v>
      </c>
      <c r="P3424">
        <v>416.8</v>
      </c>
      <c r="Q3424">
        <v>416.92</v>
      </c>
      <c r="R3424">
        <v>8578844</v>
      </c>
      <c r="S3424">
        <v>3576713516.4499998</v>
      </c>
      <c r="T3424">
        <v>96778</v>
      </c>
      <c r="U3424">
        <v>5938413</v>
      </c>
      <c r="V3424">
        <v>69.22</v>
      </c>
      <c r="W3424" s="3">
        <f>StockData[[#This Row],[CLOSE]]-StockData[[#This Row],[PREV. CLOSE]]</f>
        <v>-5.0000000000011369E-2</v>
      </c>
      <c r="X3424" s="2">
        <f>IFERROR((StockData[[#This Row],[CLOSE]]-StockData[[#This Row],[PREV. CLOSE]])/StockData[[#This Row],[PREV. CLOSE]],0)</f>
        <v>-1.1994722322180968E-4</v>
      </c>
      <c r="Y3424" t="str">
        <f>IF(StockData[[#This Row],[Daily Return %]]&gt;0,"Gain",IF(StockData[[#This Row],[Daily Return %]]&lt;0,"Loss","No Change"))</f>
        <v>Loss</v>
      </c>
    </row>
    <row r="3425" spans="1:25" x14ac:dyDescent="0.3">
      <c r="A3425" s="1">
        <v>45852</v>
      </c>
      <c r="B3425" s="1" t="s">
        <v>3475</v>
      </c>
      <c r="C3425" s="1" t="s">
        <v>162</v>
      </c>
      <c r="D3425">
        <f>MONTH(StockData[[#This Row],[DATE]])</f>
        <v>7</v>
      </c>
      <c r="E3425">
        <v>2025</v>
      </c>
      <c r="F3425" t="s">
        <v>163</v>
      </c>
      <c r="G3425" t="str">
        <f>"Q"&amp;ROUNDUP(StockData[[#This Row],[Month Number]]/3,0)</f>
        <v>Q3</v>
      </c>
      <c r="H3425" s="1" t="s">
        <v>3092</v>
      </c>
      <c r="I3425" s="1" t="s">
        <v>3093</v>
      </c>
      <c r="J3425" t="s">
        <v>30</v>
      </c>
      <c r="K3425">
        <v>417.05</v>
      </c>
      <c r="L3425">
        <v>419.95</v>
      </c>
      <c r="M3425">
        <v>416.55</v>
      </c>
      <c r="N3425">
        <v>416.8</v>
      </c>
      <c r="O3425">
        <v>419.35</v>
      </c>
      <c r="P3425">
        <v>419.4</v>
      </c>
      <c r="Q3425">
        <v>418.9</v>
      </c>
      <c r="R3425">
        <v>6896989</v>
      </c>
      <c r="S3425">
        <v>2889123352.9499998</v>
      </c>
      <c r="T3425">
        <v>94592</v>
      </c>
      <c r="U3425">
        <v>4850678</v>
      </c>
      <c r="V3425">
        <v>70.33</v>
      </c>
      <c r="W3425" s="3">
        <f>StockData[[#This Row],[CLOSE]]-StockData[[#This Row],[PREV. CLOSE]]</f>
        <v>2.5999999999999659</v>
      </c>
      <c r="X3425" s="2">
        <f>IFERROR((StockData[[#This Row],[CLOSE]]-StockData[[#This Row],[PREV. CLOSE]])/StockData[[#This Row],[PREV. CLOSE]],0)</f>
        <v>6.2380038387715112E-3</v>
      </c>
      <c r="Y3425" t="str">
        <f>IF(StockData[[#This Row],[Daily Return %]]&gt;0,"Gain",IF(StockData[[#This Row],[Daily Return %]]&lt;0,"Loss","No Change"))</f>
        <v>Gain</v>
      </c>
    </row>
    <row r="3426" spans="1:25" x14ac:dyDescent="0.3">
      <c r="A3426" s="1">
        <v>45853</v>
      </c>
      <c r="B3426" s="1" t="s">
        <v>3476</v>
      </c>
      <c r="C3426" s="1" t="s">
        <v>162</v>
      </c>
      <c r="D3426">
        <f>MONTH(StockData[[#This Row],[DATE]])</f>
        <v>7</v>
      </c>
      <c r="E3426">
        <v>2025</v>
      </c>
      <c r="F3426" t="s">
        <v>163</v>
      </c>
      <c r="G3426" t="str">
        <f>"Q"&amp;ROUNDUP(StockData[[#This Row],[Month Number]]/3,0)</f>
        <v>Q3</v>
      </c>
      <c r="H3426" s="1" t="s">
        <v>3092</v>
      </c>
      <c r="I3426" s="1" t="s">
        <v>3093</v>
      </c>
      <c r="J3426" t="s">
        <v>30</v>
      </c>
      <c r="K3426">
        <v>420.9</v>
      </c>
      <c r="L3426">
        <v>422.4</v>
      </c>
      <c r="M3426">
        <v>419</v>
      </c>
      <c r="N3426">
        <v>419.4</v>
      </c>
      <c r="O3426">
        <v>422.3</v>
      </c>
      <c r="P3426">
        <v>422.1</v>
      </c>
      <c r="Q3426">
        <v>421.37</v>
      </c>
      <c r="R3426">
        <v>8532755</v>
      </c>
      <c r="S3426">
        <v>3595425226.1999998</v>
      </c>
      <c r="T3426">
        <v>112643</v>
      </c>
      <c r="U3426">
        <v>5565660</v>
      </c>
      <c r="V3426">
        <v>65.23</v>
      </c>
      <c r="W3426" s="3">
        <f>StockData[[#This Row],[CLOSE]]-StockData[[#This Row],[PREV. CLOSE]]</f>
        <v>2.7000000000000455</v>
      </c>
      <c r="X3426" s="2">
        <f>IFERROR((StockData[[#This Row],[CLOSE]]-StockData[[#This Row],[PREV. CLOSE]])/StockData[[#This Row],[PREV. CLOSE]],0)</f>
        <v>6.437768240343456E-3</v>
      </c>
      <c r="Y3426" t="str">
        <f>IF(StockData[[#This Row],[Daily Return %]]&gt;0,"Gain",IF(StockData[[#This Row],[Daily Return %]]&lt;0,"Loss","No Change"))</f>
        <v>Gain</v>
      </c>
    </row>
    <row r="3427" spans="1:25" x14ac:dyDescent="0.3">
      <c r="A3427" s="1">
        <v>45854</v>
      </c>
      <c r="B3427" s="1" t="s">
        <v>3477</v>
      </c>
      <c r="C3427" s="1" t="s">
        <v>162</v>
      </c>
      <c r="D3427">
        <f>MONTH(StockData[[#This Row],[DATE]])</f>
        <v>7</v>
      </c>
      <c r="E3427">
        <v>2025</v>
      </c>
      <c r="F3427" t="s">
        <v>163</v>
      </c>
      <c r="G3427" t="str">
        <f>"Q"&amp;ROUNDUP(StockData[[#This Row],[Month Number]]/3,0)</f>
        <v>Q3</v>
      </c>
      <c r="H3427" s="1" t="s">
        <v>3092</v>
      </c>
      <c r="I3427" s="1" t="s">
        <v>3093</v>
      </c>
      <c r="J3427" t="s">
        <v>30</v>
      </c>
      <c r="K3427">
        <v>422.1</v>
      </c>
      <c r="L3427">
        <v>425.45</v>
      </c>
      <c r="M3427">
        <v>420.3</v>
      </c>
      <c r="N3427">
        <v>422.1</v>
      </c>
      <c r="O3427">
        <v>424.4</v>
      </c>
      <c r="P3427">
        <v>424.6</v>
      </c>
      <c r="Q3427">
        <v>423.52</v>
      </c>
      <c r="R3427">
        <v>9780773</v>
      </c>
      <c r="S3427">
        <v>4142330034.6500001</v>
      </c>
      <c r="T3427">
        <v>91064</v>
      </c>
      <c r="U3427">
        <v>7207565</v>
      </c>
      <c r="V3427">
        <v>73.69</v>
      </c>
      <c r="W3427" s="3">
        <f>StockData[[#This Row],[CLOSE]]-StockData[[#This Row],[PREV. CLOSE]]</f>
        <v>2.5</v>
      </c>
      <c r="X3427" s="2">
        <f>IFERROR((StockData[[#This Row],[CLOSE]]-StockData[[#This Row],[PREV. CLOSE]])/StockData[[#This Row],[PREV. CLOSE]],0)</f>
        <v>5.9227671167969669E-3</v>
      </c>
      <c r="Y3427" t="str">
        <f>IF(StockData[[#This Row],[Daily Return %]]&gt;0,"Gain",IF(StockData[[#This Row],[Daily Return %]]&lt;0,"Loss","No Change"))</f>
        <v>Gain</v>
      </c>
    </row>
    <row r="3428" spans="1:25" x14ac:dyDescent="0.3">
      <c r="A3428" s="1">
        <v>45855</v>
      </c>
      <c r="B3428" s="1" t="s">
        <v>3478</v>
      </c>
      <c r="C3428" s="1" t="s">
        <v>162</v>
      </c>
      <c r="D3428">
        <f>MONTH(StockData[[#This Row],[DATE]])</f>
        <v>7</v>
      </c>
      <c r="E3428">
        <v>2025</v>
      </c>
      <c r="F3428" t="s">
        <v>163</v>
      </c>
      <c r="G3428" t="str">
        <f>"Q"&amp;ROUNDUP(StockData[[#This Row],[Month Number]]/3,0)</f>
        <v>Q3</v>
      </c>
      <c r="H3428" s="1" t="s">
        <v>3092</v>
      </c>
      <c r="I3428" s="1" t="s">
        <v>3093</v>
      </c>
      <c r="J3428" t="s">
        <v>30</v>
      </c>
      <c r="K3428">
        <v>425.8</v>
      </c>
      <c r="L3428">
        <v>425.9</v>
      </c>
      <c r="M3428">
        <v>423</v>
      </c>
      <c r="N3428">
        <v>424.6</v>
      </c>
      <c r="O3428">
        <v>423.25</v>
      </c>
      <c r="P3428">
        <v>423.95</v>
      </c>
      <c r="Q3428">
        <v>424.62</v>
      </c>
      <c r="R3428">
        <v>7240795</v>
      </c>
      <c r="S3428">
        <v>3074622256.6999998</v>
      </c>
      <c r="T3428">
        <v>85266</v>
      </c>
      <c r="U3428">
        <v>4423015</v>
      </c>
      <c r="V3428">
        <v>61.08</v>
      </c>
      <c r="W3428" s="3">
        <f>StockData[[#This Row],[CLOSE]]-StockData[[#This Row],[PREV. CLOSE]]</f>
        <v>-0.65000000000003411</v>
      </c>
      <c r="X3428" s="2">
        <f>IFERROR((StockData[[#This Row],[CLOSE]]-StockData[[#This Row],[PREV. CLOSE]])/StockData[[#This Row],[PREV. CLOSE]],0)</f>
        <v>-1.5308525671220775E-3</v>
      </c>
      <c r="Y3428" t="str">
        <f>IF(StockData[[#This Row],[Daily Return %]]&gt;0,"Gain",IF(StockData[[#This Row],[Daily Return %]]&lt;0,"Loss","No Change"))</f>
        <v>Loss</v>
      </c>
    </row>
    <row r="3429" spans="1:25" x14ac:dyDescent="0.3">
      <c r="A3429" s="1">
        <v>45856</v>
      </c>
      <c r="B3429" s="1" t="s">
        <v>3479</v>
      </c>
      <c r="C3429" s="1" t="s">
        <v>162</v>
      </c>
      <c r="D3429">
        <f>MONTH(StockData[[#This Row],[DATE]])</f>
        <v>7</v>
      </c>
      <c r="E3429">
        <v>2025</v>
      </c>
      <c r="F3429" t="s">
        <v>163</v>
      </c>
      <c r="G3429" t="str">
        <f>"Q"&amp;ROUNDUP(StockData[[#This Row],[Month Number]]/3,0)</f>
        <v>Q3</v>
      </c>
      <c r="H3429" s="1" t="s">
        <v>3092</v>
      </c>
      <c r="I3429" s="1" t="s">
        <v>3093</v>
      </c>
      <c r="J3429" t="s">
        <v>30</v>
      </c>
      <c r="K3429">
        <v>425.2</v>
      </c>
      <c r="L3429">
        <v>425.2</v>
      </c>
      <c r="M3429">
        <v>420.1</v>
      </c>
      <c r="N3429">
        <v>423.95</v>
      </c>
      <c r="O3429">
        <v>422</v>
      </c>
      <c r="P3429">
        <v>422.75</v>
      </c>
      <c r="Q3429">
        <v>422.22</v>
      </c>
      <c r="R3429">
        <v>6730256</v>
      </c>
      <c r="S3429">
        <v>2841642514.0500002</v>
      </c>
      <c r="T3429">
        <v>82551</v>
      </c>
      <c r="U3429">
        <v>4259084</v>
      </c>
      <c r="V3429">
        <v>63.28</v>
      </c>
      <c r="W3429" s="3">
        <f>StockData[[#This Row],[CLOSE]]-StockData[[#This Row],[PREV. CLOSE]]</f>
        <v>-1.1999999999999886</v>
      </c>
      <c r="X3429" s="2">
        <f>IFERROR((StockData[[#This Row],[CLOSE]]-StockData[[#This Row],[PREV. CLOSE]])/StockData[[#This Row],[PREV. CLOSE]],0)</f>
        <v>-2.8305224672720572E-3</v>
      </c>
      <c r="Y3429" t="str">
        <f>IF(StockData[[#This Row],[Daily Return %]]&gt;0,"Gain",IF(StockData[[#This Row],[Daily Return %]]&lt;0,"Loss","No Change"))</f>
        <v>Loss</v>
      </c>
    </row>
    <row r="3430" spans="1:25" x14ac:dyDescent="0.3">
      <c r="A3430" s="1">
        <v>45859</v>
      </c>
      <c r="B3430" s="1" t="s">
        <v>3480</v>
      </c>
      <c r="C3430" s="1" t="s">
        <v>162</v>
      </c>
      <c r="D3430">
        <f>MONTH(StockData[[#This Row],[DATE]])</f>
        <v>7</v>
      </c>
      <c r="E3430">
        <v>2025</v>
      </c>
      <c r="F3430" t="s">
        <v>163</v>
      </c>
      <c r="G3430" t="str">
        <f>"Q"&amp;ROUNDUP(StockData[[#This Row],[Month Number]]/3,0)</f>
        <v>Q3</v>
      </c>
      <c r="H3430" s="1" t="s">
        <v>3092</v>
      </c>
      <c r="I3430" s="1" t="s">
        <v>3093</v>
      </c>
      <c r="J3430" t="s">
        <v>30</v>
      </c>
      <c r="K3430">
        <v>422</v>
      </c>
      <c r="L3430">
        <v>422.75</v>
      </c>
      <c r="M3430">
        <v>418.4</v>
      </c>
      <c r="N3430">
        <v>422.75</v>
      </c>
      <c r="O3430">
        <v>420.3</v>
      </c>
      <c r="P3430">
        <v>420.1</v>
      </c>
      <c r="Q3430">
        <v>420.55</v>
      </c>
      <c r="R3430">
        <v>4822343</v>
      </c>
      <c r="S3430">
        <v>2028012485.95</v>
      </c>
      <c r="T3430">
        <v>85747</v>
      </c>
      <c r="U3430">
        <v>2701240</v>
      </c>
      <c r="V3430">
        <v>56.02</v>
      </c>
      <c r="W3430" s="3">
        <f>StockData[[#This Row],[CLOSE]]-StockData[[#This Row],[PREV. CLOSE]]</f>
        <v>-2.6499999999999773</v>
      </c>
      <c r="X3430" s="2">
        <f>IFERROR((StockData[[#This Row],[CLOSE]]-StockData[[#This Row],[PREV. CLOSE]])/StockData[[#This Row],[PREV. CLOSE]],0)</f>
        <v>-6.2684801892370842E-3</v>
      </c>
      <c r="Y3430" t="str">
        <f>IF(StockData[[#This Row],[Daily Return %]]&gt;0,"Gain",IF(StockData[[#This Row],[Daily Return %]]&lt;0,"Loss","No Change"))</f>
        <v>Loss</v>
      </c>
    </row>
    <row r="3431" spans="1:25" x14ac:dyDescent="0.3">
      <c r="A3431" s="1">
        <v>45860</v>
      </c>
      <c r="B3431" s="1" t="s">
        <v>3481</v>
      </c>
      <c r="C3431" s="1" t="s">
        <v>162</v>
      </c>
      <c r="D3431">
        <f>MONTH(StockData[[#This Row],[DATE]])</f>
        <v>7</v>
      </c>
      <c r="E3431">
        <v>2025</v>
      </c>
      <c r="F3431" t="s">
        <v>163</v>
      </c>
      <c r="G3431" t="str">
        <f>"Q"&amp;ROUNDUP(StockData[[#This Row],[Month Number]]/3,0)</f>
        <v>Q3</v>
      </c>
      <c r="H3431" s="1" t="s">
        <v>3092</v>
      </c>
      <c r="I3431" s="1" t="s">
        <v>3093</v>
      </c>
      <c r="J3431" t="s">
        <v>30</v>
      </c>
      <c r="K3431">
        <v>420.1</v>
      </c>
      <c r="L3431">
        <v>420.4</v>
      </c>
      <c r="M3431">
        <v>415.2</v>
      </c>
      <c r="N3431">
        <v>420.1</v>
      </c>
      <c r="O3431">
        <v>415.95</v>
      </c>
      <c r="P3431">
        <v>416</v>
      </c>
      <c r="Q3431">
        <v>416.82</v>
      </c>
      <c r="R3431">
        <v>9869507</v>
      </c>
      <c r="S3431">
        <v>4113826380.9499998</v>
      </c>
      <c r="T3431">
        <v>117437</v>
      </c>
      <c r="U3431">
        <v>7364729</v>
      </c>
      <c r="V3431">
        <v>74.62</v>
      </c>
      <c r="W3431" s="3">
        <f>StockData[[#This Row],[CLOSE]]-StockData[[#This Row],[PREV. CLOSE]]</f>
        <v>-4.1000000000000227</v>
      </c>
      <c r="X3431" s="2">
        <f>IFERROR((StockData[[#This Row],[CLOSE]]-StockData[[#This Row],[PREV. CLOSE]])/StockData[[#This Row],[PREV. CLOSE]],0)</f>
        <v>-9.7595810521304994E-3</v>
      </c>
      <c r="Y3431" t="str">
        <f>IF(StockData[[#This Row],[Daily Return %]]&gt;0,"Gain",IF(StockData[[#This Row],[Daily Return %]]&lt;0,"Loss","No Change"))</f>
        <v>Loss</v>
      </c>
    </row>
    <row r="3432" spans="1:25" x14ac:dyDescent="0.3">
      <c r="A3432" s="1">
        <v>45861</v>
      </c>
      <c r="B3432" s="1" t="s">
        <v>3482</v>
      </c>
      <c r="C3432" s="1" t="s">
        <v>162</v>
      </c>
      <c r="D3432">
        <f>MONTH(StockData[[#This Row],[DATE]])</f>
        <v>7</v>
      </c>
      <c r="E3432">
        <v>2025</v>
      </c>
      <c r="F3432" t="s">
        <v>163</v>
      </c>
      <c r="G3432" t="str">
        <f>"Q"&amp;ROUNDUP(StockData[[#This Row],[Month Number]]/3,0)</f>
        <v>Q3</v>
      </c>
      <c r="H3432" s="1" t="s">
        <v>3092</v>
      </c>
      <c r="I3432" s="1" t="s">
        <v>3093</v>
      </c>
      <c r="J3432" t="s">
        <v>30</v>
      </c>
      <c r="K3432">
        <v>417.1</v>
      </c>
      <c r="L3432">
        <v>417.9</v>
      </c>
      <c r="M3432">
        <v>414</v>
      </c>
      <c r="N3432">
        <v>416</v>
      </c>
      <c r="O3432">
        <v>415</v>
      </c>
      <c r="P3432">
        <v>414.95</v>
      </c>
      <c r="Q3432">
        <v>415.04</v>
      </c>
      <c r="R3432">
        <v>12196187</v>
      </c>
      <c r="S3432">
        <v>5061866238.3999996</v>
      </c>
      <c r="T3432">
        <v>99775</v>
      </c>
      <c r="U3432">
        <v>9363897</v>
      </c>
      <c r="V3432">
        <v>76.78</v>
      </c>
      <c r="W3432" s="3">
        <f>StockData[[#This Row],[CLOSE]]-StockData[[#This Row],[PREV. CLOSE]]</f>
        <v>-1.0500000000000114</v>
      </c>
      <c r="X3432" s="2">
        <f>IFERROR((StockData[[#This Row],[CLOSE]]-StockData[[#This Row],[PREV. CLOSE]])/StockData[[#This Row],[PREV. CLOSE]],0)</f>
        <v>-2.524038461538489E-3</v>
      </c>
      <c r="Y3432" t="str">
        <f>IF(StockData[[#This Row],[Daily Return %]]&gt;0,"Gain",IF(StockData[[#This Row],[Daily Return %]]&lt;0,"Loss","No Change"))</f>
        <v>Loss</v>
      </c>
    </row>
    <row r="3433" spans="1:25" x14ac:dyDescent="0.3">
      <c r="A3433" s="1">
        <v>45862</v>
      </c>
      <c r="B3433" s="1" t="s">
        <v>3483</v>
      </c>
      <c r="C3433" s="1" t="s">
        <v>162</v>
      </c>
      <c r="D3433">
        <f>MONTH(StockData[[#This Row],[DATE]])</f>
        <v>7</v>
      </c>
      <c r="E3433">
        <v>2025</v>
      </c>
      <c r="F3433" t="s">
        <v>163</v>
      </c>
      <c r="G3433" t="str">
        <f>"Q"&amp;ROUNDUP(StockData[[#This Row],[Month Number]]/3,0)</f>
        <v>Q3</v>
      </c>
      <c r="H3433" s="1" t="s">
        <v>3092</v>
      </c>
      <c r="I3433" s="1" t="s">
        <v>3093</v>
      </c>
      <c r="J3433" t="s">
        <v>30</v>
      </c>
      <c r="K3433">
        <v>415.85</v>
      </c>
      <c r="L3433">
        <v>415.85</v>
      </c>
      <c r="M3433">
        <v>409.45</v>
      </c>
      <c r="N3433">
        <v>414.95</v>
      </c>
      <c r="O3433">
        <v>410</v>
      </c>
      <c r="P3433">
        <v>409.95</v>
      </c>
      <c r="Q3433">
        <v>411.42</v>
      </c>
      <c r="R3433">
        <v>9005157</v>
      </c>
      <c r="S3433">
        <v>3704882523.9499998</v>
      </c>
      <c r="T3433">
        <v>132378</v>
      </c>
      <c r="U3433">
        <v>5999945</v>
      </c>
      <c r="V3433">
        <v>66.63</v>
      </c>
      <c r="W3433" s="3">
        <f>StockData[[#This Row],[CLOSE]]-StockData[[#This Row],[PREV. CLOSE]]</f>
        <v>-5</v>
      </c>
      <c r="X3433" s="2">
        <f>IFERROR((StockData[[#This Row],[CLOSE]]-StockData[[#This Row],[PREV. CLOSE]])/StockData[[#This Row],[PREV. CLOSE]],0)</f>
        <v>-1.2049644535486204E-2</v>
      </c>
      <c r="Y3433" t="str">
        <f>IF(StockData[[#This Row],[Daily Return %]]&gt;0,"Gain",IF(StockData[[#This Row],[Daily Return %]]&lt;0,"Loss","No Change"))</f>
        <v>Loss</v>
      </c>
    </row>
    <row r="3434" spans="1:25" x14ac:dyDescent="0.3">
      <c r="A3434" s="1">
        <v>45863</v>
      </c>
      <c r="B3434" s="1" t="s">
        <v>3484</v>
      </c>
      <c r="C3434" s="1" t="s">
        <v>162</v>
      </c>
      <c r="D3434">
        <f>MONTH(StockData[[#This Row],[DATE]])</f>
        <v>7</v>
      </c>
      <c r="E3434">
        <v>2025</v>
      </c>
      <c r="F3434" t="s">
        <v>163</v>
      </c>
      <c r="G3434" t="str">
        <f>"Q"&amp;ROUNDUP(StockData[[#This Row],[Month Number]]/3,0)</f>
        <v>Q3</v>
      </c>
      <c r="H3434" s="1" t="s">
        <v>3092</v>
      </c>
      <c r="I3434" s="1" t="s">
        <v>3093</v>
      </c>
      <c r="J3434" t="s">
        <v>30</v>
      </c>
      <c r="K3434">
        <v>410</v>
      </c>
      <c r="L3434">
        <v>410.25</v>
      </c>
      <c r="M3434">
        <v>407.75</v>
      </c>
      <c r="N3434">
        <v>409.95</v>
      </c>
      <c r="O3434">
        <v>409.6</v>
      </c>
      <c r="P3434">
        <v>409.4</v>
      </c>
      <c r="Q3434">
        <v>409.17</v>
      </c>
      <c r="R3434">
        <v>5824089</v>
      </c>
      <c r="S3434">
        <v>2383043433.0500002</v>
      </c>
      <c r="T3434">
        <v>100941</v>
      </c>
      <c r="U3434">
        <v>3899862</v>
      </c>
      <c r="V3434">
        <v>66.959999999999994</v>
      </c>
      <c r="W3434" s="3">
        <f>StockData[[#This Row],[CLOSE]]-StockData[[#This Row],[PREV. CLOSE]]</f>
        <v>-0.55000000000001137</v>
      </c>
      <c r="X3434" s="2">
        <f>IFERROR((StockData[[#This Row],[CLOSE]]-StockData[[#This Row],[PREV. CLOSE]])/StockData[[#This Row],[PREV. CLOSE]],0)</f>
        <v>-1.3416270276863311E-3</v>
      </c>
      <c r="Y3434" t="str">
        <f>IF(StockData[[#This Row],[Daily Return %]]&gt;0,"Gain",IF(StockData[[#This Row],[Daily Return %]]&lt;0,"Loss","No Change"))</f>
        <v>Loss</v>
      </c>
    </row>
    <row r="3435" spans="1:25" x14ac:dyDescent="0.3">
      <c r="A3435" s="1">
        <v>45866</v>
      </c>
      <c r="B3435" s="1" t="s">
        <v>3485</v>
      </c>
      <c r="C3435" s="1" t="s">
        <v>162</v>
      </c>
      <c r="D3435">
        <f>MONTH(StockData[[#This Row],[DATE]])</f>
        <v>7</v>
      </c>
      <c r="E3435">
        <v>2025</v>
      </c>
      <c r="F3435" t="s">
        <v>163</v>
      </c>
      <c r="G3435" t="str">
        <f>"Q"&amp;ROUNDUP(StockData[[#This Row],[Month Number]]/3,0)</f>
        <v>Q3</v>
      </c>
      <c r="H3435" s="1" t="s">
        <v>3092</v>
      </c>
      <c r="I3435" s="1" t="s">
        <v>3093</v>
      </c>
      <c r="J3435" t="s">
        <v>30</v>
      </c>
      <c r="K3435">
        <v>410.8</v>
      </c>
      <c r="L3435">
        <v>410.85</v>
      </c>
      <c r="M3435">
        <v>408.6</v>
      </c>
      <c r="N3435">
        <v>409.4</v>
      </c>
      <c r="O3435">
        <v>409.8</v>
      </c>
      <c r="P3435">
        <v>409.9</v>
      </c>
      <c r="Q3435">
        <v>409.88</v>
      </c>
      <c r="R3435">
        <v>8123337</v>
      </c>
      <c r="S3435">
        <v>3329557179.75</v>
      </c>
      <c r="T3435">
        <v>86106</v>
      </c>
      <c r="U3435">
        <v>5321561</v>
      </c>
      <c r="V3435">
        <v>65.510000000000005</v>
      </c>
      <c r="W3435" s="3">
        <f>StockData[[#This Row],[CLOSE]]-StockData[[#This Row],[PREV. CLOSE]]</f>
        <v>0.5</v>
      </c>
      <c r="X3435" s="2">
        <f>IFERROR((StockData[[#This Row],[CLOSE]]-StockData[[#This Row],[PREV. CLOSE]])/StockData[[#This Row],[PREV. CLOSE]],0)</f>
        <v>1.2212994626282364E-3</v>
      </c>
      <c r="Y3435" t="str">
        <f>IF(StockData[[#This Row],[Daily Return %]]&gt;0,"Gain",IF(StockData[[#This Row],[Daily Return %]]&lt;0,"Loss","No Change"))</f>
        <v>Gain</v>
      </c>
    </row>
    <row r="3436" spans="1:25" x14ac:dyDescent="0.3">
      <c r="A3436" s="1">
        <v>45867</v>
      </c>
      <c r="B3436" s="1" t="s">
        <v>3486</v>
      </c>
      <c r="C3436" s="1" t="s">
        <v>162</v>
      </c>
      <c r="D3436">
        <f>MONTH(StockData[[#This Row],[DATE]])</f>
        <v>7</v>
      </c>
      <c r="E3436">
        <v>2025</v>
      </c>
      <c r="F3436" t="s">
        <v>163</v>
      </c>
      <c r="G3436" t="str">
        <f>"Q"&amp;ROUNDUP(StockData[[#This Row],[Month Number]]/3,0)</f>
        <v>Q3</v>
      </c>
      <c r="H3436" s="1" t="s">
        <v>3092</v>
      </c>
      <c r="I3436" s="1" t="s">
        <v>3093</v>
      </c>
      <c r="J3436" t="s">
        <v>30</v>
      </c>
      <c r="K3436">
        <v>410</v>
      </c>
      <c r="L3436">
        <v>411.4</v>
      </c>
      <c r="M3436">
        <v>408</v>
      </c>
      <c r="N3436">
        <v>409.9</v>
      </c>
      <c r="O3436">
        <v>408.2</v>
      </c>
      <c r="P3436">
        <v>408.45</v>
      </c>
      <c r="Q3436">
        <v>409.3</v>
      </c>
      <c r="R3436">
        <v>6811772</v>
      </c>
      <c r="S3436">
        <v>2788074823.5500002</v>
      </c>
      <c r="T3436">
        <v>97448</v>
      </c>
      <c r="U3436">
        <v>4009213</v>
      </c>
      <c r="V3436">
        <v>58.86</v>
      </c>
      <c r="W3436" s="3">
        <f>StockData[[#This Row],[CLOSE]]-StockData[[#This Row],[PREV. CLOSE]]</f>
        <v>-1.4499999999999886</v>
      </c>
      <c r="X3436" s="2">
        <f>IFERROR((StockData[[#This Row],[CLOSE]]-StockData[[#This Row],[PREV. CLOSE]])/StockData[[#This Row],[PREV. CLOSE]],0)</f>
        <v>-3.5374481580873109E-3</v>
      </c>
      <c r="Y3436" t="str">
        <f>IF(StockData[[#This Row],[Daily Return %]]&gt;0,"Gain",IF(StockData[[#This Row],[Daily Return %]]&lt;0,"Loss","No Change"))</f>
        <v>Loss</v>
      </c>
    </row>
    <row r="3437" spans="1:25" x14ac:dyDescent="0.3">
      <c r="A3437" s="1">
        <v>45868</v>
      </c>
      <c r="B3437" s="1" t="s">
        <v>3487</v>
      </c>
      <c r="C3437" s="1" t="s">
        <v>162</v>
      </c>
      <c r="D3437">
        <f>MONTH(StockData[[#This Row],[DATE]])</f>
        <v>7</v>
      </c>
      <c r="E3437">
        <v>2025</v>
      </c>
      <c r="F3437" t="s">
        <v>163</v>
      </c>
      <c r="G3437" t="str">
        <f>"Q"&amp;ROUNDUP(StockData[[#This Row],[Month Number]]/3,0)</f>
        <v>Q3</v>
      </c>
      <c r="H3437" s="1" t="s">
        <v>3092</v>
      </c>
      <c r="I3437" s="1" t="s">
        <v>3093</v>
      </c>
      <c r="J3437" t="s">
        <v>30</v>
      </c>
      <c r="K3437">
        <v>409</v>
      </c>
      <c r="L3437">
        <v>409.3</v>
      </c>
      <c r="M3437">
        <v>405.75</v>
      </c>
      <c r="N3437">
        <v>408.45</v>
      </c>
      <c r="O3437">
        <v>407.8</v>
      </c>
      <c r="P3437">
        <v>407.6</v>
      </c>
      <c r="Q3437">
        <v>407.37</v>
      </c>
      <c r="R3437">
        <v>10915863</v>
      </c>
      <c r="S3437">
        <v>4446803251.75</v>
      </c>
      <c r="T3437">
        <v>102742</v>
      </c>
      <c r="U3437">
        <v>7690447</v>
      </c>
      <c r="V3437">
        <v>70.45</v>
      </c>
      <c r="W3437" s="3">
        <f>StockData[[#This Row],[CLOSE]]-StockData[[#This Row],[PREV. CLOSE]]</f>
        <v>-0.84999999999996589</v>
      </c>
      <c r="X3437" s="2">
        <f>IFERROR((StockData[[#This Row],[CLOSE]]-StockData[[#This Row],[PREV. CLOSE]])/StockData[[#This Row],[PREV. CLOSE]],0)</f>
        <v>-2.0810380707552111E-3</v>
      </c>
      <c r="Y3437" t="str">
        <f>IF(StockData[[#This Row],[Daily Return %]]&gt;0,"Gain",IF(StockData[[#This Row],[Daily Return %]]&lt;0,"Loss","No Change"))</f>
        <v>Loss</v>
      </c>
    </row>
    <row r="3438" spans="1:25" x14ac:dyDescent="0.3">
      <c r="A3438" s="1">
        <v>45869</v>
      </c>
      <c r="B3438" s="1" t="s">
        <v>3488</v>
      </c>
      <c r="C3438" s="1" t="s">
        <v>162</v>
      </c>
      <c r="D3438">
        <f>MONTH(StockData[[#This Row],[DATE]])</f>
        <v>7</v>
      </c>
      <c r="E3438">
        <v>2025</v>
      </c>
      <c r="F3438" t="s">
        <v>163</v>
      </c>
      <c r="G3438" t="str">
        <f>"Q"&amp;ROUNDUP(StockData[[#This Row],[Month Number]]/3,0)</f>
        <v>Q3</v>
      </c>
      <c r="H3438" s="1" t="s">
        <v>3092</v>
      </c>
      <c r="I3438" s="1" t="s">
        <v>3093</v>
      </c>
      <c r="J3438" t="s">
        <v>30</v>
      </c>
      <c r="K3438">
        <v>405.95</v>
      </c>
      <c r="L3438">
        <v>414</v>
      </c>
      <c r="M3438">
        <v>405.55</v>
      </c>
      <c r="N3438">
        <v>407.6</v>
      </c>
      <c r="O3438">
        <v>411.7</v>
      </c>
      <c r="P3438">
        <v>411.95</v>
      </c>
      <c r="Q3438">
        <v>410.46</v>
      </c>
      <c r="R3438">
        <v>19364174</v>
      </c>
      <c r="S3438">
        <v>7948130344.6999998</v>
      </c>
      <c r="T3438">
        <v>145541</v>
      </c>
      <c r="U3438">
        <v>13166048</v>
      </c>
      <c r="V3438">
        <v>67.989999999999995</v>
      </c>
      <c r="W3438" s="3">
        <f>StockData[[#This Row],[CLOSE]]-StockData[[#This Row],[PREV. CLOSE]]</f>
        <v>4.3499999999999659</v>
      </c>
      <c r="X3438" s="2">
        <f>IFERROR((StockData[[#This Row],[CLOSE]]-StockData[[#This Row],[PREV. CLOSE]])/StockData[[#This Row],[PREV. CLOSE]],0)</f>
        <v>1.0672227674190298E-2</v>
      </c>
      <c r="Y3438" t="str">
        <f>IF(StockData[[#This Row],[Daily Return %]]&gt;0,"Gain",IF(StockData[[#This Row],[Daily Return %]]&lt;0,"Loss","No Change"))</f>
        <v>Gain</v>
      </c>
    </row>
    <row r="3439" spans="1:25" x14ac:dyDescent="0.3">
      <c r="A3439" s="1">
        <v>45870</v>
      </c>
      <c r="B3439" s="1" t="s">
        <v>3489</v>
      </c>
      <c r="C3439" s="1" t="s">
        <v>186</v>
      </c>
      <c r="D3439">
        <f>MONTH(StockData[[#This Row],[DATE]])</f>
        <v>8</v>
      </c>
      <c r="E3439">
        <v>2025</v>
      </c>
      <c r="F3439" t="s">
        <v>163</v>
      </c>
      <c r="G3439" t="str">
        <f>"Q"&amp;ROUNDUP(StockData[[#This Row],[Month Number]]/3,0)</f>
        <v>Q3</v>
      </c>
      <c r="H3439" s="1" t="s">
        <v>3092</v>
      </c>
      <c r="I3439" s="1" t="s">
        <v>3093</v>
      </c>
      <c r="J3439" t="s">
        <v>30</v>
      </c>
      <c r="K3439">
        <v>412.4</v>
      </c>
      <c r="L3439">
        <v>419.35</v>
      </c>
      <c r="M3439">
        <v>411.8</v>
      </c>
      <c r="N3439">
        <v>411.95</v>
      </c>
      <c r="O3439">
        <v>416.6</v>
      </c>
      <c r="P3439">
        <v>416.45</v>
      </c>
      <c r="Q3439">
        <v>416.54</v>
      </c>
      <c r="R3439">
        <v>14324065</v>
      </c>
      <c r="S3439">
        <v>5966572601.75</v>
      </c>
      <c r="T3439">
        <v>143905</v>
      </c>
      <c r="U3439">
        <v>8662368</v>
      </c>
      <c r="V3439">
        <v>60.47</v>
      </c>
      <c r="W3439" s="3">
        <f>StockData[[#This Row],[CLOSE]]-StockData[[#This Row],[PREV. CLOSE]]</f>
        <v>4.5</v>
      </c>
      <c r="X3439" s="2">
        <f>IFERROR((StockData[[#This Row],[CLOSE]]-StockData[[#This Row],[PREV. CLOSE]])/StockData[[#This Row],[PREV. CLOSE]],0)</f>
        <v>1.0923655783468867E-2</v>
      </c>
      <c r="Y3439" t="str">
        <f>IF(StockData[[#This Row],[Daily Return %]]&gt;0,"Gain",IF(StockData[[#This Row],[Daily Return %]]&lt;0,"Loss","No Change"))</f>
        <v>Gain</v>
      </c>
    </row>
    <row r="3440" spans="1:25" x14ac:dyDescent="0.3">
      <c r="A3440" s="1">
        <v>45873</v>
      </c>
      <c r="B3440" s="1" t="s">
        <v>3490</v>
      </c>
      <c r="C3440" s="1" t="s">
        <v>186</v>
      </c>
      <c r="D3440">
        <f>MONTH(StockData[[#This Row],[DATE]])</f>
        <v>8</v>
      </c>
      <c r="E3440">
        <v>2025</v>
      </c>
      <c r="F3440" t="s">
        <v>163</v>
      </c>
      <c r="G3440" t="str">
        <f>"Q"&amp;ROUNDUP(StockData[[#This Row],[Month Number]]/3,0)</f>
        <v>Q3</v>
      </c>
      <c r="H3440" s="1" t="s">
        <v>3092</v>
      </c>
      <c r="I3440" s="1" t="s">
        <v>3093</v>
      </c>
      <c r="J3440" t="s">
        <v>30</v>
      </c>
      <c r="K3440">
        <v>420.2</v>
      </c>
      <c r="L3440">
        <v>422.5</v>
      </c>
      <c r="M3440">
        <v>415.1</v>
      </c>
      <c r="N3440">
        <v>416.45</v>
      </c>
      <c r="O3440">
        <v>416.65</v>
      </c>
      <c r="P3440">
        <v>416.85</v>
      </c>
      <c r="Q3440">
        <v>417.96</v>
      </c>
      <c r="R3440">
        <v>18352458</v>
      </c>
      <c r="S3440">
        <v>7670504419.3999996</v>
      </c>
      <c r="T3440">
        <v>346053</v>
      </c>
      <c r="U3440">
        <v>12866158</v>
      </c>
      <c r="V3440">
        <v>70.11</v>
      </c>
      <c r="W3440" s="3">
        <f>StockData[[#This Row],[CLOSE]]-StockData[[#This Row],[PREV. CLOSE]]</f>
        <v>0.40000000000003411</v>
      </c>
      <c r="X3440" s="2">
        <f>IFERROR((StockData[[#This Row],[CLOSE]]-StockData[[#This Row],[PREV. CLOSE]])/StockData[[#This Row],[PREV. CLOSE]],0)</f>
        <v>9.6049945971913588E-4</v>
      </c>
      <c r="Y3440" t="str">
        <f>IF(StockData[[#This Row],[Daily Return %]]&gt;0,"Gain",IF(StockData[[#This Row],[Daily Return %]]&lt;0,"Loss","No Change"))</f>
        <v>Gain</v>
      </c>
    </row>
    <row r="3441" spans="1:25" x14ac:dyDescent="0.3">
      <c r="A3441" s="1">
        <v>45874</v>
      </c>
      <c r="B3441" s="1" t="s">
        <v>3491</v>
      </c>
      <c r="C3441" s="1" t="s">
        <v>186</v>
      </c>
      <c r="D3441">
        <f>MONTH(StockData[[#This Row],[DATE]])</f>
        <v>8</v>
      </c>
      <c r="E3441">
        <v>2025</v>
      </c>
      <c r="F3441" t="s">
        <v>163</v>
      </c>
      <c r="G3441" t="str">
        <f>"Q"&amp;ROUNDUP(StockData[[#This Row],[Month Number]]/3,0)</f>
        <v>Q3</v>
      </c>
      <c r="H3441" s="1" t="s">
        <v>3092</v>
      </c>
      <c r="I3441" s="1" t="s">
        <v>3093</v>
      </c>
      <c r="J3441" t="s">
        <v>30</v>
      </c>
      <c r="K3441">
        <v>417.2</v>
      </c>
      <c r="L3441">
        <v>417.95</v>
      </c>
      <c r="M3441">
        <v>413</v>
      </c>
      <c r="N3441">
        <v>416.85</v>
      </c>
      <c r="O3441">
        <v>413.8</v>
      </c>
      <c r="P3441">
        <v>414.15</v>
      </c>
      <c r="Q3441">
        <v>414.33</v>
      </c>
      <c r="R3441">
        <v>8495104</v>
      </c>
      <c r="S3441">
        <v>3519798904.0500002</v>
      </c>
      <c r="T3441">
        <v>147684</v>
      </c>
      <c r="U3441">
        <v>5815167</v>
      </c>
      <c r="V3441">
        <v>68.45</v>
      </c>
      <c r="W3441" s="3">
        <f>StockData[[#This Row],[CLOSE]]-StockData[[#This Row],[PREV. CLOSE]]</f>
        <v>-2.7000000000000455</v>
      </c>
      <c r="X3441" s="2">
        <f>IFERROR((StockData[[#This Row],[CLOSE]]-StockData[[#This Row],[PREV. CLOSE]])/StockData[[#This Row],[PREV. CLOSE]],0)</f>
        <v>-6.4771500539763591E-3</v>
      </c>
      <c r="Y3441" t="str">
        <f>IF(StockData[[#This Row],[Daily Return %]]&gt;0,"Gain",IF(StockData[[#This Row],[Daily Return %]]&lt;0,"Loss","No Change"))</f>
        <v>Loss</v>
      </c>
    </row>
    <row r="3442" spans="1:25" x14ac:dyDescent="0.3">
      <c r="A3442" s="1">
        <v>45875</v>
      </c>
      <c r="B3442" s="1" t="s">
        <v>3492</v>
      </c>
      <c r="C3442" s="1" t="s">
        <v>186</v>
      </c>
      <c r="D3442">
        <f>MONTH(StockData[[#This Row],[DATE]])</f>
        <v>8</v>
      </c>
      <c r="E3442">
        <v>2025</v>
      </c>
      <c r="F3442" t="s">
        <v>163</v>
      </c>
      <c r="G3442" t="str">
        <f>"Q"&amp;ROUNDUP(StockData[[#This Row],[Month Number]]/3,0)</f>
        <v>Q3</v>
      </c>
      <c r="H3442" s="1" t="s">
        <v>3092</v>
      </c>
      <c r="I3442" s="1" t="s">
        <v>3093</v>
      </c>
      <c r="J3442" t="s">
        <v>30</v>
      </c>
      <c r="K3442">
        <v>414.15</v>
      </c>
      <c r="L3442">
        <v>415</v>
      </c>
      <c r="M3442">
        <v>410.5</v>
      </c>
      <c r="N3442">
        <v>414.15</v>
      </c>
      <c r="O3442">
        <v>412.2</v>
      </c>
      <c r="P3442">
        <v>412</v>
      </c>
      <c r="Q3442">
        <v>411.74</v>
      </c>
      <c r="R3442">
        <v>9080543</v>
      </c>
      <c r="S3442">
        <v>3738841645.3000002</v>
      </c>
      <c r="T3442">
        <v>123746</v>
      </c>
      <c r="U3442">
        <v>5845492</v>
      </c>
      <c r="V3442">
        <v>64.37</v>
      </c>
      <c r="W3442" s="3">
        <f>StockData[[#This Row],[CLOSE]]-StockData[[#This Row],[PREV. CLOSE]]</f>
        <v>-2.1499999999999773</v>
      </c>
      <c r="X3442" s="2">
        <f>IFERROR((StockData[[#This Row],[CLOSE]]-StockData[[#This Row],[PREV. CLOSE]])/StockData[[#This Row],[PREV. CLOSE]],0)</f>
        <v>-5.1913557889652958E-3</v>
      </c>
      <c r="Y3442" t="str">
        <f>IF(StockData[[#This Row],[Daily Return %]]&gt;0,"Gain",IF(StockData[[#This Row],[Daily Return %]]&lt;0,"Loss","No Change"))</f>
        <v>Loss</v>
      </c>
    </row>
    <row r="3443" spans="1:25" x14ac:dyDescent="0.3">
      <c r="A3443" s="1">
        <v>45876</v>
      </c>
      <c r="B3443" s="1" t="s">
        <v>3493</v>
      </c>
      <c r="C3443" s="1" t="s">
        <v>186</v>
      </c>
      <c r="D3443">
        <f>MONTH(StockData[[#This Row],[DATE]])</f>
        <v>8</v>
      </c>
      <c r="E3443">
        <v>2025</v>
      </c>
      <c r="F3443" t="s">
        <v>163</v>
      </c>
      <c r="G3443" t="str">
        <f>"Q"&amp;ROUNDUP(StockData[[#This Row],[Month Number]]/3,0)</f>
        <v>Q3</v>
      </c>
      <c r="H3443" s="1" t="s">
        <v>3092</v>
      </c>
      <c r="I3443" s="1" t="s">
        <v>3093</v>
      </c>
      <c r="J3443" t="s">
        <v>30</v>
      </c>
      <c r="K3443">
        <v>412</v>
      </c>
      <c r="L3443">
        <v>414.75</v>
      </c>
      <c r="M3443">
        <v>411.65</v>
      </c>
      <c r="N3443">
        <v>412</v>
      </c>
      <c r="O3443">
        <v>413.8</v>
      </c>
      <c r="P3443">
        <v>413.6</v>
      </c>
      <c r="Q3443">
        <v>413.34</v>
      </c>
      <c r="R3443">
        <v>11514878</v>
      </c>
      <c r="S3443">
        <v>4759538600.1000004</v>
      </c>
      <c r="T3443">
        <v>107647</v>
      </c>
      <c r="U3443">
        <v>7947946</v>
      </c>
      <c r="V3443">
        <v>69.02</v>
      </c>
      <c r="W3443" s="3">
        <f>StockData[[#This Row],[CLOSE]]-StockData[[#This Row],[PREV. CLOSE]]</f>
        <v>1.6000000000000227</v>
      </c>
      <c r="X3443" s="2">
        <f>IFERROR((StockData[[#This Row],[CLOSE]]-StockData[[#This Row],[PREV. CLOSE]])/StockData[[#This Row],[PREV. CLOSE]],0)</f>
        <v>3.8834951456311233E-3</v>
      </c>
      <c r="Y3443" t="str">
        <f>IF(StockData[[#This Row],[Daily Return %]]&gt;0,"Gain",IF(StockData[[#This Row],[Daily Return %]]&lt;0,"Loss","No Change"))</f>
        <v>Gain</v>
      </c>
    </row>
    <row r="3444" spans="1:25" x14ac:dyDescent="0.3">
      <c r="A3444" s="1">
        <v>45877</v>
      </c>
      <c r="B3444" s="1" t="s">
        <v>3494</v>
      </c>
      <c r="C3444" s="1" t="s">
        <v>186</v>
      </c>
      <c r="D3444">
        <f>MONTH(StockData[[#This Row],[DATE]])</f>
        <v>8</v>
      </c>
      <c r="E3444">
        <v>2025</v>
      </c>
      <c r="F3444" t="s">
        <v>163</v>
      </c>
      <c r="G3444" t="str">
        <f>"Q"&amp;ROUNDUP(StockData[[#This Row],[Month Number]]/3,0)</f>
        <v>Q3</v>
      </c>
      <c r="H3444" s="1" t="s">
        <v>3092</v>
      </c>
      <c r="I3444" s="1" t="s">
        <v>3093</v>
      </c>
      <c r="J3444" t="s">
        <v>30</v>
      </c>
      <c r="K3444">
        <v>413.9</v>
      </c>
      <c r="L3444">
        <v>415.35</v>
      </c>
      <c r="M3444">
        <v>412.95</v>
      </c>
      <c r="N3444">
        <v>413.6</v>
      </c>
      <c r="O3444">
        <v>414.45</v>
      </c>
      <c r="P3444">
        <v>414.5</v>
      </c>
      <c r="Q3444">
        <v>414.32</v>
      </c>
      <c r="R3444">
        <v>9814361</v>
      </c>
      <c r="S3444">
        <v>4066250194.9000001</v>
      </c>
      <c r="T3444">
        <v>95336</v>
      </c>
      <c r="U3444">
        <v>6707257</v>
      </c>
      <c r="V3444">
        <v>68.34</v>
      </c>
      <c r="W3444" s="3">
        <f>StockData[[#This Row],[CLOSE]]-StockData[[#This Row],[PREV. CLOSE]]</f>
        <v>0.89999999999997726</v>
      </c>
      <c r="X3444" s="2">
        <f>IFERROR((StockData[[#This Row],[CLOSE]]-StockData[[#This Row],[PREV. CLOSE]])/StockData[[#This Row],[PREV. CLOSE]],0)</f>
        <v>2.1760154738877592E-3</v>
      </c>
      <c r="Y3444" t="str">
        <f>IF(StockData[[#This Row],[Daily Return %]]&gt;0,"Gain",IF(StockData[[#This Row],[Daily Return %]]&lt;0,"Loss","No Change"))</f>
        <v>Gain</v>
      </c>
    </row>
    <row r="3445" spans="1:25" x14ac:dyDescent="0.3">
      <c r="A3445" s="1">
        <v>45880</v>
      </c>
      <c r="B3445" s="1" t="s">
        <v>3495</v>
      </c>
      <c r="C3445" s="1" t="s">
        <v>186</v>
      </c>
      <c r="D3445">
        <f>MONTH(StockData[[#This Row],[DATE]])</f>
        <v>8</v>
      </c>
      <c r="E3445">
        <v>2025</v>
      </c>
      <c r="F3445" t="s">
        <v>163</v>
      </c>
      <c r="G3445" t="str">
        <f>"Q"&amp;ROUNDUP(StockData[[#This Row],[Month Number]]/3,0)</f>
        <v>Q3</v>
      </c>
      <c r="H3445" s="1" t="s">
        <v>3092</v>
      </c>
      <c r="I3445" s="1" t="s">
        <v>3093</v>
      </c>
      <c r="J3445" t="s">
        <v>30</v>
      </c>
      <c r="K3445">
        <v>414.5</v>
      </c>
      <c r="L3445">
        <v>417</v>
      </c>
      <c r="M3445">
        <v>414</v>
      </c>
      <c r="N3445">
        <v>414.5</v>
      </c>
      <c r="O3445">
        <v>417</v>
      </c>
      <c r="P3445">
        <v>416.85</v>
      </c>
      <c r="Q3445">
        <v>416.05</v>
      </c>
      <c r="R3445">
        <v>8514272</v>
      </c>
      <c r="S3445">
        <v>3542355434.8000002</v>
      </c>
      <c r="T3445">
        <v>111986</v>
      </c>
      <c r="U3445">
        <v>5806325</v>
      </c>
      <c r="V3445">
        <v>68.2</v>
      </c>
      <c r="W3445" s="3">
        <f>StockData[[#This Row],[CLOSE]]-StockData[[#This Row],[PREV. CLOSE]]</f>
        <v>2.3500000000000227</v>
      </c>
      <c r="X3445" s="2">
        <f>IFERROR((StockData[[#This Row],[CLOSE]]-StockData[[#This Row],[PREV. CLOSE]])/StockData[[#This Row],[PREV. CLOSE]],0)</f>
        <v>5.6694813027744822E-3</v>
      </c>
      <c r="Y3445" t="str">
        <f>IF(StockData[[#This Row],[Daily Return %]]&gt;0,"Gain",IF(StockData[[#This Row],[Daily Return %]]&lt;0,"Loss","No Change"))</f>
        <v>Gain</v>
      </c>
    </row>
    <row r="3446" spans="1:25" x14ac:dyDescent="0.3">
      <c r="A3446" s="1">
        <v>45881</v>
      </c>
      <c r="B3446" s="1" t="s">
        <v>3496</v>
      </c>
      <c r="C3446" s="1" t="s">
        <v>186</v>
      </c>
      <c r="D3446">
        <f>MONTH(StockData[[#This Row],[DATE]])</f>
        <v>8</v>
      </c>
      <c r="E3446">
        <v>2025</v>
      </c>
      <c r="F3446" t="s">
        <v>163</v>
      </c>
      <c r="G3446" t="str">
        <f>"Q"&amp;ROUNDUP(StockData[[#This Row],[Month Number]]/3,0)</f>
        <v>Q3</v>
      </c>
      <c r="H3446" s="1" t="s">
        <v>3092</v>
      </c>
      <c r="I3446" s="1" t="s">
        <v>3093</v>
      </c>
      <c r="J3446" t="s">
        <v>30</v>
      </c>
      <c r="K3446">
        <v>417</v>
      </c>
      <c r="L3446">
        <v>419.8</v>
      </c>
      <c r="M3446">
        <v>415.3</v>
      </c>
      <c r="N3446">
        <v>416.85</v>
      </c>
      <c r="O3446">
        <v>416.1</v>
      </c>
      <c r="P3446">
        <v>416.35</v>
      </c>
      <c r="Q3446">
        <v>417.43</v>
      </c>
      <c r="R3446">
        <v>13635738</v>
      </c>
      <c r="S3446">
        <v>5692002511.3999996</v>
      </c>
      <c r="T3446">
        <v>105553</v>
      </c>
      <c r="U3446">
        <v>9486988</v>
      </c>
      <c r="V3446">
        <v>69.569999999999993</v>
      </c>
      <c r="W3446" s="3">
        <f>StockData[[#This Row],[CLOSE]]-StockData[[#This Row],[PREV. CLOSE]]</f>
        <v>-0.5</v>
      </c>
      <c r="X3446" s="2">
        <f>IFERROR((StockData[[#This Row],[CLOSE]]-StockData[[#This Row],[PREV. CLOSE]])/StockData[[#This Row],[PREV. CLOSE]],0)</f>
        <v>-1.199472232217824E-3</v>
      </c>
      <c r="Y3446" t="str">
        <f>IF(StockData[[#This Row],[Daily Return %]]&gt;0,"Gain",IF(StockData[[#This Row],[Daily Return %]]&lt;0,"Loss","No Change"))</f>
        <v>Loss</v>
      </c>
    </row>
    <row r="3447" spans="1:25" x14ac:dyDescent="0.3">
      <c r="A3447" s="1">
        <v>45882</v>
      </c>
      <c r="B3447" s="1" t="s">
        <v>3497</v>
      </c>
      <c r="C3447" s="1" t="s">
        <v>186</v>
      </c>
      <c r="D3447">
        <f>MONTH(StockData[[#This Row],[DATE]])</f>
        <v>8</v>
      </c>
      <c r="E3447">
        <v>2025</v>
      </c>
      <c r="F3447" t="s">
        <v>163</v>
      </c>
      <c r="G3447" t="str">
        <f>"Q"&amp;ROUNDUP(StockData[[#This Row],[Month Number]]/3,0)</f>
        <v>Q3</v>
      </c>
      <c r="H3447" s="1" t="s">
        <v>3092</v>
      </c>
      <c r="I3447" s="1" t="s">
        <v>3093</v>
      </c>
      <c r="J3447" t="s">
        <v>30</v>
      </c>
      <c r="K3447">
        <v>417.2</v>
      </c>
      <c r="L3447">
        <v>417.5</v>
      </c>
      <c r="M3447">
        <v>413.6</v>
      </c>
      <c r="N3447">
        <v>416.35</v>
      </c>
      <c r="O3447">
        <v>414.2</v>
      </c>
      <c r="P3447">
        <v>414.1</v>
      </c>
      <c r="Q3447">
        <v>414.82</v>
      </c>
      <c r="R3447">
        <v>10874910</v>
      </c>
      <c r="S3447">
        <v>4511079760.8000002</v>
      </c>
      <c r="T3447">
        <v>86765</v>
      </c>
      <c r="U3447">
        <v>7858050</v>
      </c>
      <c r="V3447">
        <v>72.260000000000005</v>
      </c>
      <c r="W3447" s="3">
        <f>StockData[[#This Row],[CLOSE]]-StockData[[#This Row],[PREV. CLOSE]]</f>
        <v>-2.25</v>
      </c>
      <c r="X3447" s="2">
        <f>IFERROR((StockData[[#This Row],[CLOSE]]-StockData[[#This Row],[PREV. CLOSE]])/StockData[[#This Row],[PREV. CLOSE]],0)</f>
        <v>-5.4041071214122726E-3</v>
      </c>
      <c r="Y3447" t="str">
        <f>IF(StockData[[#This Row],[Daily Return %]]&gt;0,"Gain",IF(StockData[[#This Row],[Daily Return %]]&lt;0,"Loss","No Change"))</f>
        <v>Loss</v>
      </c>
    </row>
    <row r="3448" spans="1:25" x14ac:dyDescent="0.3">
      <c r="A3448" s="1">
        <v>45883</v>
      </c>
      <c r="B3448" s="1" t="s">
        <v>3498</v>
      </c>
      <c r="C3448" s="1" t="s">
        <v>186</v>
      </c>
      <c r="D3448">
        <f>MONTH(StockData[[#This Row],[DATE]])</f>
        <v>8</v>
      </c>
      <c r="E3448">
        <v>2025</v>
      </c>
      <c r="F3448" t="s">
        <v>163</v>
      </c>
      <c r="G3448" t="str">
        <f>"Q"&amp;ROUNDUP(StockData[[#This Row],[Month Number]]/3,0)</f>
        <v>Q3</v>
      </c>
      <c r="H3448" s="1" t="s">
        <v>3092</v>
      </c>
      <c r="I3448" s="1" t="s">
        <v>3093</v>
      </c>
      <c r="J3448" t="s">
        <v>30</v>
      </c>
      <c r="K3448">
        <v>414.25</v>
      </c>
      <c r="L3448">
        <v>415.05</v>
      </c>
      <c r="M3448">
        <v>411</v>
      </c>
      <c r="N3448">
        <v>414.1</v>
      </c>
      <c r="O3448">
        <v>411.45</v>
      </c>
      <c r="P3448">
        <v>411.45</v>
      </c>
      <c r="Q3448">
        <v>412.48</v>
      </c>
      <c r="R3448">
        <v>9580361</v>
      </c>
      <c r="S3448">
        <v>3951669337.5</v>
      </c>
      <c r="T3448">
        <v>122767</v>
      </c>
      <c r="U3448">
        <v>6374688</v>
      </c>
      <c r="V3448">
        <v>66.540000000000006</v>
      </c>
      <c r="W3448" s="3">
        <f>StockData[[#This Row],[CLOSE]]-StockData[[#This Row],[PREV. CLOSE]]</f>
        <v>-2.6500000000000341</v>
      </c>
      <c r="X3448" s="2">
        <f>IFERROR((StockData[[#This Row],[CLOSE]]-StockData[[#This Row],[PREV. CLOSE]])/StockData[[#This Row],[PREV. CLOSE]],0)</f>
        <v>-6.3994204298479448E-3</v>
      </c>
      <c r="Y3448" t="str">
        <f>IF(StockData[[#This Row],[Daily Return %]]&gt;0,"Gain",IF(StockData[[#This Row],[Daily Return %]]&lt;0,"Loss","No Change"))</f>
        <v>Loss</v>
      </c>
    </row>
    <row r="3449" spans="1:25" x14ac:dyDescent="0.3">
      <c r="A3449" s="1">
        <v>45887</v>
      </c>
      <c r="B3449" s="1" t="s">
        <v>3499</v>
      </c>
      <c r="C3449" s="1" t="s">
        <v>186</v>
      </c>
      <c r="D3449">
        <f>MONTH(StockData[[#This Row],[DATE]])</f>
        <v>8</v>
      </c>
      <c r="E3449">
        <v>2025</v>
      </c>
      <c r="F3449" t="s">
        <v>163</v>
      </c>
      <c r="G3449" t="str">
        <f>"Q"&amp;ROUNDUP(StockData[[#This Row],[Month Number]]/3,0)</f>
        <v>Q3</v>
      </c>
      <c r="H3449" s="1" t="s">
        <v>3092</v>
      </c>
      <c r="I3449" s="1" t="s">
        <v>3093</v>
      </c>
      <c r="J3449" t="s">
        <v>30</v>
      </c>
      <c r="K3449">
        <v>413</v>
      </c>
      <c r="L3449">
        <v>413.7</v>
      </c>
      <c r="M3449">
        <v>404.85</v>
      </c>
      <c r="N3449">
        <v>411.45</v>
      </c>
      <c r="O3449">
        <v>405.3</v>
      </c>
      <c r="P3449">
        <v>406.3</v>
      </c>
      <c r="Q3449">
        <v>408.7</v>
      </c>
      <c r="R3449">
        <v>30950814</v>
      </c>
      <c r="S3449">
        <v>12649659054.299999</v>
      </c>
      <c r="T3449">
        <v>193343</v>
      </c>
      <c r="U3449">
        <v>25431261</v>
      </c>
      <c r="V3449">
        <v>82.17</v>
      </c>
      <c r="W3449" s="3">
        <f>StockData[[#This Row],[CLOSE]]-StockData[[#This Row],[PREV. CLOSE]]</f>
        <v>-5.1499999999999773</v>
      </c>
      <c r="X3449" s="2">
        <f>IFERROR((StockData[[#This Row],[CLOSE]]-StockData[[#This Row],[PREV. CLOSE]])/StockData[[#This Row],[PREV. CLOSE]],0)</f>
        <v>-1.2516709199173599E-2</v>
      </c>
      <c r="Y3449" t="str">
        <f>IF(StockData[[#This Row],[Daily Return %]]&gt;0,"Gain",IF(StockData[[#This Row],[Daily Return %]]&lt;0,"Loss","No Change"))</f>
        <v>Loss</v>
      </c>
    </row>
    <row r="3450" spans="1:25" x14ac:dyDescent="0.3">
      <c r="A3450" s="1">
        <v>45888</v>
      </c>
      <c r="B3450" s="1" t="s">
        <v>3500</v>
      </c>
      <c r="C3450" s="1" t="s">
        <v>186</v>
      </c>
      <c r="D3450">
        <f>MONTH(StockData[[#This Row],[DATE]])</f>
        <v>8</v>
      </c>
      <c r="E3450">
        <v>2025</v>
      </c>
      <c r="F3450" t="s">
        <v>163</v>
      </c>
      <c r="G3450" t="str">
        <f>"Q"&amp;ROUNDUP(StockData[[#This Row],[Month Number]]/3,0)</f>
        <v>Q3</v>
      </c>
      <c r="H3450" s="1" t="s">
        <v>3092</v>
      </c>
      <c r="I3450" s="1" t="s">
        <v>3093</v>
      </c>
      <c r="J3450" t="s">
        <v>30</v>
      </c>
      <c r="K3450">
        <v>406.35</v>
      </c>
      <c r="L3450">
        <v>409.4</v>
      </c>
      <c r="M3450">
        <v>404.5</v>
      </c>
      <c r="N3450">
        <v>406.3</v>
      </c>
      <c r="O3450">
        <v>409.1</v>
      </c>
      <c r="P3450">
        <v>409.1</v>
      </c>
      <c r="Q3450">
        <v>406.86</v>
      </c>
      <c r="R3450">
        <v>16681331</v>
      </c>
      <c r="S3450">
        <v>6786912397.3000002</v>
      </c>
      <c r="T3450">
        <v>175005</v>
      </c>
      <c r="U3450">
        <v>12330175</v>
      </c>
      <c r="V3450">
        <v>73.92</v>
      </c>
      <c r="W3450" s="3">
        <f>StockData[[#This Row],[CLOSE]]-StockData[[#This Row],[PREV. CLOSE]]</f>
        <v>2.8000000000000114</v>
      </c>
      <c r="X3450" s="2">
        <f>IFERROR((StockData[[#This Row],[CLOSE]]-StockData[[#This Row],[PREV. CLOSE]])/StockData[[#This Row],[PREV. CLOSE]],0)</f>
        <v>6.8914595126753908E-3</v>
      </c>
      <c r="Y3450" t="str">
        <f>IF(StockData[[#This Row],[Daily Return %]]&gt;0,"Gain",IF(StockData[[#This Row],[Daily Return %]]&lt;0,"Loss","No Change"))</f>
        <v>Gain</v>
      </c>
    </row>
    <row r="3451" spans="1:25" x14ac:dyDescent="0.3">
      <c r="A3451" s="1">
        <v>45889</v>
      </c>
      <c r="B3451" s="1" t="s">
        <v>3501</v>
      </c>
      <c r="C3451" s="1" t="s">
        <v>186</v>
      </c>
      <c r="D3451">
        <f>MONTH(StockData[[#This Row],[DATE]])</f>
        <v>8</v>
      </c>
      <c r="E3451">
        <v>2025</v>
      </c>
      <c r="F3451" t="s">
        <v>163</v>
      </c>
      <c r="G3451" t="str">
        <f>"Q"&amp;ROUNDUP(StockData[[#This Row],[Month Number]]/3,0)</f>
        <v>Q3</v>
      </c>
      <c r="H3451" s="1" t="s">
        <v>3092</v>
      </c>
      <c r="I3451" s="1" t="s">
        <v>3093</v>
      </c>
      <c r="J3451" t="s">
        <v>30</v>
      </c>
      <c r="K3451">
        <v>409.1</v>
      </c>
      <c r="L3451">
        <v>410.25</v>
      </c>
      <c r="M3451">
        <v>405.45</v>
      </c>
      <c r="N3451">
        <v>409.1</v>
      </c>
      <c r="O3451">
        <v>406.25</v>
      </c>
      <c r="P3451">
        <v>406.05</v>
      </c>
      <c r="Q3451">
        <v>407.87</v>
      </c>
      <c r="R3451">
        <v>18188129</v>
      </c>
      <c r="S3451">
        <v>7418416584.5500002</v>
      </c>
      <c r="T3451">
        <v>158846</v>
      </c>
      <c r="U3451">
        <v>14553383</v>
      </c>
      <c r="V3451">
        <v>80.02</v>
      </c>
      <c r="W3451" s="3">
        <f>StockData[[#This Row],[CLOSE]]-StockData[[#This Row],[PREV. CLOSE]]</f>
        <v>-3.0500000000000114</v>
      </c>
      <c r="X3451" s="2">
        <f>IFERROR((StockData[[#This Row],[CLOSE]]-StockData[[#This Row],[PREV. CLOSE]])/StockData[[#This Row],[PREV. CLOSE]],0)</f>
        <v>-7.455389880224911E-3</v>
      </c>
      <c r="Y3451" t="str">
        <f>IF(StockData[[#This Row],[Daily Return %]]&gt;0,"Gain",IF(StockData[[#This Row],[Daily Return %]]&lt;0,"Loss","No Change"))</f>
        <v>Loss</v>
      </c>
    </row>
    <row r="3452" spans="1:25" x14ac:dyDescent="0.3">
      <c r="A3452" s="1">
        <v>45890</v>
      </c>
      <c r="B3452" s="1" t="s">
        <v>3502</v>
      </c>
      <c r="C3452" s="1" t="s">
        <v>186</v>
      </c>
      <c r="D3452">
        <f>MONTH(StockData[[#This Row],[DATE]])</f>
        <v>8</v>
      </c>
      <c r="E3452">
        <v>2025</v>
      </c>
      <c r="F3452" t="s">
        <v>163</v>
      </c>
      <c r="G3452" t="str">
        <f>"Q"&amp;ROUNDUP(StockData[[#This Row],[Month Number]]/3,0)</f>
        <v>Q3</v>
      </c>
      <c r="H3452" s="1" t="s">
        <v>3092</v>
      </c>
      <c r="I3452" s="1" t="s">
        <v>3093</v>
      </c>
      <c r="J3452" t="s">
        <v>30</v>
      </c>
      <c r="K3452">
        <v>406.05</v>
      </c>
      <c r="L3452">
        <v>406.85</v>
      </c>
      <c r="M3452">
        <v>403.35</v>
      </c>
      <c r="N3452">
        <v>406.05</v>
      </c>
      <c r="O3452">
        <v>406</v>
      </c>
      <c r="P3452">
        <v>405.55</v>
      </c>
      <c r="Q3452">
        <v>405.69</v>
      </c>
      <c r="R3452">
        <v>15028966</v>
      </c>
      <c r="S3452">
        <v>6097100177.4499998</v>
      </c>
      <c r="T3452">
        <v>182931</v>
      </c>
      <c r="U3452">
        <v>9738849</v>
      </c>
      <c r="V3452">
        <v>64.8</v>
      </c>
      <c r="W3452" s="3">
        <f>StockData[[#This Row],[CLOSE]]-StockData[[#This Row],[PREV. CLOSE]]</f>
        <v>-0.5</v>
      </c>
      <c r="X3452" s="2">
        <f>IFERROR((StockData[[#This Row],[CLOSE]]-StockData[[#This Row],[PREV. CLOSE]])/StockData[[#This Row],[PREV. CLOSE]],0)</f>
        <v>-1.2313754463735994E-3</v>
      </c>
      <c r="Y3452" t="str">
        <f>IF(StockData[[#This Row],[Daily Return %]]&gt;0,"Gain",IF(StockData[[#This Row],[Daily Return %]]&lt;0,"Loss","No Change"))</f>
        <v>Loss</v>
      </c>
    </row>
    <row r="3453" spans="1:25" x14ac:dyDescent="0.3">
      <c r="A3453" s="1">
        <v>45891</v>
      </c>
      <c r="B3453" s="1" t="s">
        <v>3503</v>
      </c>
      <c r="C3453" s="1" t="s">
        <v>186</v>
      </c>
      <c r="D3453">
        <f>MONTH(StockData[[#This Row],[DATE]])</f>
        <v>8</v>
      </c>
      <c r="E3453">
        <v>2025</v>
      </c>
      <c r="F3453" t="s">
        <v>163</v>
      </c>
      <c r="G3453" t="str">
        <f>"Q"&amp;ROUNDUP(StockData[[#This Row],[Month Number]]/3,0)</f>
        <v>Q3</v>
      </c>
      <c r="H3453" s="1" t="s">
        <v>3092</v>
      </c>
      <c r="I3453" s="1" t="s">
        <v>3093</v>
      </c>
      <c r="J3453" t="s">
        <v>30</v>
      </c>
      <c r="K3453">
        <v>406</v>
      </c>
      <c r="L3453">
        <v>406.5</v>
      </c>
      <c r="M3453">
        <v>397.5</v>
      </c>
      <c r="N3453">
        <v>405.55</v>
      </c>
      <c r="O3453">
        <v>398.3</v>
      </c>
      <c r="P3453">
        <v>398.3</v>
      </c>
      <c r="Q3453">
        <v>399.91</v>
      </c>
      <c r="R3453">
        <v>13087624</v>
      </c>
      <c r="S3453">
        <v>5233881432.8000002</v>
      </c>
      <c r="T3453">
        <v>204639</v>
      </c>
      <c r="U3453">
        <v>8947365</v>
      </c>
      <c r="V3453">
        <v>68.37</v>
      </c>
      <c r="W3453" s="3">
        <f>StockData[[#This Row],[CLOSE]]-StockData[[#This Row],[PREV. CLOSE]]</f>
        <v>-7.25</v>
      </c>
      <c r="X3453" s="2">
        <f>IFERROR((StockData[[#This Row],[CLOSE]]-StockData[[#This Row],[PREV. CLOSE]])/StockData[[#This Row],[PREV. CLOSE]],0)</f>
        <v>-1.7876957218592036E-2</v>
      </c>
      <c r="Y3453" t="str">
        <f>IF(StockData[[#This Row],[Daily Return %]]&gt;0,"Gain",IF(StockData[[#This Row],[Daily Return %]]&lt;0,"Loss","No Change"))</f>
        <v>Loss</v>
      </c>
    </row>
    <row r="3454" spans="1:25" x14ac:dyDescent="0.3">
      <c r="A3454" s="1">
        <v>45894</v>
      </c>
      <c r="B3454" s="1" t="s">
        <v>3504</v>
      </c>
      <c r="C3454" s="1" t="s">
        <v>186</v>
      </c>
      <c r="D3454">
        <f>MONTH(StockData[[#This Row],[DATE]])</f>
        <v>8</v>
      </c>
      <c r="E3454">
        <v>2025</v>
      </c>
      <c r="F3454" t="s">
        <v>163</v>
      </c>
      <c r="G3454" t="str">
        <f>"Q"&amp;ROUNDUP(StockData[[#This Row],[Month Number]]/3,0)</f>
        <v>Q3</v>
      </c>
      <c r="H3454" s="1" t="s">
        <v>3092</v>
      </c>
      <c r="I3454" s="1" t="s">
        <v>3093</v>
      </c>
      <c r="J3454" t="s">
        <v>30</v>
      </c>
      <c r="K3454">
        <v>399</v>
      </c>
      <c r="L3454">
        <v>400.55</v>
      </c>
      <c r="M3454">
        <v>396.25</v>
      </c>
      <c r="N3454">
        <v>398.3</v>
      </c>
      <c r="O3454">
        <v>399.15</v>
      </c>
      <c r="P3454">
        <v>399.35</v>
      </c>
      <c r="Q3454">
        <v>399.17</v>
      </c>
      <c r="R3454">
        <v>10440286</v>
      </c>
      <c r="S3454">
        <v>4167497911.5</v>
      </c>
      <c r="T3454">
        <v>142577</v>
      </c>
      <c r="U3454">
        <v>7190743</v>
      </c>
      <c r="V3454">
        <v>68.87</v>
      </c>
      <c r="W3454" s="3">
        <f>StockData[[#This Row],[CLOSE]]-StockData[[#This Row],[PREV. CLOSE]]</f>
        <v>1.0500000000000114</v>
      </c>
      <c r="X3454" s="2">
        <f>IFERROR((StockData[[#This Row],[CLOSE]]-StockData[[#This Row],[PREV. CLOSE]])/StockData[[#This Row],[PREV. CLOSE]],0)</f>
        <v>2.6362038664323661E-3</v>
      </c>
      <c r="Y3454" t="str">
        <f>IF(StockData[[#This Row],[Daily Return %]]&gt;0,"Gain",IF(StockData[[#This Row],[Daily Return %]]&lt;0,"Loss","No Change"))</f>
        <v>Gain</v>
      </c>
    </row>
    <row r="3455" spans="1:25" x14ac:dyDescent="0.3">
      <c r="A3455" s="1">
        <v>45895</v>
      </c>
      <c r="B3455" s="1" t="s">
        <v>3505</v>
      </c>
      <c r="C3455" s="1" t="s">
        <v>186</v>
      </c>
      <c r="D3455">
        <f>MONTH(StockData[[#This Row],[DATE]])</f>
        <v>8</v>
      </c>
      <c r="E3455">
        <v>2025</v>
      </c>
      <c r="F3455" t="s">
        <v>163</v>
      </c>
      <c r="G3455" t="str">
        <f>"Q"&amp;ROUNDUP(StockData[[#This Row],[Month Number]]/3,0)</f>
        <v>Q3</v>
      </c>
      <c r="H3455" s="1" t="s">
        <v>3092</v>
      </c>
      <c r="I3455" s="1" t="s">
        <v>3093</v>
      </c>
      <c r="J3455" t="s">
        <v>30</v>
      </c>
      <c r="K3455">
        <v>399.3</v>
      </c>
      <c r="L3455">
        <v>405.4</v>
      </c>
      <c r="M3455">
        <v>398.4</v>
      </c>
      <c r="N3455">
        <v>399.35</v>
      </c>
      <c r="O3455">
        <v>403.35</v>
      </c>
      <c r="P3455">
        <v>403.35</v>
      </c>
      <c r="Q3455">
        <v>402.3</v>
      </c>
      <c r="R3455">
        <v>13715752</v>
      </c>
      <c r="S3455">
        <v>5517842190</v>
      </c>
      <c r="T3455">
        <v>180641</v>
      </c>
      <c r="U3455">
        <v>9437000</v>
      </c>
      <c r="V3455">
        <v>68.8</v>
      </c>
      <c r="W3455" s="3">
        <f>StockData[[#This Row],[CLOSE]]-StockData[[#This Row],[PREV. CLOSE]]</f>
        <v>4</v>
      </c>
      <c r="X3455" s="2">
        <f>IFERROR((StockData[[#This Row],[CLOSE]]-StockData[[#This Row],[PREV. CLOSE]])/StockData[[#This Row],[PREV. CLOSE]],0)</f>
        <v>1.0016276449229998E-2</v>
      </c>
      <c r="Y3455" t="str">
        <f>IF(StockData[[#This Row],[Daily Return %]]&gt;0,"Gain",IF(StockData[[#This Row],[Daily Return %]]&lt;0,"Loss","No Change"))</f>
        <v>Gain</v>
      </c>
    </row>
    <row r="3456" spans="1:25" x14ac:dyDescent="0.3">
      <c r="A3456" s="1">
        <v>45897</v>
      </c>
      <c r="B3456" s="1" t="s">
        <v>3506</v>
      </c>
      <c r="C3456" s="1" t="s">
        <v>186</v>
      </c>
      <c r="D3456">
        <f>MONTH(StockData[[#This Row],[DATE]])</f>
        <v>8</v>
      </c>
      <c r="E3456">
        <v>2025</v>
      </c>
      <c r="F3456" t="s">
        <v>163</v>
      </c>
      <c r="G3456" t="str">
        <f>"Q"&amp;ROUNDUP(StockData[[#This Row],[Month Number]]/3,0)</f>
        <v>Q3</v>
      </c>
      <c r="H3456" s="1" t="s">
        <v>3092</v>
      </c>
      <c r="I3456" s="1" t="s">
        <v>3093</v>
      </c>
      <c r="J3456" t="s">
        <v>30</v>
      </c>
      <c r="K3456">
        <v>404.5</v>
      </c>
      <c r="L3456">
        <v>404.5</v>
      </c>
      <c r="M3456">
        <v>400</v>
      </c>
      <c r="N3456">
        <v>403.35</v>
      </c>
      <c r="O3456">
        <v>400.8</v>
      </c>
      <c r="P3456">
        <v>400.9</v>
      </c>
      <c r="Q3456">
        <v>401.4</v>
      </c>
      <c r="R3456">
        <v>12471719</v>
      </c>
      <c r="S3456">
        <v>5006114050</v>
      </c>
      <c r="T3456">
        <v>165609</v>
      </c>
      <c r="U3456">
        <v>8546436</v>
      </c>
      <c r="V3456">
        <v>68.53</v>
      </c>
      <c r="W3456" s="3">
        <f>StockData[[#This Row],[CLOSE]]-StockData[[#This Row],[PREV. CLOSE]]</f>
        <v>-2.4500000000000455</v>
      </c>
      <c r="X3456" s="2">
        <f>IFERROR((StockData[[#This Row],[CLOSE]]-StockData[[#This Row],[PREV. CLOSE]])/StockData[[#This Row],[PREV. CLOSE]],0)</f>
        <v>-6.0741291682163022E-3</v>
      </c>
      <c r="Y3456" t="str">
        <f>IF(StockData[[#This Row],[Daily Return %]]&gt;0,"Gain",IF(StockData[[#This Row],[Daily Return %]]&lt;0,"Loss","No Change"))</f>
        <v>Loss</v>
      </c>
    </row>
    <row r="3457" spans="1:25" x14ac:dyDescent="0.3">
      <c r="A3457" s="1">
        <v>45898</v>
      </c>
      <c r="B3457" s="1" t="s">
        <v>3507</v>
      </c>
      <c r="C3457" s="1" t="s">
        <v>186</v>
      </c>
      <c r="D3457">
        <f>MONTH(StockData[[#This Row],[DATE]])</f>
        <v>8</v>
      </c>
      <c r="E3457">
        <v>2025</v>
      </c>
      <c r="F3457" t="s">
        <v>163</v>
      </c>
      <c r="G3457" t="str">
        <f>"Q"&amp;ROUNDUP(StockData[[#This Row],[Month Number]]/3,0)</f>
        <v>Q3</v>
      </c>
      <c r="H3457" s="1" t="s">
        <v>3092</v>
      </c>
      <c r="I3457" s="1" t="s">
        <v>3093</v>
      </c>
      <c r="J3457" t="s">
        <v>30</v>
      </c>
      <c r="K3457">
        <v>402</v>
      </c>
      <c r="L3457">
        <v>410.45</v>
      </c>
      <c r="M3457">
        <v>401.9</v>
      </c>
      <c r="N3457">
        <v>400.9</v>
      </c>
      <c r="O3457">
        <v>409.5</v>
      </c>
      <c r="P3457">
        <v>409.75</v>
      </c>
      <c r="Q3457">
        <v>407.54</v>
      </c>
      <c r="R3457">
        <v>25255050</v>
      </c>
      <c r="S3457">
        <v>10292536558.9</v>
      </c>
      <c r="T3457">
        <v>152907</v>
      </c>
      <c r="U3457">
        <v>19019266</v>
      </c>
      <c r="V3457">
        <v>75.31</v>
      </c>
      <c r="W3457" s="3">
        <f>StockData[[#This Row],[CLOSE]]-StockData[[#This Row],[PREV. CLOSE]]</f>
        <v>8.8500000000000227</v>
      </c>
      <c r="X3457" s="2">
        <f>IFERROR((StockData[[#This Row],[CLOSE]]-StockData[[#This Row],[PREV. CLOSE]])/StockData[[#This Row],[PREV. CLOSE]],0)</f>
        <v>2.2075330506360746E-2</v>
      </c>
      <c r="Y3457" t="str">
        <f>IF(StockData[[#This Row],[Daily Return %]]&gt;0,"Gain",IF(StockData[[#This Row],[Daily Return %]]&lt;0,"Loss","No Change"))</f>
        <v>Gain</v>
      </c>
    </row>
    <row r="3458" spans="1:25" x14ac:dyDescent="0.3">
      <c r="A3458" s="1">
        <v>45901</v>
      </c>
      <c r="B3458" s="1" t="s">
        <v>3508</v>
      </c>
      <c r="C3458" s="1" t="s">
        <v>208</v>
      </c>
      <c r="D3458">
        <f>MONTH(StockData[[#This Row],[DATE]])</f>
        <v>9</v>
      </c>
      <c r="E3458">
        <v>2025</v>
      </c>
      <c r="F3458" t="s">
        <v>163</v>
      </c>
      <c r="G3458" t="str">
        <f>"Q"&amp;ROUNDUP(StockData[[#This Row],[Month Number]]/3,0)</f>
        <v>Q3</v>
      </c>
      <c r="H3458" s="1" t="s">
        <v>3092</v>
      </c>
      <c r="I3458" s="1" t="s">
        <v>3093</v>
      </c>
      <c r="J3458" t="s">
        <v>30</v>
      </c>
      <c r="K3458">
        <v>409.75</v>
      </c>
      <c r="L3458">
        <v>410.2</v>
      </c>
      <c r="M3458">
        <v>405</v>
      </c>
      <c r="N3458">
        <v>409.75</v>
      </c>
      <c r="O3458">
        <v>405.55</v>
      </c>
      <c r="P3458">
        <v>405.85</v>
      </c>
      <c r="Q3458">
        <v>406.32</v>
      </c>
      <c r="R3458">
        <v>12268090</v>
      </c>
      <c r="S3458">
        <v>4984783795.8000002</v>
      </c>
      <c r="T3458">
        <v>169790</v>
      </c>
      <c r="U3458">
        <v>8627807</v>
      </c>
      <c r="V3458">
        <v>70.33</v>
      </c>
      <c r="W3458" s="3">
        <f>StockData[[#This Row],[CLOSE]]-StockData[[#This Row],[PREV. CLOSE]]</f>
        <v>-3.8999999999999773</v>
      </c>
      <c r="X3458" s="2">
        <f>IFERROR((StockData[[#This Row],[CLOSE]]-StockData[[#This Row],[PREV. CLOSE]])/StockData[[#This Row],[PREV. CLOSE]],0)</f>
        <v>-9.5179987797436912E-3</v>
      </c>
      <c r="Y3458" t="str">
        <f>IF(StockData[[#This Row],[Daily Return %]]&gt;0,"Gain",IF(StockData[[#This Row],[Daily Return %]]&lt;0,"Loss","No Change"))</f>
        <v>Loss</v>
      </c>
    </row>
    <row r="3459" spans="1:25" x14ac:dyDescent="0.3">
      <c r="A3459" s="1">
        <v>45902</v>
      </c>
      <c r="B3459" s="1" t="s">
        <v>3509</v>
      </c>
      <c r="C3459" s="1" t="s">
        <v>208</v>
      </c>
      <c r="D3459">
        <f>MONTH(StockData[[#This Row],[DATE]])</f>
        <v>9</v>
      </c>
      <c r="E3459">
        <v>2025</v>
      </c>
      <c r="F3459" t="s">
        <v>163</v>
      </c>
      <c r="G3459" t="str">
        <f>"Q"&amp;ROUNDUP(StockData[[#This Row],[Month Number]]/3,0)</f>
        <v>Q3</v>
      </c>
      <c r="H3459" s="1" t="s">
        <v>3092</v>
      </c>
      <c r="I3459" s="1" t="s">
        <v>3093</v>
      </c>
      <c r="J3459" t="s">
        <v>30</v>
      </c>
      <c r="K3459">
        <v>406.55</v>
      </c>
      <c r="L3459">
        <v>407.85</v>
      </c>
      <c r="M3459">
        <v>404.45</v>
      </c>
      <c r="N3459">
        <v>405.85</v>
      </c>
      <c r="O3459">
        <v>407</v>
      </c>
      <c r="P3459">
        <v>406.75</v>
      </c>
      <c r="Q3459">
        <v>406.37</v>
      </c>
      <c r="R3459">
        <v>19808255</v>
      </c>
      <c r="S3459">
        <v>8049546791.5</v>
      </c>
      <c r="T3459">
        <v>224334</v>
      </c>
      <c r="U3459">
        <v>13410269</v>
      </c>
      <c r="V3459">
        <v>67.7</v>
      </c>
      <c r="W3459" s="3">
        <f>StockData[[#This Row],[CLOSE]]-StockData[[#This Row],[PREV. CLOSE]]</f>
        <v>0.89999999999997726</v>
      </c>
      <c r="X3459" s="2">
        <f>IFERROR((StockData[[#This Row],[CLOSE]]-StockData[[#This Row],[PREV. CLOSE]])/StockData[[#This Row],[PREV. CLOSE]],0)</f>
        <v>2.2175680670197787E-3</v>
      </c>
      <c r="Y3459" t="str">
        <f>IF(StockData[[#This Row],[Daily Return %]]&gt;0,"Gain",IF(StockData[[#This Row],[Daily Return %]]&lt;0,"Loss","No Change"))</f>
        <v>Gain</v>
      </c>
    </row>
    <row r="3460" spans="1:25" x14ac:dyDescent="0.3">
      <c r="A3460" s="1">
        <v>45903</v>
      </c>
      <c r="B3460" s="1" t="s">
        <v>3510</v>
      </c>
      <c r="C3460" s="1" t="s">
        <v>208</v>
      </c>
      <c r="D3460">
        <f>MONTH(StockData[[#This Row],[DATE]])</f>
        <v>9</v>
      </c>
      <c r="E3460">
        <v>2025</v>
      </c>
      <c r="F3460" t="s">
        <v>163</v>
      </c>
      <c r="G3460" t="str">
        <f>"Q"&amp;ROUNDUP(StockData[[#This Row],[Month Number]]/3,0)</f>
        <v>Q3</v>
      </c>
      <c r="H3460" s="1" t="s">
        <v>3092</v>
      </c>
      <c r="I3460" s="1" t="s">
        <v>3093</v>
      </c>
      <c r="J3460" t="s">
        <v>30</v>
      </c>
      <c r="K3460">
        <v>408.5</v>
      </c>
      <c r="L3460">
        <v>413.25</v>
      </c>
      <c r="M3460">
        <v>407.3</v>
      </c>
      <c r="N3460">
        <v>406.75</v>
      </c>
      <c r="O3460">
        <v>411.1</v>
      </c>
      <c r="P3460">
        <v>411.75</v>
      </c>
      <c r="Q3460">
        <v>410.55</v>
      </c>
      <c r="R3460">
        <v>12936588</v>
      </c>
      <c r="S3460">
        <v>5311134586.6000004</v>
      </c>
      <c r="T3460">
        <v>118422</v>
      </c>
      <c r="U3460">
        <v>8367495</v>
      </c>
      <c r="V3460">
        <v>64.680000000000007</v>
      </c>
      <c r="W3460" s="3">
        <f>StockData[[#This Row],[CLOSE]]-StockData[[#This Row],[PREV. CLOSE]]</f>
        <v>5</v>
      </c>
      <c r="X3460" s="2">
        <f>IFERROR((StockData[[#This Row],[CLOSE]]-StockData[[#This Row],[PREV. CLOSE]])/StockData[[#This Row],[PREV. CLOSE]],0)</f>
        <v>1.2292562999385371E-2</v>
      </c>
      <c r="Y3460" t="str">
        <f>IF(StockData[[#This Row],[Daily Return %]]&gt;0,"Gain",IF(StockData[[#This Row],[Daily Return %]]&lt;0,"Loss","No Change"))</f>
        <v>Gain</v>
      </c>
    </row>
    <row r="3461" spans="1:25" x14ac:dyDescent="0.3">
      <c r="A3461" s="1">
        <v>45904</v>
      </c>
      <c r="B3461" s="1" t="s">
        <v>3511</v>
      </c>
      <c r="C3461" s="1" t="s">
        <v>208</v>
      </c>
      <c r="D3461">
        <f>MONTH(StockData[[#This Row],[DATE]])</f>
        <v>9</v>
      </c>
      <c r="E3461">
        <v>2025</v>
      </c>
      <c r="F3461" t="s">
        <v>163</v>
      </c>
      <c r="G3461" t="str">
        <f>"Q"&amp;ROUNDUP(StockData[[#This Row],[Month Number]]/3,0)</f>
        <v>Q3</v>
      </c>
      <c r="H3461" s="1" t="s">
        <v>3092</v>
      </c>
      <c r="I3461" s="1" t="s">
        <v>3093</v>
      </c>
      <c r="J3461" t="s">
        <v>30</v>
      </c>
      <c r="K3461">
        <v>423.95</v>
      </c>
      <c r="L3461">
        <v>427</v>
      </c>
      <c r="M3461">
        <v>415</v>
      </c>
      <c r="N3461">
        <v>411.75</v>
      </c>
      <c r="O3461">
        <v>415.75</v>
      </c>
      <c r="P3461">
        <v>415.9</v>
      </c>
      <c r="Q3461">
        <v>418.56</v>
      </c>
      <c r="R3461">
        <v>27274123</v>
      </c>
      <c r="S3461">
        <v>11415887821.049999</v>
      </c>
      <c r="T3461">
        <v>271564</v>
      </c>
      <c r="U3461">
        <v>16395824</v>
      </c>
      <c r="V3461">
        <v>60.11</v>
      </c>
      <c r="W3461" s="3">
        <f>StockData[[#This Row],[CLOSE]]-StockData[[#This Row],[PREV. CLOSE]]</f>
        <v>4.1499999999999773</v>
      </c>
      <c r="X3461" s="2">
        <f>IFERROR((StockData[[#This Row],[CLOSE]]-StockData[[#This Row],[PREV. CLOSE]])/StockData[[#This Row],[PREV. CLOSE]],0)</f>
        <v>1.0078931390406744E-2</v>
      </c>
      <c r="Y3461" t="str">
        <f>IF(StockData[[#This Row],[Daily Return %]]&gt;0,"Gain",IF(StockData[[#This Row],[Daily Return %]]&lt;0,"Loss","No Change"))</f>
        <v>Gain</v>
      </c>
    </row>
    <row r="3462" spans="1:25" x14ac:dyDescent="0.3">
      <c r="A3462" s="1">
        <v>45905</v>
      </c>
      <c r="B3462" s="1" t="s">
        <v>3512</v>
      </c>
      <c r="C3462" s="1" t="s">
        <v>208</v>
      </c>
      <c r="D3462">
        <f>MONTH(StockData[[#This Row],[DATE]])</f>
        <v>9</v>
      </c>
      <c r="E3462">
        <v>2025</v>
      </c>
      <c r="F3462" t="s">
        <v>163</v>
      </c>
      <c r="G3462" t="str">
        <f>"Q"&amp;ROUNDUP(StockData[[#This Row],[Month Number]]/3,0)</f>
        <v>Q3</v>
      </c>
      <c r="H3462" s="1" t="s">
        <v>3092</v>
      </c>
      <c r="I3462" s="1" t="s">
        <v>3093</v>
      </c>
      <c r="J3462" t="s">
        <v>30</v>
      </c>
      <c r="K3462">
        <v>416.9</v>
      </c>
      <c r="L3462">
        <v>417</v>
      </c>
      <c r="M3462">
        <v>404.4</v>
      </c>
      <c r="N3462">
        <v>415.9</v>
      </c>
      <c r="O3462">
        <v>407.9</v>
      </c>
      <c r="P3462">
        <v>407.35</v>
      </c>
      <c r="Q3462">
        <v>406.82</v>
      </c>
      <c r="R3462">
        <v>16000675</v>
      </c>
      <c r="S3462">
        <v>6509428201.4499998</v>
      </c>
      <c r="T3462">
        <v>213298</v>
      </c>
      <c r="U3462">
        <v>8934303</v>
      </c>
      <c r="V3462">
        <v>55.84</v>
      </c>
      <c r="W3462" s="3">
        <f>StockData[[#This Row],[CLOSE]]-StockData[[#This Row],[PREV. CLOSE]]</f>
        <v>-8.5499999999999545</v>
      </c>
      <c r="X3462" s="2">
        <f>IFERROR((StockData[[#This Row],[CLOSE]]-StockData[[#This Row],[PREV. CLOSE]])/StockData[[#This Row],[PREV. CLOSE]],0)</f>
        <v>-2.0557826400576955E-2</v>
      </c>
      <c r="Y3462" t="str">
        <f>IF(StockData[[#This Row],[Daily Return %]]&gt;0,"Gain",IF(StockData[[#This Row],[Daily Return %]]&lt;0,"Loss","No Change"))</f>
        <v>Loss</v>
      </c>
    </row>
    <row r="3463" spans="1:25" x14ac:dyDescent="0.3">
      <c r="A3463" s="1">
        <v>45908</v>
      </c>
      <c r="B3463" s="1" t="s">
        <v>3513</v>
      </c>
      <c r="C3463" s="1" t="s">
        <v>208</v>
      </c>
      <c r="D3463">
        <f>MONTH(StockData[[#This Row],[DATE]])</f>
        <v>9</v>
      </c>
      <c r="E3463">
        <v>2025</v>
      </c>
      <c r="F3463" t="s">
        <v>163</v>
      </c>
      <c r="G3463" t="str">
        <f>"Q"&amp;ROUNDUP(StockData[[#This Row],[Month Number]]/3,0)</f>
        <v>Q3</v>
      </c>
      <c r="H3463" s="1" t="s">
        <v>3092</v>
      </c>
      <c r="I3463" s="1" t="s">
        <v>3093</v>
      </c>
      <c r="J3463" t="s">
        <v>30</v>
      </c>
      <c r="K3463">
        <v>407.45</v>
      </c>
      <c r="L3463">
        <v>410.55</v>
      </c>
      <c r="M3463">
        <v>406.8</v>
      </c>
      <c r="N3463">
        <v>407.35</v>
      </c>
      <c r="O3463">
        <v>408.4</v>
      </c>
      <c r="P3463">
        <v>407.55</v>
      </c>
      <c r="Q3463">
        <v>408.21</v>
      </c>
      <c r="R3463">
        <v>7419022</v>
      </c>
      <c r="S3463">
        <v>3028506105.1500001</v>
      </c>
      <c r="T3463">
        <v>113635</v>
      </c>
      <c r="U3463">
        <v>4416168</v>
      </c>
      <c r="V3463">
        <v>59.52</v>
      </c>
      <c r="W3463" s="3">
        <f>StockData[[#This Row],[CLOSE]]-StockData[[#This Row],[PREV. CLOSE]]</f>
        <v>0.19999999999998863</v>
      </c>
      <c r="X3463" s="2">
        <f>IFERROR((StockData[[#This Row],[CLOSE]]-StockData[[#This Row],[PREV. CLOSE]])/StockData[[#This Row],[PREV. CLOSE]],0)</f>
        <v>4.9097827421133819E-4</v>
      </c>
      <c r="Y3463" t="str">
        <f>IF(StockData[[#This Row],[Daily Return %]]&gt;0,"Gain",IF(StockData[[#This Row],[Daily Return %]]&lt;0,"Loss","No Change"))</f>
        <v>Gain</v>
      </c>
    </row>
    <row r="3464" spans="1:25" x14ac:dyDescent="0.3">
      <c r="A3464" s="1">
        <v>45909</v>
      </c>
      <c r="B3464" s="1" t="s">
        <v>3514</v>
      </c>
      <c r="C3464" s="1" t="s">
        <v>208</v>
      </c>
      <c r="D3464">
        <f>MONTH(StockData[[#This Row],[DATE]])</f>
        <v>9</v>
      </c>
      <c r="E3464">
        <v>2025</v>
      </c>
      <c r="F3464" t="s">
        <v>163</v>
      </c>
      <c r="G3464" t="str">
        <f>"Q"&amp;ROUNDUP(StockData[[#This Row],[Month Number]]/3,0)</f>
        <v>Q3</v>
      </c>
      <c r="H3464" s="1" t="s">
        <v>3092</v>
      </c>
      <c r="I3464" s="1" t="s">
        <v>3093</v>
      </c>
      <c r="J3464" t="s">
        <v>30</v>
      </c>
      <c r="K3464">
        <v>408.5</v>
      </c>
      <c r="L3464">
        <v>410.95</v>
      </c>
      <c r="M3464">
        <v>407.4</v>
      </c>
      <c r="N3464">
        <v>407.55</v>
      </c>
      <c r="O3464">
        <v>410</v>
      </c>
      <c r="P3464">
        <v>410.05</v>
      </c>
      <c r="Q3464">
        <v>409.78</v>
      </c>
      <c r="R3464">
        <v>8825896</v>
      </c>
      <c r="S3464">
        <v>3616692854.5999999</v>
      </c>
      <c r="T3464">
        <v>88691</v>
      </c>
      <c r="U3464">
        <v>5863268</v>
      </c>
      <c r="V3464">
        <v>66.430000000000007</v>
      </c>
      <c r="W3464" s="3">
        <f>StockData[[#This Row],[CLOSE]]-StockData[[#This Row],[PREV. CLOSE]]</f>
        <v>2.5</v>
      </c>
      <c r="X3464" s="2">
        <f>IFERROR((StockData[[#This Row],[CLOSE]]-StockData[[#This Row],[PREV. CLOSE]])/StockData[[#This Row],[PREV. CLOSE]],0)</f>
        <v>6.1342166605324495E-3</v>
      </c>
      <c r="Y3464" t="str">
        <f>IF(StockData[[#This Row],[Daily Return %]]&gt;0,"Gain",IF(StockData[[#This Row],[Daily Return %]]&lt;0,"Loss","No Change"))</f>
        <v>Gain</v>
      </c>
    </row>
    <row r="3465" spans="1:25" x14ac:dyDescent="0.3">
      <c r="A3465" s="1">
        <v>45910</v>
      </c>
      <c r="B3465" s="1" t="s">
        <v>3515</v>
      </c>
      <c r="C3465" s="1" t="s">
        <v>208</v>
      </c>
      <c r="D3465">
        <f>MONTH(StockData[[#This Row],[DATE]])</f>
        <v>9</v>
      </c>
      <c r="E3465">
        <v>2025</v>
      </c>
      <c r="F3465" t="s">
        <v>163</v>
      </c>
      <c r="G3465" t="str">
        <f>"Q"&amp;ROUNDUP(StockData[[#This Row],[Month Number]]/3,0)</f>
        <v>Q3</v>
      </c>
      <c r="H3465" s="1" t="s">
        <v>3092</v>
      </c>
      <c r="I3465" s="1" t="s">
        <v>3093</v>
      </c>
      <c r="J3465" t="s">
        <v>30</v>
      </c>
      <c r="K3465">
        <v>411</v>
      </c>
      <c r="L3465">
        <v>413.7</v>
      </c>
      <c r="M3465">
        <v>408.95</v>
      </c>
      <c r="N3465">
        <v>410.05</v>
      </c>
      <c r="O3465">
        <v>413</v>
      </c>
      <c r="P3465">
        <v>413.05</v>
      </c>
      <c r="Q3465">
        <v>411.25</v>
      </c>
      <c r="R3465">
        <v>9252397</v>
      </c>
      <c r="S3465">
        <v>3805055609.0500002</v>
      </c>
      <c r="T3465">
        <v>141806</v>
      </c>
      <c r="U3465">
        <v>6628182</v>
      </c>
      <c r="V3465">
        <v>71.64</v>
      </c>
      <c r="W3465" s="3">
        <f>StockData[[#This Row],[CLOSE]]-StockData[[#This Row],[PREV. CLOSE]]</f>
        <v>3</v>
      </c>
      <c r="X3465" s="2">
        <f>IFERROR((StockData[[#This Row],[CLOSE]]-StockData[[#This Row],[PREV. CLOSE]])/StockData[[#This Row],[PREV. CLOSE]],0)</f>
        <v>7.3161809535422506E-3</v>
      </c>
      <c r="Y3465" t="str">
        <f>IF(StockData[[#This Row],[Daily Return %]]&gt;0,"Gain",IF(StockData[[#This Row],[Daily Return %]]&lt;0,"Loss","No Change"))</f>
        <v>Gain</v>
      </c>
    </row>
    <row r="3466" spans="1:25" x14ac:dyDescent="0.3">
      <c r="A3466" s="1">
        <v>45911</v>
      </c>
      <c r="B3466" s="1" t="s">
        <v>3516</v>
      </c>
      <c r="C3466" s="1" t="s">
        <v>208</v>
      </c>
      <c r="D3466">
        <f>MONTH(StockData[[#This Row],[DATE]])</f>
        <v>9</v>
      </c>
      <c r="E3466">
        <v>2025</v>
      </c>
      <c r="F3466" t="s">
        <v>163</v>
      </c>
      <c r="G3466" t="str">
        <f>"Q"&amp;ROUNDUP(StockData[[#This Row],[Month Number]]/3,0)</f>
        <v>Q3</v>
      </c>
      <c r="H3466" s="1" t="s">
        <v>3092</v>
      </c>
      <c r="I3466" s="1" t="s">
        <v>3093</v>
      </c>
      <c r="J3466" t="s">
        <v>30</v>
      </c>
      <c r="K3466">
        <v>413.05</v>
      </c>
      <c r="L3466">
        <v>416.7</v>
      </c>
      <c r="M3466">
        <v>412.45</v>
      </c>
      <c r="N3466">
        <v>413.05</v>
      </c>
      <c r="O3466">
        <v>415.35</v>
      </c>
      <c r="P3466">
        <v>415.05</v>
      </c>
      <c r="Q3466">
        <v>415.51</v>
      </c>
      <c r="R3466">
        <v>8274406</v>
      </c>
      <c r="S3466">
        <v>3438066391.5500002</v>
      </c>
      <c r="T3466">
        <v>195524</v>
      </c>
      <c r="U3466">
        <v>5639007</v>
      </c>
      <c r="V3466">
        <v>68.150000000000006</v>
      </c>
      <c r="W3466" s="3">
        <f>StockData[[#This Row],[CLOSE]]-StockData[[#This Row],[PREV. CLOSE]]</f>
        <v>2</v>
      </c>
      <c r="X3466" s="2">
        <f>IFERROR((StockData[[#This Row],[CLOSE]]-StockData[[#This Row],[PREV. CLOSE]])/StockData[[#This Row],[PREV. CLOSE]],0)</f>
        <v>4.8420288100714196E-3</v>
      </c>
      <c r="Y3466" t="str">
        <f>IF(StockData[[#This Row],[Daily Return %]]&gt;0,"Gain",IF(StockData[[#This Row],[Daily Return %]]&lt;0,"Loss","No Change"))</f>
        <v>Gain</v>
      </c>
    </row>
    <row r="3467" spans="1:25" x14ac:dyDescent="0.3">
      <c r="A3467" s="1">
        <v>45912</v>
      </c>
      <c r="B3467" s="1" t="s">
        <v>3517</v>
      </c>
      <c r="C3467" s="1" t="s">
        <v>208</v>
      </c>
      <c r="D3467">
        <f>MONTH(StockData[[#This Row],[DATE]])</f>
        <v>9</v>
      </c>
      <c r="E3467">
        <v>2025</v>
      </c>
      <c r="F3467" t="s">
        <v>163</v>
      </c>
      <c r="G3467" t="str">
        <f>"Q"&amp;ROUNDUP(StockData[[#This Row],[Month Number]]/3,0)</f>
        <v>Q3</v>
      </c>
      <c r="H3467" s="1" t="s">
        <v>3092</v>
      </c>
      <c r="I3467" s="1" t="s">
        <v>3093</v>
      </c>
      <c r="J3467" t="s">
        <v>30</v>
      </c>
      <c r="K3467">
        <v>415.35</v>
      </c>
      <c r="L3467">
        <v>417.05</v>
      </c>
      <c r="M3467">
        <v>412.85</v>
      </c>
      <c r="N3467">
        <v>415.05</v>
      </c>
      <c r="O3467">
        <v>413.55</v>
      </c>
      <c r="P3467">
        <v>413.75</v>
      </c>
      <c r="Q3467">
        <v>414.89</v>
      </c>
      <c r="R3467">
        <v>7803379</v>
      </c>
      <c r="S3467">
        <v>3237550924.5</v>
      </c>
      <c r="T3467">
        <v>78225</v>
      </c>
      <c r="U3467">
        <v>5139596</v>
      </c>
      <c r="V3467">
        <v>65.86</v>
      </c>
      <c r="W3467" s="3">
        <f>StockData[[#This Row],[CLOSE]]-StockData[[#This Row],[PREV. CLOSE]]</f>
        <v>-1.3000000000000114</v>
      </c>
      <c r="X3467" s="2">
        <f>IFERROR((StockData[[#This Row],[CLOSE]]-StockData[[#This Row],[PREV. CLOSE]])/StockData[[#This Row],[PREV. CLOSE]],0)</f>
        <v>-3.1321527526804271E-3</v>
      </c>
      <c r="Y3467" t="str">
        <f>IF(StockData[[#This Row],[Daily Return %]]&gt;0,"Gain",IF(StockData[[#This Row],[Daily Return %]]&lt;0,"Loss","No Change"))</f>
        <v>Loss</v>
      </c>
    </row>
    <row r="3468" spans="1:25" x14ac:dyDescent="0.3">
      <c r="A3468" s="1">
        <v>45915</v>
      </c>
      <c r="B3468" s="1" t="s">
        <v>3518</v>
      </c>
      <c r="C3468" s="1" t="s">
        <v>208</v>
      </c>
      <c r="D3468">
        <f>MONTH(StockData[[#This Row],[DATE]])</f>
        <v>9</v>
      </c>
      <c r="E3468">
        <v>2025</v>
      </c>
      <c r="F3468" t="s">
        <v>163</v>
      </c>
      <c r="G3468" t="str">
        <f>"Q"&amp;ROUNDUP(StockData[[#This Row],[Month Number]]/3,0)</f>
        <v>Q3</v>
      </c>
      <c r="H3468" s="1" t="s">
        <v>3092</v>
      </c>
      <c r="I3468" s="1" t="s">
        <v>3093</v>
      </c>
      <c r="J3468" t="s">
        <v>30</v>
      </c>
      <c r="K3468">
        <v>413.05</v>
      </c>
      <c r="L3468">
        <v>414.3</v>
      </c>
      <c r="M3468">
        <v>411.75</v>
      </c>
      <c r="N3468">
        <v>413.75</v>
      </c>
      <c r="O3468">
        <v>412.8</v>
      </c>
      <c r="P3468">
        <v>412.65</v>
      </c>
      <c r="Q3468">
        <v>413.05</v>
      </c>
      <c r="R3468">
        <v>5707331</v>
      </c>
      <c r="S3468">
        <v>2357418512.5500002</v>
      </c>
      <c r="T3468">
        <v>91972</v>
      </c>
      <c r="U3468">
        <v>3510955</v>
      </c>
      <c r="V3468">
        <v>61.52</v>
      </c>
      <c r="W3468" s="3">
        <f>StockData[[#This Row],[CLOSE]]-StockData[[#This Row],[PREV. CLOSE]]</f>
        <v>-1.1000000000000227</v>
      </c>
      <c r="X3468" s="2">
        <f>IFERROR((StockData[[#This Row],[CLOSE]]-StockData[[#This Row],[PREV. CLOSE]])/StockData[[#This Row],[PREV. CLOSE]],0)</f>
        <v>-2.6586102719033783E-3</v>
      </c>
      <c r="Y3468" t="str">
        <f>IF(StockData[[#This Row],[Daily Return %]]&gt;0,"Gain",IF(StockData[[#This Row],[Daily Return %]]&lt;0,"Loss","No Change"))</f>
        <v>Loss</v>
      </c>
    </row>
    <row r="3469" spans="1:25" x14ac:dyDescent="0.3">
      <c r="A3469" s="1">
        <v>45915</v>
      </c>
      <c r="B3469" s="1" t="s">
        <v>3519</v>
      </c>
      <c r="C3469" s="1" t="s">
        <v>208</v>
      </c>
      <c r="D3469">
        <f>MONTH(StockData[[#This Row],[DATE]])</f>
        <v>9</v>
      </c>
      <c r="E3469">
        <v>2025</v>
      </c>
      <c r="F3469" t="s">
        <v>163</v>
      </c>
      <c r="G3469" t="str">
        <f>"Q"&amp;ROUNDUP(StockData[[#This Row],[Month Number]]/3,0)</f>
        <v>Q3</v>
      </c>
      <c r="H3469" s="1" t="s">
        <v>3092</v>
      </c>
      <c r="I3469" s="1" t="s">
        <v>3093</v>
      </c>
      <c r="J3469" t="s">
        <v>30</v>
      </c>
      <c r="K3469">
        <v>413.05</v>
      </c>
      <c r="L3469">
        <v>414.3</v>
      </c>
      <c r="M3469">
        <v>411.75</v>
      </c>
      <c r="N3469">
        <v>413.75</v>
      </c>
      <c r="O3469">
        <v>412.8</v>
      </c>
      <c r="P3469">
        <v>412.65</v>
      </c>
      <c r="Q3469">
        <v>413.05</v>
      </c>
      <c r="R3469">
        <v>5707331</v>
      </c>
      <c r="S3469">
        <v>2357418512.5500002</v>
      </c>
      <c r="T3469">
        <v>91972</v>
      </c>
      <c r="U3469">
        <v>3510955</v>
      </c>
      <c r="V3469">
        <v>61.52</v>
      </c>
      <c r="W3469" s="3">
        <f>StockData[[#This Row],[CLOSE]]-StockData[[#This Row],[PREV. CLOSE]]</f>
        <v>-1.1000000000000227</v>
      </c>
      <c r="X3469" s="2">
        <f>IFERROR((StockData[[#This Row],[CLOSE]]-StockData[[#This Row],[PREV. CLOSE]])/StockData[[#This Row],[PREV. CLOSE]],0)</f>
        <v>-2.6586102719033783E-3</v>
      </c>
      <c r="Y3469" t="str">
        <f>IF(StockData[[#This Row],[Daily Return %]]&gt;0,"Gain",IF(StockData[[#This Row],[Daily Return %]]&lt;0,"Loss","No Change"))</f>
        <v>Loss</v>
      </c>
    </row>
    <row r="3470" spans="1:25" x14ac:dyDescent="0.3">
      <c r="A3470" s="1">
        <v>45916</v>
      </c>
      <c r="B3470" s="1" t="s">
        <v>3520</v>
      </c>
      <c r="C3470" s="1" t="s">
        <v>208</v>
      </c>
      <c r="D3470">
        <f>MONTH(StockData[[#This Row],[DATE]])</f>
        <v>9</v>
      </c>
      <c r="E3470">
        <v>2025</v>
      </c>
      <c r="F3470" t="s">
        <v>163</v>
      </c>
      <c r="G3470" t="str">
        <f>"Q"&amp;ROUNDUP(StockData[[#This Row],[Month Number]]/3,0)</f>
        <v>Q3</v>
      </c>
      <c r="H3470" s="1" t="s">
        <v>3092</v>
      </c>
      <c r="I3470" s="1" t="s">
        <v>3093</v>
      </c>
      <c r="J3470" t="s">
        <v>30</v>
      </c>
      <c r="K3470">
        <v>413.2</v>
      </c>
      <c r="L3470">
        <v>414.35</v>
      </c>
      <c r="M3470">
        <v>412</v>
      </c>
      <c r="N3470">
        <v>412.65</v>
      </c>
      <c r="O3470">
        <v>413.65</v>
      </c>
      <c r="P3470">
        <v>413.1</v>
      </c>
      <c r="Q3470">
        <v>413.12</v>
      </c>
      <c r="R3470">
        <v>8239087</v>
      </c>
      <c r="S3470">
        <v>3403729371.0500002</v>
      </c>
      <c r="T3470">
        <v>97899</v>
      </c>
      <c r="U3470">
        <v>4873272</v>
      </c>
      <c r="V3470">
        <v>59.15</v>
      </c>
      <c r="W3470" s="3">
        <f>StockData[[#This Row],[CLOSE]]-StockData[[#This Row],[PREV. CLOSE]]</f>
        <v>0.45000000000004547</v>
      </c>
      <c r="X3470" s="2">
        <f>IFERROR((StockData[[#This Row],[CLOSE]]-StockData[[#This Row],[PREV. CLOSE]])/StockData[[#This Row],[PREV. CLOSE]],0)</f>
        <v>1.0905125408943305E-3</v>
      </c>
      <c r="Y3470" t="str">
        <f>IF(StockData[[#This Row],[Daily Return %]]&gt;0,"Gain",IF(StockData[[#This Row],[Daily Return %]]&lt;0,"Loss","No Change"))</f>
        <v>Gain</v>
      </c>
    </row>
    <row r="3471" spans="1:25" x14ac:dyDescent="0.3">
      <c r="A3471" s="1">
        <v>45917</v>
      </c>
      <c r="B3471" s="1" t="s">
        <v>3521</v>
      </c>
      <c r="C3471" s="1" t="s">
        <v>208</v>
      </c>
      <c r="D3471">
        <f>MONTH(StockData[[#This Row],[DATE]])</f>
        <v>9</v>
      </c>
      <c r="E3471">
        <v>2025</v>
      </c>
      <c r="F3471" t="s">
        <v>163</v>
      </c>
      <c r="G3471" t="str">
        <f>"Q"&amp;ROUNDUP(StockData[[#This Row],[Month Number]]/3,0)</f>
        <v>Q3</v>
      </c>
      <c r="H3471" s="1" t="s">
        <v>3092</v>
      </c>
      <c r="I3471" s="1" t="s">
        <v>3093</v>
      </c>
      <c r="J3471" t="s">
        <v>30</v>
      </c>
      <c r="K3471">
        <v>413.95</v>
      </c>
      <c r="L3471">
        <v>414.6</v>
      </c>
      <c r="M3471">
        <v>408.05</v>
      </c>
      <c r="N3471">
        <v>413.1</v>
      </c>
      <c r="O3471">
        <v>410.05</v>
      </c>
      <c r="P3471">
        <v>409.3</v>
      </c>
      <c r="Q3471">
        <v>410.17</v>
      </c>
      <c r="R3471">
        <v>14113882</v>
      </c>
      <c r="S3471">
        <v>5789128854.5500002</v>
      </c>
      <c r="T3471">
        <v>147228</v>
      </c>
      <c r="U3471">
        <v>9725314</v>
      </c>
      <c r="V3471">
        <v>68.91</v>
      </c>
      <c r="W3471" s="3">
        <f>StockData[[#This Row],[CLOSE]]-StockData[[#This Row],[PREV. CLOSE]]</f>
        <v>-3.8000000000000114</v>
      </c>
      <c r="X3471" s="2">
        <f>IFERROR((StockData[[#This Row],[CLOSE]]-StockData[[#This Row],[PREV. CLOSE]])/StockData[[#This Row],[PREV. CLOSE]],0)</f>
        <v>-9.1987412248850427E-3</v>
      </c>
      <c r="Y3471" t="str">
        <f>IF(StockData[[#This Row],[Daily Return %]]&gt;0,"Gain",IF(StockData[[#This Row],[Daily Return %]]&lt;0,"Loss","No Change"))</f>
        <v>Loss</v>
      </c>
    </row>
    <row r="3472" spans="1:25" x14ac:dyDescent="0.3">
      <c r="A3472" s="1">
        <v>45917</v>
      </c>
      <c r="B3472" s="1" t="s">
        <v>3522</v>
      </c>
      <c r="C3472" s="1" t="s">
        <v>208</v>
      </c>
      <c r="D3472">
        <f>MONTH(StockData[[#This Row],[DATE]])</f>
        <v>9</v>
      </c>
      <c r="E3472">
        <v>2025</v>
      </c>
      <c r="F3472" t="s">
        <v>163</v>
      </c>
      <c r="G3472" t="str">
        <f>"Q"&amp;ROUNDUP(StockData[[#This Row],[Month Number]]/3,0)</f>
        <v>Q3</v>
      </c>
      <c r="H3472" s="1" t="s">
        <v>3092</v>
      </c>
      <c r="I3472" s="1" t="s">
        <v>3093</v>
      </c>
      <c r="J3472" t="s">
        <v>30</v>
      </c>
      <c r="K3472">
        <v>413.95</v>
      </c>
      <c r="L3472">
        <v>414.6</v>
      </c>
      <c r="M3472">
        <v>408.05</v>
      </c>
      <c r="N3472">
        <v>413.1</v>
      </c>
      <c r="O3472">
        <v>410.05</v>
      </c>
      <c r="P3472">
        <v>409.3</v>
      </c>
      <c r="Q3472">
        <v>410.17</v>
      </c>
      <c r="R3472">
        <v>14113882</v>
      </c>
      <c r="S3472">
        <v>5789128854.5500002</v>
      </c>
      <c r="T3472">
        <v>147228</v>
      </c>
      <c r="U3472">
        <v>9725314</v>
      </c>
      <c r="V3472">
        <v>68.91</v>
      </c>
      <c r="W3472" s="3">
        <f>StockData[[#This Row],[CLOSE]]-StockData[[#This Row],[PREV. CLOSE]]</f>
        <v>-3.8000000000000114</v>
      </c>
      <c r="X3472" s="2">
        <f>IFERROR((StockData[[#This Row],[CLOSE]]-StockData[[#This Row],[PREV. CLOSE]])/StockData[[#This Row],[PREV. CLOSE]],0)</f>
        <v>-9.1987412248850427E-3</v>
      </c>
      <c r="Y3472" t="str">
        <f>IF(StockData[[#This Row],[Daily Return %]]&gt;0,"Gain",IF(StockData[[#This Row],[Daily Return %]]&lt;0,"Loss","No Change"))</f>
        <v>Loss</v>
      </c>
    </row>
    <row r="3473" spans="1:25" x14ac:dyDescent="0.3">
      <c r="A3473" s="1">
        <v>45918</v>
      </c>
      <c r="B3473" s="1" t="s">
        <v>3523</v>
      </c>
      <c r="C3473" s="1" t="s">
        <v>208</v>
      </c>
      <c r="D3473">
        <f>MONTH(StockData[[#This Row],[DATE]])</f>
        <v>9</v>
      </c>
      <c r="E3473">
        <v>2025</v>
      </c>
      <c r="F3473" t="s">
        <v>163</v>
      </c>
      <c r="G3473" t="str">
        <f>"Q"&amp;ROUNDUP(StockData[[#This Row],[Month Number]]/3,0)</f>
        <v>Q3</v>
      </c>
      <c r="H3473" s="1" t="s">
        <v>3092</v>
      </c>
      <c r="I3473" s="1" t="s">
        <v>3093</v>
      </c>
      <c r="J3473" t="s">
        <v>30</v>
      </c>
      <c r="K3473">
        <v>411.35</v>
      </c>
      <c r="L3473">
        <v>413.05</v>
      </c>
      <c r="M3473">
        <v>410.1</v>
      </c>
      <c r="N3473">
        <v>409.3</v>
      </c>
      <c r="O3473">
        <v>412.5</v>
      </c>
      <c r="P3473">
        <v>411.55</v>
      </c>
      <c r="Q3473">
        <v>411.51</v>
      </c>
      <c r="R3473">
        <v>15647808</v>
      </c>
      <c r="S3473">
        <v>6439299773.3000002</v>
      </c>
      <c r="T3473">
        <v>105500</v>
      </c>
      <c r="U3473">
        <v>11051490</v>
      </c>
      <c r="V3473">
        <v>70.63</v>
      </c>
      <c r="W3473" s="3">
        <f>StockData[[#This Row],[CLOSE]]-StockData[[#This Row],[PREV. CLOSE]]</f>
        <v>2.25</v>
      </c>
      <c r="X3473" s="2">
        <f>IFERROR((StockData[[#This Row],[CLOSE]]-StockData[[#This Row],[PREV. CLOSE]])/StockData[[#This Row],[PREV. CLOSE]],0)</f>
        <v>5.4971903249450282E-3</v>
      </c>
      <c r="Y3473" t="str">
        <f>IF(StockData[[#This Row],[Daily Return %]]&gt;0,"Gain",IF(StockData[[#This Row],[Daily Return %]]&lt;0,"Loss","No Change"))</f>
        <v>Gain</v>
      </c>
    </row>
    <row r="3474" spans="1:25" x14ac:dyDescent="0.3">
      <c r="A3474" s="1">
        <v>45919</v>
      </c>
      <c r="B3474" s="1" t="s">
        <v>3524</v>
      </c>
      <c r="C3474" s="1" t="s">
        <v>208</v>
      </c>
      <c r="D3474">
        <f>MONTH(StockData[[#This Row],[DATE]])</f>
        <v>9</v>
      </c>
      <c r="E3474">
        <v>2025</v>
      </c>
      <c r="F3474" t="s">
        <v>163</v>
      </c>
      <c r="G3474" t="str">
        <f>"Q"&amp;ROUNDUP(StockData[[#This Row],[Month Number]]/3,0)</f>
        <v>Q3</v>
      </c>
      <c r="H3474" s="1" t="s">
        <v>3092</v>
      </c>
      <c r="I3474" s="1" t="s">
        <v>3093</v>
      </c>
      <c r="J3474" t="s">
        <v>30</v>
      </c>
      <c r="K3474">
        <v>411.55</v>
      </c>
      <c r="L3474">
        <v>412.6</v>
      </c>
      <c r="M3474">
        <v>408.95</v>
      </c>
      <c r="N3474">
        <v>411.55</v>
      </c>
      <c r="O3474">
        <v>410</v>
      </c>
      <c r="P3474">
        <v>410.65</v>
      </c>
      <c r="Q3474">
        <v>410.47</v>
      </c>
      <c r="R3474">
        <v>19505321</v>
      </c>
      <c r="S3474">
        <v>8006379578.25</v>
      </c>
      <c r="T3474">
        <v>119041</v>
      </c>
      <c r="U3474">
        <v>14018475</v>
      </c>
      <c r="V3474">
        <v>71.87</v>
      </c>
      <c r="W3474" s="3">
        <f>StockData[[#This Row],[CLOSE]]-StockData[[#This Row],[PREV. CLOSE]]</f>
        <v>-0.90000000000003411</v>
      </c>
      <c r="X3474" s="2">
        <f>IFERROR((StockData[[#This Row],[CLOSE]]-StockData[[#This Row],[PREV. CLOSE]])/StockData[[#This Row],[PREV. CLOSE]],0)</f>
        <v>-2.1868545741709003E-3</v>
      </c>
      <c r="Y3474" t="str">
        <f>IF(StockData[[#This Row],[Daily Return %]]&gt;0,"Gain",IF(StockData[[#This Row],[Daily Return %]]&lt;0,"Loss","No Change"))</f>
        <v>Loss</v>
      </c>
    </row>
    <row r="3475" spans="1:25" x14ac:dyDescent="0.3">
      <c r="A3475" s="1">
        <v>45922</v>
      </c>
      <c r="B3475" s="1" t="s">
        <v>3525</v>
      </c>
      <c r="C3475" s="1" t="s">
        <v>208</v>
      </c>
      <c r="D3475">
        <f>MONTH(StockData[[#This Row],[DATE]])</f>
        <v>9</v>
      </c>
      <c r="E3475">
        <v>2025</v>
      </c>
      <c r="F3475" t="s">
        <v>163</v>
      </c>
      <c r="G3475" t="str">
        <f>"Q"&amp;ROUNDUP(StockData[[#This Row],[Month Number]]/3,0)</f>
        <v>Q3</v>
      </c>
      <c r="H3475" s="1" t="s">
        <v>3092</v>
      </c>
      <c r="I3475" s="1" t="s">
        <v>3093</v>
      </c>
      <c r="J3475" t="s">
        <v>30</v>
      </c>
      <c r="K3475">
        <v>410.65</v>
      </c>
      <c r="L3475">
        <v>411</v>
      </c>
      <c r="M3475">
        <v>406.05</v>
      </c>
      <c r="N3475">
        <v>410.65</v>
      </c>
      <c r="O3475">
        <v>407</v>
      </c>
      <c r="P3475">
        <v>406.95</v>
      </c>
      <c r="Q3475">
        <v>408.02</v>
      </c>
      <c r="R3475">
        <v>8930779</v>
      </c>
      <c r="S3475">
        <v>3643975296.25</v>
      </c>
      <c r="T3475">
        <v>128779</v>
      </c>
      <c r="U3475">
        <v>6249765</v>
      </c>
      <c r="V3475">
        <v>69.98</v>
      </c>
      <c r="W3475" s="3">
        <f>StockData[[#This Row],[CLOSE]]-StockData[[#This Row],[PREV. CLOSE]]</f>
        <v>-3.6999999999999886</v>
      </c>
      <c r="X3475" s="2">
        <f>IFERROR((StockData[[#This Row],[CLOSE]]-StockData[[#This Row],[PREV. CLOSE]])/StockData[[#This Row],[PREV. CLOSE]],0)</f>
        <v>-9.01010592962374E-3</v>
      </c>
      <c r="Y3475" t="str">
        <f>IF(StockData[[#This Row],[Daily Return %]]&gt;0,"Gain",IF(StockData[[#This Row],[Daily Return %]]&lt;0,"Loss","No Change"))</f>
        <v>Loss</v>
      </c>
    </row>
    <row r="3476" spans="1:25" x14ac:dyDescent="0.3">
      <c r="A3476" s="1">
        <v>45923</v>
      </c>
      <c r="B3476" s="1" t="s">
        <v>3526</v>
      </c>
      <c r="C3476" s="1" t="s">
        <v>208</v>
      </c>
      <c r="D3476">
        <f>MONTH(StockData[[#This Row],[DATE]])</f>
        <v>9</v>
      </c>
      <c r="E3476">
        <v>2025</v>
      </c>
      <c r="F3476" t="s">
        <v>163</v>
      </c>
      <c r="G3476" t="str">
        <f>"Q"&amp;ROUNDUP(StockData[[#This Row],[Month Number]]/3,0)</f>
        <v>Q3</v>
      </c>
      <c r="H3476" s="1" t="s">
        <v>3092</v>
      </c>
      <c r="I3476" s="1" t="s">
        <v>3093</v>
      </c>
      <c r="J3476" t="s">
        <v>30</v>
      </c>
      <c r="K3476">
        <v>407.1</v>
      </c>
      <c r="L3476">
        <v>408.1</v>
      </c>
      <c r="M3476">
        <v>402.1</v>
      </c>
      <c r="N3476">
        <v>406.95</v>
      </c>
      <c r="O3476">
        <v>404</v>
      </c>
      <c r="P3476">
        <v>403.2</v>
      </c>
      <c r="Q3476">
        <v>403.67</v>
      </c>
      <c r="R3476">
        <v>14936357</v>
      </c>
      <c r="S3476">
        <v>6029414917.8500004</v>
      </c>
      <c r="T3476">
        <v>165353</v>
      </c>
      <c r="U3476">
        <v>8857898</v>
      </c>
      <c r="V3476">
        <v>59.3</v>
      </c>
      <c r="W3476" s="3">
        <f>StockData[[#This Row],[CLOSE]]-StockData[[#This Row],[PREV. CLOSE]]</f>
        <v>-3.75</v>
      </c>
      <c r="X3476" s="2">
        <f>IFERROR((StockData[[#This Row],[CLOSE]]-StockData[[#This Row],[PREV. CLOSE]])/StockData[[#This Row],[PREV. CLOSE]],0)</f>
        <v>-9.2148912642830809E-3</v>
      </c>
      <c r="Y3476" t="str">
        <f>IF(StockData[[#This Row],[Daily Return %]]&gt;0,"Gain",IF(StockData[[#This Row],[Daily Return %]]&lt;0,"Loss","No Change"))</f>
        <v>Loss</v>
      </c>
    </row>
    <row r="3477" spans="1:25" x14ac:dyDescent="0.3">
      <c r="A3477" s="1">
        <v>45924</v>
      </c>
      <c r="B3477" s="1" t="s">
        <v>3527</v>
      </c>
      <c r="C3477" s="1" t="s">
        <v>208</v>
      </c>
      <c r="D3477">
        <f>MONTH(StockData[[#This Row],[DATE]])</f>
        <v>9</v>
      </c>
      <c r="E3477">
        <v>2025</v>
      </c>
      <c r="F3477" t="s">
        <v>163</v>
      </c>
      <c r="G3477" t="str">
        <f>"Q"&amp;ROUNDUP(StockData[[#This Row],[Month Number]]/3,0)</f>
        <v>Q3</v>
      </c>
      <c r="H3477" s="1" t="s">
        <v>3092</v>
      </c>
      <c r="I3477" s="1" t="s">
        <v>3093</v>
      </c>
      <c r="J3477" t="s">
        <v>30</v>
      </c>
      <c r="K3477">
        <v>403.2</v>
      </c>
      <c r="L3477">
        <v>404.65</v>
      </c>
      <c r="M3477">
        <v>400.7</v>
      </c>
      <c r="N3477">
        <v>403.2</v>
      </c>
      <c r="O3477">
        <v>401</v>
      </c>
      <c r="P3477">
        <v>401</v>
      </c>
      <c r="Q3477">
        <v>401.65</v>
      </c>
      <c r="R3477">
        <v>12380865</v>
      </c>
      <c r="S3477">
        <v>4972836129.3500004</v>
      </c>
      <c r="T3477">
        <v>117613</v>
      </c>
      <c r="U3477">
        <v>9752591</v>
      </c>
      <c r="V3477">
        <v>78.77</v>
      </c>
      <c r="W3477" s="3">
        <f>StockData[[#This Row],[CLOSE]]-StockData[[#This Row],[PREV. CLOSE]]</f>
        <v>-2.1999999999999886</v>
      </c>
      <c r="X3477" s="2">
        <f>IFERROR((StockData[[#This Row],[CLOSE]]-StockData[[#This Row],[PREV. CLOSE]])/StockData[[#This Row],[PREV. CLOSE]],0)</f>
        <v>-5.4563492063491783E-3</v>
      </c>
      <c r="Y3477" t="str">
        <f>IF(StockData[[#This Row],[Daily Return %]]&gt;0,"Gain",IF(StockData[[#This Row],[Daily Return %]]&lt;0,"Loss","No Change"))</f>
        <v>Loss</v>
      </c>
    </row>
    <row r="3478" spans="1:25" x14ac:dyDescent="0.3">
      <c r="A3478" s="1">
        <v>45925</v>
      </c>
      <c r="B3478" s="1" t="s">
        <v>3528</v>
      </c>
      <c r="C3478" s="1" t="s">
        <v>208</v>
      </c>
      <c r="D3478">
        <f>MONTH(StockData[[#This Row],[DATE]])</f>
        <v>9</v>
      </c>
      <c r="E3478">
        <v>2025</v>
      </c>
      <c r="F3478" t="s">
        <v>163</v>
      </c>
      <c r="G3478" t="str">
        <f>"Q"&amp;ROUNDUP(StockData[[#This Row],[Month Number]]/3,0)</f>
        <v>Q3</v>
      </c>
      <c r="H3478" s="1" t="s">
        <v>3092</v>
      </c>
      <c r="I3478" s="1" t="s">
        <v>3093</v>
      </c>
      <c r="J3478" t="s">
        <v>30</v>
      </c>
      <c r="K3478">
        <v>401.45</v>
      </c>
      <c r="L3478">
        <v>403</v>
      </c>
      <c r="M3478">
        <v>398</v>
      </c>
      <c r="N3478">
        <v>401</v>
      </c>
      <c r="O3478">
        <v>400.45</v>
      </c>
      <c r="P3478">
        <v>400.1</v>
      </c>
      <c r="Q3478">
        <v>400.05</v>
      </c>
      <c r="R3478">
        <v>22006368</v>
      </c>
      <c r="S3478">
        <v>8803608106.5499992</v>
      </c>
      <c r="T3478">
        <v>174393</v>
      </c>
      <c r="U3478">
        <v>15563104</v>
      </c>
      <c r="V3478">
        <v>70.72</v>
      </c>
      <c r="W3478" s="3">
        <f>StockData[[#This Row],[CLOSE]]-StockData[[#This Row],[PREV. CLOSE]]</f>
        <v>-0.89999999999997726</v>
      </c>
      <c r="X3478" s="2">
        <f>IFERROR((StockData[[#This Row],[CLOSE]]-StockData[[#This Row],[PREV. CLOSE]])/StockData[[#This Row],[PREV. CLOSE]],0)</f>
        <v>-2.2443890274313648E-3</v>
      </c>
      <c r="Y3478" t="str">
        <f>IF(StockData[[#This Row],[Daily Return %]]&gt;0,"Gain",IF(StockData[[#This Row],[Daily Return %]]&lt;0,"Loss","No Change"))</f>
        <v>Loss</v>
      </c>
    </row>
    <row r="3479" spans="1:25" x14ac:dyDescent="0.3">
      <c r="A3479" s="1">
        <v>45926</v>
      </c>
      <c r="B3479" s="1" t="s">
        <v>3529</v>
      </c>
      <c r="C3479" s="1" t="s">
        <v>208</v>
      </c>
      <c r="D3479">
        <f>MONTH(StockData[[#This Row],[DATE]])</f>
        <v>9</v>
      </c>
      <c r="E3479">
        <v>2025</v>
      </c>
      <c r="F3479" t="s">
        <v>163</v>
      </c>
      <c r="G3479" t="str">
        <f>"Q"&amp;ROUNDUP(StockData[[#This Row],[Month Number]]/3,0)</f>
        <v>Q3</v>
      </c>
      <c r="H3479" s="1" t="s">
        <v>3092</v>
      </c>
      <c r="I3479" s="1" t="s">
        <v>3093</v>
      </c>
      <c r="J3479" t="s">
        <v>30</v>
      </c>
      <c r="K3479">
        <v>400.1</v>
      </c>
      <c r="L3479">
        <v>405.9</v>
      </c>
      <c r="M3479">
        <v>399.8</v>
      </c>
      <c r="N3479">
        <v>400.1</v>
      </c>
      <c r="O3479">
        <v>405</v>
      </c>
      <c r="P3479">
        <v>405.1</v>
      </c>
      <c r="Q3479">
        <v>403.62</v>
      </c>
      <c r="R3479">
        <v>14414044</v>
      </c>
      <c r="S3479">
        <v>5817782528.8999996</v>
      </c>
      <c r="T3479">
        <v>120767</v>
      </c>
      <c r="U3479">
        <v>9038880</v>
      </c>
      <c r="V3479">
        <v>62.71</v>
      </c>
      <c r="W3479" s="3">
        <f>StockData[[#This Row],[CLOSE]]-StockData[[#This Row],[PREV. CLOSE]]</f>
        <v>5</v>
      </c>
      <c r="X3479" s="2">
        <f>IFERROR((StockData[[#This Row],[CLOSE]]-StockData[[#This Row],[PREV. CLOSE]])/StockData[[#This Row],[PREV. CLOSE]],0)</f>
        <v>1.2496875781054736E-2</v>
      </c>
      <c r="Y3479" t="str">
        <f>IF(StockData[[#This Row],[Daily Return %]]&gt;0,"Gain",IF(StockData[[#This Row],[Daily Return %]]&lt;0,"Loss","No Change"))</f>
        <v>Gain</v>
      </c>
    </row>
    <row r="3480" spans="1:25" x14ac:dyDescent="0.3">
      <c r="A3480" s="1">
        <v>45929</v>
      </c>
      <c r="B3480" s="1" t="s">
        <v>3530</v>
      </c>
      <c r="C3480" s="1" t="s">
        <v>208</v>
      </c>
      <c r="D3480">
        <f>MONTH(StockData[[#This Row],[DATE]])</f>
        <v>9</v>
      </c>
      <c r="E3480">
        <v>2025</v>
      </c>
      <c r="F3480" t="s">
        <v>163</v>
      </c>
      <c r="G3480" t="str">
        <f>"Q"&amp;ROUNDUP(StockData[[#This Row],[Month Number]]/3,0)</f>
        <v>Q3</v>
      </c>
      <c r="H3480" s="1" t="s">
        <v>3092</v>
      </c>
      <c r="I3480" s="1" t="s">
        <v>3093</v>
      </c>
      <c r="J3480" t="s">
        <v>30</v>
      </c>
      <c r="K3480">
        <v>406.9</v>
      </c>
      <c r="L3480">
        <v>408</v>
      </c>
      <c r="M3480">
        <v>403.2</v>
      </c>
      <c r="N3480">
        <v>405.1</v>
      </c>
      <c r="O3480">
        <v>404.4</v>
      </c>
      <c r="P3480">
        <v>407.25</v>
      </c>
      <c r="Q3480">
        <v>406.55</v>
      </c>
      <c r="R3480">
        <v>19717660</v>
      </c>
      <c r="S3480">
        <v>8016125728.8000002</v>
      </c>
      <c r="T3480">
        <v>138356</v>
      </c>
      <c r="U3480">
        <v>14083060</v>
      </c>
      <c r="V3480">
        <v>71.42</v>
      </c>
      <c r="W3480" s="3">
        <f>StockData[[#This Row],[CLOSE]]-StockData[[#This Row],[PREV. CLOSE]]</f>
        <v>2.1499999999999773</v>
      </c>
      <c r="X3480" s="2">
        <f>IFERROR((StockData[[#This Row],[CLOSE]]-StockData[[#This Row],[PREV. CLOSE]])/StockData[[#This Row],[PREV. CLOSE]],0)</f>
        <v>5.3073315230806641E-3</v>
      </c>
      <c r="Y3480" t="str">
        <f>IF(StockData[[#This Row],[Daily Return %]]&gt;0,"Gain",IF(StockData[[#This Row],[Daily Return %]]&lt;0,"Loss","No Change"))</f>
        <v>Gain</v>
      </c>
    </row>
    <row r="3481" spans="1:25" x14ac:dyDescent="0.3">
      <c r="A3481" s="1">
        <v>45930</v>
      </c>
      <c r="B3481" s="1" t="s">
        <v>3531</v>
      </c>
      <c r="C3481" s="1" t="s">
        <v>208</v>
      </c>
      <c r="D3481">
        <f>MONTH(StockData[[#This Row],[DATE]])</f>
        <v>9</v>
      </c>
      <c r="E3481">
        <v>2025</v>
      </c>
      <c r="F3481" t="s">
        <v>163</v>
      </c>
      <c r="G3481" t="str">
        <f>"Q"&amp;ROUNDUP(StockData[[#This Row],[Month Number]]/3,0)</f>
        <v>Q3</v>
      </c>
      <c r="H3481" s="1" t="s">
        <v>3092</v>
      </c>
      <c r="I3481" s="1" t="s">
        <v>3093</v>
      </c>
      <c r="J3481" t="s">
        <v>30</v>
      </c>
      <c r="K3481">
        <v>406.75</v>
      </c>
      <c r="L3481">
        <v>406.75</v>
      </c>
      <c r="M3481">
        <v>400.4</v>
      </c>
      <c r="N3481">
        <v>407.25</v>
      </c>
      <c r="O3481">
        <v>401.7</v>
      </c>
      <c r="P3481">
        <v>401.55</v>
      </c>
      <c r="Q3481">
        <v>402.22</v>
      </c>
      <c r="R3481">
        <v>9465490</v>
      </c>
      <c r="S3481">
        <v>3807199569.5</v>
      </c>
      <c r="T3481">
        <v>135011</v>
      </c>
      <c r="U3481">
        <v>5853103</v>
      </c>
      <c r="V3481">
        <v>61.84</v>
      </c>
      <c r="W3481" s="3">
        <f>StockData[[#This Row],[CLOSE]]-StockData[[#This Row],[PREV. CLOSE]]</f>
        <v>-5.6999999999999886</v>
      </c>
      <c r="X3481" s="2">
        <f>IFERROR((StockData[[#This Row],[CLOSE]]-StockData[[#This Row],[PREV. CLOSE]])/StockData[[#This Row],[PREV. CLOSE]],0)</f>
        <v>-1.3996316758747671E-2</v>
      </c>
      <c r="Y3481" t="str">
        <f>IF(StockData[[#This Row],[Daily Return %]]&gt;0,"Gain",IF(StockData[[#This Row],[Daily Return %]]&lt;0,"Loss","No Change"))</f>
        <v>Loss</v>
      </c>
    </row>
    <row r="3482" spans="1:25" x14ac:dyDescent="0.3">
      <c r="A3482" s="1">
        <v>45931</v>
      </c>
      <c r="B3482" s="1" t="s">
        <v>3532</v>
      </c>
      <c r="C3482" s="1" t="s">
        <v>230</v>
      </c>
      <c r="D3482">
        <f>MONTH(StockData[[#This Row],[DATE]])</f>
        <v>10</v>
      </c>
      <c r="E3482">
        <v>2025</v>
      </c>
      <c r="F3482" t="s">
        <v>231</v>
      </c>
      <c r="G3482" t="str">
        <f>"Q"&amp;ROUNDUP(StockData[[#This Row],[Month Number]]/3,0)</f>
        <v>Q4</v>
      </c>
      <c r="H3482" s="1" t="s">
        <v>3092</v>
      </c>
      <c r="I3482" s="1" t="s">
        <v>3093</v>
      </c>
      <c r="J3482" t="s">
        <v>30</v>
      </c>
      <c r="K3482">
        <v>402.35</v>
      </c>
      <c r="L3482">
        <v>406</v>
      </c>
      <c r="M3482">
        <v>399.75</v>
      </c>
      <c r="N3482">
        <v>401.55</v>
      </c>
      <c r="O3482">
        <v>404.9</v>
      </c>
      <c r="P3482">
        <v>405.6</v>
      </c>
      <c r="Q3482">
        <v>403.72</v>
      </c>
      <c r="R3482">
        <v>17643039</v>
      </c>
      <c r="S3482">
        <v>7122831971.25</v>
      </c>
      <c r="T3482">
        <v>116986</v>
      </c>
      <c r="U3482">
        <v>12414506</v>
      </c>
      <c r="V3482">
        <v>70.36</v>
      </c>
      <c r="W3482" s="3">
        <f>StockData[[#This Row],[CLOSE]]-StockData[[#This Row],[PREV. CLOSE]]</f>
        <v>4.0500000000000114</v>
      </c>
      <c r="X3482" s="2">
        <f>IFERROR((StockData[[#This Row],[CLOSE]]-StockData[[#This Row],[PREV. CLOSE]])/StockData[[#This Row],[PREV. CLOSE]],0)</f>
        <v>1.0085917071348552E-2</v>
      </c>
      <c r="Y3482" t="str">
        <f>IF(StockData[[#This Row],[Daily Return %]]&gt;0,"Gain",IF(StockData[[#This Row],[Daily Return %]]&lt;0,"Loss","No Change"))</f>
        <v>Gain</v>
      </c>
    </row>
    <row r="3483" spans="1:25" x14ac:dyDescent="0.3">
      <c r="A3483" s="1">
        <v>45933</v>
      </c>
      <c r="B3483" s="1" t="s">
        <v>3533</v>
      </c>
      <c r="C3483" s="1" t="s">
        <v>230</v>
      </c>
      <c r="D3483">
        <f>MONTH(StockData[[#This Row],[DATE]])</f>
        <v>10</v>
      </c>
      <c r="E3483">
        <v>2025</v>
      </c>
      <c r="F3483" t="s">
        <v>231</v>
      </c>
      <c r="G3483" t="str">
        <f>"Q"&amp;ROUNDUP(StockData[[#This Row],[Month Number]]/3,0)</f>
        <v>Q4</v>
      </c>
      <c r="H3483" s="1" t="s">
        <v>3092</v>
      </c>
      <c r="I3483" s="1" t="s">
        <v>3093</v>
      </c>
      <c r="J3483" t="s">
        <v>30</v>
      </c>
      <c r="K3483">
        <v>404.9</v>
      </c>
      <c r="L3483">
        <v>405.5</v>
      </c>
      <c r="M3483">
        <v>402.3</v>
      </c>
      <c r="N3483">
        <v>405.6</v>
      </c>
      <c r="O3483">
        <v>404.6</v>
      </c>
      <c r="P3483">
        <v>404.3</v>
      </c>
      <c r="Q3483">
        <v>404.32</v>
      </c>
      <c r="R3483">
        <v>16987141</v>
      </c>
      <c r="S3483">
        <v>6868213808.3000002</v>
      </c>
      <c r="T3483">
        <v>119898</v>
      </c>
      <c r="U3483">
        <v>13399155</v>
      </c>
      <c r="V3483">
        <v>78.88</v>
      </c>
      <c r="W3483" s="3">
        <f>StockData[[#This Row],[CLOSE]]-StockData[[#This Row],[PREV. CLOSE]]</f>
        <v>-1.3000000000000114</v>
      </c>
      <c r="X3483" s="2">
        <f>IFERROR((StockData[[#This Row],[CLOSE]]-StockData[[#This Row],[PREV. CLOSE]])/StockData[[#This Row],[PREV. CLOSE]],0)</f>
        <v>-3.2051282051282328E-3</v>
      </c>
      <c r="Y3483" t="str">
        <f>IF(StockData[[#This Row],[Daily Return %]]&gt;0,"Gain",IF(StockData[[#This Row],[Daily Return %]]&lt;0,"Loss","No Change"))</f>
        <v>Loss</v>
      </c>
    </row>
    <row r="3484" spans="1:25" x14ac:dyDescent="0.3">
      <c r="A3484" s="1">
        <v>45936</v>
      </c>
      <c r="B3484" s="1" t="s">
        <v>3534</v>
      </c>
      <c r="C3484" s="1" t="s">
        <v>230</v>
      </c>
      <c r="D3484">
        <f>MONTH(StockData[[#This Row],[DATE]])</f>
        <v>10</v>
      </c>
      <c r="E3484">
        <v>2025</v>
      </c>
      <c r="F3484" t="s">
        <v>231</v>
      </c>
      <c r="G3484" t="str">
        <f>"Q"&amp;ROUNDUP(StockData[[#This Row],[Month Number]]/3,0)</f>
        <v>Q4</v>
      </c>
      <c r="H3484" s="1" t="s">
        <v>3092</v>
      </c>
      <c r="I3484" s="1" t="s">
        <v>3093</v>
      </c>
      <c r="J3484" t="s">
        <v>30</v>
      </c>
      <c r="K3484">
        <v>403</v>
      </c>
      <c r="L3484">
        <v>403.9</v>
      </c>
      <c r="M3484">
        <v>399.8</v>
      </c>
      <c r="N3484">
        <v>404.3</v>
      </c>
      <c r="O3484">
        <v>401.1</v>
      </c>
      <c r="P3484">
        <v>400.75</v>
      </c>
      <c r="Q3484">
        <v>400.71</v>
      </c>
      <c r="R3484">
        <v>13989077</v>
      </c>
      <c r="S3484">
        <v>5605584637.3000002</v>
      </c>
      <c r="T3484">
        <v>119696</v>
      </c>
      <c r="U3484">
        <v>10647662</v>
      </c>
      <c r="V3484">
        <v>76.11</v>
      </c>
      <c r="W3484" s="3">
        <f>StockData[[#This Row],[CLOSE]]-StockData[[#This Row],[PREV. CLOSE]]</f>
        <v>-3.5500000000000114</v>
      </c>
      <c r="X3484" s="2">
        <f>IFERROR((StockData[[#This Row],[CLOSE]]-StockData[[#This Row],[PREV. CLOSE]])/StockData[[#This Row],[PREV. CLOSE]],0)</f>
        <v>-8.7806084590650781E-3</v>
      </c>
      <c r="Y3484" t="str">
        <f>IF(StockData[[#This Row],[Daily Return %]]&gt;0,"Gain",IF(StockData[[#This Row],[Daily Return %]]&lt;0,"Loss","No Change"))</f>
        <v>Loss</v>
      </c>
    </row>
    <row r="3485" spans="1:25" x14ac:dyDescent="0.3">
      <c r="A3485" s="1">
        <v>45937</v>
      </c>
      <c r="B3485" s="1" t="s">
        <v>3535</v>
      </c>
      <c r="C3485" s="1" t="s">
        <v>230</v>
      </c>
      <c r="D3485">
        <f>MONTH(StockData[[#This Row],[DATE]])</f>
        <v>10</v>
      </c>
      <c r="E3485">
        <v>2025</v>
      </c>
      <c r="F3485" t="s">
        <v>231</v>
      </c>
      <c r="G3485" t="str">
        <f>"Q"&amp;ROUNDUP(StockData[[#This Row],[Month Number]]/3,0)</f>
        <v>Q4</v>
      </c>
      <c r="H3485" s="1" t="s">
        <v>3092</v>
      </c>
      <c r="I3485" s="1" t="s">
        <v>3093</v>
      </c>
      <c r="J3485" t="s">
        <v>30</v>
      </c>
      <c r="K3485">
        <v>402.5</v>
      </c>
      <c r="L3485">
        <v>402.6</v>
      </c>
      <c r="M3485">
        <v>399.5</v>
      </c>
      <c r="N3485">
        <v>400.75</v>
      </c>
      <c r="O3485">
        <v>399.9</v>
      </c>
      <c r="P3485">
        <v>399.8</v>
      </c>
      <c r="Q3485">
        <v>400.47</v>
      </c>
      <c r="R3485">
        <v>12298968</v>
      </c>
      <c r="S3485">
        <v>4925318576.6999998</v>
      </c>
      <c r="T3485">
        <v>128812</v>
      </c>
      <c r="U3485">
        <v>8332655</v>
      </c>
      <c r="V3485">
        <v>67.75</v>
      </c>
      <c r="W3485" s="3">
        <f>StockData[[#This Row],[CLOSE]]-StockData[[#This Row],[PREV. CLOSE]]</f>
        <v>-0.94999999999998863</v>
      </c>
      <c r="X3485" s="2">
        <f>IFERROR((StockData[[#This Row],[CLOSE]]-StockData[[#This Row],[PREV. CLOSE]])/StockData[[#This Row],[PREV. CLOSE]],0)</f>
        <v>-2.370555208983128E-3</v>
      </c>
      <c r="Y3485" t="str">
        <f>IF(StockData[[#This Row],[Daily Return %]]&gt;0,"Gain",IF(StockData[[#This Row],[Daily Return %]]&lt;0,"Loss","No Change"))</f>
        <v>Loss</v>
      </c>
    </row>
    <row r="3486" spans="1:25" x14ac:dyDescent="0.3">
      <c r="A3486" s="1">
        <v>45938</v>
      </c>
      <c r="B3486" s="1" t="s">
        <v>3536</v>
      </c>
      <c r="C3486" s="1" t="s">
        <v>230</v>
      </c>
      <c r="D3486">
        <f>MONTH(StockData[[#This Row],[DATE]])</f>
        <v>10</v>
      </c>
      <c r="E3486">
        <v>2025</v>
      </c>
      <c r="F3486" t="s">
        <v>231</v>
      </c>
      <c r="G3486" t="str">
        <f>"Q"&amp;ROUNDUP(StockData[[#This Row],[Month Number]]/3,0)</f>
        <v>Q4</v>
      </c>
      <c r="H3486" s="1" t="s">
        <v>3092</v>
      </c>
      <c r="I3486" s="1" t="s">
        <v>3093</v>
      </c>
      <c r="J3486" t="s">
        <v>30</v>
      </c>
      <c r="K3486">
        <v>400</v>
      </c>
      <c r="L3486">
        <v>401.75</v>
      </c>
      <c r="M3486">
        <v>398</v>
      </c>
      <c r="N3486">
        <v>399.8</v>
      </c>
      <c r="O3486">
        <v>399.5</v>
      </c>
      <c r="P3486">
        <v>399.75</v>
      </c>
      <c r="Q3486">
        <v>399.5</v>
      </c>
      <c r="R3486">
        <v>8402463</v>
      </c>
      <c r="S3486">
        <v>3356745732.5500002</v>
      </c>
      <c r="T3486">
        <v>93216</v>
      </c>
      <c r="U3486">
        <v>5795791</v>
      </c>
      <c r="V3486">
        <v>68.98</v>
      </c>
      <c r="W3486" s="3">
        <f>StockData[[#This Row],[CLOSE]]-StockData[[#This Row],[PREV. CLOSE]]</f>
        <v>-5.0000000000011369E-2</v>
      </c>
      <c r="X3486" s="2">
        <f>IFERROR((StockData[[#This Row],[CLOSE]]-StockData[[#This Row],[PREV. CLOSE]])/StockData[[#This Row],[PREV. CLOSE]],0)</f>
        <v>-1.2506253126566124E-4</v>
      </c>
      <c r="Y3486" t="str">
        <f>IF(StockData[[#This Row],[Daily Return %]]&gt;0,"Gain",IF(StockData[[#This Row],[Daily Return %]]&lt;0,"Loss","No Change"))</f>
        <v>Loss</v>
      </c>
    </row>
    <row r="3487" spans="1:25" x14ac:dyDescent="0.3">
      <c r="A3487" s="1">
        <v>45939</v>
      </c>
      <c r="B3487" s="1" t="s">
        <v>3537</v>
      </c>
      <c r="C3487" s="1" t="s">
        <v>230</v>
      </c>
      <c r="D3487">
        <f>MONTH(StockData[[#This Row],[DATE]])</f>
        <v>10</v>
      </c>
      <c r="E3487">
        <v>2025</v>
      </c>
      <c r="F3487" t="s">
        <v>231</v>
      </c>
      <c r="G3487" t="str">
        <f>"Q"&amp;ROUNDUP(StockData[[#This Row],[Month Number]]/3,0)</f>
        <v>Q4</v>
      </c>
      <c r="H3487" s="1" t="s">
        <v>3092</v>
      </c>
      <c r="I3487" s="1" t="s">
        <v>3093</v>
      </c>
      <c r="J3487" t="s">
        <v>30</v>
      </c>
      <c r="K3487">
        <v>399</v>
      </c>
      <c r="L3487">
        <v>401.4</v>
      </c>
      <c r="M3487">
        <v>398.95</v>
      </c>
      <c r="N3487">
        <v>399.75</v>
      </c>
      <c r="O3487">
        <v>399.3</v>
      </c>
      <c r="P3487">
        <v>399.9</v>
      </c>
      <c r="Q3487">
        <v>399.97</v>
      </c>
      <c r="R3487">
        <v>15656267</v>
      </c>
      <c r="S3487">
        <v>6262021427.1000004</v>
      </c>
      <c r="T3487">
        <v>127019</v>
      </c>
      <c r="U3487">
        <v>11121524</v>
      </c>
      <c r="V3487">
        <v>71.040000000000006</v>
      </c>
      <c r="W3487" s="3">
        <f>StockData[[#This Row],[CLOSE]]-StockData[[#This Row],[PREV. CLOSE]]</f>
        <v>0.14999999999997726</v>
      </c>
      <c r="X3487" s="2">
        <f>IFERROR((StockData[[#This Row],[CLOSE]]-StockData[[#This Row],[PREV. CLOSE]])/StockData[[#This Row],[PREV. CLOSE]],0)</f>
        <v>3.7523452157592812E-4</v>
      </c>
      <c r="Y3487" t="str">
        <f>IF(StockData[[#This Row],[Daily Return %]]&gt;0,"Gain",IF(StockData[[#This Row],[Daily Return %]]&lt;0,"Loss","No Change"))</f>
        <v>Gain</v>
      </c>
    </row>
    <row r="3488" spans="1:25" x14ac:dyDescent="0.3">
      <c r="A3488" s="1">
        <v>45940</v>
      </c>
      <c r="B3488" s="1" t="s">
        <v>3538</v>
      </c>
      <c r="C3488" s="1" t="s">
        <v>230</v>
      </c>
      <c r="D3488">
        <f>MONTH(StockData[[#This Row],[DATE]])</f>
        <v>10</v>
      </c>
      <c r="E3488">
        <v>2025</v>
      </c>
      <c r="F3488" t="s">
        <v>231</v>
      </c>
      <c r="G3488" t="str">
        <f>"Q"&amp;ROUNDUP(StockData[[#This Row],[Month Number]]/3,0)</f>
        <v>Q4</v>
      </c>
      <c r="H3488" s="1" t="s">
        <v>3092</v>
      </c>
      <c r="I3488" s="1" t="s">
        <v>3093</v>
      </c>
      <c r="J3488" t="s">
        <v>30</v>
      </c>
      <c r="K3488">
        <v>400.45</v>
      </c>
      <c r="L3488">
        <v>403.85</v>
      </c>
      <c r="M3488">
        <v>399.5</v>
      </c>
      <c r="N3488">
        <v>399.9</v>
      </c>
      <c r="O3488">
        <v>402.5</v>
      </c>
      <c r="P3488">
        <v>402.8</v>
      </c>
      <c r="Q3488">
        <v>402.29</v>
      </c>
      <c r="R3488">
        <v>15085738</v>
      </c>
      <c r="S3488">
        <v>6068794009.1000004</v>
      </c>
      <c r="T3488">
        <v>115991</v>
      </c>
      <c r="U3488">
        <v>10889910</v>
      </c>
      <c r="V3488">
        <v>72.19</v>
      </c>
      <c r="W3488" s="3">
        <f>StockData[[#This Row],[CLOSE]]-StockData[[#This Row],[PREV. CLOSE]]</f>
        <v>2.9000000000000341</v>
      </c>
      <c r="X3488" s="2">
        <f>IFERROR((StockData[[#This Row],[CLOSE]]-StockData[[#This Row],[PREV. CLOSE]])/StockData[[#This Row],[PREV. CLOSE]],0)</f>
        <v>7.2518129532383952E-3</v>
      </c>
      <c r="Y3488" t="str">
        <f>IF(StockData[[#This Row],[Daily Return %]]&gt;0,"Gain",IF(StockData[[#This Row],[Daily Return %]]&lt;0,"Loss","No Change"))</f>
        <v>Gain</v>
      </c>
    </row>
    <row r="3489" spans="1:25" x14ac:dyDescent="0.3">
      <c r="A3489" s="1">
        <v>45943</v>
      </c>
      <c r="B3489" s="1" t="s">
        <v>3539</v>
      </c>
      <c r="C3489" s="1" t="s">
        <v>230</v>
      </c>
      <c r="D3489">
        <f>MONTH(StockData[[#This Row],[DATE]])</f>
        <v>10</v>
      </c>
      <c r="E3489">
        <v>2025</v>
      </c>
      <c r="F3489" t="s">
        <v>231</v>
      </c>
      <c r="G3489" t="str">
        <f>"Q"&amp;ROUNDUP(StockData[[#This Row],[Month Number]]/3,0)</f>
        <v>Q4</v>
      </c>
      <c r="H3489" s="1" t="s">
        <v>3092</v>
      </c>
      <c r="I3489" s="1" t="s">
        <v>3093</v>
      </c>
      <c r="J3489" t="s">
        <v>30</v>
      </c>
      <c r="K3489">
        <v>400</v>
      </c>
      <c r="L3489">
        <v>400.95</v>
      </c>
      <c r="M3489">
        <v>398.55</v>
      </c>
      <c r="N3489">
        <v>402.8</v>
      </c>
      <c r="O3489">
        <v>399.4</v>
      </c>
      <c r="P3489">
        <v>399.25</v>
      </c>
      <c r="Q3489">
        <v>399.67</v>
      </c>
      <c r="R3489">
        <v>9508594</v>
      </c>
      <c r="S3489">
        <v>3800278856.6999998</v>
      </c>
      <c r="T3489">
        <v>172792</v>
      </c>
      <c r="U3489">
        <v>5880503</v>
      </c>
      <c r="V3489">
        <v>61.84</v>
      </c>
      <c r="W3489" s="3">
        <f>StockData[[#This Row],[CLOSE]]-StockData[[#This Row],[PREV. CLOSE]]</f>
        <v>-3.5500000000000114</v>
      </c>
      <c r="X3489" s="2">
        <f>IFERROR((StockData[[#This Row],[CLOSE]]-StockData[[#This Row],[PREV. CLOSE]])/StockData[[#This Row],[PREV. CLOSE]],0)</f>
        <v>-8.8133068520357769E-3</v>
      </c>
      <c r="Y3489" t="str">
        <f>IF(StockData[[#This Row],[Daily Return %]]&gt;0,"Gain",IF(StockData[[#This Row],[Daily Return %]]&lt;0,"Loss","No Change"))</f>
        <v>Loss</v>
      </c>
    </row>
    <row r="3490" spans="1:25" x14ac:dyDescent="0.3">
      <c r="A3490" s="1">
        <v>45944</v>
      </c>
      <c r="B3490" s="1" t="s">
        <v>3540</v>
      </c>
      <c r="C3490" s="1" t="s">
        <v>230</v>
      </c>
      <c r="D3490">
        <f>MONTH(StockData[[#This Row],[DATE]])</f>
        <v>10</v>
      </c>
      <c r="E3490">
        <v>2025</v>
      </c>
      <c r="F3490" t="s">
        <v>231</v>
      </c>
      <c r="G3490" t="str">
        <f>"Q"&amp;ROUNDUP(StockData[[#This Row],[Month Number]]/3,0)</f>
        <v>Q4</v>
      </c>
      <c r="H3490" s="1" t="s">
        <v>3092</v>
      </c>
      <c r="I3490" s="1" t="s">
        <v>3093</v>
      </c>
      <c r="J3490" t="s">
        <v>30</v>
      </c>
      <c r="K3490">
        <v>400</v>
      </c>
      <c r="L3490">
        <v>400.85</v>
      </c>
      <c r="M3490">
        <v>396.2</v>
      </c>
      <c r="N3490">
        <v>399.25</v>
      </c>
      <c r="O3490">
        <v>396.7</v>
      </c>
      <c r="P3490">
        <v>396.8</v>
      </c>
      <c r="Q3490">
        <v>397.77</v>
      </c>
      <c r="R3490">
        <v>10291102</v>
      </c>
      <c r="S3490">
        <v>4093509264</v>
      </c>
      <c r="T3490">
        <v>155469</v>
      </c>
      <c r="U3490">
        <v>5529960</v>
      </c>
      <c r="V3490">
        <v>53.74</v>
      </c>
      <c r="W3490" s="3">
        <f>StockData[[#This Row],[CLOSE]]-StockData[[#This Row],[PREV. CLOSE]]</f>
        <v>-2.4499999999999886</v>
      </c>
      <c r="X3490" s="2">
        <f>IFERROR((StockData[[#This Row],[CLOSE]]-StockData[[#This Row],[PREV. CLOSE]])/StockData[[#This Row],[PREV. CLOSE]],0)</f>
        <v>-6.1365059486536968E-3</v>
      </c>
      <c r="Y3490" t="str">
        <f>IF(StockData[[#This Row],[Daily Return %]]&gt;0,"Gain",IF(StockData[[#This Row],[Daily Return %]]&lt;0,"Loss","No Change"))</f>
        <v>Loss</v>
      </c>
    </row>
    <row r="3491" spans="1:25" x14ac:dyDescent="0.3">
      <c r="A3491" s="1">
        <v>45945</v>
      </c>
      <c r="B3491" s="1" t="s">
        <v>3541</v>
      </c>
      <c r="C3491" s="1" t="s">
        <v>230</v>
      </c>
      <c r="D3491">
        <f>MONTH(StockData[[#This Row],[DATE]])</f>
        <v>10</v>
      </c>
      <c r="E3491">
        <v>2025</v>
      </c>
      <c r="F3491" t="s">
        <v>231</v>
      </c>
      <c r="G3491" t="str">
        <f>"Q"&amp;ROUNDUP(StockData[[#This Row],[Month Number]]/3,0)</f>
        <v>Q4</v>
      </c>
      <c r="H3491" s="1" t="s">
        <v>3092</v>
      </c>
      <c r="I3491" s="1" t="s">
        <v>3093</v>
      </c>
      <c r="J3491" t="s">
        <v>30</v>
      </c>
      <c r="K3491">
        <v>398</v>
      </c>
      <c r="L3491">
        <v>400.85</v>
      </c>
      <c r="M3491">
        <v>397.25</v>
      </c>
      <c r="N3491">
        <v>396.8</v>
      </c>
      <c r="O3491">
        <v>400.3</v>
      </c>
      <c r="P3491">
        <v>399.9</v>
      </c>
      <c r="Q3491">
        <v>399.77</v>
      </c>
      <c r="R3491">
        <v>16043867</v>
      </c>
      <c r="S3491">
        <v>6413886116.5</v>
      </c>
      <c r="T3491">
        <v>107335</v>
      </c>
      <c r="U3491">
        <v>12364172</v>
      </c>
      <c r="V3491">
        <v>77.06</v>
      </c>
      <c r="W3491" s="3">
        <f>StockData[[#This Row],[CLOSE]]-StockData[[#This Row],[PREV. CLOSE]]</f>
        <v>3.0999999999999659</v>
      </c>
      <c r="X3491" s="2">
        <f>IFERROR((StockData[[#This Row],[CLOSE]]-StockData[[#This Row],[PREV. CLOSE]])/StockData[[#This Row],[PREV. CLOSE]],0)</f>
        <v>7.8124999999999141E-3</v>
      </c>
      <c r="Y3491" t="str">
        <f>IF(StockData[[#This Row],[Daily Return %]]&gt;0,"Gain",IF(StockData[[#This Row],[Daily Return %]]&lt;0,"Loss","No Change"))</f>
        <v>Gain</v>
      </c>
    </row>
    <row r="3492" spans="1:25" x14ac:dyDescent="0.3">
      <c r="A3492" s="1">
        <v>45946</v>
      </c>
      <c r="B3492" s="1" t="s">
        <v>3542</v>
      </c>
      <c r="C3492" s="1" t="s">
        <v>230</v>
      </c>
      <c r="D3492">
        <f>MONTH(StockData[[#This Row],[DATE]])</f>
        <v>10</v>
      </c>
      <c r="E3492">
        <v>2025</v>
      </c>
      <c r="F3492" t="s">
        <v>231</v>
      </c>
      <c r="G3492" t="str">
        <f>"Q"&amp;ROUNDUP(StockData[[#This Row],[Month Number]]/3,0)</f>
        <v>Q4</v>
      </c>
      <c r="H3492" s="1" t="s">
        <v>3092</v>
      </c>
      <c r="I3492" s="1" t="s">
        <v>3093</v>
      </c>
      <c r="J3492" t="s">
        <v>30</v>
      </c>
      <c r="K3492">
        <v>401</v>
      </c>
      <c r="L3492">
        <v>406</v>
      </c>
      <c r="M3492">
        <v>399.55</v>
      </c>
      <c r="N3492">
        <v>399.9</v>
      </c>
      <c r="O3492">
        <v>405.45</v>
      </c>
      <c r="P3492">
        <v>405.15</v>
      </c>
      <c r="Q3492">
        <v>403</v>
      </c>
      <c r="R3492">
        <v>22962049</v>
      </c>
      <c r="S3492">
        <v>9253741617.7000008</v>
      </c>
      <c r="T3492">
        <v>161737</v>
      </c>
      <c r="U3492">
        <v>16562623</v>
      </c>
      <c r="V3492">
        <v>72.13</v>
      </c>
      <c r="W3492" s="3">
        <f>StockData[[#This Row],[CLOSE]]-StockData[[#This Row],[PREV. CLOSE]]</f>
        <v>5.25</v>
      </c>
      <c r="X3492" s="2">
        <f>IFERROR((StockData[[#This Row],[CLOSE]]-StockData[[#This Row],[PREV. CLOSE]])/StockData[[#This Row],[PREV. CLOSE]],0)</f>
        <v>1.312828207051763E-2</v>
      </c>
      <c r="Y3492" t="str">
        <f>IF(StockData[[#This Row],[Daily Return %]]&gt;0,"Gain",IF(StockData[[#This Row],[Daily Return %]]&lt;0,"Loss","No Change"))</f>
        <v>Gain</v>
      </c>
    </row>
    <row r="3493" spans="1:25" x14ac:dyDescent="0.3">
      <c r="A3493" s="1">
        <v>45947</v>
      </c>
      <c r="B3493" s="1" t="s">
        <v>3543</v>
      </c>
      <c r="C3493" s="1" t="s">
        <v>230</v>
      </c>
      <c r="D3493">
        <f>MONTH(StockData[[#This Row],[DATE]])</f>
        <v>10</v>
      </c>
      <c r="E3493">
        <v>2025</v>
      </c>
      <c r="F3493" t="s">
        <v>231</v>
      </c>
      <c r="G3493" t="str">
        <f>"Q"&amp;ROUNDUP(StockData[[#This Row],[Month Number]]/3,0)</f>
        <v>Q4</v>
      </c>
      <c r="H3493" s="1" t="s">
        <v>3092</v>
      </c>
      <c r="I3493" s="1" t="s">
        <v>3093</v>
      </c>
      <c r="J3493" t="s">
        <v>30</v>
      </c>
      <c r="K3493">
        <v>405.35</v>
      </c>
      <c r="L3493">
        <v>413.85</v>
      </c>
      <c r="M3493">
        <v>405.25</v>
      </c>
      <c r="N3493">
        <v>405.15</v>
      </c>
      <c r="O3493">
        <v>411.4</v>
      </c>
      <c r="P3493">
        <v>412.15</v>
      </c>
      <c r="Q3493">
        <v>411.42</v>
      </c>
      <c r="R3493">
        <v>21071344</v>
      </c>
      <c r="S3493">
        <v>8669197740.6499996</v>
      </c>
      <c r="T3493">
        <v>155146</v>
      </c>
      <c r="U3493">
        <v>13338759</v>
      </c>
      <c r="V3493">
        <v>63.3</v>
      </c>
      <c r="W3493" s="3">
        <f>StockData[[#This Row],[CLOSE]]-StockData[[#This Row],[PREV. CLOSE]]</f>
        <v>7</v>
      </c>
      <c r="X3493" s="2">
        <f>IFERROR((StockData[[#This Row],[CLOSE]]-StockData[[#This Row],[PREV. CLOSE]])/StockData[[#This Row],[PREV. CLOSE]],0)</f>
        <v>1.7277551524126869E-2</v>
      </c>
      <c r="Y3493" t="str">
        <f>IF(StockData[[#This Row],[Daily Return %]]&gt;0,"Gain",IF(StockData[[#This Row],[Daily Return %]]&lt;0,"Loss","No Change"))</f>
        <v>Gain</v>
      </c>
    </row>
    <row r="3494" spans="1:25" x14ac:dyDescent="0.3">
      <c r="A3494" s="1">
        <v>45950</v>
      </c>
      <c r="B3494" s="1" t="s">
        <v>3544</v>
      </c>
      <c r="C3494" s="1" t="s">
        <v>230</v>
      </c>
      <c r="D3494">
        <f>MONTH(StockData[[#This Row],[DATE]])</f>
        <v>10</v>
      </c>
      <c r="E3494">
        <v>2025</v>
      </c>
      <c r="F3494" t="s">
        <v>231</v>
      </c>
      <c r="G3494" t="str">
        <f>"Q"&amp;ROUNDUP(StockData[[#This Row],[Month Number]]/3,0)</f>
        <v>Q4</v>
      </c>
      <c r="H3494" s="1" t="s">
        <v>3092</v>
      </c>
      <c r="I3494" s="1" t="s">
        <v>3093</v>
      </c>
      <c r="J3494" t="s">
        <v>30</v>
      </c>
      <c r="K3494">
        <v>412.55</v>
      </c>
      <c r="L3494">
        <v>414.85</v>
      </c>
      <c r="M3494">
        <v>411.3</v>
      </c>
      <c r="N3494">
        <v>412.15</v>
      </c>
      <c r="O3494">
        <v>412.6</v>
      </c>
      <c r="P3494">
        <v>413.05</v>
      </c>
      <c r="Q3494">
        <v>412.96</v>
      </c>
      <c r="R3494">
        <v>13083621</v>
      </c>
      <c r="S3494">
        <v>5403072501.6000004</v>
      </c>
      <c r="T3494">
        <v>126249</v>
      </c>
      <c r="U3494">
        <v>7831269</v>
      </c>
      <c r="V3494">
        <v>59.86</v>
      </c>
      <c r="W3494" s="3">
        <f>StockData[[#This Row],[CLOSE]]-StockData[[#This Row],[PREV. CLOSE]]</f>
        <v>0.90000000000003411</v>
      </c>
      <c r="X3494" s="2">
        <f>IFERROR((StockData[[#This Row],[CLOSE]]-StockData[[#This Row],[PREV. CLOSE]])/StockData[[#This Row],[PREV. CLOSE]],0)</f>
        <v>2.1836709935703848E-3</v>
      </c>
      <c r="Y3494" t="str">
        <f>IF(StockData[[#This Row],[Daily Return %]]&gt;0,"Gain",IF(StockData[[#This Row],[Daily Return %]]&lt;0,"Loss","No Change"))</f>
        <v>Gain</v>
      </c>
    </row>
    <row r="3495" spans="1:25" x14ac:dyDescent="0.3">
      <c r="A3495" s="1">
        <v>45951</v>
      </c>
      <c r="B3495" s="1" t="s">
        <v>3545</v>
      </c>
      <c r="C3495" s="1" t="s">
        <v>230</v>
      </c>
      <c r="D3495">
        <f>MONTH(StockData[[#This Row],[DATE]])</f>
        <v>10</v>
      </c>
      <c r="E3495">
        <v>2025</v>
      </c>
      <c r="F3495" t="s">
        <v>231</v>
      </c>
      <c r="G3495" t="str">
        <f>"Q"&amp;ROUNDUP(StockData[[#This Row],[Month Number]]/3,0)</f>
        <v>Q4</v>
      </c>
      <c r="H3495" s="1" t="s">
        <v>3092</v>
      </c>
      <c r="I3495" s="1" t="s">
        <v>3093</v>
      </c>
      <c r="J3495" t="s">
        <v>30</v>
      </c>
      <c r="K3495">
        <v>413.5</v>
      </c>
      <c r="L3495">
        <v>413.95</v>
      </c>
      <c r="M3495">
        <v>412.35</v>
      </c>
      <c r="N3495">
        <v>413.05</v>
      </c>
      <c r="O3495">
        <v>412.5</v>
      </c>
      <c r="P3495">
        <v>412.85</v>
      </c>
      <c r="Q3495">
        <v>412.93</v>
      </c>
      <c r="R3495">
        <v>1142130</v>
      </c>
      <c r="S3495">
        <v>471623300.60000002</v>
      </c>
      <c r="T3495">
        <v>38260</v>
      </c>
      <c r="U3495">
        <v>749275</v>
      </c>
      <c r="V3495">
        <v>65.64</v>
      </c>
      <c r="W3495" s="3">
        <f>StockData[[#This Row],[CLOSE]]-StockData[[#This Row],[PREV. CLOSE]]</f>
        <v>-0.19999999999998863</v>
      </c>
      <c r="X3495" s="2">
        <f>IFERROR((StockData[[#This Row],[CLOSE]]-StockData[[#This Row],[PREV. CLOSE]])/StockData[[#This Row],[PREV. CLOSE]],0)</f>
        <v>-4.8420288100711447E-4</v>
      </c>
      <c r="Y3495" t="str">
        <f>IF(StockData[[#This Row],[Daily Return %]]&gt;0,"Gain",IF(StockData[[#This Row],[Daily Return %]]&lt;0,"Loss","No Change"))</f>
        <v>Loss</v>
      </c>
    </row>
    <row r="3496" spans="1:25" x14ac:dyDescent="0.3">
      <c r="A3496" s="1">
        <v>45953</v>
      </c>
      <c r="B3496" s="1" t="s">
        <v>3546</v>
      </c>
      <c r="C3496" s="1" t="s">
        <v>230</v>
      </c>
      <c r="D3496">
        <f>MONTH(StockData[[#This Row],[DATE]])</f>
        <v>10</v>
      </c>
      <c r="E3496">
        <v>2025</v>
      </c>
      <c r="F3496" t="s">
        <v>231</v>
      </c>
      <c r="G3496" t="str">
        <f>"Q"&amp;ROUNDUP(StockData[[#This Row],[Month Number]]/3,0)</f>
        <v>Q4</v>
      </c>
      <c r="H3496" s="1" t="s">
        <v>3092</v>
      </c>
      <c r="I3496" s="1" t="s">
        <v>3093</v>
      </c>
      <c r="J3496" t="s">
        <v>30</v>
      </c>
      <c r="K3496">
        <v>416</v>
      </c>
      <c r="L3496">
        <v>420.45</v>
      </c>
      <c r="M3496">
        <v>413.55</v>
      </c>
      <c r="N3496">
        <v>412.85</v>
      </c>
      <c r="O3496">
        <v>416.25</v>
      </c>
      <c r="P3496">
        <v>415.95</v>
      </c>
      <c r="Q3496">
        <v>417.33</v>
      </c>
      <c r="R3496">
        <v>24305990</v>
      </c>
      <c r="S3496">
        <v>10143543220.15</v>
      </c>
      <c r="T3496">
        <v>189470</v>
      </c>
      <c r="U3496">
        <v>15101708</v>
      </c>
      <c r="V3496">
        <v>62.13</v>
      </c>
      <c r="W3496" s="3">
        <f>StockData[[#This Row],[CLOSE]]-StockData[[#This Row],[PREV. CLOSE]]</f>
        <v>3.0999999999999659</v>
      </c>
      <c r="X3496" s="2">
        <f>IFERROR((StockData[[#This Row],[CLOSE]]-StockData[[#This Row],[PREV. CLOSE]])/StockData[[#This Row],[PREV. CLOSE]],0)</f>
        <v>7.5087804287270578E-3</v>
      </c>
      <c r="Y3496" t="str">
        <f>IF(StockData[[#This Row],[Daily Return %]]&gt;0,"Gain",IF(StockData[[#This Row],[Daily Return %]]&lt;0,"Loss","No Change"))</f>
        <v>Gain</v>
      </c>
    </row>
    <row r="3497" spans="1:25" x14ac:dyDescent="0.3">
      <c r="A3497" s="1">
        <v>45954</v>
      </c>
      <c r="B3497" s="1" t="s">
        <v>3547</v>
      </c>
      <c r="C3497" s="1" t="s">
        <v>230</v>
      </c>
      <c r="D3497">
        <f>MONTH(StockData[[#This Row],[DATE]])</f>
        <v>10</v>
      </c>
      <c r="E3497">
        <v>2025</v>
      </c>
      <c r="F3497" t="s">
        <v>231</v>
      </c>
      <c r="G3497" t="str">
        <f>"Q"&amp;ROUNDUP(StockData[[#This Row],[Month Number]]/3,0)</f>
        <v>Q4</v>
      </c>
      <c r="H3497" s="1" t="s">
        <v>3092</v>
      </c>
      <c r="I3497" s="1" t="s">
        <v>3093</v>
      </c>
      <c r="J3497" t="s">
        <v>30</v>
      </c>
      <c r="K3497">
        <v>415.95</v>
      </c>
      <c r="L3497">
        <v>417.95</v>
      </c>
      <c r="M3497">
        <v>413.45</v>
      </c>
      <c r="N3497">
        <v>415.95</v>
      </c>
      <c r="O3497">
        <v>417.8</v>
      </c>
      <c r="P3497">
        <v>416.8</v>
      </c>
      <c r="Q3497">
        <v>415.51</v>
      </c>
      <c r="R3497">
        <v>14935678</v>
      </c>
      <c r="S3497">
        <v>6205957776.1000004</v>
      </c>
      <c r="T3497">
        <v>114037</v>
      </c>
      <c r="U3497">
        <v>9795216</v>
      </c>
      <c r="V3497">
        <v>65.58</v>
      </c>
      <c r="W3497" s="3">
        <f>StockData[[#This Row],[CLOSE]]-StockData[[#This Row],[PREV. CLOSE]]</f>
        <v>0.85000000000002274</v>
      </c>
      <c r="X3497" s="2">
        <f>IFERROR((StockData[[#This Row],[CLOSE]]-StockData[[#This Row],[PREV. CLOSE]])/StockData[[#This Row],[PREV. CLOSE]],0)</f>
        <v>2.0435148455343736E-3</v>
      </c>
      <c r="Y3497" t="str">
        <f>IF(StockData[[#This Row],[Daily Return %]]&gt;0,"Gain",IF(StockData[[#This Row],[Daily Return %]]&lt;0,"Loss","No Change"))</f>
        <v>Gain</v>
      </c>
    </row>
    <row r="3498" spans="1:25" x14ac:dyDescent="0.3">
      <c r="A3498" s="1">
        <v>45957</v>
      </c>
      <c r="B3498" s="1" t="s">
        <v>3548</v>
      </c>
      <c r="C3498" s="1" t="s">
        <v>230</v>
      </c>
      <c r="D3498">
        <f>MONTH(StockData[[#This Row],[DATE]])</f>
        <v>10</v>
      </c>
      <c r="E3498">
        <v>2025</v>
      </c>
      <c r="F3498" t="s">
        <v>231</v>
      </c>
      <c r="G3498" t="str">
        <f>"Q"&amp;ROUNDUP(StockData[[#This Row],[Month Number]]/3,0)</f>
        <v>Q4</v>
      </c>
      <c r="H3498" s="1" t="s">
        <v>3092</v>
      </c>
      <c r="I3498" s="1" t="s">
        <v>3093</v>
      </c>
      <c r="J3498" t="s">
        <v>30</v>
      </c>
      <c r="K3498">
        <v>417</v>
      </c>
      <c r="L3498">
        <v>422.7</v>
      </c>
      <c r="M3498">
        <v>416.6</v>
      </c>
      <c r="N3498">
        <v>416.8</v>
      </c>
      <c r="O3498">
        <v>421</v>
      </c>
      <c r="P3498">
        <v>420.65</v>
      </c>
      <c r="Q3498">
        <v>420.58</v>
      </c>
      <c r="R3498">
        <v>11603679</v>
      </c>
      <c r="S3498">
        <v>4880229507.8500004</v>
      </c>
      <c r="T3498">
        <v>115318</v>
      </c>
      <c r="U3498">
        <v>7648736</v>
      </c>
      <c r="V3498">
        <v>65.92</v>
      </c>
      <c r="W3498" s="3">
        <f>StockData[[#This Row],[CLOSE]]-StockData[[#This Row],[PREV. CLOSE]]</f>
        <v>3.8499999999999659</v>
      </c>
      <c r="X3498" s="2">
        <f>IFERROR((StockData[[#This Row],[CLOSE]]-StockData[[#This Row],[PREV. CLOSE]])/StockData[[#This Row],[PREV. CLOSE]],0)</f>
        <v>9.2370441458732386E-3</v>
      </c>
      <c r="Y3498" t="str">
        <f>IF(StockData[[#This Row],[Daily Return %]]&gt;0,"Gain",IF(StockData[[#This Row],[Daily Return %]]&lt;0,"Loss","No Change"))</f>
        <v>Gain</v>
      </c>
    </row>
    <row r="3499" spans="1:25" x14ac:dyDescent="0.3">
      <c r="A3499" s="1">
        <v>45958</v>
      </c>
      <c r="B3499" s="1" t="s">
        <v>3549</v>
      </c>
      <c r="C3499" s="1" t="s">
        <v>230</v>
      </c>
      <c r="D3499">
        <f>MONTH(StockData[[#This Row],[DATE]])</f>
        <v>10</v>
      </c>
      <c r="E3499">
        <v>2025</v>
      </c>
      <c r="F3499" t="s">
        <v>231</v>
      </c>
      <c r="G3499" t="str">
        <f>"Q"&amp;ROUNDUP(StockData[[#This Row],[Month Number]]/3,0)</f>
        <v>Q4</v>
      </c>
      <c r="H3499" s="1" t="s">
        <v>3092</v>
      </c>
      <c r="I3499" s="1" t="s">
        <v>3093</v>
      </c>
      <c r="J3499" t="s">
        <v>30</v>
      </c>
      <c r="K3499">
        <v>420.5</v>
      </c>
      <c r="L3499">
        <v>421.65</v>
      </c>
      <c r="M3499">
        <v>415.9</v>
      </c>
      <c r="N3499">
        <v>420.65</v>
      </c>
      <c r="O3499">
        <v>417.85</v>
      </c>
      <c r="P3499">
        <v>417.9</v>
      </c>
      <c r="Q3499">
        <v>417.96</v>
      </c>
      <c r="R3499">
        <v>17163147</v>
      </c>
      <c r="S3499">
        <v>7173491707.0500002</v>
      </c>
      <c r="T3499">
        <v>147046</v>
      </c>
      <c r="U3499">
        <v>9293633</v>
      </c>
      <c r="V3499">
        <v>54.15</v>
      </c>
      <c r="W3499" s="3">
        <f>StockData[[#This Row],[CLOSE]]-StockData[[#This Row],[PREV. CLOSE]]</f>
        <v>-2.75</v>
      </c>
      <c r="X3499" s="2">
        <f>IFERROR((StockData[[#This Row],[CLOSE]]-StockData[[#This Row],[PREV. CLOSE]])/StockData[[#This Row],[PREV. CLOSE]],0)</f>
        <v>-6.5375014857957927E-3</v>
      </c>
      <c r="Y3499" t="str">
        <f>IF(StockData[[#This Row],[Daily Return %]]&gt;0,"Gain",IF(StockData[[#This Row],[Daily Return %]]&lt;0,"Loss","No Change"))</f>
        <v>Loss</v>
      </c>
    </row>
    <row r="3500" spans="1:25" x14ac:dyDescent="0.3">
      <c r="A3500" s="1">
        <v>45959</v>
      </c>
      <c r="B3500" s="1" t="s">
        <v>3550</v>
      </c>
      <c r="C3500" s="1" t="s">
        <v>230</v>
      </c>
      <c r="D3500">
        <f>MONTH(StockData[[#This Row],[DATE]])</f>
        <v>10</v>
      </c>
      <c r="E3500">
        <v>2025</v>
      </c>
      <c r="F3500" t="s">
        <v>231</v>
      </c>
      <c r="G3500" t="str">
        <f>"Q"&amp;ROUNDUP(StockData[[#This Row],[Month Number]]/3,0)</f>
        <v>Q4</v>
      </c>
      <c r="H3500" s="1" t="s">
        <v>3092</v>
      </c>
      <c r="I3500" s="1" t="s">
        <v>3093</v>
      </c>
      <c r="J3500" t="s">
        <v>30</v>
      </c>
      <c r="K3500">
        <v>418.2</v>
      </c>
      <c r="L3500">
        <v>422.2</v>
      </c>
      <c r="M3500">
        <v>416.05</v>
      </c>
      <c r="N3500">
        <v>417.9</v>
      </c>
      <c r="O3500">
        <v>421.85</v>
      </c>
      <c r="P3500">
        <v>421.6</v>
      </c>
      <c r="Q3500">
        <v>419.47</v>
      </c>
      <c r="R3500">
        <v>11470661</v>
      </c>
      <c r="S3500">
        <v>4811576571.1499996</v>
      </c>
      <c r="T3500">
        <v>126826</v>
      </c>
      <c r="U3500">
        <v>7555657</v>
      </c>
      <c r="V3500">
        <v>65.87</v>
      </c>
      <c r="W3500" s="3">
        <f>StockData[[#This Row],[CLOSE]]-StockData[[#This Row],[PREV. CLOSE]]</f>
        <v>3.7000000000000455</v>
      </c>
      <c r="X3500" s="2">
        <f>IFERROR((StockData[[#This Row],[CLOSE]]-StockData[[#This Row],[PREV. CLOSE]])/StockData[[#This Row],[PREV. CLOSE]],0)</f>
        <v>8.8537927733908731E-3</v>
      </c>
      <c r="Y3500" t="str">
        <f>IF(StockData[[#This Row],[Daily Return %]]&gt;0,"Gain",IF(StockData[[#This Row],[Daily Return %]]&lt;0,"Loss","No Change"))</f>
        <v>Gain</v>
      </c>
    </row>
    <row r="3501" spans="1:25" x14ac:dyDescent="0.3">
      <c r="A3501" s="1">
        <v>45960</v>
      </c>
      <c r="B3501" s="1" t="s">
        <v>3551</v>
      </c>
      <c r="C3501" s="1" t="s">
        <v>230</v>
      </c>
      <c r="D3501">
        <f>MONTH(StockData[[#This Row],[DATE]])</f>
        <v>10</v>
      </c>
      <c r="E3501">
        <v>2025</v>
      </c>
      <c r="F3501" t="s">
        <v>231</v>
      </c>
      <c r="G3501" t="str">
        <f>"Q"&amp;ROUNDUP(StockData[[#This Row],[Month Number]]/3,0)</f>
        <v>Q4</v>
      </c>
      <c r="H3501" s="1" t="s">
        <v>3092</v>
      </c>
      <c r="I3501" s="1" t="s">
        <v>3093</v>
      </c>
      <c r="J3501" t="s">
        <v>30</v>
      </c>
      <c r="K3501">
        <v>421.6</v>
      </c>
      <c r="L3501">
        <v>421.7</v>
      </c>
      <c r="M3501">
        <v>416.15</v>
      </c>
      <c r="N3501">
        <v>421.6</v>
      </c>
      <c r="O3501">
        <v>419.35</v>
      </c>
      <c r="P3501">
        <v>418.75</v>
      </c>
      <c r="Q3501">
        <v>419.29</v>
      </c>
      <c r="R3501">
        <v>12938674</v>
      </c>
      <c r="S3501">
        <v>5425028130.1999998</v>
      </c>
      <c r="T3501">
        <v>128633</v>
      </c>
      <c r="U3501">
        <v>7212238</v>
      </c>
      <c r="V3501">
        <v>55.74</v>
      </c>
      <c r="W3501" s="3">
        <f>StockData[[#This Row],[CLOSE]]-StockData[[#This Row],[PREV. CLOSE]]</f>
        <v>-2.8500000000000227</v>
      </c>
      <c r="X3501" s="2">
        <f>IFERROR((StockData[[#This Row],[CLOSE]]-StockData[[#This Row],[PREV. CLOSE]])/StockData[[#This Row],[PREV. CLOSE]],0)</f>
        <v>-6.7599620493359169E-3</v>
      </c>
      <c r="Y3501" t="str">
        <f>IF(StockData[[#This Row],[Daily Return %]]&gt;0,"Gain",IF(StockData[[#This Row],[Daily Return %]]&lt;0,"Loss","No Change"))</f>
        <v>Loss</v>
      </c>
    </row>
    <row r="3502" spans="1:25" x14ac:dyDescent="0.3">
      <c r="A3502" s="1">
        <v>45961</v>
      </c>
      <c r="B3502" s="1" t="s">
        <v>3552</v>
      </c>
      <c r="C3502" s="1" t="s">
        <v>230</v>
      </c>
      <c r="D3502">
        <f>MONTH(StockData[[#This Row],[DATE]])</f>
        <v>10</v>
      </c>
      <c r="E3502">
        <v>2025</v>
      </c>
      <c r="F3502" t="s">
        <v>231</v>
      </c>
      <c r="G3502" t="str">
        <f>"Q"&amp;ROUNDUP(StockData[[#This Row],[Month Number]]/3,0)</f>
        <v>Q4</v>
      </c>
      <c r="H3502" s="1" t="s">
        <v>3092</v>
      </c>
      <c r="I3502" s="1" t="s">
        <v>3093</v>
      </c>
      <c r="J3502" t="s">
        <v>30</v>
      </c>
      <c r="K3502">
        <v>420.5</v>
      </c>
      <c r="L3502">
        <v>426.4</v>
      </c>
      <c r="M3502">
        <v>418.2</v>
      </c>
      <c r="N3502">
        <v>418.75</v>
      </c>
      <c r="O3502">
        <v>419.95</v>
      </c>
      <c r="P3502">
        <v>420.35</v>
      </c>
      <c r="Q3502">
        <v>422.45</v>
      </c>
      <c r="R3502">
        <v>18599864</v>
      </c>
      <c r="S3502">
        <v>7857495955.9499998</v>
      </c>
      <c r="T3502">
        <v>203655</v>
      </c>
      <c r="U3502">
        <v>9638882</v>
      </c>
      <c r="V3502">
        <v>51.82</v>
      </c>
      <c r="W3502" s="3">
        <f>StockData[[#This Row],[CLOSE]]-StockData[[#This Row],[PREV. CLOSE]]</f>
        <v>1.6000000000000227</v>
      </c>
      <c r="X3502" s="2">
        <f>IFERROR((StockData[[#This Row],[CLOSE]]-StockData[[#This Row],[PREV. CLOSE]])/StockData[[#This Row],[PREV. CLOSE]],0)</f>
        <v>3.820895522388114E-3</v>
      </c>
      <c r="Y3502" t="str">
        <f>IF(StockData[[#This Row],[Daily Return %]]&gt;0,"Gain",IF(StockData[[#This Row],[Daily Return %]]&lt;0,"Loss","No Change"))</f>
        <v>Gain</v>
      </c>
    </row>
    <row r="3503" spans="1:25" x14ac:dyDescent="0.3">
      <c r="A3503" s="1">
        <v>45964</v>
      </c>
      <c r="B3503" s="1" t="s">
        <v>3553</v>
      </c>
      <c r="C3503" s="1" t="s">
        <v>254</v>
      </c>
      <c r="D3503">
        <f>MONTH(StockData[[#This Row],[DATE]])</f>
        <v>11</v>
      </c>
      <c r="E3503">
        <v>2025</v>
      </c>
      <c r="F3503" t="s">
        <v>231</v>
      </c>
      <c r="G3503" t="str">
        <f>"Q"&amp;ROUNDUP(StockData[[#This Row],[Month Number]]/3,0)</f>
        <v>Q4</v>
      </c>
      <c r="H3503" s="1" t="s">
        <v>3092</v>
      </c>
      <c r="I3503" s="1" t="s">
        <v>3093</v>
      </c>
      <c r="J3503" t="s">
        <v>30</v>
      </c>
      <c r="K3503">
        <v>419.95</v>
      </c>
      <c r="L3503">
        <v>421.65</v>
      </c>
      <c r="M3503">
        <v>413.3</v>
      </c>
      <c r="N3503">
        <v>420.35</v>
      </c>
      <c r="O3503">
        <v>414</v>
      </c>
      <c r="P3503">
        <v>413.95</v>
      </c>
      <c r="Q3503">
        <v>415.71</v>
      </c>
      <c r="R3503">
        <v>7635440</v>
      </c>
      <c r="S3503">
        <v>3174092208.1999998</v>
      </c>
      <c r="T3503">
        <v>168846</v>
      </c>
      <c r="U3503">
        <v>4411700</v>
      </c>
      <c r="V3503">
        <v>57.78</v>
      </c>
      <c r="W3503" s="3">
        <f>StockData[[#This Row],[CLOSE]]-StockData[[#This Row],[PREV. CLOSE]]</f>
        <v>-6.4000000000000341</v>
      </c>
      <c r="X3503" s="2">
        <f>IFERROR((StockData[[#This Row],[CLOSE]]-StockData[[#This Row],[PREV. CLOSE]])/StockData[[#This Row],[PREV. CLOSE]],0)</f>
        <v>-1.5225407398596487E-2</v>
      </c>
      <c r="Y3503" t="str">
        <f>IF(StockData[[#This Row],[Daily Return %]]&gt;0,"Gain",IF(StockData[[#This Row],[Daily Return %]]&lt;0,"Loss","No Change"))</f>
        <v>Loss</v>
      </c>
    </row>
    <row r="3504" spans="1:25" x14ac:dyDescent="0.3">
      <c r="A3504" s="1">
        <v>45965</v>
      </c>
      <c r="B3504" s="1" t="s">
        <v>3554</v>
      </c>
      <c r="C3504" s="1" t="s">
        <v>254</v>
      </c>
      <c r="D3504">
        <f>MONTH(StockData[[#This Row],[DATE]])</f>
        <v>11</v>
      </c>
      <c r="E3504">
        <v>2025</v>
      </c>
      <c r="F3504" t="s">
        <v>231</v>
      </c>
      <c r="G3504" t="str">
        <f>"Q"&amp;ROUNDUP(StockData[[#This Row],[Month Number]]/3,0)</f>
        <v>Q4</v>
      </c>
      <c r="H3504" s="1" t="s">
        <v>3092</v>
      </c>
      <c r="I3504" s="1" t="s">
        <v>3093</v>
      </c>
      <c r="J3504" t="s">
        <v>30</v>
      </c>
      <c r="K3504">
        <v>414</v>
      </c>
      <c r="L3504">
        <v>414.5</v>
      </c>
      <c r="M3504">
        <v>408.35</v>
      </c>
      <c r="N3504">
        <v>413.95</v>
      </c>
      <c r="O3504">
        <v>408.8</v>
      </c>
      <c r="P3504">
        <v>408.9</v>
      </c>
      <c r="Q3504">
        <v>410.16</v>
      </c>
      <c r="R3504">
        <v>10085404</v>
      </c>
      <c r="S3504">
        <v>4136635461.4000001</v>
      </c>
      <c r="T3504">
        <v>140114</v>
      </c>
      <c r="U3504">
        <v>6914720</v>
      </c>
      <c r="V3504">
        <v>68.56</v>
      </c>
      <c r="W3504" s="3">
        <f>StockData[[#This Row],[CLOSE]]-StockData[[#This Row],[PREV. CLOSE]]</f>
        <v>-5.0500000000000114</v>
      </c>
      <c r="X3504" s="2">
        <f>IFERROR((StockData[[#This Row],[CLOSE]]-StockData[[#This Row],[PREV. CLOSE]])/StockData[[#This Row],[PREV. CLOSE]],0)</f>
        <v>-1.2199541007368067E-2</v>
      </c>
      <c r="Y3504" t="str">
        <f>IF(StockData[[#This Row],[Daily Return %]]&gt;0,"Gain",IF(StockData[[#This Row],[Daily Return %]]&lt;0,"Loss","No Change"))</f>
        <v>Loss</v>
      </c>
    </row>
    <row r="3505" spans="1:25" x14ac:dyDescent="0.3">
      <c r="A3505" s="1">
        <v>45967</v>
      </c>
      <c r="B3505" s="1" t="s">
        <v>3555</v>
      </c>
      <c r="C3505" s="1" t="s">
        <v>254</v>
      </c>
      <c r="D3505">
        <f>MONTH(StockData[[#This Row],[DATE]])</f>
        <v>11</v>
      </c>
      <c r="E3505">
        <v>2025</v>
      </c>
      <c r="F3505" t="s">
        <v>231</v>
      </c>
      <c r="G3505" t="str">
        <f>"Q"&amp;ROUNDUP(StockData[[#This Row],[Month Number]]/3,0)</f>
        <v>Q4</v>
      </c>
      <c r="H3505" s="1" t="s">
        <v>3092</v>
      </c>
      <c r="I3505" s="1" t="s">
        <v>3093</v>
      </c>
      <c r="J3505" t="s">
        <v>30</v>
      </c>
      <c r="K3505">
        <v>410</v>
      </c>
      <c r="L3505">
        <v>413.3</v>
      </c>
      <c r="M3505">
        <v>406.55</v>
      </c>
      <c r="N3505">
        <v>408.9</v>
      </c>
      <c r="O3505">
        <v>408.5</v>
      </c>
      <c r="P3505">
        <v>407.5</v>
      </c>
      <c r="Q3505">
        <v>408.26</v>
      </c>
      <c r="R3505">
        <v>10095563</v>
      </c>
      <c r="S3505">
        <v>4121588309.6500001</v>
      </c>
      <c r="T3505">
        <v>146248</v>
      </c>
      <c r="U3505">
        <v>6152789</v>
      </c>
      <c r="V3505">
        <v>60.95</v>
      </c>
      <c r="W3505" s="3">
        <f>StockData[[#This Row],[CLOSE]]-StockData[[#This Row],[PREV. CLOSE]]</f>
        <v>-1.3999999999999773</v>
      </c>
      <c r="X3505" s="2">
        <f>IFERROR((StockData[[#This Row],[CLOSE]]-StockData[[#This Row],[PREV. CLOSE]])/StockData[[#This Row],[PREV. CLOSE]],0)</f>
        <v>-3.4238200048911159E-3</v>
      </c>
      <c r="Y3505" t="str">
        <f>IF(StockData[[#This Row],[Daily Return %]]&gt;0,"Gain",IF(StockData[[#This Row],[Daily Return %]]&lt;0,"Loss","No Change"))</f>
        <v>Loss</v>
      </c>
    </row>
    <row r="3506" spans="1:25" x14ac:dyDescent="0.3">
      <c r="A3506" s="1">
        <v>45968</v>
      </c>
      <c r="B3506" s="1" t="s">
        <v>3556</v>
      </c>
      <c r="C3506" s="1" t="s">
        <v>254</v>
      </c>
      <c r="D3506">
        <f>MONTH(StockData[[#This Row],[DATE]])</f>
        <v>11</v>
      </c>
      <c r="E3506">
        <v>2025</v>
      </c>
      <c r="F3506" t="s">
        <v>231</v>
      </c>
      <c r="G3506" t="str">
        <f>"Q"&amp;ROUNDUP(StockData[[#This Row],[Month Number]]/3,0)</f>
        <v>Q4</v>
      </c>
      <c r="H3506" s="1" t="s">
        <v>3092</v>
      </c>
      <c r="I3506" s="1" t="s">
        <v>3093</v>
      </c>
      <c r="J3506" t="s">
        <v>30</v>
      </c>
      <c r="K3506">
        <v>406.05</v>
      </c>
      <c r="L3506">
        <v>409.1</v>
      </c>
      <c r="M3506">
        <v>403.1</v>
      </c>
      <c r="N3506">
        <v>407.5</v>
      </c>
      <c r="O3506">
        <v>404.4</v>
      </c>
      <c r="P3506">
        <v>404.05</v>
      </c>
      <c r="Q3506">
        <v>405.13</v>
      </c>
      <c r="R3506">
        <v>8411611</v>
      </c>
      <c r="S3506">
        <v>3407815043.1999998</v>
      </c>
      <c r="T3506">
        <v>92747</v>
      </c>
      <c r="U3506">
        <v>5916918</v>
      </c>
      <c r="V3506">
        <v>70.34</v>
      </c>
      <c r="W3506" s="3">
        <f>StockData[[#This Row],[CLOSE]]-StockData[[#This Row],[PREV. CLOSE]]</f>
        <v>-3.4499999999999886</v>
      </c>
      <c r="X3506" s="2">
        <f>IFERROR((StockData[[#This Row],[CLOSE]]-StockData[[#This Row],[PREV. CLOSE]])/StockData[[#This Row],[PREV. CLOSE]],0)</f>
        <v>-8.4662576687116291E-3</v>
      </c>
      <c r="Y3506" t="str">
        <f>IF(StockData[[#This Row],[Daily Return %]]&gt;0,"Gain",IF(StockData[[#This Row],[Daily Return %]]&lt;0,"Loss","No Change"))</f>
        <v>Loss</v>
      </c>
    </row>
    <row r="3507" spans="1:25" x14ac:dyDescent="0.3">
      <c r="A3507" s="1">
        <v>45971</v>
      </c>
      <c r="B3507" s="1" t="s">
        <v>3557</v>
      </c>
      <c r="C3507" s="1" t="s">
        <v>254</v>
      </c>
      <c r="D3507">
        <f>MONTH(StockData[[#This Row],[DATE]])</f>
        <v>11</v>
      </c>
      <c r="E3507">
        <v>2025</v>
      </c>
      <c r="F3507" t="s">
        <v>231</v>
      </c>
      <c r="G3507" t="str">
        <f>"Q"&amp;ROUNDUP(StockData[[#This Row],[Month Number]]/3,0)</f>
        <v>Q4</v>
      </c>
      <c r="H3507" s="1" t="s">
        <v>3092</v>
      </c>
      <c r="I3507" s="1" t="s">
        <v>3093</v>
      </c>
      <c r="J3507" t="s">
        <v>30</v>
      </c>
      <c r="K3507">
        <v>404.05</v>
      </c>
      <c r="L3507">
        <v>407.1</v>
      </c>
      <c r="M3507">
        <v>403.65</v>
      </c>
      <c r="N3507">
        <v>404.05</v>
      </c>
      <c r="O3507">
        <v>406</v>
      </c>
      <c r="P3507">
        <v>405.55</v>
      </c>
      <c r="Q3507">
        <v>405.75</v>
      </c>
      <c r="R3507">
        <v>6650003</v>
      </c>
      <c r="S3507">
        <v>2698266556.5500002</v>
      </c>
      <c r="T3507">
        <v>128591</v>
      </c>
      <c r="U3507">
        <v>4213671</v>
      </c>
      <c r="V3507">
        <v>63.36</v>
      </c>
      <c r="W3507" s="3">
        <f>StockData[[#This Row],[CLOSE]]-StockData[[#This Row],[PREV. CLOSE]]</f>
        <v>1.5</v>
      </c>
      <c r="X3507" s="2">
        <f>IFERROR((StockData[[#This Row],[CLOSE]]-StockData[[#This Row],[PREV. CLOSE]])/StockData[[#This Row],[PREV. CLOSE]],0)</f>
        <v>3.7124118302190321E-3</v>
      </c>
      <c r="Y3507" t="str">
        <f>IF(StockData[[#This Row],[Daily Return %]]&gt;0,"Gain",IF(StockData[[#This Row],[Daily Return %]]&lt;0,"Loss","No Change"))</f>
        <v>Gain</v>
      </c>
    </row>
    <row r="3508" spans="1:25" x14ac:dyDescent="0.3">
      <c r="A3508" s="1">
        <v>45972</v>
      </c>
      <c r="B3508" s="1" t="s">
        <v>3558</v>
      </c>
      <c r="C3508" s="1" t="s">
        <v>254</v>
      </c>
      <c r="D3508">
        <f>MONTH(StockData[[#This Row],[DATE]])</f>
        <v>11</v>
      </c>
      <c r="E3508">
        <v>2025</v>
      </c>
      <c r="F3508" t="s">
        <v>231</v>
      </c>
      <c r="G3508" t="str">
        <f>"Q"&amp;ROUNDUP(StockData[[#This Row],[Month Number]]/3,0)</f>
        <v>Q4</v>
      </c>
      <c r="H3508" s="1" t="s">
        <v>3092</v>
      </c>
      <c r="I3508" s="1" t="s">
        <v>3093</v>
      </c>
      <c r="J3508" t="s">
        <v>30</v>
      </c>
      <c r="K3508">
        <v>406</v>
      </c>
      <c r="L3508">
        <v>408.05</v>
      </c>
      <c r="M3508">
        <v>404.6</v>
      </c>
      <c r="N3508">
        <v>405.55</v>
      </c>
      <c r="O3508">
        <v>407.2</v>
      </c>
      <c r="P3508">
        <v>406.85</v>
      </c>
      <c r="Q3508">
        <v>406.29</v>
      </c>
      <c r="R3508">
        <v>12005318</v>
      </c>
      <c r="S3508">
        <v>4877632724.5500002</v>
      </c>
      <c r="T3508">
        <v>97321</v>
      </c>
      <c r="U3508">
        <v>8058840</v>
      </c>
      <c r="V3508">
        <v>67.13</v>
      </c>
      <c r="W3508" s="3">
        <f>StockData[[#This Row],[CLOSE]]-StockData[[#This Row],[PREV. CLOSE]]</f>
        <v>1.3000000000000114</v>
      </c>
      <c r="X3508" s="2">
        <f>IFERROR((StockData[[#This Row],[CLOSE]]-StockData[[#This Row],[PREV. CLOSE]])/StockData[[#This Row],[PREV. CLOSE]],0)</f>
        <v>3.2055233633337724E-3</v>
      </c>
      <c r="Y3508" t="str">
        <f>IF(StockData[[#This Row],[Daily Return %]]&gt;0,"Gain",IF(StockData[[#This Row],[Daily Return %]]&lt;0,"Loss","No Change"))</f>
        <v>Gain</v>
      </c>
    </row>
    <row r="3509" spans="1:25" x14ac:dyDescent="0.3">
      <c r="A3509" s="1">
        <v>45973</v>
      </c>
      <c r="B3509" s="1" t="s">
        <v>3559</v>
      </c>
      <c r="C3509" s="1" t="s">
        <v>254</v>
      </c>
      <c r="D3509">
        <f>MONTH(StockData[[#This Row],[DATE]])</f>
        <v>11</v>
      </c>
      <c r="E3509">
        <v>2025</v>
      </c>
      <c r="F3509" t="s">
        <v>231</v>
      </c>
      <c r="G3509" t="str">
        <f>"Q"&amp;ROUNDUP(StockData[[#This Row],[Month Number]]/3,0)</f>
        <v>Q4</v>
      </c>
      <c r="H3509" s="1" t="s">
        <v>3092</v>
      </c>
      <c r="I3509" s="1" t="s">
        <v>3093</v>
      </c>
      <c r="J3509" t="s">
        <v>30</v>
      </c>
      <c r="K3509">
        <v>408</v>
      </c>
      <c r="L3509">
        <v>408.1</v>
      </c>
      <c r="M3509">
        <v>405.55</v>
      </c>
      <c r="N3509">
        <v>406.85</v>
      </c>
      <c r="O3509">
        <v>407.4</v>
      </c>
      <c r="P3509">
        <v>407</v>
      </c>
      <c r="Q3509">
        <v>406.82</v>
      </c>
      <c r="R3509">
        <v>7987236</v>
      </c>
      <c r="S3509">
        <v>3249380333.5500002</v>
      </c>
      <c r="T3509">
        <v>107940</v>
      </c>
      <c r="U3509">
        <v>5007110</v>
      </c>
      <c r="V3509">
        <v>62.69</v>
      </c>
      <c r="W3509" s="3">
        <f>StockData[[#This Row],[CLOSE]]-StockData[[#This Row],[PREV. CLOSE]]</f>
        <v>0.14999999999997726</v>
      </c>
      <c r="X3509" s="2">
        <f>IFERROR((StockData[[#This Row],[CLOSE]]-StockData[[#This Row],[PREV. CLOSE]])/StockData[[#This Row],[PREV. CLOSE]],0)</f>
        <v>3.6868624800289357E-4</v>
      </c>
      <c r="Y3509" t="str">
        <f>IF(StockData[[#This Row],[Daily Return %]]&gt;0,"Gain",IF(StockData[[#This Row],[Daily Return %]]&lt;0,"Loss","No Change"))</f>
        <v>Gain</v>
      </c>
    </row>
    <row r="3510" spans="1:25" x14ac:dyDescent="0.3">
      <c r="A3510" s="1">
        <v>45974</v>
      </c>
      <c r="B3510" s="1" t="s">
        <v>3560</v>
      </c>
      <c r="C3510" s="1" t="s">
        <v>254</v>
      </c>
      <c r="D3510">
        <f>MONTH(StockData[[#This Row],[DATE]])</f>
        <v>11</v>
      </c>
      <c r="E3510">
        <v>2025</v>
      </c>
      <c r="F3510" t="s">
        <v>231</v>
      </c>
      <c r="G3510" t="str">
        <f>"Q"&amp;ROUNDUP(StockData[[#This Row],[Month Number]]/3,0)</f>
        <v>Q4</v>
      </c>
      <c r="H3510" s="1" t="s">
        <v>3092</v>
      </c>
      <c r="I3510" s="1" t="s">
        <v>3093</v>
      </c>
      <c r="J3510" t="s">
        <v>30</v>
      </c>
      <c r="K3510">
        <v>407</v>
      </c>
      <c r="L3510">
        <v>407.5</v>
      </c>
      <c r="M3510">
        <v>404.5</v>
      </c>
      <c r="N3510">
        <v>407</v>
      </c>
      <c r="O3510">
        <v>406.5</v>
      </c>
      <c r="P3510">
        <v>405.7</v>
      </c>
      <c r="Q3510">
        <v>406.31</v>
      </c>
      <c r="R3510">
        <v>6617185</v>
      </c>
      <c r="S3510">
        <v>2688612018.5</v>
      </c>
      <c r="T3510">
        <v>90395</v>
      </c>
      <c r="U3510">
        <v>3931292</v>
      </c>
      <c r="V3510">
        <v>59.41</v>
      </c>
      <c r="W3510" s="3">
        <f>StockData[[#This Row],[CLOSE]]-StockData[[#This Row],[PREV. CLOSE]]</f>
        <v>-1.3000000000000114</v>
      </c>
      <c r="X3510" s="2">
        <f>IFERROR((StockData[[#This Row],[CLOSE]]-StockData[[#This Row],[PREV. CLOSE]])/StockData[[#This Row],[PREV. CLOSE]],0)</f>
        <v>-3.194103194103222E-3</v>
      </c>
      <c r="Y3510" t="str">
        <f>IF(StockData[[#This Row],[Daily Return %]]&gt;0,"Gain",IF(StockData[[#This Row],[Daily Return %]]&lt;0,"Loss","No Change"))</f>
        <v>Loss</v>
      </c>
    </row>
    <row r="3511" spans="1:25" x14ac:dyDescent="0.3">
      <c r="A3511" s="1">
        <v>45975</v>
      </c>
      <c r="B3511" s="1" t="s">
        <v>3561</v>
      </c>
      <c r="C3511" s="1" t="s">
        <v>254</v>
      </c>
      <c r="D3511">
        <f>MONTH(StockData[[#This Row],[DATE]])</f>
        <v>11</v>
      </c>
      <c r="E3511">
        <v>2025</v>
      </c>
      <c r="F3511" t="s">
        <v>231</v>
      </c>
      <c r="G3511" t="str">
        <f>"Q"&amp;ROUNDUP(StockData[[#This Row],[Month Number]]/3,0)</f>
        <v>Q4</v>
      </c>
      <c r="H3511" s="1" t="s">
        <v>3092</v>
      </c>
      <c r="I3511" s="1" t="s">
        <v>3093</v>
      </c>
      <c r="J3511" t="s">
        <v>30</v>
      </c>
      <c r="K3511">
        <v>404.7</v>
      </c>
      <c r="L3511">
        <v>408.75</v>
      </c>
      <c r="M3511">
        <v>400.1</v>
      </c>
      <c r="N3511">
        <v>405.7</v>
      </c>
      <c r="O3511">
        <v>408.25</v>
      </c>
      <c r="P3511">
        <v>408.15</v>
      </c>
      <c r="Q3511">
        <v>401.39</v>
      </c>
      <c r="R3511">
        <v>64020258</v>
      </c>
      <c r="S3511">
        <v>25697182566.799999</v>
      </c>
      <c r="T3511">
        <v>151924</v>
      </c>
      <c r="U3511">
        <v>56149205</v>
      </c>
      <c r="V3511">
        <v>87.71</v>
      </c>
      <c r="W3511" s="3">
        <f>StockData[[#This Row],[CLOSE]]-StockData[[#This Row],[PREV. CLOSE]]</f>
        <v>2.4499999999999886</v>
      </c>
      <c r="X3511" s="2">
        <f>IFERROR((StockData[[#This Row],[CLOSE]]-StockData[[#This Row],[PREV. CLOSE]])/StockData[[#This Row],[PREV. CLOSE]],0)</f>
        <v>6.0389450332757914E-3</v>
      </c>
      <c r="Y3511" t="str">
        <f>IF(StockData[[#This Row],[Daily Return %]]&gt;0,"Gain",IF(StockData[[#This Row],[Daily Return %]]&lt;0,"Loss","No Change"))</f>
        <v>Gain</v>
      </c>
    </row>
    <row r="3512" spans="1:25" x14ac:dyDescent="0.3">
      <c r="A3512" s="1">
        <v>45978</v>
      </c>
      <c r="B3512" s="1" t="s">
        <v>3562</v>
      </c>
      <c r="C3512" s="1" t="s">
        <v>254</v>
      </c>
      <c r="D3512">
        <f>MONTH(StockData[[#This Row],[DATE]])</f>
        <v>11</v>
      </c>
      <c r="E3512">
        <v>2025</v>
      </c>
      <c r="F3512" t="s">
        <v>231</v>
      </c>
      <c r="G3512" t="str">
        <f>"Q"&amp;ROUNDUP(StockData[[#This Row],[Month Number]]/3,0)</f>
        <v>Q4</v>
      </c>
      <c r="H3512" s="1" t="s">
        <v>3092</v>
      </c>
      <c r="I3512" s="1" t="s">
        <v>3093</v>
      </c>
      <c r="J3512" t="s">
        <v>30</v>
      </c>
      <c r="K3512">
        <v>409.75</v>
      </c>
      <c r="L3512">
        <v>412</v>
      </c>
      <c r="M3512">
        <v>406</v>
      </c>
      <c r="N3512">
        <v>408.15</v>
      </c>
      <c r="O3512">
        <v>407.5</v>
      </c>
      <c r="P3512">
        <v>407.1</v>
      </c>
      <c r="Q3512">
        <v>407.38</v>
      </c>
      <c r="R3512">
        <v>7855399</v>
      </c>
      <c r="S3512">
        <v>3200140693.4000001</v>
      </c>
      <c r="T3512">
        <v>114679</v>
      </c>
      <c r="U3512">
        <v>4851834</v>
      </c>
      <c r="V3512">
        <v>61.76</v>
      </c>
      <c r="W3512" s="3">
        <f>StockData[[#This Row],[CLOSE]]-StockData[[#This Row],[PREV. CLOSE]]</f>
        <v>-1.0499999999999545</v>
      </c>
      <c r="X3512" s="2">
        <f>IFERROR((StockData[[#This Row],[CLOSE]]-StockData[[#This Row],[PREV. CLOSE]])/StockData[[#This Row],[PREV. CLOSE]],0)</f>
        <v>-2.5725836089671803E-3</v>
      </c>
      <c r="Y3512" t="str">
        <f>IF(StockData[[#This Row],[Daily Return %]]&gt;0,"Gain",IF(StockData[[#This Row],[Daily Return %]]&lt;0,"Loss","No Change"))</f>
        <v>Loss</v>
      </c>
    </row>
    <row r="3513" spans="1:25" x14ac:dyDescent="0.3">
      <c r="A3513" s="1">
        <v>45978</v>
      </c>
      <c r="B3513" s="1" t="s">
        <v>3563</v>
      </c>
      <c r="C3513" s="1" t="s">
        <v>254</v>
      </c>
      <c r="D3513">
        <f>MONTH(StockData[[#This Row],[DATE]])</f>
        <v>11</v>
      </c>
      <c r="E3513">
        <v>2025</v>
      </c>
      <c r="F3513" t="s">
        <v>231</v>
      </c>
      <c r="G3513" t="str">
        <f>"Q"&amp;ROUNDUP(StockData[[#This Row],[Month Number]]/3,0)</f>
        <v>Q4</v>
      </c>
      <c r="H3513" s="1" t="s">
        <v>3092</v>
      </c>
      <c r="I3513" s="1" t="s">
        <v>3093</v>
      </c>
      <c r="J3513" t="s">
        <v>30</v>
      </c>
      <c r="K3513">
        <v>409.75</v>
      </c>
      <c r="L3513">
        <v>412</v>
      </c>
      <c r="M3513">
        <v>406</v>
      </c>
      <c r="N3513">
        <v>408.15</v>
      </c>
      <c r="O3513">
        <v>407.5</v>
      </c>
      <c r="P3513">
        <v>407.1</v>
      </c>
      <c r="Q3513">
        <v>407.38</v>
      </c>
      <c r="R3513">
        <v>7855399</v>
      </c>
      <c r="S3513">
        <v>3200140693.4000001</v>
      </c>
      <c r="T3513">
        <v>114679</v>
      </c>
      <c r="U3513">
        <v>4851834</v>
      </c>
      <c r="V3513">
        <v>61.76</v>
      </c>
      <c r="W3513" s="3">
        <f>StockData[[#This Row],[CLOSE]]-StockData[[#This Row],[PREV. CLOSE]]</f>
        <v>-1.0499999999999545</v>
      </c>
      <c r="X3513" s="2">
        <f>IFERROR((StockData[[#This Row],[CLOSE]]-StockData[[#This Row],[PREV. CLOSE]])/StockData[[#This Row],[PREV. CLOSE]],0)</f>
        <v>-2.5725836089671803E-3</v>
      </c>
      <c r="Y3513" t="str">
        <f>IF(StockData[[#This Row],[Daily Return %]]&gt;0,"Gain",IF(StockData[[#This Row],[Daily Return %]]&lt;0,"Loss","No Change"))</f>
        <v>Loss</v>
      </c>
    </row>
    <row r="3514" spans="1:25" x14ac:dyDescent="0.3">
      <c r="A3514" s="1">
        <v>45979</v>
      </c>
      <c r="B3514" s="1" t="s">
        <v>3564</v>
      </c>
      <c r="C3514" s="1" t="s">
        <v>254</v>
      </c>
      <c r="D3514">
        <f>MONTH(StockData[[#This Row],[DATE]])</f>
        <v>11</v>
      </c>
      <c r="E3514">
        <v>2025</v>
      </c>
      <c r="F3514" t="s">
        <v>231</v>
      </c>
      <c r="G3514" t="str">
        <f>"Q"&amp;ROUNDUP(StockData[[#This Row],[Month Number]]/3,0)</f>
        <v>Q4</v>
      </c>
      <c r="H3514" s="1" t="s">
        <v>3092</v>
      </c>
      <c r="I3514" s="1" t="s">
        <v>3093</v>
      </c>
      <c r="J3514" t="s">
        <v>30</v>
      </c>
      <c r="K3514">
        <v>408.25</v>
      </c>
      <c r="L3514">
        <v>409.8</v>
      </c>
      <c r="M3514">
        <v>404.55</v>
      </c>
      <c r="N3514">
        <v>407.1</v>
      </c>
      <c r="O3514">
        <v>405.7</v>
      </c>
      <c r="P3514">
        <v>405.85</v>
      </c>
      <c r="Q3514">
        <v>405.64</v>
      </c>
      <c r="R3514">
        <v>7661681</v>
      </c>
      <c r="S3514">
        <v>3107854790.6500001</v>
      </c>
      <c r="T3514">
        <v>92029</v>
      </c>
      <c r="U3514">
        <v>3931926</v>
      </c>
      <c r="V3514">
        <v>51.32</v>
      </c>
      <c r="W3514" s="3">
        <f>StockData[[#This Row],[CLOSE]]-StockData[[#This Row],[PREV. CLOSE]]</f>
        <v>-1.25</v>
      </c>
      <c r="X3514" s="2">
        <f>IFERROR((StockData[[#This Row],[CLOSE]]-StockData[[#This Row],[PREV. CLOSE]])/StockData[[#This Row],[PREV. CLOSE]],0)</f>
        <v>-3.0704986489805942E-3</v>
      </c>
      <c r="Y3514" t="str">
        <f>IF(StockData[[#This Row],[Daily Return %]]&gt;0,"Gain",IF(StockData[[#This Row],[Daily Return %]]&lt;0,"Loss","No Change"))</f>
        <v>Loss</v>
      </c>
    </row>
    <row r="3515" spans="1:25" x14ac:dyDescent="0.3">
      <c r="A3515" s="1">
        <v>45980</v>
      </c>
      <c r="B3515" s="1" t="s">
        <v>3565</v>
      </c>
      <c r="C3515" s="1" t="s">
        <v>254</v>
      </c>
      <c r="D3515">
        <f>MONTH(StockData[[#This Row],[DATE]])</f>
        <v>11</v>
      </c>
      <c r="E3515">
        <v>2025</v>
      </c>
      <c r="F3515" t="s">
        <v>231</v>
      </c>
      <c r="G3515" t="str">
        <f>"Q"&amp;ROUNDUP(StockData[[#This Row],[Month Number]]/3,0)</f>
        <v>Q4</v>
      </c>
      <c r="H3515" s="1" t="s">
        <v>3092</v>
      </c>
      <c r="I3515" s="1" t="s">
        <v>3093</v>
      </c>
      <c r="J3515" t="s">
        <v>30</v>
      </c>
      <c r="K3515">
        <v>404.85</v>
      </c>
      <c r="L3515">
        <v>405.55</v>
      </c>
      <c r="M3515">
        <v>402.8</v>
      </c>
      <c r="N3515">
        <v>405.85</v>
      </c>
      <c r="O3515">
        <v>403.7</v>
      </c>
      <c r="P3515">
        <v>403.55</v>
      </c>
      <c r="Q3515">
        <v>403.68</v>
      </c>
      <c r="R3515">
        <v>7882450</v>
      </c>
      <c r="S3515">
        <v>3181992048.0999999</v>
      </c>
      <c r="T3515">
        <v>134281</v>
      </c>
      <c r="U3515">
        <v>5063831</v>
      </c>
      <c r="V3515">
        <v>64.239999999999995</v>
      </c>
      <c r="W3515" s="3">
        <f>StockData[[#This Row],[CLOSE]]-StockData[[#This Row],[PREV. CLOSE]]</f>
        <v>-2.3000000000000114</v>
      </c>
      <c r="X3515" s="2">
        <f>IFERROR((StockData[[#This Row],[CLOSE]]-StockData[[#This Row],[PREV. CLOSE]])/StockData[[#This Row],[PREV. CLOSE]],0)</f>
        <v>-5.6671183934951614E-3</v>
      </c>
      <c r="Y3515" t="str">
        <f>IF(StockData[[#This Row],[Daily Return %]]&gt;0,"Gain",IF(StockData[[#This Row],[Daily Return %]]&lt;0,"Loss","No Change"))</f>
        <v>Loss</v>
      </c>
    </row>
    <row r="3516" spans="1:25" x14ac:dyDescent="0.3">
      <c r="A3516" s="1">
        <v>45981</v>
      </c>
      <c r="B3516" s="1" t="s">
        <v>3566</v>
      </c>
      <c r="C3516" s="1" t="s">
        <v>254</v>
      </c>
      <c r="D3516">
        <f>MONTH(StockData[[#This Row],[DATE]])</f>
        <v>11</v>
      </c>
      <c r="E3516">
        <v>2025</v>
      </c>
      <c r="F3516" t="s">
        <v>231</v>
      </c>
      <c r="G3516" t="str">
        <f>"Q"&amp;ROUNDUP(StockData[[#This Row],[Month Number]]/3,0)</f>
        <v>Q4</v>
      </c>
      <c r="H3516" s="1" t="s">
        <v>3092</v>
      </c>
      <c r="I3516" s="1" t="s">
        <v>3093</v>
      </c>
      <c r="J3516" t="s">
        <v>30</v>
      </c>
      <c r="K3516">
        <v>403.55</v>
      </c>
      <c r="L3516">
        <v>407</v>
      </c>
      <c r="M3516">
        <v>403.25</v>
      </c>
      <c r="N3516">
        <v>403.55</v>
      </c>
      <c r="O3516">
        <v>405.6</v>
      </c>
      <c r="P3516">
        <v>405.45</v>
      </c>
      <c r="Q3516">
        <v>405.55</v>
      </c>
      <c r="R3516">
        <v>6693410</v>
      </c>
      <c r="S3516">
        <v>2714519990.3499999</v>
      </c>
      <c r="T3516">
        <v>108333</v>
      </c>
      <c r="U3516">
        <v>3948834</v>
      </c>
      <c r="V3516">
        <v>59</v>
      </c>
      <c r="W3516" s="3">
        <f>StockData[[#This Row],[CLOSE]]-StockData[[#This Row],[PREV. CLOSE]]</f>
        <v>1.8999999999999773</v>
      </c>
      <c r="X3516" s="2">
        <f>IFERROR((StockData[[#This Row],[CLOSE]]-StockData[[#This Row],[PREV. CLOSE]])/StockData[[#This Row],[PREV. CLOSE]],0)</f>
        <v>4.7082145954651898E-3</v>
      </c>
      <c r="Y3516" t="str">
        <f>IF(StockData[[#This Row],[Daily Return %]]&gt;0,"Gain",IF(StockData[[#This Row],[Daily Return %]]&lt;0,"Loss","No Change"))</f>
        <v>Gain</v>
      </c>
    </row>
    <row r="3517" spans="1:25" x14ac:dyDescent="0.3">
      <c r="A3517" s="1">
        <v>45982</v>
      </c>
      <c r="B3517" s="1" t="s">
        <v>3567</v>
      </c>
      <c r="C3517" s="1" t="s">
        <v>254</v>
      </c>
      <c r="D3517">
        <f>MONTH(StockData[[#This Row],[DATE]])</f>
        <v>11</v>
      </c>
      <c r="E3517">
        <v>2025</v>
      </c>
      <c r="F3517" t="s">
        <v>231</v>
      </c>
      <c r="G3517" t="str">
        <f>"Q"&amp;ROUNDUP(StockData[[#This Row],[Month Number]]/3,0)</f>
        <v>Q4</v>
      </c>
      <c r="H3517" s="1" t="s">
        <v>3092</v>
      </c>
      <c r="I3517" s="1" t="s">
        <v>3093</v>
      </c>
      <c r="J3517" t="s">
        <v>30</v>
      </c>
      <c r="K3517">
        <v>405</v>
      </c>
      <c r="L3517">
        <v>408.5</v>
      </c>
      <c r="M3517">
        <v>404.7</v>
      </c>
      <c r="N3517">
        <v>405.45</v>
      </c>
      <c r="O3517">
        <v>408</v>
      </c>
      <c r="P3517">
        <v>407.85</v>
      </c>
      <c r="Q3517">
        <v>407.28</v>
      </c>
      <c r="R3517">
        <v>5808131</v>
      </c>
      <c r="S3517">
        <v>2365541111.25</v>
      </c>
      <c r="T3517">
        <v>92059</v>
      </c>
      <c r="U3517">
        <v>3897974</v>
      </c>
      <c r="V3517">
        <v>67.11</v>
      </c>
      <c r="W3517" s="3">
        <f>StockData[[#This Row],[CLOSE]]-StockData[[#This Row],[PREV. CLOSE]]</f>
        <v>2.4000000000000341</v>
      </c>
      <c r="X3517" s="2">
        <f>IFERROR((StockData[[#This Row],[CLOSE]]-StockData[[#This Row],[PREV. CLOSE]])/StockData[[#This Row],[PREV. CLOSE]],0)</f>
        <v>5.9193488716242056E-3</v>
      </c>
      <c r="Y3517" t="str">
        <f>IF(StockData[[#This Row],[Daily Return %]]&gt;0,"Gain",IF(StockData[[#This Row],[Daily Return %]]&lt;0,"Loss","No Change"))</f>
        <v>Gain</v>
      </c>
    </row>
    <row r="3518" spans="1:25" x14ac:dyDescent="0.3">
      <c r="A3518" s="1">
        <v>45985</v>
      </c>
      <c r="B3518" s="1" t="s">
        <v>3568</v>
      </c>
      <c r="C3518" s="1" t="s">
        <v>254</v>
      </c>
      <c r="D3518">
        <f>MONTH(StockData[[#This Row],[DATE]])</f>
        <v>11</v>
      </c>
      <c r="E3518">
        <v>2025</v>
      </c>
      <c r="F3518" t="s">
        <v>231</v>
      </c>
      <c r="G3518" t="str">
        <f>"Q"&amp;ROUNDUP(StockData[[#This Row],[Month Number]]/3,0)</f>
        <v>Q4</v>
      </c>
      <c r="H3518" s="1" t="s">
        <v>3092</v>
      </c>
      <c r="I3518" s="1" t="s">
        <v>3093</v>
      </c>
      <c r="J3518" t="s">
        <v>30</v>
      </c>
      <c r="K3518">
        <v>408.4</v>
      </c>
      <c r="L3518">
        <v>408.8</v>
      </c>
      <c r="M3518">
        <v>402.85</v>
      </c>
      <c r="N3518">
        <v>407.85</v>
      </c>
      <c r="O3518">
        <v>404.2</v>
      </c>
      <c r="P3518">
        <v>403.55</v>
      </c>
      <c r="Q3518">
        <v>404.39</v>
      </c>
      <c r="R3518">
        <v>11037491</v>
      </c>
      <c r="S3518">
        <v>4463445092.75</v>
      </c>
      <c r="T3518">
        <v>128280</v>
      </c>
      <c r="U3518">
        <v>8719220</v>
      </c>
      <c r="V3518">
        <v>79</v>
      </c>
      <c r="W3518" s="3">
        <f>StockData[[#This Row],[CLOSE]]-StockData[[#This Row],[PREV. CLOSE]]</f>
        <v>-4.3000000000000114</v>
      </c>
      <c r="X3518" s="2">
        <f>IFERROR((StockData[[#This Row],[CLOSE]]-StockData[[#This Row],[PREV. CLOSE]])/StockData[[#This Row],[PREV. CLOSE]],0)</f>
        <v>-1.054309182297416E-2</v>
      </c>
      <c r="Y3518" t="str">
        <f>IF(StockData[[#This Row],[Daily Return %]]&gt;0,"Gain",IF(StockData[[#This Row],[Daily Return %]]&lt;0,"Loss","No Change"))</f>
        <v>Loss</v>
      </c>
    </row>
    <row r="3519" spans="1:25" x14ac:dyDescent="0.3">
      <c r="A3519" s="1">
        <v>45986</v>
      </c>
      <c r="B3519" s="1" t="s">
        <v>3569</v>
      </c>
      <c r="C3519" s="1" t="s">
        <v>254</v>
      </c>
      <c r="D3519">
        <f>MONTH(StockData[[#This Row],[DATE]])</f>
        <v>11</v>
      </c>
      <c r="E3519">
        <v>2025</v>
      </c>
      <c r="F3519" t="s">
        <v>231</v>
      </c>
      <c r="G3519" t="str">
        <f>"Q"&amp;ROUNDUP(StockData[[#This Row],[Month Number]]/3,0)</f>
        <v>Q4</v>
      </c>
      <c r="H3519" s="1" t="s">
        <v>3092</v>
      </c>
      <c r="I3519" s="1" t="s">
        <v>3093</v>
      </c>
      <c r="J3519" t="s">
        <v>30</v>
      </c>
      <c r="K3519">
        <v>403.55</v>
      </c>
      <c r="L3519">
        <v>404.5</v>
      </c>
      <c r="M3519">
        <v>400.1</v>
      </c>
      <c r="N3519">
        <v>403.55</v>
      </c>
      <c r="O3519">
        <v>400.4</v>
      </c>
      <c r="P3519">
        <v>400.8</v>
      </c>
      <c r="Q3519">
        <v>402.29</v>
      </c>
      <c r="R3519">
        <v>8199785</v>
      </c>
      <c r="S3519">
        <v>3298722901.6500001</v>
      </c>
      <c r="T3519">
        <v>114076</v>
      </c>
      <c r="U3519">
        <v>5192578</v>
      </c>
      <c r="V3519">
        <v>63.33</v>
      </c>
      <c r="W3519" s="3">
        <f>StockData[[#This Row],[CLOSE]]-StockData[[#This Row],[PREV. CLOSE]]</f>
        <v>-2.75</v>
      </c>
      <c r="X3519" s="2">
        <f>IFERROR((StockData[[#This Row],[CLOSE]]-StockData[[#This Row],[PREV. CLOSE]])/StockData[[#This Row],[PREV. CLOSE]],0)</f>
        <v>-6.8145211250154871E-3</v>
      </c>
      <c r="Y3519" t="str">
        <f>IF(StockData[[#This Row],[Daily Return %]]&gt;0,"Gain",IF(StockData[[#This Row],[Daily Return %]]&lt;0,"Loss","No Change"))</f>
        <v>Loss</v>
      </c>
    </row>
    <row r="3520" spans="1:25" x14ac:dyDescent="0.3">
      <c r="A3520" s="1">
        <v>45987</v>
      </c>
      <c r="B3520" s="1" t="s">
        <v>3570</v>
      </c>
      <c r="C3520" s="1" t="s">
        <v>254</v>
      </c>
      <c r="D3520">
        <f>MONTH(StockData[[#This Row],[DATE]])</f>
        <v>11</v>
      </c>
      <c r="E3520">
        <v>2025</v>
      </c>
      <c r="F3520" t="s">
        <v>231</v>
      </c>
      <c r="G3520" t="str">
        <f>"Q"&amp;ROUNDUP(StockData[[#This Row],[Month Number]]/3,0)</f>
        <v>Q4</v>
      </c>
      <c r="H3520" s="1" t="s">
        <v>3092</v>
      </c>
      <c r="I3520" s="1" t="s">
        <v>3093</v>
      </c>
      <c r="J3520" t="s">
        <v>30</v>
      </c>
      <c r="K3520">
        <v>401</v>
      </c>
      <c r="L3520">
        <v>403.95</v>
      </c>
      <c r="M3520">
        <v>400.95</v>
      </c>
      <c r="N3520">
        <v>400.8</v>
      </c>
      <c r="O3520">
        <v>402.55</v>
      </c>
      <c r="P3520">
        <v>402.3</v>
      </c>
      <c r="Q3520">
        <v>402.6</v>
      </c>
      <c r="R3520">
        <v>11443953</v>
      </c>
      <c r="S3520">
        <v>4607286432.3999996</v>
      </c>
      <c r="T3520">
        <v>107847</v>
      </c>
      <c r="U3520">
        <v>7833650</v>
      </c>
      <c r="V3520">
        <v>68.45</v>
      </c>
      <c r="W3520" s="3">
        <f>StockData[[#This Row],[CLOSE]]-StockData[[#This Row],[PREV. CLOSE]]</f>
        <v>1.5</v>
      </c>
      <c r="X3520" s="2">
        <f>IFERROR((StockData[[#This Row],[CLOSE]]-StockData[[#This Row],[PREV. CLOSE]])/StockData[[#This Row],[PREV. CLOSE]],0)</f>
        <v>3.7425149700598802E-3</v>
      </c>
      <c r="Y3520" t="str">
        <f>IF(StockData[[#This Row],[Daily Return %]]&gt;0,"Gain",IF(StockData[[#This Row],[Daily Return %]]&lt;0,"Loss","No Change"))</f>
        <v>Gain</v>
      </c>
    </row>
    <row r="3521" spans="1:25" x14ac:dyDescent="0.3">
      <c r="A3521" s="1">
        <v>45988</v>
      </c>
      <c r="B3521" s="1" t="s">
        <v>3571</v>
      </c>
      <c r="C3521" s="1" t="s">
        <v>254</v>
      </c>
      <c r="D3521">
        <f>MONTH(StockData[[#This Row],[DATE]])</f>
        <v>11</v>
      </c>
      <c r="E3521">
        <v>2025</v>
      </c>
      <c r="F3521" t="s">
        <v>231</v>
      </c>
      <c r="G3521" t="str">
        <f>"Q"&amp;ROUNDUP(StockData[[#This Row],[Month Number]]/3,0)</f>
        <v>Q4</v>
      </c>
      <c r="H3521" s="1" t="s">
        <v>3092</v>
      </c>
      <c r="I3521" s="1" t="s">
        <v>3093</v>
      </c>
      <c r="J3521" t="s">
        <v>30</v>
      </c>
      <c r="K3521">
        <v>403.5</v>
      </c>
      <c r="L3521">
        <v>405.95</v>
      </c>
      <c r="M3521">
        <v>402.1</v>
      </c>
      <c r="N3521">
        <v>402.3</v>
      </c>
      <c r="O3521">
        <v>405</v>
      </c>
      <c r="P3521">
        <v>404.3</v>
      </c>
      <c r="Q3521">
        <v>403.22</v>
      </c>
      <c r="R3521">
        <v>8679529</v>
      </c>
      <c r="S3521">
        <v>3499792465.4000001</v>
      </c>
      <c r="T3521">
        <v>105551</v>
      </c>
      <c r="U3521">
        <v>5374198</v>
      </c>
      <c r="V3521">
        <v>61.92</v>
      </c>
      <c r="W3521" s="3">
        <f>StockData[[#This Row],[CLOSE]]-StockData[[#This Row],[PREV. CLOSE]]</f>
        <v>2</v>
      </c>
      <c r="X3521" s="2">
        <f>IFERROR((StockData[[#This Row],[CLOSE]]-StockData[[#This Row],[PREV. CLOSE]])/StockData[[#This Row],[PREV. CLOSE]],0)</f>
        <v>4.9714143673875218E-3</v>
      </c>
      <c r="Y3521" t="str">
        <f>IF(StockData[[#This Row],[Daily Return %]]&gt;0,"Gain",IF(StockData[[#This Row],[Daily Return %]]&lt;0,"Loss","No Change"))</f>
        <v>Gain</v>
      </c>
    </row>
    <row r="3522" spans="1:25" x14ac:dyDescent="0.3">
      <c r="A3522" s="1">
        <v>45989</v>
      </c>
      <c r="B3522" s="1" t="s">
        <v>3572</v>
      </c>
      <c r="C3522" s="1" t="s">
        <v>254</v>
      </c>
      <c r="D3522">
        <f>MONTH(StockData[[#This Row],[DATE]])</f>
        <v>11</v>
      </c>
      <c r="E3522">
        <v>2025</v>
      </c>
      <c r="F3522" t="s">
        <v>231</v>
      </c>
      <c r="G3522" t="str">
        <f>"Q"&amp;ROUNDUP(StockData[[#This Row],[Month Number]]/3,0)</f>
        <v>Q4</v>
      </c>
      <c r="H3522" s="1" t="s">
        <v>3092</v>
      </c>
      <c r="I3522" s="1" t="s">
        <v>3093</v>
      </c>
      <c r="J3522" t="s">
        <v>30</v>
      </c>
      <c r="K3522">
        <v>404.3</v>
      </c>
      <c r="L3522">
        <v>405</v>
      </c>
      <c r="M3522">
        <v>402.5</v>
      </c>
      <c r="N3522">
        <v>404.3</v>
      </c>
      <c r="O3522">
        <v>404.3</v>
      </c>
      <c r="P3522">
        <v>404.25</v>
      </c>
      <c r="Q3522">
        <v>403.67</v>
      </c>
      <c r="R3522">
        <v>6883500</v>
      </c>
      <c r="S3522">
        <v>2778654678.4000001</v>
      </c>
      <c r="T3522">
        <v>104754</v>
      </c>
      <c r="U3522">
        <v>4628335</v>
      </c>
      <c r="V3522">
        <v>67.239999999999995</v>
      </c>
      <c r="W3522" s="3">
        <f>StockData[[#This Row],[CLOSE]]-StockData[[#This Row],[PREV. CLOSE]]</f>
        <v>-5.0000000000011369E-2</v>
      </c>
      <c r="X3522" s="2">
        <f>IFERROR((StockData[[#This Row],[CLOSE]]-StockData[[#This Row],[PREV. CLOSE]])/StockData[[#This Row],[PREV. CLOSE]],0)</f>
        <v>-1.2367054167700066E-4</v>
      </c>
      <c r="Y3522" t="str">
        <f>IF(StockData[[#This Row],[Daily Return %]]&gt;0,"Gain",IF(StockData[[#This Row],[Daily Return %]]&lt;0,"Loss","No Change"))</f>
        <v>Loss</v>
      </c>
    </row>
    <row r="3523" spans="1:25" x14ac:dyDescent="0.3">
      <c r="A3523" s="1">
        <v>45992</v>
      </c>
      <c r="B3523" s="1" t="s">
        <v>3573</v>
      </c>
      <c r="C3523" s="1" t="s">
        <v>274</v>
      </c>
      <c r="D3523">
        <f>MONTH(StockData[[#This Row],[DATE]])</f>
        <v>12</v>
      </c>
      <c r="E3523">
        <v>2025</v>
      </c>
      <c r="F3523" t="s">
        <v>231</v>
      </c>
      <c r="G3523" t="str">
        <f>"Q"&amp;ROUNDUP(StockData[[#This Row],[Month Number]]/3,0)</f>
        <v>Q4</v>
      </c>
      <c r="H3523" s="1" t="s">
        <v>3092</v>
      </c>
      <c r="I3523" s="1" t="s">
        <v>3093</v>
      </c>
      <c r="J3523" t="s">
        <v>30</v>
      </c>
      <c r="K3523">
        <v>402.8</v>
      </c>
      <c r="L3523">
        <v>405.5</v>
      </c>
      <c r="M3523">
        <v>398.2</v>
      </c>
      <c r="N3523">
        <v>404.25</v>
      </c>
      <c r="O3523">
        <v>404.05</v>
      </c>
      <c r="P3523">
        <v>404.25</v>
      </c>
      <c r="Q3523">
        <v>402.48</v>
      </c>
      <c r="R3523">
        <v>13442658</v>
      </c>
      <c r="S3523">
        <v>5410424427.8999996</v>
      </c>
      <c r="T3523">
        <v>204438</v>
      </c>
      <c r="U3523">
        <v>7121279</v>
      </c>
      <c r="V3523">
        <v>52.98</v>
      </c>
      <c r="W3523" s="3">
        <f>StockData[[#This Row],[CLOSE]]-StockData[[#This Row],[PREV. CLOSE]]</f>
        <v>0</v>
      </c>
      <c r="X3523" s="2">
        <f>IFERROR((StockData[[#This Row],[CLOSE]]-StockData[[#This Row],[PREV. CLOSE]])/StockData[[#This Row],[PREV. CLOSE]],0)</f>
        <v>0</v>
      </c>
      <c r="Y3523" t="str">
        <f>IF(StockData[[#This Row],[Daily Return %]]&gt;0,"Gain",IF(StockData[[#This Row],[Daily Return %]]&lt;0,"Loss","No Change"))</f>
        <v>No Change</v>
      </c>
    </row>
    <row r="3524" spans="1:25" x14ac:dyDescent="0.3">
      <c r="A3524" s="1">
        <v>45993</v>
      </c>
      <c r="B3524" s="1" t="s">
        <v>3574</v>
      </c>
      <c r="C3524" s="1" t="s">
        <v>274</v>
      </c>
      <c r="D3524">
        <f>MONTH(StockData[[#This Row],[DATE]])</f>
        <v>12</v>
      </c>
      <c r="E3524">
        <v>2025</v>
      </c>
      <c r="F3524" t="s">
        <v>231</v>
      </c>
      <c r="G3524" t="str">
        <f>"Q"&amp;ROUNDUP(StockData[[#This Row],[Month Number]]/3,0)</f>
        <v>Q4</v>
      </c>
      <c r="H3524" s="1" t="s">
        <v>3092</v>
      </c>
      <c r="I3524" s="1" t="s">
        <v>3093</v>
      </c>
      <c r="J3524" t="s">
        <v>30</v>
      </c>
      <c r="K3524">
        <v>404.25</v>
      </c>
      <c r="L3524">
        <v>405.5</v>
      </c>
      <c r="M3524">
        <v>400.5</v>
      </c>
      <c r="N3524">
        <v>404.25</v>
      </c>
      <c r="O3524">
        <v>401.7</v>
      </c>
      <c r="P3524">
        <v>400.95</v>
      </c>
      <c r="Q3524">
        <v>401.68</v>
      </c>
      <c r="R3524">
        <v>8093808</v>
      </c>
      <c r="S3524">
        <v>3251135210.4499998</v>
      </c>
      <c r="T3524">
        <v>112342</v>
      </c>
      <c r="U3524">
        <v>4660483</v>
      </c>
      <c r="V3524">
        <v>57.58</v>
      </c>
      <c r="W3524" s="3">
        <f>StockData[[#This Row],[CLOSE]]-StockData[[#This Row],[PREV. CLOSE]]</f>
        <v>-3.3000000000000114</v>
      </c>
      <c r="X3524" s="2">
        <f>IFERROR((StockData[[#This Row],[CLOSE]]-StockData[[#This Row],[PREV. CLOSE]])/StockData[[#This Row],[PREV. CLOSE]],0)</f>
        <v>-8.1632653061224775E-3</v>
      </c>
      <c r="Y3524" t="str">
        <f>IF(StockData[[#This Row],[Daily Return %]]&gt;0,"Gain",IF(StockData[[#This Row],[Daily Return %]]&lt;0,"Loss","No Change"))</f>
        <v>Loss</v>
      </c>
    </row>
    <row r="3525" spans="1:25" x14ac:dyDescent="0.3">
      <c r="A3525" s="1">
        <v>45994</v>
      </c>
      <c r="B3525" s="1" t="s">
        <v>3575</v>
      </c>
      <c r="C3525" s="1" t="s">
        <v>274</v>
      </c>
      <c r="D3525">
        <f>MONTH(StockData[[#This Row],[DATE]])</f>
        <v>12</v>
      </c>
      <c r="E3525">
        <v>2025</v>
      </c>
      <c r="F3525" t="s">
        <v>231</v>
      </c>
      <c r="G3525" t="str">
        <f>"Q"&amp;ROUNDUP(StockData[[#This Row],[Month Number]]/3,0)</f>
        <v>Q4</v>
      </c>
      <c r="H3525" s="1" t="s">
        <v>3092</v>
      </c>
      <c r="I3525" s="1" t="s">
        <v>3093</v>
      </c>
      <c r="J3525" t="s">
        <v>30</v>
      </c>
      <c r="K3525">
        <v>401.7</v>
      </c>
      <c r="L3525">
        <v>402.2</v>
      </c>
      <c r="M3525">
        <v>398.85</v>
      </c>
      <c r="N3525">
        <v>400.95</v>
      </c>
      <c r="O3525">
        <v>400.7</v>
      </c>
      <c r="P3525">
        <v>400.5</v>
      </c>
      <c r="Q3525">
        <v>400.33</v>
      </c>
      <c r="R3525">
        <v>10772192</v>
      </c>
      <c r="S3525">
        <v>4312388380.25</v>
      </c>
      <c r="T3525">
        <v>145572</v>
      </c>
      <c r="U3525">
        <v>7422026</v>
      </c>
      <c r="V3525">
        <v>68.900000000000006</v>
      </c>
      <c r="W3525" s="3">
        <f>StockData[[#This Row],[CLOSE]]-StockData[[#This Row],[PREV. CLOSE]]</f>
        <v>-0.44999999999998863</v>
      </c>
      <c r="X3525" s="2">
        <f>IFERROR((StockData[[#This Row],[CLOSE]]-StockData[[#This Row],[PREV. CLOSE]])/StockData[[#This Row],[PREV. CLOSE]],0)</f>
        <v>-1.1223344556677607E-3</v>
      </c>
      <c r="Y3525" t="str">
        <f>IF(StockData[[#This Row],[Daily Return %]]&gt;0,"Gain",IF(StockData[[#This Row],[Daily Return %]]&lt;0,"Loss","No Change"))</f>
        <v>Loss</v>
      </c>
    </row>
    <row r="3526" spans="1:25" x14ac:dyDescent="0.3">
      <c r="A3526" s="1">
        <v>45995</v>
      </c>
      <c r="B3526" s="1" t="s">
        <v>3576</v>
      </c>
      <c r="C3526" s="1" t="s">
        <v>274</v>
      </c>
      <c r="D3526">
        <f>MONTH(StockData[[#This Row],[DATE]])</f>
        <v>12</v>
      </c>
      <c r="E3526">
        <v>2025</v>
      </c>
      <c r="F3526" t="s">
        <v>231</v>
      </c>
      <c r="G3526" t="str">
        <f>"Q"&amp;ROUNDUP(StockData[[#This Row],[Month Number]]/3,0)</f>
        <v>Q4</v>
      </c>
      <c r="H3526" s="1" t="s">
        <v>3092</v>
      </c>
      <c r="I3526" s="1" t="s">
        <v>3093</v>
      </c>
      <c r="J3526" t="s">
        <v>30</v>
      </c>
      <c r="K3526">
        <v>400.1</v>
      </c>
      <c r="L3526">
        <v>403.55</v>
      </c>
      <c r="M3526">
        <v>399.05</v>
      </c>
      <c r="N3526">
        <v>400.5</v>
      </c>
      <c r="O3526">
        <v>403.25</v>
      </c>
      <c r="P3526">
        <v>403.05</v>
      </c>
      <c r="Q3526">
        <v>402.09</v>
      </c>
      <c r="R3526">
        <v>8057989</v>
      </c>
      <c r="S3526">
        <v>3240008562.1500001</v>
      </c>
      <c r="T3526">
        <v>100529</v>
      </c>
      <c r="U3526">
        <v>4940817</v>
      </c>
      <c r="V3526">
        <v>61.32</v>
      </c>
      <c r="W3526" s="3">
        <f>StockData[[#This Row],[CLOSE]]-StockData[[#This Row],[PREV. CLOSE]]</f>
        <v>2.5500000000000114</v>
      </c>
      <c r="X3526" s="2">
        <f>IFERROR((StockData[[#This Row],[CLOSE]]-StockData[[#This Row],[PREV. CLOSE]])/StockData[[#This Row],[PREV. CLOSE]],0)</f>
        <v>6.367041198501901E-3</v>
      </c>
      <c r="Y3526" t="str">
        <f>IF(StockData[[#This Row],[Daily Return %]]&gt;0,"Gain",IF(StockData[[#This Row],[Daily Return %]]&lt;0,"Loss","No Change"))</f>
        <v>Gain</v>
      </c>
    </row>
    <row r="3527" spans="1:25" x14ac:dyDescent="0.3">
      <c r="A3527" s="1">
        <v>45996</v>
      </c>
      <c r="B3527" s="1" t="s">
        <v>3577</v>
      </c>
      <c r="C3527" s="1" t="s">
        <v>274</v>
      </c>
      <c r="D3527">
        <f>MONTH(StockData[[#This Row],[DATE]])</f>
        <v>12</v>
      </c>
      <c r="E3527">
        <v>2025</v>
      </c>
      <c r="F3527" t="s">
        <v>231</v>
      </c>
      <c r="G3527" t="str">
        <f>"Q"&amp;ROUNDUP(StockData[[#This Row],[Month Number]]/3,0)</f>
        <v>Q4</v>
      </c>
      <c r="H3527" s="1" t="s">
        <v>3092</v>
      </c>
      <c r="I3527" s="1" t="s">
        <v>3093</v>
      </c>
      <c r="J3527" t="s">
        <v>30</v>
      </c>
      <c r="K3527">
        <v>403.05</v>
      </c>
      <c r="L3527">
        <v>405.35</v>
      </c>
      <c r="M3527">
        <v>402</v>
      </c>
      <c r="N3527">
        <v>403.05</v>
      </c>
      <c r="O3527">
        <v>404.6</v>
      </c>
      <c r="P3527">
        <v>404.95</v>
      </c>
      <c r="Q3527">
        <v>404.12</v>
      </c>
      <c r="R3527">
        <v>4419747</v>
      </c>
      <c r="S3527">
        <v>1786097800.3499999</v>
      </c>
      <c r="T3527">
        <v>73360</v>
      </c>
      <c r="U3527">
        <v>2798339</v>
      </c>
      <c r="V3527">
        <v>63.31</v>
      </c>
      <c r="W3527" s="3">
        <f>StockData[[#This Row],[CLOSE]]-StockData[[#This Row],[PREV. CLOSE]]</f>
        <v>1.8999999999999773</v>
      </c>
      <c r="X3527" s="2">
        <f>IFERROR((StockData[[#This Row],[CLOSE]]-StockData[[#This Row],[PREV. CLOSE]])/StockData[[#This Row],[PREV. CLOSE]],0)</f>
        <v>4.7140553281230053E-3</v>
      </c>
      <c r="Y3527" t="str">
        <f>IF(StockData[[#This Row],[Daily Return %]]&gt;0,"Gain",IF(StockData[[#This Row],[Daily Return %]]&lt;0,"Loss","No Change"))</f>
        <v>Gain</v>
      </c>
    </row>
    <row r="3528" spans="1:25" x14ac:dyDescent="0.3">
      <c r="A3528" s="1">
        <v>45999</v>
      </c>
      <c r="B3528" s="1" t="s">
        <v>3578</v>
      </c>
      <c r="C3528" s="1" t="s">
        <v>274</v>
      </c>
      <c r="D3528">
        <f>MONTH(StockData[[#This Row],[DATE]])</f>
        <v>12</v>
      </c>
      <c r="E3528">
        <v>2025</v>
      </c>
      <c r="F3528" t="s">
        <v>231</v>
      </c>
      <c r="G3528" t="str">
        <f>"Q"&amp;ROUNDUP(StockData[[#This Row],[Month Number]]/3,0)</f>
        <v>Q4</v>
      </c>
      <c r="H3528" s="1" t="s">
        <v>3092</v>
      </c>
      <c r="I3528" s="1" t="s">
        <v>3093</v>
      </c>
      <c r="J3528" t="s">
        <v>30</v>
      </c>
      <c r="K3528">
        <v>404.95</v>
      </c>
      <c r="L3528">
        <v>405.25</v>
      </c>
      <c r="M3528">
        <v>400.55</v>
      </c>
      <c r="N3528">
        <v>404.95</v>
      </c>
      <c r="O3528">
        <v>402</v>
      </c>
      <c r="P3528">
        <v>402.3</v>
      </c>
      <c r="Q3528">
        <v>402.89</v>
      </c>
      <c r="R3528">
        <v>6056866</v>
      </c>
      <c r="S3528">
        <v>2440276710.1500001</v>
      </c>
      <c r="T3528">
        <v>101139</v>
      </c>
      <c r="U3528">
        <v>3481554</v>
      </c>
      <c r="V3528">
        <v>57.48</v>
      </c>
      <c r="W3528" s="3">
        <f>StockData[[#This Row],[CLOSE]]-StockData[[#This Row],[PREV. CLOSE]]</f>
        <v>-2.6499999999999773</v>
      </c>
      <c r="X3528" s="2">
        <f>IFERROR((StockData[[#This Row],[CLOSE]]-StockData[[#This Row],[PREV. CLOSE]])/StockData[[#This Row],[PREV. CLOSE]],0)</f>
        <v>-6.54401777997278E-3</v>
      </c>
      <c r="Y3528" t="str">
        <f>IF(StockData[[#This Row],[Daily Return %]]&gt;0,"Gain",IF(StockData[[#This Row],[Daily Return %]]&lt;0,"Loss","No Change"))</f>
        <v>Loss</v>
      </c>
    </row>
    <row r="3529" spans="1:25" x14ac:dyDescent="0.3">
      <c r="A3529" s="1">
        <v>46000</v>
      </c>
      <c r="B3529" s="1" t="s">
        <v>3579</v>
      </c>
      <c r="C3529" s="1" t="s">
        <v>274</v>
      </c>
      <c r="D3529">
        <f>MONTH(StockData[[#This Row],[DATE]])</f>
        <v>12</v>
      </c>
      <c r="E3529">
        <v>2025</v>
      </c>
      <c r="F3529" t="s">
        <v>231</v>
      </c>
      <c r="G3529" t="str">
        <f>"Q"&amp;ROUNDUP(StockData[[#This Row],[Month Number]]/3,0)</f>
        <v>Q4</v>
      </c>
      <c r="H3529" s="1" t="s">
        <v>3092</v>
      </c>
      <c r="I3529" s="1" t="s">
        <v>3093</v>
      </c>
      <c r="J3529" t="s">
        <v>30</v>
      </c>
      <c r="K3529">
        <v>402</v>
      </c>
      <c r="L3529">
        <v>404.5</v>
      </c>
      <c r="M3529">
        <v>400</v>
      </c>
      <c r="N3529">
        <v>402.3</v>
      </c>
      <c r="O3529">
        <v>401.25</v>
      </c>
      <c r="P3529">
        <v>401.05</v>
      </c>
      <c r="Q3529">
        <v>402.28</v>
      </c>
      <c r="R3529">
        <v>9426717</v>
      </c>
      <c r="S3529">
        <v>3792190139.0500002</v>
      </c>
      <c r="T3529">
        <v>119643</v>
      </c>
      <c r="U3529">
        <v>5447982</v>
      </c>
      <c r="V3529">
        <v>57.79</v>
      </c>
      <c r="W3529" s="3">
        <f>StockData[[#This Row],[CLOSE]]-StockData[[#This Row],[PREV. CLOSE]]</f>
        <v>-1.25</v>
      </c>
      <c r="X3529" s="2">
        <f>IFERROR((StockData[[#This Row],[CLOSE]]-StockData[[#This Row],[PREV. CLOSE]])/StockData[[#This Row],[PREV. CLOSE]],0)</f>
        <v>-3.1071339796172009E-3</v>
      </c>
      <c r="Y3529" t="str">
        <f>IF(StockData[[#This Row],[Daily Return %]]&gt;0,"Gain",IF(StockData[[#This Row],[Daily Return %]]&lt;0,"Loss","No Change"))</f>
        <v>Loss</v>
      </c>
    </row>
    <row r="3530" spans="1:25" x14ac:dyDescent="0.3">
      <c r="A3530" s="1">
        <v>46001</v>
      </c>
      <c r="B3530" s="1" t="s">
        <v>3580</v>
      </c>
      <c r="C3530" s="1" t="s">
        <v>274</v>
      </c>
      <c r="D3530">
        <f>MONTH(StockData[[#This Row],[DATE]])</f>
        <v>12</v>
      </c>
      <c r="E3530">
        <v>2025</v>
      </c>
      <c r="F3530" t="s">
        <v>231</v>
      </c>
      <c r="G3530" t="str">
        <f>"Q"&amp;ROUNDUP(StockData[[#This Row],[Month Number]]/3,0)</f>
        <v>Q4</v>
      </c>
      <c r="H3530" s="1" t="s">
        <v>3092</v>
      </c>
      <c r="I3530" s="1" t="s">
        <v>3093</v>
      </c>
      <c r="J3530" t="s">
        <v>30</v>
      </c>
      <c r="K3530">
        <v>401.1</v>
      </c>
      <c r="L3530">
        <v>404.4</v>
      </c>
      <c r="M3530">
        <v>401</v>
      </c>
      <c r="N3530">
        <v>401.05</v>
      </c>
      <c r="O3530">
        <v>403.05</v>
      </c>
      <c r="P3530">
        <v>403.15</v>
      </c>
      <c r="Q3530">
        <v>403.31</v>
      </c>
      <c r="R3530">
        <v>6969146</v>
      </c>
      <c r="S3530">
        <v>2810730997.4499998</v>
      </c>
      <c r="T3530">
        <v>106280</v>
      </c>
      <c r="U3530">
        <v>4636497</v>
      </c>
      <c r="V3530">
        <v>66.53</v>
      </c>
      <c r="W3530" s="3">
        <f>StockData[[#This Row],[CLOSE]]-StockData[[#This Row],[PREV. CLOSE]]</f>
        <v>2.0999999999999659</v>
      </c>
      <c r="X3530" s="2">
        <f>IFERROR((StockData[[#This Row],[CLOSE]]-StockData[[#This Row],[PREV. CLOSE]])/StockData[[#This Row],[PREV. CLOSE]],0)</f>
        <v>5.23625483106836E-3</v>
      </c>
      <c r="Y3530" t="str">
        <f>IF(StockData[[#This Row],[Daily Return %]]&gt;0,"Gain",IF(StockData[[#This Row],[Daily Return %]]&lt;0,"Loss","No Change"))</f>
        <v>Gain</v>
      </c>
    </row>
    <row r="3531" spans="1:25" x14ac:dyDescent="0.3">
      <c r="A3531" s="1">
        <v>46002</v>
      </c>
      <c r="B3531" s="1" t="s">
        <v>3581</v>
      </c>
      <c r="C3531" s="1" t="s">
        <v>274</v>
      </c>
      <c r="D3531">
        <f>MONTH(StockData[[#This Row],[DATE]])</f>
        <v>12</v>
      </c>
      <c r="E3531">
        <v>2025</v>
      </c>
      <c r="F3531" t="s">
        <v>231</v>
      </c>
      <c r="G3531" t="str">
        <f>"Q"&amp;ROUNDUP(StockData[[#This Row],[Month Number]]/3,0)</f>
        <v>Q4</v>
      </c>
      <c r="H3531" s="1" t="s">
        <v>3092</v>
      </c>
      <c r="I3531" s="1" t="s">
        <v>3093</v>
      </c>
      <c r="J3531" t="s">
        <v>30</v>
      </c>
      <c r="K3531">
        <v>403.15</v>
      </c>
      <c r="L3531">
        <v>404</v>
      </c>
      <c r="M3531">
        <v>401.1</v>
      </c>
      <c r="N3531">
        <v>403.15</v>
      </c>
      <c r="O3531">
        <v>403</v>
      </c>
      <c r="P3531">
        <v>402.9</v>
      </c>
      <c r="Q3531">
        <v>402.4</v>
      </c>
      <c r="R3531">
        <v>6980147</v>
      </c>
      <c r="S3531">
        <v>2808821372.0500002</v>
      </c>
      <c r="T3531">
        <v>99653</v>
      </c>
      <c r="U3531">
        <v>4124620</v>
      </c>
      <c r="V3531">
        <v>59.09</v>
      </c>
      <c r="W3531" s="3">
        <f>StockData[[#This Row],[CLOSE]]-StockData[[#This Row],[PREV. CLOSE]]</f>
        <v>-0.25</v>
      </c>
      <c r="X3531" s="2">
        <f>IFERROR((StockData[[#This Row],[CLOSE]]-StockData[[#This Row],[PREV. CLOSE]])/StockData[[#This Row],[PREV. CLOSE]],0)</f>
        <v>-6.2011658191740053E-4</v>
      </c>
      <c r="Y3531" t="str">
        <f>IF(StockData[[#This Row],[Daily Return %]]&gt;0,"Gain",IF(StockData[[#This Row],[Daily Return %]]&lt;0,"Loss","No Change"))</f>
        <v>Loss</v>
      </c>
    </row>
    <row r="3532" spans="1:25" x14ac:dyDescent="0.3">
      <c r="A3532" s="1">
        <v>46003</v>
      </c>
      <c r="B3532" s="1" t="s">
        <v>3582</v>
      </c>
      <c r="C3532" s="1" t="s">
        <v>274</v>
      </c>
      <c r="D3532">
        <f>MONTH(StockData[[#This Row],[DATE]])</f>
        <v>12</v>
      </c>
      <c r="E3532">
        <v>2025</v>
      </c>
      <c r="F3532" t="s">
        <v>231</v>
      </c>
      <c r="G3532" t="str">
        <f>"Q"&amp;ROUNDUP(StockData[[#This Row],[Month Number]]/3,0)</f>
        <v>Q4</v>
      </c>
      <c r="H3532" s="1" t="s">
        <v>3092</v>
      </c>
      <c r="I3532" s="1" t="s">
        <v>3093</v>
      </c>
      <c r="J3532" t="s">
        <v>30</v>
      </c>
      <c r="K3532">
        <v>402.9</v>
      </c>
      <c r="L3532">
        <v>404</v>
      </c>
      <c r="M3532">
        <v>399.85</v>
      </c>
      <c r="N3532">
        <v>402.9</v>
      </c>
      <c r="O3532">
        <v>400.7</v>
      </c>
      <c r="P3532">
        <v>400.1</v>
      </c>
      <c r="Q3532">
        <v>400.55</v>
      </c>
      <c r="R3532">
        <v>12407516</v>
      </c>
      <c r="S3532">
        <v>4969785471.8500004</v>
      </c>
      <c r="T3532">
        <v>115410</v>
      </c>
      <c r="U3532">
        <v>9825962</v>
      </c>
      <c r="V3532">
        <v>79.19</v>
      </c>
      <c r="W3532" s="3">
        <f>StockData[[#This Row],[CLOSE]]-StockData[[#This Row],[PREV. CLOSE]]</f>
        <v>-2.7999999999999545</v>
      </c>
      <c r="X3532" s="2">
        <f>IFERROR((StockData[[#This Row],[CLOSE]]-StockData[[#This Row],[PREV. CLOSE]])/StockData[[#This Row],[PREV. CLOSE]],0)</f>
        <v>-6.9496152891535233E-3</v>
      </c>
      <c r="Y3532" t="str">
        <f>IF(StockData[[#This Row],[Daily Return %]]&gt;0,"Gain",IF(StockData[[#This Row],[Daily Return %]]&lt;0,"Loss","No Change"))</f>
        <v>Loss</v>
      </c>
    </row>
    <row r="3533" spans="1:25" x14ac:dyDescent="0.3">
      <c r="A3533" s="1">
        <v>46006</v>
      </c>
      <c r="B3533" s="1" t="s">
        <v>3583</v>
      </c>
      <c r="C3533" s="1" t="s">
        <v>274</v>
      </c>
      <c r="D3533">
        <f>MONTH(StockData[[#This Row],[DATE]])</f>
        <v>12</v>
      </c>
      <c r="E3533">
        <v>2025</v>
      </c>
      <c r="F3533" t="s">
        <v>231</v>
      </c>
      <c r="G3533" t="str">
        <f>"Q"&amp;ROUNDUP(StockData[[#This Row],[Month Number]]/3,0)</f>
        <v>Q4</v>
      </c>
      <c r="H3533" s="1" t="s">
        <v>3092</v>
      </c>
      <c r="I3533" s="1" t="s">
        <v>3093</v>
      </c>
      <c r="J3533" t="s">
        <v>30</v>
      </c>
      <c r="K3533">
        <v>400.1</v>
      </c>
      <c r="L3533">
        <v>403.35</v>
      </c>
      <c r="M3533">
        <v>399.5</v>
      </c>
      <c r="N3533">
        <v>400.1</v>
      </c>
      <c r="O3533">
        <v>402</v>
      </c>
      <c r="P3533">
        <v>402.3</v>
      </c>
      <c r="Q3533">
        <v>401.8</v>
      </c>
      <c r="R3533">
        <v>7756564</v>
      </c>
      <c r="S3533">
        <v>3116564595.5500002</v>
      </c>
      <c r="T3533">
        <v>96420</v>
      </c>
      <c r="U3533">
        <v>4828405</v>
      </c>
      <c r="V3533">
        <v>62.25</v>
      </c>
      <c r="W3533" s="3">
        <f>StockData[[#This Row],[CLOSE]]-StockData[[#This Row],[PREV. CLOSE]]</f>
        <v>2.1999999999999886</v>
      </c>
      <c r="X3533" s="2">
        <f>IFERROR((StockData[[#This Row],[CLOSE]]-StockData[[#This Row],[PREV. CLOSE]])/StockData[[#This Row],[PREV. CLOSE]],0)</f>
        <v>5.4986253436640556E-3</v>
      </c>
      <c r="Y3533" t="str">
        <f>IF(StockData[[#This Row],[Daily Return %]]&gt;0,"Gain",IF(StockData[[#This Row],[Daily Return %]]&lt;0,"Loss","No Change"))</f>
        <v>Gain</v>
      </c>
    </row>
    <row r="3534" spans="1:25" x14ac:dyDescent="0.3">
      <c r="A3534" s="1">
        <v>46007</v>
      </c>
      <c r="B3534" s="1" t="s">
        <v>3584</v>
      </c>
      <c r="C3534" s="1" t="s">
        <v>274</v>
      </c>
      <c r="D3534">
        <f>MONTH(StockData[[#This Row],[DATE]])</f>
        <v>12</v>
      </c>
      <c r="E3534">
        <v>2025</v>
      </c>
      <c r="F3534" t="s">
        <v>231</v>
      </c>
      <c r="G3534" t="str">
        <f>"Q"&amp;ROUNDUP(StockData[[#This Row],[Month Number]]/3,0)</f>
        <v>Q4</v>
      </c>
      <c r="H3534" s="1" t="s">
        <v>3092</v>
      </c>
      <c r="I3534" s="1" t="s">
        <v>3093</v>
      </c>
      <c r="J3534" t="s">
        <v>30</v>
      </c>
      <c r="K3534">
        <v>401.4</v>
      </c>
      <c r="L3534">
        <v>405.75</v>
      </c>
      <c r="M3534">
        <v>401.05</v>
      </c>
      <c r="N3534">
        <v>402.3</v>
      </c>
      <c r="O3534">
        <v>402</v>
      </c>
      <c r="P3534">
        <v>401.7</v>
      </c>
      <c r="Q3534">
        <v>403.11</v>
      </c>
      <c r="R3534">
        <v>12347384</v>
      </c>
      <c r="S3534">
        <v>4977388189.8000002</v>
      </c>
      <c r="T3534">
        <v>120140</v>
      </c>
      <c r="U3534">
        <v>7579095</v>
      </c>
      <c r="V3534">
        <v>61.38</v>
      </c>
      <c r="W3534" s="3">
        <f>StockData[[#This Row],[CLOSE]]-StockData[[#This Row],[PREV. CLOSE]]</f>
        <v>-0.60000000000002274</v>
      </c>
      <c r="X3534" s="2">
        <f>IFERROR((StockData[[#This Row],[CLOSE]]-StockData[[#This Row],[PREV. CLOSE]])/StockData[[#This Row],[PREV. CLOSE]],0)</f>
        <v>-1.491424310216313E-3</v>
      </c>
      <c r="Y3534" t="str">
        <f>IF(StockData[[#This Row],[Daily Return %]]&gt;0,"Gain",IF(StockData[[#This Row],[Daily Return %]]&lt;0,"Loss","No Change"))</f>
        <v>Loss</v>
      </c>
    </row>
    <row r="3535" spans="1:25" x14ac:dyDescent="0.3">
      <c r="A3535" s="1">
        <v>46008</v>
      </c>
      <c r="B3535" s="1" t="s">
        <v>3585</v>
      </c>
      <c r="C3535" s="1" t="s">
        <v>274</v>
      </c>
      <c r="D3535">
        <f>MONTH(StockData[[#This Row],[DATE]])</f>
        <v>12</v>
      </c>
      <c r="E3535">
        <v>2025</v>
      </c>
      <c r="F3535" t="s">
        <v>231</v>
      </c>
      <c r="G3535" t="str">
        <f>"Q"&amp;ROUNDUP(StockData[[#This Row],[Month Number]]/3,0)</f>
        <v>Q4</v>
      </c>
      <c r="H3535" s="1" t="s">
        <v>3092</v>
      </c>
      <c r="I3535" s="1" t="s">
        <v>3093</v>
      </c>
      <c r="J3535" t="s">
        <v>30</v>
      </c>
      <c r="K3535">
        <v>401</v>
      </c>
      <c r="L3535">
        <v>403.1</v>
      </c>
      <c r="M3535">
        <v>399.1</v>
      </c>
      <c r="N3535">
        <v>401.7</v>
      </c>
      <c r="O3535">
        <v>400.25</v>
      </c>
      <c r="P3535">
        <v>399.8</v>
      </c>
      <c r="Q3535">
        <v>400.53</v>
      </c>
      <c r="R3535">
        <v>8087490</v>
      </c>
      <c r="S3535">
        <v>3239301844.8000002</v>
      </c>
      <c r="T3535">
        <v>117330</v>
      </c>
      <c r="U3535">
        <v>5674568</v>
      </c>
      <c r="V3535">
        <v>70.16</v>
      </c>
      <c r="W3535" s="3">
        <f>StockData[[#This Row],[CLOSE]]-StockData[[#This Row],[PREV. CLOSE]]</f>
        <v>-1.8999999999999773</v>
      </c>
      <c r="X3535" s="2">
        <f>IFERROR((StockData[[#This Row],[CLOSE]]-StockData[[#This Row],[PREV. CLOSE]])/StockData[[#This Row],[PREV. CLOSE]],0)</f>
        <v>-4.7298979337813728E-3</v>
      </c>
      <c r="Y3535" t="str">
        <f>IF(StockData[[#This Row],[Daily Return %]]&gt;0,"Gain",IF(StockData[[#This Row],[Daily Return %]]&lt;0,"Loss","No Change"))</f>
        <v>Loss</v>
      </c>
    </row>
    <row r="3536" spans="1:25" x14ac:dyDescent="0.3">
      <c r="A3536" s="1">
        <v>46009</v>
      </c>
      <c r="B3536" s="1" t="s">
        <v>3586</v>
      </c>
      <c r="C3536" s="1" t="s">
        <v>274</v>
      </c>
      <c r="D3536">
        <f>MONTH(StockData[[#This Row],[DATE]])</f>
        <v>12</v>
      </c>
      <c r="E3536">
        <v>2025</v>
      </c>
      <c r="F3536" t="s">
        <v>231</v>
      </c>
      <c r="G3536" t="str">
        <f>"Q"&amp;ROUNDUP(StockData[[#This Row],[Month Number]]/3,0)</f>
        <v>Q4</v>
      </c>
      <c r="H3536" s="1" t="s">
        <v>3092</v>
      </c>
      <c r="I3536" s="1" t="s">
        <v>3093</v>
      </c>
      <c r="J3536" t="s">
        <v>30</v>
      </c>
      <c r="K3536">
        <v>400</v>
      </c>
      <c r="L3536">
        <v>401.95</v>
      </c>
      <c r="M3536">
        <v>399.85</v>
      </c>
      <c r="N3536">
        <v>399.8</v>
      </c>
      <c r="O3536">
        <v>400.85</v>
      </c>
      <c r="P3536">
        <v>400.4</v>
      </c>
      <c r="Q3536">
        <v>400.74</v>
      </c>
      <c r="R3536">
        <v>7227668</v>
      </c>
      <c r="S3536">
        <v>2896390248.8000002</v>
      </c>
      <c r="T3536">
        <v>106780</v>
      </c>
      <c r="U3536">
        <v>4867729</v>
      </c>
      <c r="V3536">
        <v>67.349999999999994</v>
      </c>
      <c r="W3536" s="3">
        <f>StockData[[#This Row],[CLOSE]]-StockData[[#This Row],[PREV. CLOSE]]</f>
        <v>0.59999999999996589</v>
      </c>
      <c r="X3536" s="2">
        <f>IFERROR((StockData[[#This Row],[CLOSE]]-StockData[[#This Row],[PREV. CLOSE]])/StockData[[#This Row],[PREV. CLOSE]],0)</f>
        <v>1.5007503751875084E-3</v>
      </c>
      <c r="Y3536" t="str">
        <f>IF(StockData[[#This Row],[Daily Return %]]&gt;0,"Gain",IF(StockData[[#This Row],[Daily Return %]]&lt;0,"Loss","No Change"))</f>
        <v>Gain</v>
      </c>
    </row>
    <row r="3537" spans="1:25" x14ac:dyDescent="0.3">
      <c r="A3537" s="1">
        <v>46010</v>
      </c>
      <c r="B3537" s="1" t="s">
        <v>3587</v>
      </c>
      <c r="C3537" s="1" t="s">
        <v>274</v>
      </c>
      <c r="D3537">
        <f>MONTH(StockData[[#This Row],[DATE]])</f>
        <v>12</v>
      </c>
      <c r="E3537">
        <v>2025</v>
      </c>
      <c r="F3537" t="s">
        <v>231</v>
      </c>
      <c r="G3537" t="str">
        <f>"Q"&amp;ROUNDUP(StockData[[#This Row],[Month Number]]/3,0)</f>
        <v>Q4</v>
      </c>
      <c r="H3537" s="1" t="s">
        <v>3092</v>
      </c>
      <c r="I3537" s="1" t="s">
        <v>3093</v>
      </c>
      <c r="J3537" t="s">
        <v>30</v>
      </c>
      <c r="K3537">
        <v>400.25</v>
      </c>
      <c r="L3537">
        <v>402.65</v>
      </c>
      <c r="M3537">
        <v>400.25</v>
      </c>
      <c r="N3537">
        <v>400.4</v>
      </c>
      <c r="O3537">
        <v>400.9</v>
      </c>
      <c r="P3537">
        <v>401.05</v>
      </c>
      <c r="Q3537">
        <v>401.39</v>
      </c>
      <c r="R3537">
        <v>10654835</v>
      </c>
      <c r="S3537">
        <v>4276783887.1999998</v>
      </c>
      <c r="T3537">
        <v>138048</v>
      </c>
      <c r="U3537">
        <v>6957888</v>
      </c>
      <c r="V3537">
        <v>65.3</v>
      </c>
      <c r="W3537" s="3">
        <f>StockData[[#This Row],[CLOSE]]-StockData[[#This Row],[PREV. CLOSE]]</f>
        <v>0.65000000000003411</v>
      </c>
      <c r="X3537" s="2">
        <f>IFERROR((StockData[[#This Row],[CLOSE]]-StockData[[#This Row],[PREV. CLOSE]])/StockData[[#This Row],[PREV. CLOSE]],0)</f>
        <v>1.6233766233767087E-3</v>
      </c>
      <c r="Y3537" t="str">
        <f>IF(StockData[[#This Row],[Daily Return %]]&gt;0,"Gain",IF(StockData[[#This Row],[Daily Return %]]&lt;0,"Loss","No Change"))</f>
        <v>Gain</v>
      </c>
    </row>
    <row r="3538" spans="1:25" x14ac:dyDescent="0.3">
      <c r="A3538" s="1">
        <v>46013</v>
      </c>
      <c r="B3538" s="1" t="s">
        <v>3588</v>
      </c>
      <c r="C3538" s="1" t="s">
        <v>274</v>
      </c>
      <c r="D3538">
        <f>MONTH(StockData[[#This Row],[DATE]])</f>
        <v>12</v>
      </c>
      <c r="E3538">
        <v>2025</v>
      </c>
      <c r="F3538" t="s">
        <v>231</v>
      </c>
      <c r="G3538" t="str">
        <f>"Q"&amp;ROUNDUP(StockData[[#This Row],[Month Number]]/3,0)</f>
        <v>Q4</v>
      </c>
      <c r="H3538" s="1" t="s">
        <v>3092</v>
      </c>
      <c r="I3538" s="1" t="s">
        <v>3093</v>
      </c>
      <c r="J3538" t="s">
        <v>30</v>
      </c>
      <c r="K3538">
        <v>401.6</v>
      </c>
      <c r="L3538">
        <v>403.65</v>
      </c>
      <c r="M3538">
        <v>401.2</v>
      </c>
      <c r="N3538">
        <v>401.05</v>
      </c>
      <c r="O3538">
        <v>402.85</v>
      </c>
      <c r="P3538">
        <v>402.7</v>
      </c>
      <c r="Q3538">
        <v>402.79</v>
      </c>
      <c r="R3538">
        <v>6847871</v>
      </c>
      <c r="S3538">
        <v>2758263703.8000002</v>
      </c>
      <c r="T3538">
        <v>96410</v>
      </c>
      <c r="U3538">
        <v>4902207</v>
      </c>
      <c r="V3538">
        <v>71.59</v>
      </c>
      <c r="W3538" s="3">
        <f>StockData[[#This Row],[CLOSE]]-StockData[[#This Row],[PREV. CLOSE]]</f>
        <v>1.6499999999999773</v>
      </c>
      <c r="X3538" s="2">
        <f>IFERROR((StockData[[#This Row],[CLOSE]]-StockData[[#This Row],[PREV. CLOSE]])/StockData[[#This Row],[PREV. CLOSE]],0)</f>
        <v>4.1142002244108642E-3</v>
      </c>
      <c r="Y3538" t="str">
        <f>IF(StockData[[#This Row],[Daily Return %]]&gt;0,"Gain",IF(StockData[[#This Row],[Daily Return %]]&lt;0,"Loss","No Change"))</f>
        <v>Gain</v>
      </c>
    </row>
    <row r="3539" spans="1:25" x14ac:dyDescent="0.3">
      <c r="A3539" s="1">
        <v>46014</v>
      </c>
      <c r="B3539" s="1" t="s">
        <v>3589</v>
      </c>
      <c r="C3539" s="1" t="s">
        <v>274</v>
      </c>
      <c r="D3539">
        <f>MONTH(StockData[[#This Row],[DATE]])</f>
        <v>12</v>
      </c>
      <c r="E3539">
        <v>2025</v>
      </c>
      <c r="F3539" t="s">
        <v>231</v>
      </c>
      <c r="G3539" t="str">
        <f>"Q"&amp;ROUNDUP(StockData[[#This Row],[Month Number]]/3,0)</f>
        <v>Q4</v>
      </c>
      <c r="H3539" s="1" t="s">
        <v>3092</v>
      </c>
      <c r="I3539" s="1" t="s">
        <v>3093</v>
      </c>
      <c r="J3539" t="s">
        <v>30</v>
      </c>
      <c r="K3539">
        <v>402.5</v>
      </c>
      <c r="L3539">
        <v>408.9</v>
      </c>
      <c r="M3539">
        <v>401.8</v>
      </c>
      <c r="N3539">
        <v>402.7</v>
      </c>
      <c r="O3539">
        <v>408.85</v>
      </c>
      <c r="P3539">
        <v>407.35</v>
      </c>
      <c r="Q3539">
        <v>405.66</v>
      </c>
      <c r="R3539">
        <v>10081997</v>
      </c>
      <c r="S3539">
        <v>4089815715.8499999</v>
      </c>
      <c r="T3539">
        <v>158483</v>
      </c>
      <c r="U3539">
        <v>5484078</v>
      </c>
      <c r="V3539">
        <v>54.39</v>
      </c>
      <c r="W3539" s="3">
        <f>StockData[[#This Row],[CLOSE]]-StockData[[#This Row],[PREV. CLOSE]]</f>
        <v>4.6500000000000341</v>
      </c>
      <c r="X3539" s="2">
        <f>IFERROR((StockData[[#This Row],[CLOSE]]-StockData[[#This Row],[PREV. CLOSE]])/StockData[[#This Row],[PREV. CLOSE]],0)</f>
        <v>1.1547057362801177E-2</v>
      </c>
      <c r="Y3539" t="str">
        <f>IF(StockData[[#This Row],[Daily Return %]]&gt;0,"Gain",IF(StockData[[#This Row],[Daily Return %]]&lt;0,"Loss","No Change"))</f>
        <v>Gain</v>
      </c>
    </row>
    <row r="3540" spans="1:25" x14ac:dyDescent="0.3">
      <c r="A3540" s="1">
        <v>46015</v>
      </c>
      <c r="B3540" s="1" t="s">
        <v>3590</v>
      </c>
      <c r="C3540" s="1" t="s">
        <v>274</v>
      </c>
      <c r="D3540">
        <f>MONTH(StockData[[#This Row],[DATE]])</f>
        <v>12</v>
      </c>
      <c r="E3540">
        <v>2025</v>
      </c>
      <c r="F3540" t="s">
        <v>231</v>
      </c>
      <c r="G3540" t="str">
        <f>"Q"&amp;ROUNDUP(StockData[[#This Row],[Month Number]]/3,0)</f>
        <v>Q4</v>
      </c>
      <c r="H3540" s="1" t="s">
        <v>3092</v>
      </c>
      <c r="I3540" s="1" t="s">
        <v>3093</v>
      </c>
      <c r="J3540" t="s">
        <v>30</v>
      </c>
      <c r="K3540">
        <v>407.95</v>
      </c>
      <c r="L3540">
        <v>409.5</v>
      </c>
      <c r="M3540">
        <v>405.65</v>
      </c>
      <c r="N3540">
        <v>407.35</v>
      </c>
      <c r="O3540">
        <v>406.8</v>
      </c>
      <c r="P3540">
        <v>406.6</v>
      </c>
      <c r="Q3540">
        <v>407.18</v>
      </c>
      <c r="R3540">
        <v>5777430</v>
      </c>
      <c r="S3540">
        <v>2352433725</v>
      </c>
      <c r="T3540">
        <v>73260</v>
      </c>
      <c r="U3540">
        <v>3085732</v>
      </c>
      <c r="V3540">
        <v>53.41</v>
      </c>
      <c r="W3540" s="3">
        <f>StockData[[#This Row],[CLOSE]]-StockData[[#This Row],[PREV. CLOSE]]</f>
        <v>-0.75</v>
      </c>
      <c r="X3540" s="2">
        <f>IFERROR((StockData[[#This Row],[CLOSE]]-StockData[[#This Row],[PREV. CLOSE]])/StockData[[#This Row],[PREV. CLOSE]],0)</f>
        <v>-1.841168528292623E-3</v>
      </c>
      <c r="Y3540" t="str">
        <f>IF(StockData[[#This Row],[Daily Return %]]&gt;0,"Gain",IF(StockData[[#This Row],[Daily Return %]]&lt;0,"Loss","No Change"))</f>
        <v>Loss</v>
      </c>
    </row>
    <row r="3541" spans="1:25" x14ac:dyDescent="0.3">
      <c r="A3541" s="1">
        <v>46017</v>
      </c>
      <c r="B3541" s="1" t="s">
        <v>3591</v>
      </c>
      <c r="C3541" s="1" t="s">
        <v>274</v>
      </c>
      <c r="D3541">
        <f>MONTH(StockData[[#This Row],[DATE]])</f>
        <v>12</v>
      </c>
      <c r="E3541">
        <v>2025</v>
      </c>
      <c r="F3541" t="s">
        <v>231</v>
      </c>
      <c r="G3541" t="str">
        <f>"Q"&amp;ROUNDUP(StockData[[#This Row],[Month Number]]/3,0)</f>
        <v>Q4</v>
      </c>
      <c r="H3541" s="1" t="s">
        <v>3092</v>
      </c>
      <c r="I3541" s="1" t="s">
        <v>3093</v>
      </c>
      <c r="J3541" t="s">
        <v>30</v>
      </c>
      <c r="K3541">
        <v>406.5</v>
      </c>
      <c r="L3541">
        <v>407.15</v>
      </c>
      <c r="M3541">
        <v>403.85</v>
      </c>
      <c r="N3541">
        <v>406.6</v>
      </c>
      <c r="O3541">
        <v>404.9</v>
      </c>
      <c r="P3541">
        <v>404.15</v>
      </c>
      <c r="Q3541">
        <v>404.63</v>
      </c>
      <c r="R3541">
        <v>3152453</v>
      </c>
      <c r="S3541">
        <v>1275562322.5999999</v>
      </c>
      <c r="T3541">
        <v>76263</v>
      </c>
      <c r="U3541">
        <v>2035880</v>
      </c>
      <c r="V3541">
        <v>64.58</v>
      </c>
      <c r="W3541" s="3">
        <f>StockData[[#This Row],[CLOSE]]-StockData[[#This Row],[PREV. CLOSE]]</f>
        <v>-2.4500000000000455</v>
      </c>
      <c r="X3541" s="2">
        <f>IFERROR((StockData[[#This Row],[CLOSE]]-StockData[[#This Row],[PREV. CLOSE]])/StockData[[#This Row],[PREV. CLOSE]],0)</f>
        <v>-6.0255779636007017E-3</v>
      </c>
      <c r="Y3541" t="str">
        <f>IF(StockData[[#This Row],[Daily Return %]]&gt;0,"Gain",IF(StockData[[#This Row],[Daily Return %]]&lt;0,"Loss","No Change"))</f>
        <v>Loss</v>
      </c>
    </row>
    <row r="3542" spans="1:25" x14ac:dyDescent="0.3">
      <c r="A3542" s="1">
        <v>46020</v>
      </c>
      <c r="B3542" s="1" t="s">
        <v>3592</v>
      </c>
      <c r="C3542" s="1" t="s">
        <v>274</v>
      </c>
      <c r="D3542">
        <f>MONTH(StockData[[#This Row],[DATE]])</f>
        <v>12</v>
      </c>
      <c r="E3542">
        <v>2025</v>
      </c>
      <c r="F3542" t="s">
        <v>231</v>
      </c>
      <c r="G3542" t="str">
        <f>"Q"&amp;ROUNDUP(StockData[[#This Row],[Month Number]]/3,0)</f>
        <v>Q4</v>
      </c>
      <c r="H3542" s="1" t="s">
        <v>3092</v>
      </c>
      <c r="I3542" s="1" t="s">
        <v>3093</v>
      </c>
      <c r="J3542" t="s">
        <v>30</v>
      </c>
      <c r="K3542">
        <v>404.1</v>
      </c>
      <c r="L3542">
        <v>404.8</v>
      </c>
      <c r="M3542">
        <v>401.45</v>
      </c>
      <c r="N3542">
        <v>404.15</v>
      </c>
      <c r="O3542">
        <v>402.95</v>
      </c>
      <c r="P3542">
        <v>402.6</v>
      </c>
      <c r="Q3542">
        <v>402.55</v>
      </c>
      <c r="R3542">
        <v>6647710</v>
      </c>
      <c r="S3542">
        <v>2676007103.6999998</v>
      </c>
      <c r="T3542">
        <v>90644</v>
      </c>
      <c r="U3542">
        <v>3978195</v>
      </c>
      <c r="V3542">
        <v>59.84</v>
      </c>
      <c r="W3542" s="3">
        <f>StockData[[#This Row],[CLOSE]]-StockData[[#This Row],[PREV. CLOSE]]</f>
        <v>-1.5499999999999545</v>
      </c>
      <c r="X3542" s="2">
        <f>IFERROR((StockData[[#This Row],[CLOSE]]-StockData[[#This Row],[PREV. CLOSE]])/StockData[[#This Row],[PREV. CLOSE]],0)</f>
        <v>-3.8352096993689339E-3</v>
      </c>
      <c r="Y3542" t="str">
        <f>IF(StockData[[#This Row],[Daily Return %]]&gt;0,"Gain",IF(StockData[[#This Row],[Daily Return %]]&lt;0,"Loss","No Change"))</f>
        <v>Loss</v>
      </c>
    </row>
    <row r="3543" spans="1:25" x14ac:dyDescent="0.3">
      <c r="A3543" s="1">
        <v>46021</v>
      </c>
      <c r="B3543" s="1" t="s">
        <v>3593</v>
      </c>
      <c r="C3543" s="1" t="s">
        <v>274</v>
      </c>
      <c r="D3543">
        <f>MONTH(StockData[[#This Row],[DATE]])</f>
        <v>12</v>
      </c>
      <c r="E3543">
        <v>2025</v>
      </c>
      <c r="F3543" t="s">
        <v>231</v>
      </c>
      <c r="G3543" t="str">
        <f>"Q"&amp;ROUNDUP(StockData[[#This Row],[Month Number]]/3,0)</f>
        <v>Q4</v>
      </c>
      <c r="H3543" s="1" t="s">
        <v>3092</v>
      </c>
      <c r="I3543" s="1" t="s">
        <v>3093</v>
      </c>
      <c r="J3543" t="s">
        <v>30</v>
      </c>
      <c r="K3543">
        <v>403</v>
      </c>
      <c r="L3543">
        <v>403.45</v>
      </c>
      <c r="M3543">
        <v>400.3</v>
      </c>
      <c r="N3543">
        <v>402.6</v>
      </c>
      <c r="O3543">
        <v>401.1</v>
      </c>
      <c r="P3543">
        <v>400.6</v>
      </c>
      <c r="Q3543">
        <v>401.22</v>
      </c>
      <c r="R3543">
        <v>12340527</v>
      </c>
      <c r="S3543">
        <v>4951265566.8500004</v>
      </c>
      <c r="T3543">
        <v>134214</v>
      </c>
      <c r="U3543">
        <v>9651082</v>
      </c>
      <c r="V3543">
        <v>78.209999999999994</v>
      </c>
      <c r="W3543" s="3">
        <f>StockData[[#This Row],[CLOSE]]-StockData[[#This Row],[PREV. CLOSE]]</f>
        <v>-2</v>
      </c>
      <c r="X3543" s="2">
        <f>IFERROR((StockData[[#This Row],[CLOSE]]-StockData[[#This Row],[PREV. CLOSE]])/StockData[[#This Row],[PREV. CLOSE]],0)</f>
        <v>-4.9677098857426726E-3</v>
      </c>
      <c r="Y3543" t="str">
        <f>IF(StockData[[#This Row],[Daily Return %]]&gt;0,"Gain",IF(StockData[[#This Row],[Daily Return %]]&lt;0,"Loss","No Change"))</f>
        <v>Loss</v>
      </c>
    </row>
    <row r="3544" spans="1:25" x14ac:dyDescent="0.3">
      <c r="A3544" s="1">
        <v>46022</v>
      </c>
      <c r="B3544" s="1" t="s">
        <v>3594</v>
      </c>
      <c r="C3544" s="1" t="s">
        <v>274</v>
      </c>
      <c r="D3544">
        <f>MONTH(StockData[[#This Row],[DATE]])</f>
        <v>12</v>
      </c>
      <c r="E3544">
        <v>2025</v>
      </c>
      <c r="F3544" t="s">
        <v>231</v>
      </c>
      <c r="G3544" t="str">
        <f>"Q"&amp;ROUNDUP(StockData[[#This Row],[Month Number]]/3,0)</f>
        <v>Q4</v>
      </c>
      <c r="H3544" s="1" t="s">
        <v>3092</v>
      </c>
      <c r="I3544" s="1" t="s">
        <v>3093</v>
      </c>
      <c r="J3544" t="s">
        <v>30</v>
      </c>
      <c r="K3544">
        <v>401.1</v>
      </c>
      <c r="L3544">
        <v>403.75</v>
      </c>
      <c r="M3544">
        <v>400.85</v>
      </c>
      <c r="N3544">
        <v>400.6</v>
      </c>
      <c r="O3544">
        <v>402.7</v>
      </c>
      <c r="P3544">
        <v>403</v>
      </c>
      <c r="Q3544">
        <v>402.81</v>
      </c>
      <c r="R3544">
        <v>9945109</v>
      </c>
      <c r="S3544">
        <v>4005957774.4499998</v>
      </c>
      <c r="T3544">
        <v>93789</v>
      </c>
      <c r="U3544">
        <v>7544490</v>
      </c>
      <c r="V3544">
        <v>75.86</v>
      </c>
      <c r="W3544" s="3">
        <f>StockData[[#This Row],[CLOSE]]-StockData[[#This Row],[PREV. CLOSE]]</f>
        <v>2.3999999999999773</v>
      </c>
      <c r="X3544" s="2">
        <f>IFERROR((StockData[[#This Row],[CLOSE]]-StockData[[#This Row],[PREV. CLOSE]])/StockData[[#This Row],[PREV. CLOSE]],0)</f>
        <v>5.9910134797802727E-3</v>
      </c>
      <c r="Y3544" t="str">
        <f>IF(StockData[[#This Row],[Daily Return %]]&gt;0,"Gain",IF(StockData[[#This Row],[Daily Return %]]&lt;0,"Loss","No Change"))</f>
        <v>Gain</v>
      </c>
    </row>
    <row r="3545" spans="1:25" x14ac:dyDescent="0.3">
      <c r="A3545" s="1">
        <v>45292</v>
      </c>
      <c r="B3545" s="1" t="s">
        <v>3595</v>
      </c>
      <c r="C3545" s="1" t="s">
        <v>26</v>
      </c>
      <c r="D3545">
        <f>MONTH(StockData[[#This Row],[DATE]])</f>
        <v>1</v>
      </c>
      <c r="E3545">
        <v>2024</v>
      </c>
      <c r="F3545" t="s">
        <v>27</v>
      </c>
      <c r="G3545" t="str">
        <f>"Q"&amp;ROUNDUP(StockData[[#This Row],[Month Number]]/3,0)</f>
        <v>Q1</v>
      </c>
      <c r="H3545" s="1" t="s">
        <v>3596</v>
      </c>
      <c r="I3545" s="1" t="s">
        <v>3093</v>
      </c>
      <c r="J3545" t="s">
        <v>30</v>
      </c>
      <c r="K3545">
        <v>26650</v>
      </c>
      <c r="L3545">
        <v>27445.25</v>
      </c>
      <c r="M3545">
        <v>26640</v>
      </c>
      <c r="N3545">
        <v>26580.3</v>
      </c>
      <c r="O3545">
        <v>27364</v>
      </c>
      <c r="P3545">
        <v>27372.400000000001</v>
      </c>
      <c r="Q3545">
        <v>27082.93</v>
      </c>
      <c r="R3545">
        <v>131610</v>
      </c>
      <c r="S3545">
        <v>3564384319</v>
      </c>
      <c r="T3545">
        <v>38182</v>
      </c>
      <c r="U3545">
        <v>51741</v>
      </c>
      <c r="V3545">
        <v>39.31</v>
      </c>
      <c r="W3545" s="3">
        <f>StockData[[#This Row],[CLOSE]]-StockData[[#This Row],[PREV. CLOSE]]</f>
        <v>792.10000000000218</v>
      </c>
      <c r="X3545" s="2">
        <f>IFERROR((StockData[[#This Row],[CLOSE]]-StockData[[#This Row],[PREV. CLOSE]])/StockData[[#This Row],[PREV. CLOSE]],0)</f>
        <v>2.9800265610245263E-2</v>
      </c>
      <c r="Y3545" t="str">
        <f>IF(StockData[[#This Row],[Daily Return %]]&gt;0,"Gain",IF(StockData[[#This Row],[Daily Return %]]&lt;0,"Loss","No Change"))</f>
        <v>Gain</v>
      </c>
    </row>
    <row r="3546" spans="1:25" x14ac:dyDescent="0.3">
      <c r="A3546" s="1">
        <v>45293</v>
      </c>
      <c r="B3546" s="1" t="s">
        <v>3597</v>
      </c>
      <c r="C3546" s="1" t="s">
        <v>26</v>
      </c>
      <c r="D3546">
        <f>MONTH(StockData[[#This Row],[DATE]])</f>
        <v>1</v>
      </c>
      <c r="E3546">
        <v>2024</v>
      </c>
      <c r="F3546" t="s">
        <v>27</v>
      </c>
      <c r="G3546" t="str">
        <f>"Q"&amp;ROUNDUP(StockData[[#This Row],[Month Number]]/3,0)</f>
        <v>Q1</v>
      </c>
      <c r="H3546" s="1" t="s">
        <v>3596</v>
      </c>
      <c r="I3546" s="1" t="s">
        <v>3093</v>
      </c>
      <c r="J3546" t="s">
        <v>30</v>
      </c>
      <c r="K3546">
        <v>27500</v>
      </c>
      <c r="L3546">
        <v>27693</v>
      </c>
      <c r="M3546">
        <v>27024.05</v>
      </c>
      <c r="N3546">
        <v>27372.400000000001</v>
      </c>
      <c r="O3546">
        <v>27268.75</v>
      </c>
      <c r="P3546">
        <v>27223.15</v>
      </c>
      <c r="Q3546">
        <v>27296.83</v>
      </c>
      <c r="R3546">
        <v>141577</v>
      </c>
      <c r="S3546">
        <v>3864602902.5</v>
      </c>
      <c r="T3546">
        <v>47239</v>
      </c>
      <c r="U3546">
        <v>62142</v>
      </c>
      <c r="V3546">
        <v>43.89</v>
      </c>
      <c r="W3546" s="3">
        <f>StockData[[#This Row],[CLOSE]]-StockData[[#This Row],[PREV. CLOSE]]</f>
        <v>-149.25</v>
      </c>
      <c r="X3546" s="2">
        <f>IFERROR((StockData[[#This Row],[CLOSE]]-StockData[[#This Row],[PREV. CLOSE]])/StockData[[#This Row],[PREV. CLOSE]],0)</f>
        <v>-5.4525726644357089E-3</v>
      </c>
      <c r="Y3546" t="str">
        <f>IF(StockData[[#This Row],[Daily Return %]]&gt;0,"Gain",IF(StockData[[#This Row],[Daily Return %]]&lt;0,"Loss","No Change"))</f>
        <v>Loss</v>
      </c>
    </row>
    <row r="3547" spans="1:25" x14ac:dyDescent="0.3">
      <c r="A3547" s="1">
        <v>45294</v>
      </c>
      <c r="B3547" s="1" t="s">
        <v>3598</v>
      </c>
      <c r="C3547" s="1" t="s">
        <v>26</v>
      </c>
      <c r="D3547">
        <f>MONTH(StockData[[#This Row],[DATE]])</f>
        <v>1</v>
      </c>
      <c r="E3547">
        <v>2024</v>
      </c>
      <c r="F3547" t="s">
        <v>27</v>
      </c>
      <c r="G3547" t="str">
        <f>"Q"&amp;ROUNDUP(StockData[[#This Row],[Month Number]]/3,0)</f>
        <v>Q1</v>
      </c>
      <c r="H3547" s="1" t="s">
        <v>3596</v>
      </c>
      <c r="I3547" s="1" t="s">
        <v>3093</v>
      </c>
      <c r="J3547" t="s">
        <v>30</v>
      </c>
      <c r="K3547">
        <v>27345</v>
      </c>
      <c r="L3547">
        <v>27417.3</v>
      </c>
      <c r="M3547">
        <v>26573</v>
      </c>
      <c r="N3547">
        <v>27223.15</v>
      </c>
      <c r="O3547">
        <v>26620.1</v>
      </c>
      <c r="P3547">
        <v>26635.200000000001</v>
      </c>
      <c r="Q3547">
        <v>26871.83</v>
      </c>
      <c r="R3547">
        <v>101346</v>
      </c>
      <c r="S3547">
        <v>2723352366.3499999</v>
      </c>
      <c r="T3547">
        <v>38372</v>
      </c>
      <c r="U3547">
        <v>60811</v>
      </c>
      <c r="V3547">
        <v>60</v>
      </c>
      <c r="W3547" s="3">
        <f>StockData[[#This Row],[CLOSE]]-StockData[[#This Row],[PREV. CLOSE]]</f>
        <v>-587.95000000000073</v>
      </c>
      <c r="X3547" s="2">
        <f>IFERROR((StockData[[#This Row],[CLOSE]]-StockData[[#This Row],[PREV. CLOSE]])/StockData[[#This Row],[PREV. CLOSE]],0)</f>
        <v>-2.1597427189726418E-2</v>
      </c>
      <c r="Y3547" t="str">
        <f>IF(StockData[[#This Row],[Daily Return %]]&gt;0,"Gain",IF(StockData[[#This Row],[Daily Return %]]&lt;0,"Loss","No Change"))</f>
        <v>Loss</v>
      </c>
    </row>
    <row r="3548" spans="1:25" x14ac:dyDescent="0.3">
      <c r="A3548" s="1">
        <v>45295</v>
      </c>
      <c r="B3548" s="1" t="s">
        <v>3599</v>
      </c>
      <c r="C3548" s="1" t="s">
        <v>26</v>
      </c>
      <c r="D3548">
        <f>MONTH(StockData[[#This Row],[DATE]])</f>
        <v>1</v>
      </c>
      <c r="E3548">
        <v>2024</v>
      </c>
      <c r="F3548" t="s">
        <v>27</v>
      </c>
      <c r="G3548" t="str">
        <f>"Q"&amp;ROUNDUP(StockData[[#This Row],[Month Number]]/3,0)</f>
        <v>Q1</v>
      </c>
      <c r="H3548" s="1" t="s">
        <v>3596</v>
      </c>
      <c r="I3548" s="1" t="s">
        <v>3093</v>
      </c>
      <c r="J3548" t="s">
        <v>30</v>
      </c>
      <c r="K3548">
        <v>26851.05</v>
      </c>
      <c r="L3548">
        <v>27150.05</v>
      </c>
      <c r="M3548">
        <v>26652.05</v>
      </c>
      <c r="N3548">
        <v>26635.200000000001</v>
      </c>
      <c r="O3548">
        <v>27150.05</v>
      </c>
      <c r="P3548">
        <v>27116.400000000001</v>
      </c>
      <c r="Q3548">
        <v>26936.73</v>
      </c>
      <c r="R3548">
        <v>132390</v>
      </c>
      <c r="S3548">
        <v>3566153407.8000002</v>
      </c>
      <c r="T3548">
        <v>44575</v>
      </c>
      <c r="U3548">
        <v>74788</v>
      </c>
      <c r="V3548">
        <v>56.49</v>
      </c>
      <c r="W3548" s="3">
        <f>StockData[[#This Row],[CLOSE]]-StockData[[#This Row],[PREV. CLOSE]]</f>
        <v>481.20000000000073</v>
      </c>
      <c r="X3548" s="2">
        <f>IFERROR((StockData[[#This Row],[CLOSE]]-StockData[[#This Row],[PREV. CLOSE]])/StockData[[#This Row],[PREV. CLOSE]],0)</f>
        <v>1.8066318255541565E-2</v>
      </c>
      <c r="Y3548" t="str">
        <f>IF(StockData[[#This Row],[Daily Return %]]&gt;0,"Gain",IF(StockData[[#This Row],[Daily Return %]]&lt;0,"Loss","No Change"))</f>
        <v>Gain</v>
      </c>
    </row>
    <row r="3549" spans="1:25" x14ac:dyDescent="0.3">
      <c r="A3549" s="1">
        <v>45296</v>
      </c>
      <c r="B3549" s="1" t="s">
        <v>3600</v>
      </c>
      <c r="C3549" s="1" t="s">
        <v>26</v>
      </c>
      <c r="D3549">
        <f>MONTH(StockData[[#This Row],[DATE]])</f>
        <v>1</v>
      </c>
      <c r="E3549">
        <v>2024</v>
      </c>
      <c r="F3549" t="s">
        <v>27</v>
      </c>
      <c r="G3549" t="str">
        <f>"Q"&amp;ROUNDUP(StockData[[#This Row],[Month Number]]/3,0)</f>
        <v>Q1</v>
      </c>
      <c r="H3549" s="1" t="s">
        <v>3596</v>
      </c>
      <c r="I3549" s="1" t="s">
        <v>3093</v>
      </c>
      <c r="J3549" t="s">
        <v>30</v>
      </c>
      <c r="K3549">
        <v>2754</v>
      </c>
      <c r="L3549">
        <v>2754</v>
      </c>
      <c r="M3549">
        <v>2642.45</v>
      </c>
      <c r="N3549">
        <v>27116.400000000001</v>
      </c>
      <c r="O3549">
        <v>2668.1</v>
      </c>
      <c r="P3549">
        <v>2666.4</v>
      </c>
      <c r="Q3549">
        <v>2671.6</v>
      </c>
      <c r="R3549">
        <v>2577064</v>
      </c>
      <c r="S3549">
        <v>6884888559.8999996</v>
      </c>
      <c r="T3549">
        <v>193592</v>
      </c>
      <c r="U3549">
        <v>1279038</v>
      </c>
      <c r="V3549">
        <v>49.63</v>
      </c>
      <c r="W3549" s="3">
        <f>StockData[[#This Row],[CLOSE]]-StockData[[#This Row],[PREV. CLOSE]]</f>
        <v>-24450</v>
      </c>
      <c r="X3549" s="2">
        <f>IFERROR((StockData[[#This Row],[CLOSE]]-StockData[[#This Row],[PREV. CLOSE]])/StockData[[#This Row],[PREV. CLOSE]],0)</f>
        <v>-0.9016683630570429</v>
      </c>
      <c r="Y3549" t="str">
        <f>IF(StockData[[#This Row],[Daily Return %]]&gt;0,"Gain",IF(StockData[[#This Row],[Daily Return %]]&lt;0,"Loss","No Change"))</f>
        <v>Loss</v>
      </c>
    </row>
    <row r="3550" spans="1:25" x14ac:dyDescent="0.3">
      <c r="A3550" s="1">
        <v>45299</v>
      </c>
      <c r="B3550" s="1" t="s">
        <v>3601</v>
      </c>
      <c r="C3550" s="1" t="s">
        <v>26</v>
      </c>
      <c r="D3550">
        <f>MONTH(StockData[[#This Row],[DATE]])</f>
        <v>1</v>
      </c>
      <c r="E3550">
        <v>2024</v>
      </c>
      <c r="F3550" t="s">
        <v>27</v>
      </c>
      <c r="G3550" t="str">
        <f>"Q"&amp;ROUNDUP(StockData[[#This Row],[Month Number]]/3,0)</f>
        <v>Q1</v>
      </c>
      <c r="H3550" s="1" t="s">
        <v>3596</v>
      </c>
      <c r="I3550" s="1" t="s">
        <v>3093</v>
      </c>
      <c r="J3550" t="s">
        <v>30</v>
      </c>
      <c r="K3550">
        <v>2683</v>
      </c>
      <c r="L3550">
        <v>2689</v>
      </c>
      <c r="M3550">
        <v>2611</v>
      </c>
      <c r="N3550">
        <v>2666.4</v>
      </c>
      <c r="O3550">
        <v>2630</v>
      </c>
      <c r="P3550">
        <v>2619.3000000000002</v>
      </c>
      <c r="Q3550">
        <v>2640.59</v>
      </c>
      <c r="R3550">
        <v>1032378</v>
      </c>
      <c r="S3550">
        <v>2726089223.0999999</v>
      </c>
      <c r="T3550">
        <v>102428</v>
      </c>
      <c r="U3550">
        <v>516503</v>
      </c>
      <c r="V3550">
        <v>50.03</v>
      </c>
      <c r="W3550" s="3">
        <f>StockData[[#This Row],[CLOSE]]-StockData[[#This Row],[PREV. CLOSE]]</f>
        <v>-47.099999999999909</v>
      </c>
      <c r="X3550" s="2">
        <f>IFERROR((StockData[[#This Row],[CLOSE]]-StockData[[#This Row],[PREV. CLOSE]])/StockData[[#This Row],[PREV. CLOSE]],0)</f>
        <v>-1.7664266426642629E-2</v>
      </c>
      <c r="Y3550" t="str">
        <f>IF(StockData[[#This Row],[Daily Return %]]&gt;0,"Gain",IF(StockData[[#This Row],[Daily Return %]]&lt;0,"Loss","No Change"))</f>
        <v>Loss</v>
      </c>
    </row>
    <row r="3551" spans="1:25" x14ac:dyDescent="0.3">
      <c r="A3551" s="1">
        <v>45300</v>
      </c>
      <c r="B3551" s="1" t="s">
        <v>3602</v>
      </c>
      <c r="C3551" s="1" t="s">
        <v>26</v>
      </c>
      <c r="D3551">
        <f>MONTH(StockData[[#This Row],[DATE]])</f>
        <v>1</v>
      </c>
      <c r="E3551">
        <v>2024</v>
      </c>
      <c r="F3551" t="s">
        <v>27</v>
      </c>
      <c r="G3551" t="str">
        <f>"Q"&amp;ROUNDUP(StockData[[#This Row],[Month Number]]/3,0)</f>
        <v>Q1</v>
      </c>
      <c r="H3551" s="1" t="s">
        <v>3596</v>
      </c>
      <c r="I3551" s="1" t="s">
        <v>3093</v>
      </c>
      <c r="J3551" t="s">
        <v>30</v>
      </c>
      <c r="K3551">
        <v>2640</v>
      </c>
      <c r="L3551">
        <v>2640.3</v>
      </c>
      <c r="M3551">
        <v>2586.9499999999998</v>
      </c>
      <c r="N3551">
        <v>2619.3000000000002</v>
      </c>
      <c r="O3551">
        <v>2595</v>
      </c>
      <c r="P3551">
        <v>2592.6</v>
      </c>
      <c r="Q3551">
        <v>2602.81</v>
      </c>
      <c r="R3551">
        <v>813027</v>
      </c>
      <c r="S3551">
        <v>2116154347.8</v>
      </c>
      <c r="T3551">
        <v>100208</v>
      </c>
      <c r="U3551">
        <v>460671</v>
      </c>
      <c r="V3551">
        <v>56.66</v>
      </c>
      <c r="W3551" s="3">
        <f>StockData[[#This Row],[CLOSE]]-StockData[[#This Row],[PREV. CLOSE]]</f>
        <v>-26.700000000000273</v>
      </c>
      <c r="X3551" s="2">
        <f>IFERROR((StockData[[#This Row],[CLOSE]]-StockData[[#This Row],[PREV. CLOSE]])/StockData[[#This Row],[PREV. CLOSE]],0)</f>
        <v>-1.0193563165731405E-2</v>
      </c>
      <c r="Y3551" t="str">
        <f>IF(StockData[[#This Row],[Daily Return %]]&gt;0,"Gain",IF(StockData[[#This Row],[Daily Return %]]&lt;0,"Loss","No Change"))</f>
        <v>Loss</v>
      </c>
    </row>
    <row r="3552" spans="1:25" x14ac:dyDescent="0.3">
      <c r="A3552" s="1">
        <v>45301</v>
      </c>
      <c r="B3552" s="1" t="s">
        <v>3603</v>
      </c>
      <c r="C3552" s="1" t="s">
        <v>26</v>
      </c>
      <c r="D3552">
        <f>MONTH(StockData[[#This Row],[DATE]])</f>
        <v>1</v>
      </c>
      <c r="E3552">
        <v>2024</v>
      </c>
      <c r="F3552" t="s">
        <v>27</v>
      </c>
      <c r="G3552" t="str">
        <f>"Q"&amp;ROUNDUP(StockData[[#This Row],[Month Number]]/3,0)</f>
        <v>Q1</v>
      </c>
      <c r="H3552" s="1" t="s">
        <v>3596</v>
      </c>
      <c r="I3552" s="1" t="s">
        <v>3093</v>
      </c>
      <c r="J3552" t="s">
        <v>30</v>
      </c>
      <c r="K3552">
        <v>2590</v>
      </c>
      <c r="L3552">
        <v>2622.4</v>
      </c>
      <c r="M3552">
        <v>2570.4499999999998</v>
      </c>
      <c r="N3552">
        <v>2592.6</v>
      </c>
      <c r="O3552">
        <v>2579</v>
      </c>
      <c r="P3552">
        <v>2578.1</v>
      </c>
      <c r="Q3552">
        <v>2587.0700000000002</v>
      </c>
      <c r="R3552">
        <v>1026468</v>
      </c>
      <c r="S3552">
        <v>2655540902.8499999</v>
      </c>
      <c r="T3552">
        <v>89468</v>
      </c>
      <c r="U3552">
        <v>710595</v>
      </c>
      <c r="V3552">
        <v>69.23</v>
      </c>
      <c r="W3552" s="3">
        <f>StockData[[#This Row],[CLOSE]]-StockData[[#This Row],[PREV. CLOSE]]</f>
        <v>-14.5</v>
      </c>
      <c r="X3552" s="2">
        <f>IFERROR((StockData[[#This Row],[CLOSE]]-StockData[[#This Row],[PREV. CLOSE]])/StockData[[#This Row],[PREV. CLOSE]],0)</f>
        <v>-5.5928411633109623E-3</v>
      </c>
      <c r="Y3552" t="str">
        <f>IF(StockData[[#This Row],[Daily Return %]]&gt;0,"Gain",IF(StockData[[#This Row],[Daily Return %]]&lt;0,"Loss","No Change"))</f>
        <v>Loss</v>
      </c>
    </row>
    <row r="3553" spans="1:25" x14ac:dyDescent="0.3">
      <c r="A3553" s="1">
        <v>45302</v>
      </c>
      <c r="B3553" s="1" t="s">
        <v>3604</v>
      </c>
      <c r="C3553" s="1" t="s">
        <v>26</v>
      </c>
      <c r="D3553">
        <f>MONTH(StockData[[#This Row],[DATE]])</f>
        <v>1</v>
      </c>
      <c r="E3553">
        <v>2024</v>
      </c>
      <c r="F3553" t="s">
        <v>27</v>
      </c>
      <c r="G3553" t="str">
        <f>"Q"&amp;ROUNDUP(StockData[[#This Row],[Month Number]]/3,0)</f>
        <v>Q1</v>
      </c>
      <c r="H3553" s="1" t="s">
        <v>3596</v>
      </c>
      <c r="I3553" s="1" t="s">
        <v>3093</v>
      </c>
      <c r="J3553" t="s">
        <v>30</v>
      </c>
      <c r="K3553">
        <v>2580</v>
      </c>
      <c r="L3553">
        <v>2589.9499999999998</v>
      </c>
      <c r="M3553">
        <v>2550.1</v>
      </c>
      <c r="N3553">
        <v>2578.1</v>
      </c>
      <c r="O3553">
        <v>2561.5500000000002</v>
      </c>
      <c r="P3553">
        <v>2557.1999999999998</v>
      </c>
      <c r="Q3553">
        <v>2560.13</v>
      </c>
      <c r="R3553">
        <v>775667</v>
      </c>
      <c r="S3553">
        <v>1985808842.8</v>
      </c>
      <c r="T3553">
        <v>85129</v>
      </c>
      <c r="U3553">
        <v>528920</v>
      </c>
      <c r="V3553">
        <v>68.19</v>
      </c>
      <c r="W3553" s="3">
        <f>StockData[[#This Row],[CLOSE]]-StockData[[#This Row],[PREV. CLOSE]]</f>
        <v>-20.900000000000091</v>
      </c>
      <c r="X3553" s="2">
        <f>IFERROR((StockData[[#This Row],[CLOSE]]-StockData[[#This Row],[PREV. CLOSE]])/StockData[[#This Row],[PREV. CLOSE]],0)</f>
        <v>-8.1067452775299993E-3</v>
      </c>
      <c r="Y3553" t="str">
        <f>IF(StockData[[#This Row],[Daily Return %]]&gt;0,"Gain",IF(StockData[[#This Row],[Daily Return %]]&lt;0,"Loss","No Change"))</f>
        <v>Loss</v>
      </c>
    </row>
    <row r="3554" spans="1:25" x14ac:dyDescent="0.3">
      <c r="A3554" s="1">
        <v>45303</v>
      </c>
      <c r="B3554" s="1" t="s">
        <v>3605</v>
      </c>
      <c r="C3554" s="1" t="s">
        <v>26</v>
      </c>
      <c r="D3554">
        <f>MONTH(StockData[[#This Row],[DATE]])</f>
        <v>1</v>
      </c>
      <c r="E3554">
        <v>2024</v>
      </c>
      <c r="F3554" t="s">
        <v>27</v>
      </c>
      <c r="G3554" t="str">
        <f>"Q"&amp;ROUNDUP(StockData[[#This Row],[Month Number]]/3,0)</f>
        <v>Q1</v>
      </c>
      <c r="H3554" s="1" t="s">
        <v>3596</v>
      </c>
      <c r="I3554" s="1" t="s">
        <v>3093</v>
      </c>
      <c r="J3554" t="s">
        <v>30</v>
      </c>
      <c r="K3554">
        <v>2557.1999999999998</v>
      </c>
      <c r="L3554">
        <v>2559.9499999999998</v>
      </c>
      <c r="M3554">
        <v>2530</v>
      </c>
      <c r="N3554">
        <v>2557.1999999999998</v>
      </c>
      <c r="O3554">
        <v>2555</v>
      </c>
      <c r="P3554">
        <v>2549.6</v>
      </c>
      <c r="Q3554">
        <v>2544.31</v>
      </c>
      <c r="R3554">
        <v>1107055</v>
      </c>
      <c r="S3554">
        <v>2816686405.9000001</v>
      </c>
      <c r="T3554">
        <v>116369</v>
      </c>
      <c r="U3554">
        <v>740525</v>
      </c>
      <c r="V3554">
        <v>66.89</v>
      </c>
      <c r="W3554" s="3">
        <f>StockData[[#This Row],[CLOSE]]-StockData[[#This Row],[PREV. CLOSE]]</f>
        <v>-7.5999999999999091</v>
      </c>
      <c r="X3554" s="2">
        <f>IFERROR((StockData[[#This Row],[CLOSE]]-StockData[[#This Row],[PREV. CLOSE]])/StockData[[#This Row],[PREV. CLOSE]],0)</f>
        <v>-2.9720006256843067E-3</v>
      </c>
      <c r="Y3554" t="str">
        <f>IF(StockData[[#This Row],[Daily Return %]]&gt;0,"Gain",IF(StockData[[#This Row],[Daily Return %]]&lt;0,"Loss","No Change"))</f>
        <v>Loss</v>
      </c>
    </row>
    <row r="3555" spans="1:25" x14ac:dyDescent="0.3">
      <c r="A3555" s="1">
        <v>45306</v>
      </c>
      <c r="B3555" s="1" t="s">
        <v>3606</v>
      </c>
      <c r="C3555" s="1" t="s">
        <v>26</v>
      </c>
      <c r="D3555">
        <f>MONTH(StockData[[#This Row],[DATE]])</f>
        <v>1</v>
      </c>
      <c r="E3555">
        <v>2024</v>
      </c>
      <c r="F3555" t="s">
        <v>27</v>
      </c>
      <c r="G3555" t="str">
        <f>"Q"&amp;ROUNDUP(StockData[[#This Row],[Month Number]]/3,0)</f>
        <v>Q1</v>
      </c>
      <c r="H3555" s="1" t="s">
        <v>3596</v>
      </c>
      <c r="I3555" s="1" t="s">
        <v>3093</v>
      </c>
      <c r="J3555" t="s">
        <v>30</v>
      </c>
      <c r="K3555">
        <v>2564</v>
      </c>
      <c r="L3555">
        <v>2576.15</v>
      </c>
      <c r="M3555">
        <v>2530.65</v>
      </c>
      <c r="N3555">
        <v>2549.6</v>
      </c>
      <c r="O3555">
        <v>2549.0500000000002</v>
      </c>
      <c r="P3555">
        <v>2547.5500000000002</v>
      </c>
      <c r="Q3555">
        <v>2550.5500000000002</v>
      </c>
      <c r="R3555">
        <v>893834</v>
      </c>
      <c r="S3555">
        <v>2279767551.0500002</v>
      </c>
      <c r="T3555">
        <v>111603</v>
      </c>
      <c r="U3555">
        <v>555081</v>
      </c>
      <c r="V3555">
        <v>62.1</v>
      </c>
      <c r="W3555" s="3">
        <f>StockData[[#This Row],[CLOSE]]-StockData[[#This Row],[PREV. CLOSE]]</f>
        <v>-2.0499999999997272</v>
      </c>
      <c r="X3555" s="2">
        <f>IFERROR((StockData[[#This Row],[CLOSE]]-StockData[[#This Row],[PREV. CLOSE]])/StockData[[#This Row],[PREV. CLOSE]],0)</f>
        <v>-8.0404769375577625E-4</v>
      </c>
      <c r="Y3555" t="str">
        <f>IF(StockData[[#This Row],[Daily Return %]]&gt;0,"Gain",IF(StockData[[#This Row],[Daily Return %]]&lt;0,"Loss","No Change"))</f>
        <v>Loss</v>
      </c>
    </row>
    <row r="3556" spans="1:25" x14ac:dyDescent="0.3">
      <c r="A3556" s="1">
        <v>45307</v>
      </c>
      <c r="B3556" s="1" t="s">
        <v>3607</v>
      </c>
      <c r="C3556" s="1" t="s">
        <v>26</v>
      </c>
      <c r="D3556">
        <f>MONTH(StockData[[#This Row],[DATE]])</f>
        <v>1</v>
      </c>
      <c r="E3556">
        <v>2024</v>
      </c>
      <c r="F3556" t="s">
        <v>27</v>
      </c>
      <c r="G3556" t="str">
        <f>"Q"&amp;ROUNDUP(StockData[[#This Row],[Month Number]]/3,0)</f>
        <v>Q1</v>
      </c>
      <c r="H3556" s="1" t="s">
        <v>3596</v>
      </c>
      <c r="I3556" s="1" t="s">
        <v>3093</v>
      </c>
      <c r="J3556" t="s">
        <v>30</v>
      </c>
      <c r="K3556">
        <v>2556.9</v>
      </c>
      <c r="L3556">
        <v>2556.9</v>
      </c>
      <c r="M3556">
        <v>2531.35</v>
      </c>
      <c r="N3556">
        <v>2547.5500000000002</v>
      </c>
      <c r="O3556">
        <v>2541.6999999999998</v>
      </c>
      <c r="P3556">
        <v>2542.0500000000002</v>
      </c>
      <c r="Q3556">
        <v>2543.62</v>
      </c>
      <c r="R3556">
        <v>693370</v>
      </c>
      <c r="S3556">
        <v>1763667994.4000001</v>
      </c>
      <c r="T3556">
        <v>77117</v>
      </c>
      <c r="U3556">
        <v>473872</v>
      </c>
      <c r="V3556">
        <v>68.34</v>
      </c>
      <c r="W3556" s="3">
        <f>StockData[[#This Row],[CLOSE]]-StockData[[#This Row],[PREV. CLOSE]]</f>
        <v>-5.5</v>
      </c>
      <c r="X3556" s="2">
        <f>IFERROR((StockData[[#This Row],[CLOSE]]-StockData[[#This Row],[PREV. CLOSE]])/StockData[[#This Row],[PREV. CLOSE]],0)</f>
        <v>-2.1589370179191771E-3</v>
      </c>
      <c r="Y3556" t="str">
        <f>IF(StockData[[#This Row],[Daily Return %]]&gt;0,"Gain",IF(StockData[[#This Row],[Daily Return %]]&lt;0,"Loss","No Change"))</f>
        <v>Loss</v>
      </c>
    </row>
    <row r="3557" spans="1:25" x14ac:dyDescent="0.3">
      <c r="A3557" s="1">
        <v>45308</v>
      </c>
      <c r="B3557" s="1" t="s">
        <v>3608</v>
      </c>
      <c r="C3557" s="1" t="s">
        <v>26</v>
      </c>
      <c r="D3557">
        <f>MONTH(StockData[[#This Row],[DATE]])</f>
        <v>1</v>
      </c>
      <c r="E3557">
        <v>2024</v>
      </c>
      <c r="F3557" t="s">
        <v>27</v>
      </c>
      <c r="G3557" t="str">
        <f>"Q"&amp;ROUNDUP(StockData[[#This Row],[Month Number]]/3,0)</f>
        <v>Q1</v>
      </c>
      <c r="H3557" s="1" t="s">
        <v>3596</v>
      </c>
      <c r="I3557" s="1" t="s">
        <v>3093</v>
      </c>
      <c r="J3557" t="s">
        <v>30</v>
      </c>
      <c r="K3557">
        <v>2542.0500000000002</v>
      </c>
      <c r="L3557">
        <v>2557.15</v>
      </c>
      <c r="M3557">
        <v>2525.4</v>
      </c>
      <c r="N3557">
        <v>2542.0500000000002</v>
      </c>
      <c r="O3557">
        <v>2546.15</v>
      </c>
      <c r="P3557">
        <v>2543.1</v>
      </c>
      <c r="Q3557">
        <v>2540.0500000000002</v>
      </c>
      <c r="R3557">
        <v>801619</v>
      </c>
      <c r="S3557">
        <v>2036156098.6500001</v>
      </c>
      <c r="T3557">
        <v>71524</v>
      </c>
      <c r="U3557">
        <v>529434</v>
      </c>
      <c r="V3557">
        <v>66.05</v>
      </c>
      <c r="W3557" s="3">
        <f>StockData[[#This Row],[CLOSE]]-StockData[[#This Row],[PREV. CLOSE]]</f>
        <v>1.0499999999997272</v>
      </c>
      <c r="X3557" s="2">
        <f>IFERROR((StockData[[#This Row],[CLOSE]]-StockData[[#This Row],[PREV. CLOSE]])/StockData[[#This Row],[PREV. CLOSE]],0)</f>
        <v>4.1305245766201572E-4</v>
      </c>
      <c r="Y3557" t="str">
        <f>IF(StockData[[#This Row],[Daily Return %]]&gt;0,"Gain",IF(StockData[[#This Row],[Daily Return %]]&lt;0,"Loss","No Change"))</f>
        <v>Gain</v>
      </c>
    </row>
    <row r="3558" spans="1:25" x14ac:dyDescent="0.3">
      <c r="A3558" s="1">
        <v>45309</v>
      </c>
      <c r="B3558" s="1" t="s">
        <v>3609</v>
      </c>
      <c r="C3558" s="1" t="s">
        <v>26</v>
      </c>
      <c r="D3558">
        <f>MONTH(StockData[[#This Row],[DATE]])</f>
        <v>1</v>
      </c>
      <c r="E3558">
        <v>2024</v>
      </c>
      <c r="F3558" t="s">
        <v>27</v>
      </c>
      <c r="G3558" t="str">
        <f>"Q"&amp;ROUNDUP(StockData[[#This Row],[Month Number]]/3,0)</f>
        <v>Q1</v>
      </c>
      <c r="H3558" s="1" t="s">
        <v>3596</v>
      </c>
      <c r="I3558" s="1" t="s">
        <v>3093</v>
      </c>
      <c r="J3558" t="s">
        <v>30</v>
      </c>
      <c r="K3558">
        <v>2535</v>
      </c>
      <c r="L3558">
        <v>2550</v>
      </c>
      <c r="M3558">
        <v>2496.15</v>
      </c>
      <c r="N3558">
        <v>2543.1</v>
      </c>
      <c r="O3558">
        <v>2504.5</v>
      </c>
      <c r="P3558">
        <v>2502</v>
      </c>
      <c r="Q3558">
        <v>2514.6999999999998</v>
      </c>
      <c r="R3558">
        <v>634910</v>
      </c>
      <c r="S3558">
        <v>1596607173.6500001</v>
      </c>
      <c r="T3558">
        <v>86554</v>
      </c>
      <c r="U3558">
        <v>370795</v>
      </c>
      <c r="V3558">
        <v>58.4</v>
      </c>
      <c r="W3558" s="3">
        <f>StockData[[#This Row],[CLOSE]]-StockData[[#This Row],[PREV. CLOSE]]</f>
        <v>-41.099999999999909</v>
      </c>
      <c r="X3558" s="2">
        <f>IFERROR((StockData[[#This Row],[CLOSE]]-StockData[[#This Row],[PREV. CLOSE]])/StockData[[#This Row],[PREV. CLOSE]],0)</f>
        <v>-1.6161377845936027E-2</v>
      </c>
      <c r="Y3558" t="str">
        <f>IF(StockData[[#This Row],[Daily Return %]]&gt;0,"Gain",IF(StockData[[#This Row],[Daily Return %]]&lt;0,"Loss","No Change"))</f>
        <v>Loss</v>
      </c>
    </row>
    <row r="3559" spans="1:25" x14ac:dyDescent="0.3">
      <c r="A3559" s="1">
        <v>45310</v>
      </c>
      <c r="B3559" s="1" t="s">
        <v>3610</v>
      </c>
      <c r="C3559" s="1" t="s">
        <v>26</v>
      </c>
      <c r="D3559">
        <f>MONTH(StockData[[#This Row],[DATE]])</f>
        <v>1</v>
      </c>
      <c r="E3559">
        <v>2024</v>
      </c>
      <c r="F3559" t="s">
        <v>27</v>
      </c>
      <c r="G3559" t="str">
        <f>"Q"&amp;ROUNDUP(StockData[[#This Row],[Month Number]]/3,0)</f>
        <v>Q1</v>
      </c>
      <c r="H3559" s="1" t="s">
        <v>3596</v>
      </c>
      <c r="I3559" s="1" t="s">
        <v>3093</v>
      </c>
      <c r="J3559" t="s">
        <v>30</v>
      </c>
      <c r="K3559">
        <v>2510</v>
      </c>
      <c r="L3559">
        <v>2521.9</v>
      </c>
      <c r="M3559">
        <v>2499.6999999999998</v>
      </c>
      <c r="N3559">
        <v>2502</v>
      </c>
      <c r="O3559">
        <v>2520</v>
      </c>
      <c r="P3559">
        <v>2514.15</v>
      </c>
      <c r="Q3559">
        <v>2509.4899999999998</v>
      </c>
      <c r="R3559">
        <v>941391</v>
      </c>
      <c r="S3559">
        <v>2362407849.3000002</v>
      </c>
      <c r="T3559">
        <v>73734</v>
      </c>
      <c r="U3559">
        <v>713648</v>
      </c>
      <c r="V3559">
        <v>75.81</v>
      </c>
      <c r="W3559" s="3">
        <f>StockData[[#This Row],[CLOSE]]-StockData[[#This Row],[PREV. CLOSE]]</f>
        <v>12.150000000000091</v>
      </c>
      <c r="X3559" s="2">
        <f>IFERROR((StockData[[#This Row],[CLOSE]]-StockData[[#This Row],[PREV. CLOSE]])/StockData[[#This Row],[PREV. CLOSE]],0)</f>
        <v>4.8561151079137051E-3</v>
      </c>
      <c r="Y3559" t="str">
        <f>IF(StockData[[#This Row],[Daily Return %]]&gt;0,"Gain",IF(StockData[[#This Row],[Daily Return %]]&lt;0,"Loss","No Change"))</f>
        <v>Gain</v>
      </c>
    </row>
    <row r="3560" spans="1:25" x14ac:dyDescent="0.3">
      <c r="A3560" s="1">
        <v>45311</v>
      </c>
      <c r="B3560" s="1" t="s">
        <v>3611</v>
      </c>
      <c r="C3560" s="1" t="s">
        <v>26</v>
      </c>
      <c r="D3560">
        <f>MONTH(StockData[[#This Row],[DATE]])</f>
        <v>1</v>
      </c>
      <c r="E3560">
        <v>2024</v>
      </c>
      <c r="F3560" t="s">
        <v>27</v>
      </c>
      <c r="G3560" t="str">
        <f>"Q"&amp;ROUNDUP(StockData[[#This Row],[Month Number]]/3,0)</f>
        <v>Q1</v>
      </c>
      <c r="H3560" s="1" t="s">
        <v>3596</v>
      </c>
      <c r="I3560" s="1" t="s">
        <v>3093</v>
      </c>
      <c r="J3560" t="s">
        <v>30</v>
      </c>
      <c r="K3560">
        <v>2520</v>
      </c>
      <c r="L3560">
        <v>2525</v>
      </c>
      <c r="M3560">
        <v>2470.8000000000002</v>
      </c>
      <c r="N3560">
        <v>2514.15</v>
      </c>
      <c r="O3560">
        <v>2480</v>
      </c>
      <c r="P3560">
        <v>2479.9499999999998</v>
      </c>
      <c r="Q3560">
        <v>2489.08</v>
      </c>
      <c r="R3560">
        <v>445592</v>
      </c>
      <c r="S3560">
        <v>1109114399.3499999</v>
      </c>
      <c r="T3560">
        <v>45755</v>
      </c>
      <c r="U3560">
        <v>246116</v>
      </c>
      <c r="V3560">
        <v>55.23</v>
      </c>
      <c r="W3560" s="3">
        <f>StockData[[#This Row],[CLOSE]]-StockData[[#This Row],[PREV. CLOSE]]</f>
        <v>-34.200000000000273</v>
      </c>
      <c r="X3560" s="2">
        <f>IFERROR((StockData[[#This Row],[CLOSE]]-StockData[[#This Row],[PREV. CLOSE]])/StockData[[#This Row],[PREV. CLOSE]],0)</f>
        <v>-1.3603006980490532E-2</v>
      </c>
      <c r="Y3560" t="str">
        <f>IF(StockData[[#This Row],[Daily Return %]]&gt;0,"Gain",IF(StockData[[#This Row],[Daily Return %]]&lt;0,"Loss","No Change"))</f>
        <v>Loss</v>
      </c>
    </row>
    <row r="3561" spans="1:25" x14ac:dyDescent="0.3">
      <c r="A3561" s="1">
        <v>45314</v>
      </c>
      <c r="B3561" s="1" t="s">
        <v>3612</v>
      </c>
      <c r="C3561" s="1" t="s">
        <v>26</v>
      </c>
      <c r="D3561">
        <f>MONTH(StockData[[#This Row],[DATE]])</f>
        <v>1</v>
      </c>
      <c r="E3561">
        <v>2024</v>
      </c>
      <c r="F3561" t="s">
        <v>27</v>
      </c>
      <c r="G3561" t="str">
        <f>"Q"&amp;ROUNDUP(StockData[[#This Row],[Month Number]]/3,0)</f>
        <v>Q1</v>
      </c>
      <c r="H3561" s="1" t="s">
        <v>3596</v>
      </c>
      <c r="I3561" s="1" t="s">
        <v>3093</v>
      </c>
      <c r="J3561" t="s">
        <v>30</v>
      </c>
      <c r="K3561">
        <v>2480</v>
      </c>
      <c r="L3561">
        <v>2498.1999999999998</v>
      </c>
      <c r="M3561">
        <v>2446</v>
      </c>
      <c r="N3561">
        <v>2479.9499999999998</v>
      </c>
      <c r="O3561">
        <v>2458.5500000000002</v>
      </c>
      <c r="P3561">
        <v>2462.9</v>
      </c>
      <c r="Q3561">
        <v>2468.2600000000002</v>
      </c>
      <c r="R3561">
        <v>690538</v>
      </c>
      <c r="S3561">
        <v>1704424077.5999999</v>
      </c>
      <c r="T3561">
        <v>84912</v>
      </c>
      <c r="U3561">
        <v>426815</v>
      </c>
      <c r="V3561">
        <v>61.81</v>
      </c>
      <c r="W3561" s="3">
        <f>StockData[[#This Row],[CLOSE]]-StockData[[#This Row],[PREV. CLOSE]]</f>
        <v>-17.049999999999727</v>
      </c>
      <c r="X3561" s="2">
        <f>IFERROR((StockData[[#This Row],[CLOSE]]-StockData[[#This Row],[PREV. CLOSE]])/StockData[[#This Row],[PREV. CLOSE]],0)</f>
        <v>-6.8751386116654486E-3</v>
      </c>
      <c r="Y3561" t="str">
        <f>IF(StockData[[#This Row],[Daily Return %]]&gt;0,"Gain",IF(StockData[[#This Row],[Daily Return %]]&lt;0,"Loss","No Change"))</f>
        <v>Loss</v>
      </c>
    </row>
    <row r="3562" spans="1:25" x14ac:dyDescent="0.3">
      <c r="A3562" s="1">
        <v>45315</v>
      </c>
      <c r="B3562" s="1" t="s">
        <v>3613</v>
      </c>
      <c r="C3562" s="1" t="s">
        <v>26</v>
      </c>
      <c r="D3562">
        <f>MONTH(StockData[[#This Row],[DATE]])</f>
        <v>1</v>
      </c>
      <c r="E3562">
        <v>2024</v>
      </c>
      <c r="F3562" t="s">
        <v>27</v>
      </c>
      <c r="G3562" t="str">
        <f>"Q"&amp;ROUNDUP(StockData[[#This Row],[Month Number]]/3,0)</f>
        <v>Q1</v>
      </c>
      <c r="H3562" s="1" t="s">
        <v>3596</v>
      </c>
      <c r="I3562" s="1" t="s">
        <v>3093</v>
      </c>
      <c r="J3562" t="s">
        <v>30</v>
      </c>
      <c r="K3562">
        <v>2477.9</v>
      </c>
      <c r="L3562">
        <v>2519.4</v>
      </c>
      <c r="M3562">
        <v>2455</v>
      </c>
      <c r="N3562">
        <v>2462.9</v>
      </c>
      <c r="O3562">
        <v>2516.5</v>
      </c>
      <c r="P3562">
        <v>2513.9499999999998</v>
      </c>
      <c r="Q3562">
        <v>2483.67</v>
      </c>
      <c r="R3562">
        <v>659038</v>
      </c>
      <c r="S3562">
        <v>1636831199.3499999</v>
      </c>
      <c r="T3562">
        <v>71619</v>
      </c>
      <c r="U3562">
        <v>345093</v>
      </c>
      <c r="V3562">
        <v>52.36</v>
      </c>
      <c r="W3562" s="3">
        <f>StockData[[#This Row],[CLOSE]]-StockData[[#This Row],[PREV. CLOSE]]</f>
        <v>51.049999999999727</v>
      </c>
      <c r="X3562" s="2">
        <f>IFERROR((StockData[[#This Row],[CLOSE]]-StockData[[#This Row],[PREV. CLOSE]])/StockData[[#This Row],[PREV. CLOSE]],0)</f>
        <v>2.0727597547606367E-2</v>
      </c>
      <c r="Y3562" t="str">
        <f>IF(StockData[[#This Row],[Daily Return %]]&gt;0,"Gain",IF(StockData[[#This Row],[Daily Return %]]&lt;0,"Loss","No Change"))</f>
        <v>Gain</v>
      </c>
    </row>
    <row r="3563" spans="1:25" x14ac:dyDescent="0.3">
      <c r="A3563" s="1">
        <v>45316</v>
      </c>
      <c r="B3563" s="1" t="s">
        <v>3614</v>
      </c>
      <c r="C3563" s="1" t="s">
        <v>26</v>
      </c>
      <c r="D3563">
        <f>MONTH(StockData[[#This Row],[DATE]])</f>
        <v>1</v>
      </c>
      <c r="E3563">
        <v>2024</v>
      </c>
      <c r="F3563" t="s">
        <v>27</v>
      </c>
      <c r="G3563" t="str">
        <f>"Q"&amp;ROUNDUP(StockData[[#This Row],[Month Number]]/3,0)</f>
        <v>Q1</v>
      </c>
      <c r="H3563" s="1" t="s">
        <v>3596</v>
      </c>
      <c r="I3563" s="1" t="s">
        <v>3093</v>
      </c>
      <c r="J3563" t="s">
        <v>30</v>
      </c>
      <c r="K3563">
        <v>2525.0500000000002</v>
      </c>
      <c r="L3563">
        <v>2528</v>
      </c>
      <c r="M3563">
        <v>2467.6999999999998</v>
      </c>
      <c r="N3563">
        <v>2513.9499999999998</v>
      </c>
      <c r="O3563">
        <v>2481</v>
      </c>
      <c r="P3563">
        <v>2482.15</v>
      </c>
      <c r="Q3563">
        <v>2489.14</v>
      </c>
      <c r="R3563">
        <v>785773</v>
      </c>
      <c r="S3563">
        <v>1955897372.1500001</v>
      </c>
      <c r="T3563">
        <v>78733</v>
      </c>
      <c r="U3563">
        <v>470668</v>
      </c>
      <c r="V3563">
        <v>59.9</v>
      </c>
      <c r="W3563" s="3">
        <f>StockData[[#This Row],[CLOSE]]-StockData[[#This Row],[PREV. CLOSE]]</f>
        <v>-31.799999999999727</v>
      </c>
      <c r="X3563" s="2">
        <f>IFERROR((StockData[[#This Row],[CLOSE]]-StockData[[#This Row],[PREV. CLOSE]])/StockData[[#This Row],[PREV. CLOSE]],0)</f>
        <v>-1.2649416257284246E-2</v>
      </c>
      <c r="Y3563" t="str">
        <f>IF(StockData[[#This Row],[Daily Return %]]&gt;0,"Gain",IF(StockData[[#This Row],[Daily Return %]]&lt;0,"Loss","No Change"))</f>
        <v>Loss</v>
      </c>
    </row>
    <row r="3564" spans="1:25" x14ac:dyDescent="0.3">
      <c r="A3564" s="1">
        <v>45320</v>
      </c>
      <c r="B3564" s="1" t="s">
        <v>3615</v>
      </c>
      <c r="C3564" s="1" t="s">
        <v>26</v>
      </c>
      <c r="D3564">
        <f>MONTH(StockData[[#This Row],[DATE]])</f>
        <v>1</v>
      </c>
      <c r="E3564">
        <v>2024</v>
      </c>
      <c r="F3564" t="s">
        <v>27</v>
      </c>
      <c r="G3564" t="str">
        <f>"Q"&amp;ROUNDUP(StockData[[#This Row],[Month Number]]/3,0)</f>
        <v>Q1</v>
      </c>
      <c r="H3564" s="1" t="s">
        <v>3596</v>
      </c>
      <c r="I3564" s="1" t="s">
        <v>3093</v>
      </c>
      <c r="J3564" t="s">
        <v>30</v>
      </c>
      <c r="K3564">
        <v>2482.15</v>
      </c>
      <c r="L3564">
        <v>2505</v>
      </c>
      <c r="M3564">
        <v>2476.6</v>
      </c>
      <c r="N3564">
        <v>2482.15</v>
      </c>
      <c r="O3564">
        <v>2502</v>
      </c>
      <c r="P3564">
        <v>2498.5500000000002</v>
      </c>
      <c r="Q3564">
        <v>2493.19</v>
      </c>
      <c r="R3564">
        <v>632719</v>
      </c>
      <c r="S3564">
        <v>1577486118.6500001</v>
      </c>
      <c r="T3564">
        <v>90491</v>
      </c>
      <c r="U3564">
        <v>457395</v>
      </c>
      <c r="V3564">
        <v>72.290000000000006</v>
      </c>
      <c r="W3564" s="3">
        <f>StockData[[#This Row],[CLOSE]]-StockData[[#This Row],[PREV. CLOSE]]</f>
        <v>16.400000000000091</v>
      </c>
      <c r="X3564" s="2">
        <f>IFERROR((StockData[[#This Row],[CLOSE]]-StockData[[#This Row],[PREV. CLOSE]])/StockData[[#This Row],[PREV. CLOSE]],0)</f>
        <v>6.6071752311504502E-3</v>
      </c>
      <c r="Y3564" t="str">
        <f>IF(StockData[[#This Row],[Daily Return %]]&gt;0,"Gain",IF(StockData[[#This Row],[Daily Return %]]&lt;0,"Loss","No Change"))</f>
        <v>Gain</v>
      </c>
    </row>
    <row r="3565" spans="1:25" x14ac:dyDescent="0.3">
      <c r="A3565" s="1">
        <v>45321</v>
      </c>
      <c r="B3565" s="1" t="s">
        <v>3616</v>
      </c>
      <c r="C3565" s="1" t="s">
        <v>26</v>
      </c>
      <c r="D3565">
        <f>MONTH(StockData[[#This Row],[DATE]])</f>
        <v>1</v>
      </c>
      <c r="E3565">
        <v>2024</v>
      </c>
      <c r="F3565" t="s">
        <v>27</v>
      </c>
      <c r="G3565" t="str">
        <f>"Q"&amp;ROUNDUP(StockData[[#This Row],[Month Number]]/3,0)</f>
        <v>Q1</v>
      </c>
      <c r="H3565" s="1" t="s">
        <v>3596</v>
      </c>
      <c r="I3565" s="1" t="s">
        <v>3093</v>
      </c>
      <c r="J3565" t="s">
        <v>30</v>
      </c>
      <c r="K3565">
        <v>2512</v>
      </c>
      <c r="L3565">
        <v>2531.15</v>
      </c>
      <c r="M3565">
        <v>2488</v>
      </c>
      <c r="N3565">
        <v>2498.5500000000002</v>
      </c>
      <c r="O3565">
        <v>2489</v>
      </c>
      <c r="P3565">
        <v>2492.0500000000002</v>
      </c>
      <c r="Q3565">
        <v>2509.31</v>
      </c>
      <c r="R3565">
        <v>668034</v>
      </c>
      <c r="S3565">
        <v>1676304448.5999999</v>
      </c>
      <c r="T3565">
        <v>64809</v>
      </c>
      <c r="U3565">
        <v>375195</v>
      </c>
      <c r="V3565">
        <v>56.16</v>
      </c>
      <c r="W3565" s="3">
        <f>StockData[[#This Row],[CLOSE]]-StockData[[#This Row],[PREV. CLOSE]]</f>
        <v>-6.5</v>
      </c>
      <c r="X3565" s="2">
        <f>IFERROR((StockData[[#This Row],[CLOSE]]-StockData[[#This Row],[PREV. CLOSE]])/StockData[[#This Row],[PREV. CLOSE]],0)</f>
        <v>-2.6015088751475852E-3</v>
      </c>
      <c r="Y3565" t="str">
        <f>IF(StockData[[#This Row],[Daily Return %]]&gt;0,"Gain",IF(StockData[[#This Row],[Daily Return %]]&lt;0,"Loss","No Change"))</f>
        <v>Loss</v>
      </c>
    </row>
    <row r="3566" spans="1:25" x14ac:dyDescent="0.3">
      <c r="A3566" s="1">
        <v>45322</v>
      </c>
      <c r="B3566" s="1" t="s">
        <v>3617</v>
      </c>
      <c r="C3566" s="1" t="s">
        <v>26</v>
      </c>
      <c r="D3566">
        <f>MONTH(StockData[[#This Row],[DATE]])</f>
        <v>1</v>
      </c>
      <c r="E3566">
        <v>2024</v>
      </c>
      <c r="F3566" t="s">
        <v>27</v>
      </c>
      <c r="G3566" t="str">
        <f>"Q"&amp;ROUNDUP(StockData[[#This Row],[Month Number]]/3,0)</f>
        <v>Q1</v>
      </c>
      <c r="H3566" s="1" t="s">
        <v>3596</v>
      </c>
      <c r="I3566" s="1" t="s">
        <v>3093</v>
      </c>
      <c r="J3566" t="s">
        <v>30</v>
      </c>
      <c r="K3566">
        <v>2509</v>
      </c>
      <c r="L3566">
        <v>2511.75</v>
      </c>
      <c r="M3566">
        <v>2481.6999999999998</v>
      </c>
      <c r="N3566">
        <v>2492.0500000000002</v>
      </c>
      <c r="O3566">
        <v>2507</v>
      </c>
      <c r="P3566">
        <v>2506</v>
      </c>
      <c r="Q3566">
        <v>2499.2199999999998</v>
      </c>
      <c r="R3566">
        <v>716094</v>
      </c>
      <c r="S3566">
        <v>1789673161.25</v>
      </c>
      <c r="T3566">
        <v>85407</v>
      </c>
      <c r="U3566">
        <v>437512</v>
      </c>
      <c r="V3566">
        <v>61.1</v>
      </c>
      <c r="W3566" s="3">
        <f>StockData[[#This Row],[CLOSE]]-StockData[[#This Row],[PREV. CLOSE]]</f>
        <v>13.949999999999818</v>
      </c>
      <c r="X3566" s="2">
        <f>IFERROR((StockData[[#This Row],[CLOSE]]-StockData[[#This Row],[PREV. CLOSE]])/StockData[[#This Row],[PREV. CLOSE]],0)</f>
        <v>5.5978010072028316E-3</v>
      </c>
      <c r="Y3566" t="str">
        <f>IF(StockData[[#This Row],[Daily Return %]]&gt;0,"Gain",IF(StockData[[#This Row],[Daily Return %]]&lt;0,"Loss","No Change"))</f>
        <v>Gain</v>
      </c>
    </row>
    <row r="3567" spans="1:25" x14ac:dyDescent="0.3">
      <c r="A3567" s="1">
        <v>45323</v>
      </c>
      <c r="B3567" s="1" t="s">
        <v>3618</v>
      </c>
      <c r="C3567" s="1" t="s">
        <v>54</v>
      </c>
      <c r="D3567">
        <f>MONTH(StockData[[#This Row],[DATE]])</f>
        <v>2</v>
      </c>
      <c r="E3567">
        <v>2024</v>
      </c>
      <c r="F3567" t="s">
        <v>27</v>
      </c>
      <c r="G3567" t="str">
        <f>"Q"&amp;ROUNDUP(StockData[[#This Row],[Month Number]]/3,0)</f>
        <v>Q1</v>
      </c>
      <c r="H3567" s="1" t="s">
        <v>3596</v>
      </c>
      <c r="I3567" s="1" t="s">
        <v>3093</v>
      </c>
      <c r="J3567" t="s">
        <v>30</v>
      </c>
      <c r="K3567">
        <v>2510</v>
      </c>
      <c r="L3567">
        <v>2510.9</v>
      </c>
      <c r="M3567">
        <v>2462.6999999999998</v>
      </c>
      <c r="N3567">
        <v>2506</v>
      </c>
      <c r="O3567">
        <v>2467.6</v>
      </c>
      <c r="P3567">
        <v>2467.8000000000002</v>
      </c>
      <c r="Q3567">
        <v>2488.21</v>
      </c>
      <c r="R3567">
        <v>820566</v>
      </c>
      <c r="S3567">
        <v>2041740297.75</v>
      </c>
      <c r="T3567">
        <v>101448</v>
      </c>
      <c r="U3567">
        <v>497469</v>
      </c>
      <c r="V3567">
        <v>60.63</v>
      </c>
      <c r="W3567" s="3">
        <f>StockData[[#This Row],[CLOSE]]-StockData[[#This Row],[PREV. CLOSE]]</f>
        <v>-38.199999999999818</v>
      </c>
      <c r="X3567" s="2">
        <f>IFERROR((StockData[[#This Row],[CLOSE]]-StockData[[#This Row],[PREV. CLOSE]])/StockData[[#This Row],[PREV. CLOSE]],0)</f>
        <v>-1.5243415802074948E-2</v>
      </c>
      <c r="Y3567" t="str">
        <f>IF(StockData[[#This Row],[Daily Return %]]&gt;0,"Gain",IF(StockData[[#This Row],[Daily Return %]]&lt;0,"Loss","No Change"))</f>
        <v>Loss</v>
      </c>
    </row>
    <row r="3568" spans="1:25" x14ac:dyDescent="0.3">
      <c r="A3568" s="1">
        <v>45324</v>
      </c>
      <c r="B3568" s="1" t="s">
        <v>3619</v>
      </c>
      <c r="C3568" s="1" t="s">
        <v>54</v>
      </c>
      <c r="D3568">
        <f>MONTH(StockData[[#This Row],[DATE]])</f>
        <v>2</v>
      </c>
      <c r="E3568">
        <v>2024</v>
      </c>
      <c r="F3568" t="s">
        <v>27</v>
      </c>
      <c r="G3568" t="str">
        <f>"Q"&amp;ROUNDUP(StockData[[#This Row],[Month Number]]/3,0)</f>
        <v>Q1</v>
      </c>
      <c r="H3568" s="1" t="s">
        <v>3596</v>
      </c>
      <c r="I3568" s="1" t="s">
        <v>3093</v>
      </c>
      <c r="J3568" t="s">
        <v>30</v>
      </c>
      <c r="K3568">
        <v>2468</v>
      </c>
      <c r="L3568">
        <v>2496</v>
      </c>
      <c r="M3568">
        <v>2463.0500000000002</v>
      </c>
      <c r="N3568">
        <v>2467.8000000000002</v>
      </c>
      <c r="O3568">
        <v>2483.1</v>
      </c>
      <c r="P3568">
        <v>2481.4</v>
      </c>
      <c r="Q3568">
        <v>2480.59</v>
      </c>
      <c r="R3568">
        <v>754061</v>
      </c>
      <c r="S3568">
        <v>1870519077.55</v>
      </c>
      <c r="T3568">
        <v>138429</v>
      </c>
      <c r="U3568">
        <v>407899</v>
      </c>
      <c r="V3568">
        <v>54.09</v>
      </c>
      <c r="W3568" s="3">
        <f>StockData[[#This Row],[CLOSE]]-StockData[[#This Row],[PREV. CLOSE]]</f>
        <v>13.599999999999909</v>
      </c>
      <c r="X3568" s="2">
        <f>IFERROR((StockData[[#This Row],[CLOSE]]-StockData[[#This Row],[PREV. CLOSE]])/StockData[[#This Row],[PREV. CLOSE]],0)</f>
        <v>5.5109814409595222E-3</v>
      </c>
      <c r="Y3568" t="str">
        <f>IF(StockData[[#This Row],[Daily Return %]]&gt;0,"Gain",IF(StockData[[#This Row],[Daily Return %]]&lt;0,"Loss","No Change"))</f>
        <v>Gain</v>
      </c>
    </row>
    <row r="3569" spans="1:25" x14ac:dyDescent="0.3">
      <c r="A3569" s="1">
        <v>45327</v>
      </c>
      <c r="B3569" s="1" t="s">
        <v>3620</v>
      </c>
      <c r="C3569" s="1" t="s">
        <v>54</v>
      </c>
      <c r="D3569">
        <f>MONTH(StockData[[#This Row],[DATE]])</f>
        <v>2</v>
      </c>
      <c r="E3569">
        <v>2024</v>
      </c>
      <c r="F3569" t="s">
        <v>27</v>
      </c>
      <c r="G3569" t="str">
        <f>"Q"&amp;ROUNDUP(StockData[[#This Row],[Month Number]]/3,0)</f>
        <v>Q1</v>
      </c>
      <c r="H3569" s="1" t="s">
        <v>3596</v>
      </c>
      <c r="I3569" s="1" t="s">
        <v>3093</v>
      </c>
      <c r="J3569" t="s">
        <v>30</v>
      </c>
      <c r="K3569">
        <v>2505</v>
      </c>
      <c r="L3569">
        <v>2505</v>
      </c>
      <c r="M3569">
        <v>2456.6999999999998</v>
      </c>
      <c r="N3569">
        <v>2481.4</v>
      </c>
      <c r="O3569">
        <v>2462.35</v>
      </c>
      <c r="P3569">
        <v>2462.6999999999998</v>
      </c>
      <c r="Q3569">
        <v>2477.06</v>
      </c>
      <c r="R3569">
        <v>532977</v>
      </c>
      <c r="S3569">
        <v>1320214156.7</v>
      </c>
      <c r="T3569">
        <v>73908</v>
      </c>
      <c r="U3569">
        <v>356323</v>
      </c>
      <c r="V3569">
        <v>66.86</v>
      </c>
      <c r="W3569" s="3">
        <f>StockData[[#This Row],[CLOSE]]-StockData[[#This Row],[PREV. CLOSE]]</f>
        <v>-18.700000000000273</v>
      </c>
      <c r="X3569" s="2">
        <f>IFERROR((StockData[[#This Row],[CLOSE]]-StockData[[#This Row],[PREV. CLOSE]])/StockData[[#This Row],[PREV. CLOSE]],0)</f>
        <v>-7.5360683485130456E-3</v>
      </c>
      <c r="Y3569" t="str">
        <f>IF(StockData[[#This Row],[Daily Return %]]&gt;0,"Gain",IF(StockData[[#This Row],[Daily Return %]]&lt;0,"Loss","No Change"))</f>
        <v>Loss</v>
      </c>
    </row>
    <row r="3570" spans="1:25" x14ac:dyDescent="0.3">
      <c r="A3570" s="1">
        <v>45328</v>
      </c>
      <c r="B3570" s="1" t="s">
        <v>3621</v>
      </c>
      <c r="C3570" s="1" t="s">
        <v>54</v>
      </c>
      <c r="D3570">
        <f>MONTH(StockData[[#This Row],[DATE]])</f>
        <v>2</v>
      </c>
      <c r="E3570">
        <v>2024</v>
      </c>
      <c r="F3570" t="s">
        <v>27</v>
      </c>
      <c r="G3570" t="str">
        <f>"Q"&amp;ROUNDUP(StockData[[#This Row],[Month Number]]/3,0)</f>
        <v>Q1</v>
      </c>
      <c r="H3570" s="1" t="s">
        <v>3596</v>
      </c>
      <c r="I3570" s="1" t="s">
        <v>3093</v>
      </c>
      <c r="J3570" t="s">
        <v>30</v>
      </c>
      <c r="K3570">
        <v>2462.35</v>
      </c>
      <c r="L3570">
        <v>2477.9499999999998</v>
      </c>
      <c r="M3570">
        <v>2445.75</v>
      </c>
      <c r="N3570">
        <v>2462.6999999999998</v>
      </c>
      <c r="O3570">
        <v>2456</v>
      </c>
      <c r="P3570">
        <v>2456.65</v>
      </c>
      <c r="Q3570">
        <v>2454.6799999999998</v>
      </c>
      <c r="R3570">
        <v>770183</v>
      </c>
      <c r="S3570">
        <v>1890551102.8499999</v>
      </c>
      <c r="T3570">
        <v>82972</v>
      </c>
      <c r="U3570">
        <v>551831</v>
      </c>
      <c r="V3570">
        <v>71.650000000000006</v>
      </c>
      <c r="W3570" s="3">
        <f>StockData[[#This Row],[CLOSE]]-StockData[[#This Row],[PREV. CLOSE]]</f>
        <v>-6.0499999999997272</v>
      </c>
      <c r="X3570" s="2">
        <f>IFERROR((StockData[[#This Row],[CLOSE]]-StockData[[#This Row],[PREV. CLOSE]])/StockData[[#This Row],[PREV. CLOSE]],0)</f>
        <v>-2.4566532667396465E-3</v>
      </c>
      <c r="Y3570" t="str">
        <f>IF(StockData[[#This Row],[Daily Return %]]&gt;0,"Gain",IF(StockData[[#This Row],[Daily Return %]]&lt;0,"Loss","No Change"))</f>
        <v>Loss</v>
      </c>
    </row>
    <row r="3571" spans="1:25" x14ac:dyDescent="0.3">
      <c r="A3571" s="1">
        <v>45329</v>
      </c>
      <c r="B3571" s="1" t="s">
        <v>3622</v>
      </c>
      <c r="C3571" s="1" t="s">
        <v>54</v>
      </c>
      <c r="D3571">
        <f>MONTH(StockData[[#This Row],[DATE]])</f>
        <v>2</v>
      </c>
      <c r="E3571">
        <v>2024</v>
      </c>
      <c r="F3571" t="s">
        <v>27</v>
      </c>
      <c r="G3571" t="str">
        <f>"Q"&amp;ROUNDUP(StockData[[#This Row],[Month Number]]/3,0)</f>
        <v>Q1</v>
      </c>
      <c r="H3571" s="1" t="s">
        <v>3596</v>
      </c>
      <c r="I3571" s="1" t="s">
        <v>3093</v>
      </c>
      <c r="J3571" t="s">
        <v>30</v>
      </c>
      <c r="K3571">
        <v>2470</v>
      </c>
      <c r="L3571">
        <v>2511.5500000000002</v>
      </c>
      <c r="M3571">
        <v>2446.6999999999998</v>
      </c>
      <c r="N3571">
        <v>2456.65</v>
      </c>
      <c r="O3571">
        <v>2501</v>
      </c>
      <c r="P3571">
        <v>2499.6</v>
      </c>
      <c r="Q3571">
        <v>2484.09</v>
      </c>
      <c r="R3571">
        <v>1547404</v>
      </c>
      <c r="S3571">
        <v>3843891581.75</v>
      </c>
      <c r="T3571">
        <v>131510</v>
      </c>
      <c r="U3571">
        <v>586802</v>
      </c>
      <c r="V3571">
        <v>37.92</v>
      </c>
      <c r="W3571" s="3">
        <f>StockData[[#This Row],[CLOSE]]-StockData[[#This Row],[PREV. CLOSE]]</f>
        <v>42.949999999999818</v>
      </c>
      <c r="X3571" s="2">
        <f>IFERROR((StockData[[#This Row],[CLOSE]]-StockData[[#This Row],[PREV. CLOSE]])/StockData[[#This Row],[PREV. CLOSE]],0)</f>
        <v>1.7483157959009146E-2</v>
      </c>
      <c r="Y3571" t="str">
        <f>IF(StockData[[#This Row],[Daily Return %]]&gt;0,"Gain",IF(StockData[[#This Row],[Daily Return %]]&lt;0,"Loss","No Change"))</f>
        <v>Gain</v>
      </c>
    </row>
    <row r="3572" spans="1:25" x14ac:dyDescent="0.3">
      <c r="A3572" s="1">
        <v>45330</v>
      </c>
      <c r="B3572" s="1" t="s">
        <v>3623</v>
      </c>
      <c r="C3572" s="1" t="s">
        <v>54</v>
      </c>
      <c r="D3572">
        <f>MONTH(StockData[[#This Row],[DATE]])</f>
        <v>2</v>
      </c>
      <c r="E3572">
        <v>2024</v>
      </c>
      <c r="F3572" t="s">
        <v>27</v>
      </c>
      <c r="G3572" t="str">
        <f>"Q"&amp;ROUNDUP(StockData[[#This Row],[Month Number]]/3,0)</f>
        <v>Q1</v>
      </c>
      <c r="H3572" s="1" t="s">
        <v>3596</v>
      </c>
      <c r="I3572" s="1" t="s">
        <v>3093</v>
      </c>
      <c r="J3572" t="s">
        <v>30</v>
      </c>
      <c r="K3572">
        <v>2503.9499999999998</v>
      </c>
      <c r="L3572">
        <v>2513.85</v>
      </c>
      <c r="M3572">
        <v>2409.1</v>
      </c>
      <c r="N3572">
        <v>2499.6</v>
      </c>
      <c r="O3572">
        <v>2425</v>
      </c>
      <c r="P3572">
        <v>2423.0500000000002</v>
      </c>
      <c r="Q3572">
        <v>2442.5500000000002</v>
      </c>
      <c r="R3572">
        <v>1654447</v>
      </c>
      <c r="S3572">
        <v>4041070727.5500002</v>
      </c>
      <c r="T3572">
        <v>153860</v>
      </c>
      <c r="U3572">
        <v>887432</v>
      </c>
      <c r="V3572">
        <v>53.64</v>
      </c>
      <c r="W3572" s="3">
        <f>StockData[[#This Row],[CLOSE]]-StockData[[#This Row],[PREV. CLOSE]]</f>
        <v>-76.549999999999727</v>
      </c>
      <c r="X3572" s="2">
        <f>IFERROR((StockData[[#This Row],[CLOSE]]-StockData[[#This Row],[PREV. CLOSE]])/StockData[[#This Row],[PREV. CLOSE]],0)</f>
        <v>-3.0624899983997332E-2</v>
      </c>
      <c r="Y3572" t="str">
        <f>IF(StockData[[#This Row],[Daily Return %]]&gt;0,"Gain",IF(StockData[[#This Row],[Daily Return %]]&lt;0,"Loss","No Change"))</f>
        <v>Loss</v>
      </c>
    </row>
    <row r="3573" spans="1:25" x14ac:dyDescent="0.3">
      <c r="A3573" s="1">
        <v>45331</v>
      </c>
      <c r="B3573" s="1" t="s">
        <v>3624</v>
      </c>
      <c r="C3573" s="1" t="s">
        <v>54</v>
      </c>
      <c r="D3573">
        <f>MONTH(StockData[[#This Row],[DATE]])</f>
        <v>2</v>
      </c>
      <c r="E3573">
        <v>2024</v>
      </c>
      <c r="F3573" t="s">
        <v>27</v>
      </c>
      <c r="G3573" t="str">
        <f>"Q"&amp;ROUNDUP(StockData[[#This Row],[Month Number]]/3,0)</f>
        <v>Q1</v>
      </c>
      <c r="H3573" s="1" t="s">
        <v>3596</v>
      </c>
      <c r="I3573" s="1" t="s">
        <v>3093</v>
      </c>
      <c r="J3573" t="s">
        <v>30</v>
      </c>
      <c r="K3573">
        <v>2442.85</v>
      </c>
      <c r="L3573">
        <v>2465.9</v>
      </c>
      <c r="M3573">
        <v>2420.0500000000002</v>
      </c>
      <c r="N3573">
        <v>2423.0500000000002</v>
      </c>
      <c r="O3573">
        <v>2451.9499999999998</v>
      </c>
      <c r="P3573">
        <v>2450.1</v>
      </c>
      <c r="Q3573">
        <v>2442.1999999999998</v>
      </c>
      <c r="R3573">
        <v>838819</v>
      </c>
      <c r="S3573">
        <v>2048562598.95</v>
      </c>
      <c r="T3573">
        <v>116563</v>
      </c>
      <c r="U3573">
        <v>461585</v>
      </c>
      <c r="V3573">
        <v>55.03</v>
      </c>
      <c r="W3573" s="3">
        <f>StockData[[#This Row],[CLOSE]]-StockData[[#This Row],[PREV. CLOSE]]</f>
        <v>27.049999999999727</v>
      </c>
      <c r="X3573" s="2">
        <f>IFERROR((StockData[[#This Row],[CLOSE]]-StockData[[#This Row],[PREV. CLOSE]])/StockData[[#This Row],[PREV. CLOSE]],0)</f>
        <v>1.116361610367088E-2</v>
      </c>
      <c r="Y3573" t="str">
        <f>IF(StockData[[#This Row],[Daily Return %]]&gt;0,"Gain",IF(StockData[[#This Row],[Daily Return %]]&lt;0,"Loss","No Change"))</f>
        <v>Gain</v>
      </c>
    </row>
    <row r="3574" spans="1:25" x14ac:dyDescent="0.3">
      <c r="A3574" s="1">
        <v>45334</v>
      </c>
      <c r="B3574" s="1" t="s">
        <v>3625</v>
      </c>
      <c r="C3574" s="1" t="s">
        <v>54</v>
      </c>
      <c r="D3574">
        <f>MONTH(StockData[[#This Row],[DATE]])</f>
        <v>2</v>
      </c>
      <c r="E3574">
        <v>2024</v>
      </c>
      <c r="F3574" t="s">
        <v>27</v>
      </c>
      <c r="G3574" t="str">
        <f>"Q"&amp;ROUNDUP(StockData[[#This Row],[Month Number]]/3,0)</f>
        <v>Q1</v>
      </c>
      <c r="H3574" s="1" t="s">
        <v>3596</v>
      </c>
      <c r="I3574" s="1" t="s">
        <v>3093</v>
      </c>
      <c r="J3574" t="s">
        <v>30</v>
      </c>
      <c r="K3574">
        <v>2459.75</v>
      </c>
      <c r="L3574">
        <v>2467.9499999999998</v>
      </c>
      <c r="M3574">
        <v>2439.3000000000002</v>
      </c>
      <c r="N3574">
        <v>2450.1</v>
      </c>
      <c r="O3574">
        <v>2458</v>
      </c>
      <c r="P3574">
        <v>2459.0500000000002</v>
      </c>
      <c r="Q3574">
        <v>2457.5300000000002</v>
      </c>
      <c r="R3574">
        <v>445269</v>
      </c>
      <c r="S3574">
        <v>1094263328.2</v>
      </c>
      <c r="T3574">
        <v>53754</v>
      </c>
      <c r="U3574">
        <v>300445</v>
      </c>
      <c r="V3574">
        <v>67.47</v>
      </c>
      <c r="W3574" s="3">
        <f>StockData[[#This Row],[CLOSE]]-StockData[[#This Row],[PREV. CLOSE]]</f>
        <v>8.9500000000002728</v>
      </c>
      <c r="X3574" s="2">
        <f>IFERROR((StockData[[#This Row],[CLOSE]]-StockData[[#This Row],[PREV. CLOSE]])/StockData[[#This Row],[PREV. CLOSE]],0)</f>
        <v>3.6529121260357837E-3</v>
      </c>
      <c r="Y3574" t="str">
        <f>IF(StockData[[#This Row],[Daily Return %]]&gt;0,"Gain",IF(StockData[[#This Row],[Daily Return %]]&lt;0,"Loss","No Change"))</f>
        <v>Gain</v>
      </c>
    </row>
    <row r="3575" spans="1:25" x14ac:dyDescent="0.3">
      <c r="A3575" s="1">
        <v>45335</v>
      </c>
      <c r="B3575" s="1" t="s">
        <v>3626</v>
      </c>
      <c r="C3575" s="1" t="s">
        <v>54</v>
      </c>
      <c r="D3575">
        <f>MONTH(StockData[[#This Row],[DATE]])</f>
        <v>2</v>
      </c>
      <c r="E3575">
        <v>2024</v>
      </c>
      <c r="F3575" t="s">
        <v>27</v>
      </c>
      <c r="G3575" t="str">
        <f>"Q"&amp;ROUNDUP(StockData[[#This Row],[Month Number]]/3,0)</f>
        <v>Q1</v>
      </c>
      <c r="H3575" s="1" t="s">
        <v>3596</v>
      </c>
      <c r="I3575" s="1" t="s">
        <v>3093</v>
      </c>
      <c r="J3575" t="s">
        <v>30</v>
      </c>
      <c r="K3575">
        <v>2474</v>
      </c>
      <c r="L3575">
        <v>2476.6</v>
      </c>
      <c r="M3575">
        <v>2444.9499999999998</v>
      </c>
      <c r="N3575">
        <v>2459.0500000000002</v>
      </c>
      <c r="O3575">
        <v>2456</v>
      </c>
      <c r="P3575">
        <v>2457.35</v>
      </c>
      <c r="Q3575">
        <v>2463.21</v>
      </c>
      <c r="R3575">
        <v>310985</v>
      </c>
      <c r="S3575">
        <v>766021194.64999998</v>
      </c>
      <c r="T3575">
        <v>43589</v>
      </c>
      <c r="U3575">
        <v>176000</v>
      </c>
      <c r="V3575">
        <v>56.59</v>
      </c>
      <c r="W3575" s="3">
        <f>StockData[[#This Row],[CLOSE]]-StockData[[#This Row],[PREV. CLOSE]]</f>
        <v>-1.7000000000002728</v>
      </c>
      <c r="X3575" s="2">
        <f>IFERROR((StockData[[#This Row],[CLOSE]]-StockData[[#This Row],[PREV. CLOSE]])/StockData[[#This Row],[PREV. CLOSE]],0)</f>
        <v>-6.9132388524034596E-4</v>
      </c>
      <c r="Y3575" t="str">
        <f>IF(StockData[[#This Row],[Daily Return %]]&gt;0,"Gain",IF(StockData[[#This Row],[Daily Return %]]&lt;0,"Loss","No Change"))</f>
        <v>Loss</v>
      </c>
    </row>
    <row r="3576" spans="1:25" x14ac:dyDescent="0.3">
      <c r="A3576" s="1">
        <v>45336</v>
      </c>
      <c r="B3576" s="1" t="s">
        <v>3627</v>
      </c>
      <c r="C3576" s="1" t="s">
        <v>54</v>
      </c>
      <c r="D3576">
        <f>MONTH(StockData[[#This Row],[DATE]])</f>
        <v>2</v>
      </c>
      <c r="E3576">
        <v>2024</v>
      </c>
      <c r="F3576" t="s">
        <v>27</v>
      </c>
      <c r="G3576" t="str">
        <f>"Q"&amp;ROUNDUP(StockData[[#This Row],[Month Number]]/3,0)</f>
        <v>Q1</v>
      </c>
      <c r="H3576" s="1" t="s">
        <v>3596</v>
      </c>
      <c r="I3576" s="1" t="s">
        <v>3093</v>
      </c>
      <c r="J3576" t="s">
        <v>30</v>
      </c>
      <c r="K3576">
        <v>2450</v>
      </c>
      <c r="L3576">
        <v>2497.35</v>
      </c>
      <c r="M3576">
        <v>2435.0500000000002</v>
      </c>
      <c r="N3576">
        <v>2457.35</v>
      </c>
      <c r="O3576">
        <v>2490.0500000000002</v>
      </c>
      <c r="P3576">
        <v>2487</v>
      </c>
      <c r="Q3576">
        <v>2458.4</v>
      </c>
      <c r="R3576">
        <v>509308</v>
      </c>
      <c r="S3576">
        <v>1252080723.0999999</v>
      </c>
      <c r="T3576">
        <v>48891</v>
      </c>
      <c r="U3576">
        <v>339322</v>
      </c>
      <c r="V3576">
        <v>66.62</v>
      </c>
      <c r="W3576" s="3">
        <f>StockData[[#This Row],[CLOSE]]-StockData[[#This Row],[PREV. CLOSE]]</f>
        <v>29.650000000000091</v>
      </c>
      <c r="X3576" s="2">
        <f>IFERROR((StockData[[#This Row],[CLOSE]]-StockData[[#This Row],[PREV. CLOSE]])/StockData[[#This Row],[PREV. CLOSE]],0)</f>
        <v>1.2065843286467167E-2</v>
      </c>
      <c r="Y3576" t="str">
        <f>IF(StockData[[#This Row],[Daily Return %]]&gt;0,"Gain",IF(StockData[[#This Row],[Daily Return %]]&lt;0,"Loss","No Change"))</f>
        <v>Gain</v>
      </c>
    </row>
    <row r="3577" spans="1:25" x14ac:dyDescent="0.3">
      <c r="A3577" s="1">
        <v>45337</v>
      </c>
      <c r="B3577" s="1" t="s">
        <v>3628</v>
      </c>
      <c r="C3577" s="1" t="s">
        <v>54</v>
      </c>
      <c r="D3577">
        <f>MONTH(StockData[[#This Row],[DATE]])</f>
        <v>2</v>
      </c>
      <c r="E3577">
        <v>2024</v>
      </c>
      <c r="F3577" t="s">
        <v>27</v>
      </c>
      <c r="G3577" t="str">
        <f>"Q"&amp;ROUNDUP(StockData[[#This Row],[Month Number]]/3,0)</f>
        <v>Q1</v>
      </c>
      <c r="H3577" s="1" t="s">
        <v>3596</v>
      </c>
      <c r="I3577" s="1" t="s">
        <v>3093</v>
      </c>
      <c r="J3577" t="s">
        <v>30</v>
      </c>
      <c r="K3577">
        <v>2495</v>
      </c>
      <c r="L3577">
        <v>2495</v>
      </c>
      <c r="M3577">
        <v>2438</v>
      </c>
      <c r="N3577">
        <v>2487</v>
      </c>
      <c r="O3577">
        <v>2453</v>
      </c>
      <c r="P3577">
        <v>2453.5500000000002</v>
      </c>
      <c r="Q3577">
        <v>2454.9299999999998</v>
      </c>
      <c r="R3577">
        <v>840476</v>
      </c>
      <c r="S3577">
        <v>2063307337.0999999</v>
      </c>
      <c r="T3577">
        <v>123751</v>
      </c>
      <c r="U3577">
        <v>478916</v>
      </c>
      <c r="V3577">
        <v>56.98</v>
      </c>
      <c r="W3577" s="3">
        <f>StockData[[#This Row],[CLOSE]]-StockData[[#This Row],[PREV. CLOSE]]</f>
        <v>-33.449999999999818</v>
      </c>
      <c r="X3577" s="2">
        <f>IFERROR((StockData[[#This Row],[CLOSE]]-StockData[[#This Row],[PREV. CLOSE]])/StockData[[#This Row],[PREV. CLOSE]],0)</f>
        <v>-1.3449939686369046E-2</v>
      </c>
      <c r="Y3577" t="str">
        <f>IF(StockData[[#This Row],[Daily Return %]]&gt;0,"Gain",IF(StockData[[#This Row],[Daily Return %]]&lt;0,"Loss","No Change"))</f>
        <v>Loss</v>
      </c>
    </row>
    <row r="3578" spans="1:25" x14ac:dyDescent="0.3">
      <c r="A3578" s="1">
        <v>45338</v>
      </c>
      <c r="B3578" s="1" t="s">
        <v>3629</v>
      </c>
      <c r="C3578" s="1" t="s">
        <v>54</v>
      </c>
      <c r="D3578">
        <f>MONTH(StockData[[#This Row],[DATE]])</f>
        <v>2</v>
      </c>
      <c r="E3578">
        <v>2024</v>
      </c>
      <c r="F3578" t="s">
        <v>27</v>
      </c>
      <c r="G3578" t="str">
        <f>"Q"&amp;ROUNDUP(StockData[[#This Row],[Month Number]]/3,0)</f>
        <v>Q1</v>
      </c>
      <c r="H3578" s="1" t="s">
        <v>3596</v>
      </c>
      <c r="I3578" s="1" t="s">
        <v>3093</v>
      </c>
      <c r="J3578" t="s">
        <v>30</v>
      </c>
      <c r="K3578">
        <v>2457.0500000000002</v>
      </c>
      <c r="L3578">
        <v>2490.5</v>
      </c>
      <c r="M3578">
        <v>2448.6</v>
      </c>
      <c r="N3578">
        <v>2453.5500000000002</v>
      </c>
      <c r="O3578">
        <v>2489</v>
      </c>
      <c r="P3578">
        <v>2487.65</v>
      </c>
      <c r="Q3578">
        <v>2479.9499999999998</v>
      </c>
      <c r="R3578">
        <v>746616</v>
      </c>
      <c r="S3578">
        <v>1851573707.4000001</v>
      </c>
      <c r="T3578">
        <v>67913</v>
      </c>
      <c r="U3578">
        <v>540596</v>
      </c>
      <c r="V3578">
        <v>72.41</v>
      </c>
      <c r="W3578" s="3">
        <f>StockData[[#This Row],[CLOSE]]-StockData[[#This Row],[PREV. CLOSE]]</f>
        <v>34.099999999999909</v>
      </c>
      <c r="X3578" s="2">
        <f>IFERROR((StockData[[#This Row],[CLOSE]]-StockData[[#This Row],[PREV. CLOSE]])/StockData[[#This Row],[PREV. CLOSE]],0)</f>
        <v>1.389822909661507E-2</v>
      </c>
      <c r="Y3578" t="str">
        <f>IF(StockData[[#This Row],[Daily Return %]]&gt;0,"Gain",IF(StockData[[#This Row],[Daily Return %]]&lt;0,"Loss","No Change"))</f>
        <v>Gain</v>
      </c>
    </row>
    <row r="3579" spans="1:25" x14ac:dyDescent="0.3">
      <c r="A3579" s="1">
        <v>45341</v>
      </c>
      <c r="B3579" s="1" t="s">
        <v>3630</v>
      </c>
      <c r="C3579" s="1" t="s">
        <v>54</v>
      </c>
      <c r="D3579">
        <f>MONTH(StockData[[#This Row],[DATE]])</f>
        <v>2</v>
      </c>
      <c r="E3579">
        <v>2024</v>
      </c>
      <c r="F3579" t="s">
        <v>27</v>
      </c>
      <c r="G3579" t="str">
        <f>"Q"&amp;ROUNDUP(StockData[[#This Row],[Month Number]]/3,0)</f>
        <v>Q1</v>
      </c>
      <c r="H3579" s="1" t="s">
        <v>3596</v>
      </c>
      <c r="I3579" s="1" t="s">
        <v>3093</v>
      </c>
      <c r="J3579" t="s">
        <v>30</v>
      </c>
      <c r="K3579">
        <v>2495</v>
      </c>
      <c r="L3579">
        <v>2525.5</v>
      </c>
      <c r="M3579">
        <v>2481.4</v>
      </c>
      <c r="N3579">
        <v>2487.65</v>
      </c>
      <c r="O3579">
        <v>2515.25</v>
      </c>
      <c r="P3579">
        <v>2513.25</v>
      </c>
      <c r="Q3579">
        <v>2513.4699999999998</v>
      </c>
      <c r="R3579">
        <v>477520</v>
      </c>
      <c r="S3579">
        <v>1200234022.55</v>
      </c>
      <c r="T3579">
        <v>39739</v>
      </c>
      <c r="U3579">
        <v>272031</v>
      </c>
      <c r="V3579">
        <v>56.97</v>
      </c>
      <c r="W3579" s="3">
        <f>StockData[[#This Row],[CLOSE]]-StockData[[#This Row],[PREV. CLOSE]]</f>
        <v>25.599999999999909</v>
      </c>
      <c r="X3579" s="2">
        <f>IFERROR((StockData[[#This Row],[CLOSE]]-StockData[[#This Row],[PREV. CLOSE]])/StockData[[#This Row],[PREV. CLOSE]],0)</f>
        <v>1.0290836733463272E-2</v>
      </c>
      <c r="Y3579" t="str">
        <f>IF(StockData[[#This Row],[Daily Return %]]&gt;0,"Gain",IF(StockData[[#This Row],[Daily Return %]]&lt;0,"Loss","No Change"))</f>
        <v>Gain</v>
      </c>
    </row>
    <row r="3580" spans="1:25" x14ac:dyDescent="0.3">
      <c r="A3580" s="1">
        <v>45342</v>
      </c>
      <c r="B3580" s="1" t="s">
        <v>3631</v>
      </c>
      <c r="C3580" s="1" t="s">
        <v>54</v>
      </c>
      <c r="D3580">
        <f>MONTH(StockData[[#This Row],[DATE]])</f>
        <v>2</v>
      </c>
      <c r="E3580">
        <v>2024</v>
      </c>
      <c r="F3580" t="s">
        <v>27</v>
      </c>
      <c r="G3580" t="str">
        <f>"Q"&amp;ROUNDUP(StockData[[#This Row],[Month Number]]/3,0)</f>
        <v>Q1</v>
      </c>
      <c r="H3580" s="1" t="s">
        <v>3596</v>
      </c>
      <c r="I3580" s="1" t="s">
        <v>3093</v>
      </c>
      <c r="J3580" t="s">
        <v>30</v>
      </c>
      <c r="K3580">
        <v>2519</v>
      </c>
      <c r="L3580">
        <v>2541.8000000000002</v>
      </c>
      <c r="M3580">
        <v>2497.1</v>
      </c>
      <c r="N3580">
        <v>2513.25</v>
      </c>
      <c r="O3580">
        <v>2539</v>
      </c>
      <c r="P3580">
        <v>2539.4</v>
      </c>
      <c r="Q3580">
        <v>2526.64</v>
      </c>
      <c r="R3580">
        <v>631444</v>
      </c>
      <c r="S3580">
        <v>1595430460.25</v>
      </c>
      <c r="T3580">
        <v>50373</v>
      </c>
      <c r="U3580">
        <v>419187</v>
      </c>
      <c r="V3580">
        <v>66.39</v>
      </c>
      <c r="W3580" s="3">
        <f>StockData[[#This Row],[CLOSE]]-StockData[[#This Row],[PREV. CLOSE]]</f>
        <v>26.150000000000091</v>
      </c>
      <c r="X3580" s="2">
        <f>IFERROR((StockData[[#This Row],[CLOSE]]-StockData[[#This Row],[PREV. CLOSE]])/StockData[[#This Row],[PREV. CLOSE]],0)</f>
        <v>1.0404854272356547E-2</v>
      </c>
      <c r="Y3580" t="str">
        <f>IF(StockData[[#This Row],[Daily Return %]]&gt;0,"Gain",IF(StockData[[#This Row],[Daily Return %]]&lt;0,"Loss","No Change"))</f>
        <v>Gain</v>
      </c>
    </row>
    <row r="3581" spans="1:25" x14ac:dyDescent="0.3">
      <c r="A3581" s="1">
        <v>45343</v>
      </c>
      <c r="B3581" s="1" t="s">
        <v>3632</v>
      </c>
      <c r="C3581" s="1" t="s">
        <v>54</v>
      </c>
      <c r="D3581">
        <f>MONTH(StockData[[#This Row],[DATE]])</f>
        <v>2</v>
      </c>
      <c r="E3581">
        <v>2024</v>
      </c>
      <c r="F3581" t="s">
        <v>27</v>
      </c>
      <c r="G3581" t="str">
        <f>"Q"&amp;ROUNDUP(StockData[[#This Row],[Month Number]]/3,0)</f>
        <v>Q1</v>
      </c>
      <c r="H3581" s="1" t="s">
        <v>3596</v>
      </c>
      <c r="I3581" s="1" t="s">
        <v>3093</v>
      </c>
      <c r="J3581" t="s">
        <v>30</v>
      </c>
      <c r="K3581">
        <v>2539.4</v>
      </c>
      <c r="L3581">
        <v>2551</v>
      </c>
      <c r="M3581">
        <v>2518.15</v>
      </c>
      <c r="N3581">
        <v>2539.4</v>
      </c>
      <c r="O3581">
        <v>2539.1999999999998</v>
      </c>
      <c r="P3581">
        <v>2543.6</v>
      </c>
      <c r="Q3581">
        <v>2539.17</v>
      </c>
      <c r="R3581">
        <v>893182</v>
      </c>
      <c r="S3581">
        <v>2267943412.5999999</v>
      </c>
      <c r="T3581">
        <v>78238</v>
      </c>
      <c r="U3581">
        <v>655037</v>
      </c>
      <c r="V3581">
        <v>73.34</v>
      </c>
      <c r="W3581" s="3">
        <f>StockData[[#This Row],[CLOSE]]-StockData[[#This Row],[PREV. CLOSE]]</f>
        <v>4.1999999999998181</v>
      </c>
      <c r="X3581" s="2">
        <f>IFERROR((StockData[[#This Row],[CLOSE]]-StockData[[#This Row],[PREV. CLOSE]])/StockData[[#This Row],[PREV. CLOSE]],0)</f>
        <v>1.6539340001574458E-3</v>
      </c>
      <c r="Y3581" t="str">
        <f>IF(StockData[[#This Row],[Daily Return %]]&gt;0,"Gain",IF(StockData[[#This Row],[Daily Return %]]&lt;0,"Loss","No Change"))</f>
        <v>Gain</v>
      </c>
    </row>
    <row r="3582" spans="1:25" x14ac:dyDescent="0.3">
      <c r="A3582" s="1">
        <v>45344</v>
      </c>
      <c r="B3582" s="1" t="s">
        <v>3633</v>
      </c>
      <c r="C3582" s="1" t="s">
        <v>54</v>
      </c>
      <c r="D3582">
        <f>MONTH(StockData[[#This Row],[DATE]])</f>
        <v>2</v>
      </c>
      <c r="E3582">
        <v>2024</v>
      </c>
      <c r="F3582" t="s">
        <v>27</v>
      </c>
      <c r="G3582" t="str">
        <f>"Q"&amp;ROUNDUP(StockData[[#This Row],[Month Number]]/3,0)</f>
        <v>Q1</v>
      </c>
      <c r="H3582" s="1" t="s">
        <v>3596</v>
      </c>
      <c r="I3582" s="1" t="s">
        <v>3093</v>
      </c>
      <c r="J3582" t="s">
        <v>30</v>
      </c>
      <c r="K3582">
        <v>2560</v>
      </c>
      <c r="L3582">
        <v>2565.9499999999998</v>
      </c>
      <c r="M3582">
        <v>2525</v>
      </c>
      <c r="N3582">
        <v>2543.6</v>
      </c>
      <c r="O3582">
        <v>2558.5</v>
      </c>
      <c r="P3582">
        <v>2563.15</v>
      </c>
      <c r="Q3582">
        <v>2550.9699999999998</v>
      </c>
      <c r="R3582">
        <v>752371</v>
      </c>
      <c r="S3582">
        <v>1919275138.25</v>
      </c>
      <c r="T3582">
        <v>88775</v>
      </c>
      <c r="U3582">
        <v>419050</v>
      </c>
      <c r="V3582">
        <v>55.7</v>
      </c>
      <c r="W3582" s="3">
        <f>StockData[[#This Row],[CLOSE]]-StockData[[#This Row],[PREV. CLOSE]]</f>
        <v>19.550000000000182</v>
      </c>
      <c r="X3582" s="2">
        <f>IFERROR((StockData[[#This Row],[CLOSE]]-StockData[[#This Row],[PREV. CLOSE]])/StockData[[#This Row],[PREV. CLOSE]],0)</f>
        <v>7.6859569114641384E-3</v>
      </c>
      <c r="Y3582" t="str">
        <f>IF(StockData[[#This Row],[Daily Return %]]&gt;0,"Gain",IF(StockData[[#This Row],[Daily Return %]]&lt;0,"Loss","No Change"))</f>
        <v>Gain</v>
      </c>
    </row>
    <row r="3583" spans="1:25" x14ac:dyDescent="0.3">
      <c r="A3583" s="1">
        <v>45345</v>
      </c>
      <c r="B3583" s="1" t="s">
        <v>3634</v>
      </c>
      <c r="C3583" s="1" t="s">
        <v>54</v>
      </c>
      <c r="D3583">
        <f>MONTH(StockData[[#This Row],[DATE]])</f>
        <v>2</v>
      </c>
      <c r="E3583">
        <v>2024</v>
      </c>
      <c r="F3583" t="s">
        <v>27</v>
      </c>
      <c r="G3583" t="str">
        <f>"Q"&amp;ROUNDUP(StockData[[#This Row],[Month Number]]/3,0)</f>
        <v>Q1</v>
      </c>
      <c r="H3583" s="1" t="s">
        <v>3596</v>
      </c>
      <c r="I3583" s="1" t="s">
        <v>3093</v>
      </c>
      <c r="J3583" t="s">
        <v>30</v>
      </c>
      <c r="K3583">
        <v>2565</v>
      </c>
      <c r="L3583">
        <v>2583</v>
      </c>
      <c r="M3583">
        <v>2551.9499999999998</v>
      </c>
      <c r="N3583">
        <v>2563.15</v>
      </c>
      <c r="O3583">
        <v>2581.9499999999998</v>
      </c>
      <c r="P3583">
        <v>2579</v>
      </c>
      <c r="Q3583">
        <v>2572.14</v>
      </c>
      <c r="R3583">
        <v>605619</v>
      </c>
      <c r="S3583">
        <v>1557736604.95</v>
      </c>
      <c r="T3583">
        <v>57872</v>
      </c>
      <c r="U3583">
        <v>435838</v>
      </c>
      <c r="V3583">
        <v>71.97</v>
      </c>
      <c r="W3583" s="3">
        <f>StockData[[#This Row],[CLOSE]]-StockData[[#This Row],[PREV. CLOSE]]</f>
        <v>15.849999999999909</v>
      </c>
      <c r="X3583" s="2">
        <f>IFERROR((StockData[[#This Row],[CLOSE]]-StockData[[#This Row],[PREV. CLOSE]])/StockData[[#This Row],[PREV. CLOSE]],0)</f>
        <v>6.183797280689741E-3</v>
      </c>
      <c r="Y3583" t="str">
        <f>IF(StockData[[#This Row],[Daily Return %]]&gt;0,"Gain",IF(StockData[[#This Row],[Daily Return %]]&lt;0,"Loss","No Change"))</f>
        <v>Gain</v>
      </c>
    </row>
    <row r="3584" spans="1:25" x14ac:dyDescent="0.3">
      <c r="A3584" s="1">
        <v>45348</v>
      </c>
      <c r="B3584" s="1" t="s">
        <v>3635</v>
      </c>
      <c r="C3584" s="1" t="s">
        <v>54</v>
      </c>
      <c r="D3584">
        <f>MONTH(StockData[[#This Row],[DATE]])</f>
        <v>2</v>
      </c>
      <c r="E3584">
        <v>2024</v>
      </c>
      <c r="F3584" t="s">
        <v>27</v>
      </c>
      <c r="G3584" t="str">
        <f>"Q"&amp;ROUNDUP(StockData[[#This Row],[Month Number]]/3,0)</f>
        <v>Q1</v>
      </c>
      <c r="H3584" s="1" t="s">
        <v>3596</v>
      </c>
      <c r="I3584" s="1" t="s">
        <v>3093</v>
      </c>
      <c r="J3584" t="s">
        <v>30</v>
      </c>
      <c r="K3584">
        <v>2588</v>
      </c>
      <c r="L3584">
        <v>2588</v>
      </c>
      <c r="M3584">
        <v>2566.75</v>
      </c>
      <c r="N3584">
        <v>2579</v>
      </c>
      <c r="O3584">
        <v>2579</v>
      </c>
      <c r="P3584">
        <v>2583.9</v>
      </c>
      <c r="Q3584">
        <v>2577.73</v>
      </c>
      <c r="R3584">
        <v>661947</v>
      </c>
      <c r="S3584">
        <v>1706319082.7</v>
      </c>
      <c r="T3584">
        <v>61555</v>
      </c>
      <c r="U3584">
        <v>519088</v>
      </c>
      <c r="V3584">
        <v>78.42</v>
      </c>
      <c r="W3584" s="3">
        <f>StockData[[#This Row],[CLOSE]]-StockData[[#This Row],[PREV. CLOSE]]</f>
        <v>4.9000000000000909</v>
      </c>
      <c r="X3584" s="2">
        <f>IFERROR((StockData[[#This Row],[CLOSE]]-StockData[[#This Row],[PREV. CLOSE]])/StockData[[#This Row],[PREV. CLOSE]],0)</f>
        <v>1.8999612252811519E-3</v>
      </c>
      <c r="Y3584" t="str">
        <f>IF(StockData[[#This Row],[Daily Return %]]&gt;0,"Gain",IF(StockData[[#This Row],[Daily Return %]]&lt;0,"Loss","No Change"))</f>
        <v>Gain</v>
      </c>
    </row>
    <row r="3585" spans="1:25" x14ac:dyDescent="0.3">
      <c r="A3585" s="1">
        <v>45349</v>
      </c>
      <c r="B3585" s="1" t="s">
        <v>3636</v>
      </c>
      <c r="C3585" s="1" t="s">
        <v>54</v>
      </c>
      <c r="D3585">
        <f>MONTH(StockData[[#This Row],[DATE]])</f>
        <v>2</v>
      </c>
      <c r="E3585">
        <v>2024</v>
      </c>
      <c r="F3585" t="s">
        <v>27</v>
      </c>
      <c r="G3585" t="str">
        <f>"Q"&amp;ROUNDUP(StockData[[#This Row],[Month Number]]/3,0)</f>
        <v>Q1</v>
      </c>
      <c r="H3585" s="1" t="s">
        <v>3596</v>
      </c>
      <c r="I3585" s="1" t="s">
        <v>3093</v>
      </c>
      <c r="J3585" t="s">
        <v>30</v>
      </c>
      <c r="K3585">
        <v>2585</v>
      </c>
      <c r="L3585">
        <v>2601.4499999999998</v>
      </c>
      <c r="M3585">
        <v>2566.75</v>
      </c>
      <c r="N3585">
        <v>2583.9</v>
      </c>
      <c r="O3585">
        <v>2600.4499999999998</v>
      </c>
      <c r="P3585">
        <v>2598.6999999999998</v>
      </c>
      <c r="Q3585">
        <v>2587.31</v>
      </c>
      <c r="R3585">
        <v>630872</v>
      </c>
      <c r="S3585">
        <v>1632261725.95</v>
      </c>
      <c r="T3585">
        <v>75856</v>
      </c>
      <c r="U3585">
        <v>489777</v>
      </c>
      <c r="V3585">
        <v>77.63</v>
      </c>
      <c r="W3585" s="3">
        <f>StockData[[#This Row],[CLOSE]]-StockData[[#This Row],[PREV. CLOSE]]</f>
        <v>14.799999999999727</v>
      </c>
      <c r="X3585" s="2">
        <f>IFERROR((StockData[[#This Row],[CLOSE]]-StockData[[#This Row],[PREV. CLOSE]])/StockData[[#This Row],[PREV. CLOSE]],0)</f>
        <v>5.7277758427182659E-3</v>
      </c>
      <c r="Y3585" t="str">
        <f>IF(StockData[[#This Row],[Daily Return %]]&gt;0,"Gain",IF(StockData[[#This Row],[Daily Return %]]&lt;0,"Loss","No Change"))</f>
        <v>Gain</v>
      </c>
    </row>
    <row r="3586" spans="1:25" x14ac:dyDescent="0.3">
      <c r="A3586" s="1">
        <v>45350</v>
      </c>
      <c r="B3586" s="1" t="s">
        <v>3637</v>
      </c>
      <c r="C3586" s="1" t="s">
        <v>54</v>
      </c>
      <c r="D3586">
        <f>MONTH(StockData[[#This Row],[DATE]])</f>
        <v>2</v>
      </c>
      <c r="E3586">
        <v>2024</v>
      </c>
      <c r="F3586" t="s">
        <v>27</v>
      </c>
      <c r="G3586" t="str">
        <f>"Q"&amp;ROUNDUP(StockData[[#This Row],[Month Number]]/3,0)</f>
        <v>Q1</v>
      </c>
      <c r="H3586" s="1" t="s">
        <v>3596</v>
      </c>
      <c r="I3586" s="1" t="s">
        <v>3093</v>
      </c>
      <c r="J3586" t="s">
        <v>30</v>
      </c>
      <c r="K3586">
        <v>2601</v>
      </c>
      <c r="L3586">
        <v>2605</v>
      </c>
      <c r="M3586">
        <v>2560.25</v>
      </c>
      <c r="N3586">
        <v>2598.6999999999998</v>
      </c>
      <c r="O3586">
        <v>2560.25</v>
      </c>
      <c r="P3586">
        <v>2570.9</v>
      </c>
      <c r="Q3586">
        <v>2581.5500000000002</v>
      </c>
      <c r="R3586">
        <v>492787</v>
      </c>
      <c r="S3586">
        <v>1272153804.25</v>
      </c>
      <c r="T3586">
        <v>43496</v>
      </c>
      <c r="U3586">
        <v>308109</v>
      </c>
      <c r="V3586">
        <v>62.52</v>
      </c>
      <c r="W3586" s="3">
        <f>StockData[[#This Row],[CLOSE]]-StockData[[#This Row],[PREV. CLOSE]]</f>
        <v>-27.799999999999727</v>
      </c>
      <c r="X3586" s="2">
        <f>IFERROR((StockData[[#This Row],[CLOSE]]-StockData[[#This Row],[PREV. CLOSE]])/StockData[[#This Row],[PREV. CLOSE]],0)</f>
        <v>-1.0697656520567872E-2</v>
      </c>
      <c r="Y3586" t="str">
        <f>IF(StockData[[#This Row],[Daily Return %]]&gt;0,"Gain",IF(StockData[[#This Row],[Daily Return %]]&lt;0,"Loss","No Change"))</f>
        <v>Loss</v>
      </c>
    </row>
    <row r="3587" spans="1:25" x14ac:dyDescent="0.3">
      <c r="A3587" s="1">
        <v>45351</v>
      </c>
      <c r="B3587" s="1" t="s">
        <v>3638</v>
      </c>
      <c r="C3587" s="1" t="s">
        <v>54</v>
      </c>
      <c r="D3587">
        <f>MONTH(StockData[[#This Row],[DATE]])</f>
        <v>2</v>
      </c>
      <c r="E3587">
        <v>2024</v>
      </c>
      <c r="F3587" t="s">
        <v>27</v>
      </c>
      <c r="G3587" t="str">
        <f>"Q"&amp;ROUNDUP(StockData[[#This Row],[Month Number]]/3,0)</f>
        <v>Q1</v>
      </c>
      <c r="H3587" s="1" t="s">
        <v>3596</v>
      </c>
      <c r="I3587" s="1" t="s">
        <v>3093</v>
      </c>
      <c r="J3587" t="s">
        <v>30</v>
      </c>
      <c r="K3587">
        <v>2571.4499999999998</v>
      </c>
      <c r="L3587">
        <v>2606.1999999999998</v>
      </c>
      <c r="M3587">
        <v>2547.0500000000002</v>
      </c>
      <c r="N3587">
        <v>2570.9</v>
      </c>
      <c r="O3587">
        <v>2599</v>
      </c>
      <c r="P3587">
        <v>2596.1999999999998</v>
      </c>
      <c r="Q3587">
        <v>2589.41</v>
      </c>
      <c r="R3587">
        <v>1387288</v>
      </c>
      <c r="S3587">
        <v>3592261264.75</v>
      </c>
      <c r="T3587">
        <v>84427</v>
      </c>
      <c r="U3587">
        <v>823100</v>
      </c>
      <c r="V3587">
        <v>59.33</v>
      </c>
      <c r="W3587" s="3">
        <f>StockData[[#This Row],[CLOSE]]-StockData[[#This Row],[PREV. CLOSE]]</f>
        <v>25.299999999999727</v>
      </c>
      <c r="X3587" s="2">
        <f>IFERROR((StockData[[#This Row],[CLOSE]]-StockData[[#This Row],[PREV. CLOSE]])/StockData[[#This Row],[PREV. CLOSE]],0)</f>
        <v>9.8409117429692824E-3</v>
      </c>
      <c r="Y3587" t="str">
        <f>IF(StockData[[#This Row],[Daily Return %]]&gt;0,"Gain",IF(StockData[[#This Row],[Daily Return %]]&lt;0,"Loss","No Change"))</f>
        <v>Gain</v>
      </c>
    </row>
    <row r="3588" spans="1:25" x14ac:dyDescent="0.3">
      <c r="A3588" s="1">
        <v>45352</v>
      </c>
      <c r="B3588" s="1" t="s">
        <v>3639</v>
      </c>
      <c r="C3588" s="1" t="s">
        <v>76</v>
      </c>
      <c r="D3588">
        <f>MONTH(StockData[[#This Row],[DATE]])</f>
        <v>3</v>
      </c>
      <c r="E3588">
        <v>2024</v>
      </c>
      <c r="F3588" t="s">
        <v>27</v>
      </c>
      <c r="G3588" t="str">
        <f>"Q"&amp;ROUNDUP(StockData[[#This Row],[Month Number]]/3,0)</f>
        <v>Q1</v>
      </c>
      <c r="H3588" s="1" t="s">
        <v>3596</v>
      </c>
      <c r="I3588" s="1" t="s">
        <v>3093</v>
      </c>
      <c r="J3588" t="s">
        <v>30</v>
      </c>
      <c r="K3588">
        <v>2596.1999999999998</v>
      </c>
      <c r="L3588">
        <v>2616.5500000000002</v>
      </c>
      <c r="M3588">
        <v>2582.5</v>
      </c>
      <c r="N3588">
        <v>2596.1999999999998</v>
      </c>
      <c r="O3588">
        <v>2600</v>
      </c>
      <c r="P3588">
        <v>2601.4499999999998</v>
      </c>
      <c r="Q3588">
        <v>2604.87</v>
      </c>
      <c r="R3588">
        <v>755728</v>
      </c>
      <c r="S3588">
        <v>1968574114.3</v>
      </c>
      <c r="T3588">
        <v>72063</v>
      </c>
      <c r="U3588">
        <v>532285</v>
      </c>
      <c r="V3588">
        <v>70.430000000000007</v>
      </c>
      <c r="W3588" s="3">
        <f>StockData[[#This Row],[CLOSE]]-StockData[[#This Row],[PREV. CLOSE]]</f>
        <v>5.25</v>
      </c>
      <c r="X3588" s="2">
        <f>IFERROR((StockData[[#This Row],[CLOSE]]-StockData[[#This Row],[PREV. CLOSE]])/StockData[[#This Row],[PREV. CLOSE]],0)</f>
        <v>2.022186272244049E-3</v>
      </c>
      <c r="Y3588" t="str">
        <f>IF(StockData[[#This Row],[Daily Return %]]&gt;0,"Gain",IF(StockData[[#This Row],[Daily Return %]]&lt;0,"Loss","No Change"))</f>
        <v>Gain</v>
      </c>
    </row>
    <row r="3589" spans="1:25" x14ac:dyDescent="0.3">
      <c r="A3589" s="1">
        <v>45353</v>
      </c>
      <c r="B3589" s="1" t="s">
        <v>3640</v>
      </c>
      <c r="C3589" s="1" t="s">
        <v>76</v>
      </c>
      <c r="D3589">
        <f>MONTH(StockData[[#This Row],[DATE]])</f>
        <v>3</v>
      </c>
      <c r="E3589">
        <v>2024</v>
      </c>
      <c r="F3589" t="s">
        <v>27</v>
      </c>
      <c r="G3589" t="str">
        <f>"Q"&amp;ROUNDUP(StockData[[#This Row],[Month Number]]/3,0)</f>
        <v>Q1</v>
      </c>
      <c r="H3589" s="1" t="s">
        <v>3596</v>
      </c>
      <c r="I3589" s="1" t="s">
        <v>3093</v>
      </c>
      <c r="J3589" t="s">
        <v>30</v>
      </c>
      <c r="K3589">
        <v>2601.4499999999998</v>
      </c>
      <c r="L3589">
        <v>2609.4</v>
      </c>
      <c r="M3589">
        <v>2585.4</v>
      </c>
      <c r="N3589">
        <v>2601.4499999999998</v>
      </c>
      <c r="O3589">
        <v>2590</v>
      </c>
      <c r="P3589">
        <v>2594.9</v>
      </c>
      <c r="Q3589">
        <v>2595.8000000000002</v>
      </c>
      <c r="R3589">
        <v>25525</v>
      </c>
      <c r="S3589">
        <v>66257683.100000001</v>
      </c>
      <c r="T3589">
        <v>3616</v>
      </c>
      <c r="U3589">
        <v>17415</v>
      </c>
      <c r="V3589">
        <v>68.23</v>
      </c>
      <c r="W3589" s="3">
        <f>StockData[[#This Row],[CLOSE]]-StockData[[#This Row],[PREV. CLOSE]]</f>
        <v>-6.5499999999997272</v>
      </c>
      <c r="X3589" s="2">
        <f>IFERROR((StockData[[#This Row],[CLOSE]]-StockData[[#This Row],[PREV. CLOSE]])/StockData[[#This Row],[PREV. CLOSE]],0)</f>
        <v>-2.5178265967055785E-3</v>
      </c>
      <c r="Y3589" t="str">
        <f>IF(StockData[[#This Row],[Daily Return %]]&gt;0,"Gain",IF(StockData[[#This Row],[Daily Return %]]&lt;0,"Loss","No Change"))</f>
        <v>Loss</v>
      </c>
    </row>
    <row r="3590" spans="1:25" x14ac:dyDescent="0.3">
      <c r="A3590" s="1">
        <v>45355</v>
      </c>
      <c r="B3590" s="1" t="s">
        <v>3641</v>
      </c>
      <c r="C3590" s="1" t="s">
        <v>76</v>
      </c>
      <c r="D3590">
        <f>MONTH(StockData[[#This Row],[DATE]])</f>
        <v>3</v>
      </c>
      <c r="E3590">
        <v>2024</v>
      </c>
      <c r="F3590" t="s">
        <v>27</v>
      </c>
      <c r="G3590" t="str">
        <f>"Q"&amp;ROUNDUP(StockData[[#This Row],[Month Number]]/3,0)</f>
        <v>Q1</v>
      </c>
      <c r="H3590" s="1" t="s">
        <v>3596</v>
      </c>
      <c r="I3590" s="1" t="s">
        <v>3093</v>
      </c>
      <c r="J3590" t="s">
        <v>30</v>
      </c>
      <c r="K3590">
        <v>2594.9</v>
      </c>
      <c r="L3590">
        <v>2601.1</v>
      </c>
      <c r="M3590">
        <v>2577.4</v>
      </c>
      <c r="N3590">
        <v>2594.9</v>
      </c>
      <c r="O3590">
        <v>2587.9</v>
      </c>
      <c r="P3590">
        <v>2589.1</v>
      </c>
      <c r="Q3590">
        <v>2591.08</v>
      </c>
      <c r="R3590">
        <v>634310</v>
      </c>
      <c r="S3590">
        <v>1643549789.05</v>
      </c>
      <c r="T3590">
        <v>50358</v>
      </c>
      <c r="U3590">
        <v>514828</v>
      </c>
      <c r="V3590">
        <v>81.16</v>
      </c>
      <c r="W3590" s="3">
        <f>StockData[[#This Row],[CLOSE]]-StockData[[#This Row],[PREV. CLOSE]]</f>
        <v>-5.8000000000001819</v>
      </c>
      <c r="X3590" s="2">
        <f>IFERROR((StockData[[#This Row],[CLOSE]]-StockData[[#This Row],[PREV. CLOSE]])/StockData[[#This Row],[PREV. CLOSE]],0)</f>
        <v>-2.2351535704652134E-3</v>
      </c>
      <c r="Y3590" t="str">
        <f>IF(StockData[[#This Row],[Daily Return %]]&gt;0,"Gain",IF(StockData[[#This Row],[Daily Return %]]&lt;0,"Loss","No Change"))</f>
        <v>Loss</v>
      </c>
    </row>
    <row r="3591" spans="1:25" x14ac:dyDescent="0.3">
      <c r="A3591" s="1">
        <v>45356</v>
      </c>
      <c r="B3591" s="1" t="s">
        <v>3642</v>
      </c>
      <c r="C3591" s="1" t="s">
        <v>76</v>
      </c>
      <c r="D3591">
        <f>MONTH(StockData[[#This Row],[DATE]])</f>
        <v>3</v>
      </c>
      <c r="E3591">
        <v>2024</v>
      </c>
      <c r="F3591" t="s">
        <v>27</v>
      </c>
      <c r="G3591" t="str">
        <f>"Q"&amp;ROUNDUP(StockData[[#This Row],[Month Number]]/3,0)</f>
        <v>Q1</v>
      </c>
      <c r="H3591" s="1" t="s">
        <v>3596</v>
      </c>
      <c r="I3591" s="1" t="s">
        <v>3093</v>
      </c>
      <c r="J3591" t="s">
        <v>30</v>
      </c>
      <c r="K3591">
        <v>2590</v>
      </c>
      <c r="L3591">
        <v>2595.1999999999998</v>
      </c>
      <c r="M3591">
        <v>2532</v>
      </c>
      <c r="N3591">
        <v>2589.1</v>
      </c>
      <c r="O3591">
        <v>2536.5</v>
      </c>
      <c r="P3591">
        <v>2538.65</v>
      </c>
      <c r="Q3591">
        <v>2555.36</v>
      </c>
      <c r="R3591">
        <v>339302</v>
      </c>
      <c r="S3591">
        <v>867040114.35000002</v>
      </c>
      <c r="T3591">
        <v>59741</v>
      </c>
      <c r="U3591">
        <v>220330</v>
      </c>
      <c r="V3591">
        <v>64.94</v>
      </c>
      <c r="W3591" s="3">
        <f>StockData[[#This Row],[CLOSE]]-StockData[[#This Row],[PREV. CLOSE]]</f>
        <v>-50.449999999999818</v>
      </c>
      <c r="X3591" s="2">
        <f>IFERROR((StockData[[#This Row],[CLOSE]]-StockData[[#This Row],[PREV. CLOSE]])/StockData[[#This Row],[PREV. CLOSE]],0)</f>
        <v>-1.9485535514271297E-2</v>
      </c>
      <c r="Y3591" t="str">
        <f>IF(StockData[[#This Row],[Daily Return %]]&gt;0,"Gain",IF(StockData[[#This Row],[Daily Return %]]&lt;0,"Loss","No Change"))</f>
        <v>Loss</v>
      </c>
    </row>
    <row r="3592" spans="1:25" x14ac:dyDescent="0.3">
      <c r="A3592" s="1">
        <v>45357</v>
      </c>
      <c r="B3592" s="1" t="s">
        <v>3643</v>
      </c>
      <c r="C3592" s="1" t="s">
        <v>76</v>
      </c>
      <c r="D3592">
        <f>MONTH(StockData[[#This Row],[DATE]])</f>
        <v>3</v>
      </c>
      <c r="E3592">
        <v>2024</v>
      </c>
      <c r="F3592" t="s">
        <v>27</v>
      </c>
      <c r="G3592" t="str">
        <f>"Q"&amp;ROUNDUP(StockData[[#This Row],[Month Number]]/3,0)</f>
        <v>Q1</v>
      </c>
      <c r="H3592" s="1" t="s">
        <v>3596</v>
      </c>
      <c r="I3592" s="1" t="s">
        <v>3093</v>
      </c>
      <c r="J3592" t="s">
        <v>30</v>
      </c>
      <c r="K3592">
        <v>2540</v>
      </c>
      <c r="L3592">
        <v>2566.75</v>
      </c>
      <c r="M3592">
        <v>2508.25</v>
      </c>
      <c r="N3592">
        <v>2538.65</v>
      </c>
      <c r="O3592">
        <v>2534.5500000000002</v>
      </c>
      <c r="P3592">
        <v>2533.0500000000002</v>
      </c>
      <c r="Q3592">
        <v>2530.14</v>
      </c>
      <c r="R3592">
        <v>991640</v>
      </c>
      <c r="S3592">
        <v>2508990201</v>
      </c>
      <c r="T3592">
        <v>114843</v>
      </c>
      <c r="U3592">
        <v>687123</v>
      </c>
      <c r="V3592">
        <v>69.290000000000006</v>
      </c>
      <c r="W3592" s="3">
        <f>StockData[[#This Row],[CLOSE]]-StockData[[#This Row],[PREV. CLOSE]]</f>
        <v>-5.5999999999999091</v>
      </c>
      <c r="X3592" s="2">
        <f>IFERROR((StockData[[#This Row],[CLOSE]]-StockData[[#This Row],[PREV. CLOSE]])/StockData[[#This Row],[PREV. CLOSE]],0)</f>
        <v>-2.2058968349319163E-3</v>
      </c>
      <c r="Y3592" t="str">
        <f>IF(StockData[[#This Row],[Daily Return %]]&gt;0,"Gain",IF(StockData[[#This Row],[Daily Return %]]&lt;0,"Loss","No Change"))</f>
        <v>Loss</v>
      </c>
    </row>
    <row r="3593" spans="1:25" x14ac:dyDescent="0.3">
      <c r="A3593" s="1">
        <v>45358</v>
      </c>
      <c r="B3593" s="1" t="s">
        <v>3644</v>
      </c>
      <c r="C3593" s="1" t="s">
        <v>76</v>
      </c>
      <c r="D3593">
        <f>MONTH(StockData[[#This Row],[DATE]])</f>
        <v>3</v>
      </c>
      <c r="E3593">
        <v>2024</v>
      </c>
      <c r="F3593" t="s">
        <v>27</v>
      </c>
      <c r="G3593" t="str">
        <f>"Q"&amp;ROUNDUP(StockData[[#This Row],[Month Number]]/3,0)</f>
        <v>Q1</v>
      </c>
      <c r="H3593" s="1" t="s">
        <v>3596</v>
      </c>
      <c r="I3593" s="1" t="s">
        <v>3093</v>
      </c>
      <c r="J3593" t="s">
        <v>30</v>
      </c>
      <c r="K3593">
        <v>2530</v>
      </c>
      <c r="L3593">
        <v>2566</v>
      </c>
      <c r="M3593">
        <v>2519</v>
      </c>
      <c r="N3593">
        <v>2533.0500000000002</v>
      </c>
      <c r="O3593">
        <v>2557</v>
      </c>
      <c r="P3593">
        <v>2560.9499999999998</v>
      </c>
      <c r="Q3593">
        <v>2548.58</v>
      </c>
      <c r="R3593">
        <v>648652</v>
      </c>
      <c r="S3593">
        <v>1653139172.75</v>
      </c>
      <c r="T3593">
        <v>82037</v>
      </c>
      <c r="U3593">
        <v>396545</v>
      </c>
      <c r="V3593">
        <v>61.13</v>
      </c>
      <c r="W3593" s="3">
        <f>StockData[[#This Row],[CLOSE]]-StockData[[#This Row],[PREV. CLOSE]]</f>
        <v>27.899999999999636</v>
      </c>
      <c r="X3593" s="2">
        <f>IFERROR((StockData[[#This Row],[CLOSE]]-StockData[[#This Row],[PREV. CLOSE]])/StockData[[#This Row],[PREV. CLOSE]],0)</f>
        <v>1.1014389767276459E-2</v>
      </c>
      <c r="Y3593" t="str">
        <f>IF(StockData[[#This Row],[Daily Return %]]&gt;0,"Gain",IF(StockData[[#This Row],[Daily Return %]]&lt;0,"Loss","No Change"))</f>
        <v>Gain</v>
      </c>
    </row>
    <row r="3594" spans="1:25" x14ac:dyDescent="0.3">
      <c r="A3594" s="1">
        <v>45362</v>
      </c>
      <c r="B3594" s="1" t="s">
        <v>3645</v>
      </c>
      <c r="C3594" s="1" t="s">
        <v>76</v>
      </c>
      <c r="D3594">
        <f>MONTH(StockData[[#This Row],[DATE]])</f>
        <v>3</v>
      </c>
      <c r="E3594">
        <v>2024</v>
      </c>
      <c r="F3594" t="s">
        <v>27</v>
      </c>
      <c r="G3594" t="str">
        <f>"Q"&amp;ROUNDUP(StockData[[#This Row],[Month Number]]/3,0)</f>
        <v>Q1</v>
      </c>
      <c r="H3594" s="1" t="s">
        <v>3596</v>
      </c>
      <c r="I3594" s="1" t="s">
        <v>3093</v>
      </c>
      <c r="J3594" t="s">
        <v>30</v>
      </c>
      <c r="K3594">
        <v>2560.9499999999998</v>
      </c>
      <c r="L3594">
        <v>2631</v>
      </c>
      <c r="M3594">
        <v>2548.5500000000002</v>
      </c>
      <c r="N3594">
        <v>2560.9499999999998</v>
      </c>
      <c r="O3594">
        <v>2610</v>
      </c>
      <c r="P3594">
        <v>2611.5</v>
      </c>
      <c r="Q3594">
        <v>2606.13</v>
      </c>
      <c r="R3594">
        <v>1495299</v>
      </c>
      <c r="S3594">
        <v>3896949886.25</v>
      </c>
      <c r="T3594">
        <v>117465</v>
      </c>
      <c r="U3594">
        <v>842082</v>
      </c>
      <c r="V3594">
        <v>56.32</v>
      </c>
      <c r="W3594" s="3">
        <f>StockData[[#This Row],[CLOSE]]-StockData[[#This Row],[PREV. CLOSE]]</f>
        <v>50.550000000000182</v>
      </c>
      <c r="X3594" s="2">
        <f>IFERROR((StockData[[#This Row],[CLOSE]]-StockData[[#This Row],[PREV. CLOSE]])/StockData[[#This Row],[PREV. CLOSE]],0)</f>
        <v>1.9738768816259664E-2</v>
      </c>
      <c r="Y3594" t="str">
        <f>IF(StockData[[#This Row],[Daily Return %]]&gt;0,"Gain",IF(StockData[[#This Row],[Daily Return %]]&lt;0,"Loss","No Change"))</f>
        <v>Gain</v>
      </c>
    </row>
    <row r="3595" spans="1:25" x14ac:dyDescent="0.3">
      <c r="A3595" s="1">
        <v>45363</v>
      </c>
      <c r="B3595" s="1" t="s">
        <v>3646</v>
      </c>
      <c r="C3595" s="1" t="s">
        <v>76</v>
      </c>
      <c r="D3595">
        <f>MONTH(StockData[[#This Row],[DATE]])</f>
        <v>3</v>
      </c>
      <c r="E3595">
        <v>2024</v>
      </c>
      <c r="F3595" t="s">
        <v>27</v>
      </c>
      <c r="G3595" t="str">
        <f>"Q"&amp;ROUNDUP(StockData[[#This Row],[Month Number]]/3,0)</f>
        <v>Q1</v>
      </c>
      <c r="H3595" s="1" t="s">
        <v>3596</v>
      </c>
      <c r="I3595" s="1" t="s">
        <v>3093</v>
      </c>
      <c r="J3595" t="s">
        <v>30</v>
      </c>
      <c r="K3595">
        <v>2606.0500000000002</v>
      </c>
      <c r="L3595">
        <v>2615.0500000000002</v>
      </c>
      <c r="M3595">
        <v>2566.3000000000002</v>
      </c>
      <c r="N3595">
        <v>2611.5</v>
      </c>
      <c r="O3595">
        <v>2595</v>
      </c>
      <c r="P3595">
        <v>2590.15</v>
      </c>
      <c r="Q3595">
        <v>2584.27</v>
      </c>
      <c r="R3595">
        <v>863235</v>
      </c>
      <c r="S3595">
        <v>2230830069.9000001</v>
      </c>
      <c r="T3595">
        <v>83860</v>
      </c>
      <c r="U3595">
        <v>555993</v>
      </c>
      <c r="V3595">
        <v>64.41</v>
      </c>
      <c r="W3595" s="3">
        <f>StockData[[#This Row],[CLOSE]]-StockData[[#This Row],[PREV. CLOSE]]</f>
        <v>-21.349999999999909</v>
      </c>
      <c r="X3595" s="2">
        <f>IFERROR((StockData[[#This Row],[CLOSE]]-StockData[[#This Row],[PREV. CLOSE]])/StockData[[#This Row],[PREV. CLOSE]],0)</f>
        <v>-8.1753781351713226E-3</v>
      </c>
      <c r="Y3595" t="str">
        <f>IF(StockData[[#This Row],[Daily Return %]]&gt;0,"Gain",IF(StockData[[#This Row],[Daily Return %]]&lt;0,"Loss","No Change"))</f>
        <v>Loss</v>
      </c>
    </row>
    <row r="3596" spans="1:25" x14ac:dyDescent="0.3">
      <c r="A3596" s="1">
        <v>45364</v>
      </c>
      <c r="B3596" s="1" t="s">
        <v>3647</v>
      </c>
      <c r="C3596" s="1" t="s">
        <v>76</v>
      </c>
      <c r="D3596">
        <f>MONTH(StockData[[#This Row],[DATE]])</f>
        <v>3</v>
      </c>
      <c r="E3596">
        <v>2024</v>
      </c>
      <c r="F3596" t="s">
        <v>27</v>
      </c>
      <c r="G3596" t="str">
        <f>"Q"&amp;ROUNDUP(StockData[[#This Row],[Month Number]]/3,0)</f>
        <v>Q1</v>
      </c>
      <c r="H3596" s="1" t="s">
        <v>3596</v>
      </c>
      <c r="I3596" s="1" t="s">
        <v>3093</v>
      </c>
      <c r="J3596" t="s">
        <v>30</v>
      </c>
      <c r="K3596">
        <v>2594.9499999999998</v>
      </c>
      <c r="L3596">
        <v>2653.65</v>
      </c>
      <c r="M3596">
        <v>2552.85</v>
      </c>
      <c r="N3596">
        <v>2590.15</v>
      </c>
      <c r="O3596">
        <v>2582</v>
      </c>
      <c r="P3596">
        <v>2582.9499999999998</v>
      </c>
      <c r="Q3596">
        <v>2606.23</v>
      </c>
      <c r="R3596">
        <v>1813802</v>
      </c>
      <c r="S3596">
        <v>4727191903.4499998</v>
      </c>
      <c r="T3596">
        <v>153473</v>
      </c>
      <c r="U3596">
        <v>820647</v>
      </c>
      <c r="V3596">
        <v>45.24</v>
      </c>
      <c r="W3596" s="3">
        <f>StockData[[#This Row],[CLOSE]]-StockData[[#This Row],[PREV. CLOSE]]</f>
        <v>-7.2000000000002728</v>
      </c>
      <c r="X3596" s="2">
        <f>IFERROR((StockData[[#This Row],[CLOSE]]-StockData[[#This Row],[PREV. CLOSE]])/StockData[[#This Row],[PREV. CLOSE]],0)</f>
        <v>-2.7797617898578353E-3</v>
      </c>
      <c r="Y3596" t="str">
        <f>IF(StockData[[#This Row],[Daily Return %]]&gt;0,"Gain",IF(StockData[[#This Row],[Daily Return %]]&lt;0,"Loss","No Change"))</f>
        <v>Loss</v>
      </c>
    </row>
    <row r="3597" spans="1:25" x14ac:dyDescent="0.3">
      <c r="A3597" s="1">
        <v>45365</v>
      </c>
      <c r="B3597" s="1" t="s">
        <v>3648</v>
      </c>
      <c r="C3597" s="1" t="s">
        <v>76</v>
      </c>
      <c r="D3597">
        <f>MONTH(StockData[[#This Row],[DATE]])</f>
        <v>3</v>
      </c>
      <c r="E3597">
        <v>2024</v>
      </c>
      <c r="F3597" t="s">
        <v>27</v>
      </c>
      <c r="G3597" t="str">
        <f>"Q"&amp;ROUNDUP(StockData[[#This Row],[Month Number]]/3,0)</f>
        <v>Q1</v>
      </c>
      <c r="H3597" s="1" t="s">
        <v>3596</v>
      </c>
      <c r="I3597" s="1" t="s">
        <v>3093</v>
      </c>
      <c r="J3597" t="s">
        <v>30</v>
      </c>
      <c r="K3597">
        <v>2590</v>
      </c>
      <c r="L3597">
        <v>2619.9499999999998</v>
      </c>
      <c r="M3597">
        <v>2573.9</v>
      </c>
      <c r="N3597">
        <v>2582.9499999999998</v>
      </c>
      <c r="O3597">
        <v>2610</v>
      </c>
      <c r="P3597">
        <v>2612.75</v>
      </c>
      <c r="Q3597">
        <v>2600.48</v>
      </c>
      <c r="R3597">
        <v>1122997</v>
      </c>
      <c r="S3597">
        <v>2920332123.9499998</v>
      </c>
      <c r="T3597">
        <v>115387</v>
      </c>
      <c r="U3597">
        <v>673512</v>
      </c>
      <c r="V3597">
        <v>59.97</v>
      </c>
      <c r="W3597" s="3">
        <f>StockData[[#This Row],[CLOSE]]-StockData[[#This Row],[PREV. CLOSE]]</f>
        <v>29.800000000000182</v>
      </c>
      <c r="X3597" s="2">
        <f>IFERROR((StockData[[#This Row],[CLOSE]]-StockData[[#This Row],[PREV. CLOSE]])/StockData[[#This Row],[PREV. CLOSE]],0)</f>
        <v>1.1537195841963718E-2</v>
      </c>
      <c r="Y3597" t="str">
        <f>IF(StockData[[#This Row],[Daily Return %]]&gt;0,"Gain",IF(StockData[[#This Row],[Daily Return %]]&lt;0,"Loss","No Change"))</f>
        <v>Gain</v>
      </c>
    </row>
    <row r="3598" spans="1:25" x14ac:dyDescent="0.3">
      <c r="A3598" s="1">
        <v>45366</v>
      </c>
      <c r="B3598" s="1" t="s">
        <v>3649</v>
      </c>
      <c r="C3598" s="1" t="s">
        <v>76</v>
      </c>
      <c r="D3598">
        <f>MONTH(StockData[[#This Row],[DATE]])</f>
        <v>3</v>
      </c>
      <c r="E3598">
        <v>2024</v>
      </c>
      <c r="F3598" t="s">
        <v>27</v>
      </c>
      <c r="G3598" t="str">
        <f>"Q"&amp;ROUNDUP(StockData[[#This Row],[Month Number]]/3,0)</f>
        <v>Q1</v>
      </c>
      <c r="H3598" s="1" t="s">
        <v>3596</v>
      </c>
      <c r="I3598" s="1" t="s">
        <v>3093</v>
      </c>
      <c r="J3598" t="s">
        <v>30</v>
      </c>
      <c r="K3598">
        <v>2616.9499999999998</v>
      </c>
      <c r="L3598">
        <v>2629.9</v>
      </c>
      <c r="M3598">
        <v>2585.1999999999998</v>
      </c>
      <c r="N3598">
        <v>2612.75</v>
      </c>
      <c r="O3598">
        <v>2598.25</v>
      </c>
      <c r="P3598">
        <v>2603.65</v>
      </c>
      <c r="Q3598">
        <v>2604.56</v>
      </c>
      <c r="R3598">
        <v>1266992</v>
      </c>
      <c r="S3598">
        <v>3299961808.5</v>
      </c>
      <c r="T3598">
        <v>92521</v>
      </c>
      <c r="U3598">
        <v>896208</v>
      </c>
      <c r="V3598">
        <v>70.739999999999995</v>
      </c>
      <c r="W3598" s="3">
        <f>StockData[[#This Row],[CLOSE]]-StockData[[#This Row],[PREV. CLOSE]]</f>
        <v>-9.0999999999999091</v>
      </c>
      <c r="X3598" s="2">
        <f>IFERROR((StockData[[#This Row],[CLOSE]]-StockData[[#This Row],[PREV. CLOSE]])/StockData[[#This Row],[PREV. CLOSE]],0)</f>
        <v>-3.4829202947086056E-3</v>
      </c>
      <c r="Y3598" t="str">
        <f>IF(StockData[[#This Row],[Daily Return %]]&gt;0,"Gain",IF(StockData[[#This Row],[Daily Return %]]&lt;0,"Loss","No Change"))</f>
        <v>Loss</v>
      </c>
    </row>
    <row r="3599" spans="1:25" x14ac:dyDescent="0.3">
      <c r="A3599" s="1">
        <v>45369</v>
      </c>
      <c r="B3599" s="1" t="s">
        <v>3650</v>
      </c>
      <c r="C3599" s="1" t="s">
        <v>76</v>
      </c>
      <c r="D3599">
        <f>MONTH(StockData[[#This Row],[DATE]])</f>
        <v>3</v>
      </c>
      <c r="E3599">
        <v>2024</v>
      </c>
      <c r="F3599" t="s">
        <v>27</v>
      </c>
      <c r="G3599" t="str">
        <f>"Q"&amp;ROUNDUP(StockData[[#This Row],[Month Number]]/3,0)</f>
        <v>Q1</v>
      </c>
      <c r="H3599" s="1" t="s">
        <v>3596</v>
      </c>
      <c r="I3599" s="1" t="s">
        <v>3093</v>
      </c>
      <c r="J3599" t="s">
        <v>30</v>
      </c>
      <c r="K3599">
        <v>2603.65</v>
      </c>
      <c r="L3599">
        <v>2610.8000000000002</v>
      </c>
      <c r="M3599">
        <v>2558.75</v>
      </c>
      <c r="N3599">
        <v>2603.65</v>
      </c>
      <c r="O3599">
        <v>2583.85</v>
      </c>
      <c r="P3599">
        <v>2580.35</v>
      </c>
      <c r="Q3599">
        <v>2580.4699999999998</v>
      </c>
      <c r="R3599">
        <v>642596</v>
      </c>
      <c r="S3599">
        <v>1658201669.5</v>
      </c>
      <c r="T3599">
        <v>46929</v>
      </c>
      <c r="U3599">
        <v>455426</v>
      </c>
      <c r="V3599">
        <v>70.87</v>
      </c>
      <c r="W3599" s="3">
        <f>StockData[[#This Row],[CLOSE]]-StockData[[#This Row],[PREV. CLOSE]]</f>
        <v>-23.300000000000182</v>
      </c>
      <c r="X3599" s="2">
        <f>IFERROR((StockData[[#This Row],[CLOSE]]-StockData[[#This Row],[PREV. CLOSE]])/StockData[[#This Row],[PREV. CLOSE]],0)</f>
        <v>-8.9489754767346531E-3</v>
      </c>
      <c r="Y3599" t="str">
        <f>IF(StockData[[#This Row],[Daily Return %]]&gt;0,"Gain",IF(StockData[[#This Row],[Daily Return %]]&lt;0,"Loss","No Change"))</f>
        <v>Loss</v>
      </c>
    </row>
    <row r="3600" spans="1:25" x14ac:dyDescent="0.3">
      <c r="A3600" s="1">
        <v>45370</v>
      </c>
      <c r="B3600" s="1" t="s">
        <v>3651</v>
      </c>
      <c r="C3600" s="1" t="s">
        <v>76</v>
      </c>
      <c r="D3600">
        <f>MONTH(StockData[[#This Row],[DATE]])</f>
        <v>3</v>
      </c>
      <c r="E3600">
        <v>2024</v>
      </c>
      <c r="F3600" t="s">
        <v>27</v>
      </c>
      <c r="G3600" t="str">
        <f>"Q"&amp;ROUNDUP(StockData[[#This Row],[Month Number]]/3,0)</f>
        <v>Q1</v>
      </c>
      <c r="H3600" s="1" t="s">
        <v>3596</v>
      </c>
      <c r="I3600" s="1" t="s">
        <v>3093</v>
      </c>
      <c r="J3600" t="s">
        <v>30</v>
      </c>
      <c r="K3600">
        <v>2580</v>
      </c>
      <c r="L3600">
        <v>2584.75</v>
      </c>
      <c r="M3600">
        <v>2468.15</v>
      </c>
      <c r="N3600">
        <v>2580.35</v>
      </c>
      <c r="O3600">
        <v>2503.0500000000002</v>
      </c>
      <c r="P3600">
        <v>2496.0500000000002</v>
      </c>
      <c r="Q3600">
        <v>2502.0300000000002</v>
      </c>
      <c r="R3600">
        <v>1748864</v>
      </c>
      <c r="S3600">
        <v>4375703529.8500004</v>
      </c>
      <c r="T3600">
        <v>126925</v>
      </c>
      <c r="U3600">
        <v>939603</v>
      </c>
      <c r="V3600">
        <v>53.73</v>
      </c>
      <c r="W3600" s="3">
        <f>StockData[[#This Row],[CLOSE]]-StockData[[#This Row],[PREV. CLOSE]]</f>
        <v>-84.299999999999727</v>
      </c>
      <c r="X3600" s="2">
        <f>IFERROR((StockData[[#This Row],[CLOSE]]-StockData[[#This Row],[PREV. CLOSE]])/StockData[[#This Row],[PREV. CLOSE]],0)</f>
        <v>-3.266998662972067E-2</v>
      </c>
      <c r="Y3600" t="str">
        <f>IF(StockData[[#This Row],[Daily Return %]]&gt;0,"Gain",IF(StockData[[#This Row],[Daily Return %]]&lt;0,"Loss","No Change"))</f>
        <v>Loss</v>
      </c>
    </row>
    <row r="3601" spans="1:25" x14ac:dyDescent="0.3">
      <c r="A3601" s="1">
        <v>45371</v>
      </c>
      <c r="B3601" s="1" t="s">
        <v>3652</v>
      </c>
      <c r="C3601" s="1" t="s">
        <v>76</v>
      </c>
      <c r="D3601">
        <f>MONTH(StockData[[#This Row],[DATE]])</f>
        <v>3</v>
      </c>
      <c r="E3601">
        <v>2024</v>
      </c>
      <c r="F3601" t="s">
        <v>27</v>
      </c>
      <c r="G3601" t="str">
        <f>"Q"&amp;ROUNDUP(StockData[[#This Row],[Month Number]]/3,0)</f>
        <v>Q1</v>
      </c>
      <c r="H3601" s="1" t="s">
        <v>3596</v>
      </c>
      <c r="I3601" s="1" t="s">
        <v>3093</v>
      </c>
      <c r="J3601" t="s">
        <v>30</v>
      </c>
      <c r="K3601">
        <v>2514</v>
      </c>
      <c r="L3601">
        <v>2555</v>
      </c>
      <c r="M3601">
        <v>2498.0500000000002</v>
      </c>
      <c r="N3601">
        <v>2496.0500000000002</v>
      </c>
      <c r="O3601">
        <v>2550.4499999999998</v>
      </c>
      <c r="P3601">
        <v>2550.25</v>
      </c>
      <c r="Q3601">
        <v>2538.25</v>
      </c>
      <c r="R3601">
        <v>699645</v>
      </c>
      <c r="S3601">
        <v>1775876167.55</v>
      </c>
      <c r="T3601">
        <v>63999</v>
      </c>
      <c r="U3601">
        <v>350988</v>
      </c>
      <c r="V3601">
        <v>50.17</v>
      </c>
      <c r="W3601" s="3">
        <f>StockData[[#This Row],[CLOSE]]-StockData[[#This Row],[PREV. CLOSE]]</f>
        <v>54.199999999999818</v>
      </c>
      <c r="X3601" s="2">
        <f>IFERROR((StockData[[#This Row],[CLOSE]]-StockData[[#This Row],[PREV. CLOSE]])/StockData[[#This Row],[PREV. CLOSE]],0)</f>
        <v>2.1714308607599934E-2</v>
      </c>
      <c r="Y3601" t="str">
        <f>IF(StockData[[#This Row],[Daily Return %]]&gt;0,"Gain",IF(StockData[[#This Row],[Daily Return %]]&lt;0,"Loss","No Change"))</f>
        <v>Gain</v>
      </c>
    </row>
    <row r="3602" spans="1:25" x14ac:dyDescent="0.3">
      <c r="A3602" s="1">
        <v>45372</v>
      </c>
      <c r="B3602" s="1" t="s">
        <v>3653</v>
      </c>
      <c r="C3602" s="1" t="s">
        <v>76</v>
      </c>
      <c r="D3602">
        <f>MONTH(StockData[[#This Row],[DATE]])</f>
        <v>3</v>
      </c>
      <c r="E3602">
        <v>2024</v>
      </c>
      <c r="F3602" t="s">
        <v>27</v>
      </c>
      <c r="G3602" t="str">
        <f>"Q"&amp;ROUNDUP(StockData[[#This Row],[Month Number]]/3,0)</f>
        <v>Q1</v>
      </c>
      <c r="H3602" s="1" t="s">
        <v>3596</v>
      </c>
      <c r="I3602" s="1" t="s">
        <v>3093</v>
      </c>
      <c r="J3602" t="s">
        <v>30</v>
      </c>
      <c r="K3602">
        <v>2551</v>
      </c>
      <c r="L3602">
        <v>2562.0500000000002</v>
      </c>
      <c r="M3602">
        <v>2525.15</v>
      </c>
      <c r="N3602">
        <v>2550.25</v>
      </c>
      <c r="O3602">
        <v>2545.75</v>
      </c>
      <c r="P3602">
        <v>2553.65</v>
      </c>
      <c r="Q3602">
        <v>2544.7199999999998</v>
      </c>
      <c r="R3602">
        <v>903877</v>
      </c>
      <c r="S3602">
        <v>2300114740.75</v>
      </c>
      <c r="T3602">
        <v>96312</v>
      </c>
      <c r="U3602">
        <v>501155</v>
      </c>
      <c r="V3602">
        <v>55.45</v>
      </c>
      <c r="W3602" s="3">
        <f>StockData[[#This Row],[CLOSE]]-StockData[[#This Row],[PREV. CLOSE]]</f>
        <v>3.4000000000000909</v>
      </c>
      <c r="X3602" s="2">
        <f>IFERROR((StockData[[#This Row],[CLOSE]]-StockData[[#This Row],[PREV. CLOSE]])/StockData[[#This Row],[PREV. CLOSE]],0)</f>
        <v>1.3332026271934481E-3</v>
      </c>
      <c r="Y3602" t="str">
        <f>IF(StockData[[#This Row],[Daily Return %]]&gt;0,"Gain",IF(StockData[[#This Row],[Daily Return %]]&lt;0,"Loss","No Change"))</f>
        <v>Gain</v>
      </c>
    </row>
    <row r="3603" spans="1:25" x14ac:dyDescent="0.3">
      <c r="A3603" s="1">
        <v>45373</v>
      </c>
      <c r="B3603" s="1" t="s">
        <v>3654</v>
      </c>
      <c r="C3603" s="1" t="s">
        <v>76</v>
      </c>
      <c r="D3603">
        <f>MONTH(StockData[[#This Row],[DATE]])</f>
        <v>3</v>
      </c>
      <c r="E3603">
        <v>2024</v>
      </c>
      <c r="F3603" t="s">
        <v>27</v>
      </c>
      <c r="G3603" t="str">
        <f>"Q"&amp;ROUNDUP(StockData[[#This Row],[Month Number]]/3,0)</f>
        <v>Q1</v>
      </c>
      <c r="H3603" s="1" t="s">
        <v>3596</v>
      </c>
      <c r="I3603" s="1" t="s">
        <v>3093</v>
      </c>
      <c r="J3603" t="s">
        <v>30</v>
      </c>
      <c r="K3603">
        <v>2540.1999999999998</v>
      </c>
      <c r="L3603">
        <v>2592</v>
      </c>
      <c r="M3603">
        <v>2537</v>
      </c>
      <c r="N3603">
        <v>2553.65</v>
      </c>
      <c r="O3603">
        <v>2566</v>
      </c>
      <c r="P3603">
        <v>2573.4</v>
      </c>
      <c r="Q3603">
        <v>2562.5700000000002</v>
      </c>
      <c r="R3603">
        <v>1013563</v>
      </c>
      <c r="S3603">
        <v>2597327308.5500002</v>
      </c>
      <c r="T3603">
        <v>119033</v>
      </c>
      <c r="U3603">
        <v>472043</v>
      </c>
      <c r="V3603">
        <v>46.57</v>
      </c>
      <c r="W3603" s="3">
        <f>StockData[[#This Row],[CLOSE]]-StockData[[#This Row],[PREV. CLOSE]]</f>
        <v>19.75</v>
      </c>
      <c r="X3603" s="2">
        <f>IFERROR((StockData[[#This Row],[CLOSE]]-StockData[[#This Row],[PREV. CLOSE]])/StockData[[#This Row],[PREV. CLOSE]],0)</f>
        <v>7.7340277641806824E-3</v>
      </c>
      <c r="Y3603" t="str">
        <f>IF(StockData[[#This Row],[Daily Return %]]&gt;0,"Gain",IF(StockData[[#This Row],[Daily Return %]]&lt;0,"Loss","No Change"))</f>
        <v>Gain</v>
      </c>
    </row>
    <row r="3604" spans="1:25" x14ac:dyDescent="0.3">
      <c r="A3604" s="1">
        <v>45377</v>
      </c>
      <c r="B3604" s="1" t="s">
        <v>3655</v>
      </c>
      <c r="C3604" s="1" t="s">
        <v>76</v>
      </c>
      <c r="D3604">
        <f>MONTH(StockData[[#This Row],[DATE]])</f>
        <v>3</v>
      </c>
      <c r="E3604">
        <v>2024</v>
      </c>
      <c r="F3604" t="s">
        <v>27</v>
      </c>
      <c r="G3604" t="str">
        <f>"Q"&amp;ROUNDUP(StockData[[#This Row],[Month Number]]/3,0)</f>
        <v>Q1</v>
      </c>
      <c r="H3604" s="1" t="s">
        <v>3596</v>
      </c>
      <c r="I3604" s="1" t="s">
        <v>3093</v>
      </c>
      <c r="J3604" t="s">
        <v>30</v>
      </c>
      <c r="K3604">
        <v>2568</v>
      </c>
      <c r="L3604">
        <v>2596.5</v>
      </c>
      <c r="M3604">
        <v>2532.15</v>
      </c>
      <c r="N3604">
        <v>2573.4</v>
      </c>
      <c r="O3604">
        <v>2590.1999999999998</v>
      </c>
      <c r="P3604">
        <v>2586.1</v>
      </c>
      <c r="Q3604">
        <v>2583.39</v>
      </c>
      <c r="R3604">
        <v>970852</v>
      </c>
      <c r="S3604">
        <v>2508087635.3499999</v>
      </c>
      <c r="T3604">
        <v>68934</v>
      </c>
      <c r="U3604">
        <v>634067</v>
      </c>
      <c r="V3604">
        <v>65.31</v>
      </c>
      <c r="W3604" s="3">
        <f>StockData[[#This Row],[CLOSE]]-StockData[[#This Row],[PREV. CLOSE]]</f>
        <v>12.699999999999818</v>
      </c>
      <c r="X3604" s="2">
        <f>IFERROR((StockData[[#This Row],[CLOSE]]-StockData[[#This Row],[PREV. CLOSE]])/StockData[[#This Row],[PREV. CLOSE]],0)</f>
        <v>4.9351053081525681E-3</v>
      </c>
      <c r="Y3604" t="str">
        <f>IF(StockData[[#This Row],[Daily Return %]]&gt;0,"Gain",IF(StockData[[#This Row],[Daily Return %]]&lt;0,"Loss","No Change"))</f>
        <v>Gain</v>
      </c>
    </row>
    <row r="3605" spans="1:25" x14ac:dyDescent="0.3">
      <c r="A3605" s="1">
        <v>45378</v>
      </c>
      <c r="B3605" s="1" t="s">
        <v>3656</v>
      </c>
      <c r="C3605" s="1" t="s">
        <v>76</v>
      </c>
      <c r="D3605">
        <f>MONTH(StockData[[#This Row],[DATE]])</f>
        <v>3</v>
      </c>
      <c r="E3605">
        <v>2024</v>
      </c>
      <c r="F3605" t="s">
        <v>27</v>
      </c>
      <c r="G3605" t="str">
        <f>"Q"&amp;ROUNDUP(StockData[[#This Row],[Month Number]]/3,0)</f>
        <v>Q1</v>
      </c>
      <c r="H3605" s="1" t="s">
        <v>3596</v>
      </c>
      <c r="I3605" s="1" t="s">
        <v>3093</v>
      </c>
      <c r="J3605" t="s">
        <v>30</v>
      </c>
      <c r="K3605">
        <v>2586.1</v>
      </c>
      <c r="L3605">
        <v>2590.5500000000002</v>
      </c>
      <c r="M3605">
        <v>2551.75</v>
      </c>
      <c r="N3605">
        <v>2586.1</v>
      </c>
      <c r="O3605">
        <v>2570</v>
      </c>
      <c r="P3605">
        <v>2566.4499999999998</v>
      </c>
      <c r="Q3605">
        <v>2565.56</v>
      </c>
      <c r="R3605">
        <v>900596</v>
      </c>
      <c r="S3605">
        <v>2310534020.3000002</v>
      </c>
      <c r="T3605">
        <v>70923</v>
      </c>
      <c r="U3605">
        <v>633117</v>
      </c>
      <c r="V3605">
        <v>70.3</v>
      </c>
      <c r="W3605" s="3">
        <f>StockData[[#This Row],[CLOSE]]-StockData[[#This Row],[PREV. CLOSE]]</f>
        <v>-19.650000000000091</v>
      </c>
      <c r="X3605" s="2">
        <f>IFERROR((StockData[[#This Row],[CLOSE]]-StockData[[#This Row],[PREV. CLOSE]])/StockData[[#This Row],[PREV. CLOSE]],0)</f>
        <v>-7.5983140636479993E-3</v>
      </c>
      <c r="Y3605" t="str">
        <f>IF(StockData[[#This Row],[Daily Return %]]&gt;0,"Gain",IF(StockData[[#This Row],[Daily Return %]]&lt;0,"Loss","No Change"))</f>
        <v>Loss</v>
      </c>
    </row>
    <row r="3606" spans="1:25" x14ac:dyDescent="0.3">
      <c r="A3606" s="1">
        <v>45379</v>
      </c>
      <c r="B3606" s="1" t="s">
        <v>3657</v>
      </c>
      <c r="C3606" s="1" t="s">
        <v>76</v>
      </c>
      <c r="D3606">
        <f>MONTH(StockData[[#This Row],[DATE]])</f>
        <v>3</v>
      </c>
      <c r="E3606">
        <v>2024</v>
      </c>
      <c r="F3606" t="s">
        <v>27</v>
      </c>
      <c r="G3606" t="str">
        <f>"Q"&amp;ROUNDUP(StockData[[#This Row],[Month Number]]/3,0)</f>
        <v>Q1</v>
      </c>
      <c r="H3606" s="1" t="s">
        <v>3596</v>
      </c>
      <c r="I3606" s="1" t="s">
        <v>3093</v>
      </c>
      <c r="J3606" t="s">
        <v>30</v>
      </c>
      <c r="K3606">
        <v>2567.0500000000002</v>
      </c>
      <c r="L3606">
        <v>2638.7</v>
      </c>
      <c r="M3606">
        <v>2567.0500000000002</v>
      </c>
      <c r="N3606">
        <v>2566.4499999999998</v>
      </c>
      <c r="O3606">
        <v>2630.95</v>
      </c>
      <c r="P3606">
        <v>2622.35</v>
      </c>
      <c r="Q3606">
        <v>2613.9</v>
      </c>
      <c r="R3606">
        <v>2182916</v>
      </c>
      <c r="S3606">
        <v>5705932891.8000002</v>
      </c>
      <c r="T3606">
        <v>152663</v>
      </c>
      <c r="U3606">
        <v>1227814</v>
      </c>
      <c r="V3606">
        <v>56.25</v>
      </c>
      <c r="W3606" s="3">
        <f>StockData[[#This Row],[CLOSE]]-StockData[[#This Row],[PREV. CLOSE]]</f>
        <v>55.900000000000091</v>
      </c>
      <c r="X3606" s="2">
        <f>IFERROR((StockData[[#This Row],[CLOSE]]-StockData[[#This Row],[PREV. CLOSE]])/StockData[[#This Row],[PREV. CLOSE]],0)</f>
        <v>2.1781059440082642E-2</v>
      </c>
      <c r="Y3606" t="str">
        <f>IF(StockData[[#This Row],[Daily Return %]]&gt;0,"Gain",IF(StockData[[#This Row],[Daily Return %]]&lt;0,"Loss","No Change"))</f>
        <v>Gain</v>
      </c>
    </row>
    <row r="3607" spans="1:25" x14ac:dyDescent="0.3">
      <c r="A3607" s="1">
        <v>45379</v>
      </c>
      <c r="B3607" s="1" t="s">
        <v>3658</v>
      </c>
      <c r="C3607" s="1" t="s">
        <v>76</v>
      </c>
      <c r="D3607">
        <f>MONTH(StockData[[#This Row],[DATE]])</f>
        <v>3</v>
      </c>
      <c r="E3607">
        <v>2024</v>
      </c>
      <c r="F3607" t="s">
        <v>27</v>
      </c>
      <c r="G3607" t="str">
        <f>"Q"&amp;ROUNDUP(StockData[[#This Row],[Month Number]]/3,0)</f>
        <v>Q1</v>
      </c>
      <c r="H3607" s="1" t="s">
        <v>3596</v>
      </c>
      <c r="I3607" s="1" t="s">
        <v>3093</v>
      </c>
      <c r="J3607" t="s">
        <v>30</v>
      </c>
      <c r="K3607">
        <v>2567.0500000000002</v>
      </c>
      <c r="L3607">
        <v>2638.7</v>
      </c>
      <c r="M3607">
        <v>2567.0500000000002</v>
      </c>
      <c r="N3607">
        <v>2566.4499999999998</v>
      </c>
      <c r="O3607">
        <v>2630.95</v>
      </c>
      <c r="P3607">
        <v>2622.35</v>
      </c>
      <c r="Q3607">
        <v>2613.9</v>
      </c>
      <c r="R3607">
        <v>2182916</v>
      </c>
      <c r="S3607">
        <v>5705932891.8000002</v>
      </c>
      <c r="T3607">
        <v>152663</v>
      </c>
      <c r="U3607">
        <v>1227814</v>
      </c>
      <c r="V3607">
        <v>56.25</v>
      </c>
      <c r="W3607" s="3">
        <f>StockData[[#This Row],[CLOSE]]-StockData[[#This Row],[PREV. CLOSE]]</f>
        <v>55.900000000000091</v>
      </c>
      <c r="X3607" s="2">
        <f>IFERROR((StockData[[#This Row],[CLOSE]]-StockData[[#This Row],[PREV. CLOSE]])/StockData[[#This Row],[PREV. CLOSE]],0)</f>
        <v>2.1781059440082642E-2</v>
      </c>
      <c r="Y3607" t="str">
        <f>IF(StockData[[#This Row],[Daily Return %]]&gt;0,"Gain",IF(StockData[[#This Row],[Daily Return %]]&lt;0,"Loss","No Change"))</f>
        <v>Gain</v>
      </c>
    </row>
    <row r="3608" spans="1:25" x14ac:dyDescent="0.3">
      <c r="A3608" s="1">
        <v>45383</v>
      </c>
      <c r="B3608" s="1" t="s">
        <v>3659</v>
      </c>
      <c r="C3608" s="1" t="s">
        <v>96</v>
      </c>
      <c r="D3608">
        <f>MONTH(StockData[[#This Row],[DATE]])</f>
        <v>4</v>
      </c>
      <c r="E3608">
        <v>2024</v>
      </c>
      <c r="F3608" t="s">
        <v>97</v>
      </c>
      <c r="G3608" t="str">
        <f>"Q"&amp;ROUNDUP(StockData[[#This Row],[Month Number]]/3,0)</f>
        <v>Q2</v>
      </c>
      <c r="H3608" s="1" t="s">
        <v>3596</v>
      </c>
      <c r="I3608" s="1" t="s">
        <v>3093</v>
      </c>
      <c r="J3608" t="s">
        <v>30</v>
      </c>
      <c r="K3608">
        <v>2622.35</v>
      </c>
      <c r="L3608">
        <v>2642.6</v>
      </c>
      <c r="M3608">
        <v>2582.5</v>
      </c>
      <c r="N3608">
        <v>2622.35</v>
      </c>
      <c r="O3608">
        <v>2589.4499999999998</v>
      </c>
      <c r="P3608">
        <v>2585.6</v>
      </c>
      <c r="Q3608">
        <v>2599.65</v>
      </c>
      <c r="R3608">
        <v>743032</v>
      </c>
      <c r="S3608">
        <v>1931624375</v>
      </c>
      <c r="T3608">
        <v>55287</v>
      </c>
      <c r="U3608">
        <v>505473</v>
      </c>
      <c r="V3608">
        <v>68.03</v>
      </c>
      <c r="W3608" s="3">
        <f>StockData[[#This Row],[CLOSE]]-StockData[[#This Row],[PREV. CLOSE]]</f>
        <v>-36.75</v>
      </c>
      <c r="X3608" s="2">
        <f>IFERROR((StockData[[#This Row],[CLOSE]]-StockData[[#This Row],[PREV. CLOSE]])/StockData[[#This Row],[PREV. CLOSE]],0)</f>
        <v>-1.4014147615688219E-2</v>
      </c>
      <c r="Y3608" t="str">
        <f>IF(StockData[[#This Row],[Daily Return %]]&gt;0,"Gain",IF(StockData[[#This Row],[Daily Return %]]&lt;0,"Loss","No Change"))</f>
        <v>Loss</v>
      </c>
    </row>
    <row r="3609" spans="1:25" x14ac:dyDescent="0.3">
      <c r="A3609" s="1">
        <v>45384</v>
      </c>
      <c r="B3609" s="1" t="s">
        <v>3660</v>
      </c>
      <c r="C3609" s="1" t="s">
        <v>96</v>
      </c>
      <c r="D3609">
        <f>MONTH(StockData[[#This Row],[DATE]])</f>
        <v>4</v>
      </c>
      <c r="E3609">
        <v>2024</v>
      </c>
      <c r="F3609" t="s">
        <v>97</v>
      </c>
      <c r="G3609" t="str">
        <f>"Q"&amp;ROUNDUP(StockData[[#This Row],[Month Number]]/3,0)</f>
        <v>Q2</v>
      </c>
      <c r="H3609" s="1" t="s">
        <v>3596</v>
      </c>
      <c r="I3609" s="1" t="s">
        <v>3093</v>
      </c>
      <c r="J3609" t="s">
        <v>30</v>
      </c>
      <c r="K3609">
        <v>2597</v>
      </c>
      <c r="L3609">
        <v>2630</v>
      </c>
      <c r="M3609">
        <v>2583</v>
      </c>
      <c r="N3609">
        <v>2585.6</v>
      </c>
      <c r="O3609">
        <v>2622</v>
      </c>
      <c r="P3609">
        <v>2623.3</v>
      </c>
      <c r="Q3609">
        <v>2613.71</v>
      </c>
      <c r="R3609">
        <v>722883</v>
      </c>
      <c r="S3609">
        <v>1889403895.95</v>
      </c>
      <c r="T3609">
        <v>56142</v>
      </c>
      <c r="U3609">
        <v>495980</v>
      </c>
      <c r="V3609">
        <v>68.61</v>
      </c>
      <c r="W3609" s="3">
        <f>StockData[[#This Row],[CLOSE]]-StockData[[#This Row],[PREV. CLOSE]]</f>
        <v>37.700000000000273</v>
      </c>
      <c r="X3609" s="2">
        <f>IFERROR((StockData[[#This Row],[CLOSE]]-StockData[[#This Row],[PREV. CLOSE]])/StockData[[#This Row],[PREV. CLOSE]],0)</f>
        <v>1.4580754950495156E-2</v>
      </c>
      <c r="Y3609" t="str">
        <f>IF(StockData[[#This Row],[Daily Return %]]&gt;0,"Gain",IF(StockData[[#This Row],[Daily Return %]]&lt;0,"Loss","No Change"))</f>
        <v>Gain</v>
      </c>
    </row>
    <row r="3610" spans="1:25" x14ac:dyDescent="0.3">
      <c r="A3610" s="1">
        <v>45385</v>
      </c>
      <c r="B3610" s="1" t="s">
        <v>3661</v>
      </c>
      <c r="C3610" s="1" t="s">
        <v>96</v>
      </c>
      <c r="D3610">
        <f>MONTH(StockData[[#This Row],[DATE]])</f>
        <v>4</v>
      </c>
      <c r="E3610">
        <v>2024</v>
      </c>
      <c r="F3610" t="s">
        <v>97</v>
      </c>
      <c r="G3610" t="str">
        <f>"Q"&amp;ROUNDUP(StockData[[#This Row],[Month Number]]/3,0)</f>
        <v>Q2</v>
      </c>
      <c r="H3610" s="1" t="s">
        <v>3596</v>
      </c>
      <c r="I3610" s="1" t="s">
        <v>3093</v>
      </c>
      <c r="J3610" t="s">
        <v>30</v>
      </c>
      <c r="K3610">
        <v>2623.3</v>
      </c>
      <c r="L3610">
        <v>2623.95</v>
      </c>
      <c r="M3610">
        <v>2545</v>
      </c>
      <c r="N3610">
        <v>2623.3</v>
      </c>
      <c r="O3610">
        <v>2555</v>
      </c>
      <c r="P3610">
        <v>2553.9499999999998</v>
      </c>
      <c r="Q3610">
        <v>2556.71</v>
      </c>
      <c r="R3610">
        <v>1925139</v>
      </c>
      <c r="S3610">
        <v>4922012565.3500004</v>
      </c>
      <c r="T3610">
        <v>101107</v>
      </c>
      <c r="U3610">
        <v>1254813</v>
      </c>
      <c r="V3610">
        <v>65.180000000000007</v>
      </c>
      <c r="W3610" s="3">
        <f>StockData[[#This Row],[CLOSE]]-StockData[[#This Row],[PREV. CLOSE]]</f>
        <v>-69.350000000000364</v>
      </c>
      <c r="X3610" s="2">
        <f>IFERROR((StockData[[#This Row],[CLOSE]]-StockData[[#This Row],[PREV. CLOSE]])/StockData[[#This Row],[PREV. CLOSE]],0)</f>
        <v>-2.6436168185110492E-2</v>
      </c>
      <c r="Y3610" t="str">
        <f>IF(StockData[[#This Row],[Daily Return %]]&gt;0,"Gain",IF(StockData[[#This Row],[Daily Return %]]&lt;0,"Loss","No Change"))</f>
        <v>Loss</v>
      </c>
    </row>
    <row r="3611" spans="1:25" x14ac:dyDescent="0.3">
      <c r="A3611" s="1">
        <v>45386</v>
      </c>
      <c r="B3611" s="1" t="s">
        <v>3662</v>
      </c>
      <c r="C3611" s="1" t="s">
        <v>96</v>
      </c>
      <c r="D3611">
        <f>MONTH(StockData[[#This Row],[DATE]])</f>
        <v>4</v>
      </c>
      <c r="E3611">
        <v>2024</v>
      </c>
      <c r="F3611" t="s">
        <v>97</v>
      </c>
      <c r="G3611" t="str">
        <f>"Q"&amp;ROUNDUP(StockData[[#This Row],[Month Number]]/3,0)</f>
        <v>Q2</v>
      </c>
      <c r="H3611" s="1" t="s">
        <v>3596</v>
      </c>
      <c r="I3611" s="1" t="s">
        <v>3093</v>
      </c>
      <c r="J3611" t="s">
        <v>30</v>
      </c>
      <c r="K3611">
        <v>2569.8000000000002</v>
      </c>
      <c r="L3611">
        <v>2570</v>
      </c>
      <c r="M3611">
        <v>2514.1</v>
      </c>
      <c r="N3611">
        <v>2553.9499999999998</v>
      </c>
      <c r="O3611">
        <v>2551</v>
      </c>
      <c r="P3611">
        <v>2549.6</v>
      </c>
      <c r="Q3611">
        <v>2541.6</v>
      </c>
      <c r="R3611">
        <v>1391376</v>
      </c>
      <c r="S3611">
        <v>3536319236.9499998</v>
      </c>
      <c r="T3611">
        <v>119729</v>
      </c>
      <c r="U3611">
        <v>685248</v>
      </c>
      <c r="V3611">
        <v>49.25</v>
      </c>
      <c r="W3611" s="3">
        <f>StockData[[#This Row],[CLOSE]]-StockData[[#This Row],[PREV. CLOSE]]</f>
        <v>-4.3499999999999091</v>
      </c>
      <c r="X3611" s="2">
        <f>IFERROR((StockData[[#This Row],[CLOSE]]-StockData[[#This Row],[PREV. CLOSE]])/StockData[[#This Row],[PREV. CLOSE]],0)</f>
        <v>-1.7032439945965697E-3</v>
      </c>
      <c r="Y3611" t="str">
        <f>IF(StockData[[#This Row],[Daily Return %]]&gt;0,"Gain",IF(StockData[[#This Row],[Daily Return %]]&lt;0,"Loss","No Change"))</f>
        <v>Loss</v>
      </c>
    </row>
    <row r="3612" spans="1:25" x14ac:dyDescent="0.3">
      <c r="A3612" s="1">
        <v>45387</v>
      </c>
      <c r="B3612" s="1" t="s">
        <v>3663</v>
      </c>
      <c r="C3612" s="1" t="s">
        <v>96</v>
      </c>
      <c r="D3612">
        <f>MONTH(StockData[[#This Row],[DATE]])</f>
        <v>4</v>
      </c>
      <c r="E3612">
        <v>2024</v>
      </c>
      <c r="F3612" t="s">
        <v>97</v>
      </c>
      <c r="G3612" t="str">
        <f>"Q"&amp;ROUNDUP(StockData[[#This Row],[Month Number]]/3,0)</f>
        <v>Q2</v>
      </c>
      <c r="H3612" s="1" t="s">
        <v>3596</v>
      </c>
      <c r="I3612" s="1" t="s">
        <v>3093</v>
      </c>
      <c r="J3612" t="s">
        <v>30</v>
      </c>
      <c r="K3612">
        <v>2575</v>
      </c>
      <c r="L3612">
        <v>2576</v>
      </c>
      <c r="M3612">
        <v>2534</v>
      </c>
      <c r="N3612">
        <v>2549.6</v>
      </c>
      <c r="O3612">
        <v>2539</v>
      </c>
      <c r="P3612">
        <v>2537.65</v>
      </c>
      <c r="Q3612">
        <v>2550.34</v>
      </c>
      <c r="R3612">
        <v>766227</v>
      </c>
      <c r="S3612">
        <v>1954136339.5</v>
      </c>
      <c r="T3612">
        <v>68464</v>
      </c>
      <c r="U3612">
        <v>382563</v>
      </c>
      <c r="V3612">
        <v>49.93</v>
      </c>
      <c r="W3612" s="3">
        <f>StockData[[#This Row],[CLOSE]]-StockData[[#This Row],[PREV. CLOSE]]</f>
        <v>-11.949999999999818</v>
      </c>
      <c r="X3612" s="2">
        <f>IFERROR((StockData[[#This Row],[CLOSE]]-StockData[[#This Row],[PREV. CLOSE]])/StockData[[#This Row],[PREV. CLOSE]],0)</f>
        <v>-4.6870097270159316E-3</v>
      </c>
      <c r="Y3612" t="str">
        <f>IF(StockData[[#This Row],[Daily Return %]]&gt;0,"Gain",IF(StockData[[#This Row],[Daily Return %]]&lt;0,"Loss","No Change"))</f>
        <v>Loss</v>
      </c>
    </row>
    <row r="3613" spans="1:25" x14ac:dyDescent="0.3">
      <c r="A3613" s="1">
        <v>45390</v>
      </c>
      <c r="B3613" s="1" t="s">
        <v>3664</v>
      </c>
      <c r="C3613" s="1" t="s">
        <v>96</v>
      </c>
      <c r="D3613">
        <f>MONTH(StockData[[#This Row],[DATE]])</f>
        <v>4</v>
      </c>
      <c r="E3613">
        <v>2024</v>
      </c>
      <c r="F3613" t="s">
        <v>97</v>
      </c>
      <c r="G3613" t="str">
        <f>"Q"&amp;ROUNDUP(StockData[[#This Row],[Month Number]]/3,0)</f>
        <v>Q2</v>
      </c>
      <c r="H3613" s="1" t="s">
        <v>3596</v>
      </c>
      <c r="I3613" s="1" t="s">
        <v>3093</v>
      </c>
      <c r="J3613" t="s">
        <v>30</v>
      </c>
      <c r="K3613">
        <v>2531</v>
      </c>
      <c r="L3613">
        <v>2547.25</v>
      </c>
      <c r="M3613">
        <v>2492.85</v>
      </c>
      <c r="N3613">
        <v>2537.65</v>
      </c>
      <c r="O3613">
        <v>2499.9</v>
      </c>
      <c r="P3613">
        <v>2498.0500000000002</v>
      </c>
      <c r="Q3613">
        <v>2509.0300000000002</v>
      </c>
      <c r="R3613">
        <v>1218490</v>
      </c>
      <c r="S3613">
        <v>3057232811.1999998</v>
      </c>
      <c r="T3613">
        <v>83699</v>
      </c>
      <c r="U3613">
        <v>786193</v>
      </c>
      <c r="V3613">
        <v>64.52</v>
      </c>
      <c r="W3613" s="3">
        <f>StockData[[#This Row],[CLOSE]]-StockData[[#This Row],[PREV. CLOSE]]</f>
        <v>-39.599999999999909</v>
      </c>
      <c r="X3613" s="2">
        <f>IFERROR((StockData[[#This Row],[CLOSE]]-StockData[[#This Row],[PREV. CLOSE]])/StockData[[#This Row],[PREV. CLOSE]],0)</f>
        <v>-1.5604988867653108E-2</v>
      </c>
      <c r="Y3613" t="str">
        <f>IF(StockData[[#This Row],[Daily Return %]]&gt;0,"Gain",IF(StockData[[#This Row],[Daily Return %]]&lt;0,"Loss","No Change"))</f>
        <v>Loss</v>
      </c>
    </row>
    <row r="3614" spans="1:25" x14ac:dyDescent="0.3">
      <c r="A3614" s="1">
        <v>45391</v>
      </c>
      <c r="B3614" s="1" t="s">
        <v>3665</v>
      </c>
      <c r="C3614" s="1" t="s">
        <v>96</v>
      </c>
      <c r="D3614">
        <f>MONTH(StockData[[#This Row],[DATE]])</f>
        <v>4</v>
      </c>
      <c r="E3614">
        <v>2024</v>
      </c>
      <c r="F3614" t="s">
        <v>97</v>
      </c>
      <c r="G3614" t="str">
        <f>"Q"&amp;ROUNDUP(StockData[[#This Row],[Month Number]]/3,0)</f>
        <v>Q2</v>
      </c>
      <c r="H3614" s="1" t="s">
        <v>3596</v>
      </c>
      <c r="I3614" s="1" t="s">
        <v>3093</v>
      </c>
      <c r="J3614" t="s">
        <v>30</v>
      </c>
      <c r="K3614">
        <v>2506</v>
      </c>
      <c r="L3614">
        <v>2522.1999999999998</v>
      </c>
      <c r="M3614">
        <v>2497</v>
      </c>
      <c r="N3614">
        <v>2498.0500000000002</v>
      </c>
      <c r="O3614">
        <v>2506.8000000000002</v>
      </c>
      <c r="P3614">
        <v>2502.8000000000002</v>
      </c>
      <c r="Q3614">
        <v>2505.9499999999998</v>
      </c>
      <c r="R3614">
        <v>433941</v>
      </c>
      <c r="S3614">
        <v>1087435313.9000001</v>
      </c>
      <c r="T3614">
        <v>41455</v>
      </c>
      <c r="U3614">
        <v>250915</v>
      </c>
      <c r="V3614">
        <v>57.82</v>
      </c>
      <c r="W3614" s="3">
        <f>StockData[[#This Row],[CLOSE]]-StockData[[#This Row],[PREV. CLOSE]]</f>
        <v>4.75</v>
      </c>
      <c r="X3614" s="2">
        <f>IFERROR((StockData[[#This Row],[CLOSE]]-StockData[[#This Row],[PREV. CLOSE]])/StockData[[#This Row],[PREV. CLOSE]],0)</f>
        <v>1.9014831568623526E-3</v>
      </c>
      <c r="Y3614" t="str">
        <f>IF(StockData[[#This Row],[Daily Return %]]&gt;0,"Gain",IF(StockData[[#This Row],[Daily Return %]]&lt;0,"Loss","No Change"))</f>
        <v>Gain</v>
      </c>
    </row>
    <row r="3615" spans="1:25" x14ac:dyDescent="0.3">
      <c r="A3615" s="1">
        <v>45392</v>
      </c>
      <c r="B3615" s="1" t="s">
        <v>3666</v>
      </c>
      <c r="C3615" s="1" t="s">
        <v>96</v>
      </c>
      <c r="D3615">
        <f>MONTH(StockData[[#This Row],[DATE]])</f>
        <v>4</v>
      </c>
      <c r="E3615">
        <v>2024</v>
      </c>
      <c r="F3615" t="s">
        <v>97</v>
      </c>
      <c r="G3615" t="str">
        <f>"Q"&amp;ROUNDUP(StockData[[#This Row],[Month Number]]/3,0)</f>
        <v>Q2</v>
      </c>
      <c r="H3615" s="1" t="s">
        <v>3596</v>
      </c>
      <c r="I3615" s="1" t="s">
        <v>3093</v>
      </c>
      <c r="J3615" t="s">
        <v>30</v>
      </c>
      <c r="K3615">
        <v>2514</v>
      </c>
      <c r="L3615">
        <v>2533</v>
      </c>
      <c r="M3615">
        <v>2494.0500000000002</v>
      </c>
      <c r="N3615">
        <v>2502.8000000000002</v>
      </c>
      <c r="O3615">
        <v>2525.6</v>
      </c>
      <c r="P3615">
        <v>2527.6</v>
      </c>
      <c r="Q3615">
        <v>2517.81</v>
      </c>
      <c r="R3615">
        <v>494880</v>
      </c>
      <c r="S3615">
        <v>1246015304.75</v>
      </c>
      <c r="T3615">
        <v>48186</v>
      </c>
      <c r="U3615">
        <v>231967</v>
      </c>
      <c r="V3615">
        <v>46.87</v>
      </c>
      <c r="W3615" s="3">
        <f>StockData[[#This Row],[CLOSE]]-StockData[[#This Row],[PREV. CLOSE]]</f>
        <v>24.799999999999727</v>
      </c>
      <c r="X3615" s="2">
        <f>IFERROR((StockData[[#This Row],[CLOSE]]-StockData[[#This Row],[PREV. CLOSE]])/StockData[[#This Row],[PREV. CLOSE]],0)</f>
        <v>9.9089020297265969E-3</v>
      </c>
      <c r="Y3615" t="str">
        <f>IF(StockData[[#This Row],[Daily Return %]]&gt;0,"Gain",IF(StockData[[#This Row],[Daily Return %]]&lt;0,"Loss","No Change"))</f>
        <v>Gain</v>
      </c>
    </row>
    <row r="3616" spans="1:25" x14ac:dyDescent="0.3">
      <c r="A3616" s="1">
        <v>45394</v>
      </c>
      <c r="B3616" s="1" t="s">
        <v>3667</v>
      </c>
      <c r="C3616" s="1" t="s">
        <v>96</v>
      </c>
      <c r="D3616">
        <f>MONTH(StockData[[#This Row],[DATE]])</f>
        <v>4</v>
      </c>
      <c r="E3616">
        <v>2024</v>
      </c>
      <c r="F3616" t="s">
        <v>97</v>
      </c>
      <c r="G3616" t="str">
        <f>"Q"&amp;ROUNDUP(StockData[[#This Row],[Month Number]]/3,0)</f>
        <v>Q2</v>
      </c>
      <c r="H3616" s="1" t="s">
        <v>3596</v>
      </c>
      <c r="I3616" s="1" t="s">
        <v>3093</v>
      </c>
      <c r="J3616" t="s">
        <v>30</v>
      </c>
      <c r="K3616">
        <v>2534.6999999999998</v>
      </c>
      <c r="L3616">
        <v>2559</v>
      </c>
      <c r="M3616">
        <v>2516.1999999999998</v>
      </c>
      <c r="N3616">
        <v>2527.6</v>
      </c>
      <c r="O3616">
        <v>2532.9</v>
      </c>
      <c r="P3616">
        <v>2536.1999999999998</v>
      </c>
      <c r="Q3616">
        <v>2541.27</v>
      </c>
      <c r="R3616">
        <v>1239965</v>
      </c>
      <c r="S3616">
        <v>3151084406.0999999</v>
      </c>
      <c r="T3616">
        <v>100776</v>
      </c>
      <c r="U3616">
        <v>655922</v>
      </c>
      <c r="V3616">
        <v>52.9</v>
      </c>
      <c r="W3616" s="3">
        <f>StockData[[#This Row],[CLOSE]]-StockData[[#This Row],[PREV. CLOSE]]</f>
        <v>8.5999999999999091</v>
      </c>
      <c r="X3616" s="2">
        <f>IFERROR((StockData[[#This Row],[CLOSE]]-StockData[[#This Row],[PREV. CLOSE]])/StockData[[#This Row],[PREV. CLOSE]],0)</f>
        <v>3.4024370944769383E-3</v>
      </c>
      <c r="Y3616" t="str">
        <f>IF(StockData[[#This Row],[Daily Return %]]&gt;0,"Gain",IF(StockData[[#This Row],[Daily Return %]]&lt;0,"Loss","No Change"))</f>
        <v>Gain</v>
      </c>
    </row>
    <row r="3617" spans="1:25" x14ac:dyDescent="0.3">
      <c r="A3617" s="1">
        <v>45397</v>
      </c>
      <c r="B3617" s="1" t="s">
        <v>3668</v>
      </c>
      <c r="C3617" s="1" t="s">
        <v>96</v>
      </c>
      <c r="D3617">
        <f>MONTH(StockData[[#This Row],[DATE]])</f>
        <v>4</v>
      </c>
      <c r="E3617">
        <v>2024</v>
      </c>
      <c r="F3617" t="s">
        <v>97</v>
      </c>
      <c r="G3617" t="str">
        <f>"Q"&amp;ROUNDUP(StockData[[#This Row],[Month Number]]/3,0)</f>
        <v>Q2</v>
      </c>
      <c r="H3617" s="1" t="s">
        <v>3596</v>
      </c>
      <c r="I3617" s="1" t="s">
        <v>3093</v>
      </c>
      <c r="J3617" t="s">
        <v>30</v>
      </c>
      <c r="K3617">
        <v>2510</v>
      </c>
      <c r="L3617">
        <v>2577</v>
      </c>
      <c r="M3617">
        <v>2510</v>
      </c>
      <c r="N3617">
        <v>2536.1999999999998</v>
      </c>
      <c r="O3617">
        <v>2557.15</v>
      </c>
      <c r="P3617">
        <v>2553.65</v>
      </c>
      <c r="Q3617">
        <v>2555.38</v>
      </c>
      <c r="R3617">
        <v>1146823</v>
      </c>
      <c r="S3617">
        <v>2930565235.8499999</v>
      </c>
      <c r="T3617">
        <v>70196</v>
      </c>
      <c r="U3617">
        <v>542494</v>
      </c>
      <c r="V3617">
        <v>47.3</v>
      </c>
      <c r="W3617" s="3">
        <f>StockData[[#This Row],[CLOSE]]-StockData[[#This Row],[PREV. CLOSE]]</f>
        <v>17.450000000000273</v>
      </c>
      <c r="X3617" s="2">
        <f>IFERROR((StockData[[#This Row],[CLOSE]]-StockData[[#This Row],[PREV. CLOSE]])/StockData[[#This Row],[PREV. CLOSE]],0)</f>
        <v>6.8803722103936106E-3</v>
      </c>
      <c r="Y3617" t="str">
        <f>IF(StockData[[#This Row],[Daily Return %]]&gt;0,"Gain",IF(StockData[[#This Row],[Daily Return %]]&lt;0,"Loss","No Change"))</f>
        <v>Gain</v>
      </c>
    </row>
    <row r="3618" spans="1:25" x14ac:dyDescent="0.3">
      <c r="A3618" s="1">
        <v>45398</v>
      </c>
      <c r="B3618" s="1" t="s">
        <v>3669</v>
      </c>
      <c r="C3618" s="1" t="s">
        <v>96</v>
      </c>
      <c r="D3618">
        <f>MONTH(StockData[[#This Row],[DATE]])</f>
        <v>4</v>
      </c>
      <c r="E3618">
        <v>2024</v>
      </c>
      <c r="F3618" t="s">
        <v>97</v>
      </c>
      <c r="G3618" t="str">
        <f>"Q"&amp;ROUNDUP(StockData[[#This Row],[Month Number]]/3,0)</f>
        <v>Q2</v>
      </c>
      <c r="H3618" s="1" t="s">
        <v>3596</v>
      </c>
      <c r="I3618" s="1" t="s">
        <v>3093</v>
      </c>
      <c r="J3618" t="s">
        <v>30</v>
      </c>
      <c r="K3618">
        <v>2550.15</v>
      </c>
      <c r="L3618">
        <v>2583.65</v>
      </c>
      <c r="M3618">
        <v>2542.3000000000002</v>
      </c>
      <c r="N3618">
        <v>2553.65</v>
      </c>
      <c r="O3618">
        <v>2548</v>
      </c>
      <c r="P3618">
        <v>2546.1</v>
      </c>
      <c r="Q3618">
        <v>2558.77</v>
      </c>
      <c r="R3618">
        <v>768861</v>
      </c>
      <c r="S3618">
        <v>1967340072.9000001</v>
      </c>
      <c r="T3618">
        <v>59207</v>
      </c>
      <c r="U3618">
        <v>440369</v>
      </c>
      <c r="V3618">
        <v>57.28</v>
      </c>
      <c r="W3618" s="3">
        <f>StockData[[#This Row],[CLOSE]]-StockData[[#This Row],[PREV. CLOSE]]</f>
        <v>-7.5500000000001819</v>
      </c>
      <c r="X3618" s="2">
        <f>IFERROR((StockData[[#This Row],[CLOSE]]-StockData[[#This Row],[PREV. CLOSE]])/StockData[[#This Row],[PREV. CLOSE]],0)</f>
        <v>-2.9565523858007879E-3</v>
      </c>
      <c r="Y3618" t="str">
        <f>IF(StockData[[#This Row],[Daily Return %]]&gt;0,"Gain",IF(StockData[[#This Row],[Daily Return %]]&lt;0,"Loss","No Change"))</f>
        <v>Loss</v>
      </c>
    </row>
    <row r="3619" spans="1:25" x14ac:dyDescent="0.3">
      <c r="A3619" s="1">
        <v>45400</v>
      </c>
      <c r="B3619" s="1" t="s">
        <v>3670</v>
      </c>
      <c r="C3619" s="1" t="s">
        <v>96</v>
      </c>
      <c r="D3619">
        <f>MONTH(StockData[[#This Row],[DATE]])</f>
        <v>4</v>
      </c>
      <c r="E3619">
        <v>2024</v>
      </c>
      <c r="F3619" t="s">
        <v>97</v>
      </c>
      <c r="G3619" t="str">
        <f>"Q"&amp;ROUNDUP(StockData[[#This Row],[Month Number]]/3,0)</f>
        <v>Q2</v>
      </c>
      <c r="H3619" s="1" t="s">
        <v>3596</v>
      </c>
      <c r="I3619" s="1" t="s">
        <v>3093</v>
      </c>
      <c r="J3619" t="s">
        <v>30</v>
      </c>
      <c r="K3619">
        <v>2540.1</v>
      </c>
      <c r="L3619">
        <v>2542.65</v>
      </c>
      <c r="M3619">
        <v>2410.6</v>
      </c>
      <c r="N3619">
        <v>2546.1</v>
      </c>
      <c r="O3619">
        <v>2471</v>
      </c>
      <c r="P3619">
        <v>2462.5500000000002</v>
      </c>
      <c r="Q3619">
        <v>2464.54</v>
      </c>
      <c r="R3619">
        <v>3038833</v>
      </c>
      <c r="S3619">
        <v>7489323134.8500004</v>
      </c>
      <c r="T3619">
        <v>234686</v>
      </c>
      <c r="U3619">
        <v>1475594</v>
      </c>
      <c r="V3619">
        <v>48.56</v>
      </c>
      <c r="W3619" s="3">
        <f>StockData[[#This Row],[CLOSE]]-StockData[[#This Row],[PREV. CLOSE]]</f>
        <v>-83.549999999999727</v>
      </c>
      <c r="X3619" s="2">
        <f>IFERROR((StockData[[#This Row],[CLOSE]]-StockData[[#This Row],[PREV. CLOSE]])/StockData[[#This Row],[PREV. CLOSE]],0)</f>
        <v>-3.2814893366324864E-2</v>
      </c>
      <c r="Y3619" t="str">
        <f>IF(StockData[[#This Row],[Daily Return %]]&gt;0,"Gain",IF(StockData[[#This Row],[Daily Return %]]&lt;0,"Loss","No Change"))</f>
        <v>Loss</v>
      </c>
    </row>
    <row r="3620" spans="1:25" x14ac:dyDescent="0.3">
      <c r="A3620" s="1">
        <v>45401</v>
      </c>
      <c r="B3620" s="1" t="s">
        <v>3671</v>
      </c>
      <c r="C3620" s="1" t="s">
        <v>96</v>
      </c>
      <c r="D3620">
        <f>MONTH(StockData[[#This Row],[DATE]])</f>
        <v>4</v>
      </c>
      <c r="E3620">
        <v>2024</v>
      </c>
      <c r="F3620" t="s">
        <v>97</v>
      </c>
      <c r="G3620" t="str">
        <f>"Q"&amp;ROUNDUP(StockData[[#This Row],[Month Number]]/3,0)</f>
        <v>Q2</v>
      </c>
      <c r="H3620" s="1" t="s">
        <v>3596</v>
      </c>
      <c r="I3620" s="1" t="s">
        <v>3093</v>
      </c>
      <c r="J3620" t="s">
        <v>30</v>
      </c>
      <c r="K3620">
        <v>2430</v>
      </c>
      <c r="L3620">
        <v>2471.35</v>
      </c>
      <c r="M3620">
        <v>2410</v>
      </c>
      <c r="N3620">
        <v>2462.5500000000002</v>
      </c>
      <c r="O3620">
        <v>2430</v>
      </c>
      <c r="P3620">
        <v>2437.6999999999998</v>
      </c>
      <c r="Q3620">
        <v>2436.9299999999998</v>
      </c>
      <c r="R3620">
        <v>1851012</v>
      </c>
      <c r="S3620">
        <v>4510790082.8000002</v>
      </c>
      <c r="T3620">
        <v>175483</v>
      </c>
      <c r="U3620">
        <v>884720</v>
      </c>
      <c r="V3620">
        <v>47.8</v>
      </c>
      <c r="W3620" s="3">
        <f>StockData[[#This Row],[CLOSE]]-StockData[[#This Row],[PREV. CLOSE]]</f>
        <v>-24.850000000000364</v>
      </c>
      <c r="X3620" s="2">
        <f>IFERROR((StockData[[#This Row],[CLOSE]]-StockData[[#This Row],[PREV. CLOSE]])/StockData[[#This Row],[PREV. CLOSE]],0)</f>
        <v>-1.0091165661611079E-2</v>
      </c>
      <c r="Y3620" t="str">
        <f>IF(StockData[[#This Row],[Daily Return %]]&gt;0,"Gain",IF(StockData[[#This Row],[Daily Return %]]&lt;0,"Loss","No Change"))</f>
        <v>Loss</v>
      </c>
    </row>
    <row r="3621" spans="1:25" x14ac:dyDescent="0.3">
      <c r="A3621" s="1">
        <v>45404</v>
      </c>
      <c r="B3621" s="1" t="s">
        <v>3672</v>
      </c>
      <c r="C3621" s="1" t="s">
        <v>96</v>
      </c>
      <c r="D3621">
        <f>MONTH(StockData[[#This Row],[DATE]])</f>
        <v>4</v>
      </c>
      <c r="E3621">
        <v>2024</v>
      </c>
      <c r="F3621" t="s">
        <v>97</v>
      </c>
      <c r="G3621" t="str">
        <f>"Q"&amp;ROUNDUP(StockData[[#This Row],[Month Number]]/3,0)</f>
        <v>Q2</v>
      </c>
      <c r="H3621" s="1" t="s">
        <v>3596</v>
      </c>
      <c r="I3621" s="1" t="s">
        <v>3093</v>
      </c>
      <c r="J3621" t="s">
        <v>30</v>
      </c>
      <c r="K3621">
        <v>2436.5</v>
      </c>
      <c r="L3621">
        <v>2482</v>
      </c>
      <c r="M3621">
        <v>2427.85</v>
      </c>
      <c r="N3621">
        <v>2437.6999999999998</v>
      </c>
      <c r="O3621">
        <v>2460</v>
      </c>
      <c r="P3621">
        <v>2458.6999999999998</v>
      </c>
      <c r="Q3621">
        <v>2451.6</v>
      </c>
      <c r="R3621">
        <v>1252353</v>
      </c>
      <c r="S3621">
        <v>3070269000.4499998</v>
      </c>
      <c r="T3621">
        <v>80116</v>
      </c>
      <c r="U3621">
        <v>763861</v>
      </c>
      <c r="V3621">
        <v>60.99</v>
      </c>
      <c r="W3621" s="3">
        <f>StockData[[#This Row],[CLOSE]]-StockData[[#This Row],[PREV. CLOSE]]</f>
        <v>21</v>
      </c>
      <c r="X3621" s="2">
        <f>IFERROR((StockData[[#This Row],[CLOSE]]-StockData[[#This Row],[PREV. CLOSE]])/StockData[[#This Row],[PREV. CLOSE]],0)</f>
        <v>8.6146777700291267E-3</v>
      </c>
      <c r="Y3621" t="str">
        <f>IF(StockData[[#This Row],[Daily Return %]]&gt;0,"Gain",IF(StockData[[#This Row],[Daily Return %]]&lt;0,"Loss","No Change"))</f>
        <v>Gain</v>
      </c>
    </row>
    <row r="3622" spans="1:25" x14ac:dyDescent="0.3">
      <c r="A3622" s="1">
        <v>45405</v>
      </c>
      <c r="B3622" s="1" t="s">
        <v>3673</v>
      </c>
      <c r="C3622" s="1" t="s">
        <v>96</v>
      </c>
      <c r="D3622">
        <f>MONTH(StockData[[#This Row],[DATE]])</f>
        <v>4</v>
      </c>
      <c r="E3622">
        <v>2024</v>
      </c>
      <c r="F3622" t="s">
        <v>97</v>
      </c>
      <c r="G3622" t="str">
        <f>"Q"&amp;ROUNDUP(StockData[[#This Row],[Month Number]]/3,0)</f>
        <v>Q2</v>
      </c>
      <c r="H3622" s="1" t="s">
        <v>3596</v>
      </c>
      <c r="I3622" s="1" t="s">
        <v>3093</v>
      </c>
      <c r="J3622" t="s">
        <v>30</v>
      </c>
      <c r="K3622">
        <v>2449</v>
      </c>
      <c r="L3622">
        <v>2510</v>
      </c>
      <c r="M3622">
        <v>2425.9499999999998</v>
      </c>
      <c r="N3622">
        <v>2458.6999999999998</v>
      </c>
      <c r="O3622">
        <v>2499.4499999999998</v>
      </c>
      <c r="P3622">
        <v>2501.25</v>
      </c>
      <c r="Q3622">
        <v>2485.41</v>
      </c>
      <c r="R3622">
        <v>1124409</v>
      </c>
      <c r="S3622">
        <v>2794621059.0500002</v>
      </c>
      <c r="T3622">
        <v>89604</v>
      </c>
      <c r="U3622">
        <v>564999</v>
      </c>
      <c r="V3622">
        <v>50.25</v>
      </c>
      <c r="W3622" s="3">
        <f>StockData[[#This Row],[CLOSE]]-StockData[[#This Row],[PREV. CLOSE]]</f>
        <v>42.550000000000182</v>
      </c>
      <c r="X3622" s="2">
        <f>IFERROR((StockData[[#This Row],[CLOSE]]-StockData[[#This Row],[PREV. CLOSE]])/StockData[[#This Row],[PREV. CLOSE]],0)</f>
        <v>1.730589335827884E-2</v>
      </c>
      <c r="Y3622" t="str">
        <f>IF(StockData[[#This Row],[Daily Return %]]&gt;0,"Gain",IF(StockData[[#This Row],[Daily Return %]]&lt;0,"Loss","No Change"))</f>
        <v>Gain</v>
      </c>
    </row>
    <row r="3623" spans="1:25" x14ac:dyDescent="0.3">
      <c r="A3623" s="1">
        <v>45406</v>
      </c>
      <c r="B3623" s="1" t="s">
        <v>3674</v>
      </c>
      <c r="C3623" s="1" t="s">
        <v>96</v>
      </c>
      <c r="D3623">
        <f>MONTH(StockData[[#This Row],[DATE]])</f>
        <v>4</v>
      </c>
      <c r="E3623">
        <v>2024</v>
      </c>
      <c r="F3623" t="s">
        <v>97</v>
      </c>
      <c r="G3623" t="str">
        <f>"Q"&amp;ROUNDUP(StockData[[#This Row],[Month Number]]/3,0)</f>
        <v>Q2</v>
      </c>
      <c r="H3623" s="1" t="s">
        <v>3596</v>
      </c>
      <c r="I3623" s="1" t="s">
        <v>3093</v>
      </c>
      <c r="J3623" t="s">
        <v>30</v>
      </c>
      <c r="K3623">
        <v>2515.0500000000002</v>
      </c>
      <c r="L3623">
        <v>2535.8000000000002</v>
      </c>
      <c r="M3623">
        <v>2488.25</v>
      </c>
      <c r="N3623">
        <v>2501.25</v>
      </c>
      <c r="O3623">
        <v>2505</v>
      </c>
      <c r="P3623">
        <v>2500.15</v>
      </c>
      <c r="Q3623">
        <v>2512.64</v>
      </c>
      <c r="R3623">
        <v>723518</v>
      </c>
      <c r="S3623">
        <v>1817942926.5</v>
      </c>
      <c r="T3623">
        <v>71815</v>
      </c>
      <c r="U3623">
        <v>354024</v>
      </c>
      <c r="V3623">
        <v>48.93</v>
      </c>
      <c r="W3623" s="3">
        <f>StockData[[#This Row],[CLOSE]]-StockData[[#This Row],[PREV. CLOSE]]</f>
        <v>-1.0999999999999091</v>
      </c>
      <c r="X3623" s="2">
        <f>IFERROR((StockData[[#This Row],[CLOSE]]-StockData[[#This Row],[PREV. CLOSE]])/StockData[[#This Row],[PREV. CLOSE]],0)</f>
        <v>-4.3978010994499112E-4</v>
      </c>
      <c r="Y3623" t="str">
        <f>IF(StockData[[#This Row],[Daily Return %]]&gt;0,"Gain",IF(StockData[[#This Row],[Daily Return %]]&lt;0,"Loss","No Change"))</f>
        <v>Loss</v>
      </c>
    </row>
    <row r="3624" spans="1:25" x14ac:dyDescent="0.3">
      <c r="A3624" s="1">
        <v>45407</v>
      </c>
      <c r="B3624" s="1" t="s">
        <v>3675</v>
      </c>
      <c r="C3624" s="1" t="s">
        <v>96</v>
      </c>
      <c r="D3624">
        <f>MONTH(StockData[[#This Row],[DATE]])</f>
        <v>4</v>
      </c>
      <c r="E3624">
        <v>2024</v>
      </c>
      <c r="F3624" t="s">
        <v>97</v>
      </c>
      <c r="G3624" t="str">
        <f>"Q"&amp;ROUNDUP(StockData[[#This Row],[Month Number]]/3,0)</f>
        <v>Q2</v>
      </c>
      <c r="H3624" s="1" t="s">
        <v>3596</v>
      </c>
      <c r="I3624" s="1" t="s">
        <v>3093</v>
      </c>
      <c r="J3624" t="s">
        <v>30</v>
      </c>
      <c r="K3624">
        <v>2519.9499999999998</v>
      </c>
      <c r="L3624">
        <v>2577.9</v>
      </c>
      <c r="M3624">
        <v>2471.25</v>
      </c>
      <c r="N3624">
        <v>2500.15</v>
      </c>
      <c r="O3624">
        <v>2562</v>
      </c>
      <c r="P3624">
        <v>2562.65</v>
      </c>
      <c r="Q3624">
        <v>2534.25</v>
      </c>
      <c r="R3624">
        <v>3240864</v>
      </c>
      <c r="S3624">
        <v>8213175033.3500004</v>
      </c>
      <c r="T3624">
        <v>213177</v>
      </c>
      <c r="U3624">
        <v>793164</v>
      </c>
      <c r="V3624">
        <v>24.47</v>
      </c>
      <c r="W3624" s="3">
        <f>StockData[[#This Row],[CLOSE]]-StockData[[#This Row],[PREV. CLOSE]]</f>
        <v>62.5</v>
      </c>
      <c r="X3624" s="2">
        <f>IFERROR((StockData[[#This Row],[CLOSE]]-StockData[[#This Row],[PREV. CLOSE]])/StockData[[#This Row],[PREV. CLOSE]],0)</f>
        <v>2.4998500089994598E-2</v>
      </c>
      <c r="Y3624" t="str">
        <f>IF(StockData[[#This Row],[Daily Return %]]&gt;0,"Gain",IF(StockData[[#This Row],[Daily Return %]]&lt;0,"Loss","No Change"))</f>
        <v>Gain</v>
      </c>
    </row>
    <row r="3625" spans="1:25" x14ac:dyDescent="0.3">
      <c r="A3625" s="1">
        <v>45408</v>
      </c>
      <c r="B3625" s="1" t="s">
        <v>3676</v>
      </c>
      <c r="C3625" s="1" t="s">
        <v>96</v>
      </c>
      <c r="D3625">
        <f>MONTH(StockData[[#This Row],[DATE]])</f>
        <v>4</v>
      </c>
      <c r="E3625">
        <v>2024</v>
      </c>
      <c r="F3625" t="s">
        <v>97</v>
      </c>
      <c r="G3625" t="str">
        <f>"Q"&amp;ROUNDUP(StockData[[#This Row],[Month Number]]/3,0)</f>
        <v>Q2</v>
      </c>
      <c r="H3625" s="1" t="s">
        <v>3596</v>
      </c>
      <c r="I3625" s="1" t="s">
        <v>3093</v>
      </c>
      <c r="J3625" t="s">
        <v>30</v>
      </c>
      <c r="K3625">
        <v>2574.9499999999998</v>
      </c>
      <c r="L3625">
        <v>2582.8000000000002</v>
      </c>
      <c r="M3625">
        <v>2471.0500000000002</v>
      </c>
      <c r="N3625">
        <v>2562.65</v>
      </c>
      <c r="O3625">
        <v>2494.9499999999998</v>
      </c>
      <c r="P3625">
        <v>2482.75</v>
      </c>
      <c r="Q3625">
        <v>2505.38</v>
      </c>
      <c r="R3625">
        <v>1321564</v>
      </c>
      <c r="S3625">
        <v>3311015686.1999998</v>
      </c>
      <c r="T3625">
        <v>148021</v>
      </c>
      <c r="U3625">
        <v>566264</v>
      </c>
      <c r="V3625">
        <v>42.85</v>
      </c>
      <c r="W3625" s="3">
        <f>StockData[[#This Row],[CLOSE]]-StockData[[#This Row],[PREV. CLOSE]]</f>
        <v>-79.900000000000091</v>
      </c>
      <c r="X3625" s="2">
        <f>IFERROR((StockData[[#This Row],[CLOSE]]-StockData[[#This Row],[PREV. CLOSE]])/StockData[[#This Row],[PREV. CLOSE]],0)</f>
        <v>-3.1178662712426624E-2</v>
      </c>
      <c r="Y3625" t="str">
        <f>IF(StockData[[#This Row],[Daily Return %]]&gt;0,"Gain",IF(StockData[[#This Row],[Daily Return %]]&lt;0,"Loss","No Change"))</f>
        <v>Loss</v>
      </c>
    </row>
    <row r="3626" spans="1:25" x14ac:dyDescent="0.3">
      <c r="A3626" s="1">
        <v>45411</v>
      </c>
      <c r="B3626" s="1" t="s">
        <v>3677</v>
      </c>
      <c r="C3626" s="1" t="s">
        <v>96</v>
      </c>
      <c r="D3626">
        <f>MONTH(StockData[[#This Row],[DATE]])</f>
        <v>4</v>
      </c>
      <c r="E3626">
        <v>2024</v>
      </c>
      <c r="F3626" t="s">
        <v>97</v>
      </c>
      <c r="G3626" t="str">
        <f>"Q"&amp;ROUNDUP(StockData[[#This Row],[Month Number]]/3,0)</f>
        <v>Q2</v>
      </c>
      <c r="H3626" s="1" t="s">
        <v>3596</v>
      </c>
      <c r="I3626" s="1" t="s">
        <v>3093</v>
      </c>
      <c r="J3626" t="s">
        <v>30</v>
      </c>
      <c r="K3626">
        <v>2502</v>
      </c>
      <c r="L3626">
        <v>2524.4</v>
      </c>
      <c r="M3626">
        <v>2490</v>
      </c>
      <c r="N3626">
        <v>2482.75</v>
      </c>
      <c r="O3626">
        <v>2504.5</v>
      </c>
      <c r="P3626">
        <v>2509.8000000000002</v>
      </c>
      <c r="Q3626">
        <v>2510.66</v>
      </c>
      <c r="R3626">
        <v>621562</v>
      </c>
      <c r="S3626">
        <v>1560530979.8</v>
      </c>
      <c r="T3626">
        <v>65347</v>
      </c>
      <c r="U3626">
        <v>334790</v>
      </c>
      <c r="V3626">
        <v>53.86</v>
      </c>
      <c r="W3626" s="3">
        <f>StockData[[#This Row],[CLOSE]]-StockData[[#This Row],[PREV. CLOSE]]</f>
        <v>27.050000000000182</v>
      </c>
      <c r="X3626" s="2">
        <f>IFERROR((StockData[[#This Row],[CLOSE]]-StockData[[#This Row],[PREV. CLOSE]])/StockData[[#This Row],[PREV. CLOSE]],0)</f>
        <v>1.0895176719363683E-2</v>
      </c>
      <c r="Y3626" t="str">
        <f>IF(StockData[[#This Row],[Daily Return %]]&gt;0,"Gain",IF(StockData[[#This Row],[Daily Return %]]&lt;0,"Loss","No Change"))</f>
        <v>Gain</v>
      </c>
    </row>
    <row r="3627" spans="1:25" x14ac:dyDescent="0.3">
      <c r="A3627" s="1">
        <v>45412</v>
      </c>
      <c r="B3627" s="1" t="s">
        <v>3678</v>
      </c>
      <c r="C3627" s="1" t="s">
        <v>96</v>
      </c>
      <c r="D3627">
        <f>MONTH(StockData[[#This Row],[DATE]])</f>
        <v>4</v>
      </c>
      <c r="E3627">
        <v>2024</v>
      </c>
      <c r="F3627" t="s">
        <v>97</v>
      </c>
      <c r="G3627" t="str">
        <f>"Q"&amp;ROUNDUP(StockData[[#This Row],[Month Number]]/3,0)</f>
        <v>Q2</v>
      </c>
      <c r="H3627" s="1" t="s">
        <v>3596</v>
      </c>
      <c r="I3627" s="1" t="s">
        <v>3093</v>
      </c>
      <c r="J3627" t="s">
        <v>30</v>
      </c>
      <c r="K3627">
        <v>2517.6999999999998</v>
      </c>
      <c r="L3627">
        <v>2537.6</v>
      </c>
      <c r="M3627">
        <v>2500.5500000000002</v>
      </c>
      <c r="N3627">
        <v>2509.8000000000002</v>
      </c>
      <c r="O3627">
        <v>2510</v>
      </c>
      <c r="P3627">
        <v>2507.4</v>
      </c>
      <c r="Q3627">
        <v>2517.9899999999998</v>
      </c>
      <c r="R3627">
        <v>812639</v>
      </c>
      <c r="S3627">
        <v>2046219277.95</v>
      </c>
      <c r="T3627">
        <v>83640</v>
      </c>
      <c r="U3627">
        <v>590469</v>
      </c>
      <c r="V3627">
        <v>72.66</v>
      </c>
      <c r="W3627" s="3">
        <f>StockData[[#This Row],[CLOSE]]-StockData[[#This Row],[PREV. CLOSE]]</f>
        <v>-2.4000000000000909</v>
      </c>
      <c r="X3627" s="2">
        <f>IFERROR((StockData[[#This Row],[CLOSE]]-StockData[[#This Row],[PREV. CLOSE]])/StockData[[#This Row],[PREV. CLOSE]],0)</f>
        <v>-9.5625149414299581E-4</v>
      </c>
      <c r="Y3627" t="str">
        <f>IF(StockData[[#This Row],[Daily Return %]]&gt;0,"Gain",IF(StockData[[#This Row],[Daily Return %]]&lt;0,"Loss","No Change"))</f>
        <v>Loss</v>
      </c>
    </row>
    <row r="3628" spans="1:25" x14ac:dyDescent="0.3">
      <c r="A3628" s="1">
        <v>45414</v>
      </c>
      <c r="B3628" s="1" t="s">
        <v>3679</v>
      </c>
      <c r="C3628" s="1" t="s">
        <v>119</v>
      </c>
      <c r="D3628">
        <f>MONTH(StockData[[#This Row],[DATE]])</f>
        <v>5</v>
      </c>
      <c r="E3628">
        <v>2024</v>
      </c>
      <c r="F3628" t="s">
        <v>97</v>
      </c>
      <c r="G3628" t="str">
        <f>"Q"&amp;ROUNDUP(StockData[[#This Row],[Month Number]]/3,0)</f>
        <v>Q2</v>
      </c>
      <c r="H3628" s="1" t="s">
        <v>3596</v>
      </c>
      <c r="I3628" s="1" t="s">
        <v>3093</v>
      </c>
      <c r="J3628" t="s">
        <v>30</v>
      </c>
      <c r="K3628">
        <v>2507.4</v>
      </c>
      <c r="L3628">
        <v>2541</v>
      </c>
      <c r="M3628">
        <v>2505</v>
      </c>
      <c r="N3628">
        <v>2507.4</v>
      </c>
      <c r="O3628">
        <v>2513</v>
      </c>
      <c r="P3628">
        <v>2512.3000000000002</v>
      </c>
      <c r="Q3628">
        <v>2522.6</v>
      </c>
      <c r="R3628">
        <v>1111913</v>
      </c>
      <c r="S3628">
        <v>2804911605.25</v>
      </c>
      <c r="T3628">
        <v>125128</v>
      </c>
      <c r="U3628">
        <v>549290</v>
      </c>
      <c r="V3628">
        <v>49.4</v>
      </c>
      <c r="W3628" s="3">
        <f>StockData[[#This Row],[CLOSE]]-StockData[[#This Row],[PREV. CLOSE]]</f>
        <v>4.9000000000000909</v>
      </c>
      <c r="X3628" s="2">
        <f>IFERROR((StockData[[#This Row],[CLOSE]]-StockData[[#This Row],[PREV. CLOSE]])/StockData[[#This Row],[PREV. CLOSE]],0)</f>
        <v>1.9542155220547541E-3</v>
      </c>
      <c r="Y3628" t="str">
        <f>IF(StockData[[#This Row],[Daily Return %]]&gt;0,"Gain",IF(StockData[[#This Row],[Daily Return %]]&lt;0,"Loss","No Change"))</f>
        <v>Gain</v>
      </c>
    </row>
    <row r="3629" spans="1:25" x14ac:dyDescent="0.3">
      <c r="A3629" s="1">
        <v>45415</v>
      </c>
      <c r="B3629" s="1" t="s">
        <v>3680</v>
      </c>
      <c r="C3629" s="1" t="s">
        <v>119</v>
      </c>
      <c r="D3629">
        <f>MONTH(StockData[[#This Row],[DATE]])</f>
        <v>5</v>
      </c>
      <c r="E3629">
        <v>2024</v>
      </c>
      <c r="F3629" t="s">
        <v>97</v>
      </c>
      <c r="G3629" t="str">
        <f>"Q"&amp;ROUNDUP(StockData[[#This Row],[Month Number]]/3,0)</f>
        <v>Q2</v>
      </c>
      <c r="H3629" s="1" t="s">
        <v>3596</v>
      </c>
      <c r="I3629" s="1" t="s">
        <v>3093</v>
      </c>
      <c r="J3629" t="s">
        <v>30</v>
      </c>
      <c r="K3629">
        <v>2515.1</v>
      </c>
      <c r="L3629">
        <v>2523.0500000000002</v>
      </c>
      <c r="M3629">
        <v>2436.25</v>
      </c>
      <c r="N3629">
        <v>2512.3000000000002</v>
      </c>
      <c r="O3629">
        <v>2456</v>
      </c>
      <c r="P3629">
        <v>2456.1</v>
      </c>
      <c r="Q3629">
        <v>2466.4499999999998</v>
      </c>
      <c r="R3629">
        <v>1128730</v>
      </c>
      <c r="S3629">
        <v>2783957801.3499999</v>
      </c>
      <c r="T3629">
        <v>143532</v>
      </c>
      <c r="U3629">
        <v>538923</v>
      </c>
      <c r="V3629">
        <v>47.75</v>
      </c>
      <c r="W3629" s="3">
        <f>StockData[[#This Row],[CLOSE]]-StockData[[#This Row],[PREV. CLOSE]]</f>
        <v>-56.200000000000273</v>
      </c>
      <c r="X3629" s="2">
        <f>IFERROR((StockData[[#This Row],[CLOSE]]-StockData[[#This Row],[PREV. CLOSE]])/StockData[[#This Row],[PREV. CLOSE]],0)</f>
        <v>-2.23699398957132E-2</v>
      </c>
      <c r="Y3629" t="str">
        <f>IF(StockData[[#This Row],[Daily Return %]]&gt;0,"Gain",IF(StockData[[#This Row],[Daily Return %]]&lt;0,"Loss","No Change"))</f>
        <v>Loss</v>
      </c>
    </row>
    <row r="3630" spans="1:25" x14ac:dyDescent="0.3">
      <c r="A3630" s="1">
        <v>45418</v>
      </c>
      <c r="B3630" s="1" t="s">
        <v>3681</v>
      </c>
      <c r="C3630" s="1" t="s">
        <v>119</v>
      </c>
      <c r="D3630">
        <f>MONTH(StockData[[#This Row],[DATE]])</f>
        <v>5</v>
      </c>
      <c r="E3630">
        <v>2024</v>
      </c>
      <c r="F3630" t="s">
        <v>97</v>
      </c>
      <c r="G3630" t="str">
        <f>"Q"&amp;ROUNDUP(StockData[[#This Row],[Month Number]]/3,0)</f>
        <v>Q2</v>
      </c>
      <c r="H3630" s="1" t="s">
        <v>3596</v>
      </c>
      <c r="I3630" s="1" t="s">
        <v>3093</v>
      </c>
      <c r="J3630" t="s">
        <v>30</v>
      </c>
      <c r="K3630">
        <v>2474.4</v>
      </c>
      <c r="L3630">
        <v>2479.9499999999998</v>
      </c>
      <c r="M3630">
        <v>2446.9499999999998</v>
      </c>
      <c r="N3630">
        <v>2456.1</v>
      </c>
      <c r="O3630">
        <v>2457.85</v>
      </c>
      <c r="P3630">
        <v>2457.4</v>
      </c>
      <c r="Q3630">
        <v>2459.83</v>
      </c>
      <c r="R3630">
        <v>715996</v>
      </c>
      <c r="S3630">
        <v>1761225565.3499999</v>
      </c>
      <c r="T3630">
        <v>80820</v>
      </c>
      <c r="U3630">
        <v>489732</v>
      </c>
      <c r="V3630">
        <v>68.400000000000006</v>
      </c>
      <c r="W3630" s="3">
        <f>StockData[[#This Row],[CLOSE]]-StockData[[#This Row],[PREV. CLOSE]]</f>
        <v>1.3000000000001819</v>
      </c>
      <c r="X3630" s="2">
        <f>IFERROR((StockData[[#This Row],[CLOSE]]-StockData[[#This Row],[PREV. CLOSE]])/StockData[[#This Row],[PREV. CLOSE]],0)</f>
        <v>5.292944098368071E-4</v>
      </c>
      <c r="Y3630" t="str">
        <f>IF(StockData[[#This Row],[Daily Return %]]&gt;0,"Gain",IF(StockData[[#This Row],[Daily Return %]]&lt;0,"Loss","No Change"))</f>
        <v>Gain</v>
      </c>
    </row>
    <row r="3631" spans="1:25" x14ac:dyDescent="0.3">
      <c r="A3631" s="1">
        <v>45419</v>
      </c>
      <c r="B3631" s="1" t="s">
        <v>3682</v>
      </c>
      <c r="C3631" s="1" t="s">
        <v>119</v>
      </c>
      <c r="D3631">
        <f>MONTH(StockData[[#This Row],[DATE]])</f>
        <v>5</v>
      </c>
      <c r="E3631">
        <v>2024</v>
      </c>
      <c r="F3631" t="s">
        <v>97</v>
      </c>
      <c r="G3631" t="str">
        <f>"Q"&amp;ROUNDUP(StockData[[#This Row],[Month Number]]/3,0)</f>
        <v>Q2</v>
      </c>
      <c r="H3631" s="1" t="s">
        <v>3596</v>
      </c>
      <c r="I3631" s="1" t="s">
        <v>3093</v>
      </c>
      <c r="J3631" t="s">
        <v>30</v>
      </c>
      <c r="K3631">
        <v>2469</v>
      </c>
      <c r="L3631">
        <v>2528.35</v>
      </c>
      <c r="M3631">
        <v>2459.5500000000002</v>
      </c>
      <c r="N3631">
        <v>2457.4</v>
      </c>
      <c r="O3631">
        <v>2508</v>
      </c>
      <c r="P3631">
        <v>2508.65</v>
      </c>
      <c r="Q3631">
        <v>2509.4699999999998</v>
      </c>
      <c r="R3631">
        <v>1073459</v>
      </c>
      <c r="S3631">
        <v>2693818516.3499999</v>
      </c>
      <c r="T3631">
        <v>98398</v>
      </c>
      <c r="U3631">
        <v>560588</v>
      </c>
      <c r="V3631">
        <v>52.22</v>
      </c>
      <c r="W3631" s="3">
        <f>StockData[[#This Row],[CLOSE]]-StockData[[#This Row],[PREV. CLOSE]]</f>
        <v>51.25</v>
      </c>
      <c r="X3631" s="2">
        <f>IFERROR((StockData[[#This Row],[CLOSE]]-StockData[[#This Row],[PREV. CLOSE]])/StockData[[#This Row],[PREV. CLOSE]],0)</f>
        <v>2.0855375600227884E-2</v>
      </c>
      <c r="Y3631" t="str">
        <f>IF(StockData[[#This Row],[Daily Return %]]&gt;0,"Gain",IF(StockData[[#This Row],[Daily Return %]]&lt;0,"Loss","No Change"))</f>
        <v>Gain</v>
      </c>
    </row>
    <row r="3632" spans="1:25" x14ac:dyDescent="0.3">
      <c r="A3632" s="1">
        <v>45420</v>
      </c>
      <c r="B3632" s="1" t="s">
        <v>3683</v>
      </c>
      <c r="C3632" s="1" t="s">
        <v>119</v>
      </c>
      <c r="D3632">
        <f>MONTH(StockData[[#This Row],[DATE]])</f>
        <v>5</v>
      </c>
      <c r="E3632">
        <v>2024</v>
      </c>
      <c r="F3632" t="s">
        <v>97</v>
      </c>
      <c r="G3632" t="str">
        <f>"Q"&amp;ROUNDUP(StockData[[#This Row],[Month Number]]/3,0)</f>
        <v>Q2</v>
      </c>
      <c r="H3632" s="1" t="s">
        <v>3596</v>
      </c>
      <c r="I3632" s="1" t="s">
        <v>3093</v>
      </c>
      <c r="J3632" t="s">
        <v>30</v>
      </c>
      <c r="K3632">
        <v>2502.4499999999998</v>
      </c>
      <c r="L3632">
        <v>2548</v>
      </c>
      <c r="M3632">
        <v>2485.65</v>
      </c>
      <c r="N3632">
        <v>2508.65</v>
      </c>
      <c r="O3632">
        <v>2537.0500000000002</v>
      </c>
      <c r="P3632">
        <v>2539</v>
      </c>
      <c r="Q3632">
        <v>2522.54</v>
      </c>
      <c r="R3632">
        <v>699070</v>
      </c>
      <c r="S3632">
        <v>1763431572.6500001</v>
      </c>
      <c r="T3632">
        <v>61865</v>
      </c>
      <c r="U3632">
        <v>450518</v>
      </c>
      <c r="V3632">
        <v>64.45</v>
      </c>
      <c r="W3632" s="3">
        <f>StockData[[#This Row],[CLOSE]]-StockData[[#This Row],[PREV. CLOSE]]</f>
        <v>30.349999999999909</v>
      </c>
      <c r="X3632" s="2">
        <f>IFERROR((StockData[[#This Row],[CLOSE]]-StockData[[#This Row],[PREV. CLOSE]])/StockData[[#This Row],[PREV. CLOSE]],0)</f>
        <v>1.2098140434097984E-2</v>
      </c>
      <c r="Y3632" t="str">
        <f>IF(StockData[[#This Row],[Daily Return %]]&gt;0,"Gain",IF(StockData[[#This Row],[Daily Return %]]&lt;0,"Loss","No Change"))</f>
        <v>Gain</v>
      </c>
    </row>
    <row r="3633" spans="1:25" x14ac:dyDescent="0.3">
      <c r="A3633" s="1">
        <v>45421</v>
      </c>
      <c r="B3633" s="1" t="s">
        <v>3684</v>
      </c>
      <c r="C3633" s="1" t="s">
        <v>119</v>
      </c>
      <c r="D3633">
        <f>MONTH(StockData[[#This Row],[DATE]])</f>
        <v>5</v>
      </c>
      <c r="E3633">
        <v>2024</v>
      </c>
      <c r="F3633" t="s">
        <v>97</v>
      </c>
      <c r="G3633" t="str">
        <f>"Q"&amp;ROUNDUP(StockData[[#This Row],[Month Number]]/3,0)</f>
        <v>Q2</v>
      </c>
      <c r="H3633" s="1" t="s">
        <v>3596</v>
      </c>
      <c r="I3633" s="1" t="s">
        <v>3093</v>
      </c>
      <c r="J3633" t="s">
        <v>30</v>
      </c>
      <c r="K3633">
        <v>2539</v>
      </c>
      <c r="L3633">
        <v>2549.9</v>
      </c>
      <c r="M3633">
        <v>2502</v>
      </c>
      <c r="N3633">
        <v>2539</v>
      </c>
      <c r="O3633">
        <v>2509.9499999999998</v>
      </c>
      <c r="P3633">
        <v>2513.4499999999998</v>
      </c>
      <c r="Q3633">
        <v>2514.86</v>
      </c>
      <c r="R3633">
        <v>702155</v>
      </c>
      <c r="S3633">
        <v>1765821134.2</v>
      </c>
      <c r="T3633">
        <v>103958</v>
      </c>
      <c r="U3633">
        <v>324945</v>
      </c>
      <c r="V3633">
        <v>46.28</v>
      </c>
      <c r="W3633" s="3">
        <f>StockData[[#This Row],[CLOSE]]-StockData[[#This Row],[PREV. CLOSE]]</f>
        <v>-25.550000000000182</v>
      </c>
      <c r="X3633" s="2">
        <f>IFERROR((StockData[[#This Row],[CLOSE]]-StockData[[#This Row],[PREV. CLOSE]])/StockData[[#This Row],[PREV. CLOSE]],0)</f>
        <v>-1.0063016935801567E-2</v>
      </c>
      <c r="Y3633" t="str">
        <f>IF(StockData[[#This Row],[Daily Return %]]&gt;0,"Gain",IF(StockData[[#This Row],[Daily Return %]]&lt;0,"Loss","No Change"))</f>
        <v>Loss</v>
      </c>
    </row>
    <row r="3634" spans="1:25" x14ac:dyDescent="0.3">
      <c r="A3634" s="1">
        <v>45422</v>
      </c>
      <c r="B3634" s="1" t="s">
        <v>3685</v>
      </c>
      <c r="C3634" s="1" t="s">
        <v>119</v>
      </c>
      <c r="D3634">
        <f>MONTH(StockData[[#This Row],[DATE]])</f>
        <v>5</v>
      </c>
      <c r="E3634">
        <v>2024</v>
      </c>
      <c r="F3634" t="s">
        <v>97</v>
      </c>
      <c r="G3634" t="str">
        <f>"Q"&amp;ROUNDUP(StockData[[#This Row],[Month Number]]/3,0)</f>
        <v>Q2</v>
      </c>
      <c r="H3634" s="1" t="s">
        <v>3596</v>
      </c>
      <c r="I3634" s="1" t="s">
        <v>3093</v>
      </c>
      <c r="J3634" t="s">
        <v>30</v>
      </c>
      <c r="K3634">
        <v>2513.4499999999998</v>
      </c>
      <c r="L3634">
        <v>2549</v>
      </c>
      <c r="M3634">
        <v>2503.4499999999998</v>
      </c>
      <c r="N3634">
        <v>2513.4499999999998</v>
      </c>
      <c r="O3634">
        <v>2527.1</v>
      </c>
      <c r="P3634">
        <v>2533.1999999999998</v>
      </c>
      <c r="Q3634">
        <v>2534.73</v>
      </c>
      <c r="R3634">
        <v>697416</v>
      </c>
      <c r="S3634">
        <v>1767763599</v>
      </c>
      <c r="T3634">
        <v>85548</v>
      </c>
      <c r="U3634">
        <v>379221</v>
      </c>
      <c r="V3634">
        <v>54.38</v>
      </c>
      <c r="W3634" s="3">
        <f>StockData[[#This Row],[CLOSE]]-StockData[[#This Row],[PREV. CLOSE]]</f>
        <v>19.75</v>
      </c>
      <c r="X3634" s="2">
        <f>IFERROR((StockData[[#This Row],[CLOSE]]-StockData[[#This Row],[PREV. CLOSE]])/StockData[[#This Row],[PREV. CLOSE]],0)</f>
        <v>7.8577254371481435E-3</v>
      </c>
      <c r="Y3634" t="str">
        <f>IF(StockData[[#This Row],[Daily Return %]]&gt;0,"Gain",IF(StockData[[#This Row],[Daily Return %]]&lt;0,"Loss","No Change"))</f>
        <v>Gain</v>
      </c>
    </row>
    <row r="3635" spans="1:25" x14ac:dyDescent="0.3">
      <c r="A3635" s="1">
        <v>45425</v>
      </c>
      <c r="B3635" s="1" t="s">
        <v>3686</v>
      </c>
      <c r="C3635" s="1" t="s">
        <v>119</v>
      </c>
      <c r="D3635">
        <f>MONTH(StockData[[#This Row],[DATE]])</f>
        <v>5</v>
      </c>
      <c r="E3635">
        <v>2024</v>
      </c>
      <c r="F3635" t="s">
        <v>97</v>
      </c>
      <c r="G3635" t="str">
        <f>"Q"&amp;ROUNDUP(StockData[[#This Row],[Month Number]]/3,0)</f>
        <v>Q2</v>
      </c>
      <c r="H3635" s="1" t="s">
        <v>3596</v>
      </c>
      <c r="I3635" s="1" t="s">
        <v>3093</v>
      </c>
      <c r="J3635" t="s">
        <v>30</v>
      </c>
      <c r="K3635">
        <v>2532.75</v>
      </c>
      <c r="L3635">
        <v>2541.9</v>
      </c>
      <c r="M3635">
        <v>2506.0500000000002</v>
      </c>
      <c r="N3635">
        <v>2533.1999999999998</v>
      </c>
      <c r="O3635">
        <v>2517</v>
      </c>
      <c r="P3635">
        <v>2516.25</v>
      </c>
      <c r="Q3635">
        <v>2518.2800000000002</v>
      </c>
      <c r="R3635">
        <v>340381</v>
      </c>
      <c r="S3635">
        <v>857174904.45000005</v>
      </c>
      <c r="T3635">
        <v>45324</v>
      </c>
      <c r="U3635">
        <v>170890</v>
      </c>
      <c r="V3635">
        <v>50.21</v>
      </c>
      <c r="W3635" s="3">
        <f>StockData[[#This Row],[CLOSE]]-StockData[[#This Row],[PREV. CLOSE]]</f>
        <v>-16.949999999999818</v>
      </c>
      <c r="X3635" s="2">
        <f>IFERROR((StockData[[#This Row],[CLOSE]]-StockData[[#This Row],[PREV. CLOSE]])/StockData[[#This Row],[PREV. CLOSE]],0)</f>
        <v>-6.6911416390335625E-3</v>
      </c>
      <c r="Y3635" t="str">
        <f>IF(StockData[[#This Row],[Daily Return %]]&gt;0,"Gain",IF(StockData[[#This Row],[Daily Return %]]&lt;0,"Loss","No Change"))</f>
        <v>Loss</v>
      </c>
    </row>
    <row r="3636" spans="1:25" x14ac:dyDescent="0.3">
      <c r="A3636" s="1">
        <v>45426</v>
      </c>
      <c r="B3636" s="1" t="s">
        <v>3687</v>
      </c>
      <c r="C3636" s="1" t="s">
        <v>119</v>
      </c>
      <c r="D3636">
        <f>MONTH(StockData[[#This Row],[DATE]])</f>
        <v>5</v>
      </c>
      <c r="E3636">
        <v>2024</v>
      </c>
      <c r="F3636" t="s">
        <v>97</v>
      </c>
      <c r="G3636" t="str">
        <f>"Q"&amp;ROUNDUP(StockData[[#This Row],[Month Number]]/3,0)</f>
        <v>Q2</v>
      </c>
      <c r="H3636" s="1" t="s">
        <v>3596</v>
      </c>
      <c r="I3636" s="1" t="s">
        <v>3093</v>
      </c>
      <c r="J3636" t="s">
        <v>30</v>
      </c>
      <c r="K3636">
        <v>2506.1</v>
      </c>
      <c r="L3636">
        <v>2518.9499999999998</v>
      </c>
      <c r="M3636">
        <v>2482</v>
      </c>
      <c r="N3636">
        <v>2516.25</v>
      </c>
      <c r="O3636">
        <v>2494</v>
      </c>
      <c r="P3636">
        <v>2487.35</v>
      </c>
      <c r="Q3636">
        <v>2490.77</v>
      </c>
      <c r="R3636">
        <v>556747</v>
      </c>
      <c r="S3636">
        <v>1386730324.05</v>
      </c>
      <c r="T3636">
        <v>64418</v>
      </c>
      <c r="U3636">
        <v>373961</v>
      </c>
      <c r="V3636">
        <v>67.17</v>
      </c>
      <c r="W3636" s="3">
        <f>StockData[[#This Row],[CLOSE]]-StockData[[#This Row],[PREV. CLOSE]]</f>
        <v>-28.900000000000091</v>
      </c>
      <c r="X3636" s="2">
        <f>IFERROR((StockData[[#This Row],[CLOSE]]-StockData[[#This Row],[PREV. CLOSE]])/StockData[[#This Row],[PREV. CLOSE]],0)</f>
        <v>-1.1485345255837096E-2</v>
      </c>
      <c r="Y3636" t="str">
        <f>IF(StockData[[#This Row],[Daily Return %]]&gt;0,"Gain",IF(StockData[[#This Row],[Daily Return %]]&lt;0,"Loss","No Change"))</f>
        <v>Loss</v>
      </c>
    </row>
    <row r="3637" spans="1:25" x14ac:dyDescent="0.3">
      <c r="A3637" s="1">
        <v>45427</v>
      </c>
      <c r="B3637" s="1" t="s">
        <v>3688</v>
      </c>
      <c r="C3637" s="1" t="s">
        <v>119</v>
      </c>
      <c r="D3637">
        <f>MONTH(StockData[[#This Row],[DATE]])</f>
        <v>5</v>
      </c>
      <c r="E3637">
        <v>2024</v>
      </c>
      <c r="F3637" t="s">
        <v>97</v>
      </c>
      <c r="G3637" t="str">
        <f>"Q"&amp;ROUNDUP(StockData[[#This Row],[Month Number]]/3,0)</f>
        <v>Q2</v>
      </c>
      <c r="H3637" s="1" t="s">
        <v>3596</v>
      </c>
      <c r="I3637" s="1" t="s">
        <v>3093</v>
      </c>
      <c r="J3637" t="s">
        <v>30</v>
      </c>
      <c r="K3637">
        <v>2488</v>
      </c>
      <c r="L3637">
        <v>2499</v>
      </c>
      <c r="M3637">
        <v>2460</v>
      </c>
      <c r="N3637">
        <v>2487.35</v>
      </c>
      <c r="O3637">
        <v>2466</v>
      </c>
      <c r="P3637">
        <v>2465</v>
      </c>
      <c r="Q3637">
        <v>2469.92</v>
      </c>
      <c r="R3637">
        <v>434406</v>
      </c>
      <c r="S3637">
        <v>1072947192.8</v>
      </c>
      <c r="T3637">
        <v>65461</v>
      </c>
      <c r="U3637">
        <v>271676</v>
      </c>
      <c r="V3637">
        <v>62.54</v>
      </c>
      <c r="W3637" s="3">
        <f>StockData[[#This Row],[CLOSE]]-StockData[[#This Row],[PREV. CLOSE]]</f>
        <v>-22.349999999999909</v>
      </c>
      <c r="X3637" s="2">
        <f>IFERROR((StockData[[#This Row],[CLOSE]]-StockData[[#This Row],[PREV. CLOSE]])/StockData[[#This Row],[PREV. CLOSE]],0)</f>
        <v>-8.9854664602890266E-3</v>
      </c>
      <c r="Y3637" t="str">
        <f>IF(StockData[[#This Row],[Daily Return %]]&gt;0,"Gain",IF(StockData[[#This Row],[Daily Return %]]&lt;0,"Loss","No Change"))</f>
        <v>Loss</v>
      </c>
    </row>
    <row r="3638" spans="1:25" x14ac:dyDescent="0.3">
      <c r="A3638" s="1">
        <v>45428</v>
      </c>
      <c r="B3638" s="1" t="s">
        <v>3689</v>
      </c>
      <c r="C3638" s="1" t="s">
        <v>119</v>
      </c>
      <c r="D3638">
        <f>MONTH(StockData[[#This Row],[DATE]])</f>
        <v>5</v>
      </c>
      <c r="E3638">
        <v>2024</v>
      </c>
      <c r="F3638" t="s">
        <v>97</v>
      </c>
      <c r="G3638" t="str">
        <f>"Q"&amp;ROUNDUP(StockData[[#This Row],[Month Number]]/3,0)</f>
        <v>Q2</v>
      </c>
      <c r="H3638" s="1" t="s">
        <v>3596</v>
      </c>
      <c r="I3638" s="1" t="s">
        <v>3093</v>
      </c>
      <c r="J3638" t="s">
        <v>30</v>
      </c>
      <c r="K3638">
        <v>2470</v>
      </c>
      <c r="L3638">
        <v>2479.9499999999998</v>
      </c>
      <c r="M3638">
        <v>2420.3000000000002</v>
      </c>
      <c r="N3638">
        <v>2465</v>
      </c>
      <c r="O3638">
        <v>2466.85</v>
      </c>
      <c r="P3638">
        <v>2468.35</v>
      </c>
      <c r="Q3638">
        <v>2445.54</v>
      </c>
      <c r="R3638">
        <v>972494</v>
      </c>
      <c r="S3638">
        <v>2378271506.3000002</v>
      </c>
      <c r="T3638">
        <v>163496</v>
      </c>
      <c r="U3638">
        <v>433210</v>
      </c>
      <c r="V3638">
        <v>44.55</v>
      </c>
      <c r="W3638" s="3">
        <f>StockData[[#This Row],[CLOSE]]-StockData[[#This Row],[PREV. CLOSE]]</f>
        <v>3.3499999999999091</v>
      </c>
      <c r="X3638" s="2">
        <f>IFERROR((StockData[[#This Row],[CLOSE]]-StockData[[#This Row],[PREV. CLOSE]])/StockData[[#This Row],[PREV. CLOSE]],0)</f>
        <v>1.3590263691683202E-3</v>
      </c>
      <c r="Y3638" t="str">
        <f>IF(StockData[[#This Row],[Daily Return %]]&gt;0,"Gain",IF(StockData[[#This Row],[Daily Return %]]&lt;0,"Loss","No Change"))</f>
        <v>Gain</v>
      </c>
    </row>
    <row r="3639" spans="1:25" x14ac:dyDescent="0.3">
      <c r="A3639" s="1">
        <v>45429</v>
      </c>
      <c r="B3639" s="1" t="s">
        <v>3690</v>
      </c>
      <c r="C3639" s="1" t="s">
        <v>119</v>
      </c>
      <c r="D3639">
        <f>MONTH(StockData[[#This Row],[DATE]])</f>
        <v>5</v>
      </c>
      <c r="E3639">
        <v>2024</v>
      </c>
      <c r="F3639" t="s">
        <v>97</v>
      </c>
      <c r="G3639" t="str">
        <f>"Q"&amp;ROUNDUP(StockData[[#This Row],[Month Number]]/3,0)</f>
        <v>Q2</v>
      </c>
      <c r="H3639" s="1" t="s">
        <v>3596</v>
      </c>
      <c r="I3639" s="1" t="s">
        <v>3093</v>
      </c>
      <c r="J3639" t="s">
        <v>30</v>
      </c>
      <c r="K3639">
        <v>2468.35</v>
      </c>
      <c r="L3639">
        <v>2468.35</v>
      </c>
      <c r="M3639">
        <v>2433.8000000000002</v>
      </c>
      <c r="N3639">
        <v>2468.35</v>
      </c>
      <c r="O3639">
        <v>2448</v>
      </c>
      <c r="P3639">
        <v>2445.5</v>
      </c>
      <c r="Q3639">
        <v>2446.62</v>
      </c>
      <c r="R3639">
        <v>721178</v>
      </c>
      <c r="S3639">
        <v>1764451265.7</v>
      </c>
      <c r="T3639">
        <v>99165</v>
      </c>
      <c r="U3639">
        <v>423591</v>
      </c>
      <c r="V3639">
        <v>58.74</v>
      </c>
      <c r="W3639" s="3">
        <f>StockData[[#This Row],[CLOSE]]-StockData[[#This Row],[PREV. CLOSE]]</f>
        <v>-22.849999999999909</v>
      </c>
      <c r="X3639" s="2">
        <f>IFERROR((StockData[[#This Row],[CLOSE]]-StockData[[#This Row],[PREV. CLOSE]])/StockData[[#This Row],[PREV. CLOSE]],0)</f>
        <v>-9.2571961026596348E-3</v>
      </c>
      <c r="Y3639" t="str">
        <f>IF(StockData[[#This Row],[Daily Return %]]&gt;0,"Gain",IF(StockData[[#This Row],[Daily Return %]]&lt;0,"Loss","No Change"))</f>
        <v>Loss</v>
      </c>
    </row>
    <row r="3640" spans="1:25" x14ac:dyDescent="0.3">
      <c r="A3640" s="1">
        <v>45430</v>
      </c>
      <c r="B3640" s="1" t="s">
        <v>3691</v>
      </c>
      <c r="C3640" s="1" t="s">
        <v>119</v>
      </c>
      <c r="D3640">
        <f>MONTH(StockData[[#This Row],[DATE]])</f>
        <v>5</v>
      </c>
      <c r="E3640">
        <v>2024</v>
      </c>
      <c r="F3640" t="s">
        <v>97</v>
      </c>
      <c r="G3640" t="str">
        <f>"Q"&amp;ROUNDUP(StockData[[#This Row],[Month Number]]/3,0)</f>
        <v>Q2</v>
      </c>
      <c r="H3640" s="1" t="s">
        <v>3596</v>
      </c>
      <c r="I3640" s="1" t="s">
        <v>3093</v>
      </c>
      <c r="J3640" t="s">
        <v>30</v>
      </c>
      <c r="K3640">
        <v>2464</v>
      </c>
      <c r="L3640">
        <v>2518.75</v>
      </c>
      <c r="M3640">
        <v>2459.8000000000002</v>
      </c>
      <c r="N3640">
        <v>2445.5</v>
      </c>
      <c r="O3640">
        <v>2500</v>
      </c>
      <c r="P3640">
        <v>2504.4</v>
      </c>
      <c r="Q3640">
        <v>2499.54</v>
      </c>
      <c r="R3640">
        <v>252529</v>
      </c>
      <c r="S3640">
        <v>631206668.95000005</v>
      </c>
      <c r="T3640">
        <v>14762</v>
      </c>
      <c r="U3640">
        <v>92002</v>
      </c>
      <c r="V3640">
        <v>36.43</v>
      </c>
      <c r="W3640" s="3">
        <f>StockData[[#This Row],[CLOSE]]-StockData[[#This Row],[PREV. CLOSE]]</f>
        <v>58.900000000000091</v>
      </c>
      <c r="X3640" s="2">
        <f>IFERROR((StockData[[#This Row],[CLOSE]]-StockData[[#This Row],[PREV. CLOSE]])/StockData[[#This Row],[PREV. CLOSE]],0)</f>
        <v>2.4085054181149087E-2</v>
      </c>
      <c r="Y3640" t="str">
        <f>IF(StockData[[#This Row],[Daily Return %]]&gt;0,"Gain",IF(StockData[[#This Row],[Daily Return %]]&lt;0,"Loss","No Change"))</f>
        <v>Gain</v>
      </c>
    </row>
    <row r="3641" spans="1:25" x14ac:dyDescent="0.3">
      <c r="A3641" s="1">
        <v>45433</v>
      </c>
      <c r="B3641" s="1" t="s">
        <v>3692</v>
      </c>
      <c r="C3641" s="1" t="s">
        <v>119</v>
      </c>
      <c r="D3641">
        <f>MONTH(StockData[[#This Row],[DATE]])</f>
        <v>5</v>
      </c>
      <c r="E3641">
        <v>2024</v>
      </c>
      <c r="F3641" t="s">
        <v>97</v>
      </c>
      <c r="G3641" t="str">
        <f>"Q"&amp;ROUNDUP(StockData[[#This Row],[Month Number]]/3,0)</f>
        <v>Q2</v>
      </c>
      <c r="H3641" s="1" t="s">
        <v>3596</v>
      </c>
      <c r="I3641" s="1" t="s">
        <v>3093</v>
      </c>
      <c r="J3641" t="s">
        <v>30</v>
      </c>
      <c r="K3641">
        <v>2466</v>
      </c>
      <c r="L3641">
        <v>2489.6</v>
      </c>
      <c r="M3641">
        <v>2432</v>
      </c>
      <c r="N3641">
        <v>2504.4</v>
      </c>
      <c r="O3641">
        <v>2464</v>
      </c>
      <c r="P3641">
        <v>2460.8000000000002</v>
      </c>
      <c r="Q3641">
        <v>2457.38</v>
      </c>
      <c r="R3641">
        <v>1287451</v>
      </c>
      <c r="S3641">
        <v>3163756329.3499999</v>
      </c>
      <c r="T3641">
        <v>96690</v>
      </c>
      <c r="U3641">
        <v>793630</v>
      </c>
      <c r="V3641">
        <v>61.64</v>
      </c>
      <c r="W3641" s="3">
        <f>StockData[[#This Row],[CLOSE]]-StockData[[#This Row],[PREV. CLOSE]]</f>
        <v>-43.599999999999909</v>
      </c>
      <c r="X3641" s="2">
        <f>IFERROR((StockData[[#This Row],[CLOSE]]-StockData[[#This Row],[PREV. CLOSE]])/StockData[[#This Row],[PREV. CLOSE]],0)</f>
        <v>-1.7409359527232035E-2</v>
      </c>
      <c r="Y3641" t="str">
        <f>IF(StockData[[#This Row],[Daily Return %]]&gt;0,"Gain",IF(StockData[[#This Row],[Daily Return %]]&lt;0,"Loss","No Change"))</f>
        <v>Loss</v>
      </c>
    </row>
    <row r="3642" spans="1:25" x14ac:dyDescent="0.3">
      <c r="A3642" s="1">
        <v>45434</v>
      </c>
      <c r="B3642" s="1" t="s">
        <v>3693</v>
      </c>
      <c r="C3642" s="1" t="s">
        <v>119</v>
      </c>
      <c r="D3642">
        <f>MONTH(StockData[[#This Row],[DATE]])</f>
        <v>5</v>
      </c>
      <c r="E3642">
        <v>2024</v>
      </c>
      <c r="F3642" t="s">
        <v>97</v>
      </c>
      <c r="G3642" t="str">
        <f>"Q"&amp;ROUNDUP(StockData[[#This Row],[Month Number]]/3,0)</f>
        <v>Q2</v>
      </c>
      <c r="H3642" s="1" t="s">
        <v>3596</v>
      </c>
      <c r="I3642" s="1" t="s">
        <v>3093</v>
      </c>
      <c r="J3642" t="s">
        <v>30</v>
      </c>
      <c r="K3642">
        <v>2472</v>
      </c>
      <c r="L3642">
        <v>2487.5</v>
      </c>
      <c r="M3642">
        <v>2461.9</v>
      </c>
      <c r="N3642">
        <v>2460.8000000000002</v>
      </c>
      <c r="O3642">
        <v>2468.35</v>
      </c>
      <c r="P3642">
        <v>2469.15</v>
      </c>
      <c r="Q3642">
        <v>2474.1799999999998</v>
      </c>
      <c r="R3642">
        <v>787327</v>
      </c>
      <c r="S3642">
        <v>1947990959.9000001</v>
      </c>
      <c r="T3642">
        <v>74326</v>
      </c>
      <c r="U3642">
        <v>501106</v>
      </c>
      <c r="V3642">
        <v>63.65</v>
      </c>
      <c r="W3642" s="3">
        <f>StockData[[#This Row],[CLOSE]]-StockData[[#This Row],[PREV. CLOSE]]</f>
        <v>8.3499999999999091</v>
      </c>
      <c r="X3642" s="2">
        <f>IFERROR((StockData[[#This Row],[CLOSE]]-StockData[[#This Row],[PREV. CLOSE]])/StockData[[#This Row],[PREV. CLOSE]],0)</f>
        <v>3.3932054616384543E-3</v>
      </c>
      <c r="Y3642" t="str">
        <f>IF(StockData[[#This Row],[Daily Return %]]&gt;0,"Gain",IF(StockData[[#This Row],[Daily Return %]]&lt;0,"Loss","No Change"))</f>
        <v>Gain</v>
      </c>
    </row>
    <row r="3643" spans="1:25" x14ac:dyDescent="0.3">
      <c r="A3643" s="1">
        <v>45435</v>
      </c>
      <c r="B3643" s="1" t="s">
        <v>3694</v>
      </c>
      <c r="C3643" s="1" t="s">
        <v>119</v>
      </c>
      <c r="D3643">
        <f>MONTH(StockData[[#This Row],[DATE]])</f>
        <v>5</v>
      </c>
      <c r="E3643">
        <v>2024</v>
      </c>
      <c r="F3643" t="s">
        <v>97</v>
      </c>
      <c r="G3643" t="str">
        <f>"Q"&amp;ROUNDUP(StockData[[#This Row],[Month Number]]/3,0)</f>
        <v>Q2</v>
      </c>
      <c r="H3643" s="1" t="s">
        <v>3596</v>
      </c>
      <c r="I3643" s="1" t="s">
        <v>3093</v>
      </c>
      <c r="J3643" t="s">
        <v>30</v>
      </c>
      <c r="K3643">
        <v>2481</v>
      </c>
      <c r="L3643">
        <v>2487.5</v>
      </c>
      <c r="M3643">
        <v>2455.5500000000002</v>
      </c>
      <c r="N3643">
        <v>2469.15</v>
      </c>
      <c r="O3643">
        <v>2474.4</v>
      </c>
      <c r="P3643">
        <v>2474.15</v>
      </c>
      <c r="Q3643">
        <v>2472.06</v>
      </c>
      <c r="R3643">
        <v>781663</v>
      </c>
      <c r="S3643">
        <v>1932314908.9000001</v>
      </c>
      <c r="T3643">
        <v>108670</v>
      </c>
      <c r="U3643">
        <v>392490</v>
      </c>
      <c r="V3643">
        <v>50.21</v>
      </c>
      <c r="W3643" s="3">
        <f>StockData[[#This Row],[CLOSE]]-StockData[[#This Row],[PREV. CLOSE]]</f>
        <v>5</v>
      </c>
      <c r="X3643" s="2">
        <f>IFERROR((StockData[[#This Row],[CLOSE]]-StockData[[#This Row],[PREV. CLOSE]])/StockData[[#This Row],[PREV. CLOSE]],0)</f>
        <v>2.0249883563169509E-3</v>
      </c>
      <c r="Y3643" t="str">
        <f>IF(StockData[[#This Row],[Daily Return %]]&gt;0,"Gain",IF(StockData[[#This Row],[Daily Return %]]&lt;0,"Loss","No Change"))</f>
        <v>Gain</v>
      </c>
    </row>
    <row r="3644" spans="1:25" x14ac:dyDescent="0.3">
      <c r="A3644" s="1">
        <v>45436</v>
      </c>
      <c r="B3644" s="1" t="s">
        <v>3695</v>
      </c>
      <c r="C3644" s="1" t="s">
        <v>119</v>
      </c>
      <c r="D3644">
        <f>MONTH(StockData[[#This Row],[DATE]])</f>
        <v>5</v>
      </c>
      <c r="E3644">
        <v>2024</v>
      </c>
      <c r="F3644" t="s">
        <v>97</v>
      </c>
      <c r="G3644" t="str">
        <f>"Q"&amp;ROUNDUP(StockData[[#This Row],[Month Number]]/3,0)</f>
        <v>Q2</v>
      </c>
      <c r="H3644" s="1" t="s">
        <v>3596</v>
      </c>
      <c r="I3644" s="1" t="s">
        <v>3093</v>
      </c>
      <c r="J3644" t="s">
        <v>30</v>
      </c>
      <c r="K3644">
        <v>2476.9499999999998</v>
      </c>
      <c r="L3644">
        <v>2485</v>
      </c>
      <c r="M3644">
        <v>2458.0500000000002</v>
      </c>
      <c r="N3644">
        <v>2474.15</v>
      </c>
      <c r="O3644">
        <v>2467</v>
      </c>
      <c r="P3644">
        <v>2467.75</v>
      </c>
      <c r="Q3644">
        <v>2466.71</v>
      </c>
      <c r="R3644">
        <v>453772</v>
      </c>
      <c r="S3644">
        <v>1119325034.0999999</v>
      </c>
      <c r="T3644">
        <v>54947</v>
      </c>
      <c r="U3644">
        <v>275542</v>
      </c>
      <c r="V3644">
        <v>60.72</v>
      </c>
      <c r="W3644" s="3">
        <f>StockData[[#This Row],[CLOSE]]-StockData[[#This Row],[PREV. CLOSE]]</f>
        <v>-6.4000000000000909</v>
      </c>
      <c r="X3644" s="2">
        <f>IFERROR((StockData[[#This Row],[CLOSE]]-StockData[[#This Row],[PREV. CLOSE]])/StockData[[#This Row],[PREV. CLOSE]],0)</f>
        <v>-2.5867469636036986E-3</v>
      </c>
      <c r="Y3644" t="str">
        <f>IF(StockData[[#This Row],[Daily Return %]]&gt;0,"Gain",IF(StockData[[#This Row],[Daily Return %]]&lt;0,"Loss","No Change"))</f>
        <v>Loss</v>
      </c>
    </row>
    <row r="3645" spans="1:25" x14ac:dyDescent="0.3">
      <c r="A3645" s="1">
        <v>45439</v>
      </c>
      <c r="B3645" s="1" t="s">
        <v>3696</v>
      </c>
      <c r="C3645" s="1" t="s">
        <v>119</v>
      </c>
      <c r="D3645">
        <f>MONTH(StockData[[#This Row],[DATE]])</f>
        <v>5</v>
      </c>
      <c r="E3645">
        <v>2024</v>
      </c>
      <c r="F3645" t="s">
        <v>97</v>
      </c>
      <c r="G3645" t="str">
        <f>"Q"&amp;ROUNDUP(StockData[[#This Row],[Month Number]]/3,0)</f>
        <v>Q2</v>
      </c>
      <c r="H3645" s="1" t="s">
        <v>3596</v>
      </c>
      <c r="I3645" s="1" t="s">
        <v>3093</v>
      </c>
      <c r="J3645" t="s">
        <v>30</v>
      </c>
      <c r="K3645">
        <v>2477</v>
      </c>
      <c r="L3645">
        <v>2479</v>
      </c>
      <c r="M3645">
        <v>2455</v>
      </c>
      <c r="N3645">
        <v>2467.75</v>
      </c>
      <c r="O3645">
        <v>2456</v>
      </c>
      <c r="P3645">
        <v>2459.9</v>
      </c>
      <c r="Q3645">
        <v>2468.44</v>
      </c>
      <c r="R3645">
        <v>535831</v>
      </c>
      <c r="S3645">
        <v>1322667748.55</v>
      </c>
      <c r="T3645">
        <v>71575</v>
      </c>
      <c r="U3645">
        <v>382657</v>
      </c>
      <c r="V3645">
        <v>71.41</v>
      </c>
      <c r="W3645" s="3">
        <f>StockData[[#This Row],[CLOSE]]-StockData[[#This Row],[PREV. CLOSE]]</f>
        <v>-7.8499999999999091</v>
      </c>
      <c r="X3645" s="2">
        <f>IFERROR((StockData[[#This Row],[CLOSE]]-StockData[[#This Row],[PREV. CLOSE]])/StockData[[#This Row],[PREV. CLOSE]],0)</f>
        <v>-3.1810353560935709E-3</v>
      </c>
      <c r="Y3645" t="str">
        <f>IF(StockData[[#This Row],[Daily Return %]]&gt;0,"Gain",IF(StockData[[#This Row],[Daily Return %]]&lt;0,"Loss","No Change"))</f>
        <v>Loss</v>
      </c>
    </row>
    <row r="3646" spans="1:25" x14ac:dyDescent="0.3">
      <c r="A3646" s="1">
        <v>45440</v>
      </c>
      <c r="B3646" s="1" t="s">
        <v>3697</v>
      </c>
      <c r="C3646" s="1" t="s">
        <v>119</v>
      </c>
      <c r="D3646">
        <f>MONTH(StockData[[#This Row],[DATE]])</f>
        <v>5</v>
      </c>
      <c r="E3646">
        <v>2024</v>
      </c>
      <c r="F3646" t="s">
        <v>97</v>
      </c>
      <c r="G3646" t="str">
        <f>"Q"&amp;ROUNDUP(StockData[[#This Row],[Month Number]]/3,0)</f>
        <v>Q2</v>
      </c>
      <c r="H3646" s="1" t="s">
        <v>3596</v>
      </c>
      <c r="I3646" s="1" t="s">
        <v>3093</v>
      </c>
      <c r="J3646" t="s">
        <v>30</v>
      </c>
      <c r="K3646">
        <v>2461.15</v>
      </c>
      <c r="L3646">
        <v>2467.65</v>
      </c>
      <c r="M3646">
        <v>2446</v>
      </c>
      <c r="N3646">
        <v>2459.9</v>
      </c>
      <c r="O3646">
        <v>2454.5</v>
      </c>
      <c r="P3646">
        <v>2451.6999999999998</v>
      </c>
      <c r="Q3646">
        <v>2457.4899999999998</v>
      </c>
      <c r="R3646">
        <v>521672</v>
      </c>
      <c r="S3646">
        <v>1282004125.6500001</v>
      </c>
      <c r="T3646">
        <v>40276</v>
      </c>
      <c r="U3646">
        <v>383574</v>
      </c>
      <c r="V3646">
        <v>73.53</v>
      </c>
      <c r="W3646" s="3">
        <f>StockData[[#This Row],[CLOSE]]-StockData[[#This Row],[PREV. CLOSE]]</f>
        <v>-8.2000000000002728</v>
      </c>
      <c r="X3646" s="2">
        <f>IFERROR((StockData[[#This Row],[CLOSE]]-StockData[[#This Row],[PREV. CLOSE]])/StockData[[#This Row],[PREV. CLOSE]],0)</f>
        <v>-3.333468840196867E-3</v>
      </c>
      <c r="Y3646" t="str">
        <f>IF(StockData[[#This Row],[Daily Return %]]&gt;0,"Gain",IF(StockData[[#This Row],[Daily Return %]]&lt;0,"Loss","No Change"))</f>
        <v>Loss</v>
      </c>
    </row>
    <row r="3647" spans="1:25" x14ac:dyDescent="0.3">
      <c r="A3647" s="1">
        <v>45441</v>
      </c>
      <c r="B3647" s="1" t="s">
        <v>3698</v>
      </c>
      <c r="C3647" s="1" t="s">
        <v>119</v>
      </c>
      <c r="D3647">
        <f>MONTH(StockData[[#This Row],[DATE]])</f>
        <v>5</v>
      </c>
      <c r="E3647">
        <v>2024</v>
      </c>
      <c r="F3647" t="s">
        <v>97</v>
      </c>
      <c r="G3647" t="str">
        <f>"Q"&amp;ROUNDUP(StockData[[#This Row],[Month Number]]/3,0)</f>
        <v>Q2</v>
      </c>
      <c r="H3647" s="1" t="s">
        <v>3596</v>
      </c>
      <c r="I3647" s="1" t="s">
        <v>3093</v>
      </c>
      <c r="J3647" t="s">
        <v>30</v>
      </c>
      <c r="K3647">
        <v>2447.6999999999998</v>
      </c>
      <c r="L3647">
        <v>2497</v>
      </c>
      <c r="M3647">
        <v>2445</v>
      </c>
      <c r="N3647">
        <v>2451.6999999999998</v>
      </c>
      <c r="O3647">
        <v>2468.4499999999998</v>
      </c>
      <c r="P3647">
        <v>2476.1999999999998</v>
      </c>
      <c r="Q3647">
        <v>2477.19</v>
      </c>
      <c r="R3647">
        <v>869600</v>
      </c>
      <c r="S3647">
        <v>2154161957.5999999</v>
      </c>
      <c r="T3647">
        <v>77429</v>
      </c>
      <c r="U3647">
        <v>553974</v>
      </c>
      <c r="V3647">
        <v>63.7</v>
      </c>
      <c r="W3647" s="3">
        <f>StockData[[#This Row],[CLOSE]]-StockData[[#This Row],[PREV. CLOSE]]</f>
        <v>24.5</v>
      </c>
      <c r="X3647" s="2">
        <f>IFERROR((StockData[[#This Row],[CLOSE]]-StockData[[#This Row],[PREV. CLOSE]])/StockData[[#This Row],[PREV. CLOSE]],0)</f>
        <v>9.9930660358118865E-3</v>
      </c>
      <c r="Y3647" t="str">
        <f>IF(StockData[[#This Row],[Daily Return %]]&gt;0,"Gain",IF(StockData[[#This Row],[Daily Return %]]&lt;0,"Loss","No Change"))</f>
        <v>Gain</v>
      </c>
    </row>
    <row r="3648" spans="1:25" x14ac:dyDescent="0.3">
      <c r="A3648" s="1">
        <v>45442</v>
      </c>
      <c r="B3648" s="1" t="s">
        <v>3699</v>
      </c>
      <c r="C3648" s="1" t="s">
        <v>119</v>
      </c>
      <c r="D3648">
        <f>MONTH(StockData[[#This Row],[DATE]])</f>
        <v>5</v>
      </c>
      <c r="E3648">
        <v>2024</v>
      </c>
      <c r="F3648" t="s">
        <v>97</v>
      </c>
      <c r="G3648" t="str">
        <f>"Q"&amp;ROUNDUP(StockData[[#This Row],[Month Number]]/3,0)</f>
        <v>Q2</v>
      </c>
      <c r="H3648" s="1" t="s">
        <v>3596</v>
      </c>
      <c r="I3648" s="1" t="s">
        <v>3093</v>
      </c>
      <c r="J3648" t="s">
        <v>30</v>
      </c>
      <c r="K3648">
        <v>2465.0500000000002</v>
      </c>
      <c r="L3648">
        <v>2473.1</v>
      </c>
      <c r="M3648">
        <v>2400.5500000000002</v>
      </c>
      <c r="N3648">
        <v>2476.1999999999998</v>
      </c>
      <c r="O3648">
        <v>2411.4</v>
      </c>
      <c r="P3648">
        <v>2404.8000000000002</v>
      </c>
      <c r="Q3648">
        <v>2413.04</v>
      </c>
      <c r="R3648">
        <v>1274214</v>
      </c>
      <c r="S3648">
        <v>3074729900.5999999</v>
      </c>
      <c r="T3648">
        <v>129870</v>
      </c>
      <c r="U3648">
        <v>772909</v>
      </c>
      <c r="V3648">
        <v>60.66</v>
      </c>
      <c r="W3648" s="3">
        <f>StockData[[#This Row],[CLOSE]]-StockData[[#This Row],[PREV. CLOSE]]</f>
        <v>-71.399999999999636</v>
      </c>
      <c r="X3648" s="2">
        <f>IFERROR((StockData[[#This Row],[CLOSE]]-StockData[[#This Row],[PREV. CLOSE]])/StockData[[#This Row],[PREV. CLOSE]],0)</f>
        <v>-2.8834504482674921E-2</v>
      </c>
      <c r="Y3648" t="str">
        <f>IF(StockData[[#This Row],[Daily Return %]]&gt;0,"Gain",IF(StockData[[#This Row],[Daily Return %]]&lt;0,"Loss","No Change"))</f>
        <v>Loss</v>
      </c>
    </row>
    <row r="3649" spans="1:25" x14ac:dyDescent="0.3">
      <c r="A3649" s="1">
        <v>45443</v>
      </c>
      <c r="B3649" s="1" t="s">
        <v>3700</v>
      </c>
      <c r="C3649" s="1" t="s">
        <v>119</v>
      </c>
      <c r="D3649">
        <f>MONTH(StockData[[#This Row],[DATE]])</f>
        <v>5</v>
      </c>
      <c r="E3649">
        <v>2024</v>
      </c>
      <c r="F3649" t="s">
        <v>97</v>
      </c>
      <c r="G3649" t="str">
        <f>"Q"&amp;ROUNDUP(StockData[[#This Row],[Month Number]]/3,0)</f>
        <v>Q2</v>
      </c>
      <c r="H3649" s="1" t="s">
        <v>3596</v>
      </c>
      <c r="I3649" s="1" t="s">
        <v>3093</v>
      </c>
      <c r="J3649" t="s">
        <v>30</v>
      </c>
      <c r="K3649">
        <v>2425.6</v>
      </c>
      <c r="L3649">
        <v>2425.6</v>
      </c>
      <c r="M3649">
        <v>2345</v>
      </c>
      <c r="N3649">
        <v>2404.8000000000002</v>
      </c>
      <c r="O3649">
        <v>2354.85</v>
      </c>
      <c r="P3649">
        <v>2354.9</v>
      </c>
      <c r="Q3649">
        <v>2367.88</v>
      </c>
      <c r="R3649">
        <v>2532973</v>
      </c>
      <c r="S3649">
        <v>5997780379.5500002</v>
      </c>
      <c r="T3649">
        <v>165935</v>
      </c>
      <c r="U3649">
        <v>1528432</v>
      </c>
      <c r="V3649">
        <v>60.34</v>
      </c>
      <c r="W3649" s="3">
        <f>StockData[[#This Row],[CLOSE]]-StockData[[#This Row],[PREV. CLOSE]]</f>
        <v>-49.900000000000091</v>
      </c>
      <c r="X3649" s="2">
        <f>IFERROR((StockData[[#This Row],[CLOSE]]-StockData[[#This Row],[PREV. CLOSE]])/StockData[[#This Row],[PREV. CLOSE]],0)</f>
        <v>-2.0750166333998704E-2</v>
      </c>
      <c r="Y3649" t="str">
        <f>IF(StockData[[#This Row],[Daily Return %]]&gt;0,"Gain",IF(StockData[[#This Row],[Daily Return %]]&lt;0,"Loss","No Change"))</f>
        <v>Loss</v>
      </c>
    </row>
    <row r="3650" spans="1:25" x14ac:dyDescent="0.3">
      <c r="A3650" s="1">
        <v>45446</v>
      </c>
      <c r="B3650" s="1" t="s">
        <v>3701</v>
      </c>
      <c r="C3650" s="1" t="s">
        <v>142</v>
      </c>
      <c r="D3650">
        <f>MONTH(StockData[[#This Row],[DATE]])</f>
        <v>6</v>
      </c>
      <c r="E3650">
        <v>2024</v>
      </c>
      <c r="F3650" t="s">
        <v>97</v>
      </c>
      <c r="G3650" t="str">
        <f>"Q"&amp;ROUNDUP(StockData[[#This Row],[Month Number]]/3,0)</f>
        <v>Q2</v>
      </c>
      <c r="H3650" s="1" t="s">
        <v>3596</v>
      </c>
      <c r="I3650" s="1" t="s">
        <v>3093</v>
      </c>
      <c r="J3650" t="s">
        <v>30</v>
      </c>
      <c r="K3650">
        <v>2374.8000000000002</v>
      </c>
      <c r="L3650">
        <v>2388.9499999999998</v>
      </c>
      <c r="M3650">
        <v>2350</v>
      </c>
      <c r="N3650">
        <v>2354.9</v>
      </c>
      <c r="O3650">
        <v>2361</v>
      </c>
      <c r="P3650">
        <v>2355.0500000000002</v>
      </c>
      <c r="Q3650">
        <v>2363.23</v>
      </c>
      <c r="R3650">
        <v>1072515</v>
      </c>
      <c r="S3650">
        <v>2534600939.5500002</v>
      </c>
      <c r="T3650">
        <v>118192</v>
      </c>
      <c r="U3650">
        <v>718770</v>
      </c>
      <c r="V3650">
        <v>67.02</v>
      </c>
      <c r="W3650" s="3">
        <f>StockData[[#This Row],[CLOSE]]-StockData[[#This Row],[PREV. CLOSE]]</f>
        <v>0.15000000000009095</v>
      </c>
      <c r="X3650" s="2">
        <f>IFERROR((StockData[[#This Row],[CLOSE]]-StockData[[#This Row],[PREV. CLOSE]])/StockData[[#This Row],[PREV. CLOSE]],0)</f>
        <v>6.3696972270623354E-5</v>
      </c>
      <c r="Y3650" t="str">
        <f>IF(StockData[[#This Row],[Daily Return %]]&gt;0,"Gain",IF(StockData[[#This Row],[Daily Return %]]&lt;0,"Loss","No Change"))</f>
        <v>Gain</v>
      </c>
    </row>
    <row r="3651" spans="1:25" x14ac:dyDescent="0.3">
      <c r="A3651" s="1">
        <v>45447</v>
      </c>
      <c r="B3651" s="1" t="s">
        <v>3702</v>
      </c>
      <c r="C3651" s="1" t="s">
        <v>142</v>
      </c>
      <c r="D3651">
        <f>MONTH(StockData[[#This Row],[DATE]])</f>
        <v>6</v>
      </c>
      <c r="E3651">
        <v>2024</v>
      </c>
      <c r="F3651" t="s">
        <v>97</v>
      </c>
      <c r="G3651" t="str">
        <f>"Q"&amp;ROUNDUP(StockData[[#This Row],[Month Number]]/3,0)</f>
        <v>Q2</v>
      </c>
      <c r="H3651" s="1" t="s">
        <v>3596</v>
      </c>
      <c r="I3651" s="1" t="s">
        <v>3093</v>
      </c>
      <c r="J3651" t="s">
        <v>30</v>
      </c>
      <c r="K3651">
        <v>2363.9499999999998</v>
      </c>
      <c r="L3651">
        <v>2438</v>
      </c>
      <c r="M3651">
        <v>2327.4499999999998</v>
      </c>
      <c r="N3651">
        <v>2355.0500000000002</v>
      </c>
      <c r="O3651">
        <v>2432.15</v>
      </c>
      <c r="P3651">
        <v>2427.75</v>
      </c>
      <c r="Q3651">
        <v>2385.04</v>
      </c>
      <c r="R3651">
        <v>1558531</v>
      </c>
      <c r="S3651">
        <v>3717158817.8000002</v>
      </c>
      <c r="T3651">
        <v>153573</v>
      </c>
      <c r="U3651">
        <v>711048</v>
      </c>
      <c r="V3651">
        <v>45.62</v>
      </c>
      <c r="W3651" s="3">
        <f>StockData[[#This Row],[CLOSE]]-StockData[[#This Row],[PREV. CLOSE]]</f>
        <v>72.699999999999818</v>
      </c>
      <c r="X3651" s="2">
        <f>IFERROR((StockData[[#This Row],[CLOSE]]-StockData[[#This Row],[PREV. CLOSE]])/StockData[[#This Row],[PREV. CLOSE]],0)</f>
        <v>3.0869832912252315E-2</v>
      </c>
      <c r="Y3651" t="str">
        <f>IF(StockData[[#This Row],[Daily Return %]]&gt;0,"Gain",IF(StockData[[#This Row],[Daily Return %]]&lt;0,"Loss","No Change"))</f>
        <v>Gain</v>
      </c>
    </row>
    <row r="3652" spans="1:25" x14ac:dyDescent="0.3">
      <c r="A3652" s="1">
        <v>45448</v>
      </c>
      <c r="B3652" s="1" t="s">
        <v>3703</v>
      </c>
      <c r="C3652" s="1" t="s">
        <v>142</v>
      </c>
      <c r="D3652">
        <f>MONTH(StockData[[#This Row],[DATE]])</f>
        <v>6</v>
      </c>
      <c r="E3652">
        <v>2024</v>
      </c>
      <c r="F3652" t="s">
        <v>97</v>
      </c>
      <c r="G3652" t="str">
        <f>"Q"&amp;ROUNDUP(StockData[[#This Row],[Month Number]]/3,0)</f>
        <v>Q2</v>
      </c>
      <c r="H3652" s="1" t="s">
        <v>3596</v>
      </c>
      <c r="I3652" s="1" t="s">
        <v>3093</v>
      </c>
      <c r="J3652" t="s">
        <v>30</v>
      </c>
      <c r="K3652">
        <v>2430</v>
      </c>
      <c r="L3652">
        <v>2574.0500000000002</v>
      </c>
      <c r="M3652">
        <v>2430</v>
      </c>
      <c r="N3652">
        <v>2427.75</v>
      </c>
      <c r="O3652">
        <v>2500</v>
      </c>
      <c r="P3652">
        <v>2509.85</v>
      </c>
      <c r="Q3652">
        <v>2520.7399999999998</v>
      </c>
      <c r="R3652">
        <v>2028779</v>
      </c>
      <c r="S3652">
        <v>5114018079.4499998</v>
      </c>
      <c r="T3652">
        <v>151097</v>
      </c>
      <c r="U3652">
        <v>1070889</v>
      </c>
      <c r="V3652">
        <v>52.78</v>
      </c>
      <c r="W3652" s="3">
        <f>StockData[[#This Row],[CLOSE]]-StockData[[#This Row],[PREV. CLOSE]]</f>
        <v>82.099999999999909</v>
      </c>
      <c r="X3652" s="2">
        <f>IFERROR((StockData[[#This Row],[CLOSE]]-StockData[[#This Row],[PREV. CLOSE]])/StockData[[#This Row],[PREV. CLOSE]],0)</f>
        <v>3.381732056430848E-2</v>
      </c>
      <c r="Y3652" t="str">
        <f>IF(StockData[[#This Row],[Daily Return %]]&gt;0,"Gain",IF(StockData[[#This Row],[Daily Return %]]&lt;0,"Loss","No Change"))</f>
        <v>Gain</v>
      </c>
    </row>
    <row r="3653" spans="1:25" x14ac:dyDescent="0.3">
      <c r="A3653" s="1">
        <v>45449</v>
      </c>
      <c r="B3653" s="1" t="s">
        <v>3704</v>
      </c>
      <c r="C3653" s="1" t="s">
        <v>142</v>
      </c>
      <c r="D3653">
        <f>MONTH(StockData[[#This Row],[DATE]])</f>
        <v>6</v>
      </c>
      <c r="E3653">
        <v>2024</v>
      </c>
      <c r="F3653" t="s">
        <v>97</v>
      </c>
      <c r="G3653" t="str">
        <f>"Q"&amp;ROUNDUP(StockData[[#This Row],[Month Number]]/3,0)</f>
        <v>Q2</v>
      </c>
      <c r="H3653" s="1" t="s">
        <v>3596</v>
      </c>
      <c r="I3653" s="1" t="s">
        <v>3093</v>
      </c>
      <c r="J3653" t="s">
        <v>30</v>
      </c>
      <c r="K3653">
        <v>2518</v>
      </c>
      <c r="L3653">
        <v>2518</v>
      </c>
      <c r="M3653">
        <v>2452.65</v>
      </c>
      <c r="N3653">
        <v>2509.85</v>
      </c>
      <c r="O3653">
        <v>2475.1999999999998</v>
      </c>
      <c r="P3653">
        <v>2471.4</v>
      </c>
      <c r="Q3653">
        <v>2469.4299999999998</v>
      </c>
      <c r="R3653">
        <v>972140</v>
      </c>
      <c r="S3653">
        <v>2400630203.3499999</v>
      </c>
      <c r="T3653">
        <v>127299</v>
      </c>
      <c r="U3653">
        <v>384265</v>
      </c>
      <c r="V3653">
        <v>39.53</v>
      </c>
      <c r="W3653" s="3">
        <f>StockData[[#This Row],[CLOSE]]-StockData[[#This Row],[PREV. CLOSE]]</f>
        <v>-38.449999999999818</v>
      </c>
      <c r="X3653" s="2">
        <f>IFERROR((StockData[[#This Row],[CLOSE]]-StockData[[#This Row],[PREV. CLOSE]])/StockData[[#This Row],[PREV. CLOSE]],0)</f>
        <v>-1.5319640615972994E-2</v>
      </c>
      <c r="Y3653" t="str">
        <f>IF(StockData[[#This Row],[Daily Return %]]&gt;0,"Gain",IF(StockData[[#This Row],[Daily Return %]]&lt;0,"Loss","No Change"))</f>
        <v>Loss</v>
      </c>
    </row>
    <row r="3654" spans="1:25" x14ac:dyDescent="0.3">
      <c r="A3654" s="1">
        <v>45450</v>
      </c>
      <c r="B3654" s="1" t="s">
        <v>3705</v>
      </c>
      <c r="C3654" s="1" t="s">
        <v>142</v>
      </c>
      <c r="D3654">
        <f>MONTH(StockData[[#This Row],[DATE]])</f>
        <v>6</v>
      </c>
      <c r="E3654">
        <v>2024</v>
      </c>
      <c r="F3654" t="s">
        <v>97</v>
      </c>
      <c r="G3654" t="str">
        <f>"Q"&amp;ROUNDUP(StockData[[#This Row],[Month Number]]/3,0)</f>
        <v>Q2</v>
      </c>
      <c r="H3654" s="1" t="s">
        <v>3596</v>
      </c>
      <c r="I3654" s="1" t="s">
        <v>3093</v>
      </c>
      <c r="J3654" t="s">
        <v>30</v>
      </c>
      <c r="K3654">
        <v>2476.4499999999998</v>
      </c>
      <c r="L3654">
        <v>2516.25</v>
      </c>
      <c r="M3654">
        <v>2467</v>
      </c>
      <c r="N3654">
        <v>2471.4</v>
      </c>
      <c r="O3654">
        <v>2505</v>
      </c>
      <c r="P3654">
        <v>2502.4499999999998</v>
      </c>
      <c r="Q3654">
        <v>2495.88</v>
      </c>
      <c r="R3654">
        <v>1011202</v>
      </c>
      <c r="S3654">
        <v>2523838435.5500002</v>
      </c>
      <c r="T3654">
        <v>120722</v>
      </c>
      <c r="U3654">
        <v>514685</v>
      </c>
      <c r="V3654">
        <v>50.9</v>
      </c>
      <c r="W3654" s="3">
        <f>StockData[[#This Row],[CLOSE]]-StockData[[#This Row],[PREV. CLOSE]]</f>
        <v>31.049999999999727</v>
      </c>
      <c r="X3654" s="2">
        <f>IFERROR((StockData[[#This Row],[CLOSE]]-StockData[[#This Row],[PREV. CLOSE]])/StockData[[#This Row],[PREV. CLOSE]],0)</f>
        <v>1.2563729060451456E-2</v>
      </c>
      <c r="Y3654" t="str">
        <f>IF(StockData[[#This Row],[Daily Return %]]&gt;0,"Gain",IF(StockData[[#This Row],[Daily Return %]]&lt;0,"Loss","No Change"))</f>
        <v>Gain</v>
      </c>
    </row>
    <row r="3655" spans="1:25" x14ac:dyDescent="0.3">
      <c r="A3655" s="1">
        <v>45453</v>
      </c>
      <c r="B3655" s="1" t="s">
        <v>3706</v>
      </c>
      <c r="C3655" s="1" t="s">
        <v>142</v>
      </c>
      <c r="D3655">
        <f>MONTH(StockData[[#This Row],[DATE]])</f>
        <v>6</v>
      </c>
      <c r="E3655">
        <v>2024</v>
      </c>
      <c r="F3655" t="s">
        <v>97</v>
      </c>
      <c r="G3655" t="str">
        <f>"Q"&amp;ROUNDUP(StockData[[#This Row],[Month Number]]/3,0)</f>
        <v>Q2</v>
      </c>
      <c r="H3655" s="1" t="s">
        <v>3596</v>
      </c>
      <c r="I3655" s="1" t="s">
        <v>3093</v>
      </c>
      <c r="J3655" t="s">
        <v>30</v>
      </c>
      <c r="K3655">
        <v>2510</v>
      </c>
      <c r="L3655">
        <v>2565</v>
      </c>
      <c r="M3655">
        <v>2507.0500000000002</v>
      </c>
      <c r="N3655">
        <v>2502.4499999999998</v>
      </c>
      <c r="O3655">
        <v>2540.5</v>
      </c>
      <c r="P3655">
        <v>2548.1999999999998</v>
      </c>
      <c r="Q3655">
        <v>2545.73</v>
      </c>
      <c r="R3655">
        <v>795174</v>
      </c>
      <c r="S3655">
        <v>2024294993.9000001</v>
      </c>
      <c r="T3655">
        <v>62473</v>
      </c>
      <c r="U3655">
        <v>451745</v>
      </c>
      <c r="V3655">
        <v>56.81</v>
      </c>
      <c r="W3655" s="3">
        <f>StockData[[#This Row],[CLOSE]]-StockData[[#This Row],[PREV. CLOSE]]</f>
        <v>45.75</v>
      </c>
      <c r="X3655" s="2">
        <f>IFERROR((StockData[[#This Row],[CLOSE]]-StockData[[#This Row],[PREV. CLOSE]])/StockData[[#This Row],[PREV. CLOSE]],0)</f>
        <v>1.828208355811305E-2</v>
      </c>
      <c r="Y3655" t="str">
        <f>IF(StockData[[#This Row],[Daily Return %]]&gt;0,"Gain",IF(StockData[[#This Row],[Daily Return %]]&lt;0,"Loss","No Change"))</f>
        <v>Gain</v>
      </c>
    </row>
    <row r="3656" spans="1:25" x14ac:dyDescent="0.3">
      <c r="A3656" s="1">
        <v>45454</v>
      </c>
      <c r="B3656" s="1" t="s">
        <v>3707</v>
      </c>
      <c r="C3656" s="1" t="s">
        <v>142</v>
      </c>
      <c r="D3656">
        <f>MONTH(StockData[[#This Row],[DATE]])</f>
        <v>6</v>
      </c>
      <c r="E3656">
        <v>2024</v>
      </c>
      <c r="F3656" t="s">
        <v>97</v>
      </c>
      <c r="G3656" t="str">
        <f>"Q"&amp;ROUNDUP(StockData[[#This Row],[Month Number]]/3,0)</f>
        <v>Q2</v>
      </c>
      <c r="H3656" s="1" t="s">
        <v>3596</v>
      </c>
      <c r="I3656" s="1" t="s">
        <v>3093</v>
      </c>
      <c r="J3656" t="s">
        <v>30</v>
      </c>
      <c r="K3656">
        <v>2560</v>
      </c>
      <c r="L3656">
        <v>2575</v>
      </c>
      <c r="M3656">
        <v>2534</v>
      </c>
      <c r="N3656">
        <v>2548.1999999999998</v>
      </c>
      <c r="O3656">
        <v>2545</v>
      </c>
      <c r="P3656">
        <v>2541.9499999999998</v>
      </c>
      <c r="Q3656">
        <v>2550.4699999999998</v>
      </c>
      <c r="R3656">
        <v>569411</v>
      </c>
      <c r="S3656">
        <v>1452264011.4000001</v>
      </c>
      <c r="T3656">
        <v>47435</v>
      </c>
      <c r="U3656">
        <v>305674</v>
      </c>
      <c r="V3656">
        <v>53.68</v>
      </c>
      <c r="W3656" s="3">
        <f>StockData[[#This Row],[CLOSE]]-StockData[[#This Row],[PREV. CLOSE]]</f>
        <v>-6.25</v>
      </c>
      <c r="X3656" s="2">
        <f>IFERROR((StockData[[#This Row],[CLOSE]]-StockData[[#This Row],[PREV. CLOSE]])/StockData[[#This Row],[PREV. CLOSE]],0)</f>
        <v>-2.4527117180755047E-3</v>
      </c>
      <c r="Y3656" t="str">
        <f>IF(StockData[[#This Row],[Daily Return %]]&gt;0,"Gain",IF(StockData[[#This Row],[Daily Return %]]&lt;0,"Loss","No Change"))</f>
        <v>Loss</v>
      </c>
    </row>
    <row r="3657" spans="1:25" x14ac:dyDescent="0.3">
      <c r="A3657" s="1">
        <v>45455</v>
      </c>
      <c r="B3657" s="1" t="s">
        <v>3708</v>
      </c>
      <c r="C3657" s="1" t="s">
        <v>142</v>
      </c>
      <c r="D3657">
        <f>MONTH(StockData[[#This Row],[DATE]])</f>
        <v>6</v>
      </c>
      <c r="E3657">
        <v>2024</v>
      </c>
      <c r="F3657" t="s">
        <v>97</v>
      </c>
      <c r="G3657" t="str">
        <f>"Q"&amp;ROUNDUP(StockData[[#This Row],[Month Number]]/3,0)</f>
        <v>Q2</v>
      </c>
      <c r="H3657" s="1" t="s">
        <v>3596</v>
      </c>
      <c r="I3657" s="1" t="s">
        <v>3093</v>
      </c>
      <c r="J3657" t="s">
        <v>30</v>
      </c>
      <c r="K3657">
        <v>2544</v>
      </c>
      <c r="L3657">
        <v>2554.75</v>
      </c>
      <c r="M3657">
        <v>2521</v>
      </c>
      <c r="N3657">
        <v>2541.9499999999998</v>
      </c>
      <c r="O3657">
        <v>2533.0500000000002</v>
      </c>
      <c r="P3657">
        <v>2537.3000000000002</v>
      </c>
      <c r="Q3657">
        <v>2540.5700000000002</v>
      </c>
      <c r="R3657">
        <v>480408</v>
      </c>
      <c r="S3657">
        <v>1220511982.55</v>
      </c>
      <c r="T3657">
        <v>52323</v>
      </c>
      <c r="U3657">
        <v>284884</v>
      </c>
      <c r="V3657">
        <v>59.3</v>
      </c>
      <c r="W3657" s="3">
        <f>StockData[[#This Row],[CLOSE]]-StockData[[#This Row],[PREV. CLOSE]]</f>
        <v>-4.6499999999996362</v>
      </c>
      <c r="X3657" s="2">
        <f>IFERROR((StockData[[#This Row],[CLOSE]]-StockData[[#This Row],[PREV. CLOSE]])/StockData[[#This Row],[PREV. CLOSE]],0)</f>
        <v>-1.8293042742774785E-3</v>
      </c>
      <c r="Y3657" t="str">
        <f>IF(StockData[[#This Row],[Daily Return %]]&gt;0,"Gain",IF(StockData[[#This Row],[Daily Return %]]&lt;0,"Loss","No Change"))</f>
        <v>Loss</v>
      </c>
    </row>
    <row r="3658" spans="1:25" x14ac:dyDescent="0.3">
      <c r="A3658" s="1">
        <v>45456</v>
      </c>
      <c r="B3658" s="1" t="s">
        <v>3709</v>
      </c>
      <c r="C3658" s="1" t="s">
        <v>142</v>
      </c>
      <c r="D3658">
        <f>MONTH(StockData[[#This Row],[DATE]])</f>
        <v>6</v>
      </c>
      <c r="E3658">
        <v>2024</v>
      </c>
      <c r="F3658" t="s">
        <v>97</v>
      </c>
      <c r="G3658" t="str">
        <f>"Q"&amp;ROUNDUP(StockData[[#This Row],[Month Number]]/3,0)</f>
        <v>Q2</v>
      </c>
      <c r="H3658" s="1" t="s">
        <v>3596</v>
      </c>
      <c r="I3658" s="1" t="s">
        <v>3093</v>
      </c>
      <c r="J3658" t="s">
        <v>30</v>
      </c>
      <c r="K3658">
        <v>2594.15</v>
      </c>
      <c r="L3658">
        <v>2614.4499999999998</v>
      </c>
      <c r="M3658">
        <v>2545.15</v>
      </c>
      <c r="N3658">
        <v>2537.3000000000002</v>
      </c>
      <c r="O3658">
        <v>2548</v>
      </c>
      <c r="P3658">
        <v>2551.75</v>
      </c>
      <c r="Q3658">
        <v>2568.27</v>
      </c>
      <c r="R3658">
        <v>1081272</v>
      </c>
      <c r="S3658">
        <v>2777001393.8000002</v>
      </c>
      <c r="T3658">
        <v>80212</v>
      </c>
      <c r="U3658">
        <v>396043</v>
      </c>
      <c r="V3658">
        <v>36.630000000000003</v>
      </c>
      <c r="W3658" s="3">
        <f>StockData[[#This Row],[CLOSE]]-StockData[[#This Row],[PREV. CLOSE]]</f>
        <v>14.449999999999818</v>
      </c>
      <c r="X3658" s="2">
        <f>IFERROR((StockData[[#This Row],[CLOSE]]-StockData[[#This Row],[PREV. CLOSE]])/StockData[[#This Row],[PREV. CLOSE]],0)</f>
        <v>5.6950301501595465E-3</v>
      </c>
      <c r="Y3658" t="str">
        <f>IF(StockData[[#This Row],[Daily Return %]]&gt;0,"Gain",IF(StockData[[#This Row],[Daily Return %]]&lt;0,"Loss","No Change"))</f>
        <v>Gain</v>
      </c>
    </row>
    <row r="3659" spans="1:25" x14ac:dyDescent="0.3">
      <c r="A3659" s="1">
        <v>45457</v>
      </c>
      <c r="B3659" s="1" t="s">
        <v>3710</v>
      </c>
      <c r="C3659" s="1" t="s">
        <v>142</v>
      </c>
      <c r="D3659">
        <f>MONTH(StockData[[#This Row],[DATE]])</f>
        <v>6</v>
      </c>
      <c r="E3659">
        <v>2024</v>
      </c>
      <c r="F3659" t="s">
        <v>97</v>
      </c>
      <c r="G3659" t="str">
        <f>"Q"&amp;ROUNDUP(StockData[[#This Row],[Month Number]]/3,0)</f>
        <v>Q2</v>
      </c>
      <c r="H3659" s="1" t="s">
        <v>3596</v>
      </c>
      <c r="I3659" s="1" t="s">
        <v>3093</v>
      </c>
      <c r="J3659" t="s">
        <v>30</v>
      </c>
      <c r="K3659">
        <v>2564.6</v>
      </c>
      <c r="L3659">
        <v>2564.6</v>
      </c>
      <c r="M3659">
        <v>2534.1</v>
      </c>
      <c r="N3659">
        <v>2551.75</v>
      </c>
      <c r="O3659">
        <v>2538</v>
      </c>
      <c r="P3659">
        <v>2542.5</v>
      </c>
      <c r="Q3659">
        <v>2544.25</v>
      </c>
      <c r="R3659">
        <v>429472</v>
      </c>
      <c r="S3659">
        <v>1092683073.5999999</v>
      </c>
      <c r="T3659">
        <v>46783</v>
      </c>
      <c r="U3659">
        <v>194073</v>
      </c>
      <c r="V3659">
        <v>45.19</v>
      </c>
      <c r="W3659" s="3">
        <f>StockData[[#This Row],[CLOSE]]-StockData[[#This Row],[PREV. CLOSE]]</f>
        <v>-9.25</v>
      </c>
      <c r="X3659" s="2">
        <f>IFERROR((StockData[[#This Row],[CLOSE]]-StockData[[#This Row],[PREV. CLOSE]])/StockData[[#This Row],[PREV. CLOSE]],0)</f>
        <v>-3.6249632605074951E-3</v>
      </c>
      <c r="Y3659" t="str">
        <f>IF(StockData[[#This Row],[Daily Return %]]&gt;0,"Gain",IF(StockData[[#This Row],[Daily Return %]]&lt;0,"Loss","No Change"))</f>
        <v>Loss</v>
      </c>
    </row>
    <row r="3660" spans="1:25" x14ac:dyDescent="0.3">
      <c r="A3660" s="1">
        <v>45461</v>
      </c>
      <c r="B3660" s="1" t="s">
        <v>3711</v>
      </c>
      <c r="C3660" s="1" t="s">
        <v>142</v>
      </c>
      <c r="D3660">
        <f>MONTH(StockData[[#This Row],[DATE]])</f>
        <v>6</v>
      </c>
      <c r="E3660">
        <v>2024</v>
      </c>
      <c r="F3660" t="s">
        <v>97</v>
      </c>
      <c r="G3660" t="str">
        <f>"Q"&amp;ROUNDUP(StockData[[#This Row],[Month Number]]/3,0)</f>
        <v>Q2</v>
      </c>
      <c r="H3660" s="1" t="s">
        <v>3596</v>
      </c>
      <c r="I3660" s="1" t="s">
        <v>3093</v>
      </c>
      <c r="J3660" t="s">
        <v>30</v>
      </c>
      <c r="K3660">
        <v>2549</v>
      </c>
      <c r="L3660">
        <v>2555</v>
      </c>
      <c r="M3660">
        <v>2534</v>
      </c>
      <c r="N3660">
        <v>2542.5</v>
      </c>
      <c r="O3660">
        <v>2550</v>
      </c>
      <c r="P3660">
        <v>2550.35</v>
      </c>
      <c r="Q3660">
        <v>2546.29</v>
      </c>
      <c r="R3660">
        <v>259554</v>
      </c>
      <c r="S3660">
        <v>660900097.45000005</v>
      </c>
      <c r="T3660">
        <v>27613</v>
      </c>
      <c r="U3660">
        <v>151251</v>
      </c>
      <c r="V3660">
        <v>58.27</v>
      </c>
      <c r="W3660" s="3">
        <f>StockData[[#This Row],[CLOSE]]-StockData[[#This Row],[PREV. CLOSE]]</f>
        <v>7.8499999999999091</v>
      </c>
      <c r="X3660" s="2">
        <f>IFERROR((StockData[[#This Row],[CLOSE]]-StockData[[#This Row],[PREV. CLOSE]])/StockData[[#This Row],[PREV. CLOSE]],0)</f>
        <v>3.0875122910520784E-3</v>
      </c>
      <c r="Y3660" t="str">
        <f>IF(StockData[[#This Row],[Daily Return %]]&gt;0,"Gain",IF(StockData[[#This Row],[Daily Return %]]&lt;0,"Loss","No Change"))</f>
        <v>Gain</v>
      </c>
    </row>
    <row r="3661" spans="1:25" x14ac:dyDescent="0.3">
      <c r="A3661" s="1">
        <v>45462</v>
      </c>
      <c r="B3661" s="1" t="s">
        <v>3712</v>
      </c>
      <c r="C3661" s="1" t="s">
        <v>142</v>
      </c>
      <c r="D3661">
        <f>MONTH(StockData[[#This Row],[DATE]])</f>
        <v>6</v>
      </c>
      <c r="E3661">
        <v>2024</v>
      </c>
      <c r="F3661" t="s">
        <v>97</v>
      </c>
      <c r="G3661" t="str">
        <f>"Q"&amp;ROUNDUP(StockData[[#This Row],[Month Number]]/3,0)</f>
        <v>Q2</v>
      </c>
      <c r="H3661" s="1" t="s">
        <v>3596</v>
      </c>
      <c r="I3661" s="1" t="s">
        <v>3093</v>
      </c>
      <c r="J3661" t="s">
        <v>30</v>
      </c>
      <c r="K3661">
        <v>2550</v>
      </c>
      <c r="L3661">
        <v>2559.6</v>
      </c>
      <c r="M3661">
        <v>2517.85</v>
      </c>
      <c r="N3661">
        <v>2550.35</v>
      </c>
      <c r="O3661">
        <v>2523.9499999999998</v>
      </c>
      <c r="P3661">
        <v>2526.0500000000002</v>
      </c>
      <c r="Q3661">
        <v>2537.4899999999998</v>
      </c>
      <c r="R3661">
        <v>784307</v>
      </c>
      <c r="S3661">
        <v>1990174586.3499999</v>
      </c>
      <c r="T3661">
        <v>36663</v>
      </c>
      <c r="U3661">
        <v>643602</v>
      </c>
      <c r="V3661">
        <v>82.06</v>
      </c>
      <c r="W3661" s="3">
        <f>StockData[[#This Row],[CLOSE]]-StockData[[#This Row],[PREV. CLOSE]]</f>
        <v>-24.299999999999727</v>
      </c>
      <c r="X3661" s="2">
        <f>IFERROR((StockData[[#This Row],[CLOSE]]-StockData[[#This Row],[PREV. CLOSE]])/StockData[[#This Row],[PREV. CLOSE]],0)</f>
        <v>-9.5281039857273431E-3</v>
      </c>
      <c r="Y3661" t="str">
        <f>IF(StockData[[#This Row],[Daily Return %]]&gt;0,"Gain",IF(StockData[[#This Row],[Daily Return %]]&lt;0,"Loss","No Change"))</f>
        <v>Loss</v>
      </c>
    </row>
    <row r="3662" spans="1:25" x14ac:dyDescent="0.3">
      <c r="A3662" s="1">
        <v>45463</v>
      </c>
      <c r="B3662" s="1" t="s">
        <v>3713</v>
      </c>
      <c r="C3662" s="1" t="s">
        <v>142</v>
      </c>
      <c r="D3662">
        <f>MONTH(StockData[[#This Row],[DATE]])</f>
        <v>6</v>
      </c>
      <c r="E3662">
        <v>2024</v>
      </c>
      <c r="F3662" t="s">
        <v>97</v>
      </c>
      <c r="G3662" t="str">
        <f>"Q"&amp;ROUNDUP(StockData[[#This Row],[Month Number]]/3,0)</f>
        <v>Q2</v>
      </c>
      <c r="H3662" s="1" t="s">
        <v>3596</v>
      </c>
      <c r="I3662" s="1" t="s">
        <v>3093</v>
      </c>
      <c r="J3662" t="s">
        <v>30</v>
      </c>
      <c r="K3662">
        <v>2525</v>
      </c>
      <c r="L3662">
        <v>2551.15</v>
      </c>
      <c r="M3662">
        <v>2500</v>
      </c>
      <c r="N3662">
        <v>2526.0500000000002</v>
      </c>
      <c r="O3662">
        <v>2535.0500000000002</v>
      </c>
      <c r="P3662">
        <v>2539.75</v>
      </c>
      <c r="Q3662">
        <v>2534.1</v>
      </c>
      <c r="R3662">
        <v>657413</v>
      </c>
      <c r="S3662">
        <v>1665949921.8</v>
      </c>
      <c r="T3662">
        <v>85789</v>
      </c>
      <c r="U3662">
        <v>347758</v>
      </c>
      <c r="V3662">
        <v>52.9</v>
      </c>
      <c r="W3662" s="3">
        <f>StockData[[#This Row],[CLOSE]]-StockData[[#This Row],[PREV. CLOSE]]</f>
        <v>13.699999999999818</v>
      </c>
      <c r="X3662" s="2">
        <f>IFERROR((StockData[[#This Row],[CLOSE]]-StockData[[#This Row],[PREV. CLOSE]])/StockData[[#This Row],[PREV. CLOSE]],0)</f>
        <v>5.4234872627223598E-3</v>
      </c>
      <c r="Y3662" t="str">
        <f>IF(StockData[[#This Row],[Daily Return %]]&gt;0,"Gain",IF(StockData[[#This Row],[Daily Return %]]&lt;0,"Loss","No Change"))</f>
        <v>Gain</v>
      </c>
    </row>
    <row r="3663" spans="1:25" x14ac:dyDescent="0.3">
      <c r="A3663" s="1">
        <v>45464</v>
      </c>
      <c r="B3663" s="1" t="s">
        <v>3714</v>
      </c>
      <c r="C3663" s="1" t="s">
        <v>142</v>
      </c>
      <c r="D3663">
        <f>MONTH(StockData[[#This Row],[DATE]])</f>
        <v>6</v>
      </c>
      <c r="E3663">
        <v>2024</v>
      </c>
      <c r="F3663" t="s">
        <v>97</v>
      </c>
      <c r="G3663" t="str">
        <f>"Q"&amp;ROUNDUP(StockData[[#This Row],[Month Number]]/3,0)</f>
        <v>Q2</v>
      </c>
      <c r="H3663" s="1" t="s">
        <v>3596</v>
      </c>
      <c r="I3663" s="1" t="s">
        <v>3093</v>
      </c>
      <c r="J3663" t="s">
        <v>30</v>
      </c>
      <c r="K3663">
        <v>2532.6</v>
      </c>
      <c r="L3663">
        <v>2548</v>
      </c>
      <c r="M3663">
        <v>2488.5</v>
      </c>
      <c r="N3663">
        <v>2539.75</v>
      </c>
      <c r="O3663">
        <v>2491.4</v>
      </c>
      <c r="P3663">
        <v>2498.4</v>
      </c>
      <c r="Q3663">
        <v>2504.5500000000002</v>
      </c>
      <c r="R3663">
        <v>1271544</v>
      </c>
      <c r="S3663">
        <v>3184644026</v>
      </c>
      <c r="T3663">
        <v>143041</v>
      </c>
      <c r="U3663">
        <v>612535</v>
      </c>
      <c r="V3663">
        <v>48.17</v>
      </c>
      <c r="W3663" s="3">
        <f>StockData[[#This Row],[CLOSE]]-StockData[[#This Row],[PREV. CLOSE]]</f>
        <v>-41.349999999999909</v>
      </c>
      <c r="X3663" s="2">
        <f>IFERROR((StockData[[#This Row],[CLOSE]]-StockData[[#This Row],[PREV. CLOSE]])/StockData[[#This Row],[PREV. CLOSE]],0)</f>
        <v>-1.6281130032483476E-2</v>
      </c>
      <c r="Y3663" t="str">
        <f>IF(StockData[[#This Row],[Daily Return %]]&gt;0,"Gain",IF(StockData[[#This Row],[Daily Return %]]&lt;0,"Loss","No Change"))</f>
        <v>Loss</v>
      </c>
    </row>
    <row r="3664" spans="1:25" x14ac:dyDescent="0.3">
      <c r="A3664" s="1">
        <v>45467</v>
      </c>
      <c r="B3664" s="1" t="s">
        <v>3715</v>
      </c>
      <c r="C3664" s="1" t="s">
        <v>142</v>
      </c>
      <c r="D3664">
        <f>MONTH(StockData[[#This Row],[DATE]])</f>
        <v>6</v>
      </c>
      <c r="E3664">
        <v>2024</v>
      </c>
      <c r="F3664" t="s">
        <v>97</v>
      </c>
      <c r="G3664" t="str">
        <f>"Q"&amp;ROUNDUP(StockData[[#This Row],[Month Number]]/3,0)</f>
        <v>Q2</v>
      </c>
      <c r="H3664" s="1" t="s">
        <v>3596</v>
      </c>
      <c r="I3664" s="1" t="s">
        <v>3093</v>
      </c>
      <c r="J3664" t="s">
        <v>30</v>
      </c>
      <c r="K3664">
        <v>2498.4</v>
      </c>
      <c r="L3664">
        <v>2532</v>
      </c>
      <c r="M3664">
        <v>2484.5</v>
      </c>
      <c r="N3664">
        <v>2498.4</v>
      </c>
      <c r="O3664">
        <v>2527.3000000000002</v>
      </c>
      <c r="P3664">
        <v>2530.0500000000002</v>
      </c>
      <c r="Q3664">
        <v>2524.15</v>
      </c>
      <c r="R3664">
        <v>724201</v>
      </c>
      <c r="S3664">
        <v>1827991674.9000001</v>
      </c>
      <c r="T3664">
        <v>58792</v>
      </c>
      <c r="U3664">
        <v>507344</v>
      </c>
      <c r="V3664">
        <v>70.06</v>
      </c>
      <c r="W3664" s="3">
        <f>StockData[[#This Row],[CLOSE]]-StockData[[#This Row],[PREV. CLOSE]]</f>
        <v>31.650000000000091</v>
      </c>
      <c r="X3664" s="2">
        <f>IFERROR((StockData[[#This Row],[CLOSE]]-StockData[[#This Row],[PREV. CLOSE]])/StockData[[#This Row],[PREV. CLOSE]],0)</f>
        <v>1.2668107588856904E-2</v>
      </c>
      <c r="Y3664" t="str">
        <f>IF(StockData[[#This Row],[Daily Return %]]&gt;0,"Gain",IF(StockData[[#This Row],[Daily Return %]]&lt;0,"Loss","No Change"))</f>
        <v>Gain</v>
      </c>
    </row>
    <row r="3665" spans="1:25" x14ac:dyDescent="0.3">
      <c r="A3665" s="1">
        <v>45468</v>
      </c>
      <c r="B3665" s="1" t="s">
        <v>3716</v>
      </c>
      <c r="C3665" s="1" t="s">
        <v>142</v>
      </c>
      <c r="D3665">
        <f>MONTH(StockData[[#This Row],[DATE]])</f>
        <v>6</v>
      </c>
      <c r="E3665">
        <v>2024</v>
      </c>
      <c r="F3665" t="s">
        <v>97</v>
      </c>
      <c r="G3665" t="str">
        <f>"Q"&amp;ROUNDUP(StockData[[#This Row],[Month Number]]/3,0)</f>
        <v>Q2</v>
      </c>
      <c r="H3665" s="1" t="s">
        <v>3596</v>
      </c>
      <c r="I3665" s="1" t="s">
        <v>3093</v>
      </c>
      <c r="J3665" t="s">
        <v>30</v>
      </c>
      <c r="K3665">
        <v>2535</v>
      </c>
      <c r="L3665">
        <v>2538.3000000000002</v>
      </c>
      <c r="M3665">
        <v>2505</v>
      </c>
      <c r="N3665">
        <v>2530.0500000000002</v>
      </c>
      <c r="O3665">
        <v>2515.5</v>
      </c>
      <c r="P3665">
        <v>2515.4499999999998</v>
      </c>
      <c r="Q3665">
        <v>2517.39</v>
      </c>
      <c r="R3665">
        <v>312730</v>
      </c>
      <c r="S3665">
        <v>787263590.64999998</v>
      </c>
      <c r="T3665">
        <v>36023</v>
      </c>
      <c r="U3665">
        <v>199504</v>
      </c>
      <c r="V3665">
        <v>63.79</v>
      </c>
      <c r="W3665" s="3">
        <f>StockData[[#This Row],[CLOSE]]-StockData[[#This Row],[PREV. CLOSE]]</f>
        <v>-14.600000000000364</v>
      </c>
      <c r="X3665" s="2">
        <f>IFERROR((StockData[[#This Row],[CLOSE]]-StockData[[#This Row],[PREV. CLOSE]])/StockData[[#This Row],[PREV. CLOSE]],0)</f>
        <v>-5.7706369439340576E-3</v>
      </c>
      <c r="Y3665" t="str">
        <f>IF(StockData[[#This Row],[Daily Return %]]&gt;0,"Gain",IF(StockData[[#This Row],[Daily Return %]]&lt;0,"Loss","No Change"))</f>
        <v>Loss</v>
      </c>
    </row>
    <row r="3666" spans="1:25" x14ac:dyDescent="0.3">
      <c r="A3666" s="1">
        <v>45469</v>
      </c>
      <c r="B3666" s="1" t="s">
        <v>3717</v>
      </c>
      <c r="C3666" s="1" t="s">
        <v>142</v>
      </c>
      <c r="D3666">
        <f>MONTH(StockData[[#This Row],[DATE]])</f>
        <v>6</v>
      </c>
      <c r="E3666">
        <v>2024</v>
      </c>
      <c r="F3666" t="s">
        <v>97</v>
      </c>
      <c r="G3666" t="str">
        <f>"Q"&amp;ROUNDUP(StockData[[#This Row],[Month Number]]/3,0)</f>
        <v>Q2</v>
      </c>
      <c r="H3666" s="1" t="s">
        <v>3596</v>
      </c>
      <c r="I3666" s="1" t="s">
        <v>3093</v>
      </c>
      <c r="J3666" t="s">
        <v>30</v>
      </c>
      <c r="K3666">
        <v>2522.6</v>
      </c>
      <c r="L3666">
        <v>2547</v>
      </c>
      <c r="M3666">
        <v>2507.4499999999998</v>
      </c>
      <c r="N3666">
        <v>2515.4499999999998</v>
      </c>
      <c r="O3666">
        <v>2538</v>
      </c>
      <c r="P3666">
        <v>2534.25</v>
      </c>
      <c r="Q3666">
        <v>2532.88</v>
      </c>
      <c r="R3666">
        <v>479356</v>
      </c>
      <c r="S3666">
        <v>1214149348.7</v>
      </c>
      <c r="T3666">
        <v>55619</v>
      </c>
      <c r="U3666">
        <v>314458</v>
      </c>
      <c r="V3666">
        <v>65.599999999999994</v>
      </c>
      <c r="W3666" s="3">
        <f>StockData[[#This Row],[CLOSE]]-StockData[[#This Row],[PREV. CLOSE]]</f>
        <v>18.800000000000182</v>
      </c>
      <c r="X3666" s="2">
        <f>IFERROR((StockData[[#This Row],[CLOSE]]-StockData[[#This Row],[PREV. CLOSE]])/StockData[[#This Row],[PREV. CLOSE]],0)</f>
        <v>7.473811842811498E-3</v>
      </c>
      <c r="Y3666" t="str">
        <f>IF(StockData[[#This Row],[Daily Return %]]&gt;0,"Gain",IF(StockData[[#This Row],[Daily Return %]]&lt;0,"Loss","No Change"))</f>
        <v>Gain</v>
      </c>
    </row>
    <row r="3667" spans="1:25" x14ac:dyDescent="0.3">
      <c r="A3667" s="1">
        <v>45470</v>
      </c>
      <c r="B3667" s="1" t="s">
        <v>3718</v>
      </c>
      <c r="C3667" s="1" t="s">
        <v>142</v>
      </c>
      <c r="D3667">
        <f>MONTH(StockData[[#This Row],[DATE]])</f>
        <v>6</v>
      </c>
      <c r="E3667">
        <v>2024</v>
      </c>
      <c r="F3667" t="s">
        <v>97</v>
      </c>
      <c r="G3667" t="str">
        <f>"Q"&amp;ROUNDUP(StockData[[#This Row],[Month Number]]/3,0)</f>
        <v>Q2</v>
      </c>
      <c r="H3667" s="1" t="s">
        <v>3596</v>
      </c>
      <c r="I3667" s="1" t="s">
        <v>3093</v>
      </c>
      <c r="J3667" t="s">
        <v>30</v>
      </c>
      <c r="K3667">
        <v>2531.1999999999998</v>
      </c>
      <c r="L3667">
        <v>2554</v>
      </c>
      <c r="M3667">
        <v>2508.0500000000002</v>
      </c>
      <c r="N3667">
        <v>2534.25</v>
      </c>
      <c r="O3667">
        <v>2530.0500000000002</v>
      </c>
      <c r="P3667">
        <v>2533.75</v>
      </c>
      <c r="Q3667">
        <v>2532.9</v>
      </c>
      <c r="R3667">
        <v>866311</v>
      </c>
      <c r="S3667">
        <v>2194280687.1500001</v>
      </c>
      <c r="T3667">
        <v>113479</v>
      </c>
      <c r="U3667">
        <v>329607</v>
      </c>
      <c r="V3667">
        <v>38.049999999999997</v>
      </c>
      <c r="W3667" s="3">
        <f>StockData[[#This Row],[CLOSE]]-StockData[[#This Row],[PREV. CLOSE]]</f>
        <v>-0.5</v>
      </c>
      <c r="X3667" s="2">
        <f>IFERROR((StockData[[#This Row],[CLOSE]]-StockData[[#This Row],[PREV. CLOSE]])/StockData[[#This Row],[PREV. CLOSE]],0)</f>
        <v>-1.9729703067968826E-4</v>
      </c>
      <c r="Y3667" t="str">
        <f>IF(StockData[[#This Row],[Daily Return %]]&gt;0,"Gain",IF(StockData[[#This Row],[Daily Return %]]&lt;0,"Loss","No Change"))</f>
        <v>Loss</v>
      </c>
    </row>
    <row r="3668" spans="1:25" x14ac:dyDescent="0.3">
      <c r="A3668" s="1">
        <v>45471</v>
      </c>
      <c r="B3668" s="1" t="s">
        <v>3719</v>
      </c>
      <c r="C3668" s="1" t="s">
        <v>142</v>
      </c>
      <c r="D3668">
        <f>MONTH(StockData[[#This Row],[DATE]])</f>
        <v>6</v>
      </c>
      <c r="E3668">
        <v>2024</v>
      </c>
      <c r="F3668" t="s">
        <v>97</v>
      </c>
      <c r="G3668" t="str">
        <f>"Q"&amp;ROUNDUP(StockData[[#This Row],[Month Number]]/3,0)</f>
        <v>Q2</v>
      </c>
      <c r="H3668" s="1" t="s">
        <v>3596</v>
      </c>
      <c r="I3668" s="1" t="s">
        <v>3093</v>
      </c>
      <c r="J3668" t="s">
        <v>30</v>
      </c>
      <c r="K3668">
        <v>2533.75</v>
      </c>
      <c r="L3668">
        <v>2573.6999999999998</v>
      </c>
      <c r="M3668">
        <v>2528.3000000000002</v>
      </c>
      <c r="N3668">
        <v>2533.75</v>
      </c>
      <c r="O3668">
        <v>2550.35</v>
      </c>
      <c r="P3668">
        <v>2551.65</v>
      </c>
      <c r="Q3668">
        <v>2558.9699999999998</v>
      </c>
      <c r="R3668">
        <v>1182033</v>
      </c>
      <c r="S3668">
        <v>3024781511.0999999</v>
      </c>
      <c r="T3668">
        <v>79847</v>
      </c>
      <c r="U3668">
        <v>803319</v>
      </c>
      <c r="V3668">
        <v>67.959999999999994</v>
      </c>
      <c r="W3668" s="3">
        <f>StockData[[#This Row],[CLOSE]]-StockData[[#This Row],[PREV. CLOSE]]</f>
        <v>17.900000000000091</v>
      </c>
      <c r="X3668" s="2">
        <f>IFERROR((StockData[[#This Row],[CLOSE]]-StockData[[#This Row],[PREV. CLOSE]])/StockData[[#This Row],[PREV. CLOSE]],0)</f>
        <v>7.0646275283670805E-3</v>
      </c>
      <c r="Y3668" t="str">
        <f>IF(StockData[[#This Row],[Daily Return %]]&gt;0,"Gain",IF(StockData[[#This Row],[Daily Return %]]&lt;0,"Loss","No Change"))</f>
        <v>Gain</v>
      </c>
    </row>
    <row r="3669" spans="1:25" x14ac:dyDescent="0.3">
      <c r="A3669" s="1">
        <v>45474</v>
      </c>
      <c r="B3669" s="1" t="s">
        <v>3720</v>
      </c>
      <c r="C3669" s="1" t="s">
        <v>162</v>
      </c>
      <c r="D3669">
        <f>MONTH(StockData[[#This Row],[DATE]])</f>
        <v>7</v>
      </c>
      <c r="E3669">
        <v>2024</v>
      </c>
      <c r="F3669" t="s">
        <v>163</v>
      </c>
      <c r="G3669" t="str">
        <f>"Q"&amp;ROUNDUP(StockData[[#This Row],[Month Number]]/3,0)</f>
        <v>Q3</v>
      </c>
      <c r="H3669" s="1" t="s">
        <v>3596</v>
      </c>
      <c r="I3669" s="1" t="s">
        <v>3093</v>
      </c>
      <c r="J3669" t="s">
        <v>30</v>
      </c>
      <c r="K3669">
        <v>2559.8000000000002</v>
      </c>
      <c r="L3669">
        <v>2591.1</v>
      </c>
      <c r="M3669">
        <v>2557</v>
      </c>
      <c r="N3669">
        <v>2551.65</v>
      </c>
      <c r="O3669">
        <v>2564.3000000000002</v>
      </c>
      <c r="P3669">
        <v>2568.1</v>
      </c>
      <c r="Q3669">
        <v>2573.1</v>
      </c>
      <c r="R3669">
        <v>924514</v>
      </c>
      <c r="S3669">
        <v>2378863611.9499998</v>
      </c>
      <c r="T3669">
        <v>74810</v>
      </c>
      <c r="U3669">
        <v>578380</v>
      </c>
      <c r="V3669">
        <v>62.56</v>
      </c>
      <c r="W3669" s="3">
        <f>StockData[[#This Row],[CLOSE]]-StockData[[#This Row],[PREV. CLOSE]]</f>
        <v>16.449999999999818</v>
      </c>
      <c r="X3669" s="2">
        <f>IFERROR((StockData[[#This Row],[CLOSE]]-StockData[[#This Row],[PREV. CLOSE]])/StockData[[#This Row],[PREV. CLOSE]],0)</f>
        <v>6.4468089275566071E-3</v>
      </c>
      <c r="Y3669" t="str">
        <f>IF(StockData[[#This Row],[Daily Return %]]&gt;0,"Gain",IF(StockData[[#This Row],[Daily Return %]]&lt;0,"Loss","No Change"))</f>
        <v>Gain</v>
      </c>
    </row>
    <row r="3670" spans="1:25" x14ac:dyDescent="0.3">
      <c r="A3670" s="1">
        <v>45475</v>
      </c>
      <c r="B3670" s="1" t="s">
        <v>3721</v>
      </c>
      <c r="C3670" s="1" t="s">
        <v>162</v>
      </c>
      <c r="D3670">
        <f>MONTH(StockData[[#This Row],[DATE]])</f>
        <v>7</v>
      </c>
      <c r="E3670">
        <v>2024</v>
      </c>
      <c r="F3670" t="s">
        <v>163</v>
      </c>
      <c r="G3670" t="str">
        <f>"Q"&amp;ROUNDUP(StockData[[#This Row],[Month Number]]/3,0)</f>
        <v>Q3</v>
      </c>
      <c r="H3670" s="1" t="s">
        <v>3596</v>
      </c>
      <c r="I3670" s="1" t="s">
        <v>3093</v>
      </c>
      <c r="J3670" t="s">
        <v>30</v>
      </c>
      <c r="K3670">
        <v>2585.4</v>
      </c>
      <c r="L3670">
        <v>2588</v>
      </c>
      <c r="M3670">
        <v>2533.15</v>
      </c>
      <c r="N3670">
        <v>2568.1</v>
      </c>
      <c r="O3670">
        <v>2548</v>
      </c>
      <c r="P3670">
        <v>2544.4499999999998</v>
      </c>
      <c r="Q3670">
        <v>2555.94</v>
      </c>
      <c r="R3670">
        <v>581100</v>
      </c>
      <c r="S3670">
        <v>1485254240.3499999</v>
      </c>
      <c r="T3670">
        <v>53364</v>
      </c>
      <c r="U3670">
        <v>365110</v>
      </c>
      <c r="V3670">
        <v>62.83</v>
      </c>
      <c r="W3670" s="3">
        <f>StockData[[#This Row],[CLOSE]]-StockData[[#This Row],[PREV. CLOSE]]</f>
        <v>-23.650000000000091</v>
      </c>
      <c r="X3670" s="2">
        <f>IFERROR((StockData[[#This Row],[CLOSE]]-StockData[[#This Row],[PREV. CLOSE]])/StockData[[#This Row],[PREV. CLOSE]],0)</f>
        <v>-9.2091429461469924E-3</v>
      </c>
      <c r="Y3670" t="str">
        <f>IF(StockData[[#This Row],[Daily Return %]]&gt;0,"Gain",IF(StockData[[#This Row],[Daily Return %]]&lt;0,"Loss","No Change"))</f>
        <v>Loss</v>
      </c>
    </row>
    <row r="3671" spans="1:25" x14ac:dyDescent="0.3">
      <c r="A3671" s="1">
        <v>45476</v>
      </c>
      <c r="B3671" s="1" t="s">
        <v>3722</v>
      </c>
      <c r="C3671" s="1" t="s">
        <v>162</v>
      </c>
      <c r="D3671">
        <f>MONTH(StockData[[#This Row],[DATE]])</f>
        <v>7</v>
      </c>
      <c r="E3671">
        <v>2024</v>
      </c>
      <c r="F3671" t="s">
        <v>163</v>
      </c>
      <c r="G3671" t="str">
        <f>"Q"&amp;ROUNDUP(StockData[[#This Row],[Month Number]]/3,0)</f>
        <v>Q3</v>
      </c>
      <c r="H3671" s="1" t="s">
        <v>3596</v>
      </c>
      <c r="I3671" s="1" t="s">
        <v>3093</v>
      </c>
      <c r="J3671" t="s">
        <v>30</v>
      </c>
      <c r="K3671">
        <v>2550.1</v>
      </c>
      <c r="L3671">
        <v>2569.5500000000002</v>
      </c>
      <c r="M3671">
        <v>2540.6999999999998</v>
      </c>
      <c r="N3671">
        <v>2544.4499999999998</v>
      </c>
      <c r="O3671">
        <v>2557</v>
      </c>
      <c r="P3671">
        <v>2551.5</v>
      </c>
      <c r="Q3671">
        <v>2554.5700000000002</v>
      </c>
      <c r="R3671">
        <v>315956</v>
      </c>
      <c r="S3671">
        <v>807132188.60000002</v>
      </c>
      <c r="T3671">
        <v>32933</v>
      </c>
      <c r="U3671">
        <v>171948</v>
      </c>
      <c r="V3671">
        <v>54.42</v>
      </c>
      <c r="W3671" s="3">
        <f>StockData[[#This Row],[CLOSE]]-StockData[[#This Row],[PREV. CLOSE]]</f>
        <v>7.0500000000001819</v>
      </c>
      <c r="X3671" s="2">
        <f>IFERROR((StockData[[#This Row],[CLOSE]]-StockData[[#This Row],[PREV. CLOSE]])/StockData[[#This Row],[PREV. CLOSE]],0)</f>
        <v>2.7707363084360794E-3</v>
      </c>
      <c r="Y3671" t="str">
        <f>IF(StockData[[#This Row],[Daily Return %]]&gt;0,"Gain",IF(StockData[[#This Row],[Daily Return %]]&lt;0,"Loss","No Change"))</f>
        <v>Gain</v>
      </c>
    </row>
    <row r="3672" spans="1:25" x14ac:dyDescent="0.3">
      <c r="A3672" s="1">
        <v>45477</v>
      </c>
      <c r="B3672" s="1" t="s">
        <v>3723</v>
      </c>
      <c r="C3672" s="1" t="s">
        <v>162</v>
      </c>
      <c r="D3672">
        <f>MONTH(StockData[[#This Row],[DATE]])</f>
        <v>7</v>
      </c>
      <c r="E3672">
        <v>2024</v>
      </c>
      <c r="F3672" t="s">
        <v>163</v>
      </c>
      <c r="G3672" t="str">
        <f>"Q"&amp;ROUNDUP(StockData[[#This Row],[Month Number]]/3,0)</f>
        <v>Q3</v>
      </c>
      <c r="H3672" s="1" t="s">
        <v>3596</v>
      </c>
      <c r="I3672" s="1" t="s">
        <v>3093</v>
      </c>
      <c r="J3672" t="s">
        <v>30</v>
      </c>
      <c r="K3672">
        <v>2560</v>
      </c>
      <c r="L3672">
        <v>2565</v>
      </c>
      <c r="M3672">
        <v>2542.0500000000002</v>
      </c>
      <c r="N3672">
        <v>2551.5</v>
      </c>
      <c r="O3672">
        <v>2544.6999999999998</v>
      </c>
      <c r="P3672">
        <v>2545.15</v>
      </c>
      <c r="Q3672">
        <v>2551.1799999999998</v>
      </c>
      <c r="R3672">
        <v>313676</v>
      </c>
      <c r="S3672">
        <v>800245301.5</v>
      </c>
      <c r="T3672">
        <v>41168</v>
      </c>
      <c r="U3672">
        <v>160566</v>
      </c>
      <c r="V3672">
        <v>51.19</v>
      </c>
      <c r="W3672" s="3">
        <f>StockData[[#This Row],[CLOSE]]-StockData[[#This Row],[PREV. CLOSE]]</f>
        <v>-6.3499999999999091</v>
      </c>
      <c r="X3672" s="2">
        <f>IFERROR((StockData[[#This Row],[CLOSE]]-StockData[[#This Row],[PREV. CLOSE]])/StockData[[#This Row],[PREV. CLOSE]],0)</f>
        <v>-2.4887321183617124E-3</v>
      </c>
      <c r="Y3672" t="str">
        <f>IF(StockData[[#This Row],[Daily Return %]]&gt;0,"Gain",IF(StockData[[#This Row],[Daily Return %]]&lt;0,"Loss","No Change"))</f>
        <v>Loss</v>
      </c>
    </row>
    <row r="3673" spans="1:25" x14ac:dyDescent="0.3">
      <c r="A3673" s="1">
        <v>45478</v>
      </c>
      <c r="B3673" s="1" t="s">
        <v>3724</v>
      </c>
      <c r="C3673" s="1" t="s">
        <v>162</v>
      </c>
      <c r="D3673">
        <f>MONTH(StockData[[#This Row],[DATE]])</f>
        <v>7</v>
      </c>
      <c r="E3673">
        <v>2024</v>
      </c>
      <c r="F3673" t="s">
        <v>163</v>
      </c>
      <c r="G3673" t="str">
        <f>"Q"&amp;ROUNDUP(StockData[[#This Row],[Month Number]]/3,0)</f>
        <v>Q3</v>
      </c>
      <c r="H3673" s="1" t="s">
        <v>3596</v>
      </c>
      <c r="I3673" s="1" t="s">
        <v>3093</v>
      </c>
      <c r="J3673" t="s">
        <v>30</v>
      </c>
      <c r="K3673">
        <v>2550.6</v>
      </c>
      <c r="L3673">
        <v>2579.6</v>
      </c>
      <c r="M3673">
        <v>2532.5</v>
      </c>
      <c r="N3673">
        <v>2545.15</v>
      </c>
      <c r="O3673">
        <v>2573.85</v>
      </c>
      <c r="P3673">
        <v>2574.15</v>
      </c>
      <c r="Q3673">
        <v>2563.1</v>
      </c>
      <c r="R3673">
        <v>791513</v>
      </c>
      <c r="S3673">
        <v>2028729223.2</v>
      </c>
      <c r="T3673">
        <v>49159</v>
      </c>
      <c r="U3673">
        <v>569705</v>
      </c>
      <c r="V3673">
        <v>71.98</v>
      </c>
      <c r="W3673" s="3">
        <f>StockData[[#This Row],[CLOSE]]-StockData[[#This Row],[PREV. CLOSE]]</f>
        <v>29</v>
      </c>
      <c r="X3673" s="2">
        <f>IFERROR((StockData[[#This Row],[CLOSE]]-StockData[[#This Row],[PREV. CLOSE]])/StockData[[#This Row],[PREV. CLOSE]],0)</f>
        <v>1.1394220379938313E-2</v>
      </c>
      <c r="Y3673" t="str">
        <f>IF(StockData[[#This Row],[Daily Return %]]&gt;0,"Gain",IF(StockData[[#This Row],[Daily Return %]]&lt;0,"Loss","No Change"))</f>
        <v>Gain</v>
      </c>
    </row>
    <row r="3674" spans="1:25" x14ac:dyDescent="0.3">
      <c r="A3674" s="1">
        <v>45481</v>
      </c>
      <c r="B3674" s="1" t="s">
        <v>3725</v>
      </c>
      <c r="C3674" s="1" t="s">
        <v>162</v>
      </c>
      <c r="D3674">
        <f>MONTH(StockData[[#This Row],[DATE]])</f>
        <v>7</v>
      </c>
      <c r="E3674">
        <v>2024</v>
      </c>
      <c r="F3674" t="s">
        <v>163</v>
      </c>
      <c r="G3674" t="str">
        <f>"Q"&amp;ROUNDUP(StockData[[#This Row],[Month Number]]/3,0)</f>
        <v>Q3</v>
      </c>
      <c r="H3674" s="1" t="s">
        <v>3596</v>
      </c>
      <c r="I3674" s="1" t="s">
        <v>3093</v>
      </c>
      <c r="J3674" t="s">
        <v>30</v>
      </c>
      <c r="K3674">
        <v>2574.15</v>
      </c>
      <c r="L3674">
        <v>2620</v>
      </c>
      <c r="M3674">
        <v>2561.4499999999998</v>
      </c>
      <c r="N3674">
        <v>2574.15</v>
      </c>
      <c r="O3674">
        <v>2600</v>
      </c>
      <c r="P3674">
        <v>2603.4</v>
      </c>
      <c r="Q3674">
        <v>2596.9299999999998</v>
      </c>
      <c r="R3674">
        <v>724276</v>
      </c>
      <c r="S3674">
        <v>1880890751.75</v>
      </c>
      <c r="T3674">
        <v>59471</v>
      </c>
      <c r="U3674">
        <v>342671</v>
      </c>
      <c r="V3674">
        <v>47.31</v>
      </c>
      <c r="W3674" s="3">
        <f>StockData[[#This Row],[CLOSE]]-StockData[[#This Row],[PREV. CLOSE]]</f>
        <v>29.25</v>
      </c>
      <c r="X3674" s="2">
        <f>IFERROR((StockData[[#This Row],[CLOSE]]-StockData[[#This Row],[PREV. CLOSE]])/StockData[[#This Row],[PREV. CLOSE]],0)</f>
        <v>1.1362974185653517E-2</v>
      </c>
      <c r="Y3674" t="str">
        <f>IF(StockData[[#This Row],[Daily Return %]]&gt;0,"Gain",IF(StockData[[#This Row],[Daily Return %]]&lt;0,"Loss","No Change"))</f>
        <v>Gain</v>
      </c>
    </row>
    <row r="3675" spans="1:25" x14ac:dyDescent="0.3">
      <c r="A3675" s="1">
        <v>45482</v>
      </c>
      <c r="B3675" s="1" t="s">
        <v>3726</v>
      </c>
      <c r="C3675" s="1" t="s">
        <v>162</v>
      </c>
      <c r="D3675">
        <f>MONTH(StockData[[#This Row],[DATE]])</f>
        <v>7</v>
      </c>
      <c r="E3675">
        <v>2024</v>
      </c>
      <c r="F3675" t="s">
        <v>163</v>
      </c>
      <c r="G3675" t="str">
        <f>"Q"&amp;ROUNDUP(StockData[[#This Row],[Month Number]]/3,0)</f>
        <v>Q3</v>
      </c>
      <c r="H3675" s="1" t="s">
        <v>3596</v>
      </c>
      <c r="I3675" s="1" t="s">
        <v>3093</v>
      </c>
      <c r="J3675" t="s">
        <v>30</v>
      </c>
      <c r="K3675">
        <v>2627.3</v>
      </c>
      <c r="L3675">
        <v>2640.1</v>
      </c>
      <c r="M3675">
        <v>2593.6</v>
      </c>
      <c r="N3675">
        <v>2603.4</v>
      </c>
      <c r="O3675">
        <v>2635</v>
      </c>
      <c r="P3675">
        <v>2633.1</v>
      </c>
      <c r="Q3675">
        <v>2619.48</v>
      </c>
      <c r="R3675">
        <v>832573</v>
      </c>
      <c r="S3675">
        <v>2180910864.0999999</v>
      </c>
      <c r="T3675">
        <v>47396</v>
      </c>
      <c r="U3675">
        <v>533011</v>
      </c>
      <c r="V3675">
        <v>64.02</v>
      </c>
      <c r="W3675" s="3">
        <f>StockData[[#This Row],[CLOSE]]-StockData[[#This Row],[PREV. CLOSE]]</f>
        <v>29.699999999999818</v>
      </c>
      <c r="X3675" s="2">
        <f>IFERROR((StockData[[#This Row],[CLOSE]]-StockData[[#This Row],[PREV. CLOSE]])/StockData[[#This Row],[PREV. CLOSE]],0)</f>
        <v>1.1408158561880547E-2</v>
      </c>
      <c r="Y3675" t="str">
        <f>IF(StockData[[#This Row],[Daily Return %]]&gt;0,"Gain",IF(StockData[[#This Row],[Daily Return %]]&lt;0,"Loss","No Change"))</f>
        <v>Gain</v>
      </c>
    </row>
    <row r="3676" spans="1:25" x14ac:dyDescent="0.3">
      <c r="A3676" s="1">
        <v>45483</v>
      </c>
      <c r="B3676" s="1" t="s">
        <v>3727</v>
      </c>
      <c r="C3676" s="1" t="s">
        <v>162</v>
      </c>
      <c r="D3676">
        <f>MONTH(StockData[[#This Row],[DATE]])</f>
        <v>7</v>
      </c>
      <c r="E3676">
        <v>2024</v>
      </c>
      <c r="F3676" t="s">
        <v>163</v>
      </c>
      <c r="G3676" t="str">
        <f>"Q"&amp;ROUNDUP(StockData[[#This Row],[Month Number]]/3,0)</f>
        <v>Q3</v>
      </c>
      <c r="H3676" s="1" t="s">
        <v>3596</v>
      </c>
      <c r="I3676" s="1" t="s">
        <v>3093</v>
      </c>
      <c r="J3676" t="s">
        <v>30</v>
      </c>
      <c r="K3676">
        <v>2637.9</v>
      </c>
      <c r="L3676">
        <v>2649.95</v>
      </c>
      <c r="M3676">
        <v>2598.0500000000002</v>
      </c>
      <c r="N3676">
        <v>2633.1</v>
      </c>
      <c r="O3676">
        <v>2615</v>
      </c>
      <c r="P3676">
        <v>2616.4499999999998</v>
      </c>
      <c r="Q3676">
        <v>2621.2800000000002</v>
      </c>
      <c r="R3676">
        <v>534990</v>
      </c>
      <c r="S3676">
        <v>1402358006.6500001</v>
      </c>
      <c r="T3676">
        <v>51005</v>
      </c>
      <c r="U3676">
        <v>314121</v>
      </c>
      <c r="V3676">
        <v>58.72</v>
      </c>
      <c r="W3676" s="3">
        <f>StockData[[#This Row],[CLOSE]]-StockData[[#This Row],[PREV. CLOSE]]</f>
        <v>-16.650000000000091</v>
      </c>
      <c r="X3676" s="2">
        <f>IFERROR((StockData[[#This Row],[CLOSE]]-StockData[[#This Row],[PREV. CLOSE]])/StockData[[#This Row],[PREV. CLOSE]],0)</f>
        <v>-6.3233451065284616E-3</v>
      </c>
      <c r="Y3676" t="str">
        <f>IF(StockData[[#This Row],[Daily Return %]]&gt;0,"Gain",IF(StockData[[#This Row],[Daily Return %]]&lt;0,"Loss","No Change"))</f>
        <v>Loss</v>
      </c>
    </row>
    <row r="3677" spans="1:25" x14ac:dyDescent="0.3">
      <c r="A3677" s="1">
        <v>45484</v>
      </c>
      <c r="B3677" s="1" t="s">
        <v>3728</v>
      </c>
      <c r="C3677" s="1" t="s">
        <v>162</v>
      </c>
      <c r="D3677">
        <f>MONTH(StockData[[#This Row],[DATE]])</f>
        <v>7</v>
      </c>
      <c r="E3677">
        <v>2024</v>
      </c>
      <c r="F3677" t="s">
        <v>163</v>
      </c>
      <c r="G3677" t="str">
        <f>"Q"&amp;ROUNDUP(StockData[[#This Row],[Month Number]]/3,0)</f>
        <v>Q3</v>
      </c>
      <c r="H3677" s="1" t="s">
        <v>3596</v>
      </c>
      <c r="I3677" s="1" t="s">
        <v>3093</v>
      </c>
      <c r="J3677" t="s">
        <v>30</v>
      </c>
      <c r="K3677">
        <v>2620</v>
      </c>
      <c r="L3677">
        <v>2631.6</v>
      </c>
      <c r="M3677">
        <v>2563.6999999999998</v>
      </c>
      <c r="N3677">
        <v>2616.4499999999998</v>
      </c>
      <c r="O3677">
        <v>2597.6999999999998</v>
      </c>
      <c r="P3677">
        <v>2593.1999999999998</v>
      </c>
      <c r="Q3677">
        <v>2585.06</v>
      </c>
      <c r="R3677">
        <v>1053799</v>
      </c>
      <c r="S3677">
        <v>2724131595.75</v>
      </c>
      <c r="T3677">
        <v>138570</v>
      </c>
      <c r="U3677">
        <v>603508</v>
      </c>
      <c r="V3677">
        <v>57.27</v>
      </c>
      <c r="W3677" s="3">
        <f>StockData[[#This Row],[CLOSE]]-StockData[[#This Row],[PREV. CLOSE]]</f>
        <v>-23.25</v>
      </c>
      <c r="X3677" s="2">
        <f>IFERROR((StockData[[#This Row],[CLOSE]]-StockData[[#This Row],[PREV. CLOSE]])/StockData[[#This Row],[PREV. CLOSE]],0)</f>
        <v>-8.8860861090408767E-3</v>
      </c>
      <c r="Y3677" t="str">
        <f>IF(StockData[[#This Row],[Daily Return %]]&gt;0,"Gain",IF(StockData[[#This Row],[Daily Return %]]&lt;0,"Loss","No Change"))</f>
        <v>Loss</v>
      </c>
    </row>
    <row r="3678" spans="1:25" x14ac:dyDescent="0.3">
      <c r="A3678" s="1">
        <v>45485</v>
      </c>
      <c r="B3678" s="1" t="s">
        <v>3729</v>
      </c>
      <c r="C3678" s="1" t="s">
        <v>162</v>
      </c>
      <c r="D3678">
        <f>MONTH(StockData[[#This Row],[DATE]])</f>
        <v>7</v>
      </c>
      <c r="E3678">
        <v>2024</v>
      </c>
      <c r="F3678" t="s">
        <v>163</v>
      </c>
      <c r="G3678" t="str">
        <f>"Q"&amp;ROUNDUP(StockData[[#This Row],[Month Number]]/3,0)</f>
        <v>Q3</v>
      </c>
      <c r="H3678" s="1" t="s">
        <v>3596</v>
      </c>
      <c r="I3678" s="1" t="s">
        <v>3093</v>
      </c>
      <c r="J3678" t="s">
        <v>30</v>
      </c>
      <c r="K3678">
        <v>2605</v>
      </c>
      <c r="L3678">
        <v>2619.85</v>
      </c>
      <c r="M3678">
        <v>2585.85</v>
      </c>
      <c r="N3678">
        <v>2593.1999999999998</v>
      </c>
      <c r="O3678">
        <v>2596.9499999999998</v>
      </c>
      <c r="P3678">
        <v>2609</v>
      </c>
      <c r="Q3678">
        <v>2606.92</v>
      </c>
      <c r="R3678">
        <v>725893</v>
      </c>
      <c r="S3678">
        <v>1892341938.4000001</v>
      </c>
      <c r="T3678">
        <v>79712</v>
      </c>
      <c r="U3678">
        <v>391072</v>
      </c>
      <c r="V3678">
        <v>53.87</v>
      </c>
      <c r="W3678" s="3">
        <f>StockData[[#This Row],[CLOSE]]-StockData[[#This Row],[PREV. CLOSE]]</f>
        <v>15.800000000000182</v>
      </c>
      <c r="X3678" s="2">
        <f>IFERROR((StockData[[#This Row],[CLOSE]]-StockData[[#This Row],[PREV. CLOSE]])/StockData[[#This Row],[PREV. CLOSE]],0)</f>
        <v>6.0928582446398982E-3</v>
      </c>
      <c r="Y3678" t="str">
        <f>IF(StockData[[#This Row],[Daily Return %]]&gt;0,"Gain",IF(StockData[[#This Row],[Daily Return %]]&lt;0,"Loss","No Change"))</f>
        <v>Gain</v>
      </c>
    </row>
    <row r="3679" spans="1:25" x14ac:dyDescent="0.3">
      <c r="A3679" s="1">
        <v>45488</v>
      </c>
      <c r="B3679" s="1" t="s">
        <v>3730</v>
      </c>
      <c r="C3679" s="1" t="s">
        <v>162</v>
      </c>
      <c r="D3679">
        <f>MONTH(StockData[[#This Row],[DATE]])</f>
        <v>7</v>
      </c>
      <c r="E3679">
        <v>2024</v>
      </c>
      <c r="F3679" t="s">
        <v>163</v>
      </c>
      <c r="G3679" t="str">
        <f>"Q"&amp;ROUNDUP(StockData[[#This Row],[Month Number]]/3,0)</f>
        <v>Q3</v>
      </c>
      <c r="H3679" s="1" t="s">
        <v>3596</v>
      </c>
      <c r="I3679" s="1" t="s">
        <v>3093</v>
      </c>
      <c r="J3679" t="s">
        <v>30</v>
      </c>
      <c r="K3679">
        <v>2609.0500000000002</v>
      </c>
      <c r="L3679">
        <v>2619.5</v>
      </c>
      <c r="M3679">
        <v>2597</v>
      </c>
      <c r="N3679">
        <v>2609</v>
      </c>
      <c r="O3679">
        <v>2603</v>
      </c>
      <c r="P3679">
        <v>2605.1</v>
      </c>
      <c r="Q3679">
        <v>2606.17</v>
      </c>
      <c r="R3679">
        <v>347961</v>
      </c>
      <c r="S3679">
        <v>906845675.54999995</v>
      </c>
      <c r="T3679">
        <v>32156</v>
      </c>
      <c r="U3679">
        <v>216880</v>
      </c>
      <c r="V3679">
        <v>62.33</v>
      </c>
      <c r="W3679" s="3">
        <f>StockData[[#This Row],[CLOSE]]-StockData[[#This Row],[PREV. CLOSE]]</f>
        <v>-3.9000000000000909</v>
      </c>
      <c r="X3679" s="2">
        <f>IFERROR((StockData[[#This Row],[CLOSE]]-StockData[[#This Row],[PREV. CLOSE]])/StockData[[#This Row],[PREV. CLOSE]],0)</f>
        <v>-1.4948256036796056E-3</v>
      </c>
      <c r="Y3679" t="str">
        <f>IF(StockData[[#This Row],[Daily Return %]]&gt;0,"Gain",IF(StockData[[#This Row],[Daily Return %]]&lt;0,"Loss","No Change"))</f>
        <v>Loss</v>
      </c>
    </row>
    <row r="3680" spans="1:25" x14ac:dyDescent="0.3">
      <c r="A3680" s="1">
        <v>45489</v>
      </c>
      <c r="B3680" s="1" t="s">
        <v>3731</v>
      </c>
      <c r="C3680" s="1" t="s">
        <v>162</v>
      </c>
      <c r="D3680">
        <f>MONTH(StockData[[#This Row],[DATE]])</f>
        <v>7</v>
      </c>
      <c r="E3680">
        <v>2024</v>
      </c>
      <c r="F3680" t="s">
        <v>163</v>
      </c>
      <c r="G3680" t="str">
        <f>"Q"&amp;ROUNDUP(StockData[[#This Row],[Month Number]]/3,0)</f>
        <v>Q3</v>
      </c>
      <c r="H3680" s="1" t="s">
        <v>3596</v>
      </c>
      <c r="I3680" s="1" t="s">
        <v>3093</v>
      </c>
      <c r="J3680" t="s">
        <v>30</v>
      </c>
      <c r="K3680">
        <v>2604.6</v>
      </c>
      <c r="L3680">
        <v>2618.85</v>
      </c>
      <c r="M3680">
        <v>2569.0500000000002</v>
      </c>
      <c r="N3680">
        <v>2605.1</v>
      </c>
      <c r="O3680">
        <v>2602</v>
      </c>
      <c r="P3680">
        <v>2607.3000000000002</v>
      </c>
      <c r="Q3680">
        <v>2596.02</v>
      </c>
      <c r="R3680">
        <v>757069</v>
      </c>
      <c r="S3680">
        <v>1965366550.25</v>
      </c>
      <c r="T3680">
        <v>58280</v>
      </c>
      <c r="U3680">
        <v>451071</v>
      </c>
      <c r="V3680">
        <v>59.58</v>
      </c>
      <c r="W3680" s="3">
        <f>StockData[[#This Row],[CLOSE]]-StockData[[#This Row],[PREV. CLOSE]]</f>
        <v>2.2000000000002728</v>
      </c>
      <c r="X3680" s="2">
        <f>IFERROR((StockData[[#This Row],[CLOSE]]-StockData[[#This Row],[PREV. CLOSE]])/StockData[[#This Row],[PREV. CLOSE]],0)</f>
        <v>8.4449733215626E-4</v>
      </c>
      <c r="Y3680" t="str">
        <f>IF(StockData[[#This Row],[Daily Return %]]&gt;0,"Gain",IF(StockData[[#This Row],[Daily Return %]]&lt;0,"Loss","No Change"))</f>
        <v>Gain</v>
      </c>
    </row>
    <row r="3681" spans="1:25" x14ac:dyDescent="0.3">
      <c r="A3681" s="1">
        <v>45491</v>
      </c>
      <c r="B3681" s="1" t="s">
        <v>3732</v>
      </c>
      <c r="C3681" s="1" t="s">
        <v>162</v>
      </c>
      <c r="D3681">
        <f>MONTH(StockData[[#This Row],[DATE]])</f>
        <v>7</v>
      </c>
      <c r="E3681">
        <v>2024</v>
      </c>
      <c r="F3681" t="s">
        <v>163</v>
      </c>
      <c r="G3681" t="str">
        <f>"Q"&amp;ROUNDUP(StockData[[#This Row],[Month Number]]/3,0)</f>
        <v>Q3</v>
      </c>
      <c r="H3681" s="1" t="s">
        <v>3596</v>
      </c>
      <c r="I3681" s="1" t="s">
        <v>3093</v>
      </c>
      <c r="J3681" t="s">
        <v>30</v>
      </c>
      <c r="K3681">
        <v>2575</v>
      </c>
      <c r="L3681">
        <v>2634.9</v>
      </c>
      <c r="M3681">
        <v>2575</v>
      </c>
      <c r="N3681">
        <v>2607.3000000000002</v>
      </c>
      <c r="O3681">
        <v>2622.8</v>
      </c>
      <c r="P3681">
        <v>2627.05</v>
      </c>
      <c r="Q3681">
        <v>2614.08</v>
      </c>
      <c r="R3681">
        <v>866797</v>
      </c>
      <c r="S3681">
        <v>2265876408.3000002</v>
      </c>
      <c r="T3681">
        <v>99155</v>
      </c>
      <c r="U3681">
        <v>456331</v>
      </c>
      <c r="V3681">
        <v>52.65</v>
      </c>
      <c r="W3681" s="3">
        <f>StockData[[#This Row],[CLOSE]]-StockData[[#This Row],[PREV. CLOSE]]</f>
        <v>19.75</v>
      </c>
      <c r="X3681" s="2">
        <f>IFERROR((StockData[[#This Row],[CLOSE]]-StockData[[#This Row],[PREV. CLOSE]])/StockData[[#This Row],[PREV. CLOSE]],0)</f>
        <v>7.5748858972883824E-3</v>
      </c>
      <c r="Y3681" t="str">
        <f>IF(StockData[[#This Row],[Daily Return %]]&gt;0,"Gain",IF(StockData[[#This Row],[Daily Return %]]&lt;0,"Loss","No Change"))</f>
        <v>Gain</v>
      </c>
    </row>
    <row r="3682" spans="1:25" x14ac:dyDescent="0.3">
      <c r="A3682" s="1">
        <v>45492</v>
      </c>
      <c r="B3682" s="1" t="s">
        <v>3733</v>
      </c>
      <c r="C3682" s="1" t="s">
        <v>162</v>
      </c>
      <c r="D3682">
        <f>MONTH(StockData[[#This Row],[DATE]])</f>
        <v>7</v>
      </c>
      <c r="E3682">
        <v>2024</v>
      </c>
      <c r="F3682" t="s">
        <v>163</v>
      </c>
      <c r="G3682" t="str">
        <f>"Q"&amp;ROUNDUP(StockData[[#This Row],[Month Number]]/3,0)</f>
        <v>Q3</v>
      </c>
      <c r="H3682" s="1" t="s">
        <v>3596</v>
      </c>
      <c r="I3682" s="1" t="s">
        <v>3093</v>
      </c>
      <c r="J3682" t="s">
        <v>30</v>
      </c>
      <c r="K3682">
        <v>2634.85</v>
      </c>
      <c r="L3682">
        <v>2645.5</v>
      </c>
      <c r="M3682">
        <v>2586.4499999999998</v>
      </c>
      <c r="N3682">
        <v>2627.05</v>
      </c>
      <c r="O3682">
        <v>2597.35</v>
      </c>
      <c r="P3682">
        <v>2597.85</v>
      </c>
      <c r="Q3682">
        <v>2611.09</v>
      </c>
      <c r="R3682">
        <v>538936</v>
      </c>
      <c r="S3682">
        <v>1407209369.25</v>
      </c>
      <c r="T3682">
        <v>54700</v>
      </c>
      <c r="U3682">
        <v>258455</v>
      </c>
      <c r="V3682">
        <v>47.96</v>
      </c>
      <c r="W3682" s="3">
        <f>StockData[[#This Row],[CLOSE]]-StockData[[#This Row],[PREV. CLOSE]]</f>
        <v>-29.200000000000273</v>
      </c>
      <c r="X3682" s="2">
        <f>IFERROR((StockData[[#This Row],[CLOSE]]-StockData[[#This Row],[PREV. CLOSE]])/StockData[[#This Row],[PREV. CLOSE]],0)</f>
        <v>-1.1115129137245302E-2</v>
      </c>
      <c r="Y3682" t="str">
        <f>IF(StockData[[#This Row],[Daily Return %]]&gt;0,"Gain",IF(StockData[[#This Row],[Daily Return %]]&lt;0,"Loss","No Change"))</f>
        <v>Loss</v>
      </c>
    </row>
    <row r="3683" spans="1:25" x14ac:dyDescent="0.3">
      <c r="A3683" s="1">
        <v>45495</v>
      </c>
      <c r="B3683" s="1" t="s">
        <v>3734</v>
      </c>
      <c r="C3683" s="1" t="s">
        <v>162</v>
      </c>
      <c r="D3683">
        <f>MONTH(StockData[[#This Row],[DATE]])</f>
        <v>7</v>
      </c>
      <c r="E3683">
        <v>2024</v>
      </c>
      <c r="F3683" t="s">
        <v>163</v>
      </c>
      <c r="G3683" t="str">
        <f>"Q"&amp;ROUNDUP(StockData[[#This Row],[Month Number]]/3,0)</f>
        <v>Q3</v>
      </c>
      <c r="H3683" s="1" t="s">
        <v>3596</v>
      </c>
      <c r="I3683" s="1" t="s">
        <v>3093</v>
      </c>
      <c r="J3683" t="s">
        <v>30</v>
      </c>
      <c r="K3683">
        <v>2597.85</v>
      </c>
      <c r="L3683">
        <v>2630</v>
      </c>
      <c r="M3683">
        <v>2565.3000000000002</v>
      </c>
      <c r="N3683">
        <v>2597.85</v>
      </c>
      <c r="O3683">
        <v>2583.75</v>
      </c>
      <c r="P3683">
        <v>2587.3000000000002</v>
      </c>
      <c r="Q3683">
        <v>2591.0300000000002</v>
      </c>
      <c r="R3683">
        <v>745171</v>
      </c>
      <c r="S3683">
        <v>1930761039.8499999</v>
      </c>
      <c r="T3683">
        <v>64102</v>
      </c>
      <c r="U3683">
        <v>430169</v>
      </c>
      <c r="V3683">
        <v>57.73</v>
      </c>
      <c r="W3683" s="3">
        <f>StockData[[#This Row],[CLOSE]]-StockData[[#This Row],[PREV. CLOSE]]</f>
        <v>-10.549999999999727</v>
      </c>
      <c r="X3683" s="2">
        <f>IFERROR((StockData[[#This Row],[CLOSE]]-StockData[[#This Row],[PREV. CLOSE]])/StockData[[#This Row],[PREV. CLOSE]],0)</f>
        <v>-4.0610504840540166E-3</v>
      </c>
      <c r="Y3683" t="str">
        <f>IF(StockData[[#This Row],[Daily Return %]]&gt;0,"Gain",IF(StockData[[#This Row],[Daily Return %]]&lt;0,"Loss","No Change"))</f>
        <v>Loss</v>
      </c>
    </row>
    <row r="3684" spans="1:25" x14ac:dyDescent="0.3">
      <c r="A3684" s="1">
        <v>45496</v>
      </c>
      <c r="B3684" s="1" t="s">
        <v>3735</v>
      </c>
      <c r="C3684" s="1" t="s">
        <v>162</v>
      </c>
      <c r="D3684">
        <f>MONTH(StockData[[#This Row],[DATE]])</f>
        <v>7</v>
      </c>
      <c r="E3684">
        <v>2024</v>
      </c>
      <c r="F3684" t="s">
        <v>163</v>
      </c>
      <c r="G3684" t="str">
        <f>"Q"&amp;ROUNDUP(StockData[[#This Row],[Month Number]]/3,0)</f>
        <v>Q3</v>
      </c>
      <c r="H3684" s="1" t="s">
        <v>3596</v>
      </c>
      <c r="I3684" s="1" t="s">
        <v>3093</v>
      </c>
      <c r="J3684" t="s">
        <v>30</v>
      </c>
      <c r="K3684">
        <v>2596.6</v>
      </c>
      <c r="L3684">
        <v>2606.5</v>
      </c>
      <c r="M3684">
        <v>2550</v>
      </c>
      <c r="N3684">
        <v>2587.3000000000002</v>
      </c>
      <c r="O3684">
        <v>2580</v>
      </c>
      <c r="P3684">
        <v>2581.5500000000002</v>
      </c>
      <c r="Q3684">
        <v>2585.61</v>
      </c>
      <c r="R3684">
        <v>968499</v>
      </c>
      <c r="S3684">
        <v>2504163939.9000001</v>
      </c>
      <c r="T3684">
        <v>75248</v>
      </c>
      <c r="U3684">
        <v>553337</v>
      </c>
      <c r="V3684">
        <v>57.13</v>
      </c>
      <c r="W3684" s="3">
        <f>StockData[[#This Row],[CLOSE]]-StockData[[#This Row],[PREV. CLOSE]]</f>
        <v>-5.75</v>
      </c>
      <c r="X3684" s="2">
        <f>IFERROR((StockData[[#This Row],[CLOSE]]-StockData[[#This Row],[PREV. CLOSE]])/StockData[[#This Row],[PREV. CLOSE]],0)</f>
        <v>-2.2223940014687122E-3</v>
      </c>
      <c r="Y3684" t="str">
        <f>IF(StockData[[#This Row],[Daily Return %]]&gt;0,"Gain",IF(StockData[[#This Row],[Daily Return %]]&lt;0,"Loss","No Change"))</f>
        <v>Loss</v>
      </c>
    </row>
    <row r="3685" spans="1:25" x14ac:dyDescent="0.3">
      <c r="A3685" s="1">
        <v>45497</v>
      </c>
      <c r="B3685" s="1" t="s">
        <v>3736</v>
      </c>
      <c r="C3685" s="1" t="s">
        <v>162</v>
      </c>
      <c r="D3685">
        <f>MONTH(StockData[[#This Row],[DATE]])</f>
        <v>7</v>
      </c>
      <c r="E3685">
        <v>2024</v>
      </c>
      <c r="F3685" t="s">
        <v>163</v>
      </c>
      <c r="G3685" t="str">
        <f>"Q"&amp;ROUNDUP(StockData[[#This Row],[Month Number]]/3,0)</f>
        <v>Q3</v>
      </c>
      <c r="H3685" s="1" t="s">
        <v>3596</v>
      </c>
      <c r="I3685" s="1" t="s">
        <v>3093</v>
      </c>
      <c r="J3685" t="s">
        <v>30</v>
      </c>
      <c r="K3685">
        <v>2581</v>
      </c>
      <c r="L3685">
        <v>2581</v>
      </c>
      <c r="M3685">
        <v>2518.6999999999998</v>
      </c>
      <c r="N3685">
        <v>2581.5500000000002</v>
      </c>
      <c r="O3685">
        <v>2551</v>
      </c>
      <c r="P3685">
        <v>2541.4</v>
      </c>
      <c r="Q3685">
        <v>2538.33</v>
      </c>
      <c r="R3685">
        <v>1311044</v>
      </c>
      <c r="S3685">
        <v>3327862814.8499999</v>
      </c>
      <c r="T3685">
        <v>73247</v>
      </c>
      <c r="U3685">
        <v>749907</v>
      </c>
      <c r="V3685">
        <v>57.2</v>
      </c>
      <c r="W3685" s="3">
        <f>StockData[[#This Row],[CLOSE]]-StockData[[#This Row],[PREV. CLOSE]]</f>
        <v>-40.150000000000091</v>
      </c>
      <c r="X3685" s="2">
        <f>IFERROR((StockData[[#This Row],[CLOSE]]-StockData[[#This Row],[PREV. CLOSE]])/StockData[[#This Row],[PREV. CLOSE]],0)</f>
        <v>-1.555267184443458E-2</v>
      </c>
      <c r="Y3685" t="str">
        <f>IF(StockData[[#This Row],[Daily Return %]]&gt;0,"Gain",IF(StockData[[#This Row],[Daily Return %]]&lt;0,"Loss","No Change"))</f>
        <v>Loss</v>
      </c>
    </row>
    <row r="3686" spans="1:25" x14ac:dyDescent="0.3">
      <c r="A3686" s="1">
        <v>45498</v>
      </c>
      <c r="B3686" s="1" t="s">
        <v>3737</v>
      </c>
      <c r="C3686" s="1" t="s">
        <v>162</v>
      </c>
      <c r="D3686">
        <f>MONTH(StockData[[#This Row],[DATE]])</f>
        <v>7</v>
      </c>
      <c r="E3686">
        <v>2024</v>
      </c>
      <c r="F3686" t="s">
        <v>163</v>
      </c>
      <c r="G3686" t="str">
        <f>"Q"&amp;ROUNDUP(StockData[[#This Row],[Month Number]]/3,0)</f>
        <v>Q3</v>
      </c>
      <c r="H3686" s="1" t="s">
        <v>3596</v>
      </c>
      <c r="I3686" s="1" t="s">
        <v>3093</v>
      </c>
      <c r="J3686" t="s">
        <v>30</v>
      </c>
      <c r="K3686">
        <v>2544.8000000000002</v>
      </c>
      <c r="L3686">
        <v>2556.65</v>
      </c>
      <c r="M3686">
        <v>2459.4499999999998</v>
      </c>
      <c r="N3686">
        <v>2541.4</v>
      </c>
      <c r="O3686">
        <v>2477.9499999999998</v>
      </c>
      <c r="P3686">
        <v>2480.65</v>
      </c>
      <c r="Q3686">
        <v>2495.36</v>
      </c>
      <c r="R3686">
        <v>3469181</v>
      </c>
      <c r="S3686">
        <v>8656855151.3500004</v>
      </c>
      <c r="T3686">
        <v>242987</v>
      </c>
      <c r="U3686">
        <v>1937926</v>
      </c>
      <c r="V3686">
        <v>55.86</v>
      </c>
      <c r="W3686" s="3">
        <f>StockData[[#This Row],[CLOSE]]-StockData[[#This Row],[PREV. CLOSE]]</f>
        <v>-60.75</v>
      </c>
      <c r="X3686" s="2">
        <f>IFERROR((StockData[[#This Row],[CLOSE]]-StockData[[#This Row],[PREV. CLOSE]])/StockData[[#This Row],[PREV. CLOSE]],0)</f>
        <v>-2.3904147320374595E-2</v>
      </c>
      <c r="Y3686" t="str">
        <f>IF(StockData[[#This Row],[Daily Return %]]&gt;0,"Gain",IF(StockData[[#This Row],[Daily Return %]]&lt;0,"Loss","No Change"))</f>
        <v>Loss</v>
      </c>
    </row>
    <row r="3687" spans="1:25" x14ac:dyDescent="0.3">
      <c r="A3687" s="1">
        <v>45499</v>
      </c>
      <c r="B3687" s="1" t="s">
        <v>3738</v>
      </c>
      <c r="C3687" s="1" t="s">
        <v>162</v>
      </c>
      <c r="D3687">
        <f>MONTH(StockData[[#This Row],[DATE]])</f>
        <v>7</v>
      </c>
      <c r="E3687">
        <v>2024</v>
      </c>
      <c r="F3687" t="s">
        <v>163</v>
      </c>
      <c r="G3687" t="str">
        <f>"Q"&amp;ROUNDUP(StockData[[#This Row],[Month Number]]/3,0)</f>
        <v>Q3</v>
      </c>
      <c r="H3687" s="1" t="s">
        <v>3596</v>
      </c>
      <c r="I3687" s="1" t="s">
        <v>3093</v>
      </c>
      <c r="J3687" t="s">
        <v>30</v>
      </c>
      <c r="K3687">
        <v>2492.6</v>
      </c>
      <c r="L3687">
        <v>2492.6</v>
      </c>
      <c r="M3687">
        <v>2451.5</v>
      </c>
      <c r="N3687">
        <v>2480.65</v>
      </c>
      <c r="O3687">
        <v>2478</v>
      </c>
      <c r="P3687">
        <v>2476.9</v>
      </c>
      <c r="Q3687">
        <v>2467.23</v>
      </c>
      <c r="R3687">
        <v>1619693</v>
      </c>
      <c r="S3687">
        <v>3996156799.5500002</v>
      </c>
      <c r="T3687">
        <v>108064</v>
      </c>
      <c r="U3687">
        <v>912356</v>
      </c>
      <c r="V3687">
        <v>56.33</v>
      </c>
      <c r="W3687" s="3">
        <f>StockData[[#This Row],[CLOSE]]-StockData[[#This Row],[PREV. CLOSE]]</f>
        <v>-3.75</v>
      </c>
      <c r="X3687" s="2">
        <f>IFERROR((StockData[[#This Row],[CLOSE]]-StockData[[#This Row],[PREV. CLOSE]])/StockData[[#This Row],[PREV. CLOSE]],0)</f>
        <v>-1.5117005623526091E-3</v>
      </c>
      <c r="Y3687" t="str">
        <f>IF(StockData[[#This Row],[Daily Return %]]&gt;0,"Gain",IF(StockData[[#This Row],[Daily Return %]]&lt;0,"Loss","No Change"))</f>
        <v>Loss</v>
      </c>
    </row>
    <row r="3688" spans="1:25" x14ac:dyDescent="0.3">
      <c r="A3688" s="1">
        <v>45502</v>
      </c>
      <c r="B3688" s="1" t="s">
        <v>3739</v>
      </c>
      <c r="C3688" s="1" t="s">
        <v>162</v>
      </c>
      <c r="D3688">
        <f>MONTH(StockData[[#This Row],[DATE]])</f>
        <v>7</v>
      </c>
      <c r="E3688">
        <v>2024</v>
      </c>
      <c r="F3688" t="s">
        <v>163</v>
      </c>
      <c r="G3688" t="str">
        <f>"Q"&amp;ROUNDUP(StockData[[#This Row],[Month Number]]/3,0)</f>
        <v>Q3</v>
      </c>
      <c r="H3688" s="1" t="s">
        <v>3596</v>
      </c>
      <c r="I3688" s="1" t="s">
        <v>3093</v>
      </c>
      <c r="J3688" t="s">
        <v>30</v>
      </c>
      <c r="K3688">
        <v>2483.6</v>
      </c>
      <c r="L3688">
        <v>2486.9499999999998</v>
      </c>
      <c r="M3688">
        <v>2459</v>
      </c>
      <c r="N3688">
        <v>2476.9</v>
      </c>
      <c r="O3688">
        <v>2470.8000000000002</v>
      </c>
      <c r="P3688">
        <v>2470.3000000000002</v>
      </c>
      <c r="Q3688">
        <v>2469.02</v>
      </c>
      <c r="R3688">
        <v>802901</v>
      </c>
      <c r="S3688">
        <v>1982379269</v>
      </c>
      <c r="T3688">
        <v>54472</v>
      </c>
      <c r="U3688">
        <v>532049</v>
      </c>
      <c r="V3688">
        <v>66.27</v>
      </c>
      <c r="W3688" s="3">
        <f>StockData[[#This Row],[CLOSE]]-StockData[[#This Row],[PREV. CLOSE]]</f>
        <v>-6.5999999999999091</v>
      </c>
      <c r="X3688" s="2">
        <f>IFERROR((StockData[[#This Row],[CLOSE]]-StockData[[#This Row],[PREV. CLOSE]])/StockData[[#This Row],[PREV. CLOSE]],0)</f>
        <v>-2.6646210989543012E-3</v>
      </c>
      <c r="Y3688" t="str">
        <f>IF(StockData[[#This Row],[Daily Return %]]&gt;0,"Gain",IF(StockData[[#This Row],[Daily Return %]]&lt;0,"Loss","No Change"))</f>
        <v>Loss</v>
      </c>
    </row>
    <row r="3689" spans="1:25" x14ac:dyDescent="0.3">
      <c r="A3689" s="1">
        <v>45503</v>
      </c>
      <c r="B3689" s="1" t="s">
        <v>3740</v>
      </c>
      <c r="C3689" s="1" t="s">
        <v>162</v>
      </c>
      <c r="D3689">
        <f>MONTH(StockData[[#This Row],[DATE]])</f>
        <v>7</v>
      </c>
      <c r="E3689">
        <v>2024</v>
      </c>
      <c r="F3689" t="s">
        <v>163</v>
      </c>
      <c r="G3689" t="str">
        <f>"Q"&amp;ROUNDUP(StockData[[#This Row],[Month Number]]/3,0)</f>
        <v>Q3</v>
      </c>
      <c r="H3689" s="1" t="s">
        <v>3596</v>
      </c>
      <c r="I3689" s="1" t="s">
        <v>3093</v>
      </c>
      <c r="J3689" t="s">
        <v>30</v>
      </c>
      <c r="K3689">
        <v>2470.35</v>
      </c>
      <c r="L3689">
        <v>2480.4</v>
      </c>
      <c r="M3689">
        <v>2451</v>
      </c>
      <c r="N3689">
        <v>2470.3000000000002</v>
      </c>
      <c r="O3689">
        <v>2459.0500000000002</v>
      </c>
      <c r="P3689">
        <v>2457.65</v>
      </c>
      <c r="Q3689">
        <v>2458.56</v>
      </c>
      <c r="R3689">
        <v>1714758</v>
      </c>
      <c r="S3689">
        <v>4215830197.4000001</v>
      </c>
      <c r="T3689">
        <v>81182</v>
      </c>
      <c r="U3689">
        <v>1351347</v>
      </c>
      <c r="V3689">
        <v>78.81</v>
      </c>
      <c r="W3689" s="3">
        <f>StockData[[#This Row],[CLOSE]]-StockData[[#This Row],[PREV. CLOSE]]</f>
        <v>-12.650000000000091</v>
      </c>
      <c r="X3689" s="2">
        <f>IFERROR((StockData[[#This Row],[CLOSE]]-StockData[[#This Row],[PREV. CLOSE]])/StockData[[#This Row],[PREV. CLOSE]],0)</f>
        <v>-5.1208355260495041E-3</v>
      </c>
      <c r="Y3689" t="str">
        <f>IF(StockData[[#This Row],[Daily Return %]]&gt;0,"Gain",IF(StockData[[#This Row],[Daily Return %]]&lt;0,"Loss","No Change"))</f>
        <v>Loss</v>
      </c>
    </row>
    <row r="3690" spans="1:25" x14ac:dyDescent="0.3">
      <c r="A3690" s="1">
        <v>45504</v>
      </c>
      <c r="B3690" s="1" t="s">
        <v>3741</v>
      </c>
      <c r="C3690" s="1" t="s">
        <v>162</v>
      </c>
      <c r="D3690">
        <f>MONTH(StockData[[#This Row],[DATE]])</f>
        <v>7</v>
      </c>
      <c r="E3690">
        <v>2024</v>
      </c>
      <c r="F3690" t="s">
        <v>163</v>
      </c>
      <c r="G3690" t="str">
        <f>"Q"&amp;ROUNDUP(StockData[[#This Row],[Month Number]]/3,0)</f>
        <v>Q3</v>
      </c>
      <c r="H3690" s="1" t="s">
        <v>3596</v>
      </c>
      <c r="I3690" s="1" t="s">
        <v>3093</v>
      </c>
      <c r="J3690" t="s">
        <v>30</v>
      </c>
      <c r="K3690">
        <v>2470</v>
      </c>
      <c r="L3690">
        <v>2477</v>
      </c>
      <c r="M3690">
        <v>2452</v>
      </c>
      <c r="N3690">
        <v>2457.65</v>
      </c>
      <c r="O3690">
        <v>2462</v>
      </c>
      <c r="P3690">
        <v>2456.35</v>
      </c>
      <c r="Q3690">
        <v>2462.34</v>
      </c>
      <c r="R3690">
        <v>822361</v>
      </c>
      <c r="S3690">
        <v>2024934768.1500001</v>
      </c>
      <c r="T3690">
        <v>65055</v>
      </c>
      <c r="U3690">
        <v>563619</v>
      </c>
      <c r="V3690">
        <v>68.540000000000006</v>
      </c>
      <c r="W3690" s="3">
        <f>StockData[[#This Row],[CLOSE]]-StockData[[#This Row],[PREV. CLOSE]]</f>
        <v>-1.3000000000001819</v>
      </c>
      <c r="X3690" s="2">
        <f>IFERROR((StockData[[#This Row],[CLOSE]]-StockData[[#This Row],[PREV. CLOSE]])/StockData[[#This Row],[PREV. CLOSE]],0)</f>
        <v>-5.2896059243593752E-4</v>
      </c>
      <c r="Y3690" t="str">
        <f>IF(StockData[[#This Row],[Daily Return %]]&gt;0,"Gain",IF(StockData[[#This Row],[Daily Return %]]&lt;0,"Loss","No Change"))</f>
        <v>Loss</v>
      </c>
    </row>
    <row r="3691" spans="1:25" x14ac:dyDescent="0.3">
      <c r="A3691" s="1">
        <v>45505</v>
      </c>
      <c r="B3691" s="1" t="s">
        <v>3742</v>
      </c>
      <c r="C3691" s="1" t="s">
        <v>186</v>
      </c>
      <c r="D3691">
        <f>MONTH(StockData[[#This Row],[DATE]])</f>
        <v>8</v>
      </c>
      <c r="E3691">
        <v>2024</v>
      </c>
      <c r="F3691" t="s">
        <v>163</v>
      </c>
      <c r="G3691" t="str">
        <f>"Q"&amp;ROUNDUP(StockData[[#This Row],[Month Number]]/3,0)</f>
        <v>Q3</v>
      </c>
      <c r="H3691" s="1" t="s">
        <v>3596</v>
      </c>
      <c r="I3691" s="1" t="s">
        <v>3093</v>
      </c>
      <c r="J3691" t="s">
        <v>30</v>
      </c>
      <c r="K3691">
        <v>2465</v>
      </c>
      <c r="L3691">
        <v>2492.3000000000002</v>
      </c>
      <c r="M3691">
        <v>2456.35</v>
      </c>
      <c r="N3691">
        <v>2456.35</v>
      </c>
      <c r="O3691">
        <v>2484</v>
      </c>
      <c r="P3691">
        <v>2484</v>
      </c>
      <c r="Q3691">
        <v>2481.42</v>
      </c>
      <c r="R3691">
        <v>1326762</v>
      </c>
      <c r="S3691">
        <v>3292249404.1999998</v>
      </c>
      <c r="T3691">
        <v>80766</v>
      </c>
      <c r="U3691">
        <v>922980</v>
      </c>
      <c r="V3691">
        <v>69.569999999999993</v>
      </c>
      <c r="W3691" s="3">
        <f>StockData[[#This Row],[CLOSE]]-StockData[[#This Row],[PREV. CLOSE]]</f>
        <v>27.650000000000091</v>
      </c>
      <c r="X3691" s="2">
        <f>IFERROR((StockData[[#This Row],[CLOSE]]-StockData[[#This Row],[PREV. CLOSE]])/StockData[[#This Row],[PREV. CLOSE]],0)</f>
        <v>1.1256539173977688E-2</v>
      </c>
      <c r="Y3691" t="str">
        <f>IF(StockData[[#This Row],[Daily Return %]]&gt;0,"Gain",IF(StockData[[#This Row],[Daily Return %]]&lt;0,"Loss","No Change"))</f>
        <v>Gain</v>
      </c>
    </row>
    <row r="3692" spans="1:25" x14ac:dyDescent="0.3">
      <c r="A3692" s="1">
        <v>45506</v>
      </c>
      <c r="B3692" s="1" t="s">
        <v>3743</v>
      </c>
      <c r="C3692" s="1" t="s">
        <v>186</v>
      </c>
      <c r="D3692">
        <f>MONTH(StockData[[#This Row],[DATE]])</f>
        <v>8</v>
      </c>
      <c r="E3692">
        <v>2024</v>
      </c>
      <c r="F3692" t="s">
        <v>163</v>
      </c>
      <c r="G3692" t="str">
        <f>"Q"&amp;ROUNDUP(StockData[[#This Row],[Month Number]]/3,0)</f>
        <v>Q3</v>
      </c>
      <c r="H3692" s="1" t="s">
        <v>3596</v>
      </c>
      <c r="I3692" s="1" t="s">
        <v>3093</v>
      </c>
      <c r="J3692" t="s">
        <v>30</v>
      </c>
      <c r="K3692">
        <v>2480</v>
      </c>
      <c r="L3692">
        <v>2514</v>
      </c>
      <c r="M3692">
        <v>2465</v>
      </c>
      <c r="N3692">
        <v>2484</v>
      </c>
      <c r="O3692">
        <v>2498</v>
      </c>
      <c r="P3692">
        <v>2495.1</v>
      </c>
      <c r="Q3692">
        <v>2496.14</v>
      </c>
      <c r="R3692">
        <v>1155474</v>
      </c>
      <c r="S3692">
        <v>2884222280.75</v>
      </c>
      <c r="T3692">
        <v>86442</v>
      </c>
      <c r="U3692">
        <v>625315</v>
      </c>
      <c r="V3692">
        <v>54.12</v>
      </c>
      <c r="W3692" s="3">
        <f>StockData[[#This Row],[CLOSE]]-StockData[[#This Row],[PREV. CLOSE]]</f>
        <v>11.099999999999909</v>
      </c>
      <c r="X3692" s="2">
        <f>IFERROR((StockData[[#This Row],[CLOSE]]-StockData[[#This Row],[PREV. CLOSE]])/StockData[[#This Row],[PREV. CLOSE]],0)</f>
        <v>4.4685990338163882E-3</v>
      </c>
      <c r="Y3692" t="str">
        <f>IF(StockData[[#This Row],[Daily Return %]]&gt;0,"Gain",IF(StockData[[#This Row],[Daily Return %]]&lt;0,"Loss","No Change"))</f>
        <v>Gain</v>
      </c>
    </row>
    <row r="3693" spans="1:25" x14ac:dyDescent="0.3">
      <c r="A3693" s="1">
        <v>45509</v>
      </c>
      <c r="B3693" s="1" t="s">
        <v>3744</v>
      </c>
      <c r="C3693" s="1" t="s">
        <v>186</v>
      </c>
      <c r="D3693">
        <f>MONTH(StockData[[#This Row],[DATE]])</f>
        <v>8</v>
      </c>
      <c r="E3693">
        <v>2024</v>
      </c>
      <c r="F3693" t="s">
        <v>163</v>
      </c>
      <c r="G3693" t="str">
        <f>"Q"&amp;ROUNDUP(StockData[[#This Row],[Month Number]]/3,0)</f>
        <v>Q3</v>
      </c>
      <c r="H3693" s="1" t="s">
        <v>3596</v>
      </c>
      <c r="I3693" s="1" t="s">
        <v>3093</v>
      </c>
      <c r="J3693" t="s">
        <v>30</v>
      </c>
      <c r="K3693">
        <v>2488</v>
      </c>
      <c r="L3693">
        <v>2528.9</v>
      </c>
      <c r="M3693">
        <v>2475.0500000000002</v>
      </c>
      <c r="N3693">
        <v>2495.1</v>
      </c>
      <c r="O3693">
        <v>2512</v>
      </c>
      <c r="P3693">
        <v>2510.9</v>
      </c>
      <c r="Q3693">
        <v>2505.92</v>
      </c>
      <c r="R3693">
        <v>1325910</v>
      </c>
      <c r="S3693">
        <v>3322618703.6500001</v>
      </c>
      <c r="T3693">
        <v>92311</v>
      </c>
      <c r="U3693">
        <v>775662</v>
      </c>
      <c r="V3693">
        <v>58.5</v>
      </c>
      <c r="W3693" s="3">
        <f>StockData[[#This Row],[CLOSE]]-StockData[[#This Row],[PREV. CLOSE]]</f>
        <v>15.800000000000182</v>
      </c>
      <c r="X3693" s="2">
        <f>IFERROR((StockData[[#This Row],[CLOSE]]-StockData[[#This Row],[PREV. CLOSE]])/StockData[[#This Row],[PREV. CLOSE]],0)</f>
        <v>6.3324115265921939E-3</v>
      </c>
      <c r="Y3693" t="str">
        <f>IF(StockData[[#This Row],[Daily Return %]]&gt;0,"Gain",IF(StockData[[#This Row],[Daily Return %]]&lt;0,"Loss","No Change"))</f>
        <v>Gain</v>
      </c>
    </row>
    <row r="3694" spans="1:25" x14ac:dyDescent="0.3">
      <c r="A3694" s="1">
        <v>45510</v>
      </c>
      <c r="B3694" s="1" t="s">
        <v>3745</v>
      </c>
      <c r="C3694" s="1" t="s">
        <v>186</v>
      </c>
      <c r="D3694">
        <f>MONTH(StockData[[#This Row],[DATE]])</f>
        <v>8</v>
      </c>
      <c r="E3694">
        <v>2024</v>
      </c>
      <c r="F3694" t="s">
        <v>163</v>
      </c>
      <c r="G3694" t="str">
        <f>"Q"&amp;ROUNDUP(StockData[[#This Row],[Month Number]]/3,0)</f>
        <v>Q3</v>
      </c>
      <c r="H3694" s="1" t="s">
        <v>3596</v>
      </c>
      <c r="I3694" s="1" t="s">
        <v>3093</v>
      </c>
      <c r="J3694" t="s">
        <v>30</v>
      </c>
      <c r="K3694">
        <v>2513.9</v>
      </c>
      <c r="L3694">
        <v>2528</v>
      </c>
      <c r="M3694">
        <v>2501</v>
      </c>
      <c r="N3694">
        <v>2510.9</v>
      </c>
      <c r="O3694">
        <v>2510</v>
      </c>
      <c r="P3694">
        <v>2508.5</v>
      </c>
      <c r="Q3694">
        <v>2514.0500000000002</v>
      </c>
      <c r="R3694">
        <v>949431</v>
      </c>
      <c r="S3694">
        <v>2386920838.25</v>
      </c>
      <c r="T3694">
        <v>60068</v>
      </c>
      <c r="U3694">
        <v>598932</v>
      </c>
      <c r="V3694">
        <v>63.08</v>
      </c>
      <c r="W3694" s="3">
        <f>StockData[[#This Row],[CLOSE]]-StockData[[#This Row],[PREV. CLOSE]]</f>
        <v>-2.4000000000000909</v>
      </c>
      <c r="X3694" s="2">
        <f>IFERROR((StockData[[#This Row],[CLOSE]]-StockData[[#This Row],[PREV. CLOSE]])/StockData[[#This Row],[PREV. CLOSE]],0)</f>
        <v>-9.5583256999485881E-4</v>
      </c>
      <c r="Y3694" t="str">
        <f>IF(StockData[[#This Row],[Daily Return %]]&gt;0,"Gain",IF(StockData[[#This Row],[Daily Return %]]&lt;0,"Loss","No Change"))</f>
        <v>Loss</v>
      </c>
    </row>
    <row r="3695" spans="1:25" x14ac:dyDescent="0.3">
      <c r="A3695" s="1">
        <v>45511</v>
      </c>
      <c r="B3695" s="1" t="s">
        <v>3746</v>
      </c>
      <c r="C3695" s="1" t="s">
        <v>186</v>
      </c>
      <c r="D3695">
        <f>MONTH(StockData[[#This Row],[DATE]])</f>
        <v>8</v>
      </c>
      <c r="E3695">
        <v>2024</v>
      </c>
      <c r="F3695" t="s">
        <v>163</v>
      </c>
      <c r="G3695" t="str">
        <f>"Q"&amp;ROUNDUP(StockData[[#This Row],[Month Number]]/3,0)</f>
        <v>Q3</v>
      </c>
      <c r="H3695" s="1" t="s">
        <v>3596</v>
      </c>
      <c r="I3695" s="1" t="s">
        <v>3093</v>
      </c>
      <c r="J3695" t="s">
        <v>30</v>
      </c>
      <c r="K3695">
        <v>2518.5500000000002</v>
      </c>
      <c r="L3695">
        <v>2528.9499999999998</v>
      </c>
      <c r="M3695">
        <v>2510.25</v>
      </c>
      <c r="N3695">
        <v>2508.5</v>
      </c>
      <c r="O3695">
        <v>2520</v>
      </c>
      <c r="P3695">
        <v>2522.8000000000002</v>
      </c>
      <c r="Q3695">
        <v>2519.12</v>
      </c>
      <c r="R3695">
        <v>649970</v>
      </c>
      <c r="S3695">
        <v>1637355270.95</v>
      </c>
      <c r="T3695">
        <v>57091</v>
      </c>
      <c r="U3695">
        <v>488776</v>
      </c>
      <c r="V3695">
        <v>75.2</v>
      </c>
      <c r="W3695" s="3">
        <f>StockData[[#This Row],[CLOSE]]-StockData[[#This Row],[PREV. CLOSE]]</f>
        <v>14.300000000000182</v>
      </c>
      <c r="X3695" s="2">
        <f>IFERROR((StockData[[#This Row],[CLOSE]]-StockData[[#This Row],[PREV. CLOSE]])/StockData[[#This Row],[PREV. CLOSE]],0)</f>
        <v>5.7006178991429865E-3</v>
      </c>
      <c r="Y3695" t="str">
        <f>IF(StockData[[#This Row],[Daily Return %]]&gt;0,"Gain",IF(StockData[[#This Row],[Daily Return %]]&lt;0,"Loss","No Change"))</f>
        <v>Gain</v>
      </c>
    </row>
    <row r="3696" spans="1:25" x14ac:dyDescent="0.3">
      <c r="A3696" s="1">
        <v>45512</v>
      </c>
      <c r="B3696" s="1" t="s">
        <v>3747</v>
      </c>
      <c r="C3696" s="1" t="s">
        <v>186</v>
      </c>
      <c r="D3696">
        <f>MONTH(StockData[[#This Row],[DATE]])</f>
        <v>8</v>
      </c>
      <c r="E3696">
        <v>2024</v>
      </c>
      <c r="F3696" t="s">
        <v>163</v>
      </c>
      <c r="G3696" t="str">
        <f>"Q"&amp;ROUNDUP(StockData[[#This Row],[Month Number]]/3,0)</f>
        <v>Q3</v>
      </c>
      <c r="H3696" s="1" t="s">
        <v>3596</v>
      </c>
      <c r="I3696" s="1" t="s">
        <v>3093</v>
      </c>
      <c r="J3696" t="s">
        <v>30</v>
      </c>
      <c r="K3696">
        <v>2518.5500000000002</v>
      </c>
      <c r="L3696">
        <v>2525</v>
      </c>
      <c r="M3696">
        <v>2478</v>
      </c>
      <c r="N3696">
        <v>2522.8000000000002</v>
      </c>
      <c r="O3696">
        <v>2491</v>
      </c>
      <c r="P3696">
        <v>2489.1</v>
      </c>
      <c r="Q3696">
        <v>2491.5500000000002</v>
      </c>
      <c r="R3696">
        <v>1425006</v>
      </c>
      <c r="S3696">
        <v>3550480030.5500002</v>
      </c>
      <c r="T3696">
        <v>103684</v>
      </c>
      <c r="U3696">
        <v>1020472</v>
      </c>
      <c r="V3696">
        <v>71.61</v>
      </c>
      <c r="W3696" s="3">
        <f>StockData[[#This Row],[CLOSE]]-StockData[[#This Row],[PREV. CLOSE]]</f>
        <v>-33.700000000000273</v>
      </c>
      <c r="X3696" s="2">
        <f>IFERROR((StockData[[#This Row],[CLOSE]]-StockData[[#This Row],[PREV. CLOSE]])/StockData[[#This Row],[PREV. CLOSE]],0)</f>
        <v>-1.3358173458062577E-2</v>
      </c>
      <c r="Y3696" t="str">
        <f>IF(StockData[[#This Row],[Daily Return %]]&gt;0,"Gain",IF(StockData[[#This Row],[Daily Return %]]&lt;0,"Loss","No Change"))</f>
        <v>Loss</v>
      </c>
    </row>
    <row r="3697" spans="1:25" x14ac:dyDescent="0.3">
      <c r="A3697" s="1">
        <v>45513</v>
      </c>
      <c r="B3697" s="1" t="s">
        <v>3748</v>
      </c>
      <c r="C3697" s="1" t="s">
        <v>186</v>
      </c>
      <c r="D3697">
        <f>MONTH(StockData[[#This Row],[DATE]])</f>
        <v>8</v>
      </c>
      <c r="E3697">
        <v>2024</v>
      </c>
      <c r="F3697" t="s">
        <v>163</v>
      </c>
      <c r="G3697" t="str">
        <f>"Q"&amp;ROUNDUP(StockData[[#This Row],[Month Number]]/3,0)</f>
        <v>Q3</v>
      </c>
      <c r="H3697" s="1" t="s">
        <v>3596</v>
      </c>
      <c r="I3697" s="1" t="s">
        <v>3093</v>
      </c>
      <c r="J3697" t="s">
        <v>30</v>
      </c>
      <c r="K3697">
        <v>2506.6</v>
      </c>
      <c r="L3697">
        <v>2511.9</v>
      </c>
      <c r="M3697">
        <v>2490.1999999999998</v>
      </c>
      <c r="N3697">
        <v>2489.1</v>
      </c>
      <c r="O3697">
        <v>2505.3000000000002</v>
      </c>
      <c r="P3697">
        <v>2504.6999999999998</v>
      </c>
      <c r="Q3697">
        <v>2501.42</v>
      </c>
      <c r="R3697">
        <v>270006</v>
      </c>
      <c r="S3697">
        <v>675399195.5</v>
      </c>
      <c r="T3697">
        <v>36706</v>
      </c>
      <c r="U3697">
        <v>148812</v>
      </c>
      <c r="V3697">
        <v>55.11</v>
      </c>
      <c r="W3697" s="3">
        <f>StockData[[#This Row],[CLOSE]]-StockData[[#This Row],[PREV. CLOSE]]</f>
        <v>15.599999999999909</v>
      </c>
      <c r="X3697" s="2">
        <f>IFERROR((StockData[[#This Row],[CLOSE]]-StockData[[#This Row],[PREV. CLOSE]])/StockData[[#This Row],[PREV. CLOSE]],0)</f>
        <v>6.2673255393515363E-3</v>
      </c>
      <c r="Y3697" t="str">
        <f>IF(StockData[[#This Row],[Daily Return %]]&gt;0,"Gain",IF(StockData[[#This Row],[Daily Return %]]&lt;0,"Loss","No Change"))</f>
        <v>Gain</v>
      </c>
    </row>
    <row r="3698" spans="1:25" x14ac:dyDescent="0.3">
      <c r="A3698" s="1">
        <v>45516</v>
      </c>
      <c r="B3698" s="1" t="s">
        <v>3749</v>
      </c>
      <c r="C3698" s="1" t="s">
        <v>186</v>
      </c>
      <c r="D3698">
        <f>MONTH(StockData[[#This Row],[DATE]])</f>
        <v>8</v>
      </c>
      <c r="E3698">
        <v>2024</v>
      </c>
      <c r="F3698" t="s">
        <v>163</v>
      </c>
      <c r="G3698" t="str">
        <f>"Q"&amp;ROUNDUP(StockData[[#This Row],[Month Number]]/3,0)</f>
        <v>Q3</v>
      </c>
      <c r="H3698" s="1" t="s">
        <v>3596</v>
      </c>
      <c r="I3698" s="1" t="s">
        <v>3093</v>
      </c>
      <c r="J3698" t="s">
        <v>30</v>
      </c>
      <c r="K3698">
        <v>2501.8000000000002</v>
      </c>
      <c r="L3698">
        <v>2509.9499999999998</v>
      </c>
      <c r="M3698">
        <v>2468.35</v>
      </c>
      <c r="N3698">
        <v>2504.6999999999998</v>
      </c>
      <c r="O3698">
        <v>2474.1</v>
      </c>
      <c r="P3698">
        <v>2473.1</v>
      </c>
      <c r="Q3698">
        <v>2481.06</v>
      </c>
      <c r="R3698">
        <v>475020</v>
      </c>
      <c r="S3698">
        <v>1178554601.25</v>
      </c>
      <c r="T3698">
        <v>53868</v>
      </c>
      <c r="U3698">
        <v>300381</v>
      </c>
      <c r="V3698">
        <v>63.24</v>
      </c>
      <c r="W3698" s="3">
        <f>StockData[[#This Row],[CLOSE]]-StockData[[#This Row],[PREV. CLOSE]]</f>
        <v>-31.599999999999909</v>
      </c>
      <c r="X3698" s="2">
        <f>IFERROR((StockData[[#This Row],[CLOSE]]-StockData[[#This Row],[PREV. CLOSE]])/StockData[[#This Row],[PREV. CLOSE]],0)</f>
        <v>-1.2616281390984913E-2</v>
      </c>
      <c r="Y3698" t="str">
        <f>IF(StockData[[#This Row],[Daily Return %]]&gt;0,"Gain",IF(StockData[[#This Row],[Daily Return %]]&lt;0,"Loss","No Change"))</f>
        <v>Loss</v>
      </c>
    </row>
    <row r="3699" spans="1:25" x14ac:dyDescent="0.3">
      <c r="A3699" s="1">
        <v>45517</v>
      </c>
      <c r="B3699" s="1" t="s">
        <v>3750</v>
      </c>
      <c r="C3699" s="1" t="s">
        <v>186</v>
      </c>
      <c r="D3699">
        <f>MONTH(StockData[[#This Row],[DATE]])</f>
        <v>8</v>
      </c>
      <c r="E3699">
        <v>2024</v>
      </c>
      <c r="F3699" t="s">
        <v>163</v>
      </c>
      <c r="G3699" t="str">
        <f>"Q"&amp;ROUNDUP(StockData[[#This Row],[Month Number]]/3,0)</f>
        <v>Q3</v>
      </c>
      <c r="H3699" s="1" t="s">
        <v>3596</v>
      </c>
      <c r="I3699" s="1" t="s">
        <v>3093</v>
      </c>
      <c r="J3699" t="s">
        <v>30</v>
      </c>
      <c r="K3699">
        <v>2474</v>
      </c>
      <c r="L3699">
        <v>2492</v>
      </c>
      <c r="M3699">
        <v>2473.5</v>
      </c>
      <c r="N3699">
        <v>2473.1</v>
      </c>
      <c r="O3699">
        <v>2480.4499999999998</v>
      </c>
      <c r="P3699">
        <v>2484.6999999999998</v>
      </c>
      <c r="Q3699">
        <v>2483.71</v>
      </c>
      <c r="R3699">
        <v>311846</v>
      </c>
      <c r="S3699">
        <v>774536215.54999995</v>
      </c>
      <c r="T3699">
        <v>36415</v>
      </c>
      <c r="U3699">
        <v>190491</v>
      </c>
      <c r="V3699">
        <v>61.08</v>
      </c>
      <c r="W3699" s="3">
        <f>StockData[[#This Row],[CLOSE]]-StockData[[#This Row],[PREV. CLOSE]]</f>
        <v>11.599999999999909</v>
      </c>
      <c r="X3699" s="2">
        <f>IFERROR((StockData[[#This Row],[CLOSE]]-StockData[[#This Row],[PREV. CLOSE]])/StockData[[#This Row],[PREV. CLOSE]],0)</f>
        <v>4.6904694512959078E-3</v>
      </c>
      <c r="Y3699" t="str">
        <f>IF(StockData[[#This Row],[Daily Return %]]&gt;0,"Gain",IF(StockData[[#This Row],[Daily Return %]]&lt;0,"Loss","No Change"))</f>
        <v>Gain</v>
      </c>
    </row>
    <row r="3700" spans="1:25" x14ac:dyDescent="0.3">
      <c r="A3700" s="1">
        <v>45518</v>
      </c>
      <c r="B3700" s="1" t="s">
        <v>3751</v>
      </c>
      <c r="C3700" s="1" t="s">
        <v>186</v>
      </c>
      <c r="D3700">
        <f>MONTH(StockData[[#This Row],[DATE]])</f>
        <v>8</v>
      </c>
      <c r="E3700">
        <v>2024</v>
      </c>
      <c r="F3700" t="s">
        <v>163</v>
      </c>
      <c r="G3700" t="str">
        <f>"Q"&amp;ROUNDUP(StockData[[#This Row],[Month Number]]/3,0)</f>
        <v>Q3</v>
      </c>
      <c r="H3700" s="1" t="s">
        <v>3596</v>
      </c>
      <c r="I3700" s="1" t="s">
        <v>3093</v>
      </c>
      <c r="J3700" t="s">
        <v>30</v>
      </c>
      <c r="K3700">
        <v>2486.9</v>
      </c>
      <c r="L3700">
        <v>2491.9499999999998</v>
      </c>
      <c r="M3700">
        <v>2460.6</v>
      </c>
      <c r="N3700">
        <v>2484.6999999999998</v>
      </c>
      <c r="O3700">
        <v>2478</v>
      </c>
      <c r="P3700">
        <v>2474.6</v>
      </c>
      <c r="Q3700">
        <v>2473.34</v>
      </c>
      <c r="R3700">
        <v>561876</v>
      </c>
      <c r="S3700">
        <v>1389709255.5999999</v>
      </c>
      <c r="T3700">
        <v>47912</v>
      </c>
      <c r="U3700">
        <v>392341</v>
      </c>
      <c r="V3700">
        <v>69.83</v>
      </c>
      <c r="W3700" s="3">
        <f>StockData[[#This Row],[CLOSE]]-StockData[[#This Row],[PREV. CLOSE]]</f>
        <v>-10.099999999999909</v>
      </c>
      <c r="X3700" s="2">
        <f>IFERROR((StockData[[#This Row],[CLOSE]]-StockData[[#This Row],[PREV. CLOSE]])/StockData[[#This Row],[PREV. CLOSE]],0)</f>
        <v>-4.0648770475308531E-3</v>
      </c>
      <c r="Y3700" t="str">
        <f>IF(StockData[[#This Row],[Daily Return %]]&gt;0,"Gain",IF(StockData[[#This Row],[Daily Return %]]&lt;0,"Loss","No Change"))</f>
        <v>Loss</v>
      </c>
    </row>
    <row r="3701" spans="1:25" x14ac:dyDescent="0.3">
      <c r="A3701" s="1">
        <v>45520</v>
      </c>
      <c r="B3701" s="1" t="s">
        <v>3752</v>
      </c>
      <c r="C3701" s="1" t="s">
        <v>186</v>
      </c>
      <c r="D3701">
        <f>MONTH(StockData[[#This Row],[DATE]])</f>
        <v>8</v>
      </c>
      <c r="E3701">
        <v>2024</v>
      </c>
      <c r="F3701" t="s">
        <v>163</v>
      </c>
      <c r="G3701" t="str">
        <f>"Q"&amp;ROUNDUP(StockData[[#This Row],[Month Number]]/3,0)</f>
        <v>Q3</v>
      </c>
      <c r="H3701" s="1" t="s">
        <v>3596</v>
      </c>
      <c r="I3701" s="1" t="s">
        <v>3093</v>
      </c>
      <c r="J3701" t="s">
        <v>30</v>
      </c>
      <c r="K3701">
        <v>2490</v>
      </c>
      <c r="L3701">
        <v>2533.4499999999998</v>
      </c>
      <c r="M3701">
        <v>2471.35</v>
      </c>
      <c r="N3701">
        <v>2474.6</v>
      </c>
      <c r="O3701">
        <v>2524</v>
      </c>
      <c r="P3701">
        <v>2525.4499999999998</v>
      </c>
      <c r="Q3701">
        <v>2506.79</v>
      </c>
      <c r="R3701">
        <v>859834</v>
      </c>
      <c r="S3701">
        <v>2155422309.3000002</v>
      </c>
      <c r="T3701">
        <v>50999</v>
      </c>
      <c r="U3701">
        <v>581072</v>
      </c>
      <c r="V3701">
        <v>67.58</v>
      </c>
      <c r="W3701" s="3">
        <f>StockData[[#This Row],[CLOSE]]-StockData[[#This Row],[PREV. CLOSE]]</f>
        <v>50.849999999999909</v>
      </c>
      <c r="X3701" s="2">
        <f>IFERROR((StockData[[#This Row],[CLOSE]]-StockData[[#This Row],[PREV. CLOSE]])/StockData[[#This Row],[PREV. CLOSE]],0)</f>
        <v>2.0548775559686379E-2</v>
      </c>
      <c r="Y3701" t="str">
        <f>IF(StockData[[#This Row],[Daily Return %]]&gt;0,"Gain",IF(StockData[[#This Row],[Daily Return %]]&lt;0,"Loss","No Change"))</f>
        <v>Gain</v>
      </c>
    </row>
    <row r="3702" spans="1:25" x14ac:dyDescent="0.3">
      <c r="A3702" s="1">
        <v>45523</v>
      </c>
      <c r="B3702" s="1" t="s">
        <v>3753</v>
      </c>
      <c r="C3702" s="1" t="s">
        <v>186</v>
      </c>
      <c r="D3702">
        <f>MONTH(StockData[[#This Row],[DATE]])</f>
        <v>8</v>
      </c>
      <c r="E3702">
        <v>2024</v>
      </c>
      <c r="F3702" t="s">
        <v>163</v>
      </c>
      <c r="G3702" t="str">
        <f>"Q"&amp;ROUNDUP(StockData[[#This Row],[Month Number]]/3,0)</f>
        <v>Q3</v>
      </c>
      <c r="H3702" s="1" t="s">
        <v>3596</v>
      </c>
      <c r="I3702" s="1" t="s">
        <v>3093</v>
      </c>
      <c r="J3702" t="s">
        <v>30</v>
      </c>
      <c r="K3702">
        <v>2530</v>
      </c>
      <c r="L3702">
        <v>2546</v>
      </c>
      <c r="M3702">
        <v>2500.5500000000002</v>
      </c>
      <c r="N3702">
        <v>2525.4499999999998</v>
      </c>
      <c r="O3702">
        <v>2505.0500000000002</v>
      </c>
      <c r="P3702">
        <v>2503.15</v>
      </c>
      <c r="Q3702">
        <v>2513.5100000000002</v>
      </c>
      <c r="R3702">
        <v>477701</v>
      </c>
      <c r="S3702">
        <v>1200707670.6500001</v>
      </c>
      <c r="T3702">
        <v>40874</v>
      </c>
      <c r="U3702">
        <v>316126</v>
      </c>
      <c r="V3702">
        <v>66.180000000000007</v>
      </c>
      <c r="W3702" s="3">
        <f>StockData[[#This Row],[CLOSE]]-StockData[[#This Row],[PREV. CLOSE]]</f>
        <v>-22.299999999999727</v>
      </c>
      <c r="X3702" s="2">
        <f>IFERROR((StockData[[#This Row],[CLOSE]]-StockData[[#This Row],[PREV. CLOSE]])/StockData[[#This Row],[PREV. CLOSE]],0)</f>
        <v>-8.8301094854381316E-3</v>
      </c>
      <c r="Y3702" t="str">
        <f>IF(StockData[[#This Row],[Daily Return %]]&gt;0,"Gain",IF(StockData[[#This Row],[Daily Return %]]&lt;0,"Loss","No Change"))</f>
        <v>Loss</v>
      </c>
    </row>
    <row r="3703" spans="1:25" x14ac:dyDescent="0.3">
      <c r="A3703" s="1">
        <v>45524</v>
      </c>
      <c r="B3703" s="1" t="s">
        <v>3754</v>
      </c>
      <c r="C3703" s="1" t="s">
        <v>186</v>
      </c>
      <c r="D3703">
        <f>MONTH(StockData[[#This Row],[DATE]])</f>
        <v>8</v>
      </c>
      <c r="E3703">
        <v>2024</v>
      </c>
      <c r="F3703" t="s">
        <v>163</v>
      </c>
      <c r="G3703" t="str">
        <f>"Q"&amp;ROUNDUP(StockData[[#This Row],[Month Number]]/3,0)</f>
        <v>Q3</v>
      </c>
      <c r="H3703" s="1" t="s">
        <v>3596</v>
      </c>
      <c r="I3703" s="1" t="s">
        <v>3093</v>
      </c>
      <c r="J3703" t="s">
        <v>30</v>
      </c>
      <c r="K3703">
        <v>2510.6</v>
      </c>
      <c r="L3703">
        <v>2526</v>
      </c>
      <c r="M3703">
        <v>2499.0500000000002</v>
      </c>
      <c r="N3703">
        <v>2503.15</v>
      </c>
      <c r="O3703">
        <v>2525</v>
      </c>
      <c r="P3703">
        <v>2518.5</v>
      </c>
      <c r="Q3703">
        <v>2511.85</v>
      </c>
      <c r="R3703">
        <v>484732</v>
      </c>
      <c r="S3703">
        <v>1217572880.9000001</v>
      </c>
      <c r="T3703">
        <v>35002</v>
      </c>
      <c r="U3703">
        <v>352296</v>
      </c>
      <c r="V3703">
        <v>72.680000000000007</v>
      </c>
      <c r="W3703" s="3">
        <f>StockData[[#This Row],[CLOSE]]-StockData[[#This Row],[PREV. CLOSE]]</f>
        <v>15.349999999999909</v>
      </c>
      <c r="X3703" s="2">
        <f>IFERROR((StockData[[#This Row],[CLOSE]]-StockData[[#This Row],[PREV. CLOSE]])/StockData[[#This Row],[PREV. CLOSE]],0)</f>
        <v>6.1322733355971114E-3</v>
      </c>
      <c r="Y3703" t="str">
        <f>IF(StockData[[#This Row],[Daily Return %]]&gt;0,"Gain",IF(StockData[[#This Row],[Daily Return %]]&lt;0,"Loss","No Change"))</f>
        <v>Gain</v>
      </c>
    </row>
    <row r="3704" spans="1:25" x14ac:dyDescent="0.3">
      <c r="A3704" s="1">
        <v>45525</v>
      </c>
      <c r="B3704" s="1" t="s">
        <v>3755</v>
      </c>
      <c r="C3704" s="1" t="s">
        <v>186</v>
      </c>
      <c r="D3704">
        <f>MONTH(StockData[[#This Row],[DATE]])</f>
        <v>8</v>
      </c>
      <c r="E3704">
        <v>2024</v>
      </c>
      <c r="F3704" t="s">
        <v>163</v>
      </c>
      <c r="G3704" t="str">
        <f>"Q"&amp;ROUNDUP(StockData[[#This Row],[Month Number]]/3,0)</f>
        <v>Q3</v>
      </c>
      <c r="H3704" s="1" t="s">
        <v>3596</v>
      </c>
      <c r="I3704" s="1" t="s">
        <v>3093</v>
      </c>
      <c r="J3704" t="s">
        <v>30</v>
      </c>
      <c r="K3704">
        <v>2529.9</v>
      </c>
      <c r="L3704">
        <v>2555</v>
      </c>
      <c r="M3704">
        <v>2521.65</v>
      </c>
      <c r="N3704">
        <v>2518.5</v>
      </c>
      <c r="O3704">
        <v>2550</v>
      </c>
      <c r="P3704">
        <v>2551.75</v>
      </c>
      <c r="Q3704">
        <v>2541.6999999999998</v>
      </c>
      <c r="R3704">
        <v>624773</v>
      </c>
      <c r="S3704">
        <v>1587987270.4000001</v>
      </c>
      <c r="T3704">
        <v>37376</v>
      </c>
      <c r="U3704">
        <v>369461</v>
      </c>
      <c r="V3704">
        <v>59.14</v>
      </c>
      <c r="W3704" s="3">
        <f>StockData[[#This Row],[CLOSE]]-StockData[[#This Row],[PREV. CLOSE]]</f>
        <v>33.25</v>
      </c>
      <c r="X3704" s="2">
        <f>IFERROR((StockData[[#This Row],[CLOSE]]-StockData[[#This Row],[PREV. CLOSE]])/StockData[[#This Row],[PREV. CLOSE]],0)</f>
        <v>1.3202302958109986E-2</v>
      </c>
      <c r="Y3704" t="str">
        <f>IF(StockData[[#This Row],[Daily Return %]]&gt;0,"Gain",IF(StockData[[#This Row],[Daily Return %]]&lt;0,"Loss","No Change"))</f>
        <v>Gain</v>
      </c>
    </row>
    <row r="3705" spans="1:25" x14ac:dyDescent="0.3">
      <c r="A3705" s="1">
        <v>45526</v>
      </c>
      <c r="B3705" s="1" t="s">
        <v>3756</v>
      </c>
      <c r="C3705" s="1" t="s">
        <v>186</v>
      </c>
      <c r="D3705">
        <f>MONTH(StockData[[#This Row],[DATE]])</f>
        <v>8</v>
      </c>
      <c r="E3705">
        <v>2024</v>
      </c>
      <c r="F3705" t="s">
        <v>163</v>
      </c>
      <c r="G3705" t="str">
        <f>"Q"&amp;ROUNDUP(StockData[[#This Row],[Month Number]]/3,0)</f>
        <v>Q3</v>
      </c>
      <c r="H3705" s="1" t="s">
        <v>3596</v>
      </c>
      <c r="I3705" s="1" t="s">
        <v>3093</v>
      </c>
      <c r="J3705" t="s">
        <v>30</v>
      </c>
      <c r="K3705">
        <v>2565</v>
      </c>
      <c r="L3705">
        <v>2565.0500000000002</v>
      </c>
      <c r="M3705">
        <v>2545</v>
      </c>
      <c r="N3705">
        <v>2551.75</v>
      </c>
      <c r="O3705">
        <v>2549</v>
      </c>
      <c r="P3705">
        <v>2551</v>
      </c>
      <c r="Q3705">
        <v>2554.9</v>
      </c>
      <c r="R3705">
        <v>634905</v>
      </c>
      <c r="S3705">
        <v>1622116261.5999999</v>
      </c>
      <c r="T3705">
        <v>46945</v>
      </c>
      <c r="U3705">
        <v>364918</v>
      </c>
      <c r="V3705">
        <v>57.48</v>
      </c>
      <c r="W3705" s="3">
        <f>StockData[[#This Row],[CLOSE]]-StockData[[#This Row],[PREV. CLOSE]]</f>
        <v>-0.75</v>
      </c>
      <c r="X3705" s="2">
        <f>IFERROR((StockData[[#This Row],[CLOSE]]-StockData[[#This Row],[PREV. CLOSE]])/StockData[[#This Row],[PREV. CLOSE]],0)</f>
        <v>-2.9391594004114823E-4</v>
      </c>
      <c r="Y3705" t="str">
        <f>IF(StockData[[#This Row],[Daily Return %]]&gt;0,"Gain",IF(StockData[[#This Row],[Daily Return %]]&lt;0,"Loss","No Change"))</f>
        <v>Loss</v>
      </c>
    </row>
    <row r="3706" spans="1:25" x14ac:dyDescent="0.3">
      <c r="A3706" s="1">
        <v>45527</v>
      </c>
      <c r="B3706" s="1" t="s">
        <v>3757</v>
      </c>
      <c r="C3706" s="1" t="s">
        <v>186</v>
      </c>
      <c r="D3706">
        <f>MONTH(StockData[[#This Row],[DATE]])</f>
        <v>8</v>
      </c>
      <c r="E3706">
        <v>2024</v>
      </c>
      <c r="F3706" t="s">
        <v>163</v>
      </c>
      <c r="G3706" t="str">
        <f>"Q"&amp;ROUNDUP(StockData[[#This Row],[Month Number]]/3,0)</f>
        <v>Q3</v>
      </c>
      <c r="H3706" s="1" t="s">
        <v>3596</v>
      </c>
      <c r="I3706" s="1" t="s">
        <v>3093</v>
      </c>
      <c r="J3706" t="s">
        <v>30</v>
      </c>
      <c r="K3706">
        <v>2550.9499999999998</v>
      </c>
      <c r="L3706">
        <v>2551.35</v>
      </c>
      <c r="M3706">
        <v>2520</v>
      </c>
      <c r="N3706">
        <v>2551</v>
      </c>
      <c r="O3706">
        <v>2539</v>
      </c>
      <c r="P3706">
        <v>2529.1999999999998</v>
      </c>
      <c r="Q3706">
        <v>2535.0700000000002</v>
      </c>
      <c r="R3706">
        <v>511537</v>
      </c>
      <c r="S3706">
        <v>1296782495.4000001</v>
      </c>
      <c r="T3706">
        <v>47024</v>
      </c>
      <c r="U3706">
        <v>341153</v>
      </c>
      <c r="V3706">
        <v>66.69</v>
      </c>
      <c r="W3706" s="3">
        <f>StockData[[#This Row],[CLOSE]]-StockData[[#This Row],[PREV. CLOSE]]</f>
        <v>-21.800000000000182</v>
      </c>
      <c r="X3706" s="2">
        <f>IFERROR((StockData[[#This Row],[CLOSE]]-StockData[[#This Row],[PREV. CLOSE]])/StockData[[#This Row],[PREV. CLOSE]],0)</f>
        <v>-8.5456683653469933E-3</v>
      </c>
      <c r="Y3706" t="str">
        <f>IF(StockData[[#This Row],[Daily Return %]]&gt;0,"Gain",IF(StockData[[#This Row],[Daily Return %]]&lt;0,"Loss","No Change"))</f>
        <v>Loss</v>
      </c>
    </row>
    <row r="3707" spans="1:25" x14ac:dyDescent="0.3">
      <c r="A3707" s="1">
        <v>45530</v>
      </c>
      <c r="B3707" s="1" t="s">
        <v>3758</v>
      </c>
      <c r="C3707" s="1" t="s">
        <v>186</v>
      </c>
      <c r="D3707">
        <f>MONTH(StockData[[#This Row],[DATE]])</f>
        <v>8</v>
      </c>
      <c r="E3707">
        <v>2024</v>
      </c>
      <c r="F3707" t="s">
        <v>163</v>
      </c>
      <c r="G3707" t="str">
        <f>"Q"&amp;ROUNDUP(StockData[[#This Row],[Month Number]]/3,0)</f>
        <v>Q3</v>
      </c>
      <c r="H3707" s="1" t="s">
        <v>3596</v>
      </c>
      <c r="I3707" s="1" t="s">
        <v>3093</v>
      </c>
      <c r="J3707" t="s">
        <v>30</v>
      </c>
      <c r="K3707">
        <v>2529.1999999999998</v>
      </c>
      <c r="L3707">
        <v>2545</v>
      </c>
      <c r="M3707">
        <v>2507.9499999999998</v>
      </c>
      <c r="N3707">
        <v>2529.1999999999998</v>
      </c>
      <c r="O3707">
        <v>2529.9</v>
      </c>
      <c r="P3707">
        <v>2519.5500000000002</v>
      </c>
      <c r="Q3707">
        <v>2524.39</v>
      </c>
      <c r="R3707">
        <v>633399</v>
      </c>
      <c r="S3707">
        <v>1598948499.45</v>
      </c>
      <c r="T3707">
        <v>33683</v>
      </c>
      <c r="U3707">
        <v>427933</v>
      </c>
      <c r="V3707">
        <v>67.56</v>
      </c>
      <c r="W3707" s="3">
        <f>StockData[[#This Row],[CLOSE]]-StockData[[#This Row],[PREV. CLOSE]]</f>
        <v>-9.6499999999996362</v>
      </c>
      <c r="X3707" s="2">
        <f>IFERROR((StockData[[#This Row],[CLOSE]]-StockData[[#This Row],[PREV. CLOSE]])/StockData[[#This Row],[PREV. CLOSE]],0)</f>
        <v>-3.8154357108965828E-3</v>
      </c>
      <c r="Y3707" t="str">
        <f>IF(StockData[[#This Row],[Daily Return %]]&gt;0,"Gain",IF(StockData[[#This Row],[Daily Return %]]&lt;0,"Loss","No Change"))</f>
        <v>Loss</v>
      </c>
    </row>
    <row r="3708" spans="1:25" x14ac:dyDescent="0.3">
      <c r="A3708" s="1">
        <v>45531</v>
      </c>
      <c r="B3708" s="1" t="s">
        <v>3759</v>
      </c>
      <c r="C3708" s="1" t="s">
        <v>186</v>
      </c>
      <c r="D3708">
        <f>MONTH(StockData[[#This Row],[DATE]])</f>
        <v>8</v>
      </c>
      <c r="E3708">
        <v>2024</v>
      </c>
      <c r="F3708" t="s">
        <v>163</v>
      </c>
      <c r="G3708" t="str">
        <f>"Q"&amp;ROUNDUP(StockData[[#This Row],[Month Number]]/3,0)</f>
        <v>Q3</v>
      </c>
      <c r="H3708" s="1" t="s">
        <v>3596</v>
      </c>
      <c r="I3708" s="1" t="s">
        <v>3093</v>
      </c>
      <c r="J3708" t="s">
        <v>30</v>
      </c>
      <c r="K3708">
        <v>2528.65</v>
      </c>
      <c r="L3708">
        <v>2532.8000000000002</v>
      </c>
      <c r="M3708">
        <v>2511.5</v>
      </c>
      <c r="N3708">
        <v>2519.5500000000002</v>
      </c>
      <c r="O3708">
        <v>2522.9499999999998</v>
      </c>
      <c r="P3708">
        <v>2521.4499999999998</v>
      </c>
      <c r="Q3708">
        <v>2523.4699999999998</v>
      </c>
      <c r="R3708">
        <v>391065</v>
      </c>
      <c r="S3708">
        <v>986842470.70000005</v>
      </c>
      <c r="T3708">
        <v>31967</v>
      </c>
      <c r="U3708">
        <v>258983</v>
      </c>
      <c r="V3708">
        <v>66.23</v>
      </c>
      <c r="W3708" s="3">
        <f>StockData[[#This Row],[CLOSE]]-StockData[[#This Row],[PREV. CLOSE]]</f>
        <v>1.8999999999996362</v>
      </c>
      <c r="X3708" s="2">
        <f>IFERROR((StockData[[#This Row],[CLOSE]]-StockData[[#This Row],[PREV. CLOSE]])/StockData[[#This Row],[PREV. CLOSE]],0)</f>
        <v>7.5410291520296721E-4</v>
      </c>
      <c r="Y3708" t="str">
        <f>IF(StockData[[#This Row],[Daily Return %]]&gt;0,"Gain",IF(StockData[[#This Row],[Daily Return %]]&lt;0,"Loss","No Change"))</f>
        <v>Gain</v>
      </c>
    </row>
    <row r="3709" spans="1:25" x14ac:dyDescent="0.3">
      <c r="A3709" s="1">
        <v>45532</v>
      </c>
      <c r="B3709" s="1" t="s">
        <v>3760</v>
      </c>
      <c r="C3709" s="1" t="s">
        <v>186</v>
      </c>
      <c r="D3709">
        <f>MONTH(StockData[[#This Row],[DATE]])</f>
        <v>8</v>
      </c>
      <c r="E3709">
        <v>2024</v>
      </c>
      <c r="F3709" t="s">
        <v>163</v>
      </c>
      <c r="G3709" t="str">
        <f>"Q"&amp;ROUNDUP(StockData[[#This Row],[Month Number]]/3,0)</f>
        <v>Q3</v>
      </c>
      <c r="H3709" s="1" t="s">
        <v>3596</v>
      </c>
      <c r="I3709" s="1" t="s">
        <v>3093</v>
      </c>
      <c r="J3709" t="s">
        <v>30</v>
      </c>
      <c r="K3709">
        <v>2519</v>
      </c>
      <c r="L3709">
        <v>2519</v>
      </c>
      <c r="M3709">
        <v>2490</v>
      </c>
      <c r="N3709">
        <v>2521.4499999999998</v>
      </c>
      <c r="O3709">
        <v>2494.65</v>
      </c>
      <c r="P3709">
        <v>2492.5</v>
      </c>
      <c r="Q3709">
        <v>2499.15</v>
      </c>
      <c r="R3709">
        <v>565161</v>
      </c>
      <c r="S3709">
        <v>1412420642.5</v>
      </c>
      <c r="T3709">
        <v>54313</v>
      </c>
      <c r="U3709">
        <v>361069</v>
      </c>
      <c r="V3709">
        <v>63.89</v>
      </c>
      <c r="W3709" s="3">
        <f>StockData[[#This Row],[CLOSE]]-StockData[[#This Row],[PREV. CLOSE]]</f>
        <v>-28.949999999999818</v>
      </c>
      <c r="X3709" s="2">
        <f>IFERROR((StockData[[#This Row],[CLOSE]]-StockData[[#This Row],[PREV. CLOSE]])/StockData[[#This Row],[PREV. CLOSE]],0)</f>
        <v>-1.148148882587393E-2</v>
      </c>
      <c r="Y3709" t="str">
        <f>IF(StockData[[#This Row],[Daily Return %]]&gt;0,"Gain",IF(StockData[[#This Row],[Daily Return %]]&lt;0,"Loss","No Change"))</f>
        <v>Loss</v>
      </c>
    </row>
    <row r="3710" spans="1:25" x14ac:dyDescent="0.3">
      <c r="A3710" s="1">
        <v>45533</v>
      </c>
      <c r="B3710" s="1" t="s">
        <v>3761</v>
      </c>
      <c r="C3710" s="1" t="s">
        <v>186</v>
      </c>
      <c r="D3710">
        <f>MONTH(StockData[[#This Row],[DATE]])</f>
        <v>8</v>
      </c>
      <c r="E3710">
        <v>2024</v>
      </c>
      <c r="F3710" t="s">
        <v>163</v>
      </c>
      <c r="G3710" t="str">
        <f>"Q"&amp;ROUNDUP(StockData[[#This Row],[Month Number]]/3,0)</f>
        <v>Q3</v>
      </c>
      <c r="H3710" s="1" t="s">
        <v>3596</v>
      </c>
      <c r="I3710" s="1" t="s">
        <v>3093</v>
      </c>
      <c r="J3710" t="s">
        <v>30</v>
      </c>
      <c r="K3710">
        <v>2498.9</v>
      </c>
      <c r="L3710">
        <v>2519.4499999999998</v>
      </c>
      <c r="M3710">
        <v>2490.65</v>
      </c>
      <c r="N3710">
        <v>2492.5</v>
      </c>
      <c r="O3710">
        <v>2505</v>
      </c>
      <c r="P3710">
        <v>2504.5500000000002</v>
      </c>
      <c r="Q3710">
        <v>2504.77</v>
      </c>
      <c r="R3710">
        <v>899794</v>
      </c>
      <c r="S3710">
        <v>2253779436.9000001</v>
      </c>
      <c r="T3710">
        <v>81622</v>
      </c>
      <c r="U3710">
        <v>549879</v>
      </c>
      <c r="V3710">
        <v>61.11</v>
      </c>
      <c r="W3710" s="3">
        <f>StockData[[#This Row],[CLOSE]]-StockData[[#This Row],[PREV. CLOSE]]</f>
        <v>12.050000000000182</v>
      </c>
      <c r="X3710" s="2">
        <f>IFERROR((StockData[[#This Row],[CLOSE]]-StockData[[#This Row],[PREV. CLOSE]])/StockData[[#This Row],[PREV. CLOSE]],0)</f>
        <v>4.8345035105316677E-3</v>
      </c>
      <c r="Y3710" t="str">
        <f>IF(StockData[[#This Row],[Daily Return %]]&gt;0,"Gain",IF(StockData[[#This Row],[Daily Return %]]&lt;0,"Loss","No Change"))</f>
        <v>Gain</v>
      </c>
    </row>
    <row r="3711" spans="1:25" x14ac:dyDescent="0.3">
      <c r="A3711" s="1">
        <v>45534</v>
      </c>
      <c r="B3711" s="1" t="s">
        <v>3762</v>
      </c>
      <c r="C3711" s="1" t="s">
        <v>186</v>
      </c>
      <c r="D3711">
        <f>MONTH(StockData[[#This Row],[DATE]])</f>
        <v>8</v>
      </c>
      <c r="E3711">
        <v>2024</v>
      </c>
      <c r="F3711" t="s">
        <v>163</v>
      </c>
      <c r="G3711" t="str">
        <f>"Q"&amp;ROUNDUP(StockData[[#This Row],[Month Number]]/3,0)</f>
        <v>Q3</v>
      </c>
      <c r="H3711" s="1" t="s">
        <v>3596</v>
      </c>
      <c r="I3711" s="1" t="s">
        <v>3093</v>
      </c>
      <c r="J3711" t="s">
        <v>30</v>
      </c>
      <c r="K3711">
        <v>2504.5500000000002</v>
      </c>
      <c r="L3711">
        <v>2517.3000000000002</v>
      </c>
      <c r="M3711">
        <v>2491.8000000000002</v>
      </c>
      <c r="N3711">
        <v>2504.5500000000002</v>
      </c>
      <c r="O3711">
        <v>2506</v>
      </c>
      <c r="P3711">
        <v>2500.75</v>
      </c>
      <c r="Q3711">
        <v>2502.19</v>
      </c>
      <c r="R3711">
        <v>1904487</v>
      </c>
      <c r="S3711">
        <v>4765395670</v>
      </c>
      <c r="T3711">
        <v>84935</v>
      </c>
      <c r="U3711">
        <v>1403145</v>
      </c>
      <c r="V3711">
        <v>73.680000000000007</v>
      </c>
      <c r="W3711" s="3">
        <f>StockData[[#This Row],[CLOSE]]-StockData[[#This Row],[PREV. CLOSE]]</f>
        <v>-3.8000000000001819</v>
      </c>
      <c r="X3711" s="2">
        <f>IFERROR((StockData[[#This Row],[CLOSE]]-StockData[[#This Row],[PREV. CLOSE]])/StockData[[#This Row],[PREV. CLOSE]],0)</f>
        <v>-1.5172386257012963E-3</v>
      </c>
      <c r="Y3711" t="str">
        <f>IF(StockData[[#This Row],[Daily Return %]]&gt;0,"Gain",IF(StockData[[#This Row],[Daily Return %]]&lt;0,"Loss","No Change"))</f>
        <v>Loss</v>
      </c>
    </row>
    <row r="3712" spans="1:25" x14ac:dyDescent="0.3">
      <c r="A3712" s="1">
        <v>45537</v>
      </c>
      <c r="B3712" s="1" t="s">
        <v>3763</v>
      </c>
      <c r="C3712" s="1" t="s">
        <v>208</v>
      </c>
      <c r="D3712">
        <f>MONTH(StockData[[#This Row],[DATE]])</f>
        <v>9</v>
      </c>
      <c r="E3712">
        <v>2024</v>
      </c>
      <c r="F3712" t="s">
        <v>163</v>
      </c>
      <c r="G3712" t="str">
        <f>"Q"&amp;ROUNDUP(StockData[[#This Row],[Month Number]]/3,0)</f>
        <v>Q3</v>
      </c>
      <c r="H3712" s="1" t="s">
        <v>3596</v>
      </c>
      <c r="I3712" s="1" t="s">
        <v>3093</v>
      </c>
      <c r="J3712" t="s">
        <v>30</v>
      </c>
      <c r="K3712">
        <v>2500</v>
      </c>
      <c r="L3712">
        <v>2516</v>
      </c>
      <c r="M3712">
        <v>2497.0500000000002</v>
      </c>
      <c r="N3712">
        <v>2500.75</v>
      </c>
      <c r="O3712">
        <v>2510</v>
      </c>
      <c r="P3712">
        <v>2509.9</v>
      </c>
      <c r="Q3712">
        <v>2508.04</v>
      </c>
      <c r="R3712">
        <v>875591</v>
      </c>
      <c r="S3712">
        <v>2196013471.6999998</v>
      </c>
      <c r="T3712">
        <v>84224</v>
      </c>
      <c r="U3712">
        <v>629972</v>
      </c>
      <c r="V3712">
        <v>71.95</v>
      </c>
      <c r="W3712" s="3">
        <f>StockData[[#This Row],[CLOSE]]-StockData[[#This Row],[PREV. CLOSE]]</f>
        <v>9.1500000000000909</v>
      </c>
      <c r="X3712" s="2">
        <f>IFERROR((StockData[[#This Row],[CLOSE]]-StockData[[#This Row],[PREV. CLOSE]])/StockData[[#This Row],[PREV. CLOSE]],0)</f>
        <v>3.6589023293012459E-3</v>
      </c>
      <c r="Y3712" t="str">
        <f>IF(StockData[[#This Row],[Daily Return %]]&gt;0,"Gain",IF(StockData[[#This Row],[Daily Return %]]&lt;0,"Loss","No Change"))</f>
        <v>Gain</v>
      </c>
    </row>
    <row r="3713" spans="1:25" x14ac:dyDescent="0.3">
      <c r="A3713" s="1">
        <v>45538</v>
      </c>
      <c r="B3713" s="1" t="s">
        <v>3764</v>
      </c>
      <c r="C3713" s="1" t="s">
        <v>208</v>
      </c>
      <c r="D3713">
        <f>MONTH(StockData[[#This Row],[DATE]])</f>
        <v>9</v>
      </c>
      <c r="E3713">
        <v>2024</v>
      </c>
      <c r="F3713" t="s">
        <v>163</v>
      </c>
      <c r="G3713" t="str">
        <f>"Q"&amp;ROUNDUP(StockData[[#This Row],[Month Number]]/3,0)</f>
        <v>Q3</v>
      </c>
      <c r="H3713" s="1" t="s">
        <v>3596</v>
      </c>
      <c r="I3713" s="1" t="s">
        <v>3093</v>
      </c>
      <c r="J3713" t="s">
        <v>30</v>
      </c>
      <c r="K3713">
        <v>2502</v>
      </c>
      <c r="L3713">
        <v>2559</v>
      </c>
      <c r="M3713">
        <v>2502</v>
      </c>
      <c r="N3713">
        <v>2509.9</v>
      </c>
      <c r="O3713">
        <v>2530.8000000000002</v>
      </c>
      <c r="P3713">
        <v>2530.75</v>
      </c>
      <c r="Q3713">
        <v>2538.38</v>
      </c>
      <c r="R3713">
        <v>987527</v>
      </c>
      <c r="S3713">
        <v>2506720695.1500001</v>
      </c>
      <c r="T3713">
        <v>66267</v>
      </c>
      <c r="U3713">
        <v>531843</v>
      </c>
      <c r="V3713">
        <v>53.86</v>
      </c>
      <c r="W3713" s="3">
        <f>StockData[[#This Row],[CLOSE]]-StockData[[#This Row],[PREV. CLOSE]]</f>
        <v>20.849999999999909</v>
      </c>
      <c r="X3713" s="2">
        <f>IFERROR((StockData[[#This Row],[CLOSE]]-StockData[[#This Row],[PREV. CLOSE]])/StockData[[#This Row],[PREV. CLOSE]],0)</f>
        <v>8.3071038686799905E-3</v>
      </c>
      <c r="Y3713" t="str">
        <f>IF(StockData[[#This Row],[Daily Return %]]&gt;0,"Gain",IF(StockData[[#This Row],[Daily Return %]]&lt;0,"Loss","No Change"))</f>
        <v>Gain</v>
      </c>
    </row>
    <row r="3714" spans="1:25" x14ac:dyDescent="0.3">
      <c r="A3714" s="1">
        <v>45539</v>
      </c>
      <c r="B3714" s="1" t="s">
        <v>3765</v>
      </c>
      <c r="C3714" s="1" t="s">
        <v>208</v>
      </c>
      <c r="D3714">
        <f>MONTH(StockData[[#This Row],[DATE]])</f>
        <v>9</v>
      </c>
      <c r="E3714">
        <v>2024</v>
      </c>
      <c r="F3714" t="s">
        <v>163</v>
      </c>
      <c r="G3714" t="str">
        <f>"Q"&amp;ROUNDUP(StockData[[#This Row],[Month Number]]/3,0)</f>
        <v>Q3</v>
      </c>
      <c r="H3714" s="1" t="s">
        <v>3596</v>
      </c>
      <c r="I3714" s="1" t="s">
        <v>3093</v>
      </c>
      <c r="J3714" t="s">
        <v>30</v>
      </c>
      <c r="K3714">
        <v>2525.0500000000002</v>
      </c>
      <c r="L3714">
        <v>2541.4499999999998</v>
      </c>
      <c r="M3714">
        <v>2513.6999999999998</v>
      </c>
      <c r="N3714">
        <v>2530.75</v>
      </c>
      <c r="O3714">
        <v>2534.4499999999998</v>
      </c>
      <c r="P3714">
        <v>2534.75</v>
      </c>
      <c r="Q3714">
        <v>2533.0100000000002</v>
      </c>
      <c r="R3714">
        <v>502943</v>
      </c>
      <c r="S3714">
        <v>1273957383.3</v>
      </c>
      <c r="T3714">
        <v>56085</v>
      </c>
      <c r="U3714">
        <v>315262</v>
      </c>
      <c r="V3714">
        <v>62.68</v>
      </c>
      <c r="W3714" s="3">
        <f>StockData[[#This Row],[CLOSE]]-StockData[[#This Row],[PREV. CLOSE]]</f>
        <v>4</v>
      </c>
      <c r="X3714" s="2">
        <f>IFERROR((StockData[[#This Row],[CLOSE]]-StockData[[#This Row],[PREV. CLOSE]])/StockData[[#This Row],[PREV. CLOSE]],0)</f>
        <v>1.5805591227896869E-3</v>
      </c>
      <c r="Y3714" t="str">
        <f>IF(StockData[[#This Row],[Daily Return %]]&gt;0,"Gain",IF(StockData[[#This Row],[Daily Return %]]&lt;0,"Loss","No Change"))</f>
        <v>Gain</v>
      </c>
    </row>
    <row r="3715" spans="1:25" x14ac:dyDescent="0.3">
      <c r="A3715" s="1">
        <v>45540</v>
      </c>
      <c r="B3715" s="1" t="s">
        <v>3766</v>
      </c>
      <c r="C3715" s="1" t="s">
        <v>208</v>
      </c>
      <c r="D3715">
        <f>MONTH(StockData[[#This Row],[DATE]])</f>
        <v>9</v>
      </c>
      <c r="E3715">
        <v>2024</v>
      </c>
      <c r="F3715" t="s">
        <v>163</v>
      </c>
      <c r="G3715" t="str">
        <f>"Q"&amp;ROUNDUP(StockData[[#This Row],[Month Number]]/3,0)</f>
        <v>Q3</v>
      </c>
      <c r="H3715" s="1" t="s">
        <v>3596</v>
      </c>
      <c r="I3715" s="1" t="s">
        <v>3093</v>
      </c>
      <c r="J3715" t="s">
        <v>30</v>
      </c>
      <c r="K3715">
        <v>2534.75</v>
      </c>
      <c r="L3715">
        <v>2535</v>
      </c>
      <c r="M3715">
        <v>2492.15</v>
      </c>
      <c r="N3715">
        <v>2534.75</v>
      </c>
      <c r="O3715">
        <v>2509</v>
      </c>
      <c r="P3715">
        <v>2504.9</v>
      </c>
      <c r="Q3715">
        <v>2505.3000000000002</v>
      </c>
      <c r="R3715">
        <v>1119296</v>
      </c>
      <c r="S3715">
        <v>2804171435.6999998</v>
      </c>
      <c r="T3715">
        <v>85166</v>
      </c>
      <c r="U3715">
        <v>743686</v>
      </c>
      <c r="V3715">
        <v>66.44</v>
      </c>
      <c r="W3715" s="3">
        <f>StockData[[#This Row],[CLOSE]]-StockData[[#This Row],[PREV. CLOSE]]</f>
        <v>-29.849999999999909</v>
      </c>
      <c r="X3715" s="2">
        <f>IFERROR((StockData[[#This Row],[CLOSE]]-StockData[[#This Row],[PREV. CLOSE]])/StockData[[#This Row],[PREV. CLOSE]],0)</f>
        <v>-1.1776309300719956E-2</v>
      </c>
      <c r="Y3715" t="str">
        <f>IF(StockData[[#This Row],[Daily Return %]]&gt;0,"Gain",IF(StockData[[#This Row],[Daily Return %]]&lt;0,"Loss","No Change"))</f>
        <v>Loss</v>
      </c>
    </row>
    <row r="3716" spans="1:25" x14ac:dyDescent="0.3">
      <c r="A3716" s="1">
        <v>45541</v>
      </c>
      <c r="B3716" s="1" t="s">
        <v>3767</v>
      </c>
      <c r="C3716" s="1" t="s">
        <v>208</v>
      </c>
      <c r="D3716">
        <f>MONTH(StockData[[#This Row],[DATE]])</f>
        <v>9</v>
      </c>
      <c r="E3716">
        <v>2024</v>
      </c>
      <c r="F3716" t="s">
        <v>163</v>
      </c>
      <c r="G3716" t="str">
        <f>"Q"&amp;ROUNDUP(StockData[[#This Row],[Month Number]]/3,0)</f>
        <v>Q3</v>
      </c>
      <c r="H3716" s="1" t="s">
        <v>3596</v>
      </c>
      <c r="I3716" s="1" t="s">
        <v>3093</v>
      </c>
      <c r="J3716" t="s">
        <v>30</v>
      </c>
      <c r="K3716">
        <v>2508.6</v>
      </c>
      <c r="L3716">
        <v>2519.25</v>
      </c>
      <c r="M3716">
        <v>2488.0500000000002</v>
      </c>
      <c r="N3716">
        <v>2504.9</v>
      </c>
      <c r="O3716">
        <v>2510</v>
      </c>
      <c r="P3716">
        <v>2503.1999999999998</v>
      </c>
      <c r="Q3716">
        <v>2501.94</v>
      </c>
      <c r="R3716">
        <v>836700</v>
      </c>
      <c r="S3716">
        <v>2093371074</v>
      </c>
      <c r="T3716">
        <v>66440</v>
      </c>
      <c r="U3716">
        <v>570114</v>
      </c>
      <c r="V3716">
        <v>68.14</v>
      </c>
      <c r="W3716" s="3">
        <f>StockData[[#This Row],[CLOSE]]-StockData[[#This Row],[PREV. CLOSE]]</f>
        <v>-1.7000000000002728</v>
      </c>
      <c r="X3716" s="2">
        <f>IFERROR((StockData[[#This Row],[CLOSE]]-StockData[[#This Row],[PREV. CLOSE]])/StockData[[#This Row],[PREV. CLOSE]],0)</f>
        <v>-6.7866980717804014E-4</v>
      </c>
      <c r="Y3716" t="str">
        <f>IF(StockData[[#This Row],[Daily Return %]]&gt;0,"Gain",IF(StockData[[#This Row],[Daily Return %]]&lt;0,"Loss","No Change"))</f>
        <v>Loss</v>
      </c>
    </row>
    <row r="3717" spans="1:25" x14ac:dyDescent="0.3">
      <c r="A3717" s="1">
        <v>45544</v>
      </c>
      <c r="B3717" s="1" t="s">
        <v>3768</v>
      </c>
      <c r="C3717" s="1" t="s">
        <v>208</v>
      </c>
      <c r="D3717">
        <f>MONTH(StockData[[#This Row],[DATE]])</f>
        <v>9</v>
      </c>
      <c r="E3717">
        <v>2024</v>
      </c>
      <c r="F3717" t="s">
        <v>163</v>
      </c>
      <c r="G3717" t="str">
        <f>"Q"&amp;ROUNDUP(StockData[[#This Row],[Month Number]]/3,0)</f>
        <v>Q3</v>
      </c>
      <c r="H3717" s="1" t="s">
        <v>3596</v>
      </c>
      <c r="I3717" s="1" t="s">
        <v>3093</v>
      </c>
      <c r="J3717" t="s">
        <v>30</v>
      </c>
      <c r="K3717">
        <v>2495.15</v>
      </c>
      <c r="L3717">
        <v>2520</v>
      </c>
      <c r="M3717">
        <v>2488.75</v>
      </c>
      <c r="N3717">
        <v>2503.1999999999998</v>
      </c>
      <c r="O3717">
        <v>2517</v>
      </c>
      <c r="P3717">
        <v>2516.75</v>
      </c>
      <c r="Q3717">
        <v>2508.29</v>
      </c>
      <c r="R3717">
        <v>583598</v>
      </c>
      <c r="S3717">
        <v>1463832398.05</v>
      </c>
      <c r="T3717">
        <v>58697</v>
      </c>
      <c r="U3717">
        <v>367056</v>
      </c>
      <c r="V3717">
        <v>62.9</v>
      </c>
      <c r="W3717" s="3">
        <f>StockData[[#This Row],[CLOSE]]-StockData[[#This Row],[PREV. CLOSE]]</f>
        <v>13.550000000000182</v>
      </c>
      <c r="X3717" s="2">
        <f>IFERROR((StockData[[#This Row],[CLOSE]]-StockData[[#This Row],[PREV. CLOSE]])/StockData[[#This Row],[PREV. CLOSE]],0)</f>
        <v>5.4130712687760398E-3</v>
      </c>
      <c r="Y3717" t="str">
        <f>IF(StockData[[#This Row],[Daily Return %]]&gt;0,"Gain",IF(StockData[[#This Row],[Daily Return %]]&lt;0,"Loss","No Change"))</f>
        <v>Gain</v>
      </c>
    </row>
    <row r="3718" spans="1:25" x14ac:dyDescent="0.3">
      <c r="A3718" s="1">
        <v>45545</v>
      </c>
      <c r="B3718" s="1" t="s">
        <v>3769</v>
      </c>
      <c r="C3718" s="1" t="s">
        <v>208</v>
      </c>
      <c r="D3718">
        <f>MONTH(StockData[[#This Row],[DATE]])</f>
        <v>9</v>
      </c>
      <c r="E3718">
        <v>2024</v>
      </c>
      <c r="F3718" t="s">
        <v>163</v>
      </c>
      <c r="G3718" t="str">
        <f>"Q"&amp;ROUNDUP(StockData[[#This Row],[Month Number]]/3,0)</f>
        <v>Q3</v>
      </c>
      <c r="H3718" s="1" t="s">
        <v>3596</v>
      </c>
      <c r="I3718" s="1" t="s">
        <v>3093</v>
      </c>
      <c r="J3718" t="s">
        <v>30</v>
      </c>
      <c r="K3718">
        <v>2529</v>
      </c>
      <c r="L3718">
        <v>2547.9</v>
      </c>
      <c r="M3718">
        <v>2514</v>
      </c>
      <c r="N3718">
        <v>2516.75</v>
      </c>
      <c r="O3718">
        <v>2532.75</v>
      </c>
      <c r="P3718">
        <v>2535.5</v>
      </c>
      <c r="Q3718">
        <v>2537.41</v>
      </c>
      <c r="R3718">
        <v>1522039</v>
      </c>
      <c r="S3718">
        <v>3862039287.6500001</v>
      </c>
      <c r="T3718">
        <v>73263</v>
      </c>
      <c r="U3718">
        <v>1228819</v>
      </c>
      <c r="V3718">
        <v>80.739999999999995</v>
      </c>
      <c r="W3718" s="3">
        <f>StockData[[#This Row],[CLOSE]]-StockData[[#This Row],[PREV. CLOSE]]</f>
        <v>18.75</v>
      </c>
      <c r="X3718" s="2">
        <f>IFERROR((StockData[[#This Row],[CLOSE]]-StockData[[#This Row],[PREV. CLOSE]])/StockData[[#This Row],[PREV. CLOSE]],0)</f>
        <v>7.4500844342902557E-3</v>
      </c>
      <c r="Y3718" t="str">
        <f>IF(StockData[[#This Row],[Daily Return %]]&gt;0,"Gain",IF(StockData[[#This Row],[Daily Return %]]&lt;0,"Loss","No Change"))</f>
        <v>Gain</v>
      </c>
    </row>
    <row r="3719" spans="1:25" x14ac:dyDescent="0.3">
      <c r="A3719" s="1">
        <v>45546</v>
      </c>
      <c r="B3719" s="1" t="s">
        <v>3770</v>
      </c>
      <c r="C3719" s="1" t="s">
        <v>208</v>
      </c>
      <c r="D3719">
        <f>MONTH(StockData[[#This Row],[DATE]])</f>
        <v>9</v>
      </c>
      <c r="E3719">
        <v>2024</v>
      </c>
      <c r="F3719" t="s">
        <v>163</v>
      </c>
      <c r="G3719" t="str">
        <f>"Q"&amp;ROUNDUP(StockData[[#This Row],[Month Number]]/3,0)</f>
        <v>Q3</v>
      </c>
      <c r="H3719" s="1" t="s">
        <v>3596</v>
      </c>
      <c r="I3719" s="1" t="s">
        <v>3093</v>
      </c>
      <c r="J3719" t="s">
        <v>30</v>
      </c>
      <c r="K3719">
        <v>2547</v>
      </c>
      <c r="L3719">
        <v>2561.6</v>
      </c>
      <c r="M3719">
        <v>2519.4499999999998</v>
      </c>
      <c r="N3719">
        <v>2535.5</v>
      </c>
      <c r="O3719">
        <v>2529.9499999999998</v>
      </c>
      <c r="P3719">
        <v>2526.85</v>
      </c>
      <c r="Q3719">
        <v>2536.3200000000002</v>
      </c>
      <c r="R3719">
        <v>979938</v>
      </c>
      <c r="S3719">
        <v>2485432541.6500001</v>
      </c>
      <c r="T3719">
        <v>60243</v>
      </c>
      <c r="U3719">
        <v>609062</v>
      </c>
      <c r="V3719">
        <v>62.15</v>
      </c>
      <c r="W3719" s="3">
        <f>StockData[[#This Row],[CLOSE]]-StockData[[#This Row],[PREV. CLOSE]]</f>
        <v>-8.6500000000000909</v>
      </c>
      <c r="X3719" s="2">
        <f>IFERROR((StockData[[#This Row],[CLOSE]]-StockData[[#This Row],[PREV. CLOSE]])/StockData[[#This Row],[PREV. CLOSE]],0)</f>
        <v>-3.4115559061329483E-3</v>
      </c>
      <c r="Y3719" t="str">
        <f>IF(StockData[[#This Row],[Daily Return %]]&gt;0,"Gain",IF(StockData[[#This Row],[Daily Return %]]&lt;0,"Loss","No Change"))</f>
        <v>Loss</v>
      </c>
    </row>
    <row r="3720" spans="1:25" x14ac:dyDescent="0.3">
      <c r="A3720" s="1">
        <v>45547</v>
      </c>
      <c r="B3720" s="1" t="s">
        <v>3771</v>
      </c>
      <c r="C3720" s="1" t="s">
        <v>208</v>
      </c>
      <c r="D3720">
        <f>MONTH(StockData[[#This Row],[DATE]])</f>
        <v>9</v>
      </c>
      <c r="E3720">
        <v>2024</v>
      </c>
      <c r="F3720" t="s">
        <v>163</v>
      </c>
      <c r="G3720" t="str">
        <f>"Q"&amp;ROUNDUP(StockData[[#This Row],[Month Number]]/3,0)</f>
        <v>Q3</v>
      </c>
      <c r="H3720" s="1" t="s">
        <v>3596</v>
      </c>
      <c r="I3720" s="1" t="s">
        <v>3093</v>
      </c>
      <c r="J3720" t="s">
        <v>30</v>
      </c>
      <c r="K3720">
        <v>2529.9</v>
      </c>
      <c r="L3720">
        <v>2540</v>
      </c>
      <c r="M3720">
        <v>2488</v>
      </c>
      <c r="N3720">
        <v>2526.85</v>
      </c>
      <c r="O3720">
        <v>2524</v>
      </c>
      <c r="P3720">
        <v>2527.85</v>
      </c>
      <c r="Q3720">
        <v>2514.5100000000002</v>
      </c>
      <c r="R3720">
        <v>1554879</v>
      </c>
      <c r="S3720">
        <v>3909761672.6999998</v>
      </c>
      <c r="T3720">
        <v>111659</v>
      </c>
      <c r="U3720">
        <v>943309</v>
      </c>
      <c r="V3720">
        <v>60.67</v>
      </c>
      <c r="W3720" s="3">
        <f>StockData[[#This Row],[CLOSE]]-StockData[[#This Row],[PREV. CLOSE]]</f>
        <v>1</v>
      </c>
      <c r="X3720" s="2">
        <f>IFERROR((StockData[[#This Row],[CLOSE]]-StockData[[#This Row],[PREV. CLOSE]])/StockData[[#This Row],[PREV. CLOSE]],0)</f>
        <v>3.9574964877218673E-4</v>
      </c>
      <c r="Y3720" t="str">
        <f>IF(StockData[[#This Row],[Daily Return %]]&gt;0,"Gain",IF(StockData[[#This Row],[Daily Return %]]&lt;0,"Loss","No Change"))</f>
        <v>Gain</v>
      </c>
    </row>
    <row r="3721" spans="1:25" x14ac:dyDescent="0.3">
      <c r="A3721" s="1">
        <v>45548</v>
      </c>
      <c r="B3721" s="1" t="s">
        <v>3772</v>
      </c>
      <c r="C3721" s="1" t="s">
        <v>208</v>
      </c>
      <c r="D3721">
        <f>MONTH(StockData[[#This Row],[DATE]])</f>
        <v>9</v>
      </c>
      <c r="E3721">
        <v>2024</v>
      </c>
      <c r="F3721" t="s">
        <v>163</v>
      </c>
      <c r="G3721" t="str">
        <f>"Q"&amp;ROUNDUP(StockData[[#This Row],[Month Number]]/3,0)</f>
        <v>Q3</v>
      </c>
      <c r="H3721" s="1" t="s">
        <v>3596</v>
      </c>
      <c r="I3721" s="1" t="s">
        <v>3093</v>
      </c>
      <c r="J3721" t="s">
        <v>30</v>
      </c>
      <c r="K3721">
        <v>2530</v>
      </c>
      <c r="L3721">
        <v>2561</v>
      </c>
      <c r="M3721">
        <v>2528.25</v>
      </c>
      <c r="N3721">
        <v>2527.85</v>
      </c>
      <c r="O3721">
        <v>2534</v>
      </c>
      <c r="P3721">
        <v>2531.4</v>
      </c>
      <c r="Q3721">
        <v>2541.92</v>
      </c>
      <c r="R3721">
        <v>732717</v>
      </c>
      <c r="S3721">
        <v>1862509545.8</v>
      </c>
      <c r="T3721">
        <v>62405</v>
      </c>
      <c r="U3721">
        <v>447196</v>
      </c>
      <c r="V3721">
        <v>61.03</v>
      </c>
      <c r="W3721" s="3">
        <f>StockData[[#This Row],[CLOSE]]-StockData[[#This Row],[PREV. CLOSE]]</f>
        <v>3.5500000000001819</v>
      </c>
      <c r="X3721" s="2">
        <f>IFERROR((StockData[[#This Row],[CLOSE]]-StockData[[#This Row],[PREV. CLOSE]])/StockData[[#This Row],[PREV. CLOSE]],0)</f>
        <v>1.4043554799533921E-3</v>
      </c>
      <c r="Y3721" t="str">
        <f>IF(StockData[[#This Row],[Daily Return %]]&gt;0,"Gain",IF(StockData[[#This Row],[Daily Return %]]&lt;0,"Loss","No Change"))</f>
        <v>Gain</v>
      </c>
    </row>
    <row r="3722" spans="1:25" x14ac:dyDescent="0.3">
      <c r="A3722" s="1">
        <v>45551</v>
      </c>
      <c r="B3722" s="1" t="s">
        <v>3773</v>
      </c>
      <c r="C3722" s="1" t="s">
        <v>208</v>
      </c>
      <c r="D3722">
        <f>MONTH(StockData[[#This Row],[DATE]])</f>
        <v>9</v>
      </c>
      <c r="E3722">
        <v>2024</v>
      </c>
      <c r="F3722" t="s">
        <v>163</v>
      </c>
      <c r="G3722" t="str">
        <f>"Q"&amp;ROUNDUP(StockData[[#This Row],[Month Number]]/3,0)</f>
        <v>Q3</v>
      </c>
      <c r="H3722" s="1" t="s">
        <v>3596</v>
      </c>
      <c r="I3722" s="1" t="s">
        <v>3093</v>
      </c>
      <c r="J3722" t="s">
        <v>30</v>
      </c>
      <c r="K3722">
        <v>2530</v>
      </c>
      <c r="L3722">
        <v>2555.6</v>
      </c>
      <c r="M3722">
        <v>2500</v>
      </c>
      <c r="N3722">
        <v>2531.4</v>
      </c>
      <c r="O3722">
        <v>2551.1</v>
      </c>
      <c r="P3722">
        <v>2549.6</v>
      </c>
      <c r="Q3722">
        <v>2535.69</v>
      </c>
      <c r="R3722">
        <v>394397</v>
      </c>
      <c r="S3722">
        <v>1000067164.15</v>
      </c>
      <c r="T3722">
        <v>35585</v>
      </c>
      <c r="U3722">
        <v>196462</v>
      </c>
      <c r="V3722">
        <v>49.81</v>
      </c>
      <c r="W3722" s="3">
        <f>StockData[[#This Row],[CLOSE]]-StockData[[#This Row],[PREV. CLOSE]]</f>
        <v>18.199999999999818</v>
      </c>
      <c r="X3722" s="2">
        <f>IFERROR((StockData[[#This Row],[CLOSE]]-StockData[[#This Row],[PREV. CLOSE]])/StockData[[#This Row],[PREV. CLOSE]],0)</f>
        <v>7.1896974006477911E-3</v>
      </c>
      <c r="Y3722" t="str">
        <f>IF(StockData[[#This Row],[Daily Return %]]&gt;0,"Gain",IF(StockData[[#This Row],[Daily Return %]]&lt;0,"Loss","No Change"))</f>
        <v>Gain</v>
      </c>
    </row>
    <row r="3723" spans="1:25" x14ac:dyDescent="0.3">
      <c r="A3723" s="1">
        <v>45552</v>
      </c>
      <c r="B3723" s="1" t="s">
        <v>3774</v>
      </c>
      <c r="C3723" s="1" t="s">
        <v>208</v>
      </c>
      <c r="D3723">
        <f>MONTH(StockData[[#This Row],[DATE]])</f>
        <v>9</v>
      </c>
      <c r="E3723">
        <v>2024</v>
      </c>
      <c r="F3723" t="s">
        <v>163</v>
      </c>
      <c r="G3723" t="str">
        <f>"Q"&amp;ROUNDUP(StockData[[#This Row],[Month Number]]/3,0)</f>
        <v>Q3</v>
      </c>
      <c r="H3723" s="1" t="s">
        <v>3596</v>
      </c>
      <c r="I3723" s="1" t="s">
        <v>3093</v>
      </c>
      <c r="J3723" t="s">
        <v>30</v>
      </c>
      <c r="K3723">
        <v>2551.15</v>
      </c>
      <c r="L3723">
        <v>2585.3000000000002</v>
      </c>
      <c r="M3723">
        <v>2538.6999999999998</v>
      </c>
      <c r="N3723">
        <v>2549.6</v>
      </c>
      <c r="O3723">
        <v>2545.9499999999998</v>
      </c>
      <c r="P3723">
        <v>2546.85</v>
      </c>
      <c r="Q3723">
        <v>2560.85</v>
      </c>
      <c r="R3723">
        <v>695187</v>
      </c>
      <c r="S3723">
        <v>1780271384.3499999</v>
      </c>
      <c r="T3723">
        <v>50590</v>
      </c>
      <c r="U3723">
        <v>394647</v>
      </c>
      <c r="V3723">
        <v>56.77</v>
      </c>
      <c r="W3723" s="3">
        <f>StockData[[#This Row],[CLOSE]]-StockData[[#This Row],[PREV. CLOSE]]</f>
        <v>-2.75</v>
      </c>
      <c r="X3723" s="2">
        <f>IFERROR((StockData[[#This Row],[CLOSE]]-StockData[[#This Row],[PREV. CLOSE]])/StockData[[#This Row],[PREV. CLOSE]],0)</f>
        <v>-1.0786005647944776E-3</v>
      </c>
      <c r="Y3723" t="str">
        <f>IF(StockData[[#This Row],[Daily Return %]]&gt;0,"Gain",IF(StockData[[#This Row],[Daily Return %]]&lt;0,"Loss","No Change"))</f>
        <v>Loss</v>
      </c>
    </row>
    <row r="3724" spans="1:25" x14ac:dyDescent="0.3">
      <c r="A3724" s="1">
        <v>45553</v>
      </c>
      <c r="B3724" s="1" t="s">
        <v>3775</v>
      </c>
      <c r="C3724" s="1" t="s">
        <v>208</v>
      </c>
      <c r="D3724">
        <f>MONTH(StockData[[#This Row],[DATE]])</f>
        <v>9</v>
      </c>
      <c r="E3724">
        <v>2024</v>
      </c>
      <c r="F3724" t="s">
        <v>163</v>
      </c>
      <c r="G3724" t="str">
        <f>"Q"&amp;ROUNDUP(StockData[[#This Row],[Month Number]]/3,0)</f>
        <v>Q3</v>
      </c>
      <c r="H3724" s="1" t="s">
        <v>3596</v>
      </c>
      <c r="I3724" s="1" t="s">
        <v>3093</v>
      </c>
      <c r="J3724" t="s">
        <v>30</v>
      </c>
      <c r="K3724">
        <v>2549.9499999999998</v>
      </c>
      <c r="L3724">
        <v>2601.1</v>
      </c>
      <c r="M3724">
        <v>2546</v>
      </c>
      <c r="N3724">
        <v>2546.85</v>
      </c>
      <c r="O3724">
        <v>2590.6999999999998</v>
      </c>
      <c r="P3724">
        <v>2597.15</v>
      </c>
      <c r="Q3724">
        <v>2578.1999999999998</v>
      </c>
      <c r="R3724">
        <v>1177029</v>
      </c>
      <c r="S3724">
        <v>3034614294.8499999</v>
      </c>
      <c r="T3724">
        <v>75211</v>
      </c>
      <c r="U3724">
        <v>869459</v>
      </c>
      <c r="V3724">
        <v>73.87</v>
      </c>
      <c r="W3724" s="3">
        <f>StockData[[#This Row],[CLOSE]]-StockData[[#This Row],[PREV. CLOSE]]</f>
        <v>50.300000000000182</v>
      </c>
      <c r="X3724" s="2">
        <f>IFERROR((StockData[[#This Row],[CLOSE]]-StockData[[#This Row],[PREV. CLOSE]])/StockData[[#This Row],[PREV. CLOSE]],0)</f>
        <v>1.9749887115456419E-2</v>
      </c>
      <c r="Y3724" t="str">
        <f>IF(StockData[[#This Row],[Daily Return %]]&gt;0,"Gain",IF(StockData[[#This Row],[Daily Return %]]&lt;0,"Loss","No Change"))</f>
        <v>Gain</v>
      </c>
    </row>
    <row r="3725" spans="1:25" x14ac:dyDescent="0.3">
      <c r="A3725" s="1">
        <v>45554</v>
      </c>
      <c r="B3725" s="1" t="s">
        <v>3776</v>
      </c>
      <c r="C3725" s="1" t="s">
        <v>208</v>
      </c>
      <c r="D3725">
        <f>MONTH(StockData[[#This Row],[DATE]])</f>
        <v>9</v>
      </c>
      <c r="E3725">
        <v>2024</v>
      </c>
      <c r="F3725" t="s">
        <v>163</v>
      </c>
      <c r="G3725" t="str">
        <f>"Q"&amp;ROUNDUP(StockData[[#This Row],[Month Number]]/3,0)</f>
        <v>Q3</v>
      </c>
      <c r="H3725" s="1" t="s">
        <v>3596</v>
      </c>
      <c r="I3725" s="1" t="s">
        <v>3093</v>
      </c>
      <c r="J3725" t="s">
        <v>30</v>
      </c>
      <c r="K3725">
        <v>2603</v>
      </c>
      <c r="L3725">
        <v>2677</v>
      </c>
      <c r="M3725">
        <v>2597.15</v>
      </c>
      <c r="N3725">
        <v>2597.15</v>
      </c>
      <c r="O3725">
        <v>2643</v>
      </c>
      <c r="P3725">
        <v>2634.2</v>
      </c>
      <c r="Q3725">
        <v>2648.22</v>
      </c>
      <c r="R3725">
        <v>2534289</v>
      </c>
      <c r="S3725">
        <v>6711347380.8500004</v>
      </c>
      <c r="T3725">
        <v>181428</v>
      </c>
      <c r="U3725">
        <v>1300404</v>
      </c>
      <c r="V3725">
        <v>51.31</v>
      </c>
      <c r="W3725" s="3">
        <f>StockData[[#This Row],[CLOSE]]-StockData[[#This Row],[PREV. CLOSE]]</f>
        <v>37.049999999999727</v>
      </c>
      <c r="X3725" s="2">
        <f>IFERROR((StockData[[#This Row],[CLOSE]]-StockData[[#This Row],[PREV. CLOSE]])/StockData[[#This Row],[PREV. CLOSE]],0)</f>
        <v>1.4265637333230552E-2</v>
      </c>
      <c r="Y3725" t="str">
        <f>IF(StockData[[#This Row],[Daily Return %]]&gt;0,"Gain",IF(StockData[[#This Row],[Daily Return %]]&lt;0,"Loss","No Change"))</f>
        <v>Gain</v>
      </c>
    </row>
    <row r="3726" spans="1:25" x14ac:dyDescent="0.3">
      <c r="A3726" s="1">
        <v>45555</v>
      </c>
      <c r="B3726" s="1" t="s">
        <v>3777</v>
      </c>
      <c r="C3726" s="1" t="s">
        <v>208</v>
      </c>
      <c r="D3726">
        <f>MONTH(StockData[[#This Row],[DATE]])</f>
        <v>9</v>
      </c>
      <c r="E3726">
        <v>2024</v>
      </c>
      <c r="F3726" t="s">
        <v>163</v>
      </c>
      <c r="G3726" t="str">
        <f>"Q"&amp;ROUNDUP(StockData[[#This Row],[Month Number]]/3,0)</f>
        <v>Q3</v>
      </c>
      <c r="H3726" s="1" t="s">
        <v>3596</v>
      </c>
      <c r="I3726" s="1" t="s">
        <v>3093</v>
      </c>
      <c r="J3726" t="s">
        <v>30</v>
      </c>
      <c r="K3726">
        <v>2644</v>
      </c>
      <c r="L3726">
        <v>2704.25</v>
      </c>
      <c r="M3726">
        <v>2631.15</v>
      </c>
      <c r="N3726">
        <v>2634.2</v>
      </c>
      <c r="O3726">
        <v>2695</v>
      </c>
      <c r="P3726">
        <v>2699.55</v>
      </c>
      <c r="Q3726">
        <v>2686.99</v>
      </c>
      <c r="R3726">
        <v>2322758</v>
      </c>
      <c r="S3726">
        <v>6241231233.6000004</v>
      </c>
      <c r="T3726">
        <v>159582</v>
      </c>
      <c r="U3726">
        <v>1348628</v>
      </c>
      <c r="V3726">
        <v>58.06</v>
      </c>
      <c r="W3726" s="3">
        <f>StockData[[#This Row],[CLOSE]]-StockData[[#This Row],[PREV. CLOSE]]</f>
        <v>65.350000000000364</v>
      </c>
      <c r="X3726" s="2">
        <f>IFERROR((StockData[[#This Row],[CLOSE]]-StockData[[#This Row],[PREV. CLOSE]])/StockData[[#This Row],[PREV. CLOSE]],0)</f>
        <v>2.4808290942221686E-2</v>
      </c>
      <c r="Y3726" t="str">
        <f>IF(StockData[[#This Row],[Daily Return %]]&gt;0,"Gain",IF(StockData[[#This Row],[Daily Return %]]&lt;0,"Loss","No Change"))</f>
        <v>Gain</v>
      </c>
    </row>
    <row r="3727" spans="1:25" x14ac:dyDescent="0.3">
      <c r="A3727" s="1">
        <v>45558</v>
      </c>
      <c r="B3727" s="1" t="s">
        <v>3778</v>
      </c>
      <c r="C3727" s="1" t="s">
        <v>208</v>
      </c>
      <c r="D3727">
        <f>MONTH(StockData[[#This Row],[DATE]])</f>
        <v>9</v>
      </c>
      <c r="E3727">
        <v>2024</v>
      </c>
      <c r="F3727" t="s">
        <v>163</v>
      </c>
      <c r="G3727" t="str">
        <f>"Q"&amp;ROUNDUP(StockData[[#This Row],[Month Number]]/3,0)</f>
        <v>Q3</v>
      </c>
      <c r="H3727" s="1" t="s">
        <v>3596</v>
      </c>
      <c r="I3727" s="1" t="s">
        <v>3093</v>
      </c>
      <c r="J3727" t="s">
        <v>30</v>
      </c>
      <c r="K3727">
        <v>2705.15</v>
      </c>
      <c r="L3727">
        <v>2729.85</v>
      </c>
      <c r="M3727">
        <v>2690</v>
      </c>
      <c r="N3727">
        <v>2699.55</v>
      </c>
      <c r="O3727">
        <v>2724</v>
      </c>
      <c r="P3727">
        <v>2725.15</v>
      </c>
      <c r="Q3727">
        <v>2719.14</v>
      </c>
      <c r="R3727">
        <v>1072247</v>
      </c>
      <c r="S3727">
        <v>2915590287.5999999</v>
      </c>
      <c r="T3727">
        <v>45789</v>
      </c>
      <c r="U3727">
        <v>666330</v>
      </c>
      <c r="V3727">
        <v>62.14</v>
      </c>
      <c r="W3727" s="3">
        <f>StockData[[#This Row],[CLOSE]]-StockData[[#This Row],[PREV. CLOSE]]</f>
        <v>25.599999999999909</v>
      </c>
      <c r="X3727" s="2">
        <f>IFERROR((StockData[[#This Row],[CLOSE]]-StockData[[#This Row],[PREV. CLOSE]])/StockData[[#This Row],[PREV. CLOSE]],0)</f>
        <v>9.4830619918134153E-3</v>
      </c>
      <c r="Y3727" t="str">
        <f>IF(StockData[[#This Row],[Daily Return %]]&gt;0,"Gain",IF(StockData[[#This Row],[Daily Return %]]&lt;0,"Loss","No Change"))</f>
        <v>Gain</v>
      </c>
    </row>
    <row r="3728" spans="1:25" x14ac:dyDescent="0.3">
      <c r="A3728" s="1">
        <v>45559</v>
      </c>
      <c r="B3728" s="1" t="s">
        <v>3779</v>
      </c>
      <c r="C3728" s="1" t="s">
        <v>208</v>
      </c>
      <c r="D3728">
        <f>MONTH(StockData[[#This Row],[DATE]])</f>
        <v>9</v>
      </c>
      <c r="E3728">
        <v>2024</v>
      </c>
      <c r="F3728" t="s">
        <v>163</v>
      </c>
      <c r="G3728" t="str">
        <f>"Q"&amp;ROUNDUP(StockData[[#This Row],[Month Number]]/3,0)</f>
        <v>Q3</v>
      </c>
      <c r="H3728" s="1" t="s">
        <v>3596</v>
      </c>
      <c r="I3728" s="1" t="s">
        <v>3093</v>
      </c>
      <c r="J3728" t="s">
        <v>30</v>
      </c>
      <c r="K3728">
        <v>2725</v>
      </c>
      <c r="L3728">
        <v>2766.8</v>
      </c>
      <c r="M3728">
        <v>2674</v>
      </c>
      <c r="N3728">
        <v>2725.15</v>
      </c>
      <c r="O3728">
        <v>2700</v>
      </c>
      <c r="P3728">
        <v>2696.4</v>
      </c>
      <c r="Q3728">
        <v>2719.69</v>
      </c>
      <c r="R3728">
        <v>1540033</v>
      </c>
      <c r="S3728">
        <v>4188418540.0999999</v>
      </c>
      <c r="T3728">
        <v>101124</v>
      </c>
      <c r="U3728">
        <v>872936</v>
      </c>
      <c r="V3728">
        <v>56.68</v>
      </c>
      <c r="W3728" s="3">
        <f>StockData[[#This Row],[CLOSE]]-StockData[[#This Row],[PREV. CLOSE]]</f>
        <v>-28.75</v>
      </c>
      <c r="X3728" s="2">
        <f>IFERROR((StockData[[#This Row],[CLOSE]]-StockData[[#This Row],[PREV. CLOSE]])/StockData[[#This Row],[PREV. CLOSE]],0)</f>
        <v>-1.0549877988367613E-2</v>
      </c>
      <c r="Y3728" t="str">
        <f>IF(StockData[[#This Row],[Daily Return %]]&gt;0,"Gain",IF(StockData[[#This Row],[Daily Return %]]&lt;0,"Loss","No Change"))</f>
        <v>Loss</v>
      </c>
    </row>
    <row r="3729" spans="1:25" x14ac:dyDescent="0.3">
      <c r="A3729" s="1">
        <v>45560</v>
      </c>
      <c r="B3729" s="1" t="s">
        <v>3780</v>
      </c>
      <c r="C3729" s="1" t="s">
        <v>208</v>
      </c>
      <c r="D3729">
        <f>MONTH(StockData[[#This Row],[DATE]])</f>
        <v>9</v>
      </c>
      <c r="E3729">
        <v>2024</v>
      </c>
      <c r="F3729" t="s">
        <v>163</v>
      </c>
      <c r="G3729" t="str">
        <f>"Q"&amp;ROUNDUP(StockData[[#This Row],[Month Number]]/3,0)</f>
        <v>Q3</v>
      </c>
      <c r="H3729" s="1" t="s">
        <v>3596</v>
      </c>
      <c r="I3729" s="1" t="s">
        <v>3093</v>
      </c>
      <c r="J3729" t="s">
        <v>30</v>
      </c>
      <c r="K3729">
        <v>2685.25</v>
      </c>
      <c r="L3729">
        <v>2704.6</v>
      </c>
      <c r="M3729">
        <v>2659.05</v>
      </c>
      <c r="N3729">
        <v>2696.4</v>
      </c>
      <c r="O3729">
        <v>2688.95</v>
      </c>
      <c r="P3729">
        <v>2697.35</v>
      </c>
      <c r="Q3729">
        <v>2683.61</v>
      </c>
      <c r="R3729">
        <v>718957</v>
      </c>
      <c r="S3729">
        <v>1929400240.05</v>
      </c>
      <c r="T3729">
        <v>49716</v>
      </c>
      <c r="U3729">
        <v>453239</v>
      </c>
      <c r="V3729">
        <v>63.04</v>
      </c>
      <c r="W3729" s="3">
        <f>StockData[[#This Row],[CLOSE]]-StockData[[#This Row],[PREV. CLOSE]]</f>
        <v>0.9499999999998181</v>
      </c>
      <c r="X3729" s="2">
        <f>IFERROR((StockData[[#This Row],[CLOSE]]-StockData[[#This Row],[PREV. CLOSE]])/StockData[[#This Row],[PREV. CLOSE]],0)</f>
        <v>3.5232161400378955E-4</v>
      </c>
      <c r="Y3729" t="str">
        <f>IF(StockData[[#This Row],[Daily Return %]]&gt;0,"Gain",IF(StockData[[#This Row],[Daily Return %]]&lt;0,"Loss","No Change"))</f>
        <v>Gain</v>
      </c>
    </row>
    <row r="3730" spans="1:25" x14ac:dyDescent="0.3">
      <c r="A3730" s="1">
        <v>45561</v>
      </c>
      <c r="B3730" s="1" t="s">
        <v>3781</v>
      </c>
      <c r="C3730" s="1" t="s">
        <v>208</v>
      </c>
      <c r="D3730">
        <f>MONTH(StockData[[#This Row],[DATE]])</f>
        <v>9</v>
      </c>
      <c r="E3730">
        <v>2024</v>
      </c>
      <c r="F3730" t="s">
        <v>163</v>
      </c>
      <c r="G3730" t="str">
        <f>"Q"&amp;ROUNDUP(StockData[[#This Row],[Month Number]]/3,0)</f>
        <v>Q3</v>
      </c>
      <c r="H3730" s="1" t="s">
        <v>3596</v>
      </c>
      <c r="I3730" s="1" t="s">
        <v>3093</v>
      </c>
      <c r="J3730" t="s">
        <v>30</v>
      </c>
      <c r="K3730">
        <v>2707.95</v>
      </c>
      <c r="L3730">
        <v>2762.45</v>
      </c>
      <c r="M3730">
        <v>2707.95</v>
      </c>
      <c r="N3730">
        <v>2697.35</v>
      </c>
      <c r="O3730">
        <v>2745</v>
      </c>
      <c r="P3730">
        <v>2755.5</v>
      </c>
      <c r="Q3730">
        <v>2740.26</v>
      </c>
      <c r="R3730">
        <v>1158606</v>
      </c>
      <c r="S3730">
        <v>3174885411.3000002</v>
      </c>
      <c r="T3730">
        <v>92331</v>
      </c>
      <c r="U3730">
        <v>609311</v>
      </c>
      <c r="V3730">
        <v>52.59</v>
      </c>
      <c r="W3730" s="3">
        <f>StockData[[#This Row],[CLOSE]]-StockData[[#This Row],[PREV. CLOSE]]</f>
        <v>58.150000000000091</v>
      </c>
      <c r="X3730" s="2">
        <f>IFERROR((StockData[[#This Row],[CLOSE]]-StockData[[#This Row],[PREV. CLOSE]])/StockData[[#This Row],[PREV. CLOSE]],0)</f>
        <v>2.155819600719228E-2</v>
      </c>
      <c r="Y3730" t="str">
        <f>IF(StockData[[#This Row],[Daily Return %]]&gt;0,"Gain",IF(StockData[[#This Row],[Daily Return %]]&lt;0,"Loss","No Change"))</f>
        <v>Gain</v>
      </c>
    </row>
    <row r="3731" spans="1:25" x14ac:dyDescent="0.3">
      <c r="A3731" s="1">
        <v>45562</v>
      </c>
      <c r="B3731" s="1" t="s">
        <v>3782</v>
      </c>
      <c r="C3731" s="1" t="s">
        <v>208</v>
      </c>
      <c r="D3731">
        <f>MONTH(StockData[[#This Row],[DATE]])</f>
        <v>9</v>
      </c>
      <c r="E3731">
        <v>2024</v>
      </c>
      <c r="F3731" t="s">
        <v>163</v>
      </c>
      <c r="G3731" t="str">
        <f>"Q"&amp;ROUNDUP(StockData[[#This Row],[Month Number]]/3,0)</f>
        <v>Q3</v>
      </c>
      <c r="H3731" s="1" t="s">
        <v>3596</v>
      </c>
      <c r="I3731" s="1" t="s">
        <v>3093</v>
      </c>
      <c r="J3731" t="s">
        <v>30</v>
      </c>
      <c r="K3731">
        <v>2750</v>
      </c>
      <c r="L3731">
        <v>2778</v>
      </c>
      <c r="M3731">
        <v>2731</v>
      </c>
      <c r="N3731">
        <v>2755.5</v>
      </c>
      <c r="O3731">
        <v>2740</v>
      </c>
      <c r="P3731">
        <v>2745.7</v>
      </c>
      <c r="Q3731">
        <v>2753.4</v>
      </c>
      <c r="R3731">
        <v>1097167</v>
      </c>
      <c r="S3731">
        <v>3020940592.0500002</v>
      </c>
      <c r="T3731">
        <v>81946</v>
      </c>
      <c r="U3731">
        <v>723434</v>
      </c>
      <c r="V3731">
        <v>65.94</v>
      </c>
      <c r="W3731" s="3">
        <f>StockData[[#This Row],[CLOSE]]-StockData[[#This Row],[PREV. CLOSE]]</f>
        <v>-9.8000000000001819</v>
      </c>
      <c r="X3731" s="2">
        <f>IFERROR((StockData[[#This Row],[CLOSE]]-StockData[[#This Row],[PREV. CLOSE]])/StockData[[#This Row],[PREV. CLOSE]],0)</f>
        <v>-3.556523317002425E-3</v>
      </c>
      <c r="Y3731" t="str">
        <f>IF(StockData[[#This Row],[Daily Return %]]&gt;0,"Gain",IF(StockData[[#This Row],[Daily Return %]]&lt;0,"Loss","No Change"))</f>
        <v>Loss</v>
      </c>
    </row>
    <row r="3732" spans="1:25" x14ac:dyDescent="0.3">
      <c r="A3732" s="1">
        <v>45565</v>
      </c>
      <c r="B3732" s="1" t="s">
        <v>3783</v>
      </c>
      <c r="C3732" s="1" t="s">
        <v>208</v>
      </c>
      <c r="D3732">
        <f>MONTH(StockData[[#This Row],[DATE]])</f>
        <v>9</v>
      </c>
      <c r="E3732">
        <v>2024</v>
      </c>
      <c r="F3732" t="s">
        <v>163</v>
      </c>
      <c r="G3732" t="str">
        <f>"Q"&amp;ROUNDUP(StockData[[#This Row],[Month Number]]/3,0)</f>
        <v>Q3</v>
      </c>
      <c r="H3732" s="1" t="s">
        <v>3596</v>
      </c>
      <c r="I3732" s="1" t="s">
        <v>3093</v>
      </c>
      <c r="J3732" t="s">
        <v>30</v>
      </c>
      <c r="K3732">
        <v>2720</v>
      </c>
      <c r="L3732">
        <v>2740</v>
      </c>
      <c r="M3732">
        <v>2684.8</v>
      </c>
      <c r="N3732">
        <v>2745.7</v>
      </c>
      <c r="O3732">
        <v>2696.65</v>
      </c>
      <c r="P3732">
        <v>2689.95</v>
      </c>
      <c r="Q3732">
        <v>2703.44</v>
      </c>
      <c r="R3732">
        <v>883192</v>
      </c>
      <c r="S3732">
        <v>2387655522.75</v>
      </c>
      <c r="T3732">
        <v>59325</v>
      </c>
      <c r="U3732">
        <v>602993</v>
      </c>
      <c r="V3732">
        <v>68.27</v>
      </c>
      <c r="W3732" s="3">
        <f>StockData[[#This Row],[CLOSE]]-StockData[[#This Row],[PREV. CLOSE]]</f>
        <v>-55.75</v>
      </c>
      <c r="X3732" s="2">
        <f>IFERROR((StockData[[#This Row],[CLOSE]]-StockData[[#This Row],[PREV. CLOSE]])/StockData[[#This Row],[PREV. CLOSE]],0)</f>
        <v>-2.0304476089886003E-2</v>
      </c>
      <c r="Y3732" t="str">
        <f>IF(StockData[[#This Row],[Daily Return %]]&gt;0,"Gain",IF(StockData[[#This Row],[Daily Return %]]&lt;0,"Loss","No Change"))</f>
        <v>Loss</v>
      </c>
    </row>
    <row r="3733" spans="1:25" x14ac:dyDescent="0.3">
      <c r="A3733" s="1">
        <v>45566</v>
      </c>
      <c r="B3733" s="1" t="s">
        <v>3784</v>
      </c>
      <c r="C3733" s="1" t="s">
        <v>230</v>
      </c>
      <c r="D3733">
        <f>MONTH(StockData[[#This Row],[DATE]])</f>
        <v>10</v>
      </c>
      <c r="E3733">
        <v>2024</v>
      </c>
      <c r="F3733" t="s">
        <v>231</v>
      </c>
      <c r="G3733" t="str">
        <f>"Q"&amp;ROUNDUP(StockData[[#This Row],[Month Number]]/3,0)</f>
        <v>Q4</v>
      </c>
      <c r="H3733" s="1" t="s">
        <v>3596</v>
      </c>
      <c r="I3733" s="1" t="s">
        <v>3093</v>
      </c>
      <c r="J3733" t="s">
        <v>30</v>
      </c>
      <c r="K3733">
        <v>2690</v>
      </c>
      <c r="L3733">
        <v>2710</v>
      </c>
      <c r="M3733">
        <v>2672.9</v>
      </c>
      <c r="N3733">
        <v>2689.95</v>
      </c>
      <c r="O3733">
        <v>2707.2</v>
      </c>
      <c r="P3733">
        <v>2707.05</v>
      </c>
      <c r="Q3733">
        <v>2694.24</v>
      </c>
      <c r="R3733">
        <v>552759</v>
      </c>
      <c r="S3733">
        <v>1489264588.95</v>
      </c>
      <c r="T3733">
        <v>69601</v>
      </c>
      <c r="U3733">
        <v>348041</v>
      </c>
      <c r="V3733">
        <v>62.96</v>
      </c>
      <c r="W3733" s="3">
        <f>StockData[[#This Row],[CLOSE]]-StockData[[#This Row],[PREV. CLOSE]]</f>
        <v>17.100000000000364</v>
      </c>
      <c r="X3733" s="2">
        <f>IFERROR((StockData[[#This Row],[CLOSE]]-StockData[[#This Row],[PREV. CLOSE]])/StockData[[#This Row],[PREV. CLOSE]],0)</f>
        <v>6.3569954831875558E-3</v>
      </c>
      <c r="Y3733" t="str">
        <f>IF(StockData[[#This Row],[Daily Return %]]&gt;0,"Gain",IF(StockData[[#This Row],[Daily Return %]]&lt;0,"Loss","No Change"))</f>
        <v>Gain</v>
      </c>
    </row>
    <row r="3734" spans="1:25" x14ac:dyDescent="0.3">
      <c r="A3734" s="1">
        <v>45568</v>
      </c>
      <c r="B3734" s="1" t="s">
        <v>3785</v>
      </c>
      <c r="C3734" s="1" t="s">
        <v>230</v>
      </c>
      <c r="D3734">
        <f>MONTH(StockData[[#This Row],[DATE]])</f>
        <v>10</v>
      </c>
      <c r="E3734">
        <v>2024</v>
      </c>
      <c r="F3734" t="s">
        <v>231</v>
      </c>
      <c r="G3734" t="str">
        <f>"Q"&amp;ROUNDUP(StockData[[#This Row],[Month Number]]/3,0)</f>
        <v>Q4</v>
      </c>
      <c r="H3734" s="1" t="s">
        <v>3596</v>
      </c>
      <c r="I3734" s="1" t="s">
        <v>3093</v>
      </c>
      <c r="J3734" t="s">
        <v>30</v>
      </c>
      <c r="K3734">
        <v>2685</v>
      </c>
      <c r="L3734">
        <v>2695</v>
      </c>
      <c r="M3734">
        <v>2650.35</v>
      </c>
      <c r="N3734">
        <v>2707.05</v>
      </c>
      <c r="O3734">
        <v>2678.35</v>
      </c>
      <c r="P3734">
        <v>2674.85</v>
      </c>
      <c r="Q3734">
        <v>2668.95</v>
      </c>
      <c r="R3734">
        <v>812365</v>
      </c>
      <c r="S3734">
        <v>2168162210.9000001</v>
      </c>
      <c r="T3734">
        <v>98039</v>
      </c>
      <c r="U3734">
        <v>511486</v>
      </c>
      <c r="V3734">
        <v>62.96</v>
      </c>
      <c r="W3734" s="3">
        <f>StockData[[#This Row],[CLOSE]]-StockData[[#This Row],[PREV. CLOSE]]</f>
        <v>-32.200000000000273</v>
      </c>
      <c r="X3734" s="2">
        <f>IFERROR((StockData[[#This Row],[CLOSE]]-StockData[[#This Row],[PREV. CLOSE]])/StockData[[#This Row],[PREV. CLOSE]],0)</f>
        <v>-1.1894867106259682E-2</v>
      </c>
      <c r="Y3734" t="str">
        <f>IF(StockData[[#This Row],[Daily Return %]]&gt;0,"Gain",IF(StockData[[#This Row],[Daily Return %]]&lt;0,"Loss","No Change"))</f>
        <v>Loss</v>
      </c>
    </row>
    <row r="3735" spans="1:25" x14ac:dyDescent="0.3">
      <c r="A3735" s="1">
        <v>45569</v>
      </c>
      <c r="B3735" s="1" t="s">
        <v>3786</v>
      </c>
      <c r="C3735" s="1" t="s">
        <v>230</v>
      </c>
      <c r="D3735">
        <f>MONTH(StockData[[#This Row],[DATE]])</f>
        <v>10</v>
      </c>
      <c r="E3735">
        <v>2024</v>
      </c>
      <c r="F3735" t="s">
        <v>231</v>
      </c>
      <c r="G3735" t="str">
        <f>"Q"&amp;ROUNDUP(StockData[[#This Row],[Month Number]]/3,0)</f>
        <v>Q4</v>
      </c>
      <c r="H3735" s="1" t="s">
        <v>3596</v>
      </c>
      <c r="I3735" s="1" t="s">
        <v>3093</v>
      </c>
      <c r="J3735" t="s">
        <v>30</v>
      </c>
      <c r="K3735">
        <v>2663</v>
      </c>
      <c r="L3735">
        <v>2678.35</v>
      </c>
      <c r="M3735">
        <v>2590.3000000000002</v>
      </c>
      <c r="N3735">
        <v>2674.85</v>
      </c>
      <c r="O3735">
        <v>2612.6</v>
      </c>
      <c r="P3735">
        <v>2598.15</v>
      </c>
      <c r="Q3735">
        <v>2628.73</v>
      </c>
      <c r="R3735">
        <v>1033034</v>
      </c>
      <c r="S3735">
        <v>2715572198.3000002</v>
      </c>
      <c r="T3735">
        <v>99806</v>
      </c>
      <c r="U3735">
        <v>541841</v>
      </c>
      <c r="V3735">
        <v>52.45</v>
      </c>
      <c r="W3735" s="3">
        <f>StockData[[#This Row],[CLOSE]]-StockData[[#This Row],[PREV. CLOSE]]</f>
        <v>-76.699999999999818</v>
      </c>
      <c r="X3735" s="2">
        <f>IFERROR((StockData[[#This Row],[CLOSE]]-StockData[[#This Row],[PREV. CLOSE]])/StockData[[#This Row],[PREV. CLOSE]],0)</f>
        <v>-2.8674505112436143E-2</v>
      </c>
      <c r="Y3735" t="str">
        <f>IF(StockData[[#This Row],[Daily Return %]]&gt;0,"Gain",IF(StockData[[#This Row],[Daily Return %]]&lt;0,"Loss","No Change"))</f>
        <v>Loss</v>
      </c>
    </row>
    <row r="3736" spans="1:25" x14ac:dyDescent="0.3">
      <c r="A3736" s="1">
        <v>45572</v>
      </c>
      <c r="B3736" s="1" t="s">
        <v>3787</v>
      </c>
      <c r="C3736" s="1" t="s">
        <v>230</v>
      </c>
      <c r="D3736">
        <f>MONTH(StockData[[#This Row],[DATE]])</f>
        <v>10</v>
      </c>
      <c r="E3736">
        <v>2024</v>
      </c>
      <c r="F3736" t="s">
        <v>231</v>
      </c>
      <c r="G3736" t="str">
        <f>"Q"&amp;ROUNDUP(StockData[[#This Row],[Month Number]]/3,0)</f>
        <v>Q4</v>
      </c>
      <c r="H3736" s="1" t="s">
        <v>3596</v>
      </c>
      <c r="I3736" s="1" t="s">
        <v>3093</v>
      </c>
      <c r="J3736" t="s">
        <v>30</v>
      </c>
      <c r="K3736">
        <v>2604.9499999999998</v>
      </c>
      <c r="L3736">
        <v>2620</v>
      </c>
      <c r="M3736">
        <v>2566.9</v>
      </c>
      <c r="N3736">
        <v>2598.15</v>
      </c>
      <c r="O3736">
        <v>2570</v>
      </c>
      <c r="P3736">
        <v>2573.85</v>
      </c>
      <c r="Q3736">
        <v>2595.0300000000002</v>
      </c>
      <c r="R3736">
        <v>1102858</v>
      </c>
      <c r="S3736">
        <v>2861948365.0999999</v>
      </c>
      <c r="T3736">
        <v>68755</v>
      </c>
      <c r="U3736">
        <v>777471</v>
      </c>
      <c r="V3736">
        <v>70.5</v>
      </c>
      <c r="W3736" s="3">
        <f>StockData[[#This Row],[CLOSE]]-StockData[[#This Row],[PREV. CLOSE]]</f>
        <v>-24.300000000000182</v>
      </c>
      <c r="X3736" s="2">
        <f>IFERROR((StockData[[#This Row],[CLOSE]]-StockData[[#This Row],[PREV. CLOSE]])/StockData[[#This Row],[PREV. CLOSE]],0)</f>
        <v>-9.3528087292882173E-3</v>
      </c>
      <c r="Y3736" t="str">
        <f>IF(StockData[[#This Row],[Daily Return %]]&gt;0,"Gain",IF(StockData[[#This Row],[Daily Return %]]&lt;0,"Loss","No Change"))</f>
        <v>Loss</v>
      </c>
    </row>
    <row r="3737" spans="1:25" x14ac:dyDescent="0.3">
      <c r="A3737" s="1">
        <v>45573</v>
      </c>
      <c r="B3737" s="1" t="s">
        <v>3788</v>
      </c>
      <c r="C3737" s="1" t="s">
        <v>230</v>
      </c>
      <c r="D3737">
        <f>MONTH(StockData[[#This Row],[DATE]])</f>
        <v>10</v>
      </c>
      <c r="E3737">
        <v>2024</v>
      </c>
      <c r="F3737" t="s">
        <v>231</v>
      </c>
      <c r="G3737" t="str">
        <f>"Q"&amp;ROUNDUP(StockData[[#This Row],[Month Number]]/3,0)</f>
        <v>Q4</v>
      </c>
      <c r="H3737" s="1" t="s">
        <v>3596</v>
      </c>
      <c r="I3737" s="1" t="s">
        <v>3093</v>
      </c>
      <c r="J3737" t="s">
        <v>30</v>
      </c>
      <c r="K3737">
        <v>2570.6</v>
      </c>
      <c r="L3737">
        <v>2594</v>
      </c>
      <c r="M3737">
        <v>2551.6</v>
      </c>
      <c r="N3737">
        <v>2573.85</v>
      </c>
      <c r="O3737">
        <v>2578.25</v>
      </c>
      <c r="P3737">
        <v>2581.75</v>
      </c>
      <c r="Q3737">
        <v>2572.9299999999998</v>
      </c>
      <c r="R3737">
        <v>1202170</v>
      </c>
      <c r="S3737">
        <v>3093101676.6500001</v>
      </c>
      <c r="T3737">
        <v>84965</v>
      </c>
      <c r="U3737">
        <v>916220</v>
      </c>
      <c r="V3737">
        <v>76.209999999999994</v>
      </c>
      <c r="W3737" s="3">
        <f>StockData[[#This Row],[CLOSE]]-StockData[[#This Row],[PREV. CLOSE]]</f>
        <v>7.9000000000000909</v>
      </c>
      <c r="X3737" s="2">
        <f>IFERROR((StockData[[#This Row],[CLOSE]]-StockData[[#This Row],[PREV. CLOSE]])/StockData[[#This Row],[PREV. CLOSE]],0)</f>
        <v>3.0693319346504619E-3</v>
      </c>
      <c r="Y3737" t="str">
        <f>IF(StockData[[#This Row],[Daily Return %]]&gt;0,"Gain",IF(StockData[[#This Row],[Daily Return %]]&lt;0,"Loss","No Change"))</f>
        <v>Gain</v>
      </c>
    </row>
    <row r="3738" spans="1:25" x14ac:dyDescent="0.3">
      <c r="A3738" s="1">
        <v>45574</v>
      </c>
      <c r="B3738" s="1" t="s">
        <v>3789</v>
      </c>
      <c r="C3738" s="1" t="s">
        <v>230</v>
      </c>
      <c r="D3738">
        <f>MONTH(StockData[[#This Row],[DATE]])</f>
        <v>10</v>
      </c>
      <c r="E3738">
        <v>2024</v>
      </c>
      <c r="F3738" t="s">
        <v>231</v>
      </c>
      <c r="G3738" t="str">
        <f>"Q"&amp;ROUNDUP(StockData[[#This Row],[Month Number]]/3,0)</f>
        <v>Q4</v>
      </c>
      <c r="H3738" s="1" t="s">
        <v>3596</v>
      </c>
      <c r="I3738" s="1" t="s">
        <v>3093</v>
      </c>
      <c r="J3738" t="s">
        <v>30</v>
      </c>
      <c r="K3738">
        <v>2579</v>
      </c>
      <c r="L3738">
        <v>2580</v>
      </c>
      <c r="M3738">
        <v>2468.9499999999998</v>
      </c>
      <c r="N3738">
        <v>2581.75</v>
      </c>
      <c r="O3738">
        <v>2518.8000000000002</v>
      </c>
      <c r="P3738">
        <v>2516</v>
      </c>
      <c r="Q3738">
        <v>2516.13</v>
      </c>
      <c r="R3738">
        <v>2366595</v>
      </c>
      <c r="S3738">
        <v>5954662663.3500004</v>
      </c>
      <c r="T3738">
        <v>137250</v>
      </c>
      <c r="U3738">
        <v>1303233</v>
      </c>
      <c r="V3738">
        <v>55.07</v>
      </c>
      <c r="W3738" s="3">
        <f>StockData[[#This Row],[CLOSE]]-StockData[[#This Row],[PREV. CLOSE]]</f>
        <v>-65.75</v>
      </c>
      <c r="X3738" s="2">
        <f>IFERROR((StockData[[#This Row],[CLOSE]]-StockData[[#This Row],[PREV. CLOSE]])/StockData[[#This Row],[PREV. CLOSE]],0)</f>
        <v>-2.5467221845647332E-2</v>
      </c>
      <c r="Y3738" t="str">
        <f>IF(StockData[[#This Row],[Daily Return %]]&gt;0,"Gain",IF(StockData[[#This Row],[Daily Return %]]&lt;0,"Loss","No Change"))</f>
        <v>Loss</v>
      </c>
    </row>
    <row r="3739" spans="1:25" x14ac:dyDescent="0.3">
      <c r="A3739" s="1">
        <v>45575</v>
      </c>
      <c r="B3739" s="1" t="s">
        <v>3790</v>
      </c>
      <c r="C3739" s="1" t="s">
        <v>230</v>
      </c>
      <c r="D3739">
        <f>MONTH(StockData[[#This Row],[DATE]])</f>
        <v>10</v>
      </c>
      <c r="E3739">
        <v>2024</v>
      </c>
      <c r="F3739" t="s">
        <v>231</v>
      </c>
      <c r="G3739" t="str">
        <f>"Q"&amp;ROUNDUP(StockData[[#This Row],[Month Number]]/3,0)</f>
        <v>Q4</v>
      </c>
      <c r="H3739" s="1" t="s">
        <v>3596</v>
      </c>
      <c r="I3739" s="1" t="s">
        <v>3093</v>
      </c>
      <c r="J3739" t="s">
        <v>30</v>
      </c>
      <c r="K3739">
        <v>2529</v>
      </c>
      <c r="L3739">
        <v>2531.6999999999998</v>
      </c>
      <c r="M3739">
        <v>2506</v>
      </c>
      <c r="N3739">
        <v>2516</v>
      </c>
      <c r="O3739">
        <v>2510</v>
      </c>
      <c r="P3739">
        <v>2512.4499999999998</v>
      </c>
      <c r="Q3739">
        <v>2515.83</v>
      </c>
      <c r="R3739">
        <v>1030002</v>
      </c>
      <c r="S3739">
        <v>2591305256.25</v>
      </c>
      <c r="T3739">
        <v>79152</v>
      </c>
      <c r="U3739">
        <v>630436</v>
      </c>
      <c r="V3739">
        <v>61.21</v>
      </c>
      <c r="W3739" s="3">
        <f>StockData[[#This Row],[CLOSE]]-StockData[[#This Row],[PREV. CLOSE]]</f>
        <v>-3.5500000000001819</v>
      </c>
      <c r="X3739" s="2">
        <f>IFERROR((StockData[[#This Row],[CLOSE]]-StockData[[#This Row],[PREV. CLOSE]])/StockData[[#This Row],[PREV. CLOSE]],0)</f>
        <v>-1.4109697933228067E-3</v>
      </c>
      <c r="Y3739" t="str">
        <f>IF(StockData[[#This Row],[Daily Return %]]&gt;0,"Gain",IF(StockData[[#This Row],[Daily Return %]]&lt;0,"Loss","No Change"))</f>
        <v>Loss</v>
      </c>
    </row>
    <row r="3740" spans="1:25" x14ac:dyDescent="0.3">
      <c r="A3740" s="1">
        <v>45576</v>
      </c>
      <c r="B3740" s="1" t="s">
        <v>3791</v>
      </c>
      <c r="C3740" s="1" t="s">
        <v>230</v>
      </c>
      <c r="D3740">
        <f>MONTH(StockData[[#This Row],[DATE]])</f>
        <v>10</v>
      </c>
      <c r="E3740">
        <v>2024</v>
      </c>
      <c r="F3740" t="s">
        <v>231</v>
      </c>
      <c r="G3740" t="str">
        <f>"Q"&amp;ROUNDUP(StockData[[#This Row],[Month Number]]/3,0)</f>
        <v>Q4</v>
      </c>
      <c r="H3740" s="1" t="s">
        <v>3596</v>
      </c>
      <c r="I3740" s="1" t="s">
        <v>3093</v>
      </c>
      <c r="J3740" t="s">
        <v>30</v>
      </c>
      <c r="K3740">
        <v>2520</v>
      </c>
      <c r="L3740">
        <v>2522</v>
      </c>
      <c r="M3740">
        <v>2496.1</v>
      </c>
      <c r="N3740">
        <v>2512.4499999999998</v>
      </c>
      <c r="O3740">
        <v>2515</v>
      </c>
      <c r="P3740">
        <v>2511.8000000000002</v>
      </c>
      <c r="Q3740">
        <v>2509.02</v>
      </c>
      <c r="R3740">
        <v>628464</v>
      </c>
      <c r="S3740">
        <v>1576831650.45</v>
      </c>
      <c r="T3740">
        <v>48079</v>
      </c>
      <c r="U3740">
        <v>429623</v>
      </c>
      <c r="V3740">
        <v>68.36</v>
      </c>
      <c r="W3740" s="3">
        <f>StockData[[#This Row],[CLOSE]]-StockData[[#This Row],[PREV. CLOSE]]</f>
        <v>-0.6499999999996362</v>
      </c>
      <c r="X3740" s="2">
        <f>IFERROR((StockData[[#This Row],[CLOSE]]-StockData[[#This Row],[PREV. CLOSE]])/StockData[[#This Row],[PREV. CLOSE]],0)</f>
        <v>-2.5871161615142042E-4</v>
      </c>
      <c r="Y3740" t="str">
        <f>IF(StockData[[#This Row],[Daily Return %]]&gt;0,"Gain",IF(StockData[[#This Row],[Daily Return %]]&lt;0,"Loss","No Change"))</f>
        <v>Loss</v>
      </c>
    </row>
    <row r="3741" spans="1:25" x14ac:dyDescent="0.3">
      <c r="A3741" s="1">
        <v>45579</v>
      </c>
      <c r="B3741" s="1" t="s">
        <v>3792</v>
      </c>
      <c r="C3741" s="1" t="s">
        <v>230</v>
      </c>
      <c r="D3741">
        <f>MONTH(StockData[[#This Row],[DATE]])</f>
        <v>10</v>
      </c>
      <c r="E3741">
        <v>2024</v>
      </c>
      <c r="F3741" t="s">
        <v>231</v>
      </c>
      <c r="G3741" t="str">
        <f>"Q"&amp;ROUNDUP(StockData[[#This Row],[Month Number]]/3,0)</f>
        <v>Q4</v>
      </c>
      <c r="H3741" s="1" t="s">
        <v>3596</v>
      </c>
      <c r="I3741" s="1" t="s">
        <v>3093</v>
      </c>
      <c r="J3741" t="s">
        <v>30</v>
      </c>
      <c r="K3741">
        <v>2519.6999999999998</v>
      </c>
      <c r="L3741">
        <v>2519.6999999999998</v>
      </c>
      <c r="M3741">
        <v>2493.15</v>
      </c>
      <c r="N3741">
        <v>2511.8000000000002</v>
      </c>
      <c r="O3741">
        <v>2499.9</v>
      </c>
      <c r="P3741">
        <v>2502.0500000000002</v>
      </c>
      <c r="Q3741">
        <v>2500.73</v>
      </c>
      <c r="R3741">
        <v>670384</v>
      </c>
      <c r="S3741">
        <v>1676448716.55</v>
      </c>
      <c r="T3741">
        <v>47860</v>
      </c>
      <c r="U3741">
        <v>478867</v>
      </c>
      <c r="V3741">
        <v>71.430000000000007</v>
      </c>
      <c r="W3741" s="3">
        <f>StockData[[#This Row],[CLOSE]]-StockData[[#This Row],[PREV. CLOSE]]</f>
        <v>-9.75</v>
      </c>
      <c r="X3741" s="2">
        <f>IFERROR((StockData[[#This Row],[CLOSE]]-StockData[[#This Row],[PREV. CLOSE]])/StockData[[#This Row],[PREV. CLOSE]],0)</f>
        <v>-3.8816784775857946E-3</v>
      </c>
      <c r="Y3741" t="str">
        <f>IF(StockData[[#This Row],[Daily Return %]]&gt;0,"Gain",IF(StockData[[#This Row],[Daily Return %]]&lt;0,"Loss","No Change"))</f>
        <v>Loss</v>
      </c>
    </row>
    <row r="3742" spans="1:25" x14ac:dyDescent="0.3">
      <c r="A3742" s="1">
        <v>45580</v>
      </c>
      <c r="B3742" s="1" t="s">
        <v>3793</v>
      </c>
      <c r="C3742" s="1" t="s">
        <v>230</v>
      </c>
      <c r="D3742">
        <f>MONTH(StockData[[#This Row],[DATE]])</f>
        <v>10</v>
      </c>
      <c r="E3742">
        <v>2024</v>
      </c>
      <c r="F3742" t="s">
        <v>231</v>
      </c>
      <c r="G3742" t="str">
        <f>"Q"&amp;ROUNDUP(StockData[[#This Row],[Month Number]]/3,0)</f>
        <v>Q4</v>
      </c>
      <c r="H3742" s="1" t="s">
        <v>3596</v>
      </c>
      <c r="I3742" s="1" t="s">
        <v>3093</v>
      </c>
      <c r="J3742" t="s">
        <v>30</v>
      </c>
      <c r="K3742">
        <v>2502.0500000000002</v>
      </c>
      <c r="L3742">
        <v>2502.0500000000002</v>
      </c>
      <c r="M3742">
        <v>2472</v>
      </c>
      <c r="N3742">
        <v>2502.0500000000002</v>
      </c>
      <c r="O3742">
        <v>2488.9</v>
      </c>
      <c r="P3742">
        <v>2484.25</v>
      </c>
      <c r="Q3742">
        <v>2484.79</v>
      </c>
      <c r="R3742">
        <v>795154</v>
      </c>
      <c r="S3742">
        <v>1975788039.45</v>
      </c>
      <c r="T3742">
        <v>58310</v>
      </c>
      <c r="U3742">
        <v>577613</v>
      </c>
      <c r="V3742">
        <v>72.64</v>
      </c>
      <c r="W3742" s="3">
        <f>StockData[[#This Row],[CLOSE]]-StockData[[#This Row],[PREV. CLOSE]]</f>
        <v>-17.800000000000182</v>
      </c>
      <c r="X3742" s="2">
        <f>IFERROR((StockData[[#This Row],[CLOSE]]-StockData[[#This Row],[PREV. CLOSE]])/StockData[[#This Row],[PREV. CLOSE]],0)</f>
        <v>-7.1141663835655481E-3</v>
      </c>
      <c r="Y3742" t="str">
        <f>IF(StockData[[#This Row],[Daily Return %]]&gt;0,"Gain",IF(StockData[[#This Row],[Daily Return %]]&lt;0,"Loss","No Change"))</f>
        <v>Loss</v>
      </c>
    </row>
    <row r="3743" spans="1:25" x14ac:dyDescent="0.3">
      <c r="A3743" s="1">
        <v>45581</v>
      </c>
      <c r="B3743" s="1" t="s">
        <v>3794</v>
      </c>
      <c r="C3743" s="1" t="s">
        <v>230</v>
      </c>
      <c r="D3743">
        <f>MONTH(StockData[[#This Row],[DATE]])</f>
        <v>10</v>
      </c>
      <c r="E3743">
        <v>2024</v>
      </c>
      <c r="F3743" t="s">
        <v>231</v>
      </c>
      <c r="G3743" t="str">
        <f>"Q"&amp;ROUNDUP(StockData[[#This Row],[Month Number]]/3,0)</f>
        <v>Q4</v>
      </c>
      <c r="H3743" s="1" t="s">
        <v>3596</v>
      </c>
      <c r="I3743" s="1" t="s">
        <v>3093</v>
      </c>
      <c r="J3743" t="s">
        <v>30</v>
      </c>
      <c r="K3743">
        <v>2490</v>
      </c>
      <c r="L3743">
        <v>2493.0500000000002</v>
      </c>
      <c r="M3743">
        <v>2431.4499999999998</v>
      </c>
      <c r="N3743">
        <v>2484.25</v>
      </c>
      <c r="O3743">
        <v>2460</v>
      </c>
      <c r="P3743">
        <v>2462.25</v>
      </c>
      <c r="Q3743">
        <v>2448.14</v>
      </c>
      <c r="R3743">
        <v>1236643</v>
      </c>
      <c r="S3743">
        <v>3027477523.5999999</v>
      </c>
      <c r="T3743">
        <v>95578</v>
      </c>
      <c r="U3743">
        <v>645066</v>
      </c>
      <c r="V3743">
        <v>52.16</v>
      </c>
      <c r="W3743" s="3">
        <f>StockData[[#This Row],[CLOSE]]-StockData[[#This Row],[PREV. CLOSE]]</f>
        <v>-22</v>
      </c>
      <c r="X3743" s="2">
        <f>IFERROR((StockData[[#This Row],[CLOSE]]-StockData[[#This Row],[PREV. CLOSE]])/StockData[[#This Row],[PREV. CLOSE]],0)</f>
        <v>-8.8557914863640931E-3</v>
      </c>
      <c r="Y3743" t="str">
        <f>IF(StockData[[#This Row],[Daily Return %]]&gt;0,"Gain",IF(StockData[[#This Row],[Daily Return %]]&lt;0,"Loss","No Change"))</f>
        <v>Loss</v>
      </c>
    </row>
    <row r="3744" spans="1:25" x14ac:dyDescent="0.3">
      <c r="A3744" s="1">
        <v>45582</v>
      </c>
      <c r="B3744" s="1" t="s">
        <v>3795</v>
      </c>
      <c r="C3744" s="1" t="s">
        <v>230</v>
      </c>
      <c r="D3744">
        <f>MONTH(StockData[[#This Row],[DATE]])</f>
        <v>10</v>
      </c>
      <c r="E3744">
        <v>2024</v>
      </c>
      <c r="F3744" t="s">
        <v>231</v>
      </c>
      <c r="G3744" t="str">
        <f>"Q"&amp;ROUNDUP(StockData[[#This Row],[Month Number]]/3,0)</f>
        <v>Q4</v>
      </c>
      <c r="H3744" s="1" t="s">
        <v>3596</v>
      </c>
      <c r="I3744" s="1" t="s">
        <v>3093</v>
      </c>
      <c r="J3744" t="s">
        <v>30</v>
      </c>
      <c r="K3744">
        <v>2474.9499999999998</v>
      </c>
      <c r="L3744">
        <v>2474.9499999999998</v>
      </c>
      <c r="M3744">
        <v>2365</v>
      </c>
      <c r="N3744">
        <v>2462.25</v>
      </c>
      <c r="O3744">
        <v>2377.65</v>
      </c>
      <c r="P3744">
        <v>2378.6999999999998</v>
      </c>
      <c r="Q3744">
        <v>2403.34</v>
      </c>
      <c r="R3744">
        <v>2627754</v>
      </c>
      <c r="S3744">
        <v>6315386507.5500002</v>
      </c>
      <c r="T3744">
        <v>227396</v>
      </c>
      <c r="U3744">
        <v>1327292</v>
      </c>
      <c r="V3744">
        <v>50.51</v>
      </c>
      <c r="W3744" s="3">
        <f>StockData[[#This Row],[CLOSE]]-StockData[[#This Row],[PREV. CLOSE]]</f>
        <v>-83.550000000000182</v>
      </c>
      <c r="X3744" s="2">
        <f>IFERROR((StockData[[#This Row],[CLOSE]]-StockData[[#This Row],[PREV. CLOSE]])/StockData[[#This Row],[PREV. CLOSE]],0)</f>
        <v>-3.3932378921718014E-2</v>
      </c>
      <c r="Y3744" t="str">
        <f>IF(StockData[[#This Row],[Daily Return %]]&gt;0,"Gain",IF(StockData[[#This Row],[Daily Return %]]&lt;0,"Loss","No Change"))</f>
        <v>Loss</v>
      </c>
    </row>
    <row r="3745" spans="1:25" x14ac:dyDescent="0.3">
      <c r="A3745" s="1">
        <v>45583</v>
      </c>
      <c r="B3745" s="1" t="s">
        <v>3796</v>
      </c>
      <c r="C3745" s="1" t="s">
        <v>230</v>
      </c>
      <c r="D3745">
        <f>MONTH(StockData[[#This Row],[DATE]])</f>
        <v>10</v>
      </c>
      <c r="E3745">
        <v>2024</v>
      </c>
      <c r="F3745" t="s">
        <v>231</v>
      </c>
      <c r="G3745" t="str">
        <f>"Q"&amp;ROUNDUP(StockData[[#This Row],[Month Number]]/3,0)</f>
        <v>Q4</v>
      </c>
      <c r="H3745" s="1" t="s">
        <v>3596</v>
      </c>
      <c r="I3745" s="1" t="s">
        <v>3093</v>
      </c>
      <c r="J3745" t="s">
        <v>30</v>
      </c>
      <c r="K3745">
        <v>2380</v>
      </c>
      <c r="L3745">
        <v>2383.65</v>
      </c>
      <c r="M3745">
        <v>2326.1</v>
      </c>
      <c r="N3745">
        <v>2378.6999999999998</v>
      </c>
      <c r="O3745">
        <v>2350</v>
      </c>
      <c r="P3745">
        <v>2350.25</v>
      </c>
      <c r="Q3745">
        <v>2347.65</v>
      </c>
      <c r="R3745">
        <v>1639185</v>
      </c>
      <c r="S3745">
        <v>3848224907.9000001</v>
      </c>
      <c r="T3745">
        <v>136361</v>
      </c>
      <c r="U3745">
        <v>1091786</v>
      </c>
      <c r="V3745">
        <v>66.61</v>
      </c>
      <c r="W3745" s="3">
        <f>StockData[[#This Row],[CLOSE]]-StockData[[#This Row],[PREV. CLOSE]]</f>
        <v>-28.449999999999818</v>
      </c>
      <c r="X3745" s="2">
        <f>IFERROR((StockData[[#This Row],[CLOSE]]-StockData[[#This Row],[PREV. CLOSE]])/StockData[[#This Row],[PREV. CLOSE]],0)</f>
        <v>-1.1960314457476697E-2</v>
      </c>
      <c r="Y3745" t="str">
        <f>IF(StockData[[#This Row],[Daily Return %]]&gt;0,"Gain",IF(StockData[[#This Row],[Daily Return %]]&lt;0,"Loss","No Change"))</f>
        <v>Loss</v>
      </c>
    </row>
    <row r="3746" spans="1:25" x14ac:dyDescent="0.3">
      <c r="A3746" s="1">
        <v>45586</v>
      </c>
      <c r="B3746" s="1" t="s">
        <v>3797</v>
      </c>
      <c r="C3746" s="1" t="s">
        <v>230</v>
      </c>
      <c r="D3746">
        <f>MONTH(StockData[[#This Row],[DATE]])</f>
        <v>10</v>
      </c>
      <c r="E3746">
        <v>2024</v>
      </c>
      <c r="F3746" t="s">
        <v>231</v>
      </c>
      <c r="G3746" t="str">
        <f>"Q"&amp;ROUNDUP(StockData[[#This Row],[Month Number]]/3,0)</f>
        <v>Q4</v>
      </c>
      <c r="H3746" s="1" t="s">
        <v>3596</v>
      </c>
      <c r="I3746" s="1" t="s">
        <v>3093</v>
      </c>
      <c r="J3746" t="s">
        <v>30</v>
      </c>
      <c r="K3746">
        <v>2360</v>
      </c>
      <c r="L3746">
        <v>2374</v>
      </c>
      <c r="M3746">
        <v>2333</v>
      </c>
      <c r="N3746">
        <v>2350.25</v>
      </c>
      <c r="O3746">
        <v>2356.4499999999998</v>
      </c>
      <c r="P3746">
        <v>2354.65</v>
      </c>
      <c r="Q3746">
        <v>2356.9699999999998</v>
      </c>
      <c r="R3746">
        <v>748704</v>
      </c>
      <c r="S3746">
        <v>1764672600.9000001</v>
      </c>
      <c r="T3746">
        <v>78211</v>
      </c>
      <c r="U3746">
        <v>456512</v>
      </c>
      <c r="V3746">
        <v>60.97</v>
      </c>
      <c r="W3746" s="3">
        <f>StockData[[#This Row],[CLOSE]]-StockData[[#This Row],[PREV. CLOSE]]</f>
        <v>4.4000000000000909</v>
      </c>
      <c r="X3746" s="2">
        <f>IFERROR((StockData[[#This Row],[CLOSE]]-StockData[[#This Row],[PREV. CLOSE]])/StockData[[#This Row],[PREV. CLOSE]],0)</f>
        <v>1.8721412615679571E-3</v>
      </c>
      <c r="Y3746" t="str">
        <f>IF(StockData[[#This Row],[Daily Return %]]&gt;0,"Gain",IF(StockData[[#This Row],[Daily Return %]]&lt;0,"Loss","No Change"))</f>
        <v>Gain</v>
      </c>
    </row>
    <row r="3747" spans="1:25" x14ac:dyDescent="0.3">
      <c r="A3747" s="1">
        <v>45587</v>
      </c>
      <c r="B3747" s="1" t="s">
        <v>3798</v>
      </c>
      <c r="C3747" s="1" t="s">
        <v>230</v>
      </c>
      <c r="D3747">
        <f>MONTH(StockData[[#This Row],[DATE]])</f>
        <v>10</v>
      </c>
      <c r="E3747">
        <v>2024</v>
      </c>
      <c r="F3747" t="s">
        <v>231</v>
      </c>
      <c r="G3747" t="str">
        <f>"Q"&amp;ROUNDUP(StockData[[#This Row],[Month Number]]/3,0)</f>
        <v>Q4</v>
      </c>
      <c r="H3747" s="1" t="s">
        <v>3596</v>
      </c>
      <c r="I3747" s="1" t="s">
        <v>3093</v>
      </c>
      <c r="J3747" t="s">
        <v>30</v>
      </c>
      <c r="K3747">
        <v>2354.5</v>
      </c>
      <c r="L3747">
        <v>2385</v>
      </c>
      <c r="M3747">
        <v>2340.0500000000002</v>
      </c>
      <c r="N3747">
        <v>2354.65</v>
      </c>
      <c r="O3747">
        <v>2357</v>
      </c>
      <c r="P3747">
        <v>2350.25</v>
      </c>
      <c r="Q3747">
        <v>2364.3200000000002</v>
      </c>
      <c r="R3747">
        <v>967131</v>
      </c>
      <c r="S3747">
        <v>2286608458.6999998</v>
      </c>
      <c r="T3747">
        <v>84275</v>
      </c>
      <c r="U3747">
        <v>539075</v>
      </c>
      <c r="V3747">
        <v>55.74</v>
      </c>
      <c r="W3747" s="3">
        <f>StockData[[#This Row],[CLOSE]]-StockData[[#This Row],[PREV. CLOSE]]</f>
        <v>-4.4000000000000909</v>
      </c>
      <c r="X3747" s="2">
        <f>IFERROR((StockData[[#This Row],[CLOSE]]-StockData[[#This Row],[PREV. CLOSE]])/StockData[[#This Row],[PREV. CLOSE]],0)</f>
        <v>-1.8686428980952969E-3</v>
      </c>
      <c r="Y3747" t="str">
        <f>IF(StockData[[#This Row],[Daily Return %]]&gt;0,"Gain",IF(StockData[[#This Row],[Daily Return %]]&lt;0,"Loss","No Change"))</f>
        <v>Loss</v>
      </c>
    </row>
    <row r="3748" spans="1:25" x14ac:dyDescent="0.3">
      <c r="A3748" s="1">
        <v>45588</v>
      </c>
      <c r="B3748" s="1" t="s">
        <v>3799</v>
      </c>
      <c r="C3748" s="1" t="s">
        <v>230</v>
      </c>
      <c r="D3748">
        <f>MONTH(StockData[[#This Row],[DATE]])</f>
        <v>10</v>
      </c>
      <c r="E3748">
        <v>2024</v>
      </c>
      <c r="F3748" t="s">
        <v>231</v>
      </c>
      <c r="G3748" t="str">
        <f>"Q"&amp;ROUNDUP(StockData[[#This Row],[Month Number]]/3,0)</f>
        <v>Q4</v>
      </c>
      <c r="H3748" s="1" t="s">
        <v>3596</v>
      </c>
      <c r="I3748" s="1" t="s">
        <v>3093</v>
      </c>
      <c r="J3748" t="s">
        <v>30</v>
      </c>
      <c r="K3748">
        <v>2350.0500000000002</v>
      </c>
      <c r="L3748">
        <v>2374.9</v>
      </c>
      <c r="M3748">
        <v>2320.1</v>
      </c>
      <c r="N3748">
        <v>2350.25</v>
      </c>
      <c r="O3748">
        <v>2332.15</v>
      </c>
      <c r="P3748">
        <v>2327.15</v>
      </c>
      <c r="Q3748">
        <v>2345.0500000000002</v>
      </c>
      <c r="R3748">
        <v>707261</v>
      </c>
      <c r="S3748">
        <v>1658563076.6500001</v>
      </c>
      <c r="T3748">
        <v>67377</v>
      </c>
      <c r="U3748">
        <v>461857</v>
      </c>
      <c r="V3748">
        <v>65.3</v>
      </c>
      <c r="W3748" s="3">
        <f>StockData[[#This Row],[CLOSE]]-StockData[[#This Row],[PREV. CLOSE]]</f>
        <v>-23.099999999999909</v>
      </c>
      <c r="X3748" s="2">
        <f>IFERROR((StockData[[#This Row],[CLOSE]]-StockData[[#This Row],[PREV. CLOSE]])/StockData[[#This Row],[PREV. CLOSE]],0)</f>
        <v>-9.8287416232315326E-3</v>
      </c>
      <c r="Y3748" t="str">
        <f>IF(StockData[[#This Row],[Daily Return %]]&gt;0,"Gain",IF(StockData[[#This Row],[Daily Return %]]&lt;0,"Loss","No Change"))</f>
        <v>Loss</v>
      </c>
    </row>
    <row r="3749" spans="1:25" x14ac:dyDescent="0.3">
      <c r="A3749" s="1">
        <v>45589</v>
      </c>
      <c r="B3749" s="1" t="s">
        <v>3800</v>
      </c>
      <c r="C3749" s="1" t="s">
        <v>230</v>
      </c>
      <c r="D3749">
        <f>MONTH(StockData[[#This Row],[DATE]])</f>
        <v>10</v>
      </c>
      <c r="E3749">
        <v>2024</v>
      </c>
      <c r="F3749" t="s">
        <v>231</v>
      </c>
      <c r="G3749" t="str">
        <f>"Q"&amp;ROUNDUP(StockData[[#This Row],[Month Number]]/3,0)</f>
        <v>Q4</v>
      </c>
      <c r="H3749" s="1" t="s">
        <v>3596</v>
      </c>
      <c r="I3749" s="1" t="s">
        <v>3093</v>
      </c>
      <c r="J3749" t="s">
        <v>30</v>
      </c>
      <c r="K3749">
        <v>2339</v>
      </c>
      <c r="L3749">
        <v>2340</v>
      </c>
      <c r="M3749">
        <v>2216</v>
      </c>
      <c r="N3749">
        <v>2327.15</v>
      </c>
      <c r="O3749">
        <v>2263</v>
      </c>
      <c r="P3749">
        <v>2258.65</v>
      </c>
      <c r="Q3749">
        <v>2258.06</v>
      </c>
      <c r="R3749">
        <v>2955497</v>
      </c>
      <c r="S3749">
        <v>6673678526.9499998</v>
      </c>
      <c r="T3749">
        <v>249665</v>
      </c>
      <c r="U3749">
        <v>1801572</v>
      </c>
      <c r="V3749">
        <v>60.96</v>
      </c>
      <c r="W3749" s="3">
        <f>StockData[[#This Row],[CLOSE]]-StockData[[#This Row],[PREV. CLOSE]]</f>
        <v>-68.5</v>
      </c>
      <c r="X3749" s="2">
        <f>IFERROR((StockData[[#This Row],[CLOSE]]-StockData[[#This Row],[PREV. CLOSE]])/StockData[[#This Row],[PREV. CLOSE]],0)</f>
        <v>-2.9435145994027027E-2</v>
      </c>
      <c r="Y3749" t="str">
        <f>IF(StockData[[#This Row],[Daily Return %]]&gt;0,"Gain",IF(StockData[[#This Row],[Daily Return %]]&lt;0,"Loss","No Change"))</f>
        <v>Loss</v>
      </c>
    </row>
    <row r="3750" spans="1:25" x14ac:dyDescent="0.3">
      <c r="A3750" s="1">
        <v>45590</v>
      </c>
      <c r="B3750" s="1" t="s">
        <v>3801</v>
      </c>
      <c r="C3750" s="1" t="s">
        <v>230</v>
      </c>
      <c r="D3750">
        <f>MONTH(StockData[[#This Row],[DATE]])</f>
        <v>10</v>
      </c>
      <c r="E3750">
        <v>2024</v>
      </c>
      <c r="F3750" t="s">
        <v>231</v>
      </c>
      <c r="G3750" t="str">
        <f>"Q"&amp;ROUNDUP(StockData[[#This Row],[Month Number]]/3,0)</f>
        <v>Q4</v>
      </c>
      <c r="H3750" s="1" t="s">
        <v>3596</v>
      </c>
      <c r="I3750" s="1" t="s">
        <v>3093</v>
      </c>
      <c r="J3750" t="s">
        <v>30</v>
      </c>
      <c r="K3750">
        <v>2269</v>
      </c>
      <c r="L3750">
        <v>2286.5</v>
      </c>
      <c r="M3750">
        <v>2257</v>
      </c>
      <c r="N3750">
        <v>2258.65</v>
      </c>
      <c r="O3750">
        <v>2263.8000000000002</v>
      </c>
      <c r="P3750">
        <v>2260.6999999999998</v>
      </c>
      <c r="Q3750">
        <v>2272.0700000000002</v>
      </c>
      <c r="R3750">
        <v>1341509</v>
      </c>
      <c r="S3750">
        <v>3048004473.5999999</v>
      </c>
      <c r="T3750">
        <v>113509</v>
      </c>
      <c r="U3750">
        <v>932658</v>
      </c>
      <c r="V3750">
        <v>69.52</v>
      </c>
      <c r="W3750" s="3">
        <f>StockData[[#This Row],[CLOSE]]-StockData[[#This Row],[PREV. CLOSE]]</f>
        <v>2.0499999999997272</v>
      </c>
      <c r="X3750" s="2">
        <f>IFERROR((StockData[[#This Row],[CLOSE]]-StockData[[#This Row],[PREV. CLOSE]])/StockData[[#This Row],[PREV. CLOSE]],0)</f>
        <v>9.0762180948784769E-4</v>
      </c>
      <c r="Y3750" t="str">
        <f>IF(StockData[[#This Row],[Daily Return %]]&gt;0,"Gain",IF(StockData[[#This Row],[Daily Return %]]&lt;0,"Loss","No Change"))</f>
        <v>Gain</v>
      </c>
    </row>
    <row r="3751" spans="1:25" x14ac:dyDescent="0.3">
      <c r="A3751" s="1">
        <v>45593</v>
      </c>
      <c r="B3751" s="1" t="s">
        <v>3802</v>
      </c>
      <c r="C3751" s="1" t="s">
        <v>230</v>
      </c>
      <c r="D3751">
        <f>MONTH(StockData[[#This Row],[DATE]])</f>
        <v>10</v>
      </c>
      <c r="E3751">
        <v>2024</v>
      </c>
      <c r="F3751" t="s">
        <v>231</v>
      </c>
      <c r="G3751" t="str">
        <f>"Q"&amp;ROUNDUP(StockData[[#This Row],[Month Number]]/3,0)</f>
        <v>Q4</v>
      </c>
      <c r="H3751" s="1" t="s">
        <v>3596</v>
      </c>
      <c r="I3751" s="1" t="s">
        <v>3093</v>
      </c>
      <c r="J3751" t="s">
        <v>30</v>
      </c>
      <c r="K3751">
        <v>2270.9499999999998</v>
      </c>
      <c r="L3751">
        <v>2319</v>
      </c>
      <c r="M3751">
        <v>2256.0500000000002</v>
      </c>
      <c r="N3751">
        <v>2260.6999999999998</v>
      </c>
      <c r="O3751">
        <v>2278.9</v>
      </c>
      <c r="P3751">
        <v>2272.0500000000002</v>
      </c>
      <c r="Q3751">
        <v>2286.38</v>
      </c>
      <c r="R3751">
        <v>875565</v>
      </c>
      <c r="S3751">
        <v>2001874945.1500001</v>
      </c>
      <c r="T3751">
        <v>65247</v>
      </c>
      <c r="U3751">
        <v>495566</v>
      </c>
      <c r="V3751">
        <v>56.6</v>
      </c>
      <c r="W3751" s="3">
        <f>StockData[[#This Row],[CLOSE]]-StockData[[#This Row],[PREV. CLOSE]]</f>
        <v>11.350000000000364</v>
      </c>
      <c r="X3751" s="2">
        <f>IFERROR((StockData[[#This Row],[CLOSE]]-StockData[[#This Row],[PREV. CLOSE]])/StockData[[#This Row],[PREV. CLOSE]],0)</f>
        <v>5.0205688503562459E-3</v>
      </c>
      <c r="Y3751" t="str">
        <f>IF(StockData[[#This Row],[Daily Return %]]&gt;0,"Gain",IF(StockData[[#This Row],[Daily Return %]]&lt;0,"Loss","No Change"))</f>
        <v>Gain</v>
      </c>
    </row>
    <row r="3752" spans="1:25" x14ac:dyDescent="0.3">
      <c r="A3752" s="1">
        <v>45594</v>
      </c>
      <c r="B3752" s="1" t="s">
        <v>3803</v>
      </c>
      <c r="C3752" s="1" t="s">
        <v>230</v>
      </c>
      <c r="D3752">
        <f>MONTH(StockData[[#This Row],[DATE]])</f>
        <v>10</v>
      </c>
      <c r="E3752">
        <v>2024</v>
      </c>
      <c r="F3752" t="s">
        <v>231</v>
      </c>
      <c r="G3752" t="str">
        <f>"Q"&amp;ROUNDUP(StockData[[#This Row],[Month Number]]/3,0)</f>
        <v>Q4</v>
      </c>
      <c r="H3752" s="1" t="s">
        <v>3596</v>
      </c>
      <c r="I3752" s="1" t="s">
        <v>3093</v>
      </c>
      <c r="J3752" t="s">
        <v>30</v>
      </c>
      <c r="K3752">
        <v>2280</v>
      </c>
      <c r="L3752">
        <v>2285.8000000000002</v>
      </c>
      <c r="M3752">
        <v>2260.75</v>
      </c>
      <c r="N3752">
        <v>2272.0500000000002</v>
      </c>
      <c r="O3752">
        <v>2266.85</v>
      </c>
      <c r="P3752">
        <v>2267.4</v>
      </c>
      <c r="Q3752">
        <v>2268.91</v>
      </c>
      <c r="R3752">
        <v>929831</v>
      </c>
      <c r="S3752">
        <v>2109703764.5999999</v>
      </c>
      <c r="T3752">
        <v>54991</v>
      </c>
      <c r="U3752">
        <v>633670</v>
      </c>
      <c r="V3752">
        <v>68.150000000000006</v>
      </c>
      <c r="W3752" s="3">
        <f>StockData[[#This Row],[CLOSE]]-StockData[[#This Row],[PREV. CLOSE]]</f>
        <v>-4.6500000000000909</v>
      </c>
      <c r="X3752" s="2">
        <f>IFERROR((StockData[[#This Row],[CLOSE]]-StockData[[#This Row],[PREV. CLOSE]])/StockData[[#This Row],[PREV. CLOSE]],0)</f>
        <v>-2.0466098897471844E-3</v>
      </c>
      <c r="Y3752" t="str">
        <f>IF(StockData[[#This Row],[Daily Return %]]&gt;0,"Gain",IF(StockData[[#This Row],[Daily Return %]]&lt;0,"Loss","No Change"))</f>
        <v>Loss</v>
      </c>
    </row>
    <row r="3753" spans="1:25" x14ac:dyDescent="0.3">
      <c r="A3753" s="1">
        <v>45595</v>
      </c>
      <c r="B3753" s="1" t="s">
        <v>3804</v>
      </c>
      <c r="C3753" s="1" t="s">
        <v>230</v>
      </c>
      <c r="D3753">
        <f>MONTH(StockData[[#This Row],[DATE]])</f>
        <v>10</v>
      </c>
      <c r="E3753">
        <v>2024</v>
      </c>
      <c r="F3753" t="s">
        <v>231</v>
      </c>
      <c r="G3753" t="str">
        <f>"Q"&amp;ROUNDUP(StockData[[#This Row],[Month Number]]/3,0)</f>
        <v>Q4</v>
      </c>
      <c r="H3753" s="1" t="s">
        <v>3596</v>
      </c>
      <c r="I3753" s="1" t="s">
        <v>3093</v>
      </c>
      <c r="J3753" t="s">
        <v>30</v>
      </c>
      <c r="K3753">
        <v>2278.75</v>
      </c>
      <c r="L3753">
        <v>2297.25</v>
      </c>
      <c r="M3753">
        <v>2260.1999999999998</v>
      </c>
      <c r="N3753">
        <v>2267.4</v>
      </c>
      <c r="O3753">
        <v>2278</v>
      </c>
      <c r="P3753">
        <v>2276.3000000000002</v>
      </c>
      <c r="Q3753">
        <v>2279.54</v>
      </c>
      <c r="R3753">
        <v>893773</v>
      </c>
      <c r="S3753">
        <v>2037394530.7</v>
      </c>
      <c r="T3753">
        <v>62770</v>
      </c>
      <c r="U3753">
        <v>525792</v>
      </c>
      <c r="V3753">
        <v>58.83</v>
      </c>
      <c r="W3753" s="3">
        <f>StockData[[#This Row],[CLOSE]]-StockData[[#This Row],[PREV. CLOSE]]</f>
        <v>8.9000000000000909</v>
      </c>
      <c r="X3753" s="2">
        <f>IFERROR((StockData[[#This Row],[CLOSE]]-StockData[[#This Row],[PREV. CLOSE]])/StockData[[#This Row],[PREV. CLOSE]],0)</f>
        <v>3.9252006703713906E-3</v>
      </c>
      <c r="Y3753" t="str">
        <f>IF(StockData[[#This Row],[Daily Return %]]&gt;0,"Gain",IF(StockData[[#This Row],[Daily Return %]]&lt;0,"Loss","No Change"))</f>
        <v>Gain</v>
      </c>
    </row>
    <row r="3754" spans="1:25" x14ac:dyDescent="0.3">
      <c r="A3754" s="1">
        <v>45596</v>
      </c>
      <c r="B3754" s="1" t="s">
        <v>3805</v>
      </c>
      <c r="C3754" s="1" t="s">
        <v>230</v>
      </c>
      <c r="D3754">
        <f>MONTH(StockData[[#This Row],[DATE]])</f>
        <v>10</v>
      </c>
      <c r="E3754">
        <v>2024</v>
      </c>
      <c r="F3754" t="s">
        <v>231</v>
      </c>
      <c r="G3754" t="str">
        <f>"Q"&amp;ROUNDUP(StockData[[#This Row],[Month Number]]/3,0)</f>
        <v>Q4</v>
      </c>
      <c r="H3754" s="1" t="s">
        <v>3596</v>
      </c>
      <c r="I3754" s="1" t="s">
        <v>3093</v>
      </c>
      <c r="J3754" t="s">
        <v>30</v>
      </c>
      <c r="K3754">
        <v>2287</v>
      </c>
      <c r="L3754">
        <v>2287</v>
      </c>
      <c r="M3754">
        <v>2260</v>
      </c>
      <c r="N3754">
        <v>2276.3000000000002</v>
      </c>
      <c r="O3754">
        <v>2263.5</v>
      </c>
      <c r="P3754">
        <v>2262.9499999999998</v>
      </c>
      <c r="Q3754">
        <v>2266.79</v>
      </c>
      <c r="R3754">
        <v>659765</v>
      </c>
      <c r="S3754">
        <v>1495551787.45</v>
      </c>
      <c r="T3754">
        <v>80164</v>
      </c>
      <c r="U3754">
        <v>450385</v>
      </c>
      <c r="V3754">
        <v>68.260000000000005</v>
      </c>
      <c r="W3754" s="3">
        <f>StockData[[#This Row],[CLOSE]]-StockData[[#This Row],[PREV. CLOSE]]</f>
        <v>-13.350000000000364</v>
      </c>
      <c r="X3754" s="2">
        <f>IFERROR((StockData[[#This Row],[CLOSE]]-StockData[[#This Row],[PREV. CLOSE]])/StockData[[#This Row],[PREV. CLOSE]],0)</f>
        <v>-5.8647805649520547E-3</v>
      </c>
      <c r="Y3754" t="str">
        <f>IF(StockData[[#This Row],[Daily Return %]]&gt;0,"Gain",IF(StockData[[#This Row],[Daily Return %]]&lt;0,"Loss","No Change"))</f>
        <v>Loss</v>
      </c>
    </row>
    <row r="3755" spans="1:25" x14ac:dyDescent="0.3">
      <c r="A3755" s="1">
        <v>45597</v>
      </c>
      <c r="B3755" s="1" t="s">
        <v>3806</v>
      </c>
      <c r="C3755" s="1" t="s">
        <v>254</v>
      </c>
      <c r="D3755">
        <f>MONTH(StockData[[#This Row],[DATE]])</f>
        <v>11</v>
      </c>
      <c r="E3755">
        <v>2024</v>
      </c>
      <c r="F3755" t="s">
        <v>231</v>
      </c>
      <c r="G3755" t="str">
        <f>"Q"&amp;ROUNDUP(StockData[[#This Row],[Month Number]]/3,0)</f>
        <v>Q4</v>
      </c>
      <c r="H3755" s="1" t="s">
        <v>3596</v>
      </c>
      <c r="I3755" s="1" t="s">
        <v>3093</v>
      </c>
      <c r="J3755" t="s">
        <v>30</v>
      </c>
      <c r="K3755">
        <v>2292.9</v>
      </c>
      <c r="L3755">
        <v>2292.9499999999998</v>
      </c>
      <c r="M3755">
        <v>2268.35</v>
      </c>
      <c r="N3755">
        <v>2262.9499999999998</v>
      </c>
      <c r="O3755">
        <v>2283.9499999999998</v>
      </c>
      <c r="P3755">
        <v>2282.3000000000002</v>
      </c>
      <c r="Q3755">
        <v>2280.1</v>
      </c>
      <c r="R3755">
        <v>121614</v>
      </c>
      <c r="S3755">
        <v>277292139.55000001</v>
      </c>
      <c r="T3755">
        <v>13487</v>
      </c>
      <c r="U3755">
        <v>68950</v>
      </c>
      <c r="V3755">
        <v>56.7</v>
      </c>
      <c r="W3755" s="3">
        <f>StockData[[#This Row],[CLOSE]]-StockData[[#This Row],[PREV. CLOSE]]</f>
        <v>19.350000000000364</v>
      </c>
      <c r="X3755" s="2">
        <f>IFERROR((StockData[[#This Row],[CLOSE]]-StockData[[#This Row],[PREV. CLOSE]])/StockData[[#This Row],[PREV. CLOSE]],0)</f>
        <v>8.5507854791313839E-3</v>
      </c>
      <c r="Y3755" t="str">
        <f>IF(StockData[[#This Row],[Daily Return %]]&gt;0,"Gain",IF(StockData[[#This Row],[Daily Return %]]&lt;0,"Loss","No Change"))</f>
        <v>Gain</v>
      </c>
    </row>
    <row r="3756" spans="1:25" x14ac:dyDescent="0.3">
      <c r="A3756" s="1">
        <v>45600</v>
      </c>
      <c r="B3756" s="1" t="s">
        <v>3807</v>
      </c>
      <c r="C3756" s="1" t="s">
        <v>254</v>
      </c>
      <c r="D3756">
        <f>MONTH(StockData[[#This Row],[DATE]])</f>
        <v>11</v>
      </c>
      <c r="E3756">
        <v>2024</v>
      </c>
      <c r="F3756" t="s">
        <v>231</v>
      </c>
      <c r="G3756" t="str">
        <f>"Q"&amp;ROUNDUP(StockData[[#This Row],[Month Number]]/3,0)</f>
        <v>Q4</v>
      </c>
      <c r="H3756" s="1" t="s">
        <v>3596</v>
      </c>
      <c r="I3756" s="1" t="s">
        <v>3093</v>
      </c>
      <c r="J3756" t="s">
        <v>30</v>
      </c>
      <c r="K3756">
        <v>2283</v>
      </c>
      <c r="L3756">
        <v>2287</v>
      </c>
      <c r="M3756">
        <v>2230.9</v>
      </c>
      <c r="N3756">
        <v>2282.3000000000002</v>
      </c>
      <c r="O3756">
        <v>2245.5</v>
      </c>
      <c r="P3756">
        <v>2246.1999999999998</v>
      </c>
      <c r="Q3756">
        <v>2244.35</v>
      </c>
      <c r="R3756">
        <v>963160</v>
      </c>
      <c r="S3756">
        <v>2161672771.6999998</v>
      </c>
      <c r="T3756">
        <v>97875</v>
      </c>
      <c r="U3756">
        <v>640718</v>
      </c>
      <c r="V3756">
        <v>66.52</v>
      </c>
      <c r="W3756" s="3">
        <f>StockData[[#This Row],[CLOSE]]-StockData[[#This Row],[PREV. CLOSE]]</f>
        <v>-36.100000000000364</v>
      </c>
      <c r="X3756" s="2">
        <f>IFERROR((StockData[[#This Row],[CLOSE]]-StockData[[#This Row],[PREV. CLOSE]])/StockData[[#This Row],[PREV. CLOSE]],0)</f>
        <v>-1.5817377207203418E-2</v>
      </c>
      <c r="Y3756" t="str">
        <f>IF(StockData[[#This Row],[Daily Return %]]&gt;0,"Gain",IF(StockData[[#This Row],[Daily Return %]]&lt;0,"Loss","No Change"))</f>
        <v>Loss</v>
      </c>
    </row>
    <row r="3757" spans="1:25" x14ac:dyDescent="0.3">
      <c r="A3757" s="1">
        <v>45601</v>
      </c>
      <c r="B3757" s="1" t="s">
        <v>3808</v>
      </c>
      <c r="C3757" s="1" t="s">
        <v>254</v>
      </c>
      <c r="D3757">
        <f>MONTH(StockData[[#This Row],[DATE]])</f>
        <v>11</v>
      </c>
      <c r="E3757">
        <v>2024</v>
      </c>
      <c r="F3757" t="s">
        <v>231</v>
      </c>
      <c r="G3757" t="str">
        <f>"Q"&amp;ROUNDUP(StockData[[#This Row],[Month Number]]/3,0)</f>
        <v>Q4</v>
      </c>
      <c r="H3757" s="1" t="s">
        <v>3596</v>
      </c>
      <c r="I3757" s="1" t="s">
        <v>3093</v>
      </c>
      <c r="J3757" t="s">
        <v>30</v>
      </c>
      <c r="K3757">
        <v>2256</v>
      </c>
      <c r="L3757">
        <v>2267.9</v>
      </c>
      <c r="M3757">
        <v>2236.3000000000002</v>
      </c>
      <c r="N3757">
        <v>2246.1999999999998</v>
      </c>
      <c r="O3757">
        <v>2265</v>
      </c>
      <c r="P3757">
        <v>2262.4499999999998</v>
      </c>
      <c r="Q3757">
        <v>2258.94</v>
      </c>
      <c r="R3757">
        <v>725930</v>
      </c>
      <c r="S3757">
        <v>1639834955.1500001</v>
      </c>
      <c r="T3757">
        <v>71839</v>
      </c>
      <c r="U3757">
        <v>400608</v>
      </c>
      <c r="V3757">
        <v>55.19</v>
      </c>
      <c r="W3757" s="3">
        <f>StockData[[#This Row],[CLOSE]]-StockData[[#This Row],[PREV. CLOSE]]</f>
        <v>16.25</v>
      </c>
      <c r="X3757" s="2">
        <f>IFERROR((StockData[[#This Row],[CLOSE]]-StockData[[#This Row],[PREV. CLOSE]])/StockData[[#This Row],[PREV. CLOSE]],0)</f>
        <v>7.2344403882112019E-3</v>
      </c>
      <c r="Y3757" t="str">
        <f>IF(StockData[[#This Row],[Daily Return %]]&gt;0,"Gain",IF(StockData[[#This Row],[Daily Return %]]&lt;0,"Loss","No Change"))</f>
        <v>Gain</v>
      </c>
    </row>
    <row r="3758" spans="1:25" x14ac:dyDescent="0.3">
      <c r="A3758" s="1">
        <v>45602</v>
      </c>
      <c r="B3758" s="1" t="s">
        <v>3809</v>
      </c>
      <c r="C3758" s="1" t="s">
        <v>254</v>
      </c>
      <c r="D3758">
        <f>MONTH(StockData[[#This Row],[DATE]])</f>
        <v>11</v>
      </c>
      <c r="E3758">
        <v>2024</v>
      </c>
      <c r="F3758" t="s">
        <v>231</v>
      </c>
      <c r="G3758" t="str">
        <f>"Q"&amp;ROUNDUP(StockData[[#This Row],[Month Number]]/3,0)</f>
        <v>Q4</v>
      </c>
      <c r="H3758" s="1" t="s">
        <v>3596</v>
      </c>
      <c r="I3758" s="1" t="s">
        <v>3093</v>
      </c>
      <c r="J3758" t="s">
        <v>30</v>
      </c>
      <c r="K3758">
        <v>2268</v>
      </c>
      <c r="L3758">
        <v>2279.6999999999998</v>
      </c>
      <c r="M3758">
        <v>2258.0500000000002</v>
      </c>
      <c r="N3758">
        <v>2262.4499999999998</v>
      </c>
      <c r="O3758">
        <v>2275</v>
      </c>
      <c r="P3758">
        <v>2275.6</v>
      </c>
      <c r="Q3758">
        <v>2271.6799999999998</v>
      </c>
      <c r="R3758">
        <v>806973</v>
      </c>
      <c r="S3758">
        <v>1833185210.8499999</v>
      </c>
      <c r="T3758">
        <v>76875</v>
      </c>
      <c r="U3758">
        <v>551553</v>
      </c>
      <c r="V3758">
        <v>68.349999999999994</v>
      </c>
      <c r="W3758" s="3">
        <f>StockData[[#This Row],[CLOSE]]-StockData[[#This Row],[PREV. CLOSE]]</f>
        <v>13.150000000000091</v>
      </c>
      <c r="X3758" s="2">
        <f>IFERROR((StockData[[#This Row],[CLOSE]]-StockData[[#This Row],[PREV. CLOSE]])/StockData[[#This Row],[PREV. CLOSE]],0)</f>
        <v>5.8122831443789217E-3</v>
      </c>
      <c r="Y3758" t="str">
        <f>IF(StockData[[#This Row],[Daily Return %]]&gt;0,"Gain",IF(StockData[[#This Row],[Daily Return %]]&lt;0,"Loss","No Change"))</f>
        <v>Gain</v>
      </c>
    </row>
    <row r="3759" spans="1:25" x14ac:dyDescent="0.3">
      <c r="A3759" s="1">
        <v>45603</v>
      </c>
      <c r="B3759" s="1" t="s">
        <v>3810</v>
      </c>
      <c r="C3759" s="1" t="s">
        <v>254</v>
      </c>
      <c r="D3759">
        <f>MONTH(StockData[[#This Row],[DATE]])</f>
        <v>11</v>
      </c>
      <c r="E3759">
        <v>2024</v>
      </c>
      <c r="F3759" t="s">
        <v>231</v>
      </c>
      <c r="G3759" t="str">
        <f>"Q"&amp;ROUNDUP(StockData[[#This Row],[Month Number]]/3,0)</f>
        <v>Q4</v>
      </c>
      <c r="H3759" s="1" t="s">
        <v>3596</v>
      </c>
      <c r="I3759" s="1" t="s">
        <v>3093</v>
      </c>
      <c r="J3759" t="s">
        <v>30</v>
      </c>
      <c r="K3759">
        <v>2273</v>
      </c>
      <c r="L3759">
        <v>2284.85</v>
      </c>
      <c r="M3759">
        <v>2241.6999999999998</v>
      </c>
      <c r="N3759">
        <v>2275.6</v>
      </c>
      <c r="O3759">
        <v>2265.25</v>
      </c>
      <c r="P3759">
        <v>2262.85</v>
      </c>
      <c r="Q3759">
        <v>2256.9899999999998</v>
      </c>
      <c r="R3759">
        <v>891957</v>
      </c>
      <c r="S3759">
        <v>2013140207.25</v>
      </c>
      <c r="T3759">
        <v>64755</v>
      </c>
      <c r="U3759">
        <v>573080</v>
      </c>
      <c r="V3759">
        <v>64.25</v>
      </c>
      <c r="W3759" s="3">
        <f>StockData[[#This Row],[CLOSE]]-StockData[[#This Row],[PREV. CLOSE]]</f>
        <v>-12.75</v>
      </c>
      <c r="X3759" s="2">
        <f>IFERROR((StockData[[#This Row],[CLOSE]]-StockData[[#This Row],[PREV. CLOSE]])/StockData[[#This Row],[PREV. CLOSE]],0)</f>
        <v>-5.6029179117595366E-3</v>
      </c>
      <c r="Y3759" t="str">
        <f>IF(StockData[[#This Row],[Daily Return %]]&gt;0,"Gain",IF(StockData[[#This Row],[Daily Return %]]&lt;0,"Loss","No Change"))</f>
        <v>Loss</v>
      </c>
    </row>
    <row r="3760" spans="1:25" x14ac:dyDescent="0.3">
      <c r="A3760" s="1">
        <v>45604</v>
      </c>
      <c r="B3760" s="1" t="s">
        <v>3811</v>
      </c>
      <c r="C3760" s="1" t="s">
        <v>254</v>
      </c>
      <c r="D3760">
        <f>MONTH(StockData[[#This Row],[DATE]])</f>
        <v>11</v>
      </c>
      <c r="E3760">
        <v>2024</v>
      </c>
      <c r="F3760" t="s">
        <v>231</v>
      </c>
      <c r="G3760" t="str">
        <f>"Q"&amp;ROUNDUP(StockData[[#This Row],[Month Number]]/3,0)</f>
        <v>Q4</v>
      </c>
      <c r="H3760" s="1" t="s">
        <v>3596</v>
      </c>
      <c r="I3760" s="1" t="s">
        <v>3093</v>
      </c>
      <c r="J3760" t="s">
        <v>30</v>
      </c>
      <c r="K3760">
        <v>2270</v>
      </c>
      <c r="L3760">
        <v>2298</v>
      </c>
      <c r="M3760">
        <v>2258.8000000000002</v>
      </c>
      <c r="N3760">
        <v>2262.85</v>
      </c>
      <c r="O3760">
        <v>2294.15</v>
      </c>
      <c r="P3760">
        <v>2295.65</v>
      </c>
      <c r="Q3760">
        <v>2284.2399999999998</v>
      </c>
      <c r="R3760">
        <v>834995</v>
      </c>
      <c r="S3760">
        <v>1907330967.9000001</v>
      </c>
      <c r="T3760">
        <v>92625</v>
      </c>
      <c r="U3760">
        <v>495017</v>
      </c>
      <c r="V3760">
        <v>59.28</v>
      </c>
      <c r="W3760" s="3">
        <f>StockData[[#This Row],[CLOSE]]-StockData[[#This Row],[PREV. CLOSE]]</f>
        <v>32.800000000000182</v>
      </c>
      <c r="X3760" s="2">
        <f>IFERROR((StockData[[#This Row],[CLOSE]]-StockData[[#This Row],[PREV. CLOSE]])/StockData[[#This Row],[PREV. CLOSE]],0)</f>
        <v>1.4494995249353772E-2</v>
      </c>
      <c r="Y3760" t="str">
        <f>IF(StockData[[#This Row],[Daily Return %]]&gt;0,"Gain",IF(StockData[[#This Row],[Daily Return %]]&lt;0,"Loss","No Change"))</f>
        <v>Gain</v>
      </c>
    </row>
    <row r="3761" spans="1:25" x14ac:dyDescent="0.3">
      <c r="A3761" s="1">
        <v>45607</v>
      </c>
      <c r="B3761" s="1" t="s">
        <v>3812</v>
      </c>
      <c r="C3761" s="1" t="s">
        <v>254</v>
      </c>
      <c r="D3761">
        <f>MONTH(StockData[[#This Row],[DATE]])</f>
        <v>11</v>
      </c>
      <c r="E3761">
        <v>2024</v>
      </c>
      <c r="F3761" t="s">
        <v>231</v>
      </c>
      <c r="G3761" t="str">
        <f>"Q"&amp;ROUNDUP(StockData[[#This Row],[Month Number]]/3,0)</f>
        <v>Q4</v>
      </c>
      <c r="H3761" s="1" t="s">
        <v>3596</v>
      </c>
      <c r="I3761" s="1" t="s">
        <v>3093</v>
      </c>
      <c r="J3761" t="s">
        <v>30</v>
      </c>
      <c r="K3761">
        <v>2280</v>
      </c>
      <c r="L3761">
        <v>2294.85</v>
      </c>
      <c r="M3761">
        <v>2254.1999999999998</v>
      </c>
      <c r="N3761">
        <v>2295.65</v>
      </c>
      <c r="O3761">
        <v>2285</v>
      </c>
      <c r="P3761">
        <v>2279.0500000000002</v>
      </c>
      <c r="Q3761">
        <v>2276.8000000000002</v>
      </c>
      <c r="R3761">
        <v>773595</v>
      </c>
      <c r="S3761">
        <v>1761320948.25</v>
      </c>
      <c r="T3761">
        <v>54073</v>
      </c>
      <c r="U3761">
        <v>551794</v>
      </c>
      <c r="V3761">
        <v>71.33</v>
      </c>
      <c r="W3761" s="3">
        <f>StockData[[#This Row],[CLOSE]]-StockData[[#This Row],[PREV. CLOSE]]</f>
        <v>-16.599999999999909</v>
      </c>
      <c r="X3761" s="2">
        <f>IFERROR((StockData[[#This Row],[CLOSE]]-StockData[[#This Row],[PREV. CLOSE]])/StockData[[#This Row],[PREV. CLOSE]],0)</f>
        <v>-7.2310674536623211E-3</v>
      </c>
      <c r="Y3761" t="str">
        <f>IF(StockData[[#This Row],[Daily Return %]]&gt;0,"Gain",IF(StockData[[#This Row],[Daily Return %]]&lt;0,"Loss","No Change"))</f>
        <v>Loss</v>
      </c>
    </row>
    <row r="3762" spans="1:25" x14ac:dyDescent="0.3">
      <c r="A3762" s="1">
        <v>45608</v>
      </c>
      <c r="B3762" s="1" t="s">
        <v>3813</v>
      </c>
      <c r="C3762" s="1" t="s">
        <v>254</v>
      </c>
      <c r="D3762">
        <f>MONTH(StockData[[#This Row],[DATE]])</f>
        <v>11</v>
      </c>
      <c r="E3762">
        <v>2024</v>
      </c>
      <c r="F3762" t="s">
        <v>231</v>
      </c>
      <c r="G3762" t="str">
        <f>"Q"&amp;ROUNDUP(StockData[[#This Row],[Month Number]]/3,0)</f>
        <v>Q4</v>
      </c>
      <c r="H3762" s="1" t="s">
        <v>3596</v>
      </c>
      <c r="I3762" s="1" t="s">
        <v>3093</v>
      </c>
      <c r="J3762" t="s">
        <v>30</v>
      </c>
      <c r="K3762">
        <v>2290.4499999999998</v>
      </c>
      <c r="L3762">
        <v>2290.4499999999998</v>
      </c>
      <c r="M3762">
        <v>2241</v>
      </c>
      <c r="N3762">
        <v>2279.0500000000002</v>
      </c>
      <c r="O3762">
        <v>2251.65</v>
      </c>
      <c r="P3762">
        <v>2256.1999999999998</v>
      </c>
      <c r="Q3762">
        <v>2260.4499999999998</v>
      </c>
      <c r="R3762">
        <v>1105339</v>
      </c>
      <c r="S3762">
        <v>2498558519.5</v>
      </c>
      <c r="T3762">
        <v>88902</v>
      </c>
      <c r="U3762">
        <v>727810</v>
      </c>
      <c r="V3762">
        <v>65.84</v>
      </c>
      <c r="W3762" s="3">
        <f>StockData[[#This Row],[CLOSE]]-StockData[[#This Row],[PREV. CLOSE]]</f>
        <v>-22.850000000000364</v>
      </c>
      <c r="X3762" s="2">
        <f>IFERROR((StockData[[#This Row],[CLOSE]]-StockData[[#This Row],[PREV. CLOSE]])/StockData[[#This Row],[PREV. CLOSE]],0)</f>
        <v>-1.002610736929877E-2</v>
      </c>
      <c r="Y3762" t="str">
        <f>IF(StockData[[#This Row],[Daily Return %]]&gt;0,"Gain",IF(StockData[[#This Row],[Daily Return %]]&lt;0,"Loss","No Change"))</f>
        <v>Loss</v>
      </c>
    </row>
    <row r="3763" spans="1:25" x14ac:dyDescent="0.3">
      <c r="A3763" s="1">
        <v>45609</v>
      </c>
      <c r="B3763" s="1" t="s">
        <v>3814</v>
      </c>
      <c r="C3763" s="1" t="s">
        <v>254</v>
      </c>
      <c r="D3763">
        <f>MONTH(StockData[[#This Row],[DATE]])</f>
        <v>11</v>
      </c>
      <c r="E3763">
        <v>2024</v>
      </c>
      <c r="F3763" t="s">
        <v>231</v>
      </c>
      <c r="G3763" t="str">
        <f>"Q"&amp;ROUNDUP(StockData[[#This Row],[Month Number]]/3,0)</f>
        <v>Q4</v>
      </c>
      <c r="H3763" s="1" t="s">
        <v>3596</v>
      </c>
      <c r="I3763" s="1" t="s">
        <v>3093</v>
      </c>
      <c r="J3763" t="s">
        <v>30</v>
      </c>
      <c r="K3763">
        <v>2241.25</v>
      </c>
      <c r="L3763">
        <v>2251.9499999999998</v>
      </c>
      <c r="M3763">
        <v>2222</v>
      </c>
      <c r="N3763">
        <v>2256.1999999999998</v>
      </c>
      <c r="O3763">
        <v>2241.25</v>
      </c>
      <c r="P3763">
        <v>2235.25</v>
      </c>
      <c r="Q3763">
        <v>2232.92</v>
      </c>
      <c r="R3763">
        <v>763388</v>
      </c>
      <c r="S3763">
        <v>1704582610.95</v>
      </c>
      <c r="T3763">
        <v>69894</v>
      </c>
      <c r="U3763">
        <v>494035</v>
      </c>
      <c r="V3763">
        <v>64.72</v>
      </c>
      <c r="W3763" s="3">
        <f>StockData[[#This Row],[CLOSE]]-StockData[[#This Row],[PREV. CLOSE]]</f>
        <v>-20.949999999999818</v>
      </c>
      <c r="X3763" s="2">
        <f>IFERROR((StockData[[#This Row],[CLOSE]]-StockData[[#This Row],[PREV. CLOSE]])/StockData[[#This Row],[PREV. CLOSE]],0)</f>
        <v>-9.2855243329491265E-3</v>
      </c>
      <c r="Y3763" t="str">
        <f>IF(StockData[[#This Row],[Daily Return %]]&gt;0,"Gain",IF(StockData[[#This Row],[Daily Return %]]&lt;0,"Loss","No Change"))</f>
        <v>Loss</v>
      </c>
    </row>
    <row r="3764" spans="1:25" x14ac:dyDescent="0.3">
      <c r="A3764" s="1">
        <v>45610</v>
      </c>
      <c r="B3764" s="1" t="s">
        <v>3815</v>
      </c>
      <c r="C3764" s="1" t="s">
        <v>254</v>
      </c>
      <c r="D3764">
        <f>MONTH(StockData[[#This Row],[DATE]])</f>
        <v>11</v>
      </c>
      <c r="E3764">
        <v>2024</v>
      </c>
      <c r="F3764" t="s">
        <v>231</v>
      </c>
      <c r="G3764" t="str">
        <f>"Q"&amp;ROUNDUP(StockData[[#This Row],[Month Number]]/3,0)</f>
        <v>Q4</v>
      </c>
      <c r="H3764" s="1" t="s">
        <v>3596</v>
      </c>
      <c r="I3764" s="1" t="s">
        <v>3093</v>
      </c>
      <c r="J3764" t="s">
        <v>30</v>
      </c>
      <c r="K3764">
        <v>2239.0500000000002</v>
      </c>
      <c r="L3764">
        <v>2244.9499999999998</v>
      </c>
      <c r="M3764">
        <v>2178.4</v>
      </c>
      <c r="N3764">
        <v>2235.25</v>
      </c>
      <c r="O3764">
        <v>2188</v>
      </c>
      <c r="P3764">
        <v>2182.8000000000002</v>
      </c>
      <c r="Q3764">
        <v>2202.44</v>
      </c>
      <c r="R3764">
        <v>1159238</v>
      </c>
      <c r="S3764">
        <v>2553154277.0999999</v>
      </c>
      <c r="T3764">
        <v>118910</v>
      </c>
      <c r="U3764">
        <v>714690</v>
      </c>
      <c r="V3764">
        <v>61.65</v>
      </c>
      <c r="W3764" s="3">
        <f>StockData[[#This Row],[CLOSE]]-StockData[[#This Row],[PREV. CLOSE]]</f>
        <v>-52.449999999999818</v>
      </c>
      <c r="X3764" s="2">
        <f>IFERROR((StockData[[#This Row],[CLOSE]]-StockData[[#This Row],[PREV. CLOSE]])/StockData[[#This Row],[PREV. CLOSE]],0)</f>
        <v>-2.3464936807963233E-2</v>
      </c>
      <c r="Y3764" t="str">
        <f>IF(StockData[[#This Row],[Daily Return %]]&gt;0,"Gain",IF(StockData[[#This Row],[Daily Return %]]&lt;0,"Loss","No Change"))</f>
        <v>Loss</v>
      </c>
    </row>
    <row r="3765" spans="1:25" x14ac:dyDescent="0.3">
      <c r="A3765" s="1">
        <v>45614</v>
      </c>
      <c r="B3765" s="1" t="s">
        <v>3816</v>
      </c>
      <c r="C3765" s="1" t="s">
        <v>254</v>
      </c>
      <c r="D3765">
        <f>MONTH(StockData[[#This Row],[DATE]])</f>
        <v>11</v>
      </c>
      <c r="E3765">
        <v>2024</v>
      </c>
      <c r="F3765" t="s">
        <v>231</v>
      </c>
      <c r="G3765" t="str">
        <f>"Q"&amp;ROUNDUP(StockData[[#This Row],[Month Number]]/3,0)</f>
        <v>Q4</v>
      </c>
      <c r="H3765" s="1" t="s">
        <v>3596</v>
      </c>
      <c r="I3765" s="1" t="s">
        <v>3093</v>
      </c>
      <c r="J3765" t="s">
        <v>30</v>
      </c>
      <c r="K3765">
        <v>2190.6999999999998</v>
      </c>
      <c r="L3765">
        <v>2218.9499999999998</v>
      </c>
      <c r="M3765">
        <v>2168.6999999999998</v>
      </c>
      <c r="N3765">
        <v>2182.8000000000002</v>
      </c>
      <c r="O3765">
        <v>2214.8000000000002</v>
      </c>
      <c r="P3765">
        <v>2213.1999999999998</v>
      </c>
      <c r="Q3765">
        <v>2202.61</v>
      </c>
      <c r="R3765">
        <v>691665</v>
      </c>
      <c r="S3765">
        <v>1523469626.5</v>
      </c>
      <c r="T3765">
        <v>76282</v>
      </c>
      <c r="U3765">
        <v>391221</v>
      </c>
      <c r="V3765">
        <v>56.56</v>
      </c>
      <c r="W3765" s="3">
        <f>StockData[[#This Row],[CLOSE]]-StockData[[#This Row],[PREV. CLOSE]]</f>
        <v>30.399999999999636</v>
      </c>
      <c r="X3765" s="2">
        <f>IFERROR((StockData[[#This Row],[CLOSE]]-StockData[[#This Row],[PREV. CLOSE]])/StockData[[#This Row],[PREV. CLOSE]],0)</f>
        <v>1.3927066153564061E-2</v>
      </c>
      <c r="Y3765" t="str">
        <f>IF(StockData[[#This Row],[Daily Return %]]&gt;0,"Gain",IF(StockData[[#This Row],[Daily Return %]]&lt;0,"Loss","No Change"))</f>
        <v>Gain</v>
      </c>
    </row>
    <row r="3766" spans="1:25" x14ac:dyDescent="0.3">
      <c r="A3766" s="1">
        <v>45615</v>
      </c>
      <c r="B3766" s="1" t="s">
        <v>3817</v>
      </c>
      <c r="C3766" s="1" t="s">
        <v>254</v>
      </c>
      <c r="D3766">
        <f>MONTH(StockData[[#This Row],[DATE]])</f>
        <v>11</v>
      </c>
      <c r="E3766">
        <v>2024</v>
      </c>
      <c r="F3766" t="s">
        <v>231</v>
      </c>
      <c r="G3766" t="str">
        <f>"Q"&amp;ROUNDUP(StockData[[#This Row],[Month Number]]/3,0)</f>
        <v>Q4</v>
      </c>
      <c r="H3766" s="1" t="s">
        <v>3596</v>
      </c>
      <c r="I3766" s="1" t="s">
        <v>3093</v>
      </c>
      <c r="J3766" t="s">
        <v>30</v>
      </c>
      <c r="K3766">
        <v>2225</v>
      </c>
      <c r="L3766">
        <v>2243.65</v>
      </c>
      <c r="M3766">
        <v>2203.9</v>
      </c>
      <c r="N3766">
        <v>2213.1999999999998</v>
      </c>
      <c r="O3766">
        <v>2206</v>
      </c>
      <c r="P3766">
        <v>2214.15</v>
      </c>
      <c r="Q3766">
        <v>2227.96</v>
      </c>
      <c r="R3766">
        <v>806020</v>
      </c>
      <c r="S3766">
        <v>1795782474.45</v>
      </c>
      <c r="T3766">
        <v>67247</v>
      </c>
      <c r="U3766">
        <v>526836</v>
      </c>
      <c r="V3766">
        <v>65.36</v>
      </c>
      <c r="W3766" s="3">
        <f>StockData[[#This Row],[CLOSE]]-StockData[[#This Row],[PREV. CLOSE]]</f>
        <v>0.95000000000027285</v>
      </c>
      <c r="X3766" s="2">
        <f>IFERROR((StockData[[#This Row],[CLOSE]]-StockData[[#This Row],[PREV. CLOSE]])/StockData[[#This Row],[PREV. CLOSE]],0)</f>
        <v>4.2924272546551278E-4</v>
      </c>
      <c r="Y3766" t="str">
        <f>IF(StockData[[#This Row],[Daily Return %]]&gt;0,"Gain",IF(StockData[[#This Row],[Daily Return %]]&lt;0,"Loss","No Change"))</f>
        <v>Gain</v>
      </c>
    </row>
    <row r="3767" spans="1:25" x14ac:dyDescent="0.3">
      <c r="A3767" s="1">
        <v>45617</v>
      </c>
      <c r="B3767" s="1" t="s">
        <v>3818</v>
      </c>
      <c r="C3767" s="1" t="s">
        <v>254</v>
      </c>
      <c r="D3767">
        <f>MONTH(StockData[[#This Row],[DATE]])</f>
        <v>11</v>
      </c>
      <c r="E3767">
        <v>2024</v>
      </c>
      <c r="F3767" t="s">
        <v>231</v>
      </c>
      <c r="G3767" t="str">
        <f>"Q"&amp;ROUNDUP(StockData[[#This Row],[Month Number]]/3,0)</f>
        <v>Q4</v>
      </c>
      <c r="H3767" s="1" t="s">
        <v>3596</v>
      </c>
      <c r="I3767" s="1" t="s">
        <v>3093</v>
      </c>
      <c r="J3767" t="s">
        <v>30</v>
      </c>
      <c r="K3767">
        <v>2205.5500000000002</v>
      </c>
      <c r="L3767">
        <v>2250</v>
      </c>
      <c r="M3767">
        <v>2187</v>
      </c>
      <c r="N3767">
        <v>2214.15</v>
      </c>
      <c r="O3767">
        <v>2208</v>
      </c>
      <c r="P3767">
        <v>2211.1999999999998</v>
      </c>
      <c r="Q3767">
        <v>2205.9499999999998</v>
      </c>
      <c r="R3767">
        <v>827884</v>
      </c>
      <c r="S3767">
        <v>1826267859.75</v>
      </c>
      <c r="T3767">
        <v>77127</v>
      </c>
      <c r="U3767">
        <v>489836</v>
      </c>
      <c r="V3767">
        <v>59.17</v>
      </c>
      <c r="W3767" s="3">
        <f>StockData[[#This Row],[CLOSE]]-StockData[[#This Row],[PREV. CLOSE]]</f>
        <v>-2.9500000000002728</v>
      </c>
      <c r="X3767" s="2">
        <f>IFERROR((StockData[[#This Row],[CLOSE]]-StockData[[#This Row],[PREV. CLOSE]])/StockData[[#This Row],[PREV. CLOSE]],0)</f>
        <v>-1.3323397240477262E-3</v>
      </c>
      <c r="Y3767" t="str">
        <f>IF(StockData[[#This Row],[Daily Return %]]&gt;0,"Gain",IF(StockData[[#This Row],[Daily Return %]]&lt;0,"Loss","No Change"))</f>
        <v>Loss</v>
      </c>
    </row>
    <row r="3768" spans="1:25" x14ac:dyDescent="0.3">
      <c r="A3768" s="1">
        <v>45618</v>
      </c>
      <c r="B3768" s="1" t="s">
        <v>3819</v>
      </c>
      <c r="C3768" s="1" t="s">
        <v>254</v>
      </c>
      <c r="D3768">
        <f>MONTH(StockData[[#This Row],[DATE]])</f>
        <v>11</v>
      </c>
      <c r="E3768">
        <v>2024</v>
      </c>
      <c r="F3768" t="s">
        <v>231</v>
      </c>
      <c r="G3768" t="str">
        <f>"Q"&amp;ROUNDUP(StockData[[#This Row],[Month Number]]/3,0)</f>
        <v>Q4</v>
      </c>
      <c r="H3768" s="1" t="s">
        <v>3596</v>
      </c>
      <c r="I3768" s="1" t="s">
        <v>3093</v>
      </c>
      <c r="J3768" t="s">
        <v>30</v>
      </c>
      <c r="K3768">
        <v>2214.1999999999998</v>
      </c>
      <c r="L3768">
        <v>2252.85</v>
      </c>
      <c r="M3768">
        <v>2204.1999999999998</v>
      </c>
      <c r="N3768">
        <v>2211.1999999999998</v>
      </c>
      <c r="O3768">
        <v>2242.5</v>
      </c>
      <c r="P3768">
        <v>2247.3000000000002</v>
      </c>
      <c r="Q3768">
        <v>2237.12</v>
      </c>
      <c r="R3768">
        <v>771958</v>
      </c>
      <c r="S3768">
        <v>1726964074.5999999</v>
      </c>
      <c r="T3768">
        <v>85304</v>
      </c>
      <c r="U3768">
        <v>479378</v>
      </c>
      <c r="V3768">
        <v>62.1</v>
      </c>
      <c r="W3768" s="3">
        <f>StockData[[#This Row],[CLOSE]]-StockData[[#This Row],[PREV. CLOSE]]</f>
        <v>36.100000000000364</v>
      </c>
      <c r="X3768" s="2">
        <f>IFERROR((StockData[[#This Row],[CLOSE]]-StockData[[#This Row],[PREV. CLOSE]])/StockData[[#This Row],[PREV. CLOSE]],0)</f>
        <v>1.6325976845152121E-2</v>
      </c>
      <c r="Y3768" t="str">
        <f>IF(StockData[[#This Row],[Daily Return %]]&gt;0,"Gain",IF(StockData[[#This Row],[Daily Return %]]&lt;0,"Loss","No Change"))</f>
        <v>Gain</v>
      </c>
    </row>
    <row r="3769" spans="1:25" x14ac:dyDescent="0.3">
      <c r="A3769" s="1">
        <v>45621</v>
      </c>
      <c r="B3769" s="1" t="s">
        <v>3820</v>
      </c>
      <c r="C3769" s="1" t="s">
        <v>254</v>
      </c>
      <c r="D3769">
        <f>MONTH(StockData[[#This Row],[DATE]])</f>
        <v>11</v>
      </c>
      <c r="E3769">
        <v>2024</v>
      </c>
      <c r="F3769" t="s">
        <v>231</v>
      </c>
      <c r="G3769" t="str">
        <f>"Q"&amp;ROUNDUP(StockData[[#This Row],[Month Number]]/3,0)</f>
        <v>Q4</v>
      </c>
      <c r="H3769" s="1" t="s">
        <v>3596</v>
      </c>
      <c r="I3769" s="1" t="s">
        <v>3093</v>
      </c>
      <c r="J3769" t="s">
        <v>30</v>
      </c>
      <c r="K3769">
        <v>2258.5500000000002</v>
      </c>
      <c r="L3769">
        <v>2283.65</v>
      </c>
      <c r="M3769">
        <v>2246.25</v>
      </c>
      <c r="N3769">
        <v>2247.3000000000002</v>
      </c>
      <c r="O3769">
        <v>2263.85</v>
      </c>
      <c r="P3769">
        <v>2256.9499999999998</v>
      </c>
      <c r="Q3769">
        <v>2260.66</v>
      </c>
      <c r="R3769">
        <v>2029802</v>
      </c>
      <c r="S3769">
        <v>4588684283.25</v>
      </c>
      <c r="T3769">
        <v>82975</v>
      </c>
      <c r="U3769">
        <v>1531246</v>
      </c>
      <c r="V3769">
        <v>75.44</v>
      </c>
      <c r="W3769" s="3">
        <f>StockData[[#This Row],[CLOSE]]-StockData[[#This Row],[PREV. CLOSE]]</f>
        <v>9.6499999999996362</v>
      </c>
      <c r="X3769" s="2">
        <f>IFERROR((StockData[[#This Row],[CLOSE]]-StockData[[#This Row],[PREV. CLOSE]])/StockData[[#This Row],[PREV. CLOSE]],0)</f>
        <v>4.2940417389754973E-3</v>
      </c>
      <c r="Y3769" t="str">
        <f>IF(StockData[[#This Row],[Daily Return %]]&gt;0,"Gain",IF(StockData[[#This Row],[Daily Return %]]&lt;0,"Loss","No Change"))</f>
        <v>Gain</v>
      </c>
    </row>
    <row r="3770" spans="1:25" x14ac:dyDescent="0.3">
      <c r="A3770" s="1">
        <v>45622</v>
      </c>
      <c r="B3770" s="1" t="s">
        <v>3821</v>
      </c>
      <c r="C3770" s="1" t="s">
        <v>254</v>
      </c>
      <c r="D3770">
        <f>MONTH(StockData[[#This Row],[DATE]])</f>
        <v>11</v>
      </c>
      <c r="E3770">
        <v>2024</v>
      </c>
      <c r="F3770" t="s">
        <v>231</v>
      </c>
      <c r="G3770" t="str">
        <f>"Q"&amp;ROUNDUP(StockData[[#This Row],[Month Number]]/3,0)</f>
        <v>Q4</v>
      </c>
      <c r="H3770" s="1" t="s">
        <v>3596</v>
      </c>
      <c r="I3770" s="1" t="s">
        <v>3093</v>
      </c>
      <c r="J3770" t="s">
        <v>30</v>
      </c>
      <c r="K3770">
        <v>2270</v>
      </c>
      <c r="L3770">
        <v>2287.9499999999998</v>
      </c>
      <c r="M3770">
        <v>2250.5</v>
      </c>
      <c r="N3770">
        <v>2256.9499999999998</v>
      </c>
      <c r="O3770">
        <v>2268</v>
      </c>
      <c r="P3770">
        <v>2265.25</v>
      </c>
      <c r="Q3770">
        <v>2267.9299999999998</v>
      </c>
      <c r="R3770">
        <v>317122</v>
      </c>
      <c r="S3770">
        <v>719211152.04999995</v>
      </c>
      <c r="T3770">
        <v>35762</v>
      </c>
      <c r="U3770">
        <v>152977</v>
      </c>
      <c r="V3770">
        <v>48.24</v>
      </c>
      <c r="W3770" s="3">
        <f>StockData[[#This Row],[CLOSE]]-StockData[[#This Row],[PREV. CLOSE]]</f>
        <v>8.3000000000001819</v>
      </c>
      <c r="X3770" s="2">
        <f>IFERROR((StockData[[#This Row],[CLOSE]]-StockData[[#This Row],[PREV. CLOSE]])/StockData[[#This Row],[PREV. CLOSE]],0)</f>
        <v>3.6775294091584585E-3</v>
      </c>
      <c r="Y3770" t="str">
        <f>IF(StockData[[#This Row],[Daily Return %]]&gt;0,"Gain",IF(StockData[[#This Row],[Daily Return %]]&lt;0,"Loss","No Change"))</f>
        <v>Gain</v>
      </c>
    </row>
    <row r="3771" spans="1:25" x14ac:dyDescent="0.3">
      <c r="A3771" s="1">
        <v>45623</v>
      </c>
      <c r="B3771" s="1" t="s">
        <v>3822</v>
      </c>
      <c r="C3771" s="1" t="s">
        <v>254</v>
      </c>
      <c r="D3771">
        <f>MONTH(StockData[[#This Row],[DATE]])</f>
        <v>11</v>
      </c>
      <c r="E3771">
        <v>2024</v>
      </c>
      <c r="F3771" t="s">
        <v>231</v>
      </c>
      <c r="G3771" t="str">
        <f>"Q"&amp;ROUNDUP(StockData[[#This Row],[Month Number]]/3,0)</f>
        <v>Q4</v>
      </c>
      <c r="H3771" s="1" t="s">
        <v>3596</v>
      </c>
      <c r="I3771" s="1" t="s">
        <v>3093</v>
      </c>
      <c r="J3771" t="s">
        <v>30</v>
      </c>
      <c r="K3771">
        <v>2276.6</v>
      </c>
      <c r="L3771">
        <v>2276.8000000000002</v>
      </c>
      <c r="M3771">
        <v>2250.4499999999998</v>
      </c>
      <c r="N3771">
        <v>2265.25</v>
      </c>
      <c r="O3771">
        <v>2272</v>
      </c>
      <c r="P3771">
        <v>2273.9499999999998</v>
      </c>
      <c r="Q3771">
        <v>2267.31</v>
      </c>
      <c r="R3771">
        <v>437361</v>
      </c>
      <c r="S3771">
        <v>991630990.54999995</v>
      </c>
      <c r="T3771">
        <v>33382</v>
      </c>
      <c r="U3771">
        <v>284130</v>
      </c>
      <c r="V3771">
        <v>64.959999999999994</v>
      </c>
      <c r="W3771" s="3">
        <f>StockData[[#This Row],[CLOSE]]-StockData[[#This Row],[PREV. CLOSE]]</f>
        <v>8.6999999999998181</v>
      </c>
      <c r="X3771" s="2">
        <f>IFERROR((StockData[[#This Row],[CLOSE]]-StockData[[#This Row],[PREV. CLOSE]])/StockData[[#This Row],[PREV. CLOSE]],0)</f>
        <v>3.8406356914247072E-3</v>
      </c>
      <c r="Y3771" t="str">
        <f>IF(StockData[[#This Row],[Daily Return %]]&gt;0,"Gain",IF(StockData[[#This Row],[Daily Return %]]&lt;0,"Loss","No Change"))</f>
        <v>Gain</v>
      </c>
    </row>
    <row r="3772" spans="1:25" x14ac:dyDescent="0.3">
      <c r="A3772" s="1">
        <v>45624</v>
      </c>
      <c r="B3772" s="1" t="s">
        <v>3823</v>
      </c>
      <c r="C3772" s="1" t="s">
        <v>254</v>
      </c>
      <c r="D3772">
        <f>MONTH(StockData[[#This Row],[DATE]])</f>
        <v>11</v>
      </c>
      <c r="E3772">
        <v>2024</v>
      </c>
      <c r="F3772" t="s">
        <v>231</v>
      </c>
      <c r="G3772" t="str">
        <f>"Q"&amp;ROUNDUP(StockData[[#This Row],[Month Number]]/3,0)</f>
        <v>Q4</v>
      </c>
      <c r="H3772" s="1" t="s">
        <v>3596</v>
      </c>
      <c r="I3772" s="1" t="s">
        <v>3093</v>
      </c>
      <c r="J3772" t="s">
        <v>30</v>
      </c>
      <c r="K3772">
        <v>2274.0500000000002</v>
      </c>
      <c r="L3772">
        <v>2289.5</v>
      </c>
      <c r="M3772">
        <v>2228</v>
      </c>
      <c r="N3772">
        <v>2273.9499999999998</v>
      </c>
      <c r="O3772">
        <v>2244.9</v>
      </c>
      <c r="P3772">
        <v>2236.25</v>
      </c>
      <c r="Q3772">
        <v>2248.7199999999998</v>
      </c>
      <c r="R3772">
        <v>1246378</v>
      </c>
      <c r="S3772">
        <v>2802755347.1999998</v>
      </c>
      <c r="T3772">
        <v>105727</v>
      </c>
      <c r="U3772">
        <v>746681</v>
      </c>
      <c r="V3772">
        <v>59.91</v>
      </c>
      <c r="W3772" s="3">
        <f>StockData[[#This Row],[CLOSE]]-StockData[[#This Row],[PREV. CLOSE]]</f>
        <v>-37.699999999999818</v>
      </c>
      <c r="X3772" s="2">
        <f>IFERROR((StockData[[#This Row],[CLOSE]]-StockData[[#This Row],[PREV. CLOSE]])/StockData[[#This Row],[PREV. CLOSE]],0)</f>
        <v>-1.6579080454715286E-2</v>
      </c>
      <c r="Y3772" t="str">
        <f>IF(StockData[[#This Row],[Daily Return %]]&gt;0,"Gain",IF(StockData[[#This Row],[Daily Return %]]&lt;0,"Loss","No Change"))</f>
        <v>Loss</v>
      </c>
    </row>
    <row r="3773" spans="1:25" x14ac:dyDescent="0.3">
      <c r="A3773" s="1">
        <v>45625</v>
      </c>
      <c r="B3773" s="1" t="s">
        <v>3824</v>
      </c>
      <c r="C3773" s="1" t="s">
        <v>254</v>
      </c>
      <c r="D3773">
        <f>MONTH(StockData[[#This Row],[DATE]])</f>
        <v>11</v>
      </c>
      <c r="E3773">
        <v>2024</v>
      </c>
      <c r="F3773" t="s">
        <v>231</v>
      </c>
      <c r="G3773" t="str">
        <f>"Q"&amp;ROUNDUP(StockData[[#This Row],[Month Number]]/3,0)</f>
        <v>Q4</v>
      </c>
      <c r="H3773" s="1" t="s">
        <v>3596</v>
      </c>
      <c r="I3773" s="1" t="s">
        <v>3093</v>
      </c>
      <c r="J3773" t="s">
        <v>30</v>
      </c>
      <c r="K3773">
        <v>2227</v>
      </c>
      <c r="L3773">
        <v>2263</v>
      </c>
      <c r="M3773">
        <v>2227</v>
      </c>
      <c r="N3773">
        <v>2236.25</v>
      </c>
      <c r="O3773">
        <v>2235</v>
      </c>
      <c r="P3773">
        <v>2234.65</v>
      </c>
      <c r="Q3773">
        <v>2241.67</v>
      </c>
      <c r="R3773">
        <v>1349160</v>
      </c>
      <c r="S3773">
        <v>3024374028.1999998</v>
      </c>
      <c r="T3773">
        <v>90740</v>
      </c>
      <c r="U3773">
        <v>953598</v>
      </c>
      <c r="V3773">
        <v>70.680000000000007</v>
      </c>
      <c r="W3773" s="3">
        <f>StockData[[#This Row],[CLOSE]]-StockData[[#This Row],[PREV. CLOSE]]</f>
        <v>-1.5999999999999091</v>
      </c>
      <c r="X3773" s="2">
        <f>IFERROR((StockData[[#This Row],[CLOSE]]-StockData[[#This Row],[PREV. CLOSE]])/StockData[[#This Row],[PREV. CLOSE]],0)</f>
        <v>-7.1548351034093189E-4</v>
      </c>
      <c r="Y3773" t="str">
        <f>IF(StockData[[#This Row],[Daily Return %]]&gt;0,"Gain",IF(StockData[[#This Row],[Daily Return %]]&lt;0,"Loss","No Change"))</f>
        <v>Loss</v>
      </c>
    </row>
    <row r="3774" spans="1:25" x14ac:dyDescent="0.3">
      <c r="A3774" s="1">
        <v>45628</v>
      </c>
      <c r="B3774" s="1" t="s">
        <v>3825</v>
      </c>
      <c r="C3774" s="1" t="s">
        <v>274</v>
      </c>
      <c r="D3774">
        <f>MONTH(StockData[[#This Row],[DATE]])</f>
        <v>12</v>
      </c>
      <c r="E3774">
        <v>2024</v>
      </c>
      <c r="F3774" t="s">
        <v>231</v>
      </c>
      <c r="G3774" t="str">
        <f>"Q"&amp;ROUNDUP(StockData[[#This Row],[Month Number]]/3,0)</f>
        <v>Q4</v>
      </c>
      <c r="H3774" s="1" t="s">
        <v>3596</v>
      </c>
      <c r="I3774" s="1" t="s">
        <v>3093</v>
      </c>
      <c r="J3774" t="s">
        <v>30</v>
      </c>
      <c r="K3774">
        <v>2242.8000000000002</v>
      </c>
      <c r="L3774">
        <v>2257</v>
      </c>
      <c r="M3774">
        <v>2223.1</v>
      </c>
      <c r="N3774">
        <v>2234.65</v>
      </c>
      <c r="O3774">
        <v>2251.8000000000002</v>
      </c>
      <c r="P3774">
        <v>2251.85</v>
      </c>
      <c r="Q3774">
        <v>2244.13</v>
      </c>
      <c r="R3774">
        <v>468272</v>
      </c>
      <c r="S3774">
        <v>1050863362.65</v>
      </c>
      <c r="T3774">
        <v>49889</v>
      </c>
      <c r="U3774">
        <v>285099</v>
      </c>
      <c r="V3774">
        <v>60.88</v>
      </c>
      <c r="W3774" s="3">
        <f>StockData[[#This Row],[CLOSE]]-StockData[[#This Row],[PREV. CLOSE]]</f>
        <v>17.199999999999818</v>
      </c>
      <c r="X3774" s="2">
        <f>IFERROR((StockData[[#This Row],[CLOSE]]-StockData[[#This Row],[PREV. CLOSE]])/StockData[[#This Row],[PREV. CLOSE]],0)</f>
        <v>7.6969547803905835E-3</v>
      </c>
      <c r="Y3774" t="str">
        <f>IF(StockData[[#This Row],[Daily Return %]]&gt;0,"Gain",IF(StockData[[#This Row],[Daily Return %]]&lt;0,"Loss","No Change"))</f>
        <v>Gain</v>
      </c>
    </row>
    <row r="3775" spans="1:25" x14ac:dyDescent="0.3">
      <c r="A3775" s="1">
        <v>45629</v>
      </c>
      <c r="B3775" s="1" t="s">
        <v>3826</v>
      </c>
      <c r="C3775" s="1" t="s">
        <v>274</v>
      </c>
      <c r="D3775">
        <f>MONTH(StockData[[#This Row],[DATE]])</f>
        <v>12</v>
      </c>
      <c r="E3775">
        <v>2024</v>
      </c>
      <c r="F3775" t="s">
        <v>231</v>
      </c>
      <c r="G3775" t="str">
        <f>"Q"&amp;ROUNDUP(StockData[[#This Row],[Month Number]]/3,0)</f>
        <v>Q4</v>
      </c>
      <c r="H3775" s="1" t="s">
        <v>3596</v>
      </c>
      <c r="I3775" s="1" t="s">
        <v>3093</v>
      </c>
      <c r="J3775" t="s">
        <v>30</v>
      </c>
      <c r="K3775">
        <v>2262</v>
      </c>
      <c r="L3775">
        <v>2266.85</v>
      </c>
      <c r="M3775">
        <v>2250</v>
      </c>
      <c r="N3775">
        <v>2251.85</v>
      </c>
      <c r="O3775">
        <v>2262.9</v>
      </c>
      <c r="P3775">
        <v>2261.6999999999998</v>
      </c>
      <c r="Q3775">
        <v>2260.42</v>
      </c>
      <c r="R3775">
        <v>766232</v>
      </c>
      <c r="S3775">
        <v>1732002672.0999999</v>
      </c>
      <c r="T3775">
        <v>65528</v>
      </c>
      <c r="U3775">
        <v>581459</v>
      </c>
      <c r="V3775">
        <v>75.89</v>
      </c>
      <c r="W3775" s="3">
        <f>StockData[[#This Row],[CLOSE]]-StockData[[#This Row],[PREV. CLOSE]]</f>
        <v>9.8499999999999091</v>
      </c>
      <c r="X3775" s="2">
        <f>IFERROR((StockData[[#This Row],[CLOSE]]-StockData[[#This Row],[PREV. CLOSE]])/StockData[[#This Row],[PREV. CLOSE]],0)</f>
        <v>4.3741812287674178E-3</v>
      </c>
      <c r="Y3775" t="str">
        <f>IF(StockData[[#This Row],[Daily Return %]]&gt;0,"Gain",IF(StockData[[#This Row],[Daily Return %]]&lt;0,"Loss","No Change"))</f>
        <v>Gain</v>
      </c>
    </row>
    <row r="3776" spans="1:25" x14ac:dyDescent="0.3">
      <c r="A3776" s="1">
        <v>45630</v>
      </c>
      <c r="B3776" s="1" t="s">
        <v>3827</v>
      </c>
      <c r="C3776" s="1" t="s">
        <v>274</v>
      </c>
      <c r="D3776">
        <f>MONTH(StockData[[#This Row],[DATE]])</f>
        <v>12</v>
      </c>
      <c r="E3776">
        <v>2024</v>
      </c>
      <c r="F3776" t="s">
        <v>231</v>
      </c>
      <c r="G3776" t="str">
        <f>"Q"&amp;ROUNDUP(StockData[[#This Row],[Month Number]]/3,0)</f>
        <v>Q4</v>
      </c>
      <c r="H3776" s="1" t="s">
        <v>3596</v>
      </c>
      <c r="I3776" s="1" t="s">
        <v>3093</v>
      </c>
      <c r="J3776" t="s">
        <v>30</v>
      </c>
      <c r="K3776">
        <v>2261</v>
      </c>
      <c r="L3776">
        <v>2275</v>
      </c>
      <c r="M3776">
        <v>2241.4499999999998</v>
      </c>
      <c r="N3776">
        <v>2261.6999999999998</v>
      </c>
      <c r="O3776">
        <v>2254</v>
      </c>
      <c r="P3776">
        <v>2257.8000000000002</v>
      </c>
      <c r="Q3776">
        <v>2258.38</v>
      </c>
      <c r="R3776">
        <v>968869</v>
      </c>
      <c r="S3776">
        <v>2188071757.4000001</v>
      </c>
      <c r="T3776">
        <v>76244</v>
      </c>
      <c r="U3776">
        <v>708524</v>
      </c>
      <c r="V3776">
        <v>73.13</v>
      </c>
      <c r="W3776" s="3">
        <f>StockData[[#This Row],[CLOSE]]-StockData[[#This Row],[PREV. CLOSE]]</f>
        <v>-3.8999999999996362</v>
      </c>
      <c r="X3776" s="2">
        <f>IFERROR((StockData[[#This Row],[CLOSE]]-StockData[[#This Row],[PREV. CLOSE]])/StockData[[#This Row],[PREV. CLOSE]],0)</f>
        <v>-1.7243666268734299E-3</v>
      </c>
      <c r="Y3776" t="str">
        <f>IF(StockData[[#This Row],[Daily Return %]]&gt;0,"Gain",IF(StockData[[#This Row],[Daily Return %]]&lt;0,"Loss","No Change"))</f>
        <v>Loss</v>
      </c>
    </row>
    <row r="3777" spans="1:25" x14ac:dyDescent="0.3">
      <c r="A3777" s="1">
        <v>45631</v>
      </c>
      <c r="B3777" s="1" t="s">
        <v>3828</v>
      </c>
      <c r="C3777" s="1" t="s">
        <v>274</v>
      </c>
      <c r="D3777">
        <f>MONTH(StockData[[#This Row],[DATE]])</f>
        <v>12</v>
      </c>
      <c r="E3777">
        <v>2024</v>
      </c>
      <c r="F3777" t="s">
        <v>231</v>
      </c>
      <c r="G3777" t="str">
        <f>"Q"&amp;ROUNDUP(StockData[[#This Row],[Month Number]]/3,0)</f>
        <v>Q4</v>
      </c>
      <c r="H3777" s="1" t="s">
        <v>3596</v>
      </c>
      <c r="I3777" s="1" t="s">
        <v>3093</v>
      </c>
      <c r="J3777" t="s">
        <v>30</v>
      </c>
      <c r="K3777">
        <v>2257.8000000000002</v>
      </c>
      <c r="L3777">
        <v>2277</v>
      </c>
      <c r="M3777">
        <v>2221</v>
      </c>
      <c r="N3777">
        <v>2257.8000000000002</v>
      </c>
      <c r="O3777">
        <v>2258</v>
      </c>
      <c r="P3777">
        <v>2265.5</v>
      </c>
      <c r="Q3777">
        <v>2252.23</v>
      </c>
      <c r="R3777">
        <v>1187784</v>
      </c>
      <c r="S3777">
        <v>2675165012.5500002</v>
      </c>
      <c r="T3777">
        <v>139514</v>
      </c>
      <c r="U3777">
        <v>600402</v>
      </c>
      <c r="V3777">
        <v>50.55</v>
      </c>
      <c r="W3777" s="3">
        <f>StockData[[#This Row],[CLOSE]]-StockData[[#This Row],[PREV. CLOSE]]</f>
        <v>7.6999999999998181</v>
      </c>
      <c r="X3777" s="2">
        <f>IFERROR((StockData[[#This Row],[CLOSE]]-StockData[[#This Row],[PREV. CLOSE]])/StockData[[#This Row],[PREV. CLOSE]],0)</f>
        <v>3.4103995039418094E-3</v>
      </c>
      <c r="Y3777" t="str">
        <f>IF(StockData[[#This Row],[Daily Return %]]&gt;0,"Gain",IF(StockData[[#This Row],[Daily Return %]]&lt;0,"Loss","No Change"))</f>
        <v>Gain</v>
      </c>
    </row>
    <row r="3778" spans="1:25" x14ac:dyDescent="0.3">
      <c r="A3778" s="1">
        <v>45632</v>
      </c>
      <c r="B3778" s="1" t="s">
        <v>3829</v>
      </c>
      <c r="C3778" s="1" t="s">
        <v>274</v>
      </c>
      <c r="D3778">
        <f>MONTH(StockData[[#This Row],[DATE]])</f>
        <v>12</v>
      </c>
      <c r="E3778">
        <v>2024</v>
      </c>
      <c r="F3778" t="s">
        <v>231</v>
      </c>
      <c r="G3778" t="str">
        <f>"Q"&amp;ROUNDUP(StockData[[#This Row],[Month Number]]/3,0)</f>
        <v>Q4</v>
      </c>
      <c r="H3778" s="1" t="s">
        <v>3596</v>
      </c>
      <c r="I3778" s="1" t="s">
        <v>3093</v>
      </c>
      <c r="J3778" t="s">
        <v>30</v>
      </c>
      <c r="K3778">
        <v>2266.4499999999998</v>
      </c>
      <c r="L3778">
        <v>2291.9499999999998</v>
      </c>
      <c r="M3778">
        <v>2255.1</v>
      </c>
      <c r="N3778">
        <v>2265.5</v>
      </c>
      <c r="O3778">
        <v>2265</v>
      </c>
      <c r="P3778">
        <v>2267.8000000000002</v>
      </c>
      <c r="Q3778">
        <v>2266.0500000000002</v>
      </c>
      <c r="R3778">
        <v>645601</v>
      </c>
      <c r="S3778">
        <v>1462961352.8</v>
      </c>
      <c r="T3778">
        <v>57547</v>
      </c>
      <c r="U3778">
        <v>411452</v>
      </c>
      <c r="V3778">
        <v>63.73</v>
      </c>
      <c r="W3778" s="3">
        <f>StockData[[#This Row],[CLOSE]]-StockData[[#This Row],[PREV. CLOSE]]</f>
        <v>2.3000000000001819</v>
      </c>
      <c r="X3778" s="2">
        <f>IFERROR((StockData[[#This Row],[CLOSE]]-StockData[[#This Row],[PREV. CLOSE]])/StockData[[#This Row],[PREV. CLOSE]],0)</f>
        <v>1.0152284263960194E-3</v>
      </c>
      <c r="Y3778" t="str">
        <f>IF(StockData[[#This Row],[Daily Return %]]&gt;0,"Gain",IF(StockData[[#This Row],[Daily Return %]]&lt;0,"Loss","No Change"))</f>
        <v>Gain</v>
      </c>
    </row>
    <row r="3779" spans="1:25" x14ac:dyDescent="0.3">
      <c r="A3779" s="1">
        <v>45635</v>
      </c>
      <c r="B3779" s="1" t="s">
        <v>3830</v>
      </c>
      <c r="C3779" s="1" t="s">
        <v>274</v>
      </c>
      <c r="D3779">
        <f>MONTH(StockData[[#This Row],[DATE]])</f>
        <v>12</v>
      </c>
      <c r="E3779">
        <v>2024</v>
      </c>
      <c r="F3779" t="s">
        <v>231</v>
      </c>
      <c r="G3779" t="str">
        <f>"Q"&amp;ROUNDUP(StockData[[#This Row],[Month Number]]/3,0)</f>
        <v>Q4</v>
      </c>
      <c r="H3779" s="1" t="s">
        <v>3596</v>
      </c>
      <c r="I3779" s="1" t="s">
        <v>3093</v>
      </c>
      <c r="J3779" t="s">
        <v>30</v>
      </c>
      <c r="K3779">
        <v>2270</v>
      </c>
      <c r="L3779">
        <v>2276.6</v>
      </c>
      <c r="M3779">
        <v>2213.65</v>
      </c>
      <c r="N3779">
        <v>2267.8000000000002</v>
      </c>
      <c r="O3779">
        <v>2229</v>
      </c>
      <c r="P3779">
        <v>2228.85</v>
      </c>
      <c r="Q3779">
        <v>2227.37</v>
      </c>
      <c r="R3779">
        <v>969851</v>
      </c>
      <c r="S3779">
        <v>2160219429.4000001</v>
      </c>
      <c r="T3779">
        <v>83824</v>
      </c>
      <c r="U3779">
        <v>632809</v>
      </c>
      <c r="V3779">
        <v>65.25</v>
      </c>
      <c r="W3779" s="3">
        <f>StockData[[#This Row],[CLOSE]]-StockData[[#This Row],[PREV. CLOSE]]</f>
        <v>-38.950000000000273</v>
      </c>
      <c r="X3779" s="2">
        <f>IFERROR((StockData[[#This Row],[CLOSE]]-StockData[[#This Row],[PREV. CLOSE]])/StockData[[#This Row],[PREV. CLOSE]],0)</f>
        <v>-1.7175235911456154E-2</v>
      </c>
      <c r="Y3779" t="str">
        <f>IF(StockData[[#This Row],[Daily Return %]]&gt;0,"Gain",IF(StockData[[#This Row],[Daily Return %]]&lt;0,"Loss","No Change"))</f>
        <v>Loss</v>
      </c>
    </row>
    <row r="3780" spans="1:25" x14ac:dyDescent="0.3">
      <c r="A3780" s="1">
        <v>45636</v>
      </c>
      <c r="B3780" s="1" t="s">
        <v>3831</v>
      </c>
      <c r="C3780" s="1" t="s">
        <v>274</v>
      </c>
      <c r="D3780">
        <f>MONTH(StockData[[#This Row],[DATE]])</f>
        <v>12</v>
      </c>
      <c r="E3780">
        <v>2024</v>
      </c>
      <c r="F3780" t="s">
        <v>231</v>
      </c>
      <c r="G3780" t="str">
        <f>"Q"&amp;ROUNDUP(StockData[[#This Row],[Month Number]]/3,0)</f>
        <v>Q4</v>
      </c>
      <c r="H3780" s="1" t="s">
        <v>3596</v>
      </c>
      <c r="I3780" s="1" t="s">
        <v>3093</v>
      </c>
      <c r="J3780" t="s">
        <v>30</v>
      </c>
      <c r="K3780">
        <v>2229</v>
      </c>
      <c r="L3780">
        <v>2240</v>
      </c>
      <c r="M3780">
        <v>2210</v>
      </c>
      <c r="N3780">
        <v>2228.85</v>
      </c>
      <c r="O3780">
        <v>2219</v>
      </c>
      <c r="P3780">
        <v>2214.4499999999998</v>
      </c>
      <c r="Q3780">
        <v>2225.5300000000002</v>
      </c>
      <c r="R3780">
        <v>915298</v>
      </c>
      <c r="S3780">
        <v>2037018659.5</v>
      </c>
      <c r="T3780">
        <v>55256</v>
      </c>
      <c r="U3780">
        <v>717016</v>
      </c>
      <c r="V3780">
        <v>78.34</v>
      </c>
      <c r="W3780" s="3">
        <f>StockData[[#This Row],[CLOSE]]-StockData[[#This Row],[PREV. CLOSE]]</f>
        <v>-14.400000000000091</v>
      </c>
      <c r="X3780" s="2">
        <f>IFERROR((StockData[[#This Row],[CLOSE]]-StockData[[#This Row],[PREV. CLOSE]])/StockData[[#This Row],[PREV. CLOSE]],0)</f>
        <v>-6.46073087017973E-3</v>
      </c>
      <c r="Y3780" t="str">
        <f>IF(StockData[[#This Row],[Daily Return %]]&gt;0,"Gain",IF(StockData[[#This Row],[Daily Return %]]&lt;0,"Loss","No Change"))</f>
        <v>Loss</v>
      </c>
    </row>
    <row r="3781" spans="1:25" x14ac:dyDescent="0.3">
      <c r="A3781" s="1">
        <v>45637</v>
      </c>
      <c r="B3781" s="1" t="s">
        <v>3832</v>
      </c>
      <c r="C3781" s="1" t="s">
        <v>274</v>
      </c>
      <c r="D3781">
        <f>MONTH(StockData[[#This Row],[DATE]])</f>
        <v>12</v>
      </c>
      <c r="E3781">
        <v>2024</v>
      </c>
      <c r="F3781" t="s">
        <v>231</v>
      </c>
      <c r="G3781" t="str">
        <f>"Q"&amp;ROUNDUP(StockData[[#This Row],[Month Number]]/3,0)</f>
        <v>Q4</v>
      </c>
      <c r="H3781" s="1" t="s">
        <v>3596</v>
      </c>
      <c r="I3781" s="1" t="s">
        <v>3093</v>
      </c>
      <c r="J3781" t="s">
        <v>30</v>
      </c>
      <c r="K3781">
        <v>2225</v>
      </c>
      <c r="L3781">
        <v>2254</v>
      </c>
      <c r="M3781">
        <v>2223</v>
      </c>
      <c r="N3781">
        <v>2214.4499999999998</v>
      </c>
      <c r="O3781">
        <v>2241</v>
      </c>
      <c r="P3781">
        <v>2241.0500000000002</v>
      </c>
      <c r="Q3781">
        <v>2242.36</v>
      </c>
      <c r="R3781">
        <v>734861</v>
      </c>
      <c r="S3781">
        <v>1647819717.2</v>
      </c>
      <c r="T3781">
        <v>60343</v>
      </c>
      <c r="U3781">
        <v>415116</v>
      </c>
      <c r="V3781">
        <v>56.49</v>
      </c>
      <c r="W3781" s="3">
        <f>StockData[[#This Row],[CLOSE]]-StockData[[#This Row],[PREV. CLOSE]]</f>
        <v>26.600000000000364</v>
      </c>
      <c r="X3781" s="2">
        <f>IFERROR((StockData[[#This Row],[CLOSE]]-StockData[[#This Row],[PREV. CLOSE]])/StockData[[#This Row],[PREV. CLOSE]],0)</f>
        <v>1.2012012012012177E-2</v>
      </c>
      <c r="Y3781" t="str">
        <f>IF(StockData[[#This Row],[Daily Return %]]&gt;0,"Gain",IF(StockData[[#This Row],[Daily Return %]]&lt;0,"Loss","No Change"))</f>
        <v>Gain</v>
      </c>
    </row>
    <row r="3782" spans="1:25" x14ac:dyDescent="0.3">
      <c r="A3782" s="1">
        <v>45638</v>
      </c>
      <c r="B3782" s="1" t="s">
        <v>3833</v>
      </c>
      <c r="C3782" s="1" t="s">
        <v>274</v>
      </c>
      <c r="D3782">
        <f>MONTH(StockData[[#This Row],[DATE]])</f>
        <v>12</v>
      </c>
      <c r="E3782">
        <v>2024</v>
      </c>
      <c r="F3782" t="s">
        <v>231</v>
      </c>
      <c r="G3782" t="str">
        <f>"Q"&amp;ROUNDUP(StockData[[#This Row],[Month Number]]/3,0)</f>
        <v>Q4</v>
      </c>
      <c r="H3782" s="1" t="s">
        <v>3596</v>
      </c>
      <c r="I3782" s="1" t="s">
        <v>3093</v>
      </c>
      <c r="J3782" t="s">
        <v>30</v>
      </c>
      <c r="K3782">
        <v>2249.9499999999998</v>
      </c>
      <c r="L3782">
        <v>2254</v>
      </c>
      <c r="M3782">
        <v>2215.1</v>
      </c>
      <c r="N3782">
        <v>2241.0500000000002</v>
      </c>
      <c r="O3782">
        <v>2222</v>
      </c>
      <c r="P3782">
        <v>2224.0500000000002</v>
      </c>
      <c r="Q3782">
        <v>2227.54</v>
      </c>
      <c r="R3782">
        <v>965610</v>
      </c>
      <c r="S3782">
        <v>2150936787.25</v>
      </c>
      <c r="T3782">
        <v>56707</v>
      </c>
      <c r="U3782">
        <v>615693</v>
      </c>
      <c r="V3782">
        <v>63.76</v>
      </c>
      <c r="W3782" s="3">
        <f>StockData[[#This Row],[CLOSE]]-StockData[[#This Row],[PREV. CLOSE]]</f>
        <v>-17</v>
      </c>
      <c r="X3782" s="2">
        <f>IFERROR((StockData[[#This Row],[CLOSE]]-StockData[[#This Row],[PREV. CLOSE]])/StockData[[#This Row],[PREV. CLOSE]],0)</f>
        <v>-7.5857299033934983E-3</v>
      </c>
      <c r="Y3782" t="str">
        <f>IF(StockData[[#This Row],[Daily Return %]]&gt;0,"Gain",IF(StockData[[#This Row],[Daily Return %]]&lt;0,"Loss","No Change"))</f>
        <v>Loss</v>
      </c>
    </row>
    <row r="3783" spans="1:25" x14ac:dyDescent="0.3">
      <c r="A3783" s="1">
        <v>45639</v>
      </c>
      <c r="B3783" s="1" t="s">
        <v>3834</v>
      </c>
      <c r="C3783" s="1" t="s">
        <v>274</v>
      </c>
      <c r="D3783">
        <f>MONTH(StockData[[#This Row],[DATE]])</f>
        <v>12</v>
      </c>
      <c r="E3783">
        <v>2024</v>
      </c>
      <c r="F3783" t="s">
        <v>231</v>
      </c>
      <c r="G3783" t="str">
        <f>"Q"&amp;ROUNDUP(StockData[[#This Row],[Month Number]]/3,0)</f>
        <v>Q4</v>
      </c>
      <c r="H3783" s="1" t="s">
        <v>3596</v>
      </c>
      <c r="I3783" s="1" t="s">
        <v>3093</v>
      </c>
      <c r="J3783" t="s">
        <v>30</v>
      </c>
      <c r="K3783">
        <v>2225</v>
      </c>
      <c r="L3783">
        <v>2257.85</v>
      </c>
      <c r="M3783">
        <v>2208.25</v>
      </c>
      <c r="N3783">
        <v>2224.0500000000002</v>
      </c>
      <c r="O3783">
        <v>2255</v>
      </c>
      <c r="P3783">
        <v>2253.5</v>
      </c>
      <c r="Q3783">
        <v>2238.14</v>
      </c>
      <c r="R3783">
        <v>554661</v>
      </c>
      <c r="S3783">
        <v>1241409217.75</v>
      </c>
      <c r="T3783">
        <v>63963</v>
      </c>
      <c r="U3783">
        <v>258514</v>
      </c>
      <c r="V3783">
        <v>46.61</v>
      </c>
      <c r="W3783" s="3">
        <f>StockData[[#This Row],[CLOSE]]-StockData[[#This Row],[PREV. CLOSE]]</f>
        <v>29.449999999999818</v>
      </c>
      <c r="X3783" s="2">
        <f>IFERROR((StockData[[#This Row],[CLOSE]]-StockData[[#This Row],[PREV. CLOSE]])/StockData[[#This Row],[PREV. CLOSE]],0)</f>
        <v>1.3241608776781015E-2</v>
      </c>
      <c r="Y3783" t="str">
        <f>IF(StockData[[#This Row],[Daily Return %]]&gt;0,"Gain",IF(StockData[[#This Row],[Daily Return %]]&lt;0,"Loss","No Change"))</f>
        <v>Gain</v>
      </c>
    </row>
    <row r="3784" spans="1:25" x14ac:dyDescent="0.3">
      <c r="A3784" s="1">
        <v>45642</v>
      </c>
      <c r="B3784" s="1" t="s">
        <v>3835</v>
      </c>
      <c r="C3784" s="1" t="s">
        <v>274</v>
      </c>
      <c r="D3784">
        <f>MONTH(StockData[[#This Row],[DATE]])</f>
        <v>12</v>
      </c>
      <c r="E3784">
        <v>2024</v>
      </c>
      <c r="F3784" t="s">
        <v>231</v>
      </c>
      <c r="G3784" t="str">
        <f>"Q"&amp;ROUNDUP(StockData[[#This Row],[Month Number]]/3,0)</f>
        <v>Q4</v>
      </c>
      <c r="H3784" s="1" t="s">
        <v>3596</v>
      </c>
      <c r="I3784" s="1" t="s">
        <v>3093</v>
      </c>
      <c r="J3784" t="s">
        <v>30</v>
      </c>
      <c r="K3784">
        <v>2253.5</v>
      </c>
      <c r="L3784">
        <v>2257.5</v>
      </c>
      <c r="M3784">
        <v>2228.5500000000002</v>
      </c>
      <c r="N3784">
        <v>2253.5</v>
      </c>
      <c r="O3784">
        <v>2243.4</v>
      </c>
      <c r="P3784">
        <v>2238.75</v>
      </c>
      <c r="Q3784">
        <v>2235.39</v>
      </c>
      <c r="R3784">
        <v>665686</v>
      </c>
      <c r="S3784">
        <v>1488068516.8499999</v>
      </c>
      <c r="T3784">
        <v>46693</v>
      </c>
      <c r="U3784">
        <v>433078</v>
      </c>
      <c r="V3784">
        <v>65.06</v>
      </c>
      <c r="W3784" s="3">
        <f>StockData[[#This Row],[CLOSE]]-StockData[[#This Row],[PREV. CLOSE]]</f>
        <v>-14.75</v>
      </c>
      <c r="X3784" s="2">
        <f>IFERROR((StockData[[#This Row],[CLOSE]]-StockData[[#This Row],[PREV. CLOSE]])/StockData[[#This Row],[PREV. CLOSE]],0)</f>
        <v>-6.5453738628799647E-3</v>
      </c>
      <c r="Y3784" t="str">
        <f>IF(StockData[[#This Row],[Daily Return %]]&gt;0,"Gain",IF(StockData[[#This Row],[Daily Return %]]&lt;0,"Loss","No Change"))</f>
        <v>Loss</v>
      </c>
    </row>
    <row r="3785" spans="1:25" x14ac:dyDescent="0.3">
      <c r="A3785" s="1">
        <v>45643</v>
      </c>
      <c r="B3785" s="1" t="s">
        <v>3836</v>
      </c>
      <c r="C3785" s="1" t="s">
        <v>274</v>
      </c>
      <c r="D3785">
        <f>MONTH(StockData[[#This Row],[DATE]])</f>
        <v>12</v>
      </c>
      <c r="E3785">
        <v>2024</v>
      </c>
      <c r="F3785" t="s">
        <v>231</v>
      </c>
      <c r="G3785" t="str">
        <f>"Q"&amp;ROUNDUP(StockData[[#This Row],[Month Number]]/3,0)</f>
        <v>Q4</v>
      </c>
      <c r="H3785" s="1" t="s">
        <v>3596</v>
      </c>
      <c r="I3785" s="1" t="s">
        <v>3093</v>
      </c>
      <c r="J3785" t="s">
        <v>30</v>
      </c>
      <c r="K3785">
        <v>2226</v>
      </c>
      <c r="L3785">
        <v>2233.9499999999998</v>
      </c>
      <c r="M3785">
        <v>2200</v>
      </c>
      <c r="N3785">
        <v>2238.75</v>
      </c>
      <c r="O3785">
        <v>2205</v>
      </c>
      <c r="P3785">
        <v>2202.9499999999998</v>
      </c>
      <c r="Q3785">
        <v>2207.79</v>
      </c>
      <c r="R3785">
        <v>1498906</v>
      </c>
      <c r="S3785">
        <v>3309263126.5500002</v>
      </c>
      <c r="T3785">
        <v>94715</v>
      </c>
      <c r="U3785">
        <v>1060504</v>
      </c>
      <c r="V3785">
        <v>70.75</v>
      </c>
      <c r="W3785" s="3">
        <f>StockData[[#This Row],[CLOSE]]-StockData[[#This Row],[PREV. CLOSE]]</f>
        <v>-35.800000000000182</v>
      </c>
      <c r="X3785" s="2">
        <f>IFERROR((StockData[[#This Row],[CLOSE]]-StockData[[#This Row],[PREV. CLOSE]])/StockData[[#This Row],[PREV. CLOSE]],0)</f>
        <v>-1.5991066443327831E-2</v>
      </c>
      <c r="Y3785" t="str">
        <f>IF(StockData[[#This Row],[Daily Return %]]&gt;0,"Gain",IF(StockData[[#This Row],[Daily Return %]]&lt;0,"Loss","No Change"))</f>
        <v>Loss</v>
      </c>
    </row>
    <row r="3786" spans="1:25" x14ac:dyDescent="0.3">
      <c r="A3786" s="1">
        <v>45644</v>
      </c>
      <c r="B3786" s="1" t="s">
        <v>3837</v>
      </c>
      <c r="C3786" s="1" t="s">
        <v>274</v>
      </c>
      <c r="D3786">
        <f>MONTH(StockData[[#This Row],[DATE]])</f>
        <v>12</v>
      </c>
      <c r="E3786">
        <v>2024</v>
      </c>
      <c r="F3786" t="s">
        <v>231</v>
      </c>
      <c r="G3786" t="str">
        <f>"Q"&amp;ROUNDUP(StockData[[#This Row],[Month Number]]/3,0)</f>
        <v>Q4</v>
      </c>
      <c r="H3786" s="1" t="s">
        <v>3596</v>
      </c>
      <c r="I3786" s="1" t="s">
        <v>3093</v>
      </c>
      <c r="J3786" t="s">
        <v>30</v>
      </c>
      <c r="K3786">
        <v>2202.9499999999998</v>
      </c>
      <c r="L3786">
        <v>2213.9499999999998</v>
      </c>
      <c r="M3786">
        <v>2180.5</v>
      </c>
      <c r="N3786">
        <v>2202.9499999999998</v>
      </c>
      <c r="O3786">
        <v>2188</v>
      </c>
      <c r="P3786">
        <v>2188.0500000000002</v>
      </c>
      <c r="Q3786">
        <v>2193.41</v>
      </c>
      <c r="R3786">
        <v>966166</v>
      </c>
      <c r="S3786">
        <v>2119193952.9000001</v>
      </c>
      <c r="T3786">
        <v>61196</v>
      </c>
      <c r="U3786">
        <v>635635</v>
      </c>
      <c r="V3786">
        <v>65.790000000000006</v>
      </c>
      <c r="W3786" s="3">
        <f>StockData[[#This Row],[CLOSE]]-StockData[[#This Row],[PREV. CLOSE]]</f>
        <v>-14.899999999999636</v>
      </c>
      <c r="X3786" s="2">
        <f>IFERROR((StockData[[#This Row],[CLOSE]]-StockData[[#This Row],[PREV. CLOSE]])/StockData[[#This Row],[PREV. CLOSE]],0)</f>
        <v>-6.7636578224651656E-3</v>
      </c>
      <c r="Y3786" t="str">
        <f>IF(StockData[[#This Row],[Daily Return %]]&gt;0,"Gain",IF(StockData[[#This Row],[Daily Return %]]&lt;0,"Loss","No Change"))</f>
        <v>Loss</v>
      </c>
    </row>
    <row r="3787" spans="1:25" x14ac:dyDescent="0.3">
      <c r="A3787" s="1">
        <v>45645</v>
      </c>
      <c r="B3787" s="1" t="s">
        <v>3838</v>
      </c>
      <c r="C3787" s="1" t="s">
        <v>274</v>
      </c>
      <c r="D3787">
        <f>MONTH(StockData[[#This Row],[DATE]])</f>
        <v>12</v>
      </c>
      <c r="E3787">
        <v>2024</v>
      </c>
      <c r="F3787" t="s">
        <v>231</v>
      </c>
      <c r="G3787" t="str">
        <f>"Q"&amp;ROUNDUP(StockData[[#This Row],[Month Number]]/3,0)</f>
        <v>Q4</v>
      </c>
      <c r="H3787" s="1" t="s">
        <v>3596</v>
      </c>
      <c r="I3787" s="1" t="s">
        <v>3093</v>
      </c>
      <c r="J3787" t="s">
        <v>30</v>
      </c>
      <c r="K3787">
        <v>2185</v>
      </c>
      <c r="L3787">
        <v>2194.25</v>
      </c>
      <c r="M3787">
        <v>2147.4</v>
      </c>
      <c r="N3787">
        <v>2188.0500000000002</v>
      </c>
      <c r="O3787">
        <v>2164</v>
      </c>
      <c r="P3787">
        <v>2160.4</v>
      </c>
      <c r="Q3787">
        <v>2158.0700000000002</v>
      </c>
      <c r="R3787">
        <v>1553990</v>
      </c>
      <c r="S3787">
        <v>3353621055.75</v>
      </c>
      <c r="T3787">
        <v>93264</v>
      </c>
      <c r="U3787">
        <v>1046679</v>
      </c>
      <c r="V3787">
        <v>67.349999999999994</v>
      </c>
      <c r="W3787" s="3">
        <f>StockData[[#This Row],[CLOSE]]-StockData[[#This Row],[PREV. CLOSE]]</f>
        <v>-27.650000000000091</v>
      </c>
      <c r="X3787" s="2">
        <f>IFERROR((StockData[[#This Row],[CLOSE]]-StockData[[#This Row],[PREV. CLOSE]])/StockData[[#This Row],[PREV. CLOSE]],0)</f>
        <v>-1.2636822741710695E-2</v>
      </c>
      <c r="Y3787" t="str">
        <f>IF(StockData[[#This Row],[Daily Return %]]&gt;0,"Gain",IF(StockData[[#This Row],[Daily Return %]]&lt;0,"Loss","No Change"))</f>
        <v>Loss</v>
      </c>
    </row>
    <row r="3788" spans="1:25" x14ac:dyDescent="0.3">
      <c r="A3788" s="1">
        <v>45646</v>
      </c>
      <c r="B3788" s="1" t="s">
        <v>3839</v>
      </c>
      <c r="C3788" s="1" t="s">
        <v>274</v>
      </c>
      <c r="D3788">
        <f>MONTH(StockData[[#This Row],[DATE]])</f>
        <v>12</v>
      </c>
      <c r="E3788">
        <v>2024</v>
      </c>
      <c r="F3788" t="s">
        <v>231</v>
      </c>
      <c r="G3788" t="str">
        <f>"Q"&amp;ROUNDUP(StockData[[#This Row],[Month Number]]/3,0)</f>
        <v>Q4</v>
      </c>
      <c r="H3788" s="1" t="s">
        <v>3596</v>
      </c>
      <c r="I3788" s="1" t="s">
        <v>3093</v>
      </c>
      <c r="J3788" t="s">
        <v>30</v>
      </c>
      <c r="K3788">
        <v>2160</v>
      </c>
      <c r="L3788">
        <v>2175</v>
      </c>
      <c r="M3788">
        <v>2145.4</v>
      </c>
      <c r="N3788">
        <v>2160.4</v>
      </c>
      <c r="O3788">
        <v>2165</v>
      </c>
      <c r="P3788">
        <v>2163.5</v>
      </c>
      <c r="Q3788">
        <v>2164.61</v>
      </c>
      <c r="R3788">
        <v>1651762</v>
      </c>
      <c r="S3788">
        <v>3575415613.3499999</v>
      </c>
      <c r="T3788">
        <v>100790</v>
      </c>
      <c r="U3788">
        <v>1081128</v>
      </c>
      <c r="V3788">
        <v>65.45</v>
      </c>
      <c r="W3788" s="3">
        <f>StockData[[#This Row],[CLOSE]]-StockData[[#This Row],[PREV. CLOSE]]</f>
        <v>3.0999999999999091</v>
      </c>
      <c r="X3788" s="2">
        <f>IFERROR((StockData[[#This Row],[CLOSE]]-StockData[[#This Row],[PREV. CLOSE]])/StockData[[#This Row],[PREV. CLOSE]],0)</f>
        <v>1.4349194593593357E-3</v>
      </c>
      <c r="Y3788" t="str">
        <f>IF(StockData[[#This Row],[Daily Return %]]&gt;0,"Gain",IF(StockData[[#This Row],[Daily Return %]]&lt;0,"Loss","No Change"))</f>
        <v>Gain</v>
      </c>
    </row>
    <row r="3789" spans="1:25" x14ac:dyDescent="0.3">
      <c r="A3789" s="1">
        <v>45649</v>
      </c>
      <c r="B3789" s="1" t="s">
        <v>3840</v>
      </c>
      <c r="C3789" s="1" t="s">
        <v>274</v>
      </c>
      <c r="D3789">
        <f>MONTH(StockData[[#This Row],[DATE]])</f>
        <v>12</v>
      </c>
      <c r="E3789">
        <v>2024</v>
      </c>
      <c r="F3789" t="s">
        <v>231</v>
      </c>
      <c r="G3789" t="str">
        <f>"Q"&amp;ROUNDUP(StockData[[#This Row],[Month Number]]/3,0)</f>
        <v>Q4</v>
      </c>
      <c r="H3789" s="1" t="s">
        <v>3596</v>
      </c>
      <c r="I3789" s="1" t="s">
        <v>3093</v>
      </c>
      <c r="J3789" t="s">
        <v>30</v>
      </c>
      <c r="K3789">
        <v>2170</v>
      </c>
      <c r="L3789">
        <v>2180</v>
      </c>
      <c r="M3789">
        <v>2147.6999999999998</v>
      </c>
      <c r="N3789">
        <v>2163.5</v>
      </c>
      <c r="O3789">
        <v>2158.1</v>
      </c>
      <c r="P3789">
        <v>2151.6</v>
      </c>
      <c r="Q3789">
        <v>2161.4899999999998</v>
      </c>
      <c r="R3789">
        <v>438717</v>
      </c>
      <c r="S3789">
        <v>948282656.39999998</v>
      </c>
      <c r="T3789">
        <v>51673</v>
      </c>
      <c r="U3789">
        <v>227288</v>
      </c>
      <c r="V3789">
        <v>51.81</v>
      </c>
      <c r="W3789" s="3">
        <f>StockData[[#This Row],[CLOSE]]-StockData[[#This Row],[PREV. CLOSE]]</f>
        <v>-11.900000000000091</v>
      </c>
      <c r="X3789" s="2">
        <f>IFERROR((StockData[[#This Row],[CLOSE]]-StockData[[#This Row],[PREV. CLOSE]])/StockData[[#This Row],[PREV. CLOSE]],0)</f>
        <v>-5.5003466605038553E-3</v>
      </c>
      <c r="Y3789" t="str">
        <f>IF(StockData[[#This Row],[Daily Return %]]&gt;0,"Gain",IF(StockData[[#This Row],[Daily Return %]]&lt;0,"Loss","No Change"))</f>
        <v>Loss</v>
      </c>
    </row>
    <row r="3790" spans="1:25" x14ac:dyDescent="0.3">
      <c r="A3790" s="1">
        <v>45650</v>
      </c>
      <c r="B3790" s="1" t="s">
        <v>3841</v>
      </c>
      <c r="C3790" s="1" t="s">
        <v>274</v>
      </c>
      <c r="D3790">
        <f>MONTH(StockData[[#This Row],[DATE]])</f>
        <v>12</v>
      </c>
      <c r="E3790">
        <v>2024</v>
      </c>
      <c r="F3790" t="s">
        <v>231</v>
      </c>
      <c r="G3790" t="str">
        <f>"Q"&amp;ROUNDUP(StockData[[#This Row],[Month Number]]/3,0)</f>
        <v>Q4</v>
      </c>
      <c r="H3790" s="1" t="s">
        <v>3596</v>
      </c>
      <c r="I3790" s="1" t="s">
        <v>3093</v>
      </c>
      <c r="J3790" t="s">
        <v>30</v>
      </c>
      <c r="K3790">
        <v>2151.6999999999998</v>
      </c>
      <c r="L3790">
        <v>2175</v>
      </c>
      <c r="M3790">
        <v>2151.6999999999998</v>
      </c>
      <c r="N3790">
        <v>2151.6</v>
      </c>
      <c r="O3790">
        <v>2170</v>
      </c>
      <c r="P3790">
        <v>2166.6999999999998</v>
      </c>
      <c r="Q3790">
        <v>2166.1</v>
      </c>
      <c r="R3790">
        <v>322566</v>
      </c>
      <c r="S3790">
        <v>698710164.04999995</v>
      </c>
      <c r="T3790">
        <v>31252</v>
      </c>
      <c r="U3790">
        <v>184069</v>
      </c>
      <c r="V3790">
        <v>57.06</v>
      </c>
      <c r="W3790" s="3">
        <f>StockData[[#This Row],[CLOSE]]-StockData[[#This Row],[PREV. CLOSE]]</f>
        <v>15.099999999999909</v>
      </c>
      <c r="X3790" s="2">
        <f>IFERROR((StockData[[#This Row],[CLOSE]]-StockData[[#This Row],[PREV. CLOSE]])/StockData[[#This Row],[PREV. CLOSE]],0)</f>
        <v>7.0180330916526819E-3</v>
      </c>
      <c r="Y3790" t="str">
        <f>IF(StockData[[#This Row],[Daily Return %]]&gt;0,"Gain",IF(StockData[[#This Row],[Daily Return %]]&lt;0,"Loss","No Change"))</f>
        <v>Gain</v>
      </c>
    </row>
    <row r="3791" spans="1:25" x14ac:dyDescent="0.3">
      <c r="A3791" s="1">
        <v>45652</v>
      </c>
      <c r="B3791" s="1" t="s">
        <v>3842</v>
      </c>
      <c r="C3791" s="1" t="s">
        <v>274</v>
      </c>
      <c r="D3791">
        <f>MONTH(StockData[[#This Row],[DATE]])</f>
        <v>12</v>
      </c>
      <c r="E3791">
        <v>2024</v>
      </c>
      <c r="F3791" t="s">
        <v>231</v>
      </c>
      <c r="G3791" t="str">
        <f>"Q"&amp;ROUNDUP(StockData[[#This Row],[Month Number]]/3,0)</f>
        <v>Q4</v>
      </c>
      <c r="H3791" s="1" t="s">
        <v>3596</v>
      </c>
      <c r="I3791" s="1" t="s">
        <v>3093</v>
      </c>
      <c r="J3791" t="s">
        <v>30</v>
      </c>
      <c r="K3791">
        <v>2158.1999999999998</v>
      </c>
      <c r="L3791">
        <v>2176</v>
      </c>
      <c r="M3791">
        <v>2146.4</v>
      </c>
      <c r="N3791">
        <v>2166.6999999999998</v>
      </c>
      <c r="O3791">
        <v>2154.3000000000002</v>
      </c>
      <c r="P3791">
        <v>2149.9</v>
      </c>
      <c r="Q3791">
        <v>2157.36</v>
      </c>
      <c r="R3791">
        <v>523926</v>
      </c>
      <c r="S3791">
        <v>1130298253.6500001</v>
      </c>
      <c r="T3791">
        <v>56335</v>
      </c>
      <c r="U3791">
        <v>352952</v>
      </c>
      <c r="V3791">
        <v>67.37</v>
      </c>
      <c r="W3791" s="3">
        <f>StockData[[#This Row],[CLOSE]]-StockData[[#This Row],[PREV. CLOSE]]</f>
        <v>-16.799999999999727</v>
      </c>
      <c r="X3791" s="2">
        <f>IFERROR((StockData[[#This Row],[CLOSE]]-StockData[[#This Row],[PREV. CLOSE]])/StockData[[#This Row],[PREV. CLOSE]],0)</f>
        <v>-7.753726865740402E-3</v>
      </c>
      <c r="Y3791" t="str">
        <f>IF(StockData[[#This Row],[Daily Return %]]&gt;0,"Gain",IF(StockData[[#This Row],[Daily Return %]]&lt;0,"Loss","No Change"))</f>
        <v>Loss</v>
      </c>
    </row>
    <row r="3792" spans="1:25" x14ac:dyDescent="0.3">
      <c r="A3792" s="1">
        <v>45653</v>
      </c>
      <c r="B3792" s="1" t="s">
        <v>3843</v>
      </c>
      <c r="C3792" s="1" t="s">
        <v>274</v>
      </c>
      <c r="D3792">
        <f>MONTH(StockData[[#This Row],[DATE]])</f>
        <v>12</v>
      </c>
      <c r="E3792">
        <v>2024</v>
      </c>
      <c r="F3792" t="s">
        <v>231</v>
      </c>
      <c r="G3792" t="str">
        <f>"Q"&amp;ROUNDUP(StockData[[#This Row],[Month Number]]/3,0)</f>
        <v>Q4</v>
      </c>
      <c r="H3792" s="1" t="s">
        <v>3596</v>
      </c>
      <c r="I3792" s="1" t="s">
        <v>3093</v>
      </c>
      <c r="J3792" t="s">
        <v>30</v>
      </c>
      <c r="K3792">
        <v>2159</v>
      </c>
      <c r="L3792">
        <v>2169.0500000000002</v>
      </c>
      <c r="M3792">
        <v>2151</v>
      </c>
      <c r="N3792">
        <v>2149.9</v>
      </c>
      <c r="O3792">
        <v>2166.4</v>
      </c>
      <c r="P3792">
        <v>2165.6</v>
      </c>
      <c r="Q3792">
        <v>2162.4</v>
      </c>
      <c r="R3792">
        <v>462667</v>
      </c>
      <c r="S3792">
        <v>1000472248.4</v>
      </c>
      <c r="T3792">
        <v>41601</v>
      </c>
      <c r="U3792">
        <v>272883</v>
      </c>
      <c r="V3792">
        <v>58.98</v>
      </c>
      <c r="W3792" s="3">
        <f>StockData[[#This Row],[CLOSE]]-StockData[[#This Row],[PREV. CLOSE]]</f>
        <v>15.699999999999818</v>
      </c>
      <c r="X3792" s="2">
        <f>IFERROR((StockData[[#This Row],[CLOSE]]-StockData[[#This Row],[PREV. CLOSE]])/StockData[[#This Row],[PREV. CLOSE]],0)</f>
        <v>7.3026652402436477E-3</v>
      </c>
      <c r="Y3792" t="str">
        <f>IF(StockData[[#This Row],[Daily Return %]]&gt;0,"Gain",IF(StockData[[#This Row],[Daily Return %]]&lt;0,"Loss","No Change"))</f>
        <v>Gain</v>
      </c>
    </row>
    <row r="3793" spans="1:25" x14ac:dyDescent="0.3">
      <c r="A3793" s="1">
        <v>45656</v>
      </c>
      <c r="B3793" s="1" t="s">
        <v>3844</v>
      </c>
      <c r="C3793" s="1" t="s">
        <v>274</v>
      </c>
      <c r="D3793">
        <f>MONTH(StockData[[#This Row],[DATE]])</f>
        <v>12</v>
      </c>
      <c r="E3793">
        <v>2024</v>
      </c>
      <c r="F3793" t="s">
        <v>231</v>
      </c>
      <c r="G3793" t="str">
        <f>"Q"&amp;ROUNDUP(StockData[[#This Row],[Month Number]]/3,0)</f>
        <v>Q4</v>
      </c>
      <c r="H3793" s="1" t="s">
        <v>3596</v>
      </c>
      <c r="I3793" s="1" t="s">
        <v>3093</v>
      </c>
      <c r="J3793" t="s">
        <v>30</v>
      </c>
      <c r="K3793">
        <v>2174</v>
      </c>
      <c r="L3793">
        <v>2177</v>
      </c>
      <c r="M3793">
        <v>2149</v>
      </c>
      <c r="N3793">
        <v>2165.6</v>
      </c>
      <c r="O3793">
        <v>2158</v>
      </c>
      <c r="P3793">
        <v>2159.9</v>
      </c>
      <c r="Q3793">
        <v>2163.33</v>
      </c>
      <c r="R3793">
        <v>1235490</v>
      </c>
      <c r="S3793">
        <v>2672777460.5999999</v>
      </c>
      <c r="T3793">
        <v>65257</v>
      </c>
      <c r="U3793">
        <v>877681</v>
      </c>
      <c r="V3793">
        <v>71.040000000000006</v>
      </c>
      <c r="W3793" s="3">
        <f>StockData[[#This Row],[CLOSE]]-StockData[[#This Row],[PREV. CLOSE]]</f>
        <v>-5.6999999999998181</v>
      </c>
      <c r="X3793" s="2">
        <f>IFERROR((StockData[[#This Row],[CLOSE]]-StockData[[#This Row],[PREV. CLOSE]])/StockData[[#This Row],[PREV. CLOSE]],0)</f>
        <v>-2.6320650166234845E-3</v>
      </c>
      <c r="Y3793" t="str">
        <f>IF(StockData[[#This Row],[Daily Return %]]&gt;0,"Gain",IF(StockData[[#This Row],[Daily Return %]]&lt;0,"Loss","No Change"))</f>
        <v>Loss</v>
      </c>
    </row>
    <row r="3794" spans="1:25" x14ac:dyDescent="0.3">
      <c r="A3794" s="1">
        <v>45657</v>
      </c>
      <c r="B3794" s="1" t="s">
        <v>3845</v>
      </c>
      <c r="C3794" s="1" t="s">
        <v>274</v>
      </c>
      <c r="D3794">
        <f>MONTH(StockData[[#This Row],[DATE]])</f>
        <v>12</v>
      </c>
      <c r="E3794">
        <v>2024</v>
      </c>
      <c r="F3794" t="s">
        <v>231</v>
      </c>
      <c r="G3794" t="str">
        <f>"Q"&amp;ROUNDUP(StockData[[#This Row],[Month Number]]/3,0)</f>
        <v>Q4</v>
      </c>
      <c r="H3794" s="1" t="s">
        <v>3596</v>
      </c>
      <c r="I3794" s="1" t="s">
        <v>3093</v>
      </c>
      <c r="J3794" t="s">
        <v>30</v>
      </c>
      <c r="K3794">
        <v>2155</v>
      </c>
      <c r="L3794">
        <v>2174.5500000000002</v>
      </c>
      <c r="M3794">
        <v>2147.75</v>
      </c>
      <c r="N3794">
        <v>2159.9</v>
      </c>
      <c r="O3794">
        <v>2170.4499999999998</v>
      </c>
      <c r="P3794">
        <v>2170.0500000000002</v>
      </c>
      <c r="Q3794">
        <v>2163.31</v>
      </c>
      <c r="R3794">
        <v>635557</v>
      </c>
      <c r="S3794">
        <v>1374907625.95</v>
      </c>
      <c r="T3794">
        <v>37459</v>
      </c>
      <c r="U3794">
        <v>433603</v>
      </c>
      <c r="V3794">
        <v>68.22</v>
      </c>
      <c r="W3794" s="3">
        <f>StockData[[#This Row],[CLOSE]]-StockData[[#This Row],[PREV. CLOSE]]</f>
        <v>10.150000000000091</v>
      </c>
      <c r="X3794" s="2">
        <f>IFERROR((StockData[[#This Row],[CLOSE]]-StockData[[#This Row],[PREV. CLOSE]])/StockData[[#This Row],[PREV. CLOSE]],0)</f>
        <v>4.6992916338719805E-3</v>
      </c>
      <c r="Y3794" t="str">
        <f>IF(StockData[[#This Row],[Daily Return %]]&gt;0,"Gain",IF(StockData[[#This Row],[Daily Return %]]&lt;0,"Loss","No Change"))</f>
        <v>Gain</v>
      </c>
    </row>
    <row r="3795" spans="1:25" x14ac:dyDescent="0.3">
      <c r="A3795" s="1">
        <v>45658</v>
      </c>
      <c r="B3795" s="1" t="s">
        <v>3846</v>
      </c>
      <c r="C3795" s="1" t="s">
        <v>26</v>
      </c>
      <c r="D3795">
        <f>MONTH(StockData[[#This Row],[DATE]])</f>
        <v>1</v>
      </c>
      <c r="E3795">
        <v>2025</v>
      </c>
      <c r="F3795" t="s">
        <v>27</v>
      </c>
      <c r="G3795" t="str">
        <f>"Q"&amp;ROUNDUP(StockData[[#This Row],[Month Number]]/3,0)</f>
        <v>Q1</v>
      </c>
      <c r="H3795" s="1" t="s">
        <v>3596</v>
      </c>
      <c r="I3795" s="1" t="s">
        <v>3093</v>
      </c>
      <c r="J3795" t="s">
        <v>30</v>
      </c>
      <c r="K3795">
        <v>2170</v>
      </c>
      <c r="L3795">
        <v>2179.25</v>
      </c>
      <c r="M3795">
        <v>2157.3000000000002</v>
      </c>
      <c r="N3795">
        <v>2170.0500000000002</v>
      </c>
      <c r="O3795">
        <v>2172.1999999999998</v>
      </c>
      <c r="P3795">
        <v>2169.25</v>
      </c>
      <c r="Q3795">
        <v>2169.5</v>
      </c>
      <c r="R3795">
        <v>454290</v>
      </c>
      <c r="S3795">
        <v>985584182.25</v>
      </c>
      <c r="T3795">
        <v>40883</v>
      </c>
      <c r="U3795">
        <v>268766</v>
      </c>
      <c r="V3795">
        <v>59.16</v>
      </c>
      <c r="W3795" s="3">
        <f>StockData[[#This Row],[CLOSE]]-StockData[[#This Row],[PREV. CLOSE]]</f>
        <v>-0.8000000000001819</v>
      </c>
      <c r="X3795" s="2">
        <f>IFERROR((StockData[[#This Row],[CLOSE]]-StockData[[#This Row],[PREV. CLOSE]])/StockData[[#This Row],[PREV. CLOSE]],0)</f>
        <v>-3.6865510011298443E-4</v>
      </c>
      <c r="Y3795" t="str">
        <f>IF(StockData[[#This Row],[Daily Return %]]&gt;0,"Gain",IF(StockData[[#This Row],[Daily Return %]]&lt;0,"Loss","No Change"))</f>
        <v>Loss</v>
      </c>
    </row>
    <row r="3796" spans="1:25" x14ac:dyDescent="0.3">
      <c r="A3796" s="1">
        <v>45659</v>
      </c>
      <c r="B3796" s="1" t="s">
        <v>3847</v>
      </c>
      <c r="C3796" s="1" t="s">
        <v>26</v>
      </c>
      <c r="D3796">
        <f>MONTH(StockData[[#This Row],[DATE]])</f>
        <v>1</v>
      </c>
      <c r="E3796">
        <v>2025</v>
      </c>
      <c r="F3796" t="s">
        <v>27</v>
      </c>
      <c r="G3796" t="str">
        <f>"Q"&amp;ROUNDUP(StockData[[#This Row],[Month Number]]/3,0)</f>
        <v>Q1</v>
      </c>
      <c r="H3796" s="1" t="s">
        <v>3596</v>
      </c>
      <c r="I3796" s="1" t="s">
        <v>3093</v>
      </c>
      <c r="J3796" t="s">
        <v>30</v>
      </c>
      <c r="K3796">
        <v>2169</v>
      </c>
      <c r="L3796">
        <v>2207.75</v>
      </c>
      <c r="M3796">
        <v>2163.15</v>
      </c>
      <c r="N3796">
        <v>2169.25</v>
      </c>
      <c r="O3796">
        <v>2194.3000000000002</v>
      </c>
      <c r="P3796">
        <v>2200.1999999999998</v>
      </c>
      <c r="Q3796">
        <v>2193.94</v>
      </c>
      <c r="R3796">
        <v>629164</v>
      </c>
      <c r="S3796">
        <v>1380347855.25</v>
      </c>
      <c r="T3796">
        <v>63038</v>
      </c>
      <c r="U3796">
        <v>380139</v>
      </c>
      <c r="V3796">
        <v>60.42</v>
      </c>
      <c r="W3796" s="3">
        <f>StockData[[#This Row],[CLOSE]]-StockData[[#This Row],[PREV. CLOSE]]</f>
        <v>30.949999999999818</v>
      </c>
      <c r="X3796" s="2">
        <f>IFERROR((StockData[[#This Row],[CLOSE]]-StockData[[#This Row],[PREV. CLOSE]])/StockData[[#This Row],[PREV. CLOSE]],0)</f>
        <v>1.4267604010602659E-2</v>
      </c>
      <c r="Y3796" t="str">
        <f>IF(StockData[[#This Row],[Daily Return %]]&gt;0,"Gain",IF(StockData[[#This Row],[Daily Return %]]&lt;0,"Loss","No Change"))</f>
        <v>Gain</v>
      </c>
    </row>
    <row r="3797" spans="1:25" x14ac:dyDescent="0.3">
      <c r="A3797" s="1">
        <v>45660</v>
      </c>
      <c r="B3797" s="1" t="s">
        <v>3848</v>
      </c>
      <c r="C3797" s="1" t="s">
        <v>26</v>
      </c>
      <c r="D3797">
        <f>MONTH(StockData[[#This Row],[DATE]])</f>
        <v>1</v>
      </c>
      <c r="E3797">
        <v>2025</v>
      </c>
      <c r="F3797" t="s">
        <v>27</v>
      </c>
      <c r="G3797" t="str">
        <f>"Q"&amp;ROUNDUP(StockData[[#This Row],[Month Number]]/3,0)</f>
        <v>Q1</v>
      </c>
      <c r="H3797" s="1" t="s">
        <v>3596</v>
      </c>
      <c r="I3797" s="1" t="s">
        <v>3093</v>
      </c>
      <c r="J3797" t="s">
        <v>30</v>
      </c>
      <c r="K3797">
        <v>2200.1999999999998</v>
      </c>
      <c r="L3797">
        <v>2237.9499999999998</v>
      </c>
      <c r="M3797">
        <v>2198.0500000000002</v>
      </c>
      <c r="N3797">
        <v>2200.1999999999998</v>
      </c>
      <c r="O3797">
        <v>2231</v>
      </c>
      <c r="P3797">
        <v>2232.6999999999998</v>
      </c>
      <c r="Q3797">
        <v>2225.9899999999998</v>
      </c>
      <c r="R3797">
        <v>1011450</v>
      </c>
      <c r="S3797">
        <v>2251474703.4499998</v>
      </c>
      <c r="T3797">
        <v>70299</v>
      </c>
      <c r="U3797">
        <v>686737</v>
      </c>
      <c r="V3797">
        <v>67.900000000000006</v>
      </c>
      <c r="W3797" s="3">
        <f>StockData[[#This Row],[CLOSE]]-StockData[[#This Row],[PREV. CLOSE]]</f>
        <v>32.5</v>
      </c>
      <c r="X3797" s="2">
        <f>IFERROR((StockData[[#This Row],[CLOSE]]-StockData[[#This Row],[PREV. CLOSE]])/StockData[[#This Row],[PREV. CLOSE]],0)</f>
        <v>1.4771384419598219E-2</v>
      </c>
      <c r="Y3797" t="str">
        <f>IF(StockData[[#This Row],[Daily Return %]]&gt;0,"Gain",IF(StockData[[#This Row],[Daily Return %]]&lt;0,"Loss","No Change"))</f>
        <v>Gain</v>
      </c>
    </row>
    <row r="3798" spans="1:25" x14ac:dyDescent="0.3">
      <c r="A3798" s="1">
        <v>45663</v>
      </c>
      <c r="B3798" s="1" t="s">
        <v>3849</v>
      </c>
      <c r="C3798" s="1" t="s">
        <v>26</v>
      </c>
      <c r="D3798">
        <f>MONTH(StockData[[#This Row],[DATE]])</f>
        <v>1</v>
      </c>
      <c r="E3798">
        <v>2025</v>
      </c>
      <c r="F3798" t="s">
        <v>27</v>
      </c>
      <c r="G3798" t="str">
        <f>"Q"&amp;ROUNDUP(StockData[[#This Row],[Month Number]]/3,0)</f>
        <v>Q1</v>
      </c>
      <c r="H3798" s="1" t="s">
        <v>3596</v>
      </c>
      <c r="I3798" s="1" t="s">
        <v>3093</v>
      </c>
      <c r="J3798" t="s">
        <v>30</v>
      </c>
      <c r="K3798">
        <v>2243.5</v>
      </c>
      <c r="L3798">
        <v>2244.9</v>
      </c>
      <c r="M3798">
        <v>2170</v>
      </c>
      <c r="N3798">
        <v>2232.6999999999998</v>
      </c>
      <c r="O3798">
        <v>2191</v>
      </c>
      <c r="P3798">
        <v>2185</v>
      </c>
      <c r="Q3798">
        <v>2192.14</v>
      </c>
      <c r="R3798">
        <v>1138466</v>
      </c>
      <c r="S3798">
        <v>2495673190.6500001</v>
      </c>
      <c r="T3798">
        <v>73578</v>
      </c>
      <c r="U3798">
        <v>723534</v>
      </c>
      <c r="V3798">
        <v>63.55</v>
      </c>
      <c r="W3798" s="3">
        <f>StockData[[#This Row],[CLOSE]]-StockData[[#This Row],[PREV. CLOSE]]</f>
        <v>-47.699999999999818</v>
      </c>
      <c r="X3798" s="2">
        <f>IFERROR((StockData[[#This Row],[CLOSE]]-StockData[[#This Row],[PREV. CLOSE]])/StockData[[#This Row],[PREV. CLOSE]],0)</f>
        <v>-2.1364267478837202E-2</v>
      </c>
      <c r="Y3798" t="str">
        <f>IF(StockData[[#This Row],[Daily Return %]]&gt;0,"Gain",IF(StockData[[#This Row],[Daily Return %]]&lt;0,"Loss","No Change"))</f>
        <v>Loss</v>
      </c>
    </row>
    <row r="3799" spans="1:25" x14ac:dyDescent="0.3">
      <c r="A3799" s="1">
        <v>45664</v>
      </c>
      <c r="B3799" s="1" t="s">
        <v>3850</v>
      </c>
      <c r="C3799" s="1" t="s">
        <v>26</v>
      </c>
      <c r="D3799">
        <f>MONTH(StockData[[#This Row],[DATE]])</f>
        <v>1</v>
      </c>
      <c r="E3799">
        <v>2025</v>
      </c>
      <c r="F3799" t="s">
        <v>27</v>
      </c>
      <c r="G3799" t="str">
        <f>"Q"&amp;ROUNDUP(StockData[[#This Row],[Month Number]]/3,0)</f>
        <v>Q1</v>
      </c>
      <c r="H3799" s="1" t="s">
        <v>3596</v>
      </c>
      <c r="I3799" s="1" t="s">
        <v>3093</v>
      </c>
      <c r="J3799" t="s">
        <v>30</v>
      </c>
      <c r="K3799">
        <v>2190.1999999999998</v>
      </c>
      <c r="L3799">
        <v>2216.3000000000002</v>
      </c>
      <c r="M3799">
        <v>2179.9</v>
      </c>
      <c r="N3799">
        <v>2185</v>
      </c>
      <c r="O3799">
        <v>2209.0500000000002</v>
      </c>
      <c r="P3799">
        <v>2212.65</v>
      </c>
      <c r="Q3799">
        <v>2208.2199999999998</v>
      </c>
      <c r="R3799">
        <v>595819</v>
      </c>
      <c r="S3799">
        <v>1315701082.2</v>
      </c>
      <c r="T3799">
        <v>55659</v>
      </c>
      <c r="U3799">
        <v>389611</v>
      </c>
      <c r="V3799">
        <v>65.39</v>
      </c>
      <c r="W3799" s="3">
        <f>StockData[[#This Row],[CLOSE]]-StockData[[#This Row],[PREV. CLOSE]]</f>
        <v>27.650000000000091</v>
      </c>
      <c r="X3799" s="2">
        <f>IFERROR((StockData[[#This Row],[CLOSE]]-StockData[[#This Row],[PREV. CLOSE]])/StockData[[#This Row],[PREV. CLOSE]],0)</f>
        <v>1.2654462242562971E-2</v>
      </c>
      <c r="Y3799" t="str">
        <f>IF(StockData[[#This Row],[Daily Return %]]&gt;0,"Gain",IF(StockData[[#This Row],[Daily Return %]]&lt;0,"Loss","No Change"))</f>
        <v>Gain</v>
      </c>
    </row>
    <row r="3800" spans="1:25" x14ac:dyDescent="0.3">
      <c r="A3800" s="1">
        <v>45665</v>
      </c>
      <c r="B3800" s="1" t="s">
        <v>3851</v>
      </c>
      <c r="C3800" s="1" t="s">
        <v>26</v>
      </c>
      <c r="D3800">
        <f>MONTH(StockData[[#This Row],[DATE]])</f>
        <v>1</v>
      </c>
      <c r="E3800">
        <v>2025</v>
      </c>
      <c r="F3800" t="s">
        <v>27</v>
      </c>
      <c r="G3800" t="str">
        <f>"Q"&amp;ROUNDUP(StockData[[#This Row],[Month Number]]/3,0)</f>
        <v>Q1</v>
      </c>
      <c r="H3800" s="1" t="s">
        <v>3596</v>
      </c>
      <c r="I3800" s="1" t="s">
        <v>3093</v>
      </c>
      <c r="J3800" t="s">
        <v>30</v>
      </c>
      <c r="K3800">
        <v>2223</v>
      </c>
      <c r="L3800">
        <v>2224.9499999999998</v>
      </c>
      <c r="M3800">
        <v>2194.5500000000002</v>
      </c>
      <c r="N3800">
        <v>2212.65</v>
      </c>
      <c r="O3800">
        <v>2215.75</v>
      </c>
      <c r="P3800">
        <v>2219.9</v>
      </c>
      <c r="Q3800">
        <v>2211.4899999999998</v>
      </c>
      <c r="R3800">
        <v>449500</v>
      </c>
      <c r="S3800">
        <v>994062923.04999995</v>
      </c>
      <c r="T3800">
        <v>44930</v>
      </c>
      <c r="U3800">
        <v>281934</v>
      </c>
      <c r="V3800">
        <v>62.72</v>
      </c>
      <c r="W3800" s="3">
        <f>StockData[[#This Row],[CLOSE]]-StockData[[#This Row],[PREV. CLOSE]]</f>
        <v>7.25</v>
      </c>
      <c r="X3800" s="2">
        <f>IFERROR((StockData[[#This Row],[CLOSE]]-StockData[[#This Row],[PREV. CLOSE]])/StockData[[#This Row],[PREV. CLOSE]],0)</f>
        <v>3.2766140148690484E-3</v>
      </c>
      <c r="Y3800" t="str">
        <f>IF(StockData[[#This Row],[Daily Return %]]&gt;0,"Gain",IF(StockData[[#This Row],[Daily Return %]]&lt;0,"Loss","No Change"))</f>
        <v>Gain</v>
      </c>
    </row>
    <row r="3801" spans="1:25" x14ac:dyDescent="0.3">
      <c r="A3801" s="1">
        <v>45666</v>
      </c>
      <c r="B3801" s="1" t="s">
        <v>3852</v>
      </c>
      <c r="C3801" s="1" t="s">
        <v>26</v>
      </c>
      <c r="D3801">
        <f>MONTH(StockData[[#This Row],[DATE]])</f>
        <v>1</v>
      </c>
      <c r="E3801">
        <v>2025</v>
      </c>
      <c r="F3801" t="s">
        <v>27</v>
      </c>
      <c r="G3801" t="str">
        <f>"Q"&amp;ROUNDUP(StockData[[#This Row],[Month Number]]/3,0)</f>
        <v>Q1</v>
      </c>
      <c r="H3801" s="1" t="s">
        <v>3596</v>
      </c>
      <c r="I3801" s="1" t="s">
        <v>3093</v>
      </c>
      <c r="J3801" t="s">
        <v>30</v>
      </c>
      <c r="K3801">
        <v>2215.4499999999998</v>
      </c>
      <c r="L3801">
        <v>2271.8000000000002</v>
      </c>
      <c r="M3801">
        <v>2204.0500000000002</v>
      </c>
      <c r="N3801">
        <v>2219.9</v>
      </c>
      <c r="O3801">
        <v>2259</v>
      </c>
      <c r="P3801">
        <v>2256.0500000000002</v>
      </c>
      <c r="Q3801">
        <v>2252.73</v>
      </c>
      <c r="R3801">
        <v>1147318</v>
      </c>
      <c r="S3801">
        <v>2584593511.5500002</v>
      </c>
      <c r="T3801">
        <v>87945</v>
      </c>
      <c r="U3801">
        <v>479695</v>
      </c>
      <c r="V3801">
        <v>41.81</v>
      </c>
      <c r="W3801" s="3">
        <f>StockData[[#This Row],[CLOSE]]-StockData[[#This Row],[PREV. CLOSE]]</f>
        <v>36.150000000000091</v>
      </c>
      <c r="X3801" s="2">
        <f>IFERROR((StockData[[#This Row],[CLOSE]]-StockData[[#This Row],[PREV. CLOSE]])/StockData[[#This Row],[PREV. CLOSE]],0)</f>
        <v>1.6284517320600066E-2</v>
      </c>
      <c r="Y3801" t="str">
        <f>IF(StockData[[#This Row],[Daily Return %]]&gt;0,"Gain",IF(StockData[[#This Row],[Daily Return %]]&lt;0,"Loss","No Change"))</f>
        <v>Gain</v>
      </c>
    </row>
    <row r="3802" spans="1:25" x14ac:dyDescent="0.3">
      <c r="A3802" s="1">
        <v>45667</v>
      </c>
      <c r="B3802" s="1" t="s">
        <v>3853</v>
      </c>
      <c r="C3802" s="1" t="s">
        <v>26</v>
      </c>
      <c r="D3802">
        <f>MONTH(StockData[[#This Row],[DATE]])</f>
        <v>1</v>
      </c>
      <c r="E3802">
        <v>2025</v>
      </c>
      <c r="F3802" t="s">
        <v>27</v>
      </c>
      <c r="G3802" t="str">
        <f>"Q"&amp;ROUNDUP(StockData[[#This Row],[Month Number]]/3,0)</f>
        <v>Q1</v>
      </c>
      <c r="H3802" s="1" t="s">
        <v>3596</v>
      </c>
      <c r="I3802" s="1" t="s">
        <v>3093</v>
      </c>
      <c r="J3802" t="s">
        <v>30</v>
      </c>
      <c r="K3802">
        <v>2272.0500000000002</v>
      </c>
      <c r="L3802">
        <v>2278</v>
      </c>
      <c r="M3802">
        <v>2241.25</v>
      </c>
      <c r="N3802">
        <v>2256.0500000000002</v>
      </c>
      <c r="O3802">
        <v>2244</v>
      </c>
      <c r="P3802">
        <v>2247.9</v>
      </c>
      <c r="Q3802">
        <v>2262.2399999999998</v>
      </c>
      <c r="R3802">
        <v>809854</v>
      </c>
      <c r="S3802">
        <v>1832081981.9000001</v>
      </c>
      <c r="T3802">
        <v>58326</v>
      </c>
      <c r="U3802">
        <v>458987</v>
      </c>
      <c r="V3802">
        <v>56.68</v>
      </c>
      <c r="W3802" s="3">
        <f>StockData[[#This Row],[CLOSE]]-StockData[[#This Row],[PREV. CLOSE]]</f>
        <v>-8.1500000000000909</v>
      </c>
      <c r="X3802" s="2">
        <f>IFERROR((StockData[[#This Row],[CLOSE]]-StockData[[#This Row],[PREV. CLOSE]])/StockData[[#This Row],[PREV. CLOSE]],0)</f>
        <v>-3.6125085880189226E-3</v>
      </c>
      <c r="Y3802" t="str">
        <f>IF(StockData[[#This Row],[Daily Return %]]&gt;0,"Gain",IF(StockData[[#This Row],[Daily Return %]]&lt;0,"Loss","No Change"))</f>
        <v>Loss</v>
      </c>
    </row>
    <row r="3803" spans="1:25" x14ac:dyDescent="0.3">
      <c r="A3803" s="1">
        <v>45670</v>
      </c>
      <c r="B3803" s="1" t="s">
        <v>3854</v>
      </c>
      <c r="C3803" s="1" t="s">
        <v>26</v>
      </c>
      <c r="D3803">
        <f>MONTH(StockData[[#This Row],[DATE]])</f>
        <v>1</v>
      </c>
      <c r="E3803">
        <v>2025</v>
      </c>
      <c r="F3803" t="s">
        <v>27</v>
      </c>
      <c r="G3803" t="str">
        <f>"Q"&amp;ROUNDUP(StockData[[#This Row],[Month Number]]/3,0)</f>
        <v>Q1</v>
      </c>
      <c r="H3803" s="1" t="s">
        <v>3596</v>
      </c>
      <c r="I3803" s="1" t="s">
        <v>3093</v>
      </c>
      <c r="J3803" t="s">
        <v>30</v>
      </c>
      <c r="K3803">
        <v>2245</v>
      </c>
      <c r="L3803">
        <v>2261.15</v>
      </c>
      <c r="M3803">
        <v>2221.5500000000002</v>
      </c>
      <c r="N3803">
        <v>2247.9</v>
      </c>
      <c r="O3803">
        <v>2236</v>
      </c>
      <c r="P3803">
        <v>2237.35</v>
      </c>
      <c r="Q3803">
        <v>2237.0700000000002</v>
      </c>
      <c r="R3803">
        <v>804531</v>
      </c>
      <c r="S3803">
        <v>1799795094.5999999</v>
      </c>
      <c r="T3803">
        <v>62417</v>
      </c>
      <c r="U3803">
        <v>479639</v>
      </c>
      <c r="V3803">
        <v>59.62</v>
      </c>
      <c r="W3803" s="3">
        <f>StockData[[#This Row],[CLOSE]]-StockData[[#This Row],[PREV. CLOSE]]</f>
        <v>-10.550000000000182</v>
      </c>
      <c r="X3803" s="2">
        <f>IFERROR((StockData[[#This Row],[CLOSE]]-StockData[[#This Row],[PREV. CLOSE]])/StockData[[#This Row],[PREV. CLOSE]],0)</f>
        <v>-4.6932692735442774E-3</v>
      </c>
      <c r="Y3803" t="str">
        <f>IF(StockData[[#This Row],[Daily Return %]]&gt;0,"Gain",IF(StockData[[#This Row],[Daily Return %]]&lt;0,"Loss","No Change"))</f>
        <v>Loss</v>
      </c>
    </row>
    <row r="3804" spans="1:25" x14ac:dyDescent="0.3">
      <c r="A3804" s="1">
        <v>45671</v>
      </c>
      <c r="B3804" s="1" t="s">
        <v>3855</v>
      </c>
      <c r="C3804" s="1" t="s">
        <v>26</v>
      </c>
      <c r="D3804">
        <f>MONTH(StockData[[#This Row],[DATE]])</f>
        <v>1</v>
      </c>
      <c r="E3804">
        <v>2025</v>
      </c>
      <c r="F3804" t="s">
        <v>27</v>
      </c>
      <c r="G3804" t="str">
        <f>"Q"&amp;ROUNDUP(StockData[[#This Row],[Month Number]]/3,0)</f>
        <v>Q1</v>
      </c>
      <c r="H3804" s="1" t="s">
        <v>3596</v>
      </c>
      <c r="I3804" s="1" t="s">
        <v>3093</v>
      </c>
      <c r="J3804" t="s">
        <v>30</v>
      </c>
      <c r="K3804">
        <v>2251.1999999999998</v>
      </c>
      <c r="L3804">
        <v>2256.6</v>
      </c>
      <c r="M3804">
        <v>2199.25</v>
      </c>
      <c r="N3804">
        <v>2237.35</v>
      </c>
      <c r="O3804">
        <v>2225</v>
      </c>
      <c r="P3804">
        <v>2219.0500000000002</v>
      </c>
      <c r="Q3804">
        <v>2219.5700000000002</v>
      </c>
      <c r="R3804">
        <v>702549</v>
      </c>
      <c r="S3804">
        <v>1559354365.8</v>
      </c>
      <c r="T3804">
        <v>63908</v>
      </c>
      <c r="U3804">
        <v>372301</v>
      </c>
      <c r="V3804">
        <v>52.99</v>
      </c>
      <c r="W3804" s="3">
        <f>StockData[[#This Row],[CLOSE]]-StockData[[#This Row],[PREV. CLOSE]]</f>
        <v>-18.299999999999727</v>
      </c>
      <c r="X3804" s="2">
        <f>IFERROR((StockData[[#This Row],[CLOSE]]-StockData[[#This Row],[PREV. CLOSE]])/StockData[[#This Row],[PREV. CLOSE]],0)</f>
        <v>-8.1793192839742235E-3</v>
      </c>
      <c r="Y3804" t="str">
        <f>IF(StockData[[#This Row],[Daily Return %]]&gt;0,"Gain",IF(StockData[[#This Row],[Daily Return %]]&lt;0,"Loss","No Change"))</f>
        <v>Loss</v>
      </c>
    </row>
    <row r="3805" spans="1:25" x14ac:dyDescent="0.3">
      <c r="A3805" s="1">
        <v>45672</v>
      </c>
      <c r="B3805" s="1" t="s">
        <v>3856</v>
      </c>
      <c r="C3805" s="1" t="s">
        <v>26</v>
      </c>
      <c r="D3805">
        <f>MONTH(StockData[[#This Row],[DATE]])</f>
        <v>1</v>
      </c>
      <c r="E3805">
        <v>2025</v>
      </c>
      <c r="F3805" t="s">
        <v>27</v>
      </c>
      <c r="G3805" t="str">
        <f>"Q"&amp;ROUNDUP(StockData[[#This Row],[Month Number]]/3,0)</f>
        <v>Q1</v>
      </c>
      <c r="H3805" s="1" t="s">
        <v>3596</v>
      </c>
      <c r="I3805" s="1" t="s">
        <v>3093</v>
      </c>
      <c r="J3805" t="s">
        <v>30</v>
      </c>
      <c r="K3805">
        <v>2219.0500000000002</v>
      </c>
      <c r="L3805">
        <v>2220.1</v>
      </c>
      <c r="M3805">
        <v>2172.1999999999998</v>
      </c>
      <c r="N3805">
        <v>2219.0500000000002</v>
      </c>
      <c r="O3805">
        <v>2210</v>
      </c>
      <c r="P3805">
        <v>2199.65</v>
      </c>
      <c r="Q3805">
        <v>2188.5500000000002</v>
      </c>
      <c r="R3805">
        <v>723625</v>
      </c>
      <c r="S3805">
        <v>1583690879.9000001</v>
      </c>
      <c r="T3805">
        <v>64232</v>
      </c>
      <c r="U3805">
        <v>380153</v>
      </c>
      <c r="V3805">
        <v>52.53</v>
      </c>
      <c r="W3805" s="3">
        <f>StockData[[#This Row],[CLOSE]]-StockData[[#This Row],[PREV. CLOSE]]</f>
        <v>-19.400000000000091</v>
      </c>
      <c r="X3805" s="2">
        <f>IFERROR((StockData[[#This Row],[CLOSE]]-StockData[[#This Row],[PREV. CLOSE]])/StockData[[#This Row],[PREV. CLOSE]],0)</f>
        <v>-8.7424798900430766E-3</v>
      </c>
      <c r="Y3805" t="str">
        <f>IF(StockData[[#This Row],[Daily Return %]]&gt;0,"Gain",IF(StockData[[#This Row],[Daily Return %]]&lt;0,"Loss","No Change"))</f>
        <v>Loss</v>
      </c>
    </row>
    <row r="3806" spans="1:25" x14ac:dyDescent="0.3">
      <c r="A3806" s="1">
        <v>45673</v>
      </c>
      <c r="B3806" s="1" t="s">
        <v>3857</v>
      </c>
      <c r="C3806" s="1" t="s">
        <v>26</v>
      </c>
      <c r="D3806">
        <f>MONTH(StockData[[#This Row],[DATE]])</f>
        <v>1</v>
      </c>
      <c r="E3806">
        <v>2025</v>
      </c>
      <c r="F3806" t="s">
        <v>27</v>
      </c>
      <c r="G3806" t="str">
        <f>"Q"&amp;ROUNDUP(StockData[[#This Row],[Month Number]]/3,0)</f>
        <v>Q1</v>
      </c>
      <c r="H3806" s="1" t="s">
        <v>3596</v>
      </c>
      <c r="I3806" s="1" t="s">
        <v>3093</v>
      </c>
      <c r="J3806" t="s">
        <v>30</v>
      </c>
      <c r="K3806">
        <v>2205.1</v>
      </c>
      <c r="L3806">
        <v>2218.25</v>
      </c>
      <c r="M3806">
        <v>2156.5</v>
      </c>
      <c r="N3806">
        <v>2199.65</v>
      </c>
      <c r="O3806">
        <v>2174</v>
      </c>
      <c r="P3806">
        <v>2169.3000000000002</v>
      </c>
      <c r="Q3806">
        <v>2169.39</v>
      </c>
      <c r="R3806">
        <v>1325809</v>
      </c>
      <c r="S3806">
        <v>2876198009.3499999</v>
      </c>
      <c r="T3806">
        <v>109739</v>
      </c>
      <c r="U3806">
        <v>809952</v>
      </c>
      <c r="V3806">
        <v>61.09</v>
      </c>
      <c r="W3806" s="3">
        <f>StockData[[#This Row],[CLOSE]]-StockData[[#This Row],[PREV. CLOSE]]</f>
        <v>-30.349999999999909</v>
      </c>
      <c r="X3806" s="2">
        <f>IFERROR((StockData[[#This Row],[CLOSE]]-StockData[[#This Row],[PREV. CLOSE]])/StockData[[#This Row],[PREV. CLOSE]],0)</f>
        <v>-1.3797649626076833E-2</v>
      </c>
      <c r="Y3806" t="str">
        <f>IF(StockData[[#This Row],[Daily Return %]]&gt;0,"Gain",IF(StockData[[#This Row],[Daily Return %]]&lt;0,"Loss","No Change"))</f>
        <v>Loss</v>
      </c>
    </row>
    <row r="3807" spans="1:25" x14ac:dyDescent="0.3">
      <c r="A3807" s="1">
        <v>45674</v>
      </c>
      <c r="B3807" s="1" t="s">
        <v>3858</v>
      </c>
      <c r="C3807" s="1" t="s">
        <v>26</v>
      </c>
      <c r="D3807">
        <f>MONTH(StockData[[#This Row],[DATE]])</f>
        <v>1</v>
      </c>
      <c r="E3807">
        <v>2025</v>
      </c>
      <c r="F3807" t="s">
        <v>27</v>
      </c>
      <c r="G3807" t="str">
        <f>"Q"&amp;ROUNDUP(StockData[[#This Row],[Month Number]]/3,0)</f>
        <v>Q1</v>
      </c>
      <c r="H3807" s="1" t="s">
        <v>3596</v>
      </c>
      <c r="I3807" s="1" t="s">
        <v>3093</v>
      </c>
      <c r="J3807" t="s">
        <v>30</v>
      </c>
      <c r="K3807">
        <v>2180.65</v>
      </c>
      <c r="L3807">
        <v>2226.35</v>
      </c>
      <c r="M3807">
        <v>2172.5500000000002</v>
      </c>
      <c r="N3807">
        <v>2169.3000000000002</v>
      </c>
      <c r="O3807">
        <v>2216.9499999999998</v>
      </c>
      <c r="P3807">
        <v>2217.1999999999998</v>
      </c>
      <c r="Q3807">
        <v>2211.79</v>
      </c>
      <c r="R3807">
        <v>455901</v>
      </c>
      <c r="S3807">
        <v>1008355521.9</v>
      </c>
      <c r="T3807">
        <v>42107</v>
      </c>
      <c r="U3807">
        <v>238398</v>
      </c>
      <c r="V3807">
        <v>52.29</v>
      </c>
      <c r="W3807" s="3">
        <f>StockData[[#This Row],[CLOSE]]-StockData[[#This Row],[PREV. CLOSE]]</f>
        <v>47.899999999999636</v>
      </c>
      <c r="X3807" s="2">
        <f>IFERROR((StockData[[#This Row],[CLOSE]]-StockData[[#This Row],[PREV. CLOSE]])/StockData[[#This Row],[PREV. CLOSE]],0)</f>
        <v>2.2080855575531109E-2</v>
      </c>
      <c r="Y3807" t="str">
        <f>IF(StockData[[#This Row],[Daily Return %]]&gt;0,"Gain",IF(StockData[[#This Row],[Daily Return %]]&lt;0,"Loss","No Change"))</f>
        <v>Gain</v>
      </c>
    </row>
    <row r="3808" spans="1:25" x14ac:dyDescent="0.3">
      <c r="A3808" s="1">
        <v>45677</v>
      </c>
      <c r="B3808" s="1" t="s">
        <v>3859</v>
      </c>
      <c r="C3808" s="1" t="s">
        <v>26</v>
      </c>
      <c r="D3808">
        <f>MONTH(StockData[[#This Row],[DATE]])</f>
        <v>1</v>
      </c>
      <c r="E3808">
        <v>2025</v>
      </c>
      <c r="F3808" t="s">
        <v>27</v>
      </c>
      <c r="G3808" t="str">
        <f>"Q"&amp;ROUNDUP(StockData[[#This Row],[Month Number]]/3,0)</f>
        <v>Q1</v>
      </c>
      <c r="H3808" s="1" t="s">
        <v>3596</v>
      </c>
      <c r="I3808" s="1" t="s">
        <v>3093</v>
      </c>
      <c r="J3808" t="s">
        <v>30</v>
      </c>
      <c r="K3808">
        <v>2219.1999999999998</v>
      </c>
      <c r="L3808">
        <v>2225</v>
      </c>
      <c r="M3808">
        <v>2202.35</v>
      </c>
      <c r="N3808">
        <v>2217.1999999999998</v>
      </c>
      <c r="O3808">
        <v>2211</v>
      </c>
      <c r="P3808">
        <v>2214</v>
      </c>
      <c r="Q3808">
        <v>2211.4499999999998</v>
      </c>
      <c r="R3808">
        <v>401108</v>
      </c>
      <c r="S3808">
        <v>887029399.45000005</v>
      </c>
      <c r="T3808">
        <v>41481</v>
      </c>
      <c r="U3808">
        <v>237711</v>
      </c>
      <c r="V3808">
        <v>59.26</v>
      </c>
      <c r="W3808" s="3">
        <f>StockData[[#This Row],[CLOSE]]-StockData[[#This Row],[PREV. CLOSE]]</f>
        <v>-3.1999999999998181</v>
      </c>
      <c r="X3808" s="2">
        <f>IFERROR((StockData[[#This Row],[CLOSE]]-StockData[[#This Row],[PREV. CLOSE]])/StockData[[#This Row],[PREV. CLOSE]],0)</f>
        <v>-1.4432617716037426E-3</v>
      </c>
      <c r="Y3808" t="str">
        <f>IF(StockData[[#This Row],[Daily Return %]]&gt;0,"Gain",IF(StockData[[#This Row],[Daily Return %]]&lt;0,"Loss","No Change"))</f>
        <v>Loss</v>
      </c>
    </row>
    <row r="3809" spans="1:25" x14ac:dyDescent="0.3">
      <c r="A3809" s="1">
        <v>45678</v>
      </c>
      <c r="B3809" s="1" t="s">
        <v>3860</v>
      </c>
      <c r="C3809" s="1" t="s">
        <v>26</v>
      </c>
      <c r="D3809">
        <f>MONTH(StockData[[#This Row],[DATE]])</f>
        <v>1</v>
      </c>
      <c r="E3809">
        <v>2025</v>
      </c>
      <c r="F3809" t="s">
        <v>27</v>
      </c>
      <c r="G3809" t="str">
        <f>"Q"&amp;ROUNDUP(StockData[[#This Row],[Month Number]]/3,0)</f>
        <v>Q1</v>
      </c>
      <c r="H3809" s="1" t="s">
        <v>3596</v>
      </c>
      <c r="I3809" s="1" t="s">
        <v>3093</v>
      </c>
      <c r="J3809" t="s">
        <v>30</v>
      </c>
      <c r="K3809">
        <v>2225</v>
      </c>
      <c r="L3809">
        <v>2240</v>
      </c>
      <c r="M3809">
        <v>2191.5500000000002</v>
      </c>
      <c r="N3809">
        <v>2214</v>
      </c>
      <c r="O3809">
        <v>2200</v>
      </c>
      <c r="P3809">
        <v>2196.4499999999998</v>
      </c>
      <c r="Q3809">
        <v>2214.8000000000002</v>
      </c>
      <c r="R3809">
        <v>764414</v>
      </c>
      <c r="S3809">
        <v>1693025859.2</v>
      </c>
      <c r="T3809">
        <v>74505</v>
      </c>
      <c r="U3809">
        <v>324393</v>
      </c>
      <c r="V3809">
        <v>42.44</v>
      </c>
      <c r="W3809" s="3">
        <f>StockData[[#This Row],[CLOSE]]-StockData[[#This Row],[PREV. CLOSE]]</f>
        <v>-17.550000000000182</v>
      </c>
      <c r="X3809" s="2">
        <f>IFERROR((StockData[[#This Row],[CLOSE]]-StockData[[#This Row],[PREV. CLOSE]])/StockData[[#This Row],[PREV. CLOSE]],0)</f>
        <v>-7.9268292682927646E-3</v>
      </c>
      <c r="Y3809" t="str">
        <f>IF(StockData[[#This Row],[Daily Return %]]&gt;0,"Gain",IF(StockData[[#This Row],[Daily Return %]]&lt;0,"Loss","No Change"))</f>
        <v>Loss</v>
      </c>
    </row>
    <row r="3810" spans="1:25" x14ac:dyDescent="0.3">
      <c r="A3810" s="1">
        <v>45679</v>
      </c>
      <c r="B3810" s="1" t="s">
        <v>3861</v>
      </c>
      <c r="C3810" s="1" t="s">
        <v>26</v>
      </c>
      <c r="D3810">
        <f>MONTH(StockData[[#This Row],[DATE]])</f>
        <v>1</v>
      </c>
      <c r="E3810">
        <v>2025</v>
      </c>
      <c r="F3810" t="s">
        <v>27</v>
      </c>
      <c r="G3810" t="str">
        <f>"Q"&amp;ROUNDUP(StockData[[#This Row],[Month Number]]/3,0)</f>
        <v>Q1</v>
      </c>
      <c r="H3810" s="1" t="s">
        <v>3596</v>
      </c>
      <c r="I3810" s="1" t="s">
        <v>3093</v>
      </c>
      <c r="J3810" t="s">
        <v>30</v>
      </c>
      <c r="K3810">
        <v>2196.4499999999998</v>
      </c>
      <c r="L3810">
        <v>2212.9499999999998</v>
      </c>
      <c r="M3810">
        <v>2194.15</v>
      </c>
      <c r="N3810">
        <v>2196.4499999999998</v>
      </c>
      <c r="O3810">
        <v>2208.9499999999998</v>
      </c>
      <c r="P3810">
        <v>2207.8000000000002</v>
      </c>
      <c r="Q3810">
        <v>2205.86</v>
      </c>
      <c r="R3810">
        <v>448036</v>
      </c>
      <c r="S3810">
        <v>988304639.75</v>
      </c>
      <c r="T3810">
        <v>41737</v>
      </c>
      <c r="U3810">
        <v>241374</v>
      </c>
      <c r="V3810">
        <v>53.87</v>
      </c>
      <c r="W3810" s="3">
        <f>StockData[[#This Row],[CLOSE]]-StockData[[#This Row],[PREV. CLOSE]]</f>
        <v>11.350000000000364</v>
      </c>
      <c r="X3810" s="2">
        <f>IFERROR((StockData[[#This Row],[CLOSE]]-StockData[[#This Row],[PREV. CLOSE]])/StockData[[#This Row],[PREV. CLOSE]],0)</f>
        <v>5.1674292608529055E-3</v>
      </c>
      <c r="Y3810" t="str">
        <f>IF(StockData[[#This Row],[Daily Return %]]&gt;0,"Gain",IF(StockData[[#This Row],[Daily Return %]]&lt;0,"Loss","No Change"))</f>
        <v>Gain</v>
      </c>
    </row>
    <row r="3811" spans="1:25" x14ac:dyDescent="0.3">
      <c r="A3811" s="1">
        <v>45680</v>
      </c>
      <c r="B3811" s="1" t="s">
        <v>3862</v>
      </c>
      <c r="C3811" s="1" t="s">
        <v>26</v>
      </c>
      <c r="D3811">
        <f>MONTH(StockData[[#This Row],[DATE]])</f>
        <v>1</v>
      </c>
      <c r="E3811">
        <v>2025</v>
      </c>
      <c r="F3811" t="s">
        <v>27</v>
      </c>
      <c r="G3811" t="str">
        <f>"Q"&amp;ROUNDUP(StockData[[#This Row],[Month Number]]/3,0)</f>
        <v>Q1</v>
      </c>
      <c r="H3811" s="1" t="s">
        <v>3596</v>
      </c>
      <c r="I3811" s="1" t="s">
        <v>3093</v>
      </c>
      <c r="J3811" t="s">
        <v>30</v>
      </c>
      <c r="K3811">
        <v>2194.15</v>
      </c>
      <c r="L3811">
        <v>2209.6</v>
      </c>
      <c r="M3811">
        <v>2165</v>
      </c>
      <c r="N3811">
        <v>2207.8000000000002</v>
      </c>
      <c r="O3811">
        <v>2196.0500000000002</v>
      </c>
      <c r="P3811">
        <v>2198.9499999999998</v>
      </c>
      <c r="Q3811">
        <v>2196.19</v>
      </c>
      <c r="R3811">
        <v>496007</v>
      </c>
      <c r="S3811">
        <v>1089325356.6500001</v>
      </c>
      <c r="T3811">
        <v>51144</v>
      </c>
      <c r="U3811">
        <v>252470</v>
      </c>
      <c r="V3811">
        <v>50.9</v>
      </c>
      <c r="W3811" s="3">
        <f>StockData[[#This Row],[CLOSE]]-StockData[[#This Row],[PREV. CLOSE]]</f>
        <v>-8.8500000000003638</v>
      </c>
      <c r="X3811" s="2">
        <f>IFERROR((StockData[[#This Row],[CLOSE]]-StockData[[#This Row],[PREV. CLOSE]])/StockData[[#This Row],[PREV. CLOSE]],0)</f>
        <v>-4.0085152640639381E-3</v>
      </c>
      <c r="Y3811" t="str">
        <f>IF(StockData[[#This Row],[Daily Return %]]&gt;0,"Gain",IF(StockData[[#This Row],[Daily Return %]]&lt;0,"Loss","No Change"))</f>
        <v>Loss</v>
      </c>
    </row>
    <row r="3812" spans="1:25" x14ac:dyDescent="0.3">
      <c r="A3812" s="1">
        <v>45681</v>
      </c>
      <c r="B3812" s="1" t="s">
        <v>3863</v>
      </c>
      <c r="C3812" s="1" t="s">
        <v>26</v>
      </c>
      <c r="D3812">
        <f>MONTH(StockData[[#This Row],[DATE]])</f>
        <v>1</v>
      </c>
      <c r="E3812">
        <v>2025</v>
      </c>
      <c r="F3812" t="s">
        <v>27</v>
      </c>
      <c r="G3812" t="str">
        <f>"Q"&amp;ROUNDUP(StockData[[#This Row],[Month Number]]/3,0)</f>
        <v>Q1</v>
      </c>
      <c r="H3812" s="1" t="s">
        <v>3596</v>
      </c>
      <c r="I3812" s="1" t="s">
        <v>3093</v>
      </c>
      <c r="J3812" t="s">
        <v>30</v>
      </c>
      <c r="K3812">
        <v>2202</v>
      </c>
      <c r="L3812">
        <v>2222.75</v>
      </c>
      <c r="M3812">
        <v>2190.1</v>
      </c>
      <c r="N3812">
        <v>2198.9499999999998</v>
      </c>
      <c r="O3812">
        <v>2209.9</v>
      </c>
      <c r="P3812">
        <v>2207.9</v>
      </c>
      <c r="Q3812">
        <v>2211.33</v>
      </c>
      <c r="R3812">
        <v>663600</v>
      </c>
      <c r="S3812">
        <v>1467436084.8499999</v>
      </c>
      <c r="T3812">
        <v>43167</v>
      </c>
      <c r="U3812">
        <v>434496</v>
      </c>
      <c r="V3812">
        <v>65.48</v>
      </c>
      <c r="W3812" s="3">
        <f>StockData[[#This Row],[CLOSE]]-StockData[[#This Row],[PREV. CLOSE]]</f>
        <v>8.9500000000002728</v>
      </c>
      <c r="X3812" s="2">
        <f>IFERROR((StockData[[#This Row],[CLOSE]]-StockData[[#This Row],[PREV. CLOSE]])/StockData[[#This Row],[PREV. CLOSE]],0)</f>
        <v>4.0701243775439523E-3</v>
      </c>
      <c r="Y3812" t="str">
        <f>IF(StockData[[#This Row],[Daily Return %]]&gt;0,"Gain",IF(StockData[[#This Row],[Daily Return %]]&lt;0,"Loss","No Change"))</f>
        <v>Gain</v>
      </c>
    </row>
    <row r="3813" spans="1:25" x14ac:dyDescent="0.3">
      <c r="A3813" s="1">
        <v>45684</v>
      </c>
      <c r="B3813" s="1" t="s">
        <v>3864</v>
      </c>
      <c r="C3813" s="1" t="s">
        <v>26</v>
      </c>
      <c r="D3813">
        <f>MONTH(StockData[[#This Row],[DATE]])</f>
        <v>1</v>
      </c>
      <c r="E3813">
        <v>2025</v>
      </c>
      <c r="F3813" t="s">
        <v>27</v>
      </c>
      <c r="G3813" t="str">
        <f>"Q"&amp;ROUNDUP(StockData[[#This Row],[Month Number]]/3,0)</f>
        <v>Q1</v>
      </c>
      <c r="H3813" s="1" t="s">
        <v>3596</v>
      </c>
      <c r="I3813" s="1" t="s">
        <v>3093</v>
      </c>
      <c r="J3813" t="s">
        <v>30</v>
      </c>
      <c r="K3813">
        <v>2182.0500000000002</v>
      </c>
      <c r="L3813">
        <v>2231.9</v>
      </c>
      <c r="M3813">
        <v>2168.6</v>
      </c>
      <c r="N3813">
        <v>2207.9</v>
      </c>
      <c r="O3813">
        <v>2170</v>
      </c>
      <c r="P3813">
        <v>2174.75</v>
      </c>
      <c r="Q3813">
        <v>2202.48</v>
      </c>
      <c r="R3813">
        <v>549986</v>
      </c>
      <c r="S3813">
        <v>1211333688.9000001</v>
      </c>
      <c r="T3813">
        <v>64371</v>
      </c>
      <c r="U3813">
        <v>256398</v>
      </c>
      <c r="V3813">
        <v>46.62</v>
      </c>
      <c r="W3813" s="3">
        <f>StockData[[#This Row],[CLOSE]]-StockData[[#This Row],[PREV. CLOSE]]</f>
        <v>-33.150000000000091</v>
      </c>
      <c r="X3813" s="2">
        <f>IFERROR((StockData[[#This Row],[CLOSE]]-StockData[[#This Row],[PREV. CLOSE]])/StockData[[#This Row],[PREV. CLOSE]],0)</f>
        <v>-1.5014266950495988E-2</v>
      </c>
      <c r="Y3813" t="str">
        <f>IF(StockData[[#This Row],[Daily Return %]]&gt;0,"Gain",IF(StockData[[#This Row],[Daily Return %]]&lt;0,"Loss","No Change"))</f>
        <v>Loss</v>
      </c>
    </row>
    <row r="3814" spans="1:25" x14ac:dyDescent="0.3">
      <c r="A3814" s="1">
        <v>45685</v>
      </c>
      <c r="B3814" s="1" t="s">
        <v>3865</v>
      </c>
      <c r="C3814" s="1" t="s">
        <v>26</v>
      </c>
      <c r="D3814">
        <f>MONTH(StockData[[#This Row],[DATE]])</f>
        <v>1</v>
      </c>
      <c r="E3814">
        <v>2025</v>
      </c>
      <c r="F3814" t="s">
        <v>27</v>
      </c>
      <c r="G3814" t="str">
        <f>"Q"&amp;ROUNDUP(StockData[[#This Row],[Month Number]]/3,0)</f>
        <v>Q1</v>
      </c>
      <c r="H3814" s="1" t="s">
        <v>3596</v>
      </c>
      <c r="I3814" s="1" t="s">
        <v>3093</v>
      </c>
      <c r="J3814" t="s">
        <v>30</v>
      </c>
      <c r="K3814">
        <v>2174.75</v>
      </c>
      <c r="L3814">
        <v>2181.85</v>
      </c>
      <c r="M3814">
        <v>2142.6</v>
      </c>
      <c r="N3814">
        <v>2174.75</v>
      </c>
      <c r="O3814">
        <v>2159.9</v>
      </c>
      <c r="P3814">
        <v>2156.3000000000002</v>
      </c>
      <c r="Q3814">
        <v>2156.4299999999998</v>
      </c>
      <c r="R3814">
        <v>721033</v>
      </c>
      <c r="S3814">
        <v>1554856559.55</v>
      </c>
      <c r="T3814">
        <v>80260</v>
      </c>
      <c r="U3814">
        <v>322757</v>
      </c>
      <c r="V3814">
        <v>44.76</v>
      </c>
      <c r="W3814" s="3">
        <f>StockData[[#This Row],[CLOSE]]-StockData[[#This Row],[PREV. CLOSE]]</f>
        <v>-18.449999999999818</v>
      </c>
      <c r="X3814" s="2">
        <f>IFERROR((StockData[[#This Row],[CLOSE]]-StockData[[#This Row],[PREV. CLOSE]])/StockData[[#This Row],[PREV. CLOSE]],0)</f>
        <v>-8.483733762501354E-3</v>
      </c>
      <c r="Y3814" t="str">
        <f>IF(StockData[[#This Row],[Daily Return %]]&gt;0,"Gain",IF(StockData[[#This Row],[Daily Return %]]&lt;0,"Loss","No Change"))</f>
        <v>Loss</v>
      </c>
    </row>
    <row r="3815" spans="1:25" x14ac:dyDescent="0.3">
      <c r="A3815" s="1">
        <v>45686</v>
      </c>
      <c r="B3815" s="1" t="s">
        <v>3866</v>
      </c>
      <c r="C3815" s="1" t="s">
        <v>26</v>
      </c>
      <c r="D3815">
        <f>MONTH(StockData[[#This Row],[DATE]])</f>
        <v>1</v>
      </c>
      <c r="E3815">
        <v>2025</v>
      </c>
      <c r="F3815" t="s">
        <v>27</v>
      </c>
      <c r="G3815" t="str">
        <f>"Q"&amp;ROUNDUP(StockData[[#This Row],[Month Number]]/3,0)</f>
        <v>Q1</v>
      </c>
      <c r="H3815" s="1" t="s">
        <v>3596</v>
      </c>
      <c r="I3815" s="1" t="s">
        <v>3093</v>
      </c>
      <c r="J3815" t="s">
        <v>30</v>
      </c>
      <c r="K3815">
        <v>2156.3000000000002</v>
      </c>
      <c r="L3815">
        <v>2184.9</v>
      </c>
      <c r="M3815">
        <v>2131.25</v>
      </c>
      <c r="N3815">
        <v>2156.3000000000002</v>
      </c>
      <c r="O3815">
        <v>2182.4499999999998</v>
      </c>
      <c r="P3815">
        <v>2180.6999999999998</v>
      </c>
      <c r="Q3815">
        <v>2162.27</v>
      </c>
      <c r="R3815">
        <v>397145</v>
      </c>
      <c r="S3815">
        <v>858735475.5</v>
      </c>
      <c r="T3815">
        <v>53369</v>
      </c>
      <c r="U3815">
        <v>169399</v>
      </c>
      <c r="V3815">
        <v>42.65</v>
      </c>
      <c r="W3815" s="3">
        <f>StockData[[#This Row],[CLOSE]]-StockData[[#This Row],[PREV. CLOSE]]</f>
        <v>24.399999999999636</v>
      </c>
      <c r="X3815" s="2">
        <f>IFERROR((StockData[[#This Row],[CLOSE]]-StockData[[#This Row],[PREV. CLOSE]])/StockData[[#This Row],[PREV. CLOSE]],0)</f>
        <v>1.1315679636414059E-2</v>
      </c>
      <c r="Y3815" t="str">
        <f>IF(StockData[[#This Row],[Daily Return %]]&gt;0,"Gain",IF(StockData[[#This Row],[Daily Return %]]&lt;0,"Loss","No Change"))</f>
        <v>Gain</v>
      </c>
    </row>
    <row r="3816" spans="1:25" x14ac:dyDescent="0.3">
      <c r="A3816" s="1">
        <v>45687</v>
      </c>
      <c r="B3816" s="1" t="s">
        <v>3867</v>
      </c>
      <c r="C3816" s="1" t="s">
        <v>26</v>
      </c>
      <c r="D3816">
        <f>MONTH(StockData[[#This Row],[DATE]])</f>
        <v>1</v>
      </c>
      <c r="E3816">
        <v>2025</v>
      </c>
      <c r="F3816" t="s">
        <v>27</v>
      </c>
      <c r="G3816" t="str">
        <f>"Q"&amp;ROUNDUP(StockData[[#This Row],[Month Number]]/3,0)</f>
        <v>Q1</v>
      </c>
      <c r="H3816" s="1" t="s">
        <v>3596</v>
      </c>
      <c r="I3816" s="1" t="s">
        <v>3093</v>
      </c>
      <c r="J3816" t="s">
        <v>30</v>
      </c>
      <c r="K3816">
        <v>2189</v>
      </c>
      <c r="L3816">
        <v>2232.6999999999998</v>
      </c>
      <c r="M3816">
        <v>2180.6999999999998</v>
      </c>
      <c r="N3816">
        <v>2180.6999999999998</v>
      </c>
      <c r="O3816">
        <v>2226</v>
      </c>
      <c r="P3816">
        <v>2217.35</v>
      </c>
      <c r="Q3816">
        <v>2204.61</v>
      </c>
      <c r="R3816">
        <v>574560</v>
      </c>
      <c r="S3816">
        <v>1266683401.2</v>
      </c>
      <c r="T3816">
        <v>54247</v>
      </c>
      <c r="U3816">
        <v>263915</v>
      </c>
      <c r="V3816">
        <v>45.93</v>
      </c>
      <c r="W3816" s="3">
        <f>StockData[[#This Row],[CLOSE]]-StockData[[#This Row],[PREV. CLOSE]]</f>
        <v>36.650000000000091</v>
      </c>
      <c r="X3816" s="2">
        <f>IFERROR((StockData[[#This Row],[CLOSE]]-StockData[[#This Row],[PREV. CLOSE]])/StockData[[#This Row],[PREV. CLOSE]],0)</f>
        <v>1.6806530013298526E-2</v>
      </c>
      <c r="Y3816" t="str">
        <f>IF(StockData[[#This Row],[Daily Return %]]&gt;0,"Gain",IF(StockData[[#This Row],[Daily Return %]]&lt;0,"Loss","No Change"))</f>
        <v>Gain</v>
      </c>
    </row>
    <row r="3817" spans="1:25" x14ac:dyDescent="0.3">
      <c r="A3817" s="1">
        <v>45688</v>
      </c>
      <c r="B3817" s="1" t="s">
        <v>3868</v>
      </c>
      <c r="C3817" s="1" t="s">
        <v>26</v>
      </c>
      <c r="D3817">
        <f>MONTH(StockData[[#This Row],[DATE]])</f>
        <v>1</v>
      </c>
      <c r="E3817">
        <v>2025</v>
      </c>
      <c r="F3817" t="s">
        <v>27</v>
      </c>
      <c r="G3817" t="str">
        <f>"Q"&amp;ROUNDUP(StockData[[#This Row],[Month Number]]/3,0)</f>
        <v>Q1</v>
      </c>
      <c r="H3817" s="1" t="s">
        <v>3596</v>
      </c>
      <c r="I3817" s="1" t="s">
        <v>3093</v>
      </c>
      <c r="J3817" t="s">
        <v>30</v>
      </c>
      <c r="K3817">
        <v>2217.35</v>
      </c>
      <c r="L3817">
        <v>2387</v>
      </c>
      <c r="M3817">
        <v>2209.5</v>
      </c>
      <c r="N3817">
        <v>2217.35</v>
      </c>
      <c r="O3817">
        <v>2299.0500000000002</v>
      </c>
      <c r="P3817">
        <v>2313.1999999999998</v>
      </c>
      <c r="Q3817">
        <v>2321.19</v>
      </c>
      <c r="R3817">
        <v>3139887</v>
      </c>
      <c r="S3817">
        <v>7288285109.3500004</v>
      </c>
      <c r="T3817">
        <v>172723</v>
      </c>
      <c r="U3817">
        <v>1410816</v>
      </c>
      <c r="V3817">
        <v>44.93</v>
      </c>
      <c r="W3817" s="3">
        <f>StockData[[#This Row],[CLOSE]]-StockData[[#This Row],[PREV. CLOSE]]</f>
        <v>95.849999999999909</v>
      </c>
      <c r="X3817" s="2">
        <f>IFERROR((StockData[[#This Row],[CLOSE]]-StockData[[#This Row],[PREV. CLOSE]])/StockData[[#This Row],[PREV. CLOSE]],0)</f>
        <v>4.3227275802196277E-2</v>
      </c>
      <c r="Y3817" t="str">
        <f>IF(StockData[[#This Row],[Daily Return %]]&gt;0,"Gain",IF(StockData[[#This Row],[Daily Return %]]&lt;0,"Loss","No Change"))</f>
        <v>Gain</v>
      </c>
    </row>
    <row r="3818" spans="1:25" x14ac:dyDescent="0.3">
      <c r="A3818" s="1">
        <v>45689</v>
      </c>
      <c r="B3818" s="1" t="s">
        <v>3869</v>
      </c>
      <c r="C3818" s="1" t="s">
        <v>54</v>
      </c>
      <c r="D3818">
        <f>MONTH(StockData[[#This Row],[DATE]])</f>
        <v>2</v>
      </c>
      <c r="E3818">
        <v>2025</v>
      </c>
      <c r="F3818" t="s">
        <v>27</v>
      </c>
      <c r="G3818" t="str">
        <f>"Q"&amp;ROUNDUP(StockData[[#This Row],[Month Number]]/3,0)</f>
        <v>Q1</v>
      </c>
      <c r="H3818" s="1" t="s">
        <v>3596</v>
      </c>
      <c r="I3818" s="1" t="s">
        <v>3093</v>
      </c>
      <c r="J3818" t="s">
        <v>30</v>
      </c>
      <c r="K3818">
        <v>2313</v>
      </c>
      <c r="L3818">
        <v>2374</v>
      </c>
      <c r="M3818">
        <v>2257.25</v>
      </c>
      <c r="N3818">
        <v>2313.1999999999998</v>
      </c>
      <c r="O3818">
        <v>2330</v>
      </c>
      <c r="P3818">
        <v>2327.1999999999998</v>
      </c>
      <c r="Q3818">
        <v>2322.9699999999998</v>
      </c>
      <c r="R3818">
        <v>1246565</v>
      </c>
      <c r="S3818">
        <v>2895731281.0999999</v>
      </c>
      <c r="T3818">
        <v>87022</v>
      </c>
      <c r="U3818">
        <v>558080</v>
      </c>
      <c r="V3818">
        <v>44.77</v>
      </c>
      <c r="W3818" s="3">
        <f>StockData[[#This Row],[CLOSE]]-StockData[[#This Row],[PREV. CLOSE]]</f>
        <v>14</v>
      </c>
      <c r="X3818" s="2">
        <f>IFERROR((StockData[[#This Row],[CLOSE]]-StockData[[#This Row],[PREV. CLOSE]])/StockData[[#This Row],[PREV. CLOSE]],0)</f>
        <v>6.0522220300881901E-3</v>
      </c>
      <c r="Y3818" t="str">
        <f>IF(StockData[[#This Row],[Daily Return %]]&gt;0,"Gain",IF(StockData[[#This Row],[Daily Return %]]&lt;0,"Loss","No Change"))</f>
        <v>Gain</v>
      </c>
    </row>
    <row r="3819" spans="1:25" x14ac:dyDescent="0.3">
      <c r="A3819" s="1">
        <v>45691</v>
      </c>
      <c r="B3819" s="1" t="s">
        <v>3870</v>
      </c>
      <c r="C3819" s="1" t="s">
        <v>54</v>
      </c>
      <c r="D3819">
        <f>MONTH(StockData[[#This Row],[DATE]])</f>
        <v>2</v>
      </c>
      <c r="E3819">
        <v>2025</v>
      </c>
      <c r="F3819" t="s">
        <v>27</v>
      </c>
      <c r="G3819" t="str">
        <f>"Q"&amp;ROUNDUP(StockData[[#This Row],[Month Number]]/3,0)</f>
        <v>Q1</v>
      </c>
      <c r="H3819" s="1" t="s">
        <v>3596</v>
      </c>
      <c r="I3819" s="1" t="s">
        <v>3093</v>
      </c>
      <c r="J3819" t="s">
        <v>30</v>
      </c>
      <c r="K3819">
        <v>2327.1999999999998</v>
      </c>
      <c r="L3819">
        <v>2374</v>
      </c>
      <c r="M3819">
        <v>2311.6999999999998</v>
      </c>
      <c r="N3819">
        <v>2327.1999999999998</v>
      </c>
      <c r="O3819">
        <v>2317</v>
      </c>
      <c r="P3819">
        <v>2317.1</v>
      </c>
      <c r="Q3819">
        <v>2341.77</v>
      </c>
      <c r="R3819">
        <v>1140871</v>
      </c>
      <c r="S3819">
        <v>2671654683.25</v>
      </c>
      <c r="T3819">
        <v>114383</v>
      </c>
      <c r="U3819">
        <v>569728</v>
      </c>
      <c r="V3819">
        <v>49.94</v>
      </c>
      <c r="W3819" s="3">
        <f>StockData[[#This Row],[CLOSE]]-StockData[[#This Row],[PREV. CLOSE]]</f>
        <v>-10.099999999999909</v>
      </c>
      <c r="X3819" s="2">
        <f>IFERROR((StockData[[#This Row],[CLOSE]]-StockData[[#This Row],[PREV. CLOSE]])/StockData[[#This Row],[PREV. CLOSE]],0)</f>
        <v>-4.3399793743554103E-3</v>
      </c>
      <c r="Y3819" t="str">
        <f>IF(StockData[[#This Row],[Daily Return %]]&gt;0,"Gain",IF(StockData[[#This Row],[Daily Return %]]&lt;0,"Loss","No Change"))</f>
        <v>Loss</v>
      </c>
    </row>
    <row r="3820" spans="1:25" x14ac:dyDescent="0.3">
      <c r="A3820" s="1">
        <v>45692</v>
      </c>
      <c r="B3820" s="1" t="s">
        <v>3871</v>
      </c>
      <c r="C3820" s="1" t="s">
        <v>54</v>
      </c>
      <c r="D3820">
        <f>MONTH(StockData[[#This Row],[DATE]])</f>
        <v>2</v>
      </c>
      <c r="E3820">
        <v>2025</v>
      </c>
      <c r="F3820" t="s">
        <v>27</v>
      </c>
      <c r="G3820" t="str">
        <f>"Q"&amp;ROUNDUP(StockData[[#This Row],[Month Number]]/3,0)</f>
        <v>Q1</v>
      </c>
      <c r="H3820" s="1" t="s">
        <v>3596</v>
      </c>
      <c r="I3820" s="1" t="s">
        <v>3093</v>
      </c>
      <c r="J3820" t="s">
        <v>30</v>
      </c>
      <c r="K3820">
        <v>2322.4</v>
      </c>
      <c r="L3820">
        <v>2322.8000000000002</v>
      </c>
      <c r="M3820">
        <v>2283.6999999999998</v>
      </c>
      <c r="N3820">
        <v>2317.1</v>
      </c>
      <c r="O3820">
        <v>2299.9499999999998</v>
      </c>
      <c r="P3820">
        <v>2299.4499999999998</v>
      </c>
      <c r="Q3820">
        <v>2296.54</v>
      </c>
      <c r="R3820">
        <v>1243517</v>
      </c>
      <c r="S3820">
        <v>2855781525.0500002</v>
      </c>
      <c r="T3820">
        <v>92787</v>
      </c>
      <c r="U3820">
        <v>767959</v>
      </c>
      <c r="V3820">
        <v>61.76</v>
      </c>
      <c r="W3820" s="3">
        <f>StockData[[#This Row],[CLOSE]]-StockData[[#This Row],[PREV. CLOSE]]</f>
        <v>-17.650000000000091</v>
      </c>
      <c r="X3820" s="2">
        <f>IFERROR((StockData[[#This Row],[CLOSE]]-StockData[[#This Row],[PREV. CLOSE]])/StockData[[#This Row],[PREV. CLOSE]],0)</f>
        <v>-7.6172802209659024E-3</v>
      </c>
      <c r="Y3820" t="str">
        <f>IF(StockData[[#This Row],[Daily Return %]]&gt;0,"Gain",IF(StockData[[#This Row],[Daily Return %]]&lt;0,"Loss","No Change"))</f>
        <v>Loss</v>
      </c>
    </row>
    <row r="3821" spans="1:25" x14ac:dyDescent="0.3">
      <c r="A3821" s="1">
        <v>45693</v>
      </c>
      <c r="B3821" s="1" t="s">
        <v>3872</v>
      </c>
      <c r="C3821" s="1" t="s">
        <v>54</v>
      </c>
      <c r="D3821">
        <f>MONTH(StockData[[#This Row],[DATE]])</f>
        <v>2</v>
      </c>
      <c r="E3821">
        <v>2025</v>
      </c>
      <c r="F3821" t="s">
        <v>27</v>
      </c>
      <c r="G3821" t="str">
        <f>"Q"&amp;ROUNDUP(StockData[[#This Row],[Month Number]]/3,0)</f>
        <v>Q1</v>
      </c>
      <c r="H3821" s="1" t="s">
        <v>3596</v>
      </c>
      <c r="I3821" s="1" t="s">
        <v>3093</v>
      </c>
      <c r="J3821" t="s">
        <v>30</v>
      </c>
      <c r="K3821">
        <v>2283.8000000000002</v>
      </c>
      <c r="L3821">
        <v>2297.9</v>
      </c>
      <c r="M3821">
        <v>2225.25</v>
      </c>
      <c r="N3821">
        <v>2299.4499999999998</v>
      </c>
      <c r="O3821">
        <v>2249.4499999999998</v>
      </c>
      <c r="P3821">
        <v>2248.9499999999998</v>
      </c>
      <c r="Q3821">
        <v>2243.5</v>
      </c>
      <c r="R3821">
        <v>1475295</v>
      </c>
      <c r="S3821">
        <v>3309830956.1999998</v>
      </c>
      <c r="T3821">
        <v>88703</v>
      </c>
      <c r="U3821">
        <v>852930</v>
      </c>
      <c r="V3821">
        <v>57.81</v>
      </c>
      <c r="W3821" s="3">
        <f>StockData[[#This Row],[CLOSE]]-StockData[[#This Row],[PREV. CLOSE]]</f>
        <v>-50.5</v>
      </c>
      <c r="X3821" s="2">
        <f>IFERROR((StockData[[#This Row],[CLOSE]]-StockData[[#This Row],[PREV. CLOSE]])/StockData[[#This Row],[PREV. CLOSE]],0)</f>
        <v>-2.1961773467568332E-2</v>
      </c>
      <c r="Y3821" t="str">
        <f>IF(StockData[[#This Row],[Daily Return %]]&gt;0,"Gain",IF(StockData[[#This Row],[Daily Return %]]&lt;0,"Loss","No Change"))</f>
        <v>Loss</v>
      </c>
    </row>
    <row r="3822" spans="1:25" x14ac:dyDescent="0.3">
      <c r="A3822" s="1">
        <v>45694</v>
      </c>
      <c r="B3822" s="1" t="s">
        <v>3873</v>
      </c>
      <c r="C3822" s="1" t="s">
        <v>54</v>
      </c>
      <c r="D3822">
        <f>MONTH(StockData[[#This Row],[DATE]])</f>
        <v>2</v>
      </c>
      <c r="E3822">
        <v>2025</v>
      </c>
      <c r="F3822" t="s">
        <v>27</v>
      </c>
      <c r="G3822" t="str">
        <f>"Q"&amp;ROUNDUP(StockData[[#This Row],[Month Number]]/3,0)</f>
        <v>Q1</v>
      </c>
      <c r="H3822" s="1" t="s">
        <v>3596</v>
      </c>
      <c r="I3822" s="1" t="s">
        <v>3093</v>
      </c>
      <c r="J3822" t="s">
        <v>30</v>
      </c>
      <c r="K3822">
        <v>2269</v>
      </c>
      <c r="L3822">
        <v>2269</v>
      </c>
      <c r="M3822">
        <v>2227</v>
      </c>
      <c r="N3822">
        <v>2248.9499999999998</v>
      </c>
      <c r="O3822">
        <v>2245</v>
      </c>
      <c r="P3822">
        <v>2239.4499999999998</v>
      </c>
      <c r="Q3822">
        <v>2238.79</v>
      </c>
      <c r="R3822">
        <v>986957</v>
      </c>
      <c r="S3822">
        <v>2209588686.3000002</v>
      </c>
      <c r="T3822">
        <v>81937</v>
      </c>
      <c r="U3822">
        <v>589111</v>
      </c>
      <c r="V3822">
        <v>59.69</v>
      </c>
      <c r="W3822" s="3">
        <f>StockData[[#This Row],[CLOSE]]-StockData[[#This Row],[PREV. CLOSE]]</f>
        <v>-9.5</v>
      </c>
      <c r="X3822" s="2">
        <f>IFERROR((StockData[[#This Row],[CLOSE]]-StockData[[#This Row],[PREV. CLOSE]])/StockData[[#This Row],[PREV. CLOSE]],0)</f>
        <v>-4.2241935125280688E-3</v>
      </c>
      <c r="Y3822" t="str">
        <f>IF(StockData[[#This Row],[Daily Return %]]&gt;0,"Gain",IF(StockData[[#This Row],[Daily Return %]]&lt;0,"Loss","No Change"))</f>
        <v>Loss</v>
      </c>
    </row>
    <row r="3823" spans="1:25" x14ac:dyDescent="0.3">
      <c r="A3823" s="1">
        <v>45695</v>
      </c>
      <c r="B3823" s="1" t="s">
        <v>3874</v>
      </c>
      <c r="C3823" s="1" t="s">
        <v>54</v>
      </c>
      <c r="D3823">
        <f>MONTH(StockData[[#This Row],[DATE]])</f>
        <v>2</v>
      </c>
      <c r="E3823">
        <v>2025</v>
      </c>
      <c r="F3823" t="s">
        <v>27</v>
      </c>
      <c r="G3823" t="str">
        <f>"Q"&amp;ROUNDUP(StockData[[#This Row],[Month Number]]/3,0)</f>
        <v>Q1</v>
      </c>
      <c r="H3823" s="1" t="s">
        <v>3596</v>
      </c>
      <c r="I3823" s="1" t="s">
        <v>3093</v>
      </c>
      <c r="J3823" t="s">
        <v>30</v>
      </c>
      <c r="K3823">
        <v>2234</v>
      </c>
      <c r="L3823">
        <v>2238</v>
      </c>
      <c r="M3823">
        <v>2207.5500000000002</v>
      </c>
      <c r="N3823">
        <v>2239.4499999999998</v>
      </c>
      <c r="O3823">
        <v>2227</v>
      </c>
      <c r="P3823">
        <v>2225.1</v>
      </c>
      <c r="Q3823">
        <v>2223.3200000000002</v>
      </c>
      <c r="R3823">
        <v>792558</v>
      </c>
      <c r="S3823">
        <v>1762107074.8</v>
      </c>
      <c r="T3823">
        <v>62396</v>
      </c>
      <c r="U3823">
        <v>550998</v>
      </c>
      <c r="V3823">
        <v>69.52</v>
      </c>
      <c r="W3823" s="3">
        <f>StockData[[#This Row],[CLOSE]]-StockData[[#This Row],[PREV. CLOSE]]</f>
        <v>-14.349999999999909</v>
      </c>
      <c r="X3823" s="2">
        <f>IFERROR((StockData[[#This Row],[CLOSE]]-StockData[[#This Row],[PREV. CLOSE]])/StockData[[#This Row],[PREV. CLOSE]],0)</f>
        <v>-6.4078233494830918E-3</v>
      </c>
      <c r="Y3823" t="str">
        <f>IF(StockData[[#This Row],[Daily Return %]]&gt;0,"Gain",IF(StockData[[#This Row],[Daily Return %]]&lt;0,"Loss","No Change"))</f>
        <v>Loss</v>
      </c>
    </row>
    <row r="3824" spans="1:25" x14ac:dyDescent="0.3">
      <c r="A3824" s="1">
        <v>45698</v>
      </c>
      <c r="B3824" s="1" t="s">
        <v>3875</v>
      </c>
      <c r="C3824" s="1" t="s">
        <v>54</v>
      </c>
      <c r="D3824">
        <f>MONTH(StockData[[#This Row],[DATE]])</f>
        <v>2</v>
      </c>
      <c r="E3824">
        <v>2025</v>
      </c>
      <c r="F3824" t="s">
        <v>27</v>
      </c>
      <c r="G3824" t="str">
        <f>"Q"&amp;ROUNDUP(StockData[[#This Row],[Month Number]]/3,0)</f>
        <v>Q1</v>
      </c>
      <c r="H3824" s="1" t="s">
        <v>3596</v>
      </c>
      <c r="I3824" s="1" t="s">
        <v>3093</v>
      </c>
      <c r="J3824" t="s">
        <v>30</v>
      </c>
      <c r="K3824">
        <v>2235</v>
      </c>
      <c r="L3824">
        <v>2252.5</v>
      </c>
      <c r="M3824">
        <v>2206.1999999999998</v>
      </c>
      <c r="N3824">
        <v>2225.1</v>
      </c>
      <c r="O3824">
        <v>2224</v>
      </c>
      <c r="P3824">
        <v>2221.0500000000002</v>
      </c>
      <c r="Q3824">
        <v>2227.4499999999998</v>
      </c>
      <c r="R3824">
        <v>760181</v>
      </c>
      <c r="S3824">
        <v>1693261501.3499999</v>
      </c>
      <c r="T3824">
        <v>53834</v>
      </c>
      <c r="U3824">
        <v>456135</v>
      </c>
      <c r="V3824">
        <v>60</v>
      </c>
      <c r="W3824" s="3">
        <f>StockData[[#This Row],[CLOSE]]-StockData[[#This Row],[PREV. CLOSE]]</f>
        <v>-4.0499999999997272</v>
      </c>
      <c r="X3824" s="2">
        <f>IFERROR((StockData[[#This Row],[CLOSE]]-StockData[[#This Row],[PREV. CLOSE]])/StockData[[#This Row],[PREV. CLOSE]],0)</f>
        <v>-1.8201429149250494E-3</v>
      </c>
      <c r="Y3824" t="str">
        <f>IF(StockData[[#This Row],[Daily Return %]]&gt;0,"Gain",IF(StockData[[#This Row],[Daily Return %]]&lt;0,"Loss","No Change"))</f>
        <v>Loss</v>
      </c>
    </row>
    <row r="3825" spans="1:25" x14ac:dyDescent="0.3">
      <c r="A3825" s="1">
        <v>45699</v>
      </c>
      <c r="B3825" s="1" t="s">
        <v>3876</v>
      </c>
      <c r="C3825" s="1" t="s">
        <v>54</v>
      </c>
      <c r="D3825">
        <f>MONTH(StockData[[#This Row],[DATE]])</f>
        <v>2</v>
      </c>
      <c r="E3825">
        <v>2025</v>
      </c>
      <c r="F3825" t="s">
        <v>27</v>
      </c>
      <c r="G3825" t="str">
        <f>"Q"&amp;ROUNDUP(StockData[[#This Row],[Month Number]]/3,0)</f>
        <v>Q1</v>
      </c>
      <c r="H3825" s="1" t="s">
        <v>3596</v>
      </c>
      <c r="I3825" s="1" t="s">
        <v>3093</v>
      </c>
      <c r="J3825" t="s">
        <v>30</v>
      </c>
      <c r="K3825">
        <v>2221.0500000000002</v>
      </c>
      <c r="L3825">
        <v>2232.1</v>
      </c>
      <c r="M3825">
        <v>2177.9499999999998</v>
      </c>
      <c r="N3825">
        <v>2221.0500000000002</v>
      </c>
      <c r="O3825">
        <v>2198</v>
      </c>
      <c r="P3825">
        <v>2195.5</v>
      </c>
      <c r="Q3825">
        <v>2199.39</v>
      </c>
      <c r="R3825">
        <v>476837</v>
      </c>
      <c r="S3825">
        <v>1048748914.95</v>
      </c>
      <c r="T3825">
        <v>63968</v>
      </c>
      <c r="U3825">
        <v>219853</v>
      </c>
      <c r="V3825">
        <v>46.11</v>
      </c>
      <c r="W3825" s="3">
        <f>StockData[[#This Row],[CLOSE]]-StockData[[#This Row],[PREV. CLOSE]]</f>
        <v>-25.550000000000182</v>
      </c>
      <c r="X3825" s="2">
        <f>IFERROR((StockData[[#This Row],[CLOSE]]-StockData[[#This Row],[PREV. CLOSE]])/StockData[[#This Row],[PREV. CLOSE]],0)</f>
        <v>-1.1503568132189812E-2</v>
      </c>
      <c r="Y3825" t="str">
        <f>IF(StockData[[#This Row],[Daily Return %]]&gt;0,"Gain",IF(StockData[[#This Row],[Daily Return %]]&lt;0,"Loss","No Change"))</f>
        <v>Loss</v>
      </c>
    </row>
    <row r="3826" spans="1:25" x14ac:dyDescent="0.3">
      <c r="A3826" s="1">
        <v>45700</v>
      </c>
      <c r="B3826" s="1" t="s">
        <v>3877</v>
      </c>
      <c r="C3826" s="1" t="s">
        <v>54</v>
      </c>
      <c r="D3826">
        <f>MONTH(StockData[[#This Row],[DATE]])</f>
        <v>2</v>
      </c>
      <c r="E3826">
        <v>2025</v>
      </c>
      <c r="F3826" t="s">
        <v>27</v>
      </c>
      <c r="G3826" t="str">
        <f>"Q"&amp;ROUNDUP(StockData[[#This Row],[Month Number]]/3,0)</f>
        <v>Q1</v>
      </c>
      <c r="H3826" s="1" t="s">
        <v>3596</v>
      </c>
      <c r="I3826" s="1" t="s">
        <v>3093</v>
      </c>
      <c r="J3826" t="s">
        <v>30</v>
      </c>
      <c r="K3826">
        <v>2214</v>
      </c>
      <c r="L3826">
        <v>2214</v>
      </c>
      <c r="M3826">
        <v>2171.6999999999998</v>
      </c>
      <c r="N3826">
        <v>2195.5</v>
      </c>
      <c r="O3826">
        <v>2195.1</v>
      </c>
      <c r="P3826">
        <v>2193.75</v>
      </c>
      <c r="Q3826">
        <v>2189.96</v>
      </c>
      <c r="R3826">
        <v>503258</v>
      </c>
      <c r="S3826">
        <v>1102117076.8499999</v>
      </c>
      <c r="T3826">
        <v>72700</v>
      </c>
      <c r="U3826">
        <v>266072</v>
      </c>
      <c r="V3826">
        <v>52.87</v>
      </c>
      <c r="W3826" s="3">
        <f>StockData[[#This Row],[CLOSE]]-StockData[[#This Row],[PREV. CLOSE]]</f>
        <v>-1.75</v>
      </c>
      <c r="X3826" s="2">
        <f>IFERROR((StockData[[#This Row],[CLOSE]]-StockData[[#This Row],[PREV. CLOSE]])/StockData[[#This Row],[PREV. CLOSE]],0)</f>
        <v>-7.9708494648143933E-4</v>
      </c>
      <c r="Y3826" t="str">
        <f>IF(StockData[[#This Row],[Daily Return %]]&gt;0,"Gain",IF(StockData[[#This Row],[Daily Return %]]&lt;0,"Loss","No Change"))</f>
        <v>Loss</v>
      </c>
    </row>
    <row r="3827" spans="1:25" x14ac:dyDescent="0.3">
      <c r="A3827" s="1">
        <v>45701</v>
      </c>
      <c r="B3827" s="1" t="s">
        <v>3878</v>
      </c>
      <c r="C3827" s="1" t="s">
        <v>54</v>
      </c>
      <c r="D3827">
        <f>MONTH(StockData[[#This Row],[DATE]])</f>
        <v>2</v>
      </c>
      <c r="E3827">
        <v>2025</v>
      </c>
      <c r="F3827" t="s">
        <v>27</v>
      </c>
      <c r="G3827" t="str">
        <f>"Q"&amp;ROUNDUP(StockData[[#This Row],[Month Number]]/3,0)</f>
        <v>Q1</v>
      </c>
      <c r="H3827" s="1" t="s">
        <v>3596</v>
      </c>
      <c r="I3827" s="1" t="s">
        <v>3093</v>
      </c>
      <c r="J3827" t="s">
        <v>30</v>
      </c>
      <c r="K3827">
        <v>2193.75</v>
      </c>
      <c r="L3827">
        <v>2210.1999999999998</v>
      </c>
      <c r="M3827">
        <v>2172.65</v>
      </c>
      <c r="N3827">
        <v>2193.75</v>
      </c>
      <c r="O3827">
        <v>2172.9</v>
      </c>
      <c r="P3827">
        <v>2177.5500000000002</v>
      </c>
      <c r="Q3827">
        <v>2186.88</v>
      </c>
      <c r="R3827">
        <v>511147</v>
      </c>
      <c r="S3827">
        <v>1117817038.6500001</v>
      </c>
      <c r="T3827">
        <v>84965</v>
      </c>
      <c r="U3827">
        <v>278348</v>
      </c>
      <c r="V3827">
        <v>54.46</v>
      </c>
      <c r="W3827" s="3">
        <f>StockData[[#This Row],[CLOSE]]-StockData[[#This Row],[PREV. CLOSE]]</f>
        <v>-16.199999999999818</v>
      </c>
      <c r="X3827" s="2">
        <f>IFERROR((StockData[[#This Row],[CLOSE]]-StockData[[#This Row],[PREV. CLOSE]])/StockData[[#This Row],[PREV. CLOSE]],0)</f>
        <v>-7.384615384615302E-3</v>
      </c>
      <c r="Y3827" t="str">
        <f>IF(StockData[[#This Row],[Daily Return %]]&gt;0,"Gain",IF(StockData[[#This Row],[Daily Return %]]&lt;0,"Loss","No Change"))</f>
        <v>Loss</v>
      </c>
    </row>
    <row r="3828" spans="1:25" x14ac:dyDescent="0.3">
      <c r="A3828" s="1">
        <v>45702</v>
      </c>
      <c r="B3828" s="1" t="s">
        <v>3879</v>
      </c>
      <c r="C3828" s="1" t="s">
        <v>54</v>
      </c>
      <c r="D3828">
        <f>MONTH(StockData[[#This Row],[DATE]])</f>
        <v>2</v>
      </c>
      <c r="E3828">
        <v>2025</v>
      </c>
      <c r="F3828" t="s">
        <v>27</v>
      </c>
      <c r="G3828" t="str">
        <f>"Q"&amp;ROUNDUP(StockData[[#This Row],[Month Number]]/3,0)</f>
        <v>Q1</v>
      </c>
      <c r="H3828" s="1" t="s">
        <v>3596</v>
      </c>
      <c r="I3828" s="1" t="s">
        <v>3093</v>
      </c>
      <c r="J3828" t="s">
        <v>30</v>
      </c>
      <c r="K3828">
        <v>2177.5500000000002</v>
      </c>
      <c r="L3828">
        <v>2225</v>
      </c>
      <c r="M3828">
        <v>2170.0500000000002</v>
      </c>
      <c r="N3828">
        <v>2177.5500000000002</v>
      </c>
      <c r="O3828">
        <v>2194</v>
      </c>
      <c r="P3828">
        <v>2195.85</v>
      </c>
      <c r="Q3828">
        <v>2199.88</v>
      </c>
      <c r="R3828">
        <v>960861</v>
      </c>
      <c r="S3828">
        <v>2113776375.55</v>
      </c>
      <c r="T3828">
        <v>92335</v>
      </c>
      <c r="U3828">
        <v>441088</v>
      </c>
      <c r="V3828">
        <v>45.91</v>
      </c>
      <c r="W3828" s="3">
        <f>StockData[[#This Row],[CLOSE]]-StockData[[#This Row],[PREV. CLOSE]]</f>
        <v>18.299999999999727</v>
      </c>
      <c r="X3828" s="2">
        <f>IFERROR((StockData[[#This Row],[CLOSE]]-StockData[[#This Row],[PREV. CLOSE]])/StockData[[#This Row],[PREV. CLOSE]],0)</f>
        <v>8.4039402080318369E-3</v>
      </c>
      <c r="Y3828" t="str">
        <f>IF(StockData[[#This Row],[Daily Return %]]&gt;0,"Gain",IF(StockData[[#This Row],[Daily Return %]]&lt;0,"Loss","No Change"))</f>
        <v>Gain</v>
      </c>
    </row>
    <row r="3829" spans="1:25" x14ac:dyDescent="0.3">
      <c r="A3829" s="1">
        <v>45705</v>
      </c>
      <c r="B3829" s="1" t="s">
        <v>3880</v>
      </c>
      <c r="C3829" s="1" t="s">
        <v>54</v>
      </c>
      <c r="D3829">
        <f>MONTH(StockData[[#This Row],[DATE]])</f>
        <v>2</v>
      </c>
      <c r="E3829">
        <v>2025</v>
      </c>
      <c r="F3829" t="s">
        <v>27</v>
      </c>
      <c r="G3829" t="str">
        <f>"Q"&amp;ROUNDUP(StockData[[#This Row],[Month Number]]/3,0)</f>
        <v>Q1</v>
      </c>
      <c r="H3829" s="1" t="s">
        <v>3596</v>
      </c>
      <c r="I3829" s="1" t="s">
        <v>3093</v>
      </c>
      <c r="J3829" t="s">
        <v>30</v>
      </c>
      <c r="K3829">
        <v>2195.85</v>
      </c>
      <c r="L3829">
        <v>2220</v>
      </c>
      <c r="M3829">
        <v>2170</v>
      </c>
      <c r="N3829">
        <v>2195.85</v>
      </c>
      <c r="O3829">
        <v>2213.9499999999998</v>
      </c>
      <c r="P3829">
        <v>2216.5</v>
      </c>
      <c r="Q3829">
        <v>2200.69</v>
      </c>
      <c r="R3829">
        <v>801515</v>
      </c>
      <c r="S3829">
        <v>1763886470.0999999</v>
      </c>
      <c r="T3829">
        <v>58672</v>
      </c>
      <c r="U3829">
        <v>432454</v>
      </c>
      <c r="V3829">
        <v>53.95</v>
      </c>
      <c r="W3829" s="3">
        <f>StockData[[#This Row],[CLOSE]]-StockData[[#This Row],[PREV. CLOSE]]</f>
        <v>20.650000000000091</v>
      </c>
      <c r="X3829" s="2">
        <f>IFERROR((StockData[[#This Row],[CLOSE]]-StockData[[#This Row],[PREV. CLOSE]])/StockData[[#This Row],[PREV. CLOSE]],0)</f>
        <v>9.4041031946627014E-3</v>
      </c>
      <c r="Y3829" t="str">
        <f>IF(StockData[[#This Row],[Daily Return %]]&gt;0,"Gain",IF(StockData[[#This Row],[Daily Return %]]&lt;0,"Loss","No Change"))</f>
        <v>Gain</v>
      </c>
    </row>
    <row r="3830" spans="1:25" x14ac:dyDescent="0.3">
      <c r="A3830" s="1">
        <v>45706</v>
      </c>
      <c r="B3830" s="1" t="s">
        <v>3881</v>
      </c>
      <c r="C3830" s="1" t="s">
        <v>54</v>
      </c>
      <c r="D3830">
        <f>MONTH(StockData[[#This Row],[DATE]])</f>
        <v>2</v>
      </c>
      <c r="E3830">
        <v>2025</v>
      </c>
      <c r="F3830" t="s">
        <v>27</v>
      </c>
      <c r="G3830" t="str">
        <f>"Q"&amp;ROUNDUP(StockData[[#This Row],[Month Number]]/3,0)</f>
        <v>Q1</v>
      </c>
      <c r="H3830" s="1" t="s">
        <v>3596</v>
      </c>
      <c r="I3830" s="1" t="s">
        <v>3093</v>
      </c>
      <c r="J3830" t="s">
        <v>30</v>
      </c>
      <c r="K3830">
        <v>2216.5</v>
      </c>
      <c r="L3830">
        <v>2229.5</v>
      </c>
      <c r="M3830">
        <v>2199.9499999999998</v>
      </c>
      <c r="N3830">
        <v>2216.5</v>
      </c>
      <c r="O3830">
        <v>2215.5500000000002</v>
      </c>
      <c r="P3830">
        <v>2222.4</v>
      </c>
      <c r="Q3830">
        <v>2212.1799999999998</v>
      </c>
      <c r="R3830">
        <v>453059</v>
      </c>
      <c r="S3830">
        <v>1002249144.35</v>
      </c>
      <c r="T3830">
        <v>44893</v>
      </c>
      <c r="U3830">
        <v>293846</v>
      </c>
      <c r="V3830">
        <v>64.86</v>
      </c>
      <c r="W3830" s="3">
        <f>StockData[[#This Row],[CLOSE]]-StockData[[#This Row],[PREV. CLOSE]]</f>
        <v>5.9000000000000909</v>
      </c>
      <c r="X3830" s="2">
        <f>IFERROR((StockData[[#This Row],[CLOSE]]-StockData[[#This Row],[PREV. CLOSE]])/StockData[[#This Row],[PREV. CLOSE]],0)</f>
        <v>2.6618542747575418E-3</v>
      </c>
      <c r="Y3830" t="str">
        <f>IF(StockData[[#This Row],[Daily Return %]]&gt;0,"Gain",IF(StockData[[#This Row],[Daily Return %]]&lt;0,"Loss","No Change"))</f>
        <v>Gain</v>
      </c>
    </row>
    <row r="3831" spans="1:25" x14ac:dyDescent="0.3">
      <c r="A3831" s="1">
        <v>45707</v>
      </c>
      <c r="B3831" s="1" t="s">
        <v>3882</v>
      </c>
      <c r="C3831" s="1" t="s">
        <v>54</v>
      </c>
      <c r="D3831">
        <f>MONTH(StockData[[#This Row],[DATE]])</f>
        <v>2</v>
      </c>
      <c r="E3831">
        <v>2025</v>
      </c>
      <c r="F3831" t="s">
        <v>27</v>
      </c>
      <c r="G3831" t="str">
        <f>"Q"&amp;ROUNDUP(StockData[[#This Row],[Month Number]]/3,0)</f>
        <v>Q1</v>
      </c>
      <c r="H3831" s="1" t="s">
        <v>3596</v>
      </c>
      <c r="I3831" s="1" t="s">
        <v>3093</v>
      </c>
      <c r="J3831" t="s">
        <v>30</v>
      </c>
      <c r="K3831">
        <v>2206</v>
      </c>
      <c r="L3831">
        <v>2224</v>
      </c>
      <c r="M3831">
        <v>2197.5500000000002</v>
      </c>
      <c r="N3831">
        <v>2222.4</v>
      </c>
      <c r="O3831">
        <v>2202.5</v>
      </c>
      <c r="P3831">
        <v>2204.9499999999998</v>
      </c>
      <c r="Q3831">
        <v>2209.8000000000002</v>
      </c>
      <c r="R3831">
        <v>426479</v>
      </c>
      <c r="S3831">
        <v>942431455.25</v>
      </c>
      <c r="T3831">
        <v>35645</v>
      </c>
      <c r="U3831">
        <v>232070</v>
      </c>
      <c r="V3831">
        <v>54.42</v>
      </c>
      <c r="W3831" s="3">
        <f>StockData[[#This Row],[CLOSE]]-StockData[[#This Row],[PREV. CLOSE]]</f>
        <v>-17.450000000000273</v>
      </c>
      <c r="X3831" s="2">
        <f>IFERROR((StockData[[#This Row],[CLOSE]]-StockData[[#This Row],[PREV. CLOSE]])/StockData[[#This Row],[PREV. CLOSE]],0)</f>
        <v>-7.8518718502521029E-3</v>
      </c>
      <c r="Y3831" t="str">
        <f>IF(StockData[[#This Row],[Daily Return %]]&gt;0,"Gain",IF(StockData[[#This Row],[Daily Return %]]&lt;0,"Loss","No Change"))</f>
        <v>Loss</v>
      </c>
    </row>
    <row r="3832" spans="1:25" x14ac:dyDescent="0.3">
      <c r="A3832" s="1">
        <v>45708</v>
      </c>
      <c r="B3832" s="1" t="s">
        <v>3883</v>
      </c>
      <c r="C3832" s="1" t="s">
        <v>54</v>
      </c>
      <c r="D3832">
        <f>MONTH(StockData[[#This Row],[DATE]])</f>
        <v>2</v>
      </c>
      <c r="E3832">
        <v>2025</v>
      </c>
      <c r="F3832" t="s">
        <v>27</v>
      </c>
      <c r="G3832" t="str">
        <f>"Q"&amp;ROUNDUP(StockData[[#This Row],[Month Number]]/3,0)</f>
        <v>Q1</v>
      </c>
      <c r="H3832" s="1" t="s">
        <v>3596</v>
      </c>
      <c r="I3832" s="1" t="s">
        <v>3093</v>
      </c>
      <c r="J3832" t="s">
        <v>30</v>
      </c>
      <c r="K3832">
        <v>2204.9499999999998</v>
      </c>
      <c r="L3832">
        <v>2214.9499999999998</v>
      </c>
      <c r="M3832">
        <v>2186.8000000000002</v>
      </c>
      <c r="N3832">
        <v>2204.9499999999998</v>
      </c>
      <c r="O3832">
        <v>2201.1999999999998</v>
      </c>
      <c r="P3832">
        <v>2206.75</v>
      </c>
      <c r="Q3832">
        <v>2202.86</v>
      </c>
      <c r="R3832">
        <v>658467</v>
      </c>
      <c r="S3832">
        <v>1450510342.3</v>
      </c>
      <c r="T3832">
        <v>48413</v>
      </c>
      <c r="U3832">
        <v>448929</v>
      </c>
      <c r="V3832">
        <v>68.180000000000007</v>
      </c>
      <c r="W3832" s="3">
        <f>StockData[[#This Row],[CLOSE]]-StockData[[#This Row],[PREV. CLOSE]]</f>
        <v>1.8000000000001819</v>
      </c>
      <c r="X3832" s="2">
        <f>IFERROR((StockData[[#This Row],[CLOSE]]-StockData[[#This Row],[PREV. CLOSE]])/StockData[[#This Row],[PREV. CLOSE]],0)</f>
        <v>8.16345041837766E-4</v>
      </c>
      <c r="Y3832" t="str">
        <f>IF(StockData[[#This Row],[Daily Return %]]&gt;0,"Gain",IF(StockData[[#This Row],[Daily Return %]]&lt;0,"Loss","No Change"))</f>
        <v>Gain</v>
      </c>
    </row>
    <row r="3833" spans="1:25" x14ac:dyDescent="0.3">
      <c r="A3833" s="1">
        <v>45709</v>
      </c>
      <c r="B3833" s="1" t="s">
        <v>3884</v>
      </c>
      <c r="C3833" s="1" t="s">
        <v>54</v>
      </c>
      <c r="D3833">
        <f>MONTH(StockData[[#This Row],[DATE]])</f>
        <v>2</v>
      </c>
      <c r="E3833">
        <v>2025</v>
      </c>
      <c r="F3833" t="s">
        <v>27</v>
      </c>
      <c r="G3833" t="str">
        <f>"Q"&amp;ROUNDUP(StockData[[#This Row],[Month Number]]/3,0)</f>
        <v>Q1</v>
      </c>
      <c r="H3833" s="1" t="s">
        <v>3596</v>
      </c>
      <c r="I3833" s="1" t="s">
        <v>3093</v>
      </c>
      <c r="J3833" t="s">
        <v>30</v>
      </c>
      <c r="K3833">
        <v>2216.9499999999998</v>
      </c>
      <c r="L3833">
        <v>2218.1</v>
      </c>
      <c r="M3833">
        <v>2189.3000000000002</v>
      </c>
      <c r="N3833">
        <v>2206.75</v>
      </c>
      <c r="O3833">
        <v>2211</v>
      </c>
      <c r="P3833">
        <v>2214.9499999999998</v>
      </c>
      <c r="Q3833">
        <v>2205.14</v>
      </c>
      <c r="R3833">
        <v>594245</v>
      </c>
      <c r="S3833">
        <v>1310390644.9000001</v>
      </c>
      <c r="T3833">
        <v>39849</v>
      </c>
      <c r="U3833">
        <v>412442</v>
      </c>
      <c r="V3833">
        <v>69.41</v>
      </c>
      <c r="W3833" s="3">
        <f>StockData[[#This Row],[CLOSE]]-StockData[[#This Row],[PREV. CLOSE]]</f>
        <v>8.1999999999998181</v>
      </c>
      <c r="X3833" s="2">
        <f>IFERROR((StockData[[#This Row],[CLOSE]]-StockData[[#This Row],[PREV. CLOSE]])/StockData[[#This Row],[PREV. CLOSE]],0)</f>
        <v>3.7158717571087879E-3</v>
      </c>
      <c r="Y3833" t="str">
        <f>IF(StockData[[#This Row],[Daily Return %]]&gt;0,"Gain",IF(StockData[[#This Row],[Daily Return %]]&lt;0,"Loss","No Change"))</f>
        <v>Gain</v>
      </c>
    </row>
    <row r="3834" spans="1:25" x14ac:dyDescent="0.3">
      <c r="A3834" s="1">
        <v>45712</v>
      </c>
      <c r="B3834" s="1" t="s">
        <v>3885</v>
      </c>
      <c r="C3834" s="1" t="s">
        <v>54</v>
      </c>
      <c r="D3834">
        <f>MONTH(StockData[[#This Row],[DATE]])</f>
        <v>2</v>
      </c>
      <c r="E3834">
        <v>2025</v>
      </c>
      <c r="F3834" t="s">
        <v>27</v>
      </c>
      <c r="G3834" t="str">
        <f>"Q"&amp;ROUNDUP(StockData[[#This Row],[Month Number]]/3,0)</f>
        <v>Q1</v>
      </c>
      <c r="H3834" s="1" t="s">
        <v>3596</v>
      </c>
      <c r="I3834" s="1" t="s">
        <v>3093</v>
      </c>
      <c r="J3834" t="s">
        <v>30</v>
      </c>
      <c r="K3834">
        <v>2199</v>
      </c>
      <c r="L3834">
        <v>2237.85</v>
      </c>
      <c r="M3834">
        <v>2196.0500000000002</v>
      </c>
      <c r="N3834">
        <v>2214.9499999999998</v>
      </c>
      <c r="O3834">
        <v>2225</v>
      </c>
      <c r="P3834">
        <v>2220.4</v>
      </c>
      <c r="Q3834">
        <v>2223.4899999999998</v>
      </c>
      <c r="R3834">
        <v>484042</v>
      </c>
      <c r="S3834">
        <v>1076261050.55</v>
      </c>
      <c r="T3834">
        <v>61291</v>
      </c>
      <c r="U3834">
        <v>223214</v>
      </c>
      <c r="V3834">
        <v>46.11</v>
      </c>
      <c r="W3834" s="3">
        <f>StockData[[#This Row],[CLOSE]]-StockData[[#This Row],[PREV. CLOSE]]</f>
        <v>5.4500000000002728</v>
      </c>
      <c r="X3834" s="2">
        <f>IFERROR((StockData[[#This Row],[CLOSE]]-StockData[[#This Row],[PREV. CLOSE]])/StockData[[#This Row],[PREV. CLOSE]],0)</f>
        <v>2.4605521569336887E-3</v>
      </c>
      <c r="Y3834" t="str">
        <f>IF(StockData[[#This Row],[Daily Return %]]&gt;0,"Gain",IF(StockData[[#This Row],[Daily Return %]]&lt;0,"Loss","No Change"))</f>
        <v>Gain</v>
      </c>
    </row>
    <row r="3835" spans="1:25" x14ac:dyDescent="0.3">
      <c r="A3835" s="1">
        <v>45713</v>
      </c>
      <c r="B3835" s="1" t="s">
        <v>3886</v>
      </c>
      <c r="C3835" s="1" t="s">
        <v>54</v>
      </c>
      <c r="D3835">
        <f>MONTH(StockData[[#This Row],[DATE]])</f>
        <v>2</v>
      </c>
      <c r="E3835">
        <v>2025</v>
      </c>
      <c r="F3835" t="s">
        <v>27</v>
      </c>
      <c r="G3835" t="str">
        <f>"Q"&amp;ROUNDUP(StockData[[#This Row],[Month Number]]/3,0)</f>
        <v>Q1</v>
      </c>
      <c r="H3835" s="1" t="s">
        <v>3596</v>
      </c>
      <c r="I3835" s="1" t="s">
        <v>3093</v>
      </c>
      <c r="J3835" t="s">
        <v>30</v>
      </c>
      <c r="K3835">
        <v>2222.4499999999998</v>
      </c>
      <c r="L3835">
        <v>2256.4</v>
      </c>
      <c r="M3835">
        <v>2213.85</v>
      </c>
      <c r="N3835">
        <v>2220.4</v>
      </c>
      <c r="O3835">
        <v>2250.5</v>
      </c>
      <c r="P3835">
        <v>2250.4</v>
      </c>
      <c r="Q3835">
        <v>2247.2199999999998</v>
      </c>
      <c r="R3835">
        <v>642834</v>
      </c>
      <c r="S3835">
        <v>1444588204.5</v>
      </c>
      <c r="T3835">
        <v>60377</v>
      </c>
      <c r="U3835">
        <v>316750</v>
      </c>
      <c r="V3835">
        <v>49.27</v>
      </c>
      <c r="W3835" s="3">
        <f>StockData[[#This Row],[CLOSE]]-StockData[[#This Row],[PREV. CLOSE]]</f>
        <v>30</v>
      </c>
      <c r="X3835" s="2">
        <f>IFERROR((StockData[[#This Row],[CLOSE]]-StockData[[#This Row],[PREV. CLOSE]])/StockData[[#This Row],[PREV. CLOSE]],0)</f>
        <v>1.3511079084849576E-2</v>
      </c>
      <c r="Y3835" t="str">
        <f>IF(StockData[[#This Row],[Daily Return %]]&gt;0,"Gain",IF(StockData[[#This Row],[Daily Return %]]&lt;0,"Loss","No Change"))</f>
        <v>Gain</v>
      </c>
    </row>
    <row r="3836" spans="1:25" x14ac:dyDescent="0.3">
      <c r="A3836" s="1">
        <v>45715</v>
      </c>
      <c r="B3836" s="1" t="s">
        <v>3887</v>
      </c>
      <c r="C3836" s="1" t="s">
        <v>54</v>
      </c>
      <c r="D3836">
        <f>MONTH(StockData[[#This Row],[DATE]])</f>
        <v>2</v>
      </c>
      <c r="E3836">
        <v>2025</v>
      </c>
      <c r="F3836" t="s">
        <v>27</v>
      </c>
      <c r="G3836" t="str">
        <f>"Q"&amp;ROUNDUP(StockData[[#This Row],[Month Number]]/3,0)</f>
        <v>Q1</v>
      </c>
      <c r="H3836" s="1" t="s">
        <v>3596</v>
      </c>
      <c r="I3836" s="1" t="s">
        <v>3093</v>
      </c>
      <c r="J3836" t="s">
        <v>30</v>
      </c>
      <c r="K3836">
        <v>2260.1999999999998</v>
      </c>
      <c r="L3836">
        <v>2281.8000000000002</v>
      </c>
      <c r="M3836">
        <v>2250</v>
      </c>
      <c r="N3836">
        <v>2250.4</v>
      </c>
      <c r="O3836">
        <v>2278</v>
      </c>
      <c r="P3836">
        <v>2278.1999999999998</v>
      </c>
      <c r="Q3836">
        <v>2268.33</v>
      </c>
      <c r="R3836">
        <v>751003</v>
      </c>
      <c r="S3836">
        <v>1703520893.8499999</v>
      </c>
      <c r="T3836">
        <v>59517</v>
      </c>
      <c r="U3836">
        <v>442497</v>
      </c>
      <c r="V3836">
        <v>58.92</v>
      </c>
      <c r="W3836" s="3">
        <f>StockData[[#This Row],[CLOSE]]-StockData[[#This Row],[PREV. CLOSE]]</f>
        <v>27.799999999999727</v>
      </c>
      <c r="X3836" s="2">
        <f>IFERROR((StockData[[#This Row],[CLOSE]]-StockData[[#This Row],[PREV. CLOSE]])/StockData[[#This Row],[PREV. CLOSE]],0)</f>
        <v>1.2353359402772719E-2</v>
      </c>
      <c r="Y3836" t="str">
        <f>IF(StockData[[#This Row],[Daily Return %]]&gt;0,"Gain",IF(StockData[[#This Row],[Daily Return %]]&lt;0,"Loss","No Change"))</f>
        <v>Gain</v>
      </c>
    </row>
    <row r="3837" spans="1:25" x14ac:dyDescent="0.3">
      <c r="A3837" s="1">
        <v>45716</v>
      </c>
      <c r="B3837" s="1" t="s">
        <v>3888</v>
      </c>
      <c r="C3837" s="1" t="s">
        <v>54</v>
      </c>
      <c r="D3837">
        <f>MONTH(StockData[[#This Row],[DATE]])</f>
        <v>2</v>
      </c>
      <c r="E3837">
        <v>2025</v>
      </c>
      <c r="F3837" t="s">
        <v>27</v>
      </c>
      <c r="G3837" t="str">
        <f>"Q"&amp;ROUNDUP(StockData[[#This Row],[Month Number]]/3,0)</f>
        <v>Q1</v>
      </c>
      <c r="H3837" s="1" t="s">
        <v>3596</v>
      </c>
      <c r="I3837" s="1" t="s">
        <v>3093</v>
      </c>
      <c r="J3837" t="s">
        <v>30</v>
      </c>
      <c r="K3837">
        <v>2261</v>
      </c>
      <c r="L3837">
        <v>2270</v>
      </c>
      <c r="M3837">
        <v>2185</v>
      </c>
      <c r="N3837">
        <v>2278.1999999999998</v>
      </c>
      <c r="O3837">
        <v>2196.3000000000002</v>
      </c>
      <c r="P3837">
        <v>2189.65</v>
      </c>
      <c r="Q3837">
        <v>2211.92</v>
      </c>
      <c r="R3837">
        <v>1843566</v>
      </c>
      <c r="S3837">
        <v>4077814598.25</v>
      </c>
      <c r="T3837">
        <v>99378</v>
      </c>
      <c r="U3837">
        <v>1363767</v>
      </c>
      <c r="V3837">
        <v>73.97</v>
      </c>
      <c r="W3837" s="3">
        <f>StockData[[#This Row],[CLOSE]]-StockData[[#This Row],[PREV. CLOSE]]</f>
        <v>-88.549999999999727</v>
      </c>
      <c r="X3837" s="2">
        <f>IFERROR((StockData[[#This Row],[CLOSE]]-StockData[[#This Row],[PREV. CLOSE]])/StockData[[#This Row],[PREV. CLOSE]],0)</f>
        <v>-3.8868404881046321E-2</v>
      </c>
      <c r="Y3837" t="str">
        <f>IF(StockData[[#This Row],[Daily Return %]]&gt;0,"Gain",IF(StockData[[#This Row],[Daily Return %]]&lt;0,"Loss","No Change"))</f>
        <v>Loss</v>
      </c>
    </row>
    <row r="3838" spans="1:25" x14ac:dyDescent="0.3">
      <c r="A3838" s="1">
        <v>45719</v>
      </c>
      <c r="B3838" s="1" t="s">
        <v>3889</v>
      </c>
      <c r="C3838" s="1" t="s">
        <v>76</v>
      </c>
      <c r="D3838">
        <f>MONTH(StockData[[#This Row],[DATE]])</f>
        <v>3</v>
      </c>
      <c r="E3838">
        <v>2025</v>
      </c>
      <c r="F3838" t="s">
        <v>27</v>
      </c>
      <c r="G3838" t="str">
        <f>"Q"&amp;ROUNDUP(StockData[[#This Row],[Month Number]]/3,0)</f>
        <v>Q1</v>
      </c>
      <c r="H3838" s="1" t="s">
        <v>3596</v>
      </c>
      <c r="I3838" s="1" t="s">
        <v>3093</v>
      </c>
      <c r="J3838" t="s">
        <v>30</v>
      </c>
      <c r="K3838">
        <v>2188.25</v>
      </c>
      <c r="L3838">
        <v>2200</v>
      </c>
      <c r="M3838">
        <v>2150.8000000000002</v>
      </c>
      <c r="N3838">
        <v>2189.65</v>
      </c>
      <c r="O3838">
        <v>2167.4499999999998</v>
      </c>
      <c r="P3838">
        <v>2185.5500000000002</v>
      </c>
      <c r="Q3838">
        <v>2176.36</v>
      </c>
      <c r="R3838">
        <v>521775</v>
      </c>
      <c r="S3838">
        <v>1135570877.4000001</v>
      </c>
      <c r="T3838">
        <v>56913</v>
      </c>
      <c r="U3838">
        <v>285720</v>
      </c>
      <c r="V3838">
        <v>54.76</v>
      </c>
      <c r="W3838" s="3">
        <f>StockData[[#This Row],[CLOSE]]-StockData[[#This Row],[PREV. CLOSE]]</f>
        <v>-4.0999999999999091</v>
      </c>
      <c r="X3838" s="2">
        <f>IFERROR((StockData[[#This Row],[CLOSE]]-StockData[[#This Row],[PREV. CLOSE]])/StockData[[#This Row],[PREV. CLOSE]],0)</f>
        <v>-1.8724453679811427E-3</v>
      </c>
      <c r="Y3838" t="str">
        <f>IF(StockData[[#This Row],[Daily Return %]]&gt;0,"Gain",IF(StockData[[#This Row],[Daily Return %]]&lt;0,"Loss","No Change"))</f>
        <v>Loss</v>
      </c>
    </row>
    <row r="3839" spans="1:25" x14ac:dyDescent="0.3">
      <c r="A3839" s="1">
        <v>45720</v>
      </c>
      <c r="B3839" s="1" t="s">
        <v>3890</v>
      </c>
      <c r="C3839" s="1" t="s">
        <v>76</v>
      </c>
      <c r="D3839">
        <f>MONTH(StockData[[#This Row],[DATE]])</f>
        <v>3</v>
      </c>
      <c r="E3839">
        <v>2025</v>
      </c>
      <c r="F3839" t="s">
        <v>27</v>
      </c>
      <c r="G3839" t="str">
        <f>"Q"&amp;ROUNDUP(StockData[[#This Row],[Month Number]]/3,0)</f>
        <v>Q1</v>
      </c>
      <c r="H3839" s="1" t="s">
        <v>3596</v>
      </c>
      <c r="I3839" s="1" t="s">
        <v>3093</v>
      </c>
      <c r="J3839" t="s">
        <v>30</v>
      </c>
      <c r="K3839">
        <v>2160</v>
      </c>
      <c r="L3839">
        <v>2164.1</v>
      </c>
      <c r="M3839">
        <v>2118</v>
      </c>
      <c r="N3839">
        <v>2185.5500000000002</v>
      </c>
      <c r="O3839">
        <v>2145</v>
      </c>
      <c r="P3839">
        <v>2146.5</v>
      </c>
      <c r="Q3839">
        <v>2136.4299999999998</v>
      </c>
      <c r="R3839">
        <v>1042522</v>
      </c>
      <c r="S3839">
        <v>2227271320.9000001</v>
      </c>
      <c r="T3839">
        <v>105031</v>
      </c>
      <c r="U3839">
        <v>504304</v>
      </c>
      <c r="V3839">
        <v>48.37</v>
      </c>
      <c r="W3839" s="3">
        <f>StockData[[#This Row],[CLOSE]]-StockData[[#This Row],[PREV. CLOSE]]</f>
        <v>-39.050000000000182</v>
      </c>
      <c r="X3839" s="2">
        <f>IFERROR((StockData[[#This Row],[CLOSE]]-StockData[[#This Row],[PREV. CLOSE]])/StockData[[#This Row],[PREV. CLOSE]],0)</f>
        <v>-1.786735604310136E-2</v>
      </c>
      <c r="Y3839" t="str">
        <f>IF(StockData[[#This Row],[Daily Return %]]&gt;0,"Gain",IF(StockData[[#This Row],[Daily Return %]]&lt;0,"Loss","No Change"))</f>
        <v>Loss</v>
      </c>
    </row>
    <row r="3840" spans="1:25" x14ac:dyDescent="0.3">
      <c r="A3840" s="1">
        <v>45721</v>
      </c>
      <c r="B3840" s="1" t="s">
        <v>3891</v>
      </c>
      <c r="C3840" s="1" t="s">
        <v>76</v>
      </c>
      <c r="D3840">
        <f>MONTH(StockData[[#This Row],[DATE]])</f>
        <v>3</v>
      </c>
      <c r="E3840">
        <v>2025</v>
      </c>
      <c r="F3840" t="s">
        <v>27</v>
      </c>
      <c r="G3840" t="str">
        <f>"Q"&amp;ROUNDUP(StockData[[#This Row],[Month Number]]/3,0)</f>
        <v>Q1</v>
      </c>
      <c r="H3840" s="1" t="s">
        <v>3596</v>
      </c>
      <c r="I3840" s="1" t="s">
        <v>3093</v>
      </c>
      <c r="J3840" t="s">
        <v>30</v>
      </c>
      <c r="K3840">
        <v>2110</v>
      </c>
      <c r="L3840">
        <v>2209.35</v>
      </c>
      <c r="M3840">
        <v>2110</v>
      </c>
      <c r="N3840">
        <v>2146.5</v>
      </c>
      <c r="O3840">
        <v>2199</v>
      </c>
      <c r="P3840">
        <v>2197</v>
      </c>
      <c r="Q3840">
        <v>2177.15</v>
      </c>
      <c r="R3840">
        <v>846664</v>
      </c>
      <c r="S3840">
        <v>1843316377.9000001</v>
      </c>
      <c r="T3840">
        <v>61369</v>
      </c>
      <c r="U3840">
        <v>516632</v>
      </c>
      <c r="V3840">
        <v>61.02</v>
      </c>
      <c r="W3840" s="3">
        <f>StockData[[#This Row],[CLOSE]]-StockData[[#This Row],[PREV. CLOSE]]</f>
        <v>50.5</v>
      </c>
      <c r="X3840" s="2">
        <f>IFERROR((StockData[[#This Row],[CLOSE]]-StockData[[#This Row],[PREV. CLOSE]])/StockData[[#This Row],[PREV. CLOSE]],0)</f>
        <v>2.3526671325413463E-2</v>
      </c>
      <c r="Y3840" t="str">
        <f>IF(StockData[[#This Row],[Daily Return %]]&gt;0,"Gain",IF(StockData[[#This Row],[Daily Return %]]&lt;0,"Loss","No Change"))</f>
        <v>Gain</v>
      </c>
    </row>
    <row r="3841" spans="1:25" x14ac:dyDescent="0.3">
      <c r="A3841" s="1">
        <v>45722</v>
      </c>
      <c r="B3841" s="1" t="s">
        <v>3892</v>
      </c>
      <c r="C3841" s="1" t="s">
        <v>76</v>
      </c>
      <c r="D3841">
        <f>MONTH(StockData[[#This Row],[DATE]])</f>
        <v>3</v>
      </c>
      <c r="E3841">
        <v>2025</v>
      </c>
      <c r="F3841" t="s">
        <v>27</v>
      </c>
      <c r="G3841" t="str">
        <f>"Q"&amp;ROUNDUP(StockData[[#This Row],[Month Number]]/3,0)</f>
        <v>Q1</v>
      </c>
      <c r="H3841" s="1" t="s">
        <v>3596</v>
      </c>
      <c r="I3841" s="1" t="s">
        <v>3093</v>
      </c>
      <c r="J3841" t="s">
        <v>30</v>
      </c>
      <c r="K3841">
        <v>2187</v>
      </c>
      <c r="L3841">
        <v>2216.4</v>
      </c>
      <c r="M3841">
        <v>2170.3000000000002</v>
      </c>
      <c r="N3841">
        <v>2197</v>
      </c>
      <c r="O3841">
        <v>2202</v>
      </c>
      <c r="P3841">
        <v>2201.1999999999998</v>
      </c>
      <c r="Q3841">
        <v>2194.4699999999998</v>
      </c>
      <c r="R3841">
        <v>1257461</v>
      </c>
      <c r="S3841">
        <v>2759460493</v>
      </c>
      <c r="T3841">
        <v>100881</v>
      </c>
      <c r="U3841">
        <v>685669</v>
      </c>
      <c r="V3841">
        <v>54.53</v>
      </c>
      <c r="W3841" s="3">
        <f>StockData[[#This Row],[CLOSE]]-StockData[[#This Row],[PREV. CLOSE]]</f>
        <v>4.1999999999998181</v>
      </c>
      <c r="X3841" s="2">
        <f>IFERROR((StockData[[#This Row],[CLOSE]]-StockData[[#This Row],[PREV. CLOSE]])/StockData[[#This Row],[PREV. CLOSE]],0)</f>
        <v>1.9116977696858526E-3</v>
      </c>
      <c r="Y3841" t="str">
        <f>IF(StockData[[#This Row],[Daily Return %]]&gt;0,"Gain",IF(StockData[[#This Row],[Daily Return %]]&lt;0,"Loss","No Change"))</f>
        <v>Gain</v>
      </c>
    </row>
    <row r="3842" spans="1:25" x14ac:dyDescent="0.3">
      <c r="A3842" s="1">
        <v>45723</v>
      </c>
      <c r="B3842" s="1" t="s">
        <v>3893</v>
      </c>
      <c r="C3842" s="1" t="s">
        <v>76</v>
      </c>
      <c r="D3842">
        <f>MONTH(StockData[[#This Row],[DATE]])</f>
        <v>3</v>
      </c>
      <c r="E3842">
        <v>2025</v>
      </c>
      <c r="F3842" t="s">
        <v>27</v>
      </c>
      <c r="G3842" t="str">
        <f>"Q"&amp;ROUNDUP(StockData[[#This Row],[Month Number]]/3,0)</f>
        <v>Q1</v>
      </c>
      <c r="H3842" s="1" t="s">
        <v>3596</v>
      </c>
      <c r="I3842" s="1" t="s">
        <v>3093</v>
      </c>
      <c r="J3842" t="s">
        <v>30</v>
      </c>
      <c r="K3842">
        <v>2201</v>
      </c>
      <c r="L3842">
        <v>2246</v>
      </c>
      <c r="M3842">
        <v>2191.25</v>
      </c>
      <c r="N3842">
        <v>2201.1999999999998</v>
      </c>
      <c r="O3842">
        <v>2221.6999999999998</v>
      </c>
      <c r="P3842">
        <v>2238.4499999999998</v>
      </c>
      <c r="Q3842">
        <v>2230.89</v>
      </c>
      <c r="R3842">
        <v>525606</v>
      </c>
      <c r="S3842">
        <v>1172567976.05</v>
      </c>
      <c r="T3842">
        <v>46839</v>
      </c>
      <c r="U3842">
        <v>265453</v>
      </c>
      <c r="V3842">
        <v>50.5</v>
      </c>
      <c r="W3842" s="3">
        <f>StockData[[#This Row],[CLOSE]]-StockData[[#This Row],[PREV. CLOSE]]</f>
        <v>37.25</v>
      </c>
      <c r="X3842" s="2">
        <f>IFERROR((StockData[[#This Row],[CLOSE]]-StockData[[#This Row],[PREV. CLOSE]])/StockData[[#This Row],[PREV. CLOSE]],0)</f>
        <v>1.6922587679447574E-2</v>
      </c>
      <c r="Y3842" t="str">
        <f>IF(StockData[[#This Row],[Daily Return %]]&gt;0,"Gain",IF(StockData[[#This Row],[Daily Return %]]&lt;0,"Loss","No Change"))</f>
        <v>Gain</v>
      </c>
    </row>
    <row r="3843" spans="1:25" x14ac:dyDescent="0.3">
      <c r="A3843" s="1">
        <v>45726</v>
      </c>
      <c r="B3843" s="1" t="s">
        <v>3894</v>
      </c>
      <c r="C3843" s="1" t="s">
        <v>76</v>
      </c>
      <c r="D3843">
        <f>MONTH(StockData[[#This Row],[DATE]])</f>
        <v>3</v>
      </c>
      <c r="E3843">
        <v>2025</v>
      </c>
      <c r="F3843" t="s">
        <v>27</v>
      </c>
      <c r="G3843" t="str">
        <f>"Q"&amp;ROUNDUP(StockData[[#This Row],[Month Number]]/3,0)</f>
        <v>Q1</v>
      </c>
      <c r="H3843" s="1" t="s">
        <v>3596</v>
      </c>
      <c r="I3843" s="1" t="s">
        <v>3093</v>
      </c>
      <c r="J3843" t="s">
        <v>30</v>
      </c>
      <c r="K3843">
        <v>2239.1999999999998</v>
      </c>
      <c r="L3843">
        <v>2274</v>
      </c>
      <c r="M3843">
        <v>2155.1</v>
      </c>
      <c r="N3843">
        <v>2238.4499999999998</v>
      </c>
      <c r="O3843">
        <v>2247</v>
      </c>
      <c r="P3843">
        <v>2248.4</v>
      </c>
      <c r="Q3843">
        <v>2255.33</v>
      </c>
      <c r="R3843">
        <v>506580</v>
      </c>
      <c r="S3843">
        <v>1142505417.2</v>
      </c>
      <c r="T3843">
        <v>43772</v>
      </c>
      <c r="U3843">
        <v>224426</v>
      </c>
      <c r="V3843">
        <v>44.3</v>
      </c>
      <c r="W3843" s="3">
        <f>StockData[[#This Row],[CLOSE]]-StockData[[#This Row],[PREV. CLOSE]]</f>
        <v>9.9500000000002728</v>
      </c>
      <c r="X3843" s="2">
        <f>IFERROR((StockData[[#This Row],[CLOSE]]-StockData[[#This Row],[PREV. CLOSE]])/StockData[[#This Row],[PREV. CLOSE]],0)</f>
        <v>4.4450400947085144E-3</v>
      </c>
      <c r="Y3843" t="str">
        <f>IF(StockData[[#This Row],[Daily Return %]]&gt;0,"Gain",IF(StockData[[#This Row],[Daily Return %]]&lt;0,"Loss","No Change"))</f>
        <v>Gain</v>
      </c>
    </row>
    <row r="3844" spans="1:25" x14ac:dyDescent="0.3">
      <c r="A3844" s="1">
        <v>45727</v>
      </c>
      <c r="B3844" s="1" t="s">
        <v>3895</v>
      </c>
      <c r="C3844" s="1" t="s">
        <v>76</v>
      </c>
      <c r="D3844">
        <f>MONTH(StockData[[#This Row],[DATE]])</f>
        <v>3</v>
      </c>
      <c r="E3844">
        <v>2025</v>
      </c>
      <c r="F3844" t="s">
        <v>27</v>
      </c>
      <c r="G3844" t="str">
        <f>"Q"&amp;ROUNDUP(StockData[[#This Row],[Month Number]]/3,0)</f>
        <v>Q1</v>
      </c>
      <c r="H3844" s="1" t="s">
        <v>3596</v>
      </c>
      <c r="I3844" s="1" t="s">
        <v>3093</v>
      </c>
      <c r="J3844" t="s">
        <v>30</v>
      </c>
      <c r="K3844">
        <v>2240.8000000000002</v>
      </c>
      <c r="L3844">
        <v>2272.4499999999998</v>
      </c>
      <c r="M3844">
        <v>2233.75</v>
      </c>
      <c r="N3844">
        <v>2248.4</v>
      </c>
      <c r="O3844">
        <v>2250.25</v>
      </c>
      <c r="P3844">
        <v>2251.4</v>
      </c>
      <c r="Q3844">
        <v>2255.86</v>
      </c>
      <c r="R3844">
        <v>478555</v>
      </c>
      <c r="S3844">
        <v>1079552884.8499999</v>
      </c>
      <c r="T3844">
        <v>54055</v>
      </c>
      <c r="U3844">
        <v>219811</v>
      </c>
      <c r="V3844">
        <v>45.93</v>
      </c>
      <c r="W3844" s="3">
        <f>StockData[[#This Row],[CLOSE]]-StockData[[#This Row],[PREV. CLOSE]]</f>
        <v>3</v>
      </c>
      <c r="X3844" s="2">
        <f>IFERROR((StockData[[#This Row],[CLOSE]]-StockData[[#This Row],[PREV. CLOSE]])/StockData[[#This Row],[PREV. CLOSE]],0)</f>
        <v>1.3342821561999644E-3</v>
      </c>
      <c r="Y3844" t="str">
        <f>IF(StockData[[#This Row],[Daily Return %]]&gt;0,"Gain",IF(StockData[[#This Row],[Daily Return %]]&lt;0,"Loss","No Change"))</f>
        <v>Gain</v>
      </c>
    </row>
    <row r="3845" spans="1:25" x14ac:dyDescent="0.3">
      <c r="A3845" s="1">
        <v>45728</v>
      </c>
      <c r="B3845" s="1" t="s">
        <v>3896</v>
      </c>
      <c r="C3845" s="1" t="s">
        <v>76</v>
      </c>
      <c r="D3845">
        <f>MONTH(StockData[[#This Row],[DATE]])</f>
        <v>3</v>
      </c>
      <c r="E3845">
        <v>2025</v>
      </c>
      <c r="F3845" t="s">
        <v>27</v>
      </c>
      <c r="G3845" t="str">
        <f>"Q"&amp;ROUNDUP(StockData[[#This Row],[Month Number]]/3,0)</f>
        <v>Q1</v>
      </c>
      <c r="H3845" s="1" t="s">
        <v>3596</v>
      </c>
      <c r="I3845" s="1" t="s">
        <v>3093</v>
      </c>
      <c r="J3845" t="s">
        <v>30</v>
      </c>
      <c r="K3845">
        <v>2249</v>
      </c>
      <c r="L3845">
        <v>2254.1</v>
      </c>
      <c r="M3845">
        <v>2191.65</v>
      </c>
      <c r="N3845">
        <v>2251.4</v>
      </c>
      <c r="O3845">
        <v>2197</v>
      </c>
      <c r="P3845">
        <v>2195.5</v>
      </c>
      <c r="Q3845">
        <v>2205.5300000000002</v>
      </c>
      <c r="R3845">
        <v>358589</v>
      </c>
      <c r="S3845">
        <v>790879521.45000005</v>
      </c>
      <c r="T3845">
        <v>39347</v>
      </c>
      <c r="U3845">
        <v>185808</v>
      </c>
      <c r="V3845">
        <v>51.82</v>
      </c>
      <c r="W3845" s="3">
        <f>StockData[[#This Row],[CLOSE]]-StockData[[#This Row],[PREV. CLOSE]]</f>
        <v>-55.900000000000091</v>
      </c>
      <c r="X3845" s="2">
        <f>IFERROR((StockData[[#This Row],[CLOSE]]-StockData[[#This Row],[PREV. CLOSE]])/StockData[[#This Row],[PREV. CLOSE]],0)</f>
        <v>-2.4828995291818465E-2</v>
      </c>
      <c r="Y3845" t="str">
        <f>IF(StockData[[#This Row],[Daily Return %]]&gt;0,"Gain",IF(StockData[[#This Row],[Daily Return %]]&lt;0,"Loss","No Change"))</f>
        <v>Loss</v>
      </c>
    </row>
    <row r="3846" spans="1:25" x14ac:dyDescent="0.3">
      <c r="A3846" s="1">
        <v>45729</v>
      </c>
      <c r="B3846" s="1" t="s">
        <v>3897</v>
      </c>
      <c r="C3846" s="1" t="s">
        <v>76</v>
      </c>
      <c r="D3846">
        <f>MONTH(StockData[[#This Row],[DATE]])</f>
        <v>3</v>
      </c>
      <c r="E3846">
        <v>2025</v>
      </c>
      <c r="F3846" t="s">
        <v>27</v>
      </c>
      <c r="G3846" t="str">
        <f>"Q"&amp;ROUNDUP(StockData[[#This Row],[Month Number]]/3,0)</f>
        <v>Q1</v>
      </c>
      <c r="H3846" s="1" t="s">
        <v>3596</v>
      </c>
      <c r="I3846" s="1" t="s">
        <v>3093</v>
      </c>
      <c r="J3846" t="s">
        <v>30</v>
      </c>
      <c r="K3846">
        <v>2202.1</v>
      </c>
      <c r="L3846">
        <v>2211.75</v>
      </c>
      <c r="M3846">
        <v>2184.1</v>
      </c>
      <c r="N3846">
        <v>2195.5</v>
      </c>
      <c r="O3846">
        <v>2189.25</v>
      </c>
      <c r="P3846">
        <v>2191.9499999999998</v>
      </c>
      <c r="Q3846">
        <v>2192.66</v>
      </c>
      <c r="R3846">
        <v>292170</v>
      </c>
      <c r="S3846">
        <v>640630655.14999998</v>
      </c>
      <c r="T3846">
        <v>36797</v>
      </c>
      <c r="U3846">
        <v>155604</v>
      </c>
      <c r="V3846">
        <v>53.26</v>
      </c>
      <c r="W3846" s="3">
        <f>StockData[[#This Row],[CLOSE]]-StockData[[#This Row],[PREV. CLOSE]]</f>
        <v>-3.5500000000001819</v>
      </c>
      <c r="X3846" s="2">
        <f>IFERROR((StockData[[#This Row],[CLOSE]]-StockData[[#This Row],[PREV. CLOSE]])/StockData[[#This Row],[PREV. CLOSE]],0)</f>
        <v>-1.6169437485767169E-3</v>
      </c>
      <c r="Y3846" t="str">
        <f>IF(StockData[[#This Row],[Daily Return %]]&gt;0,"Gain",IF(StockData[[#This Row],[Daily Return %]]&lt;0,"Loss","No Change"))</f>
        <v>Loss</v>
      </c>
    </row>
    <row r="3847" spans="1:25" x14ac:dyDescent="0.3">
      <c r="A3847" s="1">
        <v>45733</v>
      </c>
      <c r="B3847" s="1" t="s">
        <v>3898</v>
      </c>
      <c r="C3847" s="1" t="s">
        <v>76</v>
      </c>
      <c r="D3847">
        <f>MONTH(StockData[[#This Row],[DATE]])</f>
        <v>3</v>
      </c>
      <c r="E3847">
        <v>2025</v>
      </c>
      <c r="F3847" t="s">
        <v>27</v>
      </c>
      <c r="G3847" t="str">
        <f>"Q"&amp;ROUNDUP(StockData[[#This Row],[Month Number]]/3,0)</f>
        <v>Q1</v>
      </c>
      <c r="H3847" s="1" t="s">
        <v>3596</v>
      </c>
      <c r="I3847" s="1" t="s">
        <v>3093</v>
      </c>
      <c r="J3847" t="s">
        <v>30</v>
      </c>
      <c r="K3847">
        <v>2175.5500000000002</v>
      </c>
      <c r="L3847">
        <v>2203.35</v>
      </c>
      <c r="M3847">
        <v>2156</v>
      </c>
      <c r="N3847">
        <v>2191.9499999999998</v>
      </c>
      <c r="O3847">
        <v>2171</v>
      </c>
      <c r="P3847">
        <v>2174.35</v>
      </c>
      <c r="Q3847">
        <v>2171.29</v>
      </c>
      <c r="R3847">
        <v>410005</v>
      </c>
      <c r="S3847">
        <v>890240151.10000002</v>
      </c>
      <c r="T3847">
        <v>39557</v>
      </c>
      <c r="U3847">
        <v>179056</v>
      </c>
      <c r="V3847">
        <v>43.67</v>
      </c>
      <c r="W3847" s="3">
        <f>StockData[[#This Row],[CLOSE]]-StockData[[#This Row],[PREV. CLOSE]]</f>
        <v>-17.599999999999909</v>
      </c>
      <c r="X3847" s="2">
        <f>IFERROR((StockData[[#This Row],[CLOSE]]-StockData[[#This Row],[PREV. CLOSE]])/StockData[[#This Row],[PREV. CLOSE]],0)</f>
        <v>-8.029380232213286E-3</v>
      </c>
      <c r="Y3847" t="str">
        <f>IF(StockData[[#This Row],[Daily Return %]]&gt;0,"Gain",IF(StockData[[#This Row],[Daily Return %]]&lt;0,"Loss","No Change"))</f>
        <v>Loss</v>
      </c>
    </row>
    <row r="3848" spans="1:25" x14ac:dyDescent="0.3">
      <c r="A3848" s="1">
        <v>45734</v>
      </c>
      <c r="B3848" s="1" t="s">
        <v>3899</v>
      </c>
      <c r="C3848" s="1" t="s">
        <v>76</v>
      </c>
      <c r="D3848">
        <f>MONTH(StockData[[#This Row],[DATE]])</f>
        <v>3</v>
      </c>
      <c r="E3848">
        <v>2025</v>
      </c>
      <c r="F3848" t="s">
        <v>27</v>
      </c>
      <c r="G3848" t="str">
        <f>"Q"&amp;ROUNDUP(StockData[[#This Row],[Month Number]]/3,0)</f>
        <v>Q1</v>
      </c>
      <c r="H3848" s="1" t="s">
        <v>3596</v>
      </c>
      <c r="I3848" s="1" t="s">
        <v>3093</v>
      </c>
      <c r="J3848" t="s">
        <v>30</v>
      </c>
      <c r="K3848">
        <v>2178</v>
      </c>
      <c r="L3848">
        <v>2206.1</v>
      </c>
      <c r="M3848">
        <v>2170</v>
      </c>
      <c r="N3848">
        <v>2174.35</v>
      </c>
      <c r="O3848">
        <v>2200</v>
      </c>
      <c r="P3848">
        <v>2202.0500000000002</v>
      </c>
      <c r="Q3848">
        <v>2195.79</v>
      </c>
      <c r="R3848">
        <v>423776</v>
      </c>
      <c r="S3848">
        <v>930522296.79999995</v>
      </c>
      <c r="T3848">
        <v>44910</v>
      </c>
      <c r="U3848">
        <v>207382</v>
      </c>
      <c r="V3848">
        <v>48.94</v>
      </c>
      <c r="W3848" s="3">
        <f>StockData[[#This Row],[CLOSE]]-StockData[[#This Row],[PREV. CLOSE]]</f>
        <v>27.700000000000273</v>
      </c>
      <c r="X3848" s="2">
        <f>IFERROR((StockData[[#This Row],[CLOSE]]-StockData[[#This Row],[PREV. CLOSE]])/StockData[[#This Row],[PREV. CLOSE]],0)</f>
        <v>1.2739439372686217E-2</v>
      </c>
      <c r="Y3848" t="str">
        <f>IF(StockData[[#This Row],[Daily Return %]]&gt;0,"Gain",IF(StockData[[#This Row],[Daily Return %]]&lt;0,"Loss","No Change"))</f>
        <v>Gain</v>
      </c>
    </row>
    <row r="3849" spans="1:25" x14ac:dyDescent="0.3">
      <c r="A3849" s="1">
        <v>45735</v>
      </c>
      <c r="B3849" s="1" t="s">
        <v>3900</v>
      </c>
      <c r="C3849" s="1" t="s">
        <v>76</v>
      </c>
      <c r="D3849">
        <f>MONTH(StockData[[#This Row],[DATE]])</f>
        <v>3</v>
      </c>
      <c r="E3849">
        <v>2025</v>
      </c>
      <c r="F3849" t="s">
        <v>27</v>
      </c>
      <c r="G3849" t="str">
        <f>"Q"&amp;ROUNDUP(StockData[[#This Row],[Month Number]]/3,0)</f>
        <v>Q1</v>
      </c>
      <c r="H3849" s="1" t="s">
        <v>3596</v>
      </c>
      <c r="I3849" s="1" t="s">
        <v>3093</v>
      </c>
      <c r="J3849" t="s">
        <v>30</v>
      </c>
      <c r="K3849">
        <v>2206.5</v>
      </c>
      <c r="L3849">
        <v>2213.4</v>
      </c>
      <c r="M3849">
        <v>2180.15</v>
      </c>
      <c r="N3849">
        <v>2202.0500000000002</v>
      </c>
      <c r="O3849">
        <v>2185</v>
      </c>
      <c r="P3849">
        <v>2184</v>
      </c>
      <c r="Q3849">
        <v>2188.5500000000002</v>
      </c>
      <c r="R3849">
        <v>422543</v>
      </c>
      <c r="S3849">
        <v>924756270.10000002</v>
      </c>
      <c r="T3849">
        <v>46452</v>
      </c>
      <c r="U3849">
        <v>251647</v>
      </c>
      <c r="V3849">
        <v>59.56</v>
      </c>
      <c r="W3849" s="3">
        <f>StockData[[#This Row],[CLOSE]]-StockData[[#This Row],[PREV. CLOSE]]</f>
        <v>-18.050000000000182</v>
      </c>
      <c r="X3849" s="2">
        <f>IFERROR((StockData[[#This Row],[CLOSE]]-StockData[[#This Row],[PREV. CLOSE]])/StockData[[#This Row],[PREV. CLOSE]],0)</f>
        <v>-8.1969074271702191E-3</v>
      </c>
      <c r="Y3849" t="str">
        <f>IF(StockData[[#This Row],[Daily Return %]]&gt;0,"Gain",IF(StockData[[#This Row],[Daily Return %]]&lt;0,"Loss","No Change"))</f>
        <v>Loss</v>
      </c>
    </row>
    <row r="3850" spans="1:25" x14ac:dyDescent="0.3">
      <c r="A3850" s="1">
        <v>45736</v>
      </c>
      <c r="B3850" s="1" t="s">
        <v>3901</v>
      </c>
      <c r="C3850" s="1" t="s">
        <v>76</v>
      </c>
      <c r="D3850">
        <f>MONTH(StockData[[#This Row],[DATE]])</f>
        <v>3</v>
      </c>
      <c r="E3850">
        <v>2025</v>
      </c>
      <c r="F3850" t="s">
        <v>27</v>
      </c>
      <c r="G3850" t="str">
        <f>"Q"&amp;ROUNDUP(StockData[[#This Row],[Month Number]]/3,0)</f>
        <v>Q1</v>
      </c>
      <c r="H3850" s="1" t="s">
        <v>3596</v>
      </c>
      <c r="I3850" s="1" t="s">
        <v>3093</v>
      </c>
      <c r="J3850" t="s">
        <v>30</v>
      </c>
      <c r="K3850">
        <v>2204</v>
      </c>
      <c r="L3850">
        <v>2228.75</v>
      </c>
      <c r="M3850">
        <v>2181.15</v>
      </c>
      <c r="N3850">
        <v>2184</v>
      </c>
      <c r="O3850">
        <v>2224.35</v>
      </c>
      <c r="P3850">
        <v>2221.5500000000002</v>
      </c>
      <c r="Q3850">
        <v>2211.2399999999998</v>
      </c>
      <c r="R3850">
        <v>476874</v>
      </c>
      <c r="S3850">
        <v>1054481716.25</v>
      </c>
      <c r="T3850">
        <v>45081</v>
      </c>
      <c r="U3850">
        <v>269170</v>
      </c>
      <c r="V3850">
        <v>56.44</v>
      </c>
      <c r="W3850" s="3">
        <f>StockData[[#This Row],[CLOSE]]-StockData[[#This Row],[PREV. CLOSE]]</f>
        <v>37.550000000000182</v>
      </c>
      <c r="X3850" s="2">
        <f>IFERROR((StockData[[#This Row],[CLOSE]]-StockData[[#This Row],[PREV. CLOSE]])/StockData[[#This Row],[PREV. CLOSE]],0)</f>
        <v>1.7193223443223528E-2</v>
      </c>
      <c r="Y3850" t="str">
        <f>IF(StockData[[#This Row],[Daily Return %]]&gt;0,"Gain",IF(StockData[[#This Row],[Daily Return %]]&lt;0,"Loss","No Change"))</f>
        <v>Gain</v>
      </c>
    </row>
    <row r="3851" spans="1:25" x14ac:dyDescent="0.3">
      <c r="A3851" s="1">
        <v>45737</v>
      </c>
      <c r="B3851" s="1" t="s">
        <v>3902</v>
      </c>
      <c r="C3851" s="1" t="s">
        <v>76</v>
      </c>
      <c r="D3851">
        <f>MONTH(StockData[[#This Row],[DATE]])</f>
        <v>3</v>
      </c>
      <c r="E3851">
        <v>2025</v>
      </c>
      <c r="F3851" t="s">
        <v>27</v>
      </c>
      <c r="G3851" t="str">
        <f>"Q"&amp;ROUNDUP(StockData[[#This Row],[Month Number]]/3,0)</f>
        <v>Q1</v>
      </c>
      <c r="H3851" s="1" t="s">
        <v>3596</v>
      </c>
      <c r="I3851" s="1" t="s">
        <v>3093</v>
      </c>
      <c r="J3851" t="s">
        <v>30</v>
      </c>
      <c r="K3851">
        <v>2240.9</v>
      </c>
      <c r="L3851">
        <v>2275</v>
      </c>
      <c r="M3851">
        <v>2231.9499999999998</v>
      </c>
      <c r="N3851">
        <v>2221.5500000000002</v>
      </c>
      <c r="O3851">
        <v>2266.3000000000002</v>
      </c>
      <c r="P3851">
        <v>2268.85</v>
      </c>
      <c r="Q3851">
        <v>2262.52</v>
      </c>
      <c r="R3851">
        <v>792637</v>
      </c>
      <c r="S3851">
        <v>1793355514.95</v>
      </c>
      <c r="T3851">
        <v>61416</v>
      </c>
      <c r="U3851">
        <v>399130</v>
      </c>
      <c r="V3851">
        <v>50.35</v>
      </c>
      <c r="W3851" s="3">
        <f>StockData[[#This Row],[CLOSE]]-StockData[[#This Row],[PREV. CLOSE]]</f>
        <v>47.299999999999727</v>
      </c>
      <c r="X3851" s="2">
        <f>IFERROR((StockData[[#This Row],[CLOSE]]-StockData[[#This Row],[PREV. CLOSE]])/StockData[[#This Row],[PREV. CLOSE]],0)</f>
        <v>2.1291440660799767E-2</v>
      </c>
      <c r="Y3851" t="str">
        <f>IF(StockData[[#This Row],[Daily Return %]]&gt;0,"Gain",IF(StockData[[#This Row],[Daily Return %]]&lt;0,"Loss","No Change"))</f>
        <v>Gain</v>
      </c>
    </row>
    <row r="3852" spans="1:25" x14ac:dyDescent="0.3">
      <c r="A3852" s="1">
        <v>45740</v>
      </c>
      <c r="B3852" s="1" t="s">
        <v>3903</v>
      </c>
      <c r="C3852" s="1" t="s">
        <v>76</v>
      </c>
      <c r="D3852">
        <f>MONTH(StockData[[#This Row],[DATE]])</f>
        <v>3</v>
      </c>
      <c r="E3852">
        <v>2025</v>
      </c>
      <c r="F3852" t="s">
        <v>27</v>
      </c>
      <c r="G3852" t="str">
        <f>"Q"&amp;ROUNDUP(StockData[[#This Row],[Month Number]]/3,0)</f>
        <v>Q1</v>
      </c>
      <c r="H3852" s="1" t="s">
        <v>3596</v>
      </c>
      <c r="I3852" s="1" t="s">
        <v>3093</v>
      </c>
      <c r="J3852" t="s">
        <v>30</v>
      </c>
      <c r="K3852">
        <v>2273.1</v>
      </c>
      <c r="L3852">
        <v>2288.6</v>
      </c>
      <c r="M3852">
        <v>2260.0500000000002</v>
      </c>
      <c r="N3852">
        <v>2268.85</v>
      </c>
      <c r="O3852">
        <v>2263.3000000000002</v>
      </c>
      <c r="P3852">
        <v>2263.5500000000002</v>
      </c>
      <c r="Q3852">
        <v>2271.9</v>
      </c>
      <c r="R3852">
        <v>430951</v>
      </c>
      <c r="S3852">
        <v>979077649.39999998</v>
      </c>
      <c r="T3852">
        <v>42305</v>
      </c>
      <c r="U3852">
        <v>248849</v>
      </c>
      <c r="V3852">
        <v>57.74</v>
      </c>
      <c r="W3852" s="3">
        <f>StockData[[#This Row],[CLOSE]]-StockData[[#This Row],[PREV. CLOSE]]</f>
        <v>-5.2999999999997272</v>
      </c>
      <c r="X3852" s="2">
        <f>IFERROR((StockData[[#This Row],[CLOSE]]-StockData[[#This Row],[PREV. CLOSE]])/StockData[[#This Row],[PREV. CLOSE]],0)</f>
        <v>-2.3359851907352744E-3</v>
      </c>
      <c r="Y3852" t="str">
        <f>IF(StockData[[#This Row],[Daily Return %]]&gt;0,"Gain",IF(StockData[[#This Row],[Daily Return %]]&lt;0,"Loss","No Change"))</f>
        <v>Loss</v>
      </c>
    </row>
    <row r="3853" spans="1:25" x14ac:dyDescent="0.3">
      <c r="A3853" s="1">
        <v>45741</v>
      </c>
      <c r="B3853" s="1" t="s">
        <v>3904</v>
      </c>
      <c r="C3853" s="1" t="s">
        <v>76</v>
      </c>
      <c r="D3853">
        <f>MONTH(StockData[[#This Row],[DATE]])</f>
        <v>3</v>
      </c>
      <c r="E3853">
        <v>2025</v>
      </c>
      <c r="F3853" t="s">
        <v>27</v>
      </c>
      <c r="G3853" t="str">
        <f>"Q"&amp;ROUNDUP(StockData[[#This Row],[Month Number]]/3,0)</f>
        <v>Q1</v>
      </c>
      <c r="H3853" s="1" t="s">
        <v>3596</v>
      </c>
      <c r="I3853" s="1" t="s">
        <v>3093</v>
      </c>
      <c r="J3853" t="s">
        <v>30</v>
      </c>
      <c r="K3853">
        <v>2260</v>
      </c>
      <c r="L3853">
        <v>2280</v>
      </c>
      <c r="M3853">
        <v>2230.1999999999998</v>
      </c>
      <c r="N3853">
        <v>2263.5500000000002</v>
      </c>
      <c r="O3853">
        <v>2250</v>
      </c>
      <c r="P3853">
        <v>2254.85</v>
      </c>
      <c r="Q3853">
        <v>2254.0300000000002</v>
      </c>
      <c r="R3853">
        <v>742142</v>
      </c>
      <c r="S3853">
        <v>1672810415.5</v>
      </c>
      <c r="T3853">
        <v>78727</v>
      </c>
      <c r="U3853">
        <v>361881</v>
      </c>
      <c r="V3853">
        <v>48.76</v>
      </c>
      <c r="W3853" s="3">
        <f>StockData[[#This Row],[CLOSE]]-StockData[[#This Row],[PREV. CLOSE]]</f>
        <v>-8.7000000000002728</v>
      </c>
      <c r="X3853" s="2">
        <f>IFERROR((StockData[[#This Row],[CLOSE]]-StockData[[#This Row],[PREV. CLOSE]])/StockData[[#This Row],[PREV. CLOSE]],0)</f>
        <v>-3.8435201343024329E-3</v>
      </c>
      <c r="Y3853" t="str">
        <f>IF(StockData[[#This Row],[Daily Return %]]&gt;0,"Gain",IF(StockData[[#This Row],[Daily Return %]]&lt;0,"Loss","No Change"))</f>
        <v>Loss</v>
      </c>
    </row>
    <row r="3854" spans="1:25" x14ac:dyDescent="0.3">
      <c r="A3854" s="1">
        <v>45742</v>
      </c>
      <c r="B3854" s="1" t="s">
        <v>3905</v>
      </c>
      <c r="C3854" s="1" t="s">
        <v>76</v>
      </c>
      <c r="D3854">
        <f>MONTH(StockData[[#This Row],[DATE]])</f>
        <v>3</v>
      </c>
      <c r="E3854">
        <v>2025</v>
      </c>
      <c r="F3854" t="s">
        <v>27</v>
      </c>
      <c r="G3854" t="str">
        <f>"Q"&amp;ROUNDUP(StockData[[#This Row],[Month Number]]/3,0)</f>
        <v>Q1</v>
      </c>
      <c r="H3854" s="1" t="s">
        <v>3596</v>
      </c>
      <c r="I3854" s="1" t="s">
        <v>3093</v>
      </c>
      <c r="J3854" t="s">
        <v>30</v>
      </c>
      <c r="K3854">
        <v>2254.9</v>
      </c>
      <c r="L3854">
        <v>2269.85</v>
      </c>
      <c r="M3854">
        <v>2240.1</v>
      </c>
      <c r="N3854">
        <v>2254.85</v>
      </c>
      <c r="O3854">
        <v>2240.1</v>
      </c>
      <c r="P3854">
        <v>2243.4499999999998</v>
      </c>
      <c r="Q3854">
        <v>2253.4</v>
      </c>
      <c r="R3854">
        <v>533469</v>
      </c>
      <c r="S3854">
        <v>1202120571.8499999</v>
      </c>
      <c r="T3854">
        <v>55751</v>
      </c>
      <c r="U3854">
        <v>299044</v>
      </c>
      <c r="V3854">
        <v>56.06</v>
      </c>
      <c r="W3854" s="3">
        <f>StockData[[#This Row],[CLOSE]]-StockData[[#This Row],[PREV. CLOSE]]</f>
        <v>-11.400000000000091</v>
      </c>
      <c r="X3854" s="2">
        <f>IFERROR((StockData[[#This Row],[CLOSE]]-StockData[[#This Row],[PREV. CLOSE]])/StockData[[#This Row],[PREV. CLOSE]],0)</f>
        <v>-5.0557686764086708E-3</v>
      </c>
      <c r="Y3854" t="str">
        <f>IF(StockData[[#This Row],[Daily Return %]]&gt;0,"Gain",IF(StockData[[#This Row],[Daily Return %]]&lt;0,"Loss","No Change"))</f>
        <v>Loss</v>
      </c>
    </row>
    <row r="3855" spans="1:25" x14ac:dyDescent="0.3">
      <c r="A3855" s="1">
        <v>45743</v>
      </c>
      <c r="B3855" s="1" t="s">
        <v>3906</v>
      </c>
      <c r="C3855" s="1" t="s">
        <v>76</v>
      </c>
      <c r="D3855">
        <f>MONTH(StockData[[#This Row],[DATE]])</f>
        <v>3</v>
      </c>
      <c r="E3855">
        <v>2025</v>
      </c>
      <c r="F3855" t="s">
        <v>27</v>
      </c>
      <c r="G3855" t="str">
        <f>"Q"&amp;ROUNDUP(StockData[[#This Row],[Month Number]]/3,0)</f>
        <v>Q1</v>
      </c>
      <c r="H3855" s="1" t="s">
        <v>3596</v>
      </c>
      <c r="I3855" s="1" t="s">
        <v>3093</v>
      </c>
      <c r="J3855" t="s">
        <v>30</v>
      </c>
      <c r="K3855">
        <v>2240.1999999999998</v>
      </c>
      <c r="L3855">
        <v>2268</v>
      </c>
      <c r="M3855">
        <v>2225.25</v>
      </c>
      <c r="N3855">
        <v>2243.4499999999998</v>
      </c>
      <c r="O3855">
        <v>2245</v>
      </c>
      <c r="P3855">
        <v>2242.0500000000002</v>
      </c>
      <c r="Q3855">
        <v>2248.9499999999998</v>
      </c>
      <c r="R3855">
        <v>865586</v>
      </c>
      <c r="S3855">
        <v>1946662512</v>
      </c>
      <c r="T3855">
        <v>70769</v>
      </c>
      <c r="U3855">
        <v>506211</v>
      </c>
      <c r="V3855">
        <v>58.48</v>
      </c>
      <c r="W3855" s="3">
        <f>StockData[[#This Row],[CLOSE]]-StockData[[#This Row],[PREV. CLOSE]]</f>
        <v>-1.3999999999996362</v>
      </c>
      <c r="X3855" s="2">
        <f>IFERROR((StockData[[#This Row],[CLOSE]]-StockData[[#This Row],[PREV. CLOSE]])/StockData[[#This Row],[PREV. CLOSE]],0)</f>
        <v>-6.2403886870651736E-4</v>
      </c>
      <c r="Y3855" t="str">
        <f>IF(StockData[[#This Row],[Daily Return %]]&gt;0,"Gain",IF(StockData[[#This Row],[Daily Return %]]&lt;0,"Loss","No Change"))</f>
        <v>Loss</v>
      </c>
    </row>
    <row r="3856" spans="1:25" x14ac:dyDescent="0.3">
      <c r="A3856" s="1">
        <v>45744</v>
      </c>
      <c r="B3856" s="1" t="s">
        <v>3907</v>
      </c>
      <c r="C3856" s="1" t="s">
        <v>76</v>
      </c>
      <c r="D3856">
        <f>MONTH(StockData[[#This Row],[DATE]])</f>
        <v>3</v>
      </c>
      <c r="E3856">
        <v>2025</v>
      </c>
      <c r="F3856" t="s">
        <v>27</v>
      </c>
      <c r="G3856" t="str">
        <f>"Q"&amp;ROUNDUP(StockData[[#This Row],[Month Number]]/3,0)</f>
        <v>Q1</v>
      </c>
      <c r="H3856" s="1" t="s">
        <v>3596</v>
      </c>
      <c r="I3856" s="1" t="s">
        <v>3093</v>
      </c>
      <c r="J3856" t="s">
        <v>30</v>
      </c>
      <c r="K3856">
        <v>2243.0500000000002</v>
      </c>
      <c r="L3856">
        <v>2287.9499999999998</v>
      </c>
      <c r="M3856">
        <v>2243.0500000000002</v>
      </c>
      <c r="N3856">
        <v>2242.0500000000002</v>
      </c>
      <c r="O3856">
        <v>2247</v>
      </c>
      <c r="P3856">
        <v>2250.75</v>
      </c>
      <c r="Q3856">
        <v>2261.31</v>
      </c>
      <c r="R3856">
        <v>716151</v>
      </c>
      <c r="S3856">
        <v>1619442686.1500001</v>
      </c>
      <c r="T3856">
        <v>63123</v>
      </c>
      <c r="U3856">
        <v>361967</v>
      </c>
      <c r="V3856">
        <v>50.54</v>
      </c>
      <c r="W3856" s="3">
        <f>StockData[[#This Row],[CLOSE]]-StockData[[#This Row],[PREV. CLOSE]]</f>
        <v>8.6999999999998181</v>
      </c>
      <c r="X3856" s="2">
        <f>IFERROR((StockData[[#This Row],[CLOSE]]-StockData[[#This Row],[PREV. CLOSE]])/StockData[[#This Row],[PREV. CLOSE]],0)</f>
        <v>3.8803773332440478E-3</v>
      </c>
      <c r="Y3856" t="str">
        <f>IF(StockData[[#This Row],[Daily Return %]]&gt;0,"Gain",IF(StockData[[#This Row],[Daily Return %]]&lt;0,"Loss","No Change"))</f>
        <v>Gain</v>
      </c>
    </row>
    <row r="3857" spans="1:25" x14ac:dyDescent="0.3">
      <c r="A3857" s="1">
        <v>45748</v>
      </c>
      <c r="B3857" s="1" t="s">
        <v>3908</v>
      </c>
      <c r="C3857" s="1" t="s">
        <v>96</v>
      </c>
      <c r="D3857">
        <f>MONTH(StockData[[#This Row],[DATE]])</f>
        <v>4</v>
      </c>
      <c r="E3857">
        <v>2025</v>
      </c>
      <c r="F3857" t="s">
        <v>97</v>
      </c>
      <c r="G3857" t="str">
        <f>"Q"&amp;ROUNDUP(StockData[[#This Row],[Month Number]]/3,0)</f>
        <v>Q2</v>
      </c>
      <c r="H3857" s="1" t="s">
        <v>3596</v>
      </c>
      <c r="I3857" s="1" t="s">
        <v>3093</v>
      </c>
      <c r="J3857" t="s">
        <v>30</v>
      </c>
      <c r="K3857">
        <v>2261.9</v>
      </c>
      <c r="L3857">
        <v>2287.85</v>
      </c>
      <c r="M3857">
        <v>2218.1</v>
      </c>
      <c r="N3857">
        <v>2250.75</v>
      </c>
      <c r="O3857">
        <v>2234.9</v>
      </c>
      <c r="P3857">
        <v>2234</v>
      </c>
      <c r="Q3857">
        <v>2253.4899999999998</v>
      </c>
      <c r="R3857">
        <v>1020055</v>
      </c>
      <c r="S3857">
        <v>2298684650.6999998</v>
      </c>
      <c r="T3857">
        <v>63853</v>
      </c>
      <c r="U3857">
        <v>548759</v>
      </c>
      <c r="V3857">
        <v>53.8</v>
      </c>
      <c r="W3857" s="3">
        <f>StockData[[#This Row],[CLOSE]]-StockData[[#This Row],[PREV. CLOSE]]</f>
        <v>-16.75</v>
      </c>
      <c r="X3857" s="2">
        <f>IFERROR((StockData[[#This Row],[CLOSE]]-StockData[[#This Row],[PREV. CLOSE]])/StockData[[#This Row],[PREV. CLOSE]],0)</f>
        <v>-7.4419637898478289E-3</v>
      </c>
      <c r="Y3857" t="str">
        <f>IF(StockData[[#This Row],[Daily Return %]]&gt;0,"Gain",IF(StockData[[#This Row],[Daily Return %]]&lt;0,"Loss","No Change"))</f>
        <v>Loss</v>
      </c>
    </row>
    <row r="3858" spans="1:25" x14ac:dyDescent="0.3">
      <c r="A3858" s="1">
        <v>45749</v>
      </c>
      <c r="B3858" s="1" t="s">
        <v>3909</v>
      </c>
      <c r="C3858" s="1" t="s">
        <v>96</v>
      </c>
      <c r="D3858">
        <f>MONTH(StockData[[#This Row],[DATE]])</f>
        <v>4</v>
      </c>
      <c r="E3858">
        <v>2025</v>
      </c>
      <c r="F3858" t="s">
        <v>97</v>
      </c>
      <c r="G3858" t="str">
        <f>"Q"&amp;ROUNDUP(StockData[[#This Row],[Month Number]]/3,0)</f>
        <v>Q2</v>
      </c>
      <c r="H3858" s="1" t="s">
        <v>3596</v>
      </c>
      <c r="I3858" s="1" t="s">
        <v>3093</v>
      </c>
      <c r="J3858" t="s">
        <v>30</v>
      </c>
      <c r="K3858">
        <v>2230</v>
      </c>
      <c r="L3858">
        <v>2230</v>
      </c>
      <c r="M3858">
        <v>2148</v>
      </c>
      <c r="N3858">
        <v>2234</v>
      </c>
      <c r="O3858">
        <v>2206.6999999999998</v>
      </c>
      <c r="P3858">
        <v>2210.6999999999998</v>
      </c>
      <c r="Q3858">
        <v>2194.21</v>
      </c>
      <c r="R3858">
        <v>1300852</v>
      </c>
      <c r="S3858">
        <v>2854347632.8499999</v>
      </c>
      <c r="T3858">
        <v>74373</v>
      </c>
      <c r="U3858">
        <v>785427</v>
      </c>
      <c r="V3858">
        <v>60.38</v>
      </c>
      <c r="W3858" s="3">
        <f>StockData[[#This Row],[CLOSE]]-StockData[[#This Row],[PREV. CLOSE]]</f>
        <v>-23.300000000000182</v>
      </c>
      <c r="X3858" s="2">
        <f>IFERROR((StockData[[#This Row],[CLOSE]]-StockData[[#This Row],[PREV. CLOSE]])/StockData[[#This Row],[PREV. CLOSE]],0)</f>
        <v>-1.0429722470904288E-2</v>
      </c>
      <c r="Y3858" t="str">
        <f>IF(StockData[[#This Row],[Daily Return %]]&gt;0,"Gain",IF(StockData[[#This Row],[Daily Return %]]&lt;0,"Loss","No Change"))</f>
        <v>Loss</v>
      </c>
    </row>
    <row r="3859" spans="1:25" x14ac:dyDescent="0.3">
      <c r="A3859" s="1">
        <v>45750</v>
      </c>
      <c r="B3859" s="1" t="s">
        <v>3910</v>
      </c>
      <c r="C3859" s="1" t="s">
        <v>96</v>
      </c>
      <c r="D3859">
        <f>MONTH(StockData[[#This Row],[DATE]])</f>
        <v>4</v>
      </c>
      <c r="E3859">
        <v>2025</v>
      </c>
      <c r="F3859" t="s">
        <v>97</v>
      </c>
      <c r="G3859" t="str">
        <f>"Q"&amp;ROUNDUP(StockData[[#This Row],[Month Number]]/3,0)</f>
        <v>Q2</v>
      </c>
      <c r="H3859" s="1" t="s">
        <v>3596</v>
      </c>
      <c r="I3859" s="1" t="s">
        <v>3093</v>
      </c>
      <c r="J3859" t="s">
        <v>30</v>
      </c>
      <c r="K3859">
        <v>2198.0500000000002</v>
      </c>
      <c r="L3859">
        <v>2249.0500000000002</v>
      </c>
      <c r="M3859">
        <v>2195</v>
      </c>
      <c r="N3859">
        <v>2210.6999999999998</v>
      </c>
      <c r="O3859">
        <v>2240</v>
      </c>
      <c r="P3859">
        <v>2245.65</v>
      </c>
      <c r="Q3859">
        <v>2227.92</v>
      </c>
      <c r="R3859">
        <v>317858</v>
      </c>
      <c r="S3859">
        <v>708162999.70000005</v>
      </c>
      <c r="T3859">
        <v>32277</v>
      </c>
      <c r="U3859">
        <v>176151</v>
      </c>
      <c r="V3859">
        <v>55.42</v>
      </c>
      <c r="W3859" s="3">
        <f>StockData[[#This Row],[CLOSE]]-StockData[[#This Row],[PREV. CLOSE]]</f>
        <v>34.950000000000273</v>
      </c>
      <c r="X3859" s="2">
        <f>IFERROR((StockData[[#This Row],[CLOSE]]-StockData[[#This Row],[PREV. CLOSE]])/StockData[[#This Row],[PREV. CLOSE]],0)</f>
        <v>1.5809472112905541E-2</v>
      </c>
      <c r="Y3859" t="str">
        <f>IF(StockData[[#This Row],[Daily Return %]]&gt;0,"Gain",IF(StockData[[#This Row],[Daily Return %]]&lt;0,"Loss","No Change"))</f>
        <v>Gain</v>
      </c>
    </row>
    <row r="3860" spans="1:25" x14ac:dyDescent="0.3">
      <c r="A3860" s="1">
        <v>45751</v>
      </c>
      <c r="B3860" s="1" t="s">
        <v>3911</v>
      </c>
      <c r="C3860" s="1" t="s">
        <v>96</v>
      </c>
      <c r="D3860">
        <f>MONTH(StockData[[#This Row],[DATE]])</f>
        <v>4</v>
      </c>
      <c r="E3860">
        <v>2025</v>
      </c>
      <c r="F3860" t="s">
        <v>97</v>
      </c>
      <c r="G3860" t="str">
        <f>"Q"&amp;ROUNDUP(StockData[[#This Row],[Month Number]]/3,0)</f>
        <v>Q2</v>
      </c>
      <c r="H3860" s="1" t="s">
        <v>3596</v>
      </c>
      <c r="I3860" s="1" t="s">
        <v>3093</v>
      </c>
      <c r="J3860" t="s">
        <v>30</v>
      </c>
      <c r="K3860">
        <v>2234</v>
      </c>
      <c r="L3860">
        <v>2282.8000000000002</v>
      </c>
      <c r="M3860">
        <v>2217.25</v>
      </c>
      <c r="N3860">
        <v>2245.65</v>
      </c>
      <c r="O3860">
        <v>2258.5500000000002</v>
      </c>
      <c r="P3860">
        <v>2262.15</v>
      </c>
      <c r="Q3860">
        <v>2258.19</v>
      </c>
      <c r="R3860">
        <v>591735</v>
      </c>
      <c r="S3860">
        <v>1336252649.8499999</v>
      </c>
      <c r="T3860">
        <v>50526</v>
      </c>
      <c r="U3860">
        <v>252139</v>
      </c>
      <c r="V3860">
        <v>42.61</v>
      </c>
      <c r="W3860" s="3">
        <f>StockData[[#This Row],[CLOSE]]-StockData[[#This Row],[PREV. CLOSE]]</f>
        <v>16.5</v>
      </c>
      <c r="X3860" s="2">
        <f>IFERROR((StockData[[#This Row],[CLOSE]]-StockData[[#This Row],[PREV. CLOSE]])/StockData[[#This Row],[PREV. CLOSE]],0)</f>
        <v>7.3475385745775165E-3</v>
      </c>
      <c r="Y3860" t="str">
        <f>IF(StockData[[#This Row],[Daily Return %]]&gt;0,"Gain",IF(StockData[[#This Row],[Daily Return %]]&lt;0,"Loss","No Change"))</f>
        <v>Gain</v>
      </c>
    </row>
    <row r="3861" spans="1:25" x14ac:dyDescent="0.3">
      <c r="A3861" s="1">
        <v>45754</v>
      </c>
      <c r="B3861" s="1" t="s">
        <v>3912</v>
      </c>
      <c r="C3861" s="1" t="s">
        <v>96</v>
      </c>
      <c r="D3861">
        <f>MONTH(StockData[[#This Row],[DATE]])</f>
        <v>4</v>
      </c>
      <c r="E3861">
        <v>2025</v>
      </c>
      <c r="F3861" t="s">
        <v>97</v>
      </c>
      <c r="G3861" t="str">
        <f>"Q"&amp;ROUNDUP(StockData[[#This Row],[Month Number]]/3,0)</f>
        <v>Q2</v>
      </c>
      <c r="H3861" s="1" t="s">
        <v>3596</v>
      </c>
      <c r="I3861" s="1" t="s">
        <v>3093</v>
      </c>
      <c r="J3861" t="s">
        <v>30</v>
      </c>
      <c r="K3861">
        <v>2160</v>
      </c>
      <c r="L3861">
        <v>2257.35</v>
      </c>
      <c r="M3861">
        <v>2160</v>
      </c>
      <c r="N3861">
        <v>2262.15</v>
      </c>
      <c r="O3861">
        <v>2255</v>
      </c>
      <c r="P3861">
        <v>2249</v>
      </c>
      <c r="Q3861">
        <v>2220.5100000000002</v>
      </c>
      <c r="R3861">
        <v>737285</v>
      </c>
      <c r="S3861">
        <v>1637145379.7</v>
      </c>
      <c r="T3861">
        <v>91307</v>
      </c>
      <c r="U3861">
        <v>341400</v>
      </c>
      <c r="V3861">
        <v>46.31</v>
      </c>
      <c r="W3861" s="3">
        <f>StockData[[#This Row],[CLOSE]]-StockData[[#This Row],[PREV. CLOSE]]</f>
        <v>-13.150000000000091</v>
      </c>
      <c r="X3861" s="2">
        <f>IFERROR((StockData[[#This Row],[CLOSE]]-StockData[[#This Row],[PREV. CLOSE]])/StockData[[#This Row],[PREV. CLOSE]],0)</f>
        <v>-5.8130539530977564E-3</v>
      </c>
      <c r="Y3861" t="str">
        <f>IF(StockData[[#This Row],[Daily Return %]]&gt;0,"Gain",IF(StockData[[#This Row],[Daily Return %]]&lt;0,"Loss","No Change"))</f>
        <v>Loss</v>
      </c>
    </row>
    <row r="3862" spans="1:25" x14ac:dyDescent="0.3">
      <c r="A3862" s="1">
        <v>45755</v>
      </c>
      <c r="B3862" s="1" t="s">
        <v>3913</v>
      </c>
      <c r="C3862" s="1" t="s">
        <v>96</v>
      </c>
      <c r="D3862">
        <f>MONTH(StockData[[#This Row],[DATE]])</f>
        <v>4</v>
      </c>
      <c r="E3862">
        <v>2025</v>
      </c>
      <c r="F3862" t="s">
        <v>97</v>
      </c>
      <c r="G3862" t="str">
        <f>"Q"&amp;ROUNDUP(StockData[[#This Row],[Month Number]]/3,0)</f>
        <v>Q2</v>
      </c>
      <c r="H3862" s="1" t="s">
        <v>3596</v>
      </c>
      <c r="I3862" s="1" t="s">
        <v>3093</v>
      </c>
      <c r="J3862" t="s">
        <v>30</v>
      </c>
      <c r="K3862">
        <v>2255</v>
      </c>
      <c r="L3862">
        <v>2282.9499999999998</v>
      </c>
      <c r="M3862">
        <v>2231.25</v>
      </c>
      <c r="N3862">
        <v>2249</v>
      </c>
      <c r="O3862">
        <v>2280</v>
      </c>
      <c r="P3862">
        <v>2275.4</v>
      </c>
      <c r="Q3862">
        <v>2265.33</v>
      </c>
      <c r="R3862">
        <v>873508</v>
      </c>
      <c r="S3862">
        <v>1978784767.8499999</v>
      </c>
      <c r="T3862">
        <v>70632</v>
      </c>
      <c r="U3862">
        <v>439156</v>
      </c>
      <c r="V3862">
        <v>50.27</v>
      </c>
      <c r="W3862" s="3">
        <f>StockData[[#This Row],[CLOSE]]-StockData[[#This Row],[PREV. CLOSE]]</f>
        <v>26.400000000000091</v>
      </c>
      <c r="X3862" s="2">
        <f>IFERROR((StockData[[#This Row],[CLOSE]]-StockData[[#This Row],[PREV. CLOSE]])/StockData[[#This Row],[PREV. CLOSE]],0)</f>
        <v>1.1738550466874206E-2</v>
      </c>
      <c r="Y3862" t="str">
        <f>IF(StockData[[#This Row],[Daily Return %]]&gt;0,"Gain",IF(StockData[[#This Row],[Daily Return %]]&lt;0,"Loss","No Change"))</f>
        <v>Gain</v>
      </c>
    </row>
    <row r="3863" spans="1:25" x14ac:dyDescent="0.3">
      <c r="A3863" s="1">
        <v>45756</v>
      </c>
      <c r="B3863" s="1" t="s">
        <v>3914</v>
      </c>
      <c r="C3863" s="1" t="s">
        <v>96</v>
      </c>
      <c r="D3863">
        <f>MONTH(StockData[[#This Row],[DATE]])</f>
        <v>4</v>
      </c>
      <c r="E3863">
        <v>2025</v>
      </c>
      <c r="F3863" t="s">
        <v>97</v>
      </c>
      <c r="G3863" t="str">
        <f>"Q"&amp;ROUNDUP(StockData[[#This Row],[Month Number]]/3,0)</f>
        <v>Q2</v>
      </c>
      <c r="H3863" s="1" t="s">
        <v>3596</v>
      </c>
      <c r="I3863" s="1" t="s">
        <v>3093</v>
      </c>
      <c r="J3863" t="s">
        <v>30</v>
      </c>
      <c r="K3863">
        <v>2283.1999999999998</v>
      </c>
      <c r="L3863">
        <v>2362.6</v>
      </c>
      <c r="M3863">
        <v>2272.1999999999998</v>
      </c>
      <c r="N3863">
        <v>2275.4</v>
      </c>
      <c r="O3863">
        <v>2350</v>
      </c>
      <c r="P3863">
        <v>2344.85</v>
      </c>
      <c r="Q3863">
        <v>2335.86</v>
      </c>
      <c r="R3863">
        <v>1853374</v>
      </c>
      <c r="S3863">
        <v>4329224260.3999996</v>
      </c>
      <c r="T3863">
        <v>134034</v>
      </c>
      <c r="U3863">
        <v>860198</v>
      </c>
      <c r="V3863">
        <v>46.41</v>
      </c>
      <c r="W3863" s="3">
        <f>StockData[[#This Row],[CLOSE]]-StockData[[#This Row],[PREV. CLOSE]]</f>
        <v>69.449999999999818</v>
      </c>
      <c r="X3863" s="2">
        <f>IFERROR((StockData[[#This Row],[CLOSE]]-StockData[[#This Row],[PREV. CLOSE]])/StockData[[#This Row],[PREV. CLOSE]],0)</f>
        <v>3.0522106003339992E-2</v>
      </c>
      <c r="Y3863" t="str">
        <f>IF(StockData[[#This Row],[Daily Return %]]&gt;0,"Gain",IF(StockData[[#This Row],[Daily Return %]]&lt;0,"Loss","No Change"))</f>
        <v>Gain</v>
      </c>
    </row>
    <row r="3864" spans="1:25" x14ac:dyDescent="0.3">
      <c r="A3864" s="1">
        <v>45758</v>
      </c>
      <c r="B3864" s="1" t="s">
        <v>3915</v>
      </c>
      <c r="C3864" s="1" t="s">
        <v>96</v>
      </c>
      <c r="D3864">
        <f>MONTH(StockData[[#This Row],[DATE]])</f>
        <v>4</v>
      </c>
      <c r="E3864">
        <v>2025</v>
      </c>
      <c r="F3864" t="s">
        <v>97</v>
      </c>
      <c r="G3864" t="str">
        <f>"Q"&amp;ROUNDUP(StockData[[#This Row],[Month Number]]/3,0)</f>
        <v>Q2</v>
      </c>
      <c r="H3864" s="1" t="s">
        <v>3596</v>
      </c>
      <c r="I3864" s="1" t="s">
        <v>3093</v>
      </c>
      <c r="J3864" t="s">
        <v>30</v>
      </c>
      <c r="K3864">
        <v>2345.6999999999998</v>
      </c>
      <c r="L3864">
        <v>2372</v>
      </c>
      <c r="M3864">
        <v>2322.0500000000002</v>
      </c>
      <c r="N3864">
        <v>2344.85</v>
      </c>
      <c r="O3864">
        <v>2355</v>
      </c>
      <c r="P3864">
        <v>2361.4</v>
      </c>
      <c r="Q3864">
        <v>2348.9899999999998</v>
      </c>
      <c r="R3864">
        <v>1118317</v>
      </c>
      <c r="S3864">
        <v>2626916319.4000001</v>
      </c>
      <c r="T3864">
        <v>67781</v>
      </c>
      <c r="U3864">
        <v>710170</v>
      </c>
      <c r="V3864">
        <v>63.5</v>
      </c>
      <c r="W3864" s="3">
        <f>StockData[[#This Row],[CLOSE]]-StockData[[#This Row],[PREV. CLOSE]]</f>
        <v>16.550000000000182</v>
      </c>
      <c r="X3864" s="2">
        <f>IFERROR((StockData[[#This Row],[CLOSE]]-StockData[[#This Row],[PREV. CLOSE]])/StockData[[#This Row],[PREV. CLOSE]],0)</f>
        <v>7.0580207689191982E-3</v>
      </c>
      <c r="Y3864" t="str">
        <f>IF(StockData[[#This Row],[Daily Return %]]&gt;0,"Gain",IF(StockData[[#This Row],[Daily Return %]]&lt;0,"Loss","No Change"))</f>
        <v>Gain</v>
      </c>
    </row>
    <row r="3865" spans="1:25" x14ac:dyDescent="0.3">
      <c r="A3865" s="1">
        <v>45762</v>
      </c>
      <c r="B3865" s="1" t="s">
        <v>3916</v>
      </c>
      <c r="C3865" s="1" t="s">
        <v>96</v>
      </c>
      <c r="D3865">
        <f>MONTH(StockData[[#This Row],[DATE]])</f>
        <v>4</v>
      </c>
      <c r="E3865">
        <v>2025</v>
      </c>
      <c r="F3865" t="s">
        <v>97</v>
      </c>
      <c r="G3865" t="str">
        <f>"Q"&amp;ROUNDUP(StockData[[#This Row],[Month Number]]/3,0)</f>
        <v>Q2</v>
      </c>
      <c r="H3865" s="1" t="s">
        <v>3596</v>
      </c>
      <c r="I3865" s="1" t="s">
        <v>3093</v>
      </c>
      <c r="J3865" t="s">
        <v>30</v>
      </c>
      <c r="K3865">
        <v>2381.4</v>
      </c>
      <c r="L3865">
        <v>2381.4</v>
      </c>
      <c r="M3865">
        <v>2345.6</v>
      </c>
      <c r="N3865">
        <v>2361.4</v>
      </c>
      <c r="O3865">
        <v>2367</v>
      </c>
      <c r="P3865">
        <v>2367.9</v>
      </c>
      <c r="Q3865">
        <v>2363.19</v>
      </c>
      <c r="R3865">
        <v>780874</v>
      </c>
      <c r="S3865">
        <v>1845350333.4000001</v>
      </c>
      <c r="T3865">
        <v>53928</v>
      </c>
      <c r="U3865">
        <v>502651</v>
      </c>
      <c r="V3865">
        <v>64.37</v>
      </c>
      <c r="W3865" s="3">
        <f>StockData[[#This Row],[CLOSE]]-StockData[[#This Row],[PREV. CLOSE]]</f>
        <v>6.5</v>
      </c>
      <c r="X3865" s="2">
        <f>IFERROR((StockData[[#This Row],[CLOSE]]-StockData[[#This Row],[PREV. CLOSE]])/StockData[[#This Row],[PREV. CLOSE]],0)</f>
        <v>2.7526043872279156E-3</v>
      </c>
      <c r="Y3865" t="str">
        <f>IF(StockData[[#This Row],[Daily Return %]]&gt;0,"Gain",IF(StockData[[#This Row],[Daily Return %]]&lt;0,"Loss","No Change"))</f>
        <v>Gain</v>
      </c>
    </row>
    <row r="3866" spans="1:25" x14ac:dyDescent="0.3">
      <c r="A3866" s="1">
        <v>45763</v>
      </c>
      <c r="B3866" s="1" t="s">
        <v>3917</v>
      </c>
      <c r="C3866" s="1" t="s">
        <v>96</v>
      </c>
      <c r="D3866">
        <f>MONTH(StockData[[#This Row],[DATE]])</f>
        <v>4</v>
      </c>
      <c r="E3866">
        <v>2025</v>
      </c>
      <c r="F3866" t="s">
        <v>97</v>
      </c>
      <c r="G3866" t="str">
        <f>"Q"&amp;ROUNDUP(StockData[[#This Row],[Month Number]]/3,0)</f>
        <v>Q2</v>
      </c>
      <c r="H3866" s="1" t="s">
        <v>3596</v>
      </c>
      <c r="I3866" s="1" t="s">
        <v>3093</v>
      </c>
      <c r="J3866" t="s">
        <v>30</v>
      </c>
      <c r="K3866">
        <v>2347</v>
      </c>
      <c r="L3866">
        <v>2390.1</v>
      </c>
      <c r="M3866">
        <v>2347</v>
      </c>
      <c r="N3866">
        <v>2367.9</v>
      </c>
      <c r="O3866">
        <v>2382</v>
      </c>
      <c r="P3866">
        <v>2383.3000000000002</v>
      </c>
      <c r="Q3866">
        <v>2375.7600000000002</v>
      </c>
      <c r="R3866">
        <v>677212</v>
      </c>
      <c r="S3866">
        <v>1608893500.8</v>
      </c>
      <c r="T3866">
        <v>54766</v>
      </c>
      <c r="U3866">
        <v>465072</v>
      </c>
      <c r="V3866">
        <v>68.67</v>
      </c>
      <c r="W3866" s="3">
        <f>StockData[[#This Row],[CLOSE]]-StockData[[#This Row],[PREV. CLOSE]]</f>
        <v>15.400000000000091</v>
      </c>
      <c r="X3866" s="2">
        <f>IFERROR((StockData[[#This Row],[CLOSE]]-StockData[[#This Row],[PREV. CLOSE]])/StockData[[#This Row],[PREV. CLOSE]],0)</f>
        <v>6.5036530258879557E-3</v>
      </c>
      <c r="Y3866" t="str">
        <f>IF(StockData[[#This Row],[Daily Return %]]&gt;0,"Gain",IF(StockData[[#This Row],[Daily Return %]]&lt;0,"Loss","No Change"))</f>
        <v>Gain</v>
      </c>
    </row>
    <row r="3867" spans="1:25" x14ac:dyDescent="0.3">
      <c r="A3867" s="1">
        <v>45764</v>
      </c>
      <c r="B3867" s="1" t="s">
        <v>3918</v>
      </c>
      <c r="C3867" s="1" t="s">
        <v>96</v>
      </c>
      <c r="D3867">
        <f>MONTH(StockData[[#This Row],[DATE]])</f>
        <v>4</v>
      </c>
      <c r="E3867">
        <v>2025</v>
      </c>
      <c r="F3867" t="s">
        <v>97</v>
      </c>
      <c r="G3867" t="str">
        <f>"Q"&amp;ROUNDUP(StockData[[#This Row],[Month Number]]/3,0)</f>
        <v>Q2</v>
      </c>
      <c r="H3867" s="1" t="s">
        <v>3596</v>
      </c>
      <c r="I3867" s="1" t="s">
        <v>3093</v>
      </c>
      <c r="J3867" t="s">
        <v>30</v>
      </c>
      <c r="K3867">
        <v>2372</v>
      </c>
      <c r="L3867">
        <v>2423.1999999999998</v>
      </c>
      <c r="M3867">
        <v>2358.6</v>
      </c>
      <c r="N3867">
        <v>2383.3000000000002</v>
      </c>
      <c r="O3867">
        <v>2415.6</v>
      </c>
      <c r="P3867">
        <v>2416.6</v>
      </c>
      <c r="Q3867">
        <v>2405.2399999999998</v>
      </c>
      <c r="R3867">
        <v>907921</v>
      </c>
      <c r="S3867">
        <v>2183767126.6999998</v>
      </c>
      <c r="T3867">
        <v>71408</v>
      </c>
      <c r="U3867">
        <v>558592</v>
      </c>
      <c r="V3867">
        <v>61.52</v>
      </c>
      <c r="W3867" s="3">
        <f>StockData[[#This Row],[CLOSE]]-StockData[[#This Row],[PREV. CLOSE]]</f>
        <v>33.299999999999727</v>
      </c>
      <c r="X3867" s="2">
        <f>IFERROR((StockData[[#This Row],[CLOSE]]-StockData[[#This Row],[PREV. CLOSE]])/StockData[[#This Row],[PREV. CLOSE]],0)</f>
        <v>1.3972223387739574E-2</v>
      </c>
      <c r="Y3867" t="str">
        <f>IF(StockData[[#This Row],[Daily Return %]]&gt;0,"Gain",IF(StockData[[#This Row],[Daily Return %]]&lt;0,"Loss","No Change"))</f>
        <v>Gain</v>
      </c>
    </row>
    <row r="3868" spans="1:25" x14ac:dyDescent="0.3">
      <c r="A3868" s="1">
        <v>45768</v>
      </c>
      <c r="B3868" s="1" t="s">
        <v>3919</v>
      </c>
      <c r="C3868" s="1" t="s">
        <v>96</v>
      </c>
      <c r="D3868">
        <f>MONTH(StockData[[#This Row],[DATE]])</f>
        <v>4</v>
      </c>
      <c r="E3868">
        <v>2025</v>
      </c>
      <c r="F3868" t="s">
        <v>97</v>
      </c>
      <c r="G3868" t="str">
        <f>"Q"&amp;ROUNDUP(StockData[[#This Row],[Month Number]]/3,0)</f>
        <v>Q2</v>
      </c>
      <c r="H3868" s="1" t="s">
        <v>3596</v>
      </c>
      <c r="I3868" s="1" t="s">
        <v>3093</v>
      </c>
      <c r="J3868" t="s">
        <v>30</v>
      </c>
      <c r="K3868">
        <v>2401</v>
      </c>
      <c r="L3868">
        <v>2421</v>
      </c>
      <c r="M3868">
        <v>2390.5</v>
      </c>
      <c r="N3868">
        <v>2416.6</v>
      </c>
      <c r="O3868">
        <v>2404.8000000000002</v>
      </c>
      <c r="P3868">
        <v>2399.4</v>
      </c>
      <c r="Q3868">
        <v>2405.3000000000002</v>
      </c>
      <c r="R3868">
        <v>476565</v>
      </c>
      <c r="S3868">
        <v>1146281561.5</v>
      </c>
      <c r="T3868">
        <v>56685</v>
      </c>
      <c r="U3868">
        <v>288378</v>
      </c>
      <c r="V3868">
        <v>60.51</v>
      </c>
      <c r="W3868" s="3">
        <f>StockData[[#This Row],[CLOSE]]-StockData[[#This Row],[PREV. CLOSE]]</f>
        <v>-17.199999999999818</v>
      </c>
      <c r="X3868" s="2">
        <f>IFERROR((StockData[[#This Row],[CLOSE]]-StockData[[#This Row],[PREV. CLOSE]])/StockData[[#This Row],[PREV. CLOSE]],0)</f>
        <v>-7.1174377224198539E-3</v>
      </c>
      <c r="Y3868" t="str">
        <f>IF(StockData[[#This Row],[Daily Return %]]&gt;0,"Gain",IF(StockData[[#This Row],[Daily Return %]]&lt;0,"Loss","No Change"))</f>
        <v>Loss</v>
      </c>
    </row>
    <row r="3869" spans="1:25" x14ac:dyDescent="0.3">
      <c r="A3869" s="1">
        <v>45769</v>
      </c>
      <c r="B3869" s="1" t="s">
        <v>3920</v>
      </c>
      <c r="C3869" s="1" t="s">
        <v>96</v>
      </c>
      <c r="D3869">
        <f>MONTH(StockData[[#This Row],[DATE]])</f>
        <v>4</v>
      </c>
      <c r="E3869">
        <v>2025</v>
      </c>
      <c r="F3869" t="s">
        <v>97</v>
      </c>
      <c r="G3869" t="str">
        <f>"Q"&amp;ROUNDUP(StockData[[#This Row],[Month Number]]/3,0)</f>
        <v>Q2</v>
      </c>
      <c r="H3869" s="1" t="s">
        <v>3596</v>
      </c>
      <c r="I3869" s="1" t="s">
        <v>3093</v>
      </c>
      <c r="J3869" t="s">
        <v>30</v>
      </c>
      <c r="K3869">
        <v>2405</v>
      </c>
      <c r="L3869">
        <v>2420</v>
      </c>
      <c r="M3869">
        <v>2390</v>
      </c>
      <c r="N3869">
        <v>2399.4</v>
      </c>
      <c r="O3869">
        <v>2409.4</v>
      </c>
      <c r="P3869">
        <v>2407.3000000000002</v>
      </c>
      <c r="Q3869">
        <v>2406.6999999999998</v>
      </c>
      <c r="R3869">
        <v>487954</v>
      </c>
      <c r="S3869">
        <v>1174357298.9000001</v>
      </c>
      <c r="T3869">
        <v>54290</v>
      </c>
      <c r="U3869">
        <v>242687</v>
      </c>
      <c r="V3869">
        <v>49.74</v>
      </c>
      <c r="W3869" s="3">
        <f>StockData[[#This Row],[CLOSE]]-StockData[[#This Row],[PREV. CLOSE]]</f>
        <v>7.9000000000000909</v>
      </c>
      <c r="X3869" s="2">
        <f>IFERROR((StockData[[#This Row],[CLOSE]]-StockData[[#This Row],[PREV. CLOSE]])/StockData[[#This Row],[PREV. CLOSE]],0)</f>
        <v>3.2924897891139829E-3</v>
      </c>
      <c r="Y3869" t="str">
        <f>IF(StockData[[#This Row],[Daily Return %]]&gt;0,"Gain",IF(StockData[[#This Row],[Daily Return %]]&lt;0,"Loss","No Change"))</f>
        <v>Gain</v>
      </c>
    </row>
    <row r="3870" spans="1:25" x14ac:dyDescent="0.3">
      <c r="A3870" s="1">
        <v>45770</v>
      </c>
      <c r="B3870" s="1" t="s">
        <v>3921</v>
      </c>
      <c r="C3870" s="1" t="s">
        <v>96</v>
      </c>
      <c r="D3870">
        <f>MONTH(StockData[[#This Row],[DATE]])</f>
        <v>4</v>
      </c>
      <c r="E3870">
        <v>2025</v>
      </c>
      <c r="F3870" t="s">
        <v>97</v>
      </c>
      <c r="G3870" t="str">
        <f>"Q"&amp;ROUNDUP(StockData[[#This Row],[Month Number]]/3,0)</f>
        <v>Q2</v>
      </c>
      <c r="H3870" s="1" t="s">
        <v>3596</v>
      </c>
      <c r="I3870" s="1" t="s">
        <v>3093</v>
      </c>
      <c r="J3870" t="s">
        <v>30</v>
      </c>
      <c r="K3870">
        <v>2419.3000000000002</v>
      </c>
      <c r="L3870">
        <v>2441.9</v>
      </c>
      <c r="M3870">
        <v>2400</v>
      </c>
      <c r="N3870">
        <v>2407.3000000000002</v>
      </c>
      <c r="O3870">
        <v>2430</v>
      </c>
      <c r="P3870">
        <v>2433.4</v>
      </c>
      <c r="Q3870">
        <v>2426.5100000000002</v>
      </c>
      <c r="R3870">
        <v>582556</v>
      </c>
      <c r="S3870">
        <v>1413576992.5</v>
      </c>
      <c r="T3870">
        <v>54556</v>
      </c>
      <c r="U3870">
        <v>321221</v>
      </c>
      <c r="V3870">
        <v>55.14</v>
      </c>
      <c r="W3870" s="3">
        <f>StockData[[#This Row],[CLOSE]]-StockData[[#This Row],[PREV. CLOSE]]</f>
        <v>26.099999999999909</v>
      </c>
      <c r="X3870" s="2">
        <f>IFERROR((StockData[[#This Row],[CLOSE]]-StockData[[#This Row],[PREV. CLOSE]])/StockData[[#This Row],[PREV. CLOSE]],0)</f>
        <v>1.0842022182528105E-2</v>
      </c>
      <c r="Y3870" t="str">
        <f>IF(StockData[[#This Row],[Daily Return %]]&gt;0,"Gain",IF(StockData[[#This Row],[Daily Return %]]&lt;0,"Loss","No Change"))</f>
        <v>Gain</v>
      </c>
    </row>
    <row r="3871" spans="1:25" x14ac:dyDescent="0.3">
      <c r="A3871" s="1">
        <v>45771</v>
      </c>
      <c r="B3871" s="1" t="s">
        <v>3922</v>
      </c>
      <c r="C3871" s="1" t="s">
        <v>96</v>
      </c>
      <c r="D3871">
        <f>MONTH(StockData[[#This Row],[DATE]])</f>
        <v>4</v>
      </c>
      <c r="E3871">
        <v>2025</v>
      </c>
      <c r="F3871" t="s">
        <v>97</v>
      </c>
      <c r="G3871" t="str">
        <f>"Q"&amp;ROUNDUP(StockData[[#This Row],[Month Number]]/3,0)</f>
        <v>Q2</v>
      </c>
      <c r="H3871" s="1" t="s">
        <v>3596</v>
      </c>
      <c r="I3871" s="1" t="s">
        <v>3093</v>
      </c>
      <c r="J3871" t="s">
        <v>30</v>
      </c>
      <c r="K3871">
        <v>2435</v>
      </c>
      <c r="L3871">
        <v>2515</v>
      </c>
      <c r="M3871">
        <v>2379</v>
      </c>
      <c r="N3871">
        <v>2433.4</v>
      </c>
      <c r="O3871">
        <v>2427</v>
      </c>
      <c r="P3871">
        <v>2433.1999999999998</v>
      </c>
      <c r="Q3871">
        <v>2437.8200000000002</v>
      </c>
      <c r="R3871">
        <v>2337238</v>
      </c>
      <c r="S3871">
        <v>5697758074.8999996</v>
      </c>
      <c r="T3871">
        <v>179605</v>
      </c>
      <c r="U3871">
        <v>643399</v>
      </c>
      <c r="V3871">
        <v>27.53</v>
      </c>
      <c r="W3871" s="3">
        <f>StockData[[#This Row],[CLOSE]]-StockData[[#This Row],[PREV. CLOSE]]</f>
        <v>-0.20000000000027285</v>
      </c>
      <c r="X3871" s="2">
        <f>IFERROR((StockData[[#This Row],[CLOSE]]-StockData[[#This Row],[PREV. CLOSE]])/StockData[[#This Row],[PREV. CLOSE]],0)</f>
        <v>-8.2189529054110642E-5</v>
      </c>
      <c r="Y3871" t="str">
        <f>IF(StockData[[#This Row],[Daily Return %]]&gt;0,"Gain",IF(StockData[[#This Row],[Daily Return %]]&lt;0,"Loss","No Change"))</f>
        <v>Loss</v>
      </c>
    </row>
    <row r="3872" spans="1:25" x14ac:dyDescent="0.3">
      <c r="A3872" s="1">
        <v>45772</v>
      </c>
      <c r="B3872" s="1" t="s">
        <v>3923</v>
      </c>
      <c r="C3872" s="1" t="s">
        <v>96</v>
      </c>
      <c r="D3872">
        <f>MONTH(StockData[[#This Row],[DATE]])</f>
        <v>4</v>
      </c>
      <c r="E3872">
        <v>2025</v>
      </c>
      <c r="F3872" t="s">
        <v>97</v>
      </c>
      <c r="G3872" t="str">
        <f>"Q"&amp;ROUNDUP(StockData[[#This Row],[Month Number]]/3,0)</f>
        <v>Q2</v>
      </c>
      <c r="H3872" s="1" t="s">
        <v>3596</v>
      </c>
      <c r="I3872" s="1" t="s">
        <v>3093</v>
      </c>
      <c r="J3872" t="s">
        <v>30</v>
      </c>
      <c r="K3872">
        <v>2426.9</v>
      </c>
      <c r="L3872">
        <v>2435.1999999999998</v>
      </c>
      <c r="M3872">
        <v>2387.3000000000002</v>
      </c>
      <c r="N3872">
        <v>2433.1999999999998</v>
      </c>
      <c r="O3872">
        <v>2410</v>
      </c>
      <c r="P3872">
        <v>2413.5</v>
      </c>
      <c r="Q3872">
        <v>2407.23</v>
      </c>
      <c r="R3872">
        <v>1128284</v>
      </c>
      <c r="S3872">
        <v>2716044691.4000001</v>
      </c>
      <c r="T3872">
        <v>78643</v>
      </c>
      <c r="U3872">
        <v>589979</v>
      </c>
      <c r="V3872">
        <v>52.29</v>
      </c>
      <c r="W3872" s="3">
        <f>StockData[[#This Row],[CLOSE]]-StockData[[#This Row],[PREV. CLOSE]]</f>
        <v>-19.699999999999818</v>
      </c>
      <c r="X3872" s="2">
        <f>IFERROR((StockData[[#This Row],[CLOSE]]-StockData[[#This Row],[PREV. CLOSE]])/StockData[[#This Row],[PREV. CLOSE]],0)</f>
        <v>-8.0963340457010594E-3</v>
      </c>
      <c r="Y3872" t="str">
        <f>IF(StockData[[#This Row],[Daily Return %]]&gt;0,"Gain",IF(StockData[[#This Row],[Daily Return %]]&lt;0,"Loss","No Change"))</f>
        <v>Loss</v>
      </c>
    </row>
    <row r="3873" spans="1:25" x14ac:dyDescent="0.3">
      <c r="A3873" s="1">
        <v>45775</v>
      </c>
      <c r="B3873" s="1" t="s">
        <v>3924</v>
      </c>
      <c r="C3873" s="1" t="s">
        <v>96</v>
      </c>
      <c r="D3873">
        <f>MONTH(StockData[[#This Row],[DATE]])</f>
        <v>4</v>
      </c>
      <c r="E3873">
        <v>2025</v>
      </c>
      <c r="F3873" t="s">
        <v>97</v>
      </c>
      <c r="G3873" t="str">
        <f>"Q"&amp;ROUNDUP(StockData[[#This Row],[Month Number]]/3,0)</f>
        <v>Q2</v>
      </c>
      <c r="H3873" s="1" t="s">
        <v>3596</v>
      </c>
      <c r="I3873" s="1" t="s">
        <v>3093</v>
      </c>
      <c r="J3873" t="s">
        <v>30</v>
      </c>
      <c r="K3873">
        <v>2400</v>
      </c>
      <c r="L3873">
        <v>2418.4</v>
      </c>
      <c r="M3873">
        <v>2386</v>
      </c>
      <c r="N3873">
        <v>2413.5</v>
      </c>
      <c r="O3873">
        <v>2402</v>
      </c>
      <c r="P3873">
        <v>2406</v>
      </c>
      <c r="Q3873">
        <v>2401.6999999999998</v>
      </c>
      <c r="R3873">
        <v>980526</v>
      </c>
      <c r="S3873">
        <v>2354934175.6999998</v>
      </c>
      <c r="T3873">
        <v>53488</v>
      </c>
      <c r="U3873">
        <v>650178</v>
      </c>
      <c r="V3873">
        <v>66.31</v>
      </c>
      <c r="W3873" s="3">
        <f>StockData[[#This Row],[CLOSE]]-StockData[[#This Row],[PREV. CLOSE]]</f>
        <v>-7.5</v>
      </c>
      <c r="X3873" s="2">
        <f>IFERROR((StockData[[#This Row],[CLOSE]]-StockData[[#This Row],[PREV. CLOSE]])/StockData[[#This Row],[PREV. CLOSE]],0)</f>
        <v>-3.1075201988812928E-3</v>
      </c>
      <c r="Y3873" t="str">
        <f>IF(StockData[[#This Row],[Daily Return %]]&gt;0,"Gain",IF(StockData[[#This Row],[Daily Return %]]&lt;0,"Loss","No Change"))</f>
        <v>Loss</v>
      </c>
    </row>
    <row r="3874" spans="1:25" x14ac:dyDescent="0.3">
      <c r="A3874" s="1">
        <v>45776</v>
      </c>
      <c r="B3874" s="1" t="s">
        <v>3925</v>
      </c>
      <c r="C3874" s="1" t="s">
        <v>96</v>
      </c>
      <c r="D3874">
        <f>MONTH(StockData[[#This Row],[DATE]])</f>
        <v>4</v>
      </c>
      <c r="E3874">
        <v>2025</v>
      </c>
      <c r="F3874" t="s">
        <v>97</v>
      </c>
      <c r="G3874" t="str">
        <f>"Q"&amp;ROUNDUP(StockData[[#This Row],[Month Number]]/3,0)</f>
        <v>Q2</v>
      </c>
      <c r="H3874" s="1" t="s">
        <v>3596</v>
      </c>
      <c r="I3874" s="1" t="s">
        <v>3093</v>
      </c>
      <c r="J3874" t="s">
        <v>30</v>
      </c>
      <c r="K3874">
        <v>2406</v>
      </c>
      <c r="L3874">
        <v>2406</v>
      </c>
      <c r="M3874">
        <v>2359.1999999999998</v>
      </c>
      <c r="N3874">
        <v>2406</v>
      </c>
      <c r="O3874">
        <v>2384.9</v>
      </c>
      <c r="P3874">
        <v>2387.5</v>
      </c>
      <c r="Q3874">
        <v>2383.31</v>
      </c>
      <c r="R3874">
        <v>976060</v>
      </c>
      <c r="S3874">
        <v>2326249069.3000002</v>
      </c>
      <c r="T3874">
        <v>78626</v>
      </c>
      <c r="U3874">
        <v>552011</v>
      </c>
      <c r="V3874">
        <v>56.56</v>
      </c>
      <c r="W3874" s="3">
        <f>StockData[[#This Row],[CLOSE]]-StockData[[#This Row],[PREV. CLOSE]]</f>
        <v>-18.5</v>
      </c>
      <c r="X3874" s="2">
        <f>IFERROR((StockData[[#This Row],[CLOSE]]-StockData[[#This Row],[PREV. CLOSE]])/StockData[[#This Row],[PREV. CLOSE]],0)</f>
        <v>-7.689110556940981E-3</v>
      </c>
      <c r="Y3874" t="str">
        <f>IF(StockData[[#This Row],[Daily Return %]]&gt;0,"Gain",IF(StockData[[#This Row],[Daily Return %]]&lt;0,"Loss","No Change"))</f>
        <v>Loss</v>
      </c>
    </row>
    <row r="3875" spans="1:25" x14ac:dyDescent="0.3">
      <c r="A3875" s="1">
        <v>45777</v>
      </c>
      <c r="B3875" s="1" t="s">
        <v>3926</v>
      </c>
      <c r="C3875" s="1" t="s">
        <v>96</v>
      </c>
      <c r="D3875">
        <f>MONTH(StockData[[#This Row],[DATE]])</f>
        <v>4</v>
      </c>
      <c r="E3875">
        <v>2025</v>
      </c>
      <c r="F3875" t="s">
        <v>97</v>
      </c>
      <c r="G3875" t="str">
        <f>"Q"&amp;ROUNDUP(StockData[[#This Row],[Month Number]]/3,0)</f>
        <v>Q2</v>
      </c>
      <c r="H3875" s="1" t="s">
        <v>3596</v>
      </c>
      <c r="I3875" s="1" t="s">
        <v>3093</v>
      </c>
      <c r="J3875" t="s">
        <v>30</v>
      </c>
      <c r="K3875">
        <v>2375</v>
      </c>
      <c r="L3875">
        <v>2406.4</v>
      </c>
      <c r="M3875">
        <v>2364.3000000000002</v>
      </c>
      <c r="N3875">
        <v>2387.5</v>
      </c>
      <c r="O3875">
        <v>2380</v>
      </c>
      <c r="P3875">
        <v>2388.1999999999998</v>
      </c>
      <c r="Q3875">
        <v>2390.9699999999998</v>
      </c>
      <c r="R3875">
        <v>1020431</v>
      </c>
      <c r="S3875">
        <v>2439822318</v>
      </c>
      <c r="T3875">
        <v>54051</v>
      </c>
      <c r="U3875">
        <v>718267</v>
      </c>
      <c r="V3875">
        <v>70.39</v>
      </c>
      <c r="W3875" s="3">
        <f>StockData[[#This Row],[CLOSE]]-StockData[[#This Row],[PREV. CLOSE]]</f>
        <v>0.6999999999998181</v>
      </c>
      <c r="X3875" s="2">
        <f>IFERROR((StockData[[#This Row],[CLOSE]]-StockData[[#This Row],[PREV. CLOSE]])/StockData[[#This Row],[PREV. CLOSE]],0)</f>
        <v>2.9319371727741072E-4</v>
      </c>
      <c r="Y3875" t="str">
        <f>IF(StockData[[#This Row],[Daily Return %]]&gt;0,"Gain",IF(StockData[[#This Row],[Daily Return %]]&lt;0,"Loss","No Change"))</f>
        <v>Gain</v>
      </c>
    </row>
    <row r="3876" spans="1:25" x14ac:dyDescent="0.3">
      <c r="A3876" s="1">
        <v>45779</v>
      </c>
      <c r="B3876" s="1" t="s">
        <v>3927</v>
      </c>
      <c r="C3876" s="1" t="s">
        <v>119</v>
      </c>
      <c r="D3876">
        <f>MONTH(StockData[[#This Row],[DATE]])</f>
        <v>5</v>
      </c>
      <c r="E3876">
        <v>2025</v>
      </c>
      <c r="F3876" t="s">
        <v>97</v>
      </c>
      <c r="G3876" t="str">
        <f>"Q"&amp;ROUNDUP(StockData[[#This Row],[Month Number]]/3,0)</f>
        <v>Q2</v>
      </c>
      <c r="H3876" s="1" t="s">
        <v>3596</v>
      </c>
      <c r="I3876" s="1" t="s">
        <v>3093</v>
      </c>
      <c r="J3876" t="s">
        <v>30</v>
      </c>
      <c r="K3876">
        <v>2375</v>
      </c>
      <c r="L3876">
        <v>2384.8000000000002</v>
      </c>
      <c r="M3876">
        <v>2327</v>
      </c>
      <c r="N3876">
        <v>2388.1999999999998</v>
      </c>
      <c r="O3876">
        <v>2337.6999999999998</v>
      </c>
      <c r="P3876">
        <v>2337.6999999999998</v>
      </c>
      <c r="Q3876">
        <v>2344.17</v>
      </c>
      <c r="R3876">
        <v>859177</v>
      </c>
      <c r="S3876">
        <v>2014057327.4000001</v>
      </c>
      <c r="T3876">
        <v>72110</v>
      </c>
      <c r="U3876">
        <v>530631</v>
      </c>
      <c r="V3876">
        <v>61.76</v>
      </c>
      <c r="W3876" s="3">
        <f>StockData[[#This Row],[CLOSE]]-StockData[[#This Row],[PREV. CLOSE]]</f>
        <v>-50.5</v>
      </c>
      <c r="X3876" s="2">
        <f>IFERROR((StockData[[#This Row],[CLOSE]]-StockData[[#This Row],[PREV. CLOSE]])/StockData[[#This Row],[PREV. CLOSE]],0)</f>
        <v>-2.1145632694079226E-2</v>
      </c>
      <c r="Y3876" t="str">
        <f>IF(StockData[[#This Row],[Daily Return %]]&gt;0,"Gain",IF(StockData[[#This Row],[Daily Return %]]&lt;0,"Loss","No Change"))</f>
        <v>Loss</v>
      </c>
    </row>
    <row r="3877" spans="1:25" x14ac:dyDescent="0.3">
      <c r="A3877" s="1">
        <v>45782</v>
      </c>
      <c r="B3877" s="1" t="s">
        <v>3928</v>
      </c>
      <c r="C3877" s="1" t="s">
        <v>119</v>
      </c>
      <c r="D3877">
        <f>MONTH(StockData[[#This Row],[DATE]])</f>
        <v>5</v>
      </c>
      <c r="E3877">
        <v>2025</v>
      </c>
      <c r="F3877" t="s">
        <v>97</v>
      </c>
      <c r="G3877" t="str">
        <f>"Q"&amp;ROUNDUP(StockData[[#This Row],[Month Number]]/3,0)</f>
        <v>Q2</v>
      </c>
      <c r="H3877" s="1" t="s">
        <v>3596</v>
      </c>
      <c r="I3877" s="1" t="s">
        <v>3093</v>
      </c>
      <c r="J3877" t="s">
        <v>30</v>
      </c>
      <c r="K3877">
        <v>2348.9</v>
      </c>
      <c r="L3877">
        <v>2352</v>
      </c>
      <c r="M3877">
        <v>2323.6999999999998</v>
      </c>
      <c r="N3877">
        <v>2337.6999999999998</v>
      </c>
      <c r="O3877">
        <v>2333.5</v>
      </c>
      <c r="P3877">
        <v>2328.1999999999998</v>
      </c>
      <c r="Q3877">
        <v>2339.21</v>
      </c>
      <c r="R3877">
        <v>913797</v>
      </c>
      <c r="S3877">
        <v>2137567618.4000001</v>
      </c>
      <c r="T3877">
        <v>63533</v>
      </c>
      <c r="U3877">
        <v>585482</v>
      </c>
      <c r="V3877">
        <v>64.069999999999993</v>
      </c>
      <c r="W3877" s="3">
        <f>StockData[[#This Row],[CLOSE]]-StockData[[#This Row],[PREV. CLOSE]]</f>
        <v>-9.5</v>
      </c>
      <c r="X3877" s="2">
        <f>IFERROR((StockData[[#This Row],[CLOSE]]-StockData[[#This Row],[PREV. CLOSE]])/StockData[[#This Row],[PREV. CLOSE]],0)</f>
        <v>-4.0638234161782952E-3</v>
      </c>
      <c r="Y3877" t="str">
        <f>IF(StockData[[#This Row],[Daily Return %]]&gt;0,"Gain",IF(StockData[[#This Row],[Daily Return %]]&lt;0,"Loss","No Change"))</f>
        <v>Loss</v>
      </c>
    </row>
    <row r="3878" spans="1:25" x14ac:dyDescent="0.3">
      <c r="A3878" s="1">
        <v>45783</v>
      </c>
      <c r="B3878" s="1" t="s">
        <v>3929</v>
      </c>
      <c r="C3878" s="1" t="s">
        <v>119</v>
      </c>
      <c r="D3878">
        <f>MONTH(StockData[[#This Row],[DATE]])</f>
        <v>5</v>
      </c>
      <c r="E3878">
        <v>2025</v>
      </c>
      <c r="F3878" t="s">
        <v>97</v>
      </c>
      <c r="G3878" t="str">
        <f>"Q"&amp;ROUNDUP(StockData[[#This Row],[Month Number]]/3,0)</f>
        <v>Q2</v>
      </c>
      <c r="H3878" s="1" t="s">
        <v>3596</v>
      </c>
      <c r="I3878" s="1" t="s">
        <v>3093</v>
      </c>
      <c r="J3878" t="s">
        <v>30</v>
      </c>
      <c r="K3878">
        <v>2337</v>
      </c>
      <c r="L3878">
        <v>2374.1999999999998</v>
      </c>
      <c r="M3878">
        <v>2330</v>
      </c>
      <c r="N3878">
        <v>2328.1999999999998</v>
      </c>
      <c r="O3878">
        <v>2356</v>
      </c>
      <c r="P3878">
        <v>2356.5</v>
      </c>
      <c r="Q3878">
        <v>2358.33</v>
      </c>
      <c r="R3878">
        <v>871013</v>
      </c>
      <c r="S3878">
        <v>2054139154</v>
      </c>
      <c r="T3878">
        <v>50622</v>
      </c>
      <c r="U3878">
        <v>584500</v>
      </c>
      <c r="V3878">
        <v>67.11</v>
      </c>
      <c r="W3878" s="3">
        <f>StockData[[#This Row],[CLOSE]]-StockData[[#This Row],[PREV. CLOSE]]</f>
        <v>28.300000000000182</v>
      </c>
      <c r="X3878" s="2">
        <f>IFERROR((StockData[[#This Row],[CLOSE]]-StockData[[#This Row],[PREV. CLOSE]])/StockData[[#This Row],[PREV. CLOSE]],0)</f>
        <v>1.2155313117429853E-2</v>
      </c>
      <c r="Y3878" t="str">
        <f>IF(StockData[[#This Row],[Daily Return %]]&gt;0,"Gain",IF(StockData[[#This Row],[Daily Return %]]&lt;0,"Loss","No Change"))</f>
        <v>Gain</v>
      </c>
    </row>
    <row r="3879" spans="1:25" x14ac:dyDescent="0.3">
      <c r="A3879" s="1">
        <v>45784</v>
      </c>
      <c r="B3879" s="1" t="s">
        <v>3930</v>
      </c>
      <c r="C3879" s="1" t="s">
        <v>119</v>
      </c>
      <c r="D3879">
        <f>MONTH(StockData[[#This Row],[DATE]])</f>
        <v>5</v>
      </c>
      <c r="E3879">
        <v>2025</v>
      </c>
      <c r="F3879" t="s">
        <v>97</v>
      </c>
      <c r="G3879" t="str">
        <f>"Q"&amp;ROUNDUP(StockData[[#This Row],[Month Number]]/3,0)</f>
        <v>Q2</v>
      </c>
      <c r="H3879" s="1" t="s">
        <v>3596</v>
      </c>
      <c r="I3879" s="1" t="s">
        <v>3093</v>
      </c>
      <c r="J3879" t="s">
        <v>30</v>
      </c>
      <c r="K3879">
        <v>2331</v>
      </c>
      <c r="L3879">
        <v>2356</v>
      </c>
      <c r="M3879">
        <v>2327.3000000000002</v>
      </c>
      <c r="N3879">
        <v>2356.5</v>
      </c>
      <c r="O3879">
        <v>2330.6999999999998</v>
      </c>
      <c r="P3879">
        <v>2338.4</v>
      </c>
      <c r="Q3879">
        <v>2336.7800000000002</v>
      </c>
      <c r="R3879">
        <v>676652</v>
      </c>
      <c r="S3879">
        <v>1581186834.3</v>
      </c>
      <c r="T3879">
        <v>51492</v>
      </c>
      <c r="U3879">
        <v>465442</v>
      </c>
      <c r="V3879">
        <v>68.790000000000006</v>
      </c>
      <c r="W3879" s="3">
        <f>StockData[[#This Row],[CLOSE]]-StockData[[#This Row],[PREV. CLOSE]]</f>
        <v>-18.099999999999909</v>
      </c>
      <c r="X3879" s="2">
        <f>IFERROR((StockData[[#This Row],[CLOSE]]-StockData[[#This Row],[PREV. CLOSE]])/StockData[[#This Row],[PREV. CLOSE]],0)</f>
        <v>-7.6808826649691951E-3</v>
      </c>
      <c r="Y3879" t="str">
        <f>IF(StockData[[#This Row],[Daily Return %]]&gt;0,"Gain",IF(StockData[[#This Row],[Daily Return %]]&lt;0,"Loss","No Change"))</f>
        <v>Loss</v>
      </c>
    </row>
    <row r="3880" spans="1:25" x14ac:dyDescent="0.3">
      <c r="A3880" s="1">
        <v>45785</v>
      </c>
      <c r="B3880" s="1" t="s">
        <v>3931</v>
      </c>
      <c r="C3880" s="1" t="s">
        <v>119</v>
      </c>
      <c r="D3880">
        <f>MONTH(StockData[[#This Row],[DATE]])</f>
        <v>5</v>
      </c>
      <c r="E3880">
        <v>2025</v>
      </c>
      <c r="F3880" t="s">
        <v>97</v>
      </c>
      <c r="G3880" t="str">
        <f>"Q"&amp;ROUNDUP(StockData[[#This Row],[Month Number]]/3,0)</f>
        <v>Q2</v>
      </c>
      <c r="H3880" s="1" t="s">
        <v>3596</v>
      </c>
      <c r="I3880" s="1" t="s">
        <v>3093</v>
      </c>
      <c r="J3880" t="s">
        <v>30</v>
      </c>
      <c r="K3880">
        <v>2328</v>
      </c>
      <c r="L3880">
        <v>2350.1</v>
      </c>
      <c r="M3880">
        <v>2315.1</v>
      </c>
      <c r="N3880">
        <v>2338.4</v>
      </c>
      <c r="O3880">
        <v>2330</v>
      </c>
      <c r="P3880">
        <v>2340.6999999999998</v>
      </c>
      <c r="Q3880">
        <v>2336.61</v>
      </c>
      <c r="R3880">
        <v>1346546</v>
      </c>
      <c r="S3880">
        <v>3146346201.0999999</v>
      </c>
      <c r="T3880">
        <v>78315</v>
      </c>
      <c r="U3880">
        <v>863094</v>
      </c>
      <c r="V3880">
        <v>64.099999999999994</v>
      </c>
      <c r="W3880" s="3">
        <f>StockData[[#This Row],[CLOSE]]-StockData[[#This Row],[PREV. CLOSE]]</f>
        <v>2.2999999999997272</v>
      </c>
      <c r="X3880" s="2">
        <f>IFERROR((StockData[[#This Row],[CLOSE]]-StockData[[#This Row],[PREV. CLOSE]])/StockData[[#This Row],[PREV. CLOSE]],0)</f>
        <v>9.8357851522396802E-4</v>
      </c>
      <c r="Y3880" t="str">
        <f>IF(StockData[[#This Row],[Daily Return %]]&gt;0,"Gain",IF(StockData[[#This Row],[Daily Return %]]&lt;0,"Loss","No Change"))</f>
        <v>Gain</v>
      </c>
    </row>
    <row r="3881" spans="1:25" x14ac:dyDescent="0.3">
      <c r="A3881" s="1">
        <v>45786</v>
      </c>
      <c r="B3881" s="1" t="s">
        <v>3932</v>
      </c>
      <c r="C3881" s="1" t="s">
        <v>119</v>
      </c>
      <c r="D3881">
        <f>MONTH(StockData[[#This Row],[DATE]])</f>
        <v>5</v>
      </c>
      <c r="E3881">
        <v>2025</v>
      </c>
      <c r="F3881" t="s">
        <v>97</v>
      </c>
      <c r="G3881" t="str">
        <f>"Q"&amp;ROUNDUP(StockData[[#This Row],[Month Number]]/3,0)</f>
        <v>Q2</v>
      </c>
      <c r="H3881" s="1" t="s">
        <v>3596</v>
      </c>
      <c r="I3881" s="1" t="s">
        <v>3093</v>
      </c>
      <c r="J3881" t="s">
        <v>30</v>
      </c>
      <c r="K3881">
        <v>2302</v>
      </c>
      <c r="L3881">
        <v>2349</v>
      </c>
      <c r="M3881">
        <v>2291.6999999999998</v>
      </c>
      <c r="N3881">
        <v>2340.6999999999998</v>
      </c>
      <c r="O3881">
        <v>2321</v>
      </c>
      <c r="P3881">
        <v>2325.4</v>
      </c>
      <c r="Q3881">
        <v>2315.0500000000002</v>
      </c>
      <c r="R3881">
        <v>908229</v>
      </c>
      <c r="S3881">
        <v>2102594904.5999999</v>
      </c>
      <c r="T3881">
        <v>49244</v>
      </c>
      <c r="U3881">
        <v>567568</v>
      </c>
      <c r="V3881">
        <v>62.49</v>
      </c>
      <c r="W3881" s="3">
        <f>StockData[[#This Row],[CLOSE]]-StockData[[#This Row],[PREV. CLOSE]]</f>
        <v>-15.299999999999727</v>
      </c>
      <c r="X3881" s="2">
        <f>IFERROR((StockData[[#This Row],[CLOSE]]-StockData[[#This Row],[PREV. CLOSE]])/StockData[[#This Row],[PREV. CLOSE]],0)</f>
        <v>-6.5365061733668253E-3</v>
      </c>
      <c r="Y3881" t="str">
        <f>IF(StockData[[#This Row],[Daily Return %]]&gt;0,"Gain",IF(StockData[[#This Row],[Daily Return %]]&lt;0,"Loss","No Change"))</f>
        <v>Loss</v>
      </c>
    </row>
    <row r="3882" spans="1:25" x14ac:dyDescent="0.3">
      <c r="A3882" s="1">
        <v>45789</v>
      </c>
      <c r="B3882" s="1" t="s">
        <v>3933</v>
      </c>
      <c r="C3882" s="1" t="s">
        <v>119</v>
      </c>
      <c r="D3882">
        <f>MONTH(StockData[[#This Row],[DATE]])</f>
        <v>5</v>
      </c>
      <c r="E3882">
        <v>2025</v>
      </c>
      <c r="F3882" t="s">
        <v>97</v>
      </c>
      <c r="G3882" t="str">
        <f>"Q"&amp;ROUNDUP(StockData[[#This Row],[Month Number]]/3,0)</f>
        <v>Q2</v>
      </c>
      <c r="H3882" s="1" t="s">
        <v>3596</v>
      </c>
      <c r="I3882" s="1" t="s">
        <v>3093</v>
      </c>
      <c r="J3882" t="s">
        <v>30</v>
      </c>
      <c r="K3882">
        <v>2359.8000000000002</v>
      </c>
      <c r="L3882">
        <v>2389</v>
      </c>
      <c r="M3882">
        <v>2346</v>
      </c>
      <c r="N3882">
        <v>2325.4</v>
      </c>
      <c r="O3882">
        <v>2388.5</v>
      </c>
      <c r="P3882">
        <v>2383.8000000000002</v>
      </c>
      <c r="Q3882">
        <v>2367.1799999999998</v>
      </c>
      <c r="R3882">
        <v>400750</v>
      </c>
      <c r="S3882">
        <v>948647022.10000002</v>
      </c>
      <c r="T3882">
        <v>41555</v>
      </c>
      <c r="U3882">
        <v>208506</v>
      </c>
      <c r="V3882">
        <v>52.03</v>
      </c>
      <c r="W3882" s="3">
        <f>StockData[[#This Row],[CLOSE]]-StockData[[#This Row],[PREV. CLOSE]]</f>
        <v>58.400000000000091</v>
      </c>
      <c r="X3882" s="2">
        <f>IFERROR((StockData[[#This Row],[CLOSE]]-StockData[[#This Row],[PREV. CLOSE]])/StockData[[#This Row],[PREV. CLOSE]],0)</f>
        <v>2.5113958888793364E-2</v>
      </c>
      <c r="Y3882" t="str">
        <f>IF(StockData[[#This Row],[Daily Return %]]&gt;0,"Gain",IF(StockData[[#This Row],[Daily Return %]]&lt;0,"Loss","No Change"))</f>
        <v>Gain</v>
      </c>
    </row>
    <row r="3883" spans="1:25" x14ac:dyDescent="0.3">
      <c r="A3883" s="1">
        <v>45790</v>
      </c>
      <c r="B3883" s="1" t="s">
        <v>3934</v>
      </c>
      <c r="C3883" s="1" t="s">
        <v>119</v>
      </c>
      <c r="D3883">
        <f>MONTH(StockData[[#This Row],[DATE]])</f>
        <v>5</v>
      </c>
      <c r="E3883">
        <v>2025</v>
      </c>
      <c r="F3883" t="s">
        <v>97</v>
      </c>
      <c r="G3883" t="str">
        <f>"Q"&amp;ROUNDUP(StockData[[#This Row],[Month Number]]/3,0)</f>
        <v>Q2</v>
      </c>
      <c r="H3883" s="1" t="s">
        <v>3596</v>
      </c>
      <c r="I3883" s="1" t="s">
        <v>3093</v>
      </c>
      <c r="J3883" t="s">
        <v>30</v>
      </c>
      <c r="K3883">
        <v>2380</v>
      </c>
      <c r="L3883">
        <v>2389.8000000000002</v>
      </c>
      <c r="M3883">
        <v>2342</v>
      </c>
      <c r="N3883">
        <v>2383.8000000000002</v>
      </c>
      <c r="O3883">
        <v>2368</v>
      </c>
      <c r="P3883">
        <v>2370.1999999999998</v>
      </c>
      <c r="Q3883">
        <v>2365.83</v>
      </c>
      <c r="R3883">
        <v>1166776</v>
      </c>
      <c r="S3883">
        <v>2760394119</v>
      </c>
      <c r="T3883">
        <v>79405</v>
      </c>
      <c r="U3883">
        <v>743219</v>
      </c>
      <c r="V3883">
        <v>63.7</v>
      </c>
      <c r="W3883" s="3">
        <f>StockData[[#This Row],[CLOSE]]-StockData[[#This Row],[PREV. CLOSE]]</f>
        <v>-13.600000000000364</v>
      </c>
      <c r="X3883" s="2">
        <f>IFERROR((StockData[[#This Row],[CLOSE]]-StockData[[#This Row],[PREV. CLOSE]])/StockData[[#This Row],[PREV. CLOSE]],0)</f>
        <v>-5.7051766087760558E-3</v>
      </c>
      <c r="Y3883" t="str">
        <f>IF(StockData[[#This Row],[Daily Return %]]&gt;0,"Gain",IF(StockData[[#This Row],[Daily Return %]]&lt;0,"Loss","No Change"))</f>
        <v>Loss</v>
      </c>
    </row>
    <row r="3884" spans="1:25" x14ac:dyDescent="0.3">
      <c r="A3884" s="1">
        <v>45791</v>
      </c>
      <c r="B3884" s="1" t="s">
        <v>3935</v>
      </c>
      <c r="C3884" s="1" t="s">
        <v>119</v>
      </c>
      <c r="D3884">
        <f>MONTH(StockData[[#This Row],[DATE]])</f>
        <v>5</v>
      </c>
      <c r="E3884">
        <v>2025</v>
      </c>
      <c r="F3884" t="s">
        <v>97</v>
      </c>
      <c r="G3884" t="str">
        <f>"Q"&amp;ROUNDUP(StockData[[#This Row],[Month Number]]/3,0)</f>
        <v>Q2</v>
      </c>
      <c r="H3884" s="1" t="s">
        <v>3596</v>
      </c>
      <c r="I3884" s="1" t="s">
        <v>3093</v>
      </c>
      <c r="J3884" t="s">
        <v>30</v>
      </c>
      <c r="K3884">
        <v>2365</v>
      </c>
      <c r="L3884">
        <v>2379.1999999999998</v>
      </c>
      <c r="M3884">
        <v>2353.3000000000002</v>
      </c>
      <c r="N3884">
        <v>2370.1999999999998</v>
      </c>
      <c r="O3884">
        <v>2373</v>
      </c>
      <c r="P3884">
        <v>2370.4</v>
      </c>
      <c r="Q3884">
        <v>2366.02</v>
      </c>
      <c r="R3884">
        <v>601533</v>
      </c>
      <c r="S3884">
        <v>1423236459.4000001</v>
      </c>
      <c r="T3884">
        <v>63166</v>
      </c>
      <c r="U3884">
        <v>417872</v>
      </c>
      <c r="V3884">
        <v>69.47</v>
      </c>
      <c r="W3884" s="3">
        <f>StockData[[#This Row],[CLOSE]]-StockData[[#This Row],[PREV. CLOSE]]</f>
        <v>0.20000000000027285</v>
      </c>
      <c r="X3884" s="2">
        <f>IFERROR((StockData[[#This Row],[CLOSE]]-StockData[[#This Row],[PREV. CLOSE]])/StockData[[#This Row],[PREV. CLOSE]],0)</f>
        <v>8.4381064889154018E-5</v>
      </c>
      <c r="Y3884" t="str">
        <f>IF(StockData[[#This Row],[Daily Return %]]&gt;0,"Gain",IF(StockData[[#This Row],[Daily Return %]]&lt;0,"Loss","No Change"))</f>
        <v>Gain</v>
      </c>
    </row>
    <row r="3885" spans="1:25" x14ac:dyDescent="0.3">
      <c r="A3885" s="1">
        <v>45792</v>
      </c>
      <c r="B3885" s="1" t="s">
        <v>3936</v>
      </c>
      <c r="C3885" s="1" t="s">
        <v>119</v>
      </c>
      <c r="D3885">
        <f>MONTH(StockData[[#This Row],[DATE]])</f>
        <v>5</v>
      </c>
      <c r="E3885">
        <v>2025</v>
      </c>
      <c r="F3885" t="s">
        <v>97</v>
      </c>
      <c r="G3885" t="str">
        <f>"Q"&amp;ROUNDUP(StockData[[#This Row],[Month Number]]/3,0)</f>
        <v>Q2</v>
      </c>
      <c r="H3885" s="1" t="s">
        <v>3596</v>
      </c>
      <c r="I3885" s="1" t="s">
        <v>3093</v>
      </c>
      <c r="J3885" t="s">
        <v>30</v>
      </c>
      <c r="K3885">
        <v>2370</v>
      </c>
      <c r="L3885">
        <v>2414.9</v>
      </c>
      <c r="M3885">
        <v>2341.5</v>
      </c>
      <c r="N3885">
        <v>2370.4</v>
      </c>
      <c r="O3885">
        <v>2391.5</v>
      </c>
      <c r="P3885">
        <v>2398.1</v>
      </c>
      <c r="Q3885">
        <v>2384.6799999999998</v>
      </c>
      <c r="R3885">
        <v>964112</v>
      </c>
      <c r="S3885">
        <v>2299097413.9000001</v>
      </c>
      <c r="T3885">
        <v>96725</v>
      </c>
      <c r="U3885">
        <v>405028</v>
      </c>
      <c r="V3885">
        <v>42.01</v>
      </c>
      <c r="W3885" s="3">
        <f>StockData[[#This Row],[CLOSE]]-StockData[[#This Row],[PREV. CLOSE]]</f>
        <v>27.699999999999818</v>
      </c>
      <c r="X3885" s="2">
        <f>IFERROR((StockData[[#This Row],[CLOSE]]-StockData[[#This Row],[PREV. CLOSE]])/StockData[[#This Row],[PREV. CLOSE]],0)</f>
        <v>1.1685791427607077E-2</v>
      </c>
      <c r="Y3885" t="str">
        <f>IF(StockData[[#This Row],[Daily Return %]]&gt;0,"Gain",IF(StockData[[#This Row],[Daily Return %]]&lt;0,"Loss","No Change"))</f>
        <v>Gain</v>
      </c>
    </row>
    <row r="3886" spans="1:25" x14ac:dyDescent="0.3">
      <c r="A3886" s="1">
        <v>45793</v>
      </c>
      <c r="B3886" s="1" t="s">
        <v>3937</v>
      </c>
      <c r="C3886" s="1" t="s">
        <v>119</v>
      </c>
      <c r="D3886">
        <f>MONTH(StockData[[#This Row],[DATE]])</f>
        <v>5</v>
      </c>
      <c r="E3886">
        <v>2025</v>
      </c>
      <c r="F3886" t="s">
        <v>97</v>
      </c>
      <c r="G3886" t="str">
        <f>"Q"&amp;ROUNDUP(StockData[[#This Row],[Month Number]]/3,0)</f>
        <v>Q2</v>
      </c>
      <c r="H3886" s="1" t="s">
        <v>3596</v>
      </c>
      <c r="I3886" s="1" t="s">
        <v>3093</v>
      </c>
      <c r="J3886" t="s">
        <v>30</v>
      </c>
      <c r="K3886">
        <v>2414.6</v>
      </c>
      <c r="L3886">
        <v>2414.6</v>
      </c>
      <c r="M3886">
        <v>2376.6999999999998</v>
      </c>
      <c r="N3886">
        <v>2398.1</v>
      </c>
      <c r="O3886">
        <v>2407.9</v>
      </c>
      <c r="P3886">
        <v>2408.8000000000002</v>
      </c>
      <c r="Q3886">
        <v>2398.5700000000002</v>
      </c>
      <c r="R3886">
        <v>684551</v>
      </c>
      <c r="S3886">
        <v>1641940294.9000001</v>
      </c>
      <c r="T3886">
        <v>37972</v>
      </c>
      <c r="U3886">
        <v>446807</v>
      </c>
      <c r="V3886">
        <v>65.27</v>
      </c>
      <c r="W3886" s="3">
        <f>StockData[[#This Row],[CLOSE]]-StockData[[#This Row],[PREV. CLOSE]]</f>
        <v>10.700000000000273</v>
      </c>
      <c r="X3886" s="2">
        <f>IFERROR((StockData[[#This Row],[CLOSE]]-StockData[[#This Row],[PREV. CLOSE]])/StockData[[#This Row],[PREV. CLOSE]],0)</f>
        <v>4.4618656436346583E-3</v>
      </c>
      <c r="Y3886" t="str">
        <f>IF(StockData[[#This Row],[Daily Return %]]&gt;0,"Gain",IF(StockData[[#This Row],[Daily Return %]]&lt;0,"Loss","No Change"))</f>
        <v>Gain</v>
      </c>
    </row>
    <row r="3887" spans="1:25" x14ac:dyDescent="0.3">
      <c r="A3887" s="1">
        <v>45796</v>
      </c>
      <c r="B3887" s="1" t="s">
        <v>3938</v>
      </c>
      <c r="C3887" s="1" t="s">
        <v>119</v>
      </c>
      <c r="D3887">
        <f>MONTH(StockData[[#This Row],[DATE]])</f>
        <v>5</v>
      </c>
      <c r="E3887">
        <v>2025</v>
      </c>
      <c r="F3887" t="s">
        <v>97</v>
      </c>
      <c r="G3887" t="str">
        <f>"Q"&amp;ROUNDUP(StockData[[#This Row],[Month Number]]/3,0)</f>
        <v>Q2</v>
      </c>
      <c r="H3887" s="1" t="s">
        <v>3596</v>
      </c>
      <c r="I3887" s="1" t="s">
        <v>3093</v>
      </c>
      <c r="J3887" t="s">
        <v>30</v>
      </c>
      <c r="K3887">
        <v>2404</v>
      </c>
      <c r="L3887">
        <v>2422.1</v>
      </c>
      <c r="M3887">
        <v>2396.1999999999998</v>
      </c>
      <c r="N3887">
        <v>2408.8000000000002</v>
      </c>
      <c r="O3887">
        <v>2404</v>
      </c>
      <c r="P3887">
        <v>2407.8000000000002</v>
      </c>
      <c r="Q3887">
        <v>2409.3200000000002</v>
      </c>
      <c r="R3887">
        <v>422931</v>
      </c>
      <c r="S3887">
        <v>1018975673.1</v>
      </c>
      <c r="T3887">
        <v>39247</v>
      </c>
      <c r="U3887">
        <v>244504</v>
      </c>
      <c r="V3887">
        <v>57.81</v>
      </c>
      <c r="W3887" s="3">
        <f>StockData[[#This Row],[CLOSE]]-StockData[[#This Row],[PREV. CLOSE]]</f>
        <v>-1</v>
      </c>
      <c r="X3887" s="2">
        <f>IFERROR((StockData[[#This Row],[CLOSE]]-StockData[[#This Row],[PREV. CLOSE]])/StockData[[#This Row],[PREV. CLOSE]],0)</f>
        <v>-4.1514447027565592E-4</v>
      </c>
      <c r="Y3887" t="str">
        <f>IF(StockData[[#This Row],[Daily Return %]]&gt;0,"Gain",IF(StockData[[#This Row],[Daily Return %]]&lt;0,"Loss","No Change"))</f>
        <v>Loss</v>
      </c>
    </row>
    <row r="3888" spans="1:25" x14ac:dyDescent="0.3">
      <c r="A3888" s="1">
        <v>45797</v>
      </c>
      <c r="B3888" s="1" t="s">
        <v>3939</v>
      </c>
      <c r="C3888" s="1" t="s">
        <v>119</v>
      </c>
      <c r="D3888">
        <f>MONTH(StockData[[#This Row],[DATE]])</f>
        <v>5</v>
      </c>
      <c r="E3888">
        <v>2025</v>
      </c>
      <c r="F3888" t="s">
        <v>97</v>
      </c>
      <c r="G3888" t="str">
        <f>"Q"&amp;ROUNDUP(StockData[[#This Row],[Month Number]]/3,0)</f>
        <v>Q2</v>
      </c>
      <c r="H3888" s="1" t="s">
        <v>3596</v>
      </c>
      <c r="I3888" s="1" t="s">
        <v>3093</v>
      </c>
      <c r="J3888" t="s">
        <v>30</v>
      </c>
      <c r="K3888">
        <v>2419.8000000000002</v>
      </c>
      <c r="L3888">
        <v>2419.8000000000002</v>
      </c>
      <c r="M3888">
        <v>2354.3000000000002</v>
      </c>
      <c r="N3888">
        <v>2407.8000000000002</v>
      </c>
      <c r="O3888">
        <v>2360</v>
      </c>
      <c r="P3888">
        <v>2358.5</v>
      </c>
      <c r="Q3888">
        <v>2383.89</v>
      </c>
      <c r="R3888">
        <v>777675</v>
      </c>
      <c r="S3888">
        <v>1853888932.5999999</v>
      </c>
      <c r="T3888">
        <v>51889</v>
      </c>
      <c r="U3888">
        <v>492397</v>
      </c>
      <c r="V3888">
        <v>63.32</v>
      </c>
      <c r="W3888" s="3">
        <f>StockData[[#This Row],[CLOSE]]-StockData[[#This Row],[PREV. CLOSE]]</f>
        <v>-49.300000000000182</v>
      </c>
      <c r="X3888" s="2">
        <f>IFERROR((StockData[[#This Row],[CLOSE]]-StockData[[#This Row],[PREV. CLOSE]])/StockData[[#This Row],[PREV. CLOSE]],0)</f>
        <v>-2.0475122518481676E-2</v>
      </c>
      <c r="Y3888" t="str">
        <f>IF(StockData[[#This Row],[Daily Return %]]&gt;0,"Gain",IF(StockData[[#This Row],[Daily Return %]]&lt;0,"Loss","No Change"))</f>
        <v>Loss</v>
      </c>
    </row>
    <row r="3889" spans="1:25" x14ac:dyDescent="0.3">
      <c r="A3889" s="1">
        <v>45798</v>
      </c>
      <c r="B3889" s="1" t="s">
        <v>3940</v>
      </c>
      <c r="C3889" s="1" t="s">
        <v>119</v>
      </c>
      <c r="D3889">
        <f>MONTH(StockData[[#This Row],[DATE]])</f>
        <v>5</v>
      </c>
      <c r="E3889">
        <v>2025</v>
      </c>
      <c r="F3889" t="s">
        <v>97</v>
      </c>
      <c r="G3889" t="str">
        <f>"Q"&amp;ROUNDUP(StockData[[#This Row],[Month Number]]/3,0)</f>
        <v>Q2</v>
      </c>
      <c r="H3889" s="1" t="s">
        <v>3596</v>
      </c>
      <c r="I3889" s="1" t="s">
        <v>3093</v>
      </c>
      <c r="J3889" t="s">
        <v>30</v>
      </c>
      <c r="K3889">
        <v>2358.5</v>
      </c>
      <c r="L3889">
        <v>2398</v>
      </c>
      <c r="M3889">
        <v>2358.5</v>
      </c>
      <c r="N3889">
        <v>2358.5</v>
      </c>
      <c r="O3889">
        <v>2385.5</v>
      </c>
      <c r="P3889">
        <v>2392.6</v>
      </c>
      <c r="Q3889">
        <v>2385.7199999999998</v>
      </c>
      <c r="R3889">
        <v>675148</v>
      </c>
      <c r="S3889">
        <v>1610712640.0999999</v>
      </c>
      <c r="T3889">
        <v>59627</v>
      </c>
      <c r="U3889">
        <v>427966</v>
      </c>
      <c r="V3889">
        <v>63.39</v>
      </c>
      <c r="W3889" s="3">
        <f>StockData[[#This Row],[CLOSE]]-StockData[[#This Row],[PREV. CLOSE]]</f>
        <v>34.099999999999909</v>
      </c>
      <c r="X3889" s="2">
        <f>IFERROR((StockData[[#This Row],[CLOSE]]-StockData[[#This Row],[PREV. CLOSE]])/StockData[[#This Row],[PREV. CLOSE]],0)</f>
        <v>1.4458342166631295E-2</v>
      </c>
      <c r="Y3889" t="str">
        <f>IF(StockData[[#This Row],[Daily Return %]]&gt;0,"Gain",IF(StockData[[#This Row],[Daily Return %]]&lt;0,"Loss","No Change"))</f>
        <v>Gain</v>
      </c>
    </row>
    <row r="3890" spans="1:25" x14ac:dyDescent="0.3">
      <c r="A3890" s="1">
        <v>45799</v>
      </c>
      <c r="B3890" s="1" t="s">
        <v>3941</v>
      </c>
      <c r="C3890" s="1" t="s">
        <v>119</v>
      </c>
      <c r="D3890">
        <f>MONTH(StockData[[#This Row],[DATE]])</f>
        <v>5</v>
      </c>
      <c r="E3890">
        <v>2025</v>
      </c>
      <c r="F3890" t="s">
        <v>97</v>
      </c>
      <c r="G3890" t="str">
        <f>"Q"&amp;ROUNDUP(StockData[[#This Row],[Month Number]]/3,0)</f>
        <v>Q2</v>
      </c>
      <c r="H3890" s="1" t="s">
        <v>3596</v>
      </c>
      <c r="I3890" s="1" t="s">
        <v>3093</v>
      </c>
      <c r="J3890" t="s">
        <v>30</v>
      </c>
      <c r="K3890">
        <v>2385</v>
      </c>
      <c r="L3890">
        <v>2385</v>
      </c>
      <c r="M3890">
        <v>2340</v>
      </c>
      <c r="N3890">
        <v>2392.6</v>
      </c>
      <c r="O3890">
        <v>2358</v>
      </c>
      <c r="P3890">
        <v>2361.6999999999998</v>
      </c>
      <c r="Q3890">
        <v>2357.34</v>
      </c>
      <c r="R3890">
        <v>1080806</v>
      </c>
      <c r="S3890">
        <v>2547824818</v>
      </c>
      <c r="T3890">
        <v>63407</v>
      </c>
      <c r="U3890">
        <v>701125</v>
      </c>
      <c r="V3890">
        <v>64.87</v>
      </c>
      <c r="W3890" s="3">
        <f>StockData[[#This Row],[CLOSE]]-StockData[[#This Row],[PREV. CLOSE]]</f>
        <v>-30.900000000000091</v>
      </c>
      <c r="X3890" s="2">
        <f>IFERROR((StockData[[#This Row],[CLOSE]]-StockData[[#This Row],[PREV. CLOSE]])/StockData[[#This Row],[PREV. CLOSE]],0)</f>
        <v>-1.2914820697149583E-2</v>
      </c>
      <c r="Y3890" t="str">
        <f>IF(StockData[[#This Row],[Daily Return %]]&gt;0,"Gain",IF(StockData[[#This Row],[Daily Return %]]&lt;0,"Loss","No Change"))</f>
        <v>Loss</v>
      </c>
    </row>
    <row r="3891" spans="1:25" x14ac:dyDescent="0.3">
      <c r="A3891" s="1">
        <v>45800</v>
      </c>
      <c r="B3891" s="1" t="s">
        <v>3942</v>
      </c>
      <c r="C3891" s="1" t="s">
        <v>119</v>
      </c>
      <c r="D3891">
        <f>MONTH(StockData[[#This Row],[DATE]])</f>
        <v>5</v>
      </c>
      <c r="E3891">
        <v>2025</v>
      </c>
      <c r="F3891" t="s">
        <v>97</v>
      </c>
      <c r="G3891" t="str">
        <f>"Q"&amp;ROUNDUP(StockData[[#This Row],[Month Number]]/3,0)</f>
        <v>Q2</v>
      </c>
      <c r="H3891" s="1" t="s">
        <v>3596</v>
      </c>
      <c r="I3891" s="1" t="s">
        <v>3093</v>
      </c>
      <c r="J3891" t="s">
        <v>30</v>
      </c>
      <c r="K3891">
        <v>2356</v>
      </c>
      <c r="L3891">
        <v>2424</v>
      </c>
      <c r="M3891">
        <v>2352.1</v>
      </c>
      <c r="N3891">
        <v>2361.6999999999998</v>
      </c>
      <c r="O3891">
        <v>2409.9</v>
      </c>
      <c r="P3891">
        <v>2414.4</v>
      </c>
      <c r="Q3891">
        <v>2402.0100000000002</v>
      </c>
      <c r="R3891">
        <v>577230</v>
      </c>
      <c r="S3891">
        <v>1386509918.5999999</v>
      </c>
      <c r="T3891">
        <v>43469</v>
      </c>
      <c r="U3891">
        <v>309439</v>
      </c>
      <c r="V3891">
        <v>53.61</v>
      </c>
      <c r="W3891" s="3">
        <f>StockData[[#This Row],[CLOSE]]-StockData[[#This Row],[PREV. CLOSE]]</f>
        <v>52.700000000000273</v>
      </c>
      <c r="X3891" s="2">
        <f>IFERROR((StockData[[#This Row],[CLOSE]]-StockData[[#This Row],[PREV. CLOSE]])/StockData[[#This Row],[PREV. CLOSE]],0)</f>
        <v>2.2314434517508693E-2</v>
      </c>
      <c r="Y3891" t="str">
        <f>IF(StockData[[#This Row],[Daily Return %]]&gt;0,"Gain",IF(StockData[[#This Row],[Daily Return %]]&lt;0,"Loss","No Change"))</f>
        <v>Gain</v>
      </c>
    </row>
    <row r="3892" spans="1:25" x14ac:dyDescent="0.3">
      <c r="A3892" s="1">
        <v>45803</v>
      </c>
      <c r="B3892" s="1" t="s">
        <v>3943</v>
      </c>
      <c r="C3892" s="1" t="s">
        <v>119</v>
      </c>
      <c r="D3892">
        <f>MONTH(StockData[[#This Row],[DATE]])</f>
        <v>5</v>
      </c>
      <c r="E3892">
        <v>2025</v>
      </c>
      <c r="F3892" t="s">
        <v>97</v>
      </c>
      <c r="G3892" t="str">
        <f>"Q"&amp;ROUNDUP(StockData[[#This Row],[Month Number]]/3,0)</f>
        <v>Q2</v>
      </c>
      <c r="H3892" s="1" t="s">
        <v>3596</v>
      </c>
      <c r="I3892" s="1" t="s">
        <v>3093</v>
      </c>
      <c r="J3892" t="s">
        <v>30</v>
      </c>
      <c r="K3892">
        <v>2414.4</v>
      </c>
      <c r="L3892">
        <v>2464.9</v>
      </c>
      <c r="M3892">
        <v>2405.4</v>
      </c>
      <c r="N3892">
        <v>2414.4</v>
      </c>
      <c r="O3892">
        <v>2451</v>
      </c>
      <c r="P3892">
        <v>2454</v>
      </c>
      <c r="Q3892">
        <v>2450.91</v>
      </c>
      <c r="R3892">
        <v>624354</v>
      </c>
      <c r="S3892">
        <v>1530233126.9000001</v>
      </c>
      <c r="T3892">
        <v>52309</v>
      </c>
      <c r="U3892">
        <v>346988</v>
      </c>
      <c r="V3892">
        <v>55.58</v>
      </c>
      <c r="W3892" s="3">
        <f>StockData[[#This Row],[CLOSE]]-StockData[[#This Row],[PREV. CLOSE]]</f>
        <v>39.599999999999909</v>
      </c>
      <c r="X3892" s="2">
        <f>IFERROR((StockData[[#This Row],[CLOSE]]-StockData[[#This Row],[PREV. CLOSE]])/StockData[[#This Row],[PREV. CLOSE]],0)</f>
        <v>1.6401590457256424E-2</v>
      </c>
      <c r="Y3892" t="str">
        <f>IF(StockData[[#This Row],[Daily Return %]]&gt;0,"Gain",IF(StockData[[#This Row],[Daily Return %]]&lt;0,"Loss","No Change"))</f>
        <v>Gain</v>
      </c>
    </row>
    <row r="3893" spans="1:25" x14ac:dyDescent="0.3">
      <c r="A3893" s="1">
        <v>45804</v>
      </c>
      <c r="B3893" s="1" t="s">
        <v>3944</v>
      </c>
      <c r="C3893" s="1" t="s">
        <v>119</v>
      </c>
      <c r="D3893">
        <f>MONTH(StockData[[#This Row],[DATE]])</f>
        <v>5</v>
      </c>
      <c r="E3893">
        <v>2025</v>
      </c>
      <c r="F3893" t="s">
        <v>97</v>
      </c>
      <c r="G3893" t="str">
        <f>"Q"&amp;ROUNDUP(StockData[[#This Row],[Month Number]]/3,0)</f>
        <v>Q2</v>
      </c>
      <c r="H3893" s="1" t="s">
        <v>3596</v>
      </c>
      <c r="I3893" s="1" t="s">
        <v>3093</v>
      </c>
      <c r="J3893" t="s">
        <v>30</v>
      </c>
      <c r="K3893">
        <v>2450.1</v>
      </c>
      <c r="L3893">
        <v>2482</v>
      </c>
      <c r="M3893">
        <v>2432.1999999999998</v>
      </c>
      <c r="N3893">
        <v>2454</v>
      </c>
      <c r="O3893">
        <v>2460</v>
      </c>
      <c r="P3893">
        <v>2460.9</v>
      </c>
      <c r="Q3893">
        <v>2454.1999999999998</v>
      </c>
      <c r="R3893">
        <v>792049</v>
      </c>
      <c r="S3893">
        <v>1943848033.5999999</v>
      </c>
      <c r="T3893">
        <v>86090</v>
      </c>
      <c r="U3893">
        <v>379963</v>
      </c>
      <c r="V3893">
        <v>47.97</v>
      </c>
      <c r="W3893" s="3">
        <f>StockData[[#This Row],[CLOSE]]-StockData[[#This Row],[PREV. CLOSE]]</f>
        <v>6.9000000000000909</v>
      </c>
      <c r="X3893" s="2">
        <f>IFERROR((StockData[[#This Row],[CLOSE]]-StockData[[#This Row],[PREV. CLOSE]])/StockData[[#This Row],[PREV. CLOSE]],0)</f>
        <v>2.8117359413203304E-3</v>
      </c>
      <c r="Y3893" t="str">
        <f>IF(StockData[[#This Row],[Daily Return %]]&gt;0,"Gain",IF(StockData[[#This Row],[Daily Return %]]&lt;0,"Loss","No Change"))</f>
        <v>Gain</v>
      </c>
    </row>
    <row r="3894" spans="1:25" x14ac:dyDescent="0.3">
      <c r="A3894" s="1">
        <v>45805</v>
      </c>
      <c r="B3894" s="1" t="s">
        <v>3945</v>
      </c>
      <c r="C3894" s="1" t="s">
        <v>119</v>
      </c>
      <c r="D3894">
        <f>MONTH(StockData[[#This Row],[DATE]])</f>
        <v>5</v>
      </c>
      <c r="E3894">
        <v>2025</v>
      </c>
      <c r="F3894" t="s">
        <v>97</v>
      </c>
      <c r="G3894" t="str">
        <f>"Q"&amp;ROUNDUP(StockData[[#This Row],[Month Number]]/3,0)</f>
        <v>Q2</v>
      </c>
      <c r="H3894" s="1" t="s">
        <v>3596</v>
      </c>
      <c r="I3894" s="1" t="s">
        <v>3093</v>
      </c>
      <c r="J3894" t="s">
        <v>30</v>
      </c>
      <c r="K3894">
        <v>2452.1</v>
      </c>
      <c r="L3894">
        <v>2456.6999999999998</v>
      </c>
      <c r="M3894">
        <v>2416</v>
      </c>
      <c r="N3894">
        <v>2460.9</v>
      </c>
      <c r="O3894">
        <v>2421</v>
      </c>
      <c r="P3894">
        <v>2419</v>
      </c>
      <c r="Q3894">
        <v>2423.73</v>
      </c>
      <c r="R3894">
        <v>723621</v>
      </c>
      <c r="S3894">
        <v>1753862755.7</v>
      </c>
      <c r="T3894">
        <v>47237</v>
      </c>
      <c r="U3894">
        <v>395177</v>
      </c>
      <c r="V3894">
        <v>54.61</v>
      </c>
      <c r="W3894" s="3">
        <f>StockData[[#This Row],[CLOSE]]-StockData[[#This Row],[PREV. CLOSE]]</f>
        <v>-41.900000000000091</v>
      </c>
      <c r="X3894" s="2">
        <f>IFERROR((StockData[[#This Row],[CLOSE]]-StockData[[#This Row],[PREV. CLOSE]])/StockData[[#This Row],[PREV. CLOSE]],0)</f>
        <v>-1.7026291194278554E-2</v>
      </c>
      <c r="Y3894" t="str">
        <f>IF(StockData[[#This Row],[Daily Return %]]&gt;0,"Gain",IF(StockData[[#This Row],[Daily Return %]]&lt;0,"Loss","No Change"))</f>
        <v>Loss</v>
      </c>
    </row>
    <row r="3895" spans="1:25" x14ac:dyDescent="0.3">
      <c r="A3895" s="1">
        <v>45806</v>
      </c>
      <c r="B3895" s="1" t="s">
        <v>3946</v>
      </c>
      <c r="C3895" s="1" t="s">
        <v>119</v>
      </c>
      <c r="D3895">
        <f>MONTH(StockData[[#This Row],[DATE]])</f>
        <v>5</v>
      </c>
      <c r="E3895">
        <v>2025</v>
      </c>
      <c r="F3895" t="s">
        <v>97</v>
      </c>
      <c r="G3895" t="str">
        <f>"Q"&amp;ROUNDUP(StockData[[#This Row],[Month Number]]/3,0)</f>
        <v>Q2</v>
      </c>
      <c r="H3895" s="1" t="s">
        <v>3596</v>
      </c>
      <c r="I3895" s="1" t="s">
        <v>3093</v>
      </c>
      <c r="J3895" t="s">
        <v>30</v>
      </c>
      <c r="K3895">
        <v>2421.4</v>
      </c>
      <c r="L3895">
        <v>2439.8000000000002</v>
      </c>
      <c r="M3895">
        <v>2406.5</v>
      </c>
      <c r="N3895">
        <v>2419</v>
      </c>
      <c r="O3895">
        <v>2437.8000000000002</v>
      </c>
      <c r="P3895">
        <v>2435</v>
      </c>
      <c r="Q3895">
        <v>2427.15</v>
      </c>
      <c r="R3895">
        <v>931298</v>
      </c>
      <c r="S3895">
        <v>2260396610.9000001</v>
      </c>
      <c r="T3895">
        <v>55115</v>
      </c>
      <c r="U3895">
        <v>574295</v>
      </c>
      <c r="V3895">
        <v>61.67</v>
      </c>
      <c r="W3895" s="3">
        <f>StockData[[#This Row],[CLOSE]]-StockData[[#This Row],[PREV. CLOSE]]</f>
        <v>16</v>
      </c>
      <c r="X3895" s="2">
        <f>IFERROR((StockData[[#This Row],[CLOSE]]-StockData[[#This Row],[PREV. CLOSE]])/StockData[[#This Row],[PREV. CLOSE]],0)</f>
        <v>6.6143034311699047E-3</v>
      </c>
      <c r="Y3895" t="str">
        <f>IF(StockData[[#This Row],[Daily Return %]]&gt;0,"Gain",IF(StockData[[#This Row],[Daily Return %]]&lt;0,"Loss","No Change"))</f>
        <v>Gain</v>
      </c>
    </row>
    <row r="3896" spans="1:25" x14ac:dyDescent="0.3">
      <c r="A3896" s="1">
        <v>45807</v>
      </c>
      <c r="B3896" s="1" t="s">
        <v>3947</v>
      </c>
      <c r="C3896" s="1" t="s">
        <v>119</v>
      </c>
      <c r="D3896">
        <f>MONTH(StockData[[#This Row],[DATE]])</f>
        <v>5</v>
      </c>
      <c r="E3896">
        <v>2025</v>
      </c>
      <c r="F3896" t="s">
        <v>97</v>
      </c>
      <c r="G3896" t="str">
        <f>"Q"&amp;ROUNDUP(StockData[[#This Row],[Month Number]]/3,0)</f>
        <v>Q2</v>
      </c>
      <c r="H3896" s="1" t="s">
        <v>3596</v>
      </c>
      <c r="I3896" s="1" t="s">
        <v>3093</v>
      </c>
      <c r="J3896" t="s">
        <v>30</v>
      </c>
      <c r="K3896">
        <v>2435</v>
      </c>
      <c r="L3896">
        <v>2457</v>
      </c>
      <c r="M3896">
        <v>2390.5</v>
      </c>
      <c r="N3896">
        <v>2435</v>
      </c>
      <c r="O3896">
        <v>2393.8000000000002</v>
      </c>
      <c r="P3896">
        <v>2396.1999999999998</v>
      </c>
      <c r="Q3896">
        <v>2405.2399999999998</v>
      </c>
      <c r="R3896">
        <v>1067460</v>
      </c>
      <c r="S3896">
        <v>2567493058.5</v>
      </c>
      <c r="T3896">
        <v>47450</v>
      </c>
      <c r="U3896">
        <v>790084</v>
      </c>
      <c r="V3896">
        <v>74.02</v>
      </c>
      <c r="W3896" s="3">
        <f>StockData[[#This Row],[CLOSE]]-StockData[[#This Row],[PREV. CLOSE]]</f>
        <v>-38.800000000000182</v>
      </c>
      <c r="X3896" s="2">
        <f>IFERROR((StockData[[#This Row],[CLOSE]]-StockData[[#This Row],[PREV. CLOSE]])/StockData[[#This Row],[PREV. CLOSE]],0)</f>
        <v>-1.5934291581108904E-2</v>
      </c>
      <c r="Y3896" t="str">
        <f>IF(StockData[[#This Row],[Daily Return %]]&gt;0,"Gain",IF(StockData[[#This Row],[Daily Return %]]&lt;0,"Loss","No Change"))</f>
        <v>Loss</v>
      </c>
    </row>
    <row r="3897" spans="1:25" x14ac:dyDescent="0.3">
      <c r="A3897" s="1">
        <v>45810</v>
      </c>
      <c r="B3897" s="1" t="s">
        <v>3948</v>
      </c>
      <c r="C3897" s="1" t="s">
        <v>142</v>
      </c>
      <c r="D3897">
        <f>MONTH(StockData[[#This Row],[DATE]])</f>
        <v>6</v>
      </c>
      <c r="E3897">
        <v>2025</v>
      </c>
      <c r="F3897" t="s">
        <v>97</v>
      </c>
      <c r="G3897" t="str">
        <f>"Q"&amp;ROUNDUP(StockData[[#This Row],[Month Number]]/3,0)</f>
        <v>Q2</v>
      </c>
      <c r="H3897" s="1" t="s">
        <v>3596</v>
      </c>
      <c r="I3897" s="1" t="s">
        <v>3093</v>
      </c>
      <c r="J3897" t="s">
        <v>30</v>
      </c>
      <c r="K3897">
        <v>2400</v>
      </c>
      <c r="L3897">
        <v>2415.8000000000002</v>
      </c>
      <c r="M3897">
        <v>2391</v>
      </c>
      <c r="N3897">
        <v>2396.1999999999998</v>
      </c>
      <c r="O3897">
        <v>2402.5</v>
      </c>
      <c r="P3897">
        <v>2406.3000000000002</v>
      </c>
      <c r="Q3897">
        <v>2404.9</v>
      </c>
      <c r="R3897">
        <v>1026359</v>
      </c>
      <c r="S3897">
        <v>2468294963</v>
      </c>
      <c r="T3897">
        <v>39086</v>
      </c>
      <c r="U3897">
        <v>676532</v>
      </c>
      <c r="V3897">
        <v>65.92</v>
      </c>
      <c r="W3897" s="3">
        <f>StockData[[#This Row],[CLOSE]]-StockData[[#This Row],[PREV. CLOSE]]</f>
        <v>10.100000000000364</v>
      </c>
      <c r="X3897" s="2">
        <f>IFERROR((StockData[[#This Row],[CLOSE]]-StockData[[#This Row],[PREV. CLOSE]])/StockData[[#This Row],[PREV. CLOSE]],0)</f>
        <v>4.2150070945665488E-3</v>
      </c>
      <c r="Y3897" t="str">
        <f>IF(StockData[[#This Row],[Daily Return %]]&gt;0,"Gain",IF(StockData[[#This Row],[Daily Return %]]&lt;0,"Loss","No Change"))</f>
        <v>Gain</v>
      </c>
    </row>
    <row r="3898" spans="1:25" x14ac:dyDescent="0.3">
      <c r="A3898" s="1">
        <v>45811</v>
      </c>
      <c r="B3898" s="1" t="s">
        <v>3949</v>
      </c>
      <c r="C3898" s="1" t="s">
        <v>142</v>
      </c>
      <c r="D3898">
        <f>MONTH(StockData[[#This Row],[DATE]])</f>
        <v>6</v>
      </c>
      <c r="E3898">
        <v>2025</v>
      </c>
      <c r="F3898" t="s">
        <v>97</v>
      </c>
      <c r="G3898" t="str">
        <f>"Q"&amp;ROUNDUP(StockData[[#This Row],[Month Number]]/3,0)</f>
        <v>Q2</v>
      </c>
      <c r="H3898" s="1" t="s">
        <v>3596</v>
      </c>
      <c r="I3898" s="1" t="s">
        <v>3093</v>
      </c>
      <c r="J3898" t="s">
        <v>30</v>
      </c>
      <c r="K3898">
        <v>2415.6999999999998</v>
      </c>
      <c r="L3898">
        <v>2426.4</v>
      </c>
      <c r="M3898">
        <v>2382</v>
      </c>
      <c r="N3898">
        <v>2406.3000000000002</v>
      </c>
      <c r="O3898">
        <v>2391.1999999999998</v>
      </c>
      <c r="P3898">
        <v>2391.4</v>
      </c>
      <c r="Q3898">
        <v>2398.4</v>
      </c>
      <c r="R3898">
        <v>734444</v>
      </c>
      <c r="S3898">
        <v>1761493769.5</v>
      </c>
      <c r="T3898">
        <v>77818</v>
      </c>
      <c r="U3898">
        <v>389002</v>
      </c>
      <c r="V3898">
        <v>52.97</v>
      </c>
      <c r="W3898" s="3">
        <f>StockData[[#This Row],[CLOSE]]-StockData[[#This Row],[PREV. CLOSE]]</f>
        <v>-14.900000000000091</v>
      </c>
      <c r="X3898" s="2">
        <f>IFERROR((StockData[[#This Row],[CLOSE]]-StockData[[#This Row],[PREV. CLOSE]])/StockData[[#This Row],[PREV. CLOSE]],0)</f>
        <v>-6.1920791256285957E-3</v>
      </c>
      <c r="Y3898" t="str">
        <f>IF(StockData[[#This Row],[Daily Return %]]&gt;0,"Gain",IF(StockData[[#This Row],[Daily Return %]]&lt;0,"Loss","No Change"))</f>
        <v>Loss</v>
      </c>
    </row>
    <row r="3899" spans="1:25" x14ac:dyDescent="0.3">
      <c r="A3899" s="1">
        <v>45812</v>
      </c>
      <c r="B3899" s="1" t="s">
        <v>3950</v>
      </c>
      <c r="C3899" s="1" t="s">
        <v>142</v>
      </c>
      <c r="D3899">
        <f>MONTH(StockData[[#This Row],[DATE]])</f>
        <v>6</v>
      </c>
      <c r="E3899">
        <v>2025</v>
      </c>
      <c r="F3899" t="s">
        <v>97</v>
      </c>
      <c r="G3899" t="str">
        <f>"Q"&amp;ROUNDUP(StockData[[#This Row],[Month Number]]/3,0)</f>
        <v>Q2</v>
      </c>
      <c r="H3899" s="1" t="s">
        <v>3596</v>
      </c>
      <c r="I3899" s="1" t="s">
        <v>3093</v>
      </c>
      <c r="J3899" t="s">
        <v>30</v>
      </c>
      <c r="K3899">
        <v>2388.4</v>
      </c>
      <c r="L3899">
        <v>2403.8000000000002</v>
      </c>
      <c r="M3899">
        <v>2384.9</v>
      </c>
      <c r="N3899">
        <v>2391.4</v>
      </c>
      <c r="O3899">
        <v>2396</v>
      </c>
      <c r="P3899">
        <v>2397.5</v>
      </c>
      <c r="Q3899">
        <v>2397.58</v>
      </c>
      <c r="R3899">
        <v>587041</v>
      </c>
      <c r="S3899">
        <v>1407477236.7</v>
      </c>
      <c r="T3899">
        <v>48751</v>
      </c>
      <c r="U3899">
        <v>389505</v>
      </c>
      <c r="V3899">
        <v>66.349999999999994</v>
      </c>
      <c r="W3899" s="3">
        <f>StockData[[#This Row],[CLOSE]]-StockData[[#This Row],[PREV. CLOSE]]</f>
        <v>6.0999999999999091</v>
      </c>
      <c r="X3899" s="2">
        <f>IFERROR((StockData[[#This Row],[CLOSE]]-StockData[[#This Row],[PREV. CLOSE]])/StockData[[#This Row],[PREV. CLOSE]],0)</f>
        <v>2.5508070586267076E-3</v>
      </c>
      <c r="Y3899" t="str">
        <f>IF(StockData[[#This Row],[Daily Return %]]&gt;0,"Gain",IF(StockData[[#This Row],[Daily Return %]]&lt;0,"Loss","No Change"))</f>
        <v>Gain</v>
      </c>
    </row>
    <row r="3900" spans="1:25" x14ac:dyDescent="0.3">
      <c r="A3900" s="1">
        <v>45813</v>
      </c>
      <c r="B3900" s="1" t="s">
        <v>3951</v>
      </c>
      <c r="C3900" s="1" t="s">
        <v>142</v>
      </c>
      <c r="D3900">
        <f>MONTH(StockData[[#This Row],[DATE]])</f>
        <v>6</v>
      </c>
      <c r="E3900">
        <v>2025</v>
      </c>
      <c r="F3900" t="s">
        <v>97</v>
      </c>
      <c r="G3900" t="str">
        <f>"Q"&amp;ROUNDUP(StockData[[#This Row],[Month Number]]/3,0)</f>
        <v>Q2</v>
      </c>
      <c r="H3900" s="1" t="s">
        <v>3596</v>
      </c>
      <c r="I3900" s="1" t="s">
        <v>3093</v>
      </c>
      <c r="J3900" t="s">
        <v>30</v>
      </c>
      <c r="K3900">
        <v>2405</v>
      </c>
      <c r="L3900">
        <v>2409</v>
      </c>
      <c r="M3900">
        <v>2380.5</v>
      </c>
      <c r="N3900">
        <v>2397.5</v>
      </c>
      <c r="O3900">
        <v>2400</v>
      </c>
      <c r="P3900">
        <v>2401.3000000000002</v>
      </c>
      <c r="Q3900">
        <v>2396.73</v>
      </c>
      <c r="R3900">
        <v>733958</v>
      </c>
      <c r="S3900">
        <v>1759100262.4000001</v>
      </c>
      <c r="T3900">
        <v>54946</v>
      </c>
      <c r="U3900">
        <v>405144</v>
      </c>
      <c r="V3900">
        <v>55.2</v>
      </c>
      <c r="W3900" s="3">
        <f>StockData[[#This Row],[CLOSE]]-StockData[[#This Row],[PREV. CLOSE]]</f>
        <v>3.8000000000001819</v>
      </c>
      <c r="X3900" s="2">
        <f>IFERROR((StockData[[#This Row],[CLOSE]]-StockData[[#This Row],[PREV. CLOSE]])/StockData[[#This Row],[PREV. CLOSE]],0)</f>
        <v>1.5849843587070623E-3</v>
      </c>
      <c r="Y3900" t="str">
        <f>IF(StockData[[#This Row],[Daily Return %]]&gt;0,"Gain",IF(StockData[[#This Row],[Daily Return %]]&lt;0,"Loss","No Change"))</f>
        <v>Gain</v>
      </c>
    </row>
    <row r="3901" spans="1:25" x14ac:dyDescent="0.3">
      <c r="A3901" s="1">
        <v>45814</v>
      </c>
      <c r="B3901" s="1" t="s">
        <v>3952</v>
      </c>
      <c r="C3901" s="1" t="s">
        <v>142</v>
      </c>
      <c r="D3901">
        <f>MONTH(StockData[[#This Row],[DATE]])</f>
        <v>6</v>
      </c>
      <c r="E3901">
        <v>2025</v>
      </c>
      <c r="F3901" t="s">
        <v>97</v>
      </c>
      <c r="G3901" t="str">
        <f>"Q"&amp;ROUNDUP(StockData[[#This Row],[Month Number]]/3,0)</f>
        <v>Q2</v>
      </c>
      <c r="H3901" s="1" t="s">
        <v>3596</v>
      </c>
      <c r="I3901" s="1" t="s">
        <v>3093</v>
      </c>
      <c r="J3901" t="s">
        <v>30</v>
      </c>
      <c r="K3901">
        <v>2403.9</v>
      </c>
      <c r="L3901">
        <v>2422.9</v>
      </c>
      <c r="M3901">
        <v>2390</v>
      </c>
      <c r="N3901">
        <v>2401.3000000000002</v>
      </c>
      <c r="O3901">
        <v>2413.3000000000002</v>
      </c>
      <c r="P3901">
        <v>2417.1999999999998</v>
      </c>
      <c r="Q3901">
        <v>2411.13</v>
      </c>
      <c r="R3901">
        <v>502303</v>
      </c>
      <c r="S3901">
        <v>1211116402.4000001</v>
      </c>
      <c r="T3901">
        <v>29324</v>
      </c>
      <c r="U3901">
        <v>341713</v>
      </c>
      <c r="V3901">
        <v>68.03</v>
      </c>
      <c r="W3901" s="3">
        <f>StockData[[#This Row],[CLOSE]]-StockData[[#This Row],[PREV. CLOSE]]</f>
        <v>15.899999999999636</v>
      </c>
      <c r="X3901" s="2">
        <f>IFERROR((StockData[[#This Row],[CLOSE]]-StockData[[#This Row],[PREV. CLOSE]])/StockData[[#This Row],[PREV. CLOSE]],0)</f>
        <v>6.6214134010742663E-3</v>
      </c>
      <c r="Y3901" t="str">
        <f>IF(StockData[[#This Row],[Daily Return %]]&gt;0,"Gain",IF(StockData[[#This Row],[Daily Return %]]&lt;0,"Loss","No Change"))</f>
        <v>Gain</v>
      </c>
    </row>
    <row r="3902" spans="1:25" x14ac:dyDescent="0.3">
      <c r="A3902" s="1">
        <v>45817</v>
      </c>
      <c r="B3902" s="1" t="s">
        <v>3953</v>
      </c>
      <c r="C3902" s="1" t="s">
        <v>142</v>
      </c>
      <c r="D3902">
        <f>MONTH(StockData[[#This Row],[DATE]])</f>
        <v>6</v>
      </c>
      <c r="E3902">
        <v>2025</v>
      </c>
      <c r="F3902" t="s">
        <v>97</v>
      </c>
      <c r="G3902" t="str">
        <f>"Q"&amp;ROUNDUP(StockData[[#This Row],[Month Number]]/3,0)</f>
        <v>Q2</v>
      </c>
      <c r="H3902" s="1" t="s">
        <v>3596</v>
      </c>
      <c r="I3902" s="1" t="s">
        <v>3093</v>
      </c>
      <c r="J3902" t="s">
        <v>30</v>
      </c>
      <c r="K3902">
        <v>2425</v>
      </c>
      <c r="L3902">
        <v>2427.3000000000002</v>
      </c>
      <c r="M3902">
        <v>2401</v>
      </c>
      <c r="N3902">
        <v>2417.1999999999998</v>
      </c>
      <c r="O3902">
        <v>2418</v>
      </c>
      <c r="P3902">
        <v>2415.3000000000002</v>
      </c>
      <c r="Q3902">
        <v>2410.31</v>
      </c>
      <c r="R3902">
        <v>339437</v>
      </c>
      <c r="S3902">
        <v>818147789.79999995</v>
      </c>
      <c r="T3902">
        <v>26932</v>
      </c>
      <c r="U3902">
        <v>188274</v>
      </c>
      <c r="V3902">
        <v>55.47</v>
      </c>
      <c r="W3902" s="3">
        <f>StockData[[#This Row],[CLOSE]]-StockData[[#This Row],[PREV. CLOSE]]</f>
        <v>-1.8999999999996362</v>
      </c>
      <c r="X3902" s="2">
        <f>IFERROR((StockData[[#This Row],[CLOSE]]-StockData[[#This Row],[PREV. CLOSE]])/StockData[[#This Row],[PREV. CLOSE]],0)</f>
        <v>-7.8603342710559178E-4</v>
      </c>
      <c r="Y3902" t="str">
        <f>IF(StockData[[#This Row],[Daily Return %]]&gt;0,"Gain",IF(StockData[[#This Row],[Daily Return %]]&lt;0,"Loss","No Change"))</f>
        <v>Loss</v>
      </c>
    </row>
    <row r="3903" spans="1:25" x14ac:dyDescent="0.3">
      <c r="A3903" s="1">
        <v>45818</v>
      </c>
      <c r="B3903" s="1" t="s">
        <v>3954</v>
      </c>
      <c r="C3903" s="1" t="s">
        <v>142</v>
      </c>
      <c r="D3903">
        <f>MONTH(StockData[[#This Row],[DATE]])</f>
        <v>6</v>
      </c>
      <c r="E3903">
        <v>2025</v>
      </c>
      <c r="F3903" t="s">
        <v>97</v>
      </c>
      <c r="G3903" t="str">
        <f>"Q"&amp;ROUNDUP(StockData[[#This Row],[Month Number]]/3,0)</f>
        <v>Q2</v>
      </c>
      <c r="H3903" s="1" t="s">
        <v>3596</v>
      </c>
      <c r="I3903" s="1" t="s">
        <v>3093</v>
      </c>
      <c r="J3903" t="s">
        <v>30</v>
      </c>
      <c r="K3903">
        <v>2415.3000000000002</v>
      </c>
      <c r="L3903">
        <v>2438.9</v>
      </c>
      <c r="M3903">
        <v>2408.9</v>
      </c>
      <c r="N3903">
        <v>2415.3000000000002</v>
      </c>
      <c r="O3903">
        <v>2433</v>
      </c>
      <c r="P3903">
        <v>2431.4</v>
      </c>
      <c r="Q3903">
        <v>2423.92</v>
      </c>
      <c r="R3903">
        <v>675781</v>
      </c>
      <c r="S3903">
        <v>1638041678.2</v>
      </c>
      <c r="T3903">
        <v>54901</v>
      </c>
      <c r="U3903">
        <v>362931</v>
      </c>
      <c r="V3903">
        <v>53.71</v>
      </c>
      <c r="W3903" s="3">
        <f>StockData[[#This Row],[CLOSE]]-StockData[[#This Row],[PREV. CLOSE]]</f>
        <v>16.099999999999909</v>
      </c>
      <c r="X3903" s="2">
        <f>IFERROR((StockData[[#This Row],[CLOSE]]-StockData[[#This Row],[PREV. CLOSE]])/StockData[[#This Row],[PREV. CLOSE]],0)</f>
        <v>6.6658386121806433E-3</v>
      </c>
      <c r="Y3903" t="str">
        <f>IF(StockData[[#This Row],[Daily Return %]]&gt;0,"Gain",IF(StockData[[#This Row],[Daily Return %]]&lt;0,"Loss","No Change"))</f>
        <v>Gain</v>
      </c>
    </row>
    <row r="3904" spans="1:25" x14ac:dyDescent="0.3">
      <c r="A3904" s="1">
        <v>45819</v>
      </c>
      <c r="B3904" s="1" t="s">
        <v>3955</v>
      </c>
      <c r="C3904" s="1" t="s">
        <v>142</v>
      </c>
      <c r="D3904">
        <f>MONTH(StockData[[#This Row],[DATE]])</f>
        <v>6</v>
      </c>
      <c r="E3904">
        <v>2025</v>
      </c>
      <c r="F3904" t="s">
        <v>97</v>
      </c>
      <c r="G3904" t="str">
        <f>"Q"&amp;ROUNDUP(StockData[[#This Row],[Month Number]]/3,0)</f>
        <v>Q2</v>
      </c>
      <c r="H3904" s="1" t="s">
        <v>3596</v>
      </c>
      <c r="I3904" s="1" t="s">
        <v>3093</v>
      </c>
      <c r="J3904" t="s">
        <v>30</v>
      </c>
      <c r="K3904">
        <v>2442.5</v>
      </c>
      <c r="L3904">
        <v>2450</v>
      </c>
      <c r="M3904">
        <v>2408</v>
      </c>
      <c r="N3904">
        <v>2431.4</v>
      </c>
      <c r="O3904">
        <v>2410</v>
      </c>
      <c r="P3904">
        <v>2419.1999999999998</v>
      </c>
      <c r="Q3904">
        <v>2427.9699999999998</v>
      </c>
      <c r="R3904">
        <v>875687</v>
      </c>
      <c r="S3904">
        <v>2126145136.3</v>
      </c>
      <c r="T3904">
        <v>37800</v>
      </c>
      <c r="U3904">
        <v>518946</v>
      </c>
      <c r="V3904">
        <v>59.26</v>
      </c>
      <c r="W3904" s="3">
        <f>StockData[[#This Row],[CLOSE]]-StockData[[#This Row],[PREV. CLOSE]]</f>
        <v>-12.200000000000273</v>
      </c>
      <c r="X3904" s="2">
        <f>IFERROR((StockData[[#This Row],[CLOSE]]-StockData[[#This Row],[PREV. CLOSE]])/StockData[[#This Row],[PREV. CLOSE]],0)</f>
        <v>-5.0176852841985163E-3</v>
      </c>
      <c r="Y3904" t="str">
        <f>IF(StockData[[#This Row],[Daily Return %]]&gt;0,"Gain",IF(StockData[[#This Row],[Daily Return %]]&lt;0,"Loss","No Change"))</f>
        <v>Loss</v>
      </c>
    </row>
    <row r="3905" spans="1:25" x14ac:dyDescent="0.3">
      <c r="A3905" s="1">
        <v>45820</v>
      </c>
      <c r="B3905" s="1" t="s">
        <v>3956</v>
      </c>
      <c r="C3905" s="1" t="s">
        <v>142</v>
      </c>
      <c r="D3905">
        <f>MONTH(StockData[[#This Row],[DATE]])</f>
        <v>6</v>
      </c>
      <c r="E3905">
        <v>2025</v>
      </c>
      <c r="F3905" t="s">
        <v>97</v>
      </c>
      <c r="G3905" t="str">
        <f>"Q"&amp;ROUNDUP(StockData[[#This Row],[Month Number]]/3,0)</f>
        <v>Q2</v>
      </c>
      <c r="H3905" s="1" t="s">
        <v>3596</v>
      </c>
      <c r="I3905" s="1" t="s">
        <v>3093</v>
      </c>
      <c r="J3905" t="s">
        <v>30</v>
      </c>
      <c r="K3905">
        <v>2427</v>
      </c>
      <c r="L3905">
        <v>2428.1</v>
      </c>
      <c r="M3905">
        <v>2366.3000000000002</v>
      </c>
      <c r="N3905">
        <v>2419.1999999999998</v>
      </c>
      <c r="O3905">
        <v>2380.1</v>
      </c>
      <c r="P3905">
        <v>2385.6</v>
      </c>
      <c r="Q3905">
        <v>2388.64</v>
      </c>
      <c r="R3905">
        <v>1358579</v>
      </c>
      <c r="S3905">
        <v>3245158498.5</v>
      </c>
      <c r="T3905">
        <v>76328</v>
      </c>
      <c r="U3905">
        <v>683097</v>
      </c>
      <c r="V3905">
        <v>50.28</v>
      </c>
      <c r="W3905" s="3">
        <f>StockData[[#This Row],[CLOSE]]-StockData[[#This Row],[PREV. CLOSE]]</f>
        <v>-33.599999999999909</v>
      </c>
      <c r="X3905" s="2">
        <f>IFERROR((StockData[[#This Row],[CLOSE]]-StockData[[#This Row],[PREV. CLOSE]])/StockData[[#This Row],[PREV. CLOSE]],0)</f>
        <v>-1.3888888888888852E-2</v>
      </c>
      <c r="Y3905" t="str">
        <f>IF(StockData[[#This Row],[Daily Return %]]&gt;0,"Gain",IF(StockData[[#This Row],[Daily Return %]]&lt;0,"Loss","No Change"))</f>
        <v>Loss</v>
      </c>
    </row>
    <row r="3906" spans="1:25" x14ac:dyDescent="0.3">
      <c r="A3906" s="1">
        <v>45821</v>
      </c>
      <c r="B3906" s="1" t="s">
        <v>3957</v>
      </c>
      <c r="C3906" s="1" t="s">
        <v>142</v>
      </c>
      <c r="D3906">
        <f>MONTH(StockData[[#This Row],[DATE]])</f>
        <v>6</v>
      </c>
      <c r="E3906">
        <v>2025</v>
      </c>
      <c r="F3906" t="s">
        <v>97</v>
      </c>
      <c r="G3906" t="str">
        <f>"Q"&amp;ROUNDUP(StockData[[#This Row],[Month Number]]/3,0)</f>
        <v>Q2</v>
      </c>
      <c r="H3906" s="1" t="s">
        <v>3596</v>
      </c>
      <c r="I3906" s="1" t="s">
        <v>3093</v>
      </c>
      <c r="J3906" t="s">
        <v>30</v>
      </c>
      <c r="K3906">
        <v>2362</v>
      </c>
      <c r="L3906">
        <v>2380</v>
      </c>
      <c r="M3906">
        <v>2346.8000000000002</v>
      </c>
      <c r="N3906">
        <v>2385.6</v>
      </c>
      <c r="O3906">
        <v>2378.9</v>
      </c>
      <c r="P3906">
        <v>2376.8000000000002</v>
      </c>
      <c r="Q3906">
        <v>2367.73</v>
      </c>
      <c r="R3906">
        <v>414878</v>
      </c>
      <c r="S3906">
        <v>982319451.89999998</v>
      </c>
      <c r="T3906">
        <v>33367</v>
      </c>
      <c r="U3906">
        <v>265480</v>
      </c>
      <c r="V3906">
        <v>63.99</v>
      </c>
      <c r="W3906" s="3">
        <f>StockData[[#This Row],[CLOSE]]-StockData[[#This Row],[PREV. CLOSE]]</f>
        <v>-8.7999999999997272</v>
      </c>
      <c r="X3906" s="2">
        <f>IFERROR((StockData[[#This Row],[CLOSE]]-StockData[[#This Row],[PREV. CLOSE]])/StockData[[#This Row],[PREV. CLOSE]],0)</f>
        <v>-3.6887994634472367E-3</v>
      </c>
      <c r="Y3906" t="str">
        <f>IF(StockData[[#This Row],[Daily Return %]]&gt;0,"Gain",IF(StockData[[#This Row],[Daily Return %]]&lt;0,"Loss","No Change"))</f>
        <v>Loss</v>
      </c>
    </row>
    <row r="3907" spans="1:25" x14ac:dyDescent="0.3">
      <c r="A3907" s="1">
        <v>45824</v>
      </c>
      <c r="B3907" s="1" t="s">
        <v>3958</v>
      </c>
      <c r="C3907" s="1" t="s">
        <v>142</v>
      </c>
      <c r="D3907">
        <f>MONTH(StockData[[#This Row],[DATE]])</f>
        <v>6</v>
      </c>
      <c r="E3907">
        <v>2025</v>
      </c>
      <c r="F3907" t="s">
        <v>97</v>
      </c>
      <c r="G3907" t="str">
        <f>"Q"&amp;ROUNDUP(StockData[[#This Row],[Month Number]]/3,0)</f>
        <v>Q2</v>
      </c>
      <c r="H3907" s="1" t="s">
        <v>3596</v>
      </c>
      <c r="I3907" s="1" t="s">
        <v>3093</v>
      </c>
      <c r="J3907" t="s">
        <v>30</v>
      </c>
      <c r="K3907">
        <v>2370.1</v>
      </c>
      <c r="L3907">
        <v>2395</v>
      </c>
      <c r="M3907">
        <v>2365.1</v>
      </c>
      <c r="N3907">
        <v>2376.8000000000002</v>
      </c>
      <c r="O3907">
        <v>2387</v>
      </c>
      <c r="P3907">
        <v>2389.8000000000002</v>
      </c>
      <c r="Q3907">
        <v>2386.63</v>
      </c>
      <c r="R3907">
        <v>266154</v>
      </c>
      <c r="S3907">
        <v>635211309.5</v>
      </c>
      <c r="T3907">
        <v>33503</v>
      </c>
      <c r="U3907">
        <v>137609</v>
      </c>
      <c r="V3907">
        <v>51.7</v>
      </c>
      <c r="W3907" s="3">
        <f>StockData[[#This Row],[CLOSE]]-StockData[[#This Row],[PREV. CLOSE]]</f>
        <v>13</v>
      </c>
      <c r="X3907" s="2">
        <f>IFERROR((StockData[[#This Row],[CLOSE]]-StockData[[#This Row],[PREV. CLOSE]])/StockData[[#This Row],[PREV. CLOSE]],0)</f>
        <v>5.4695388757993934E-3</v>
      </c>
      <c r="Y3907" t="str">
        <f>IF(StockData[[#This Row],[Daily Return %]]&gt;0,"Gain",IF(StockData[[#This Row],[Daily Return %]]&lt;0,"Loss","No Change"))</f>
        <v>Gain</v>
      </c>
    </row>
    <row r="3908" spans="1:25" x14ac:dyDescent="0.3">
      <c r="A3908" s="1">
        <v>45825</v>
      </c>
      <c r="B3908" s="1" t="s">
        <v>3959</v>
      </c>
      <c r="C3908" s="1" t="s">
        <v>142</v>
      </c>
      <c r="D3908">
        <f>MONTH(StockData[[#This Row],[DATE]])</f>
        <v>6</v>
      </c>
      <c r="E3908">
        <v>2025</v>
      </c>
      <c r="F3908" t="s">
        <v>97</v>
      </c>
      <c r="G3908" t="str">
        <f>"Q"&amp;ROUNDUP(StockData[[#This Row],[Month Number]]/3,0)</f>
        <v>Q2</v>
      </c>
      <c r="H3908" s="1" t="s">
        <v>3596</v>
      </c>
      <c r="I3908" s="1" t="s">
        <v>3093</v>
      </c>
      <c r="J3908" t="s">
        <v>30</v>
      </c>
      <c r="K3908">
        <v>2380.1</v>
      </c>
      <c r="L3908">
        <v>2386.9</v>
      </c>
      <c r="M3908">
        <v>2353</v>
      </c>
      <c r="N3908">
        <v>2389.8000000000002</v>
      </c>
      <c r="O3908">
        <v>2356.5</v>
      </c>
      <c r="P3908">
        <v>2362</v>
      </c>
      <c r="Q3908">
        <v>2362.91</v>
      </c>
      <c r="R3908">
        <v>765534</v>
      </c>
      <c r="S3908">
        <v>1808885971.0999999</v>
      </c>
      <c r="T3908">
        <v>43995</v>
      </c>
      <c r="U3908">
        <v>517978</v>
      </c>
      <c r="V3908">
        <v>67.66</v>
      </c>
      <c r="W3908" s="3">
        <f>StockData[[#This Row],[CLOSE]]-StockData[[#This Row],[PREV. CLOSE]]</f>
        <v>-27.800000000000182</v>
      </c>
      <c r="X3908" s="2">
        <f>IFERROR((StockData[[#This Row],[CLOSE]]-StockData[[#This Row],[PREV. CLOSE]])/StockData[[#This Row],[PREV. CLOSE]],0)</f>
        <v>-1.1632772616955469E-2</v>
      </c>
      <c r="Y3908" t="str">
        <f>IF(StockData[[#This Row],[Daily Return %]]&gt;0,"Gain",IF(StockData[[#This Row],[Daily Return %]]&lt;0,"Loss","No Change"))</f>
        <v>Loss</v>
      </c>
    </row>
    <row r="3909" spans="1:25" x14ac:dyDescent="0.3">
      <c r="A3909" s="1">
        <v>45826</v>
      </c>
      <c r="B3909" s="1" t="s">
        <v>3960</v>
      </c>
      <c r="C3909" s="1" t="s">
        <v>142</v>
      </c>
      <c r="D3909">
        <f>MONTH(StockData[[#This Row],[DATE]])</f>
        <v>6</v>
      </c>
      <c r="E3909">
        <v>2025</v>
      </c>
      <c r="F3909" t="s">
        <v>97</v>
      </c>
      <c r="G3909" t="str">
        <f>"Q"&amp;ROUNDUP(StockData[[#This Row],[Month Number]]/3,0)</f>
        <v>Q2</v>
      </c>
      <c r="H3909" s="1" t="s">
        <v>3596</v>
      </c>
      <c r="I3909" s="1" t="s">
        <v>3093</v>
      </c>
      <c r="J3909" t="s">
        <v>30</v>
      </c>
      <c r="K3909">
        <v>2363.9</v>
      </c>
      <c r="L3909">
        <v>2364.1</v>
      </c>
      <c r="M3909">
        <v>2325.4</v>
      </c>
      <c r="N3909">
        <v>2362</v>
      </c>
      <c r="O3909">
        <v>2330.1999999999998</v>
      </c>
      <c r="P3909">
        <v>2340.8000000000002</v>
      </c>
      <c r="Q3909">
        <v>2340.06</v>
      </c>
      <c r="R3909">
        <v>654277</v>
      </c>
      <c r="S3909">
        <v>1531044733.9000001</v>
      </c>
      <c r="T3909">
        <v>40247</v>
      </c>
      <c r="U3909">
        <v>305847</v>
      </c>
      <c r="V3909">
        <v>46.75</v>
      </c>
      <c r="W3909" s="3">
        <f>StockData[[#This Row],[CLOSE]]-StockData[[#This Row],[PREV. CLOSE]]</f>
        <v>-21.199999999999818</v>
      </c>
      <c r="X3909" s="2">
        <f>IFERROR((StockData[[#This Row],[CLOSE]]-StockData[[#This Row],[PREV. CLOSE]])/StockData[[#This Row],[PREV. CLOSE]],0)</f>
        <v>-8.9754445385265957E-3</v>
      </c>
      <c r="Y3909" t="str">
        <f>IF(StockData[[#This Row],[Daily Return %]]&gt;0,"Gain",IF(StockData[[#This Row],[Daily Return %]]&lt;0,"Loss","No Change"))</f>
        <v>Loss</v>
      </c>
    </row>
    <row r="3910" spans="1:25" x14ac:dyDescent="0.3">
      <c r="A3910" s="1">
        <v>45827</v>
      </c>
      <c r="B3910" s="1" t="s">
        <v>3961</v>
      </c>
      <c r="C3910" s="1" t="s">
        <v>142</v>
      </c>
      <c r="D3910">
        <f>MONTH(StockData[[#This Row],[DATE]])</f>
        <v>6</v>
      </c>
      <c r="E3910">
        <v>2025</v>
      </c>
      <c r="F3910" t="s">
        <v>97</v>
      </c>
      <c r="G3910" t="str">
        <f>"Q"&amp;ROUNDUP(StockData[[#This Row],[Month Number]]/3,0)</f>
        <v>Q2</v>
      </c>
      <c r="H3910" s="1" t="s">
        <v>3596</v>
      </c>
      <c r="I3910" s="1" t="s">
        <v>3093</v>
      </c>
      <c r="J3910" t="s">
        <v>30</v>
      </c>
      <c r="K3910">
        <v>2340.8000000000002</v>
      </c>
      <c r="L3910">
        <v>2340.8000000000002</v>
      </c>
      <c r="M3910">
        <v>2310</v>
      </c>
      <c r="N3910">
        <v>2340.8000000000002</v>
      </c>
      <c r="O3910">
        <v>2313.3000000000002</v>
      </c>
      <c r="P3910">
        <v>2318.9</v>
      </c>
      <c r="Q3910">
        <v>2324.94</v>
      </c>
      <c r="R3910">
        <v>737387</v>
      </c>
      <c r="S3910">
        <v>1714379447.5999999</v>
      </c>
      <c r="T3910">
        <v>44526</v>
      </c>
      <c r="U3910">
        <v>369538</v>
      </c>
      <c r="V3910">
        <v>50.11</v>
      </c>
      <c r="W3910" s="3">
        <f>StockData[[#This Row],[CLOSE]]-StockData[[#This Row],[PREV. CLOSE]]</f>
        <v>-21.900000000000091</v>
      </c>
      <c r="X3910" s="2">
        <f>IFERROR((StockData[[#This Row],[CLOSE]]-StockData[[#This Row],[PREV. CLOSE]])/StockData[[#This Row],[PREV. CLOSE]],0)</f>
        <v>-9.3557758031442631E-3</v>
      </c>
      <c r="Y3910" t="str">
        <f>IF(StockData[[#This Row],[Daily Return %]]&gt;0,"Gain",IF(StockData[[#This Row],[Daily Return %]]&lt;0,"Loss","No Change"))</f>
        <v>Loss</v>
      </c>
    </row>
    <row r="3911" spans="1:25" x14ac:dyDescent="0.3">
      <c r="A3911" s="1">
        <v>45828</v>
      </c>
      <c r="B3911" s="1" t="s">
        <v>3962</v>
      </c>
      <c r="C3911" s="1" t="s">
        <v>142</v>
      </c>
      <c r="D3911">
        <f>MONTH(StockData[[#This Row],[DATE]])</f>
        <v>6</v>
      </c>
      <c r="E3911">
        <v>2025</v>
      </c>
      <c r="F3911" t="s">
        <v>97</v>
      </c>
      <c r="G3911" t="str">
        <f>"Q"&amp;ROUNDUP(StockData[[#This Row],[Month Number]]/3,0)</f>
        <v>Q2</v>
      </c>
      <c r="H3911" s="1" t="s">
        <v>3596</v>
      </c>
      <c r="I3911" s="1" t="s">
        <v>3093</v>
      </c>
      <c r="J3911" t="s">
        <v>30</v>
      </c>
      <c r="K3911">
        <v>2338.1</v>
      </c>
      <c r="L3911">
        <v>2398</v>
      </c>
      <c r="M3911">
        <v>2318.9</v>
      </c>
      <c r="N3911">
        <v>2318.9</v>
      </c>
      <c r="O3911">
        <v>2383.1</v>
      </c>
      <c r="P3911">
        <v>2360.4</v>
      </c>
      <c r="Q3911">
        <v>2359.1999999999998</v>
      </c>
      <c r="R3911">
        <v>11470597</v>
      </c>
      <c r="S3911">
        <v>27061453115.599998</v>
      </c>
      <c r="T3911">
        <v>147122</v>
      </c>
      <c r="U3911">
        <v>9180128</v>
      </c>
      <c r="V3911">
        <v>80.03</v>
      </c>
      <c r="W3911" s="3">
        <f>StockData[[#This Row],[CLOSE]]-StockData[[#This Row],[PREV. CLOSE]]</f>
        <v>41.5</v>
      </c>
      <c r="X3911" s="2">
        <f>IFERROR((StockData[[#This Row],[CLOSE]]-StockData[[#This Row],[PREV. CLOSE]])/StockData[[#This Row],[PREV. CLOSE]],0)</f>
        <v>1.7896416404329638E-2</v>
      </c>
      <c r="Y3911" t="str">
        <f>IF(StockData[[#This Row],[Daily Return %]]&gt;0,"Gain",IF(StockData[[#This Row],[Daily Return %]]&lt;0,"Loss","No Change"))</f>
        <v>Gain</v>
      </c>
    </row>
    <row r="3912" spans="1:25" x14ac:dyDescent="0.3">
      <c r="A3912" s="1">
        <v>45831</v>
      </c>
      <c r="B3912" s="1" t="s">
        <v>3963</v>
      </c>
      <c r="C3912" s="1" t="s">
        <v>142</v>
      </c>
      <c r="D3912">
        <f>MONTH(StockData[[#This Row],[DATE]])</f>
        <v>6</v>
      </c>
      <c r="E3912">
        <v>2025</v>
      </c>
      <c r="F3912" t="s">
        <v>97</v>
      </c>
      <c r="G3912" t="str">
        <f>"Q"&amp;ROUNDUP(StockData[[#This Row],[Month Number]]/3,0)</f>
        <v>Q2</v>
      </c>
      <c r="H3912" s="1" t="s">
        <v>3596</v>
      </c>
      <c r="I3912" s="1" t="s">
        <v>3093</v>
      </c>
      <c r="J3912" t="s">
        <v>30</v>
      </c>
      <c r="K3912">
        <v>2373</v>
      </c>
      <c r="L3912">
        <v>2398.9</v>
      </c>
      <c r="M3912">
        <v>2350.9</v>
      </c>
      <c r="N3912">
        <v>2360.4</v>
      </c>
      <c r="O3912">
        <v>2358</v>
      </c>
      <c r="P3912">
        <v>2359.1</v>
      </c>
      <c r="Q3912">
        <v>2370.59</v>
      </c>
      <c r="R3912">
        <v>648872</v>
      </c>
      <c r="S3912">
        <v>1538208831.2</v>
      </c>
      <c r="T3912">
        <v>43058</v>
      </c>
      <c r="U3912">
        <v>199999</v>
      </c>
      <c r="V3912">
        <v>30.82</v>
      </c>
      <c r="W3912" s="3">
        <f>StockData[[#This Row],[CLOSE]]-StockData[[#This Row],[PREV. CLOSE]]</f>
        <v>-1.3000000000001819</v>
      </c>
      <c r="X3912" s="2">
        <f>IFERROR((StockData[[#This Row],[CLOSE]]-StockData[[#This Row],[PREV. CLOSE]])/StockData[[#This Row],[PREV. CLOSE]],0)</f>
        <v>-5.5075410947304768E-4</v>
      </c>
      <c r="Y3912" t="str">
        <f>IF(StockData[[#This Row],[Daily Return %]]&gt;0,"Gain",IF(StockData[[#This Row],[Daily Return %]]&lt;0,"Loss","No Change"))</f>
        <v>Loss</v>
      </c>
    </row>
    <row r="3913" spans="1:25" x14ac:dyDescent="0.3">
      <c r="A3913" s="1">
        <v>45832</v>
      </c>
      <c r="B3913" s="1" t="s">
        <v>3964</v>
      </c>
      <c r="C3913" s="1" t="s">
        <v>142</v>
      </c>
      <c r="D3913">
        <f>MONTH(StockData[[#This Row],[DATE]])</f>
        <v>6</v>
      </c>
      <c r="E3913">
        <v>2025</v>
      </c>
      <c r="F3913" t="s">
        <v>97</v>
      </c>
      <c r="G3913" t="str">
        <f>"Q"&amp;ROUNDUP(StockData[[#This Row],[Month Number]]/3,0)</f>
        <v>Q2</v>
      </c>
      <c r="H3913" s="1" t="s">
        <v>3596</v>
      </c>
      <c r="I3913" s="1" t="s">
        <v>3093</v>
      </c>
      <c r="J3913" t="s">
        <v>30</v>
      </c>
      <c r="K3913">
        <v>2375</v>
      </c>
      <c r="L3913">
        <v>2383.6</v>
      </c>
      <c r="M3913">
        <v>2357.6999999999998</v>
      </c>
      <c r="N3913">
        <v>2359.1</v>
      </c>
      <c r="O3913">
        <v>2374.3000000000002</v>
      </c>
      <c r="P3913">
        <v>2365.8000000000002</v>
      </c>
      <c r="Q3913">
        <v>2367.91</v>
      </c>
      <c r="R3913">
        <v>550430</v>
      </c>
      <c r="S3913">
        <v>1303368724.2</v>
      </c>
      <c r="T3913">
        <v>39651</v>
      </c>
      <c r="U3913">
        <v>302016</v>
      </c>
      <c r="V3913">
        <v>54.87</v>
      </c>
      <c r="W3913" s="3">
        <f>StockData[[#This Row],[CLOSE]]-StockData[[#This Row],[PREV. CLOSE]]</f>
        <v>6.7000000000002728</v>
      </c>
      <c r="X3913" s="2">
        <f>IFERROR((StockData[[#This Row],[CLOSE]]-StockData[[#This Row],[PREV. CLOSE]])/StockData[[#This Row],[PREV. CLOSE]],0)</f>
        <v>2.8400661269129216E-3</v>
      </c>
      <c r="Y3913" t="str">
        <f>IF(StockData[[#This Row],[Daily Return %]]&gt;0,"Gain",IF(StockData[[#This Row],[Daily Return %]]&lt;0,"Loss","No Change"))</f>
        <v>Gain</v>
      </c>
    </row>
    <row r="3914" spans="1:25" x14ac:dyDescent="0.3">
      <c r="A3914" s="1">
        <v>45833</v>
      </c>
      <c r="B3914" s="1" t="s">
        <v>3965</v>
      </c>
      <c r="C3914" s="1" t="s">
        <v>142</v>
      </c>
      <c r="D3914">
        <f>MONTH(StockData[[#This Row],[DATE]])</f>
        <v>6</v>
      </c>
      <c r="E3914">
        <v>2025</v>
      </c>
      <c r="F3914" t="s">
        <v>97</v>
      </c>
      <c r="G3914" t="str">
        <f>"Q"&amp;ROUNDUP(StockData[[#This Row],[Month Number]]/3,0)</f>
        <v>Q2</v>
      </c>
      <c r="H3914" s="1" t="s">
        <v>3596</v>
      </c>
      <c r="I3914" s="1" t="s">
        <v>3093</v>
      </c>
      <c r="J3914" t="s">
        <v>30</v>
      </c>
      <c r="K3914">
        <v>2372</v>
      </c>
      <c r="L3914">
        <v>2428.9</v>
      </c>
      <c r="M3914">
        <v>2372</v>
      </c>
      <c r="N3914">
        <v>2365.8000000000002</v>
      </c>
      <c r="O3914">
        <v>2405</v>
      </c>
      <c r="P3914">
        <v>2404.4</v>
      </c>
      <c r="Q3914">
        <v>2408.0700000000002</v>
      </c>
      <c r="R3914">
        <v>1150144</v>
      </c>
      <c r="S3914">
        <v>2769631121</v>
      </c>
      <c r="T3914">
        <v>49687</v>
      </c>
      <c r="U3914">
        <v>596235</v>
      </c>
      <c r="V3914">
        <v>51.84</v>
      </c>
      <c r="W3914" s="3">
        <f>StockData[[#This Row],[CLOSE]]-StockData[[#This Row],[PREV. CLOSE]]</f>
        <v>38.599999999999909</v>
      </c>
      <c r="X3914" s="2">
        <f>IFERROR((StockData[[#This Row],[CLOSE]]-StockData[[#This Row],[PREV. CLOSE]])/StockData[[#This Row],[PREV. CLOSE]],0)</f>
        <v>1.6315833967368291E-2</v>
      </c>
      <c r="Y3914" t="str">
        <f>IF(StockData[[#This Row],[Daily Return %]]&gt;0,"Gain",IF(StockData[[#This Row],[Daily Return %]]&lt;0,"Loss","No Change"))</f>
        <v>Gain</v>
      </c>
    </row>
    <row r="3915" spans="1:25" x14ac:dyDescent="0.3">
      <c r="A3915" s="1">
        <v>45834</v>
      </c>
      <c r="B3915" s="1" t="s">
        <v>3966</v>
      </c>
      <c r="C3915" s="1" t="s">
        <v>142</v>
      </c>
      <c r="D3915">
        <f>MONTH(StockData[[#This Row],[DATE]])</f>
        <v>6</v>
      </c>
      <c r="E3915">
        <v>2025</v>
      </c>
      <c r="F3915" t="s">
        <v>97</v>
      </c>
      <c r="G3915" t="str">
        <f>"Q"&amp;ROUNDUP(StockData[[#This Row],[Month Number]]/3,0)</f>
        <v>Q2</v>
      </c>
      <c r="H3915" s="1" t="s">
        <v>3596</v>
      </c>
      <c r="I3915" s="1" t="s">
        <v>3093</v>
      </c>
      <c r="J3915" t="s">
        <v>30</v>
      </c>
      <c r="K3915">
        <v>2420</v>
      </c>
      <c r="L3915">
        <v>2443.6</v>
      </c>
      <c r="M3915">
        <v>2403.1999999999998</v>
      </c>
      <c r="N3915">
        <v>2404.4</v>
      </c>
      <c r="O3915">
        <v>2432</v>
      </c>
      <c r="P3915">
        <v>2431.4</v>
      </c>
      <c r="Q3915">
        <v>2424.4299999999998</v>
      </c>
      <c r="R3915">
        <v>1557549</v>
      </c>
      <c r="S3915">
        <v>3776165588.5</v>
      </c>
      <c r="T3915">
        <v>75690</v>
      </c>
      <c r="U3915">
        <v>619644</v>
      </c>
      <c r="V3915">
        <v>39.78</v>
      </c>
      <c r="W3915" s="3">
        <f>StockData[[#This Row],[CLOSE]]-StockData[[#This Row],[PREV. CLOSE]]</f>
        <v>27</v>
      </c>
      <c r="X3915" s="2">
        <f>IFERROR((StockData[[#This Row],[CLOSE]]-StockData[[#This Row],[PREV. CLOSE]])/StockData[[#This Row],[PREV. CLOSE]],0)</f>
        <v>1.1229412743303942E-2</v>
      </c>
      <c r="Y3915" t="str">
        <f>IF(StockData[[#This Row],[Daily Return %]]&gt;0,"Gain",IF(StockData[[#This Row],[Daily Return %]]&lt;0,"Loss","No Change"))</f>
        <v>Gain</v>
      </c>
    </row>
    <row r="3916" spans="1:25" x14ac:dyDescent="0.3">
      <c r="A3916" s="1">
        <v>45835</v>
      </c>
      <c r="B3916" s="1" t="s">
        <v>3967</v>
      </c>
      <c r="C3916" s="1" t="s">
        <v>142</v>
      </c>
      <c r="D3916">
        <f>MONTH(StockData[[#This Row],[DATE]])</f>
        <v>6</v>
      </c>
      <c r="E3916">
        <v>2025</v>
      </c>
      <c r="F3916" t="s">
        <v>97</v>
      </c>
      <c r="G3916" t="str">
        <f>"Q"&amp;ROUNDUP(StockData[[#This Row],[Month Number]]/3,0)</f>
        <v>Q2</v>
      </c>
      <c r="H3916" s="1" t="s">
        <v>3596</v>
      </c>
      <c r="I3916" s="1" t="s">
        <v>3093</v>
      </c>
      <c r="J3916" t="s">
        <v>30</v>
      </c>
      <c r="K3916">
        <v>2449</v>
      </c>
      <c r="L3916">
        <v>2463.6999999999998</v>
      </c>
      <c r="M3916">
        <v>2426.1</v>
      </c>
      <c r="N3916">
        <v>2431.4</v>
      </c>
      <c r="O3916">
        <v>2458.5</v>
      </c>
      <c r="P3916">
        <v>2458.6999999999998</v>
      </c>
      <c r="Q3916">
        <v>2450.08</v>
      </c>
      <c r="R3916">
        <v>1187836</v>
      </c>
      <c r="S3916">
        <v>2910292733</v>
      </c>
      <c r="T3916">
        <v>58579</v>
      </c>
      <c r="U3916">
        <v>752365</v>
      </c>
      <c r="V3916">
        <v>63.34</v>
      </c>
      <c r="W3916" s="3">
        <f>StockData[[#This Row],[CLOSE]]-StockData[[#This Row],[PREV. CLOSE]]</f>
        <v>27.299999999999727</v>
      </c>
      <c r="X3916" s="2">
        <f>IFERROR((StockData[[#This Row],[CLOSE]]-StockData[[#This Row],[PREV. CLOSE]])/StockData[[#This Row],[PREV. CLOSE]],0)</f>
        <v>1.1228099037591399E-2</v>
      </c>
      <c r="Y3916" t="str">
        <f>IF(StockData[[#This Row],[Daily Return %]]&gt;0,"Gain",IF(StockData[[#This Row],[Daily Return %]]&lt;0,"Loss","No Change"))</f>
        <v>Gain</v>
      </c>
    </row>
    <row r="3917" spans="1:25" x14ac:dyDescent="0.3">
      <c r="A3917" s="1">
        <v>45838</v>
      </c>
      <c r="B3917" s="1" t="s">
        <v>3968</v>
      </c>
      <c r="C3917" s="1" t="s">
        <v>142</v>
      </c>
      <c r="D3917">
        <f>MONTH(StockData[[#This Row],[DATE]])</f>
        <v>6</v>
      </c>
      <c r="E3917">
        <v>2025</v>
      </c>
      <c r="F3917" t="s">
        <v>97</v>
      </c>
      <c r="G3917" t="str">
        <f>"Q"&amp;ROUNDUP(StockData[[#This Row],[Month Number]]/3,0)</f>
        <v>Q2</v>
      </c>
      <c r="H3917" s="1" t="s">
        <v>3596</v>
      </c>
      <c r="I3917" s="1" t="s">
        <v>3093</v>
      </c>
      <c r="J3917" t="s">
        <v>30</v>
      </c>
      <c r="K3917">
        <v>2468</v>
      </c>
      <c r="L3917">
        <v>2475.6</v>
      </c>
      <c r="M3917">
        <v>2443</v>
      </c>
      <c r="N3917">
        <v>2458.6999999999998</v>
      </c>
      <c r="O3917">
        <v>2462</v>
      </c>
      <c r="P3917">
        <v>2465.3000000000002</v>
      </c>
      <c r="Q3917">
        <v>2460.2600000000002</v>
      </c>
      <c r="R3917">
        <v>829005</v>
      </c>
      <c r="S3917">
        <v>2039571899.4000001</v>
      </c>
      <c r="T3917">
        <v>61987</v>
      </c>
      <c r="U3917">
        <v>473946</v>
      </c>
      <c r="V3917">
        <v>57.17</v>
      </c>
      <c r="W3917" s="3">
        <f>StockData[[#This Row],[CLOSE]]-StockData[[#This Row],[PREV. CLOSE]]</f>
        <v>6.6000000000003638</v>
      </c>
      <c r="X3917" s="2">
        <f>IFERROR((StockData[[#This Row],[CLOSE]]-StockData[[#This Row],[PREV. CLOSE]])/StockData[[#This Row],[PREV. CLOSE]],0)</f>
        <v>2.6843453857731178E-3</v>
      </c>
      <c r="Y3917" t="str">
        <f>IF(StockData[[#This Row],[Daily Return %]]&gt;0,"Gain",IF(StockData[[#This Row],[Daily Return %]]&lt;0,"Loss","No Change"))</f>
        <v>Gain</v>
      </c>
    </row>
    <row r="3918" spans="1:25" x14ac:dyDescent="0.3">
      <c r="A3918" s="1">
        <v>45839</v>
      </c>
      <c r="B3918" s="1" t="s">
        <v>3969</v>
      </c>
      <c r="C3918" s="1" t="s">
        <v>162</v>
      </c>
      <c r="D3918">
        <f>MONTH(StockData[[#This Row],[DATE]])</f>
        <v>7</v>
      </c>
      <c r="E3918">
        <v>2025</v>
      </c>
      <c r="F3918" t="s">
        <v>163</v>
      </c>
      <c r="G3918" t="str">
        <f>"Q"&amp;ROUNDUP(StockData[[#This Row],[Month Number]]/3,0)</f>
        <v>Q3</v>
      </c>
      <c r="H3918" s="1" t="s">
        <v>3596</v>
      </c>
      <c r="I3918" s="1" t="s">
        <v>3093</v>
      </c>
      <c r="J3918" t="s">
        <v>30</v>
      </c>
      <c r="K3918">
        <v>2470</v>
      </c>
      <c r="L3918">
        <v>2471.4</v>
      </c>
      <c r="M3918">
        <v>2405.1999999999998</v>
      </c>
      <c r="N3918">
        <v>2465.3000000000002</v>
      </c>
      <c r="O3918">
        <v>2410.5</v>
      </c>
      <c r="P3918">
        <v>2410.1</v>
      </c>
      <c r="Q3918">
        <v>2422.65</v>
      </c>
      <c r="R3918">
        <v>538610</v>
      </c>
      <c r="S3918">
        <v>1304865816.9000001</v>
      </c>
      <c r="T3918">
        <v>53506</v>
      </c>
      <c r="U3918">
        <v>297981</v>
      </c>
      <c r="V3918">
        <v>55.32</v>
      </c>
      <c r="W3918" s="3">
        <f>StockData[[#This Row],[CLOSE]]-StockData[[#This Row],[PREV. CLOSE]]</f>
        <v>-55.200000000000273</v>
      </c>
      <c r="X3918" s="2">
        <f>IFERROR((StockData[[#This Row],[CLOSE]]-StockData[[#This Row],[PREV. CLOSE]])/StockData[[#This Row],[PREV. CLOSE]],0)</f>
        <v>-2.2390784083073163E-2</v>
      </c>
      <c r="Y3918" t="str">
        <f>IF(StockData[[#This Row],[Daily Return %]]&gt;0,"Gain",IF(StockData[[#This Row],[Daily Return %]]&lt;0,"Loss","No Change"))</f>
        <v>Loss</v>
      </c>
    </row>
    <row r="3919" spans="1:25" x14ac:dyDescent="0.3">
      <c r="A3919" s="1">
        <v>45840</v>
      </c>
      <c r="B3919" s="1" t="s">
        <v>3970</v>
      </c>
      <c r="C3919" s="1" t="s">
        <v>162</v>
      </c>
      <c r="D3919">
        <f>MONTH(StockData[[#This Row],[DATE]])</f>
        <v>7</v>
      </c>
      <c r="E3919">
        <v>2025</v>
      </c>
      <c r="F3919" t="s">
        <v>163</v>
      </c>
      <c r="G3919" t="str">
        <f>"Q"&amp;ROUNDUP(StockData[[#This Row],[Month Number]]/3,0)</f>
        <v>Q3</v>
      </c>
      <c r="H3919" s="1" t="s">
        <v>3596</v>
      </c>
      <c r="I3919" s="1" t="s">
        <v>3093</v>
      </c>
      <c r="J3919" t="s">
        <v>30</v>
      </c>
      <c r="K3919">
        <v>2410.5</v>
      </c>
      <c r="L3919">
        <v>2413.9</v>
      </c>
      <c r="M3919">
        <v>2380</v>
      </c>
      <c r="N3919">
        <v>2410.1</v>
      </c>
      <c r="O3919">
        <v>2388</v>
      </c>
      <c r="P3919">
        <v>2388</v>
      </c>
      <c r="Q3919">
        <v>2389.19</v>
      </c>
      <c r="R3919">
        <v>737526</v>
      </c>
      <c r="S3919">
        <v>1762086276.0999999</v>
      </c>
      <c r="T3919">
        <v>41404</v>
      </c>
      <c r="U3919">
        <v>441516</v>
      </c>
      <c r="V3919">
        <v>59.86</v>
      </c>
      <c r="W3919" s="3">
        <f>StockData[[#This Row],[CLOSE]]-StockData[[#This Row],[PREV. CLOSE]]</f>
        <v>-22.099999999999909</v>
      </c>
      <c r="X3919" s="2">
        <f>IFERROR((StockData[[#This Row],[CLOSE]]-StockData[[#This Row],[PREV. CLOSE]])/StockData[[#This Row],[PREV. CLOSE]],0)</f>
        <v>-9.1697439940251063E-3</v>
      </c>
      <c r="Y3919" t="str">
        <f>IF(StockData[[#This Row],[Daily Return %]]&gt;0,"Gain",IF(StockData[[#This Row],[Daily Return %]]&lt;0,"Loss","No Change"))</f>
        <v>Loss</v>
      </c>
    </row>
    <row r="3920" spans="1:25" x14ac:dyDescent="0.3">
      <c r="A3920" s="1">
        <v>45841</v>
      </c>
      <c r="B3920" s="1" t="s">
        <v>3971</v>
      </c>
      <c r="C3920" s="1" t="s">
        <v>162</v>
      </c>
      <c r="D3920">
        <f>MONTH(StockData[[#This Row],[DATE]])</f>
        <v>7</v>
      </c>
      <c r="E3920">
        <v>2025</v>
      </c>
      <c r="F3920" t="s">
        <v>163</v>
      </c>
      <c r="G3920" t="str">
        <f>"Q"&amp;ROUNDUP(StockData[[#This Row],[Month Number]]/3,0)</f>
        <v>Q3</v>
      </c>
      <c r="H3920" s="1" t="s">
        <v>3596</v>
      </c>
      <c r="I3920" s="1" t="s">
        <v>3093</v>
      </c>
      <c r="J3920" t="s">
        <v>30</v>
      </c>
      <c r="K3920">
        <v>2399.9</v>
      </c>
      <c r="L3920">
        <v>2409.1</v>
      </c>
      <c r="M3920">
        <v>2385</v>
      </c>
      <c r="N3920">
        <v>2388</v>
      </c>
      <c r="O3920">
        <v>2388</v>
      </c>
      <c r="P3920">
        <v>2388.4</v>
      </c>
      <c r="Q3920">
        <v>2395.86</v>
      </c>
      <c r="R3920">
        <v>631819</v>
      </c>
      <c r="S3920">
        <v>1513749917.3</v>
      </c>
      <c r="T3920">
        <v>43646</v>
      </c>
      <c r="U3920">
        <v>398093</v>
      </c>
      <c r="V3920">
        <v>63.01</v>
      </c>
      <c r="W3920" s="3">
        <f>StockData[[#This Row],[CLOSE]]-StockData[[#This Row],[PREV. CLOSE]]</f>
        <v>0.40000000000009095</v>
      </c>
      <c r="X3920" s="2">
        <f>IFERROR((StockData[[#This Row],[CLOSE]]-StockData[[#This Row],[PREV. CLOSE]])/StockData[[#This Row],[PREV. CLOSE]],0)</f>
        <v>1.6750418760472821E-4</v>
      </c>
      <c r="Y3920" t="str">
        <f>IF(StockData[[#This Row],[Daily Return %]]&gt;0,"Gain",IF(StockData[[#This Row],[Daily Return %]]&lt;0,"Loss","No Change"))</f>
        <v>Gain</v>
      </c>
    </row>
    <row r="3921" spans="1:25" x14ac:dyDescent="0.3">
      <c r="A3921" s="1">
        <v>45842</v>
      </c>
      <c r="B3921" s="1" t="s">
        <v>3972</v>
      </c>
      <c r="C3921" s="1" t="s">
        <v>162</v>
      </c>
      <c r="D3921">
        <f>MONTH(StockData[[#This Row],[DATE]])</f>
        <v>7</v>
      </c>
      <c r="E3921">
        <v>2025</v>
      </c>
      <c r="F3921" t="s">
        <v>163</v>
      </c>
      <c r="G3921" t="str">
        <f>"Q"&amp;ROUNDUP(StockData[[#This Row],[Month Number]]/3,0)</f>
        <v>Q3</v>
      </c>
      <c r="H3921" s="1" t="s">
        <v>3596</v>
      </c>
      <c r="I3921" s="1" t="s">
        <v>3093</v>
      </c>
      <c r="J3921" t="s">
        <v>30</v>
      </c>
      <c r="K3921">
        <v>2384.9</v>
      </c>
      <c r="L3921">
        <v>2397</v>
      </c>
      <c r="M3921">
        <v>2367.1</v>
      </c>
      <c r="N3921">
        <v>2388.4</v>
      </c>
      <c r="O3921">
        <v>2392</v>
      </c>
      <c r="P3921">
        <v>2392.8000000000002</v>
      </c>
      <c r="Q3921">
        <v>2380.29</v>
      </c>
      <c r="R3921">
        <v>395057</v>
      </c>
      <c r="S3921">
        <v>940350254.79999995</v>
      </c>
      <c r="T3921">
        <v>31958</v>
      </c>
      <c r="U3921">
        <v>215485</v>
      </c>
      <c r="V3921">
        <v>54.55</v>
      </c>
      <c r="W3921" s="3">
        <f>StockData[[#This Row],[CLOSE]]-StockData[[#This Row],[PREV. CLOSE]]</f>
        <v>4.4000000000000909</v>
      </c>
      <c r="X3921" s="2">
        <f>IFERROR((StockData[[#This Row],[CLOSE]]-StockData[[#This Row],[PREV. CLOSE]])/StockData[[#This Row],[PREV. CLOSE]],0)</f>
        <v>1.8422374811589729E-3</v>
      </c>
      <c r="Y3921" t="str">
        <f>IF(StockData[[#This Row],[Daily Return %]]&gt;0,"Gain",IF(StockData[[#This Row],[Daily Return %]]&lt;0,"Loss","No Change"))</f>
        <v>Gain</v>
      </c>
    </row>
    <row r="3922" spans="1:25" x14ac:dyDescent="0.3">
      <c r="A3922" s="1">
        <v>45845</v>
      </c>
      <c r="B3922" s="1" t="s">
        <v>3973</v>
      </c>
      <c r="C3922" s="1" t="s">
        <v>162</v>
      </c>
      <c r="D3922">
        <f>MONTH(StockData[[#This Row],[DATE]])</f>
        <v>7</v>
      </c>
      <c r="E3922">
        <v>2025</v>
      </c>
      <c r="F3922" t="s">
        <v>163</v>
      </c>
      <c r="G3922" t="str">
        <f>"Q"&amp;ROUNDUP(StockData[[#This Row],[Month Number]]/3,0)</f>
        <v>Q3</v>
      </c>
      <c r="H3922" s="1" t="s">
        <v>3596</v>
      </c>
      <c r="I3922" s="1" t="s">
        <v>3093</v>
      </c>
      <c r="J3922" t="s">
        <v>30</v>
      </c>
      <c r="K3922">
        <v>2399.4</v>
      </c>
      <c r="L3922">
        <v>2426</v>
      </c>
      <c r="M3922">
        <v>2388</v>
      </c>
      <c r="N3922">
        <v>2392.8000000000002</v>
      </c>
      <c r="O3922">
        <v>2420.4</v>
      </c>
      <c r="P3922">
        <v>2422.1</v>
      </c>
      <c r="Q3922">
        <v>2413</v>
      </c>
      <c r="R3922">
        <v>434207</v>
      </c>
      <c r="S3922">
        <v>1047740273.8</v>
      </c>
      <c r="T3922">
        <v>38298</v>
      </c>
      <c r="U3922">
        <v>228721</v>
      </c>
      <c r="V3922">
        <v>52.68</v>
      </c>
      <c r="W3922" s="3">
        <f>StockData[[#This Row],[CLOSE]]-StockData[[#This Row],[PREV. CLOSE]]</f>
        <v>29.299999999999727</v>
      </c>
      <c r="X3922" s="2">
        <f>IFERROR((StockData[[#This Row],[CLOSE]]-StockData[[#This Row],[PREV. CLOSE]])/StockData[[#This Row],[PREV. CLOSE]],0)</f>
        <v>1.2245068538950068E-2</v>
      </c>
      <c r="Y3922" t="str">
        <f>IF(StockData[[#This Row],[Daily Return %]]&gt;0,"Gain",IF(StockData[[#This Row],[Daily Return %]]&lt;0,"Loss","No Change"))</f>
        <v>Gain</v>
      </c>
    </row>
    <row r="3923" spans="1:25" x14ac:dyDescent="0.3">
      <c r="A3923" s="1">
        <v>45846</v>
      </c>
      <c r="B3923" s="1" t="s">
        <v>3974</v>
      </c>
      <c r="C3923" s="1" t="s">
        <v>162</v>
      </c>
      <c r="D3923">
        <f>MONTH(StockData[[#This Row],[DATE]])</f>
        <v>7</v>
      </c>
      <c r="E3923">
        <v>2025</v>
      </c>
      <c r="F3923" t="s">
        <v>163</v>
      </c>
      <c r="G3923" t="str">
        <f>"Q"&amp;ROUNDUP(StockData[[#This Row],[Month Number]]/3,0)</f>
        <v>Q3</v>
      </c>
      <c r="H3923" s="1" t="s">
        <v>3596</v>
      </c>
      <c r="I3923" s="1" t="s">
        <v>3093</v>
      </c>
      <c r="J3923" t="s">
        <v>30</v>
      </c>
      <c r="K3923">
        <v>2422.1</v>
      </c>
      <c r="L3923">
        <v>2435.6999999999998</v>
      </c>
      <c r="M3923">
        <v>2407</v>
      </c>
      <c r="N3923">
        <v>2422.1</v>
      </c>
      <c r="O3923">
        <v>2419</v>
      </c>
      <c r="P3923">
        <v>2417.9</v>
      </c>
      <c r="Q3923">
        <v>2418.9899999999998</v>
      </c>
      <c r="R3923">
        <v>355788</v>
      </c>
      <c r="S3923">
        <v>860647706</v>
      </c>
      <c r="T3923">
        <v>28497</v>
      </c>
      <c r="U3923">
        <v>186954</v>
      </c>
      <c r="V3923">
        <v>52.55</v>
      </c>
      <c r="W3923" s="3">
        <f>StockData[[#This Row],[CLOSE]]-StockData[[#This Row],[PREV. CLOSE]]</f>
        <v>-4.1999999999998181</v>
      </c>
      <c r="X3923" s="2">
        <f>IFERROR((StockData[[#This Row],[CLOSE]]-StockData[[#This Row],[PREV. CLOSE]])/StockData[[#This Row],[PREV. CLOSE]],0)</f>
        <v>-1.7340324511786543E-3</v>
      </c>
      <c r="Y3923" t="str">
        <f>IF(StockData[[#This Row],[Daily Return %]]&gt;0,"Gain",IF(StockData[[#This Row],[Daily Return %]]&lt;0,"Loss","No Change"))</f>
        <v>Loss</v>
      </c>
    </row>
    <row r="3924" spans="1:25" x14ac:dyDescent="0.3">
      <c r="A3924" s="1">
        <v>45847</v>
      </c>
      <c r="B3924" s="1" t="s">
        <v>3975</v>
      </c>
      <c r="C3924" s="1" t="s">
        <v>162</v>
      </c>
      <c r="D3924">
        <f>MONTH(StockData[[#This Row],[DATE]])</f>
        <v>7</v>
      </c>
      <c r="E3924">
        <v>2025</v>
      </c>
      <c r="F3924" t="s">
        <v>163</v>
      </c>
      <c r="G3924" t="str">
        <f>"Q"&amp;ROUNDUP(StockData[[#This Row],[Month Number]]/3,0)</f>
        <v>Q3</v>
      </c>
      <c r="H3924" s="1" t="s">
        <v>3596</v>
      </c>
      <c r="I3924" s="1" t="s">
        <v>3093</v>
      </c>
      <c r="J3924" t="s">
        <v>30</v>
      </c>
      <c r="K3924">
        <v>2420</v>
      </c>
      <c r="L3924">
        <v>2436.5</v>
      </c>
      <c r="M3924">
        <v>2414.5</v>
      </c>
      <c r="N3924">
        <v>2417.9</v>
      </c>
      <c r="O3924">
        <v>2429</v>
      </c>
      <c r="P3924">
        <v>2427.8000000000002</v>
      </c>
      <c r="Q3924">
        <v>2428.36</v>
      </c>
      <c r="R3924">
        <v>395180</v>
      </c>
      <c r="S3924">
        <v>959640066.5</v>
      </c>
      <c r="T3924">
        <v>29804</v>
      </c>
      <c r="U3924">
        <v>272357</v>
      </c>
      <c r="V3924">
        <v>68.92</v>
      </c>
      <c r="W3924" s="3">
        <f>StockData[[#This Row],[CLOSE]]-StockData[[#This Row],[PREV. CLOSE]]</f>
        <v>9.9000000000000909</v>
      </c>
      <c r="X3924" s="2">
        <f>IFERROR((StockData[[#This Row],[CLOSE]]-StockData[[#This Row],[PREV. CLOSE]])/StockData[[#This Row],[PREV. CLOSE]],0)</f>
        <v>4.0944621365648247E-3</v>
      </c>
      <c r="Y3924" t="str">
        <f>IF(StockData[[#This Row],[Daily Return %]]&gt;0,"Gain",IF(StockData[[#This Row],[Daily Return %]]&lt;0,"Loss","No Change"))</f>
        <v>Gain</v>
      </c>
    </row>
    <row r="3925" spans="1:25" x14ac:dyDescent="0.3">
      <c r="A3925" s="1">
        <v>45848</v>
      </c>
      <c r="B3925" s="1" t="s">
        <v>3976</v>
      </c>
      <c r="C3925" s="1" t="s">
        <v>162</v>
      </c>
      <c r="D3925">
        <f>MONTH(StockData[[#This Row],[DATE]])</f>
        <v>7</v>
      </c>
      <c r="E3925">
        <v>2025</v>
      </c>
      <c r="F3925" t="s">
        <v>163</v>
      </c>
      <c r="G3925" t="str">
        <f>"Q"&amp;ROUNDUP(StockData[[#This Row],[Month Number]]/3,0)</f>
        <v>Q3</v>
      </c>
      <c r="H3925" s="1" t="s">
        <v>3596</v>
      </c>
      <c r="I3925" s="1" t="s">
        <v>3093</v>
      </c>
      <c r="J3925" t="s">
        <v>30</v>
      </c>
      <c r="K3925">
        <v>2425</v>
      </c>
      <c r="L3925">
        <v>2436.9</v>
      </c>
      <c r="M3925">
        <v>2397.6</v>
      </c>
      <c r="N3925">
        <v>2427.8000000000002</v>
      </c>
      <c r="O3925">
        <v>2400.1</v>
      </c>
      <c r="P3925">
        <v>2401.4</v>
      </c>
      <c r="Q3925">
        <v>2412.12</v>
      </c>
      <c r="R3925">
        <v>284925</v>
      </c>
      <c r="S3925">
        <v>687274282.39999998</v>
      </c>
      <c r="T3925">
        <v>23526</v>
      </c>
      <c r="U3925">
        <v>179767</v>
      </c>
      <c r="V3925">
        <v>63.09</v>
      </c>
      <c r="W3925" s="3">
        <f>StockData[[#This Row],[CLOSE]]-StockData[[#This Row],[PREV. CLOSE]]</f>
        <v>-26.400000000000091</v>
      </c>
      <c r="X3925" s="2">
        <f>IFERROR((StockData[[#This Row],[CLOSE]]-StockData[[#This Row],[PREV. CLOSE]])/StockData[[#This Row],[PREV. CLOSE]],0)</f>
        <v>-1.0874042342861887E-2</v>
      </c>
      <c r="Y3925" t="str">
        <f>IF(StockData[[#This Row],[Daily Return %]]&gt;0,"Gain",IF(StockData[[#This Row],[Daily Return %]]&lt;0,"Loss","No Change"))</f>
        <v>Loss</v>
      </c>
    </row>
    <row r="3926" spans="1:25" x14ac:dyDescent="0.3">
      <c r="A3926" s="1">
        <v>45849</v>
      </c>
      <c r="B3926" s="1" t="s">
        <v>3977</v>
      </c>
      <c r="C3926" s="1" t="s">
        <v>162</v>
      </c>
      <c r="D3926">
        <f>MONTH(StockData[[#This Row],[DATE]])</f>
        <v>7</v>
      </c>
      <c r="E3926">
        <v>2025</v>
      </c>
      <c r="F3926" t="s">
        <v>163</v>
      </c>
      <c r="G3926" t="str">
        <f>"Q"&amp;ROUNDUP(StockData[[#This Row],[Month Number]]/3,0)</f>
        <v>Q3</v>
      </c>
      <c r="H3926" s="1" t="s">
        <v>3596</v>
      </c>
      <c r="I3926" s="1" t="s">
        <v>3093</v>
      </c>
      <c r="J3926" t="s">
        <v>30</v>
      </c>
      <c r="K3926">
        <v>2404</v>
      </c>
      <c r="L3926">
        <v>2428.6999999999998</v>
      </c>
      <c r="M3926">
        <v>2397.1</v>
      </c>
      <c r="N3926">
        <v>2401.4</v>
      </c>
      <c r="O3926">
        <v>2404</v>
      </c>
      <c r="P3926">
        <v>2403.5</v>
      </c>
      <c r="Q3926">
        <v>2413.84</v>
      </c>
      <c r="R3926">
        <v>370532</v>
      </c>
      <c r="S3926">
        <v>894405175.20000005</v>
      </c>
      <c r="T3926">
        <v>30960</v>
      </c>
      <c r="U3926">
        <v>175137</v>
      </c>
      <c r="V3926">
        <v>47.27</v>
      </c>
      <c r="W3926" s="3">
        <f>StockData[[#This Row],[CLOSE]]-StockData[[#This Row],[PREV. CLOSE]]</f>
        <v>2.0999999999999091</v>
      </c>
      <c r="X3926" s="2">
        <f>IFERROR((StockData[[#This Row],[CLOSE]]-StockData[[#This Row],[PREV. CLOSE]])/StockData[[#This Row],[PREV. CLOSE]],0)</f>
        <v>8.744898809027688E-4</v>
      </c>
      <c r="Y3926" t="str">
        <f>IF(StockData[[#This Row],[Daily Return %]]&gt;0,"Gain",IF(StockData[[#This Row],[Daily Return %]]&lt;0,"Loss","No Change"))</f>
        <v>Gain</v>
      </c>
    </row>
    <row r="3927" spans="1:25" x14ac:dyDescent="0.3">
      <c r="A3927" s="1">
        <v>45849</v>
      </c>
      <c r="B3927" s="1" t="s">
        <v>3978</v>
      </c>
      <c r="C3927" s="1" t="s">
        <v>162</v>
      </c>
      <c r="D3927">
        <f>MONTH(StockData[[#This Row],[DATE]])</f>
        <v>7</v>
      </c>
      <c r="E3927">
        <v>2025</v>
      </c>
      <c r="F3927" t="s">
        <v>163</v>
      </c>
      <c r="G3927" t="str">
        <f>"Q"&amp;ROUNDUP(StockData[[#This Row],[Month Number]]/3,0)</f>
        <v>Q3</v>
      </c>
      <c r="H3927" s="1" t="s">
        <v>3596</v>
      </c>
      <c r="I3927" s="1" t="s">
        <v>3093</v>
      </c>
      <c r="J3927" t="s">
        <v>30</v>
      </c>
      <c r="K3927">
        <v>2404</v>
      </c>
      <c r="L3927">
        <v>2428.6999999999998</v>
      </c>
      <c r="M3927">
        <v>2397.1</v>
      </c>
      <c r="N3927">
        <v>2401.4</v>
      </c>
      <c r="O3927">
        <v>2404</v>
      </c>
      <c r="P3927">
        <v>2403.5</v>
      </c>
      <c r="Q3927">
        <v>2413.84</v>
      </c>
      <c r="R3927">
        <v>370532</v>
      </c>
      <c r="S3927">
        <v>894405175.20000005</v>
      </c>
      <c r="T3927">
        <v>30960</v>
      </c>
      <c r="U3927">
        <v>175137</v>
      </c>
      <c r="V3927">
        <v>47.27</v>
      </c>
      <c r="W3927" s="3">
        <f>StockData[[#This Row],[CLOSE]]-StockData[[#This Row],[PREV. CLOSE]]</f>
        <v>2.0999999999999091</v>
      </c>
      <c r="X3927" s="2">
        <f>IFERROR((StockData[[#This Row],[CLOSE]]-StockData[[#This Row],[PREV. CLOSE]])/StockData[[#This Row],[PREV. CLOSE]],0)</f>
        <v>8.744898809027688E-4</v>
      </c>
      <c r="Y3927" t="str">
        <f>IF(StockData[[#This Row],[Daily Return %]]&gt;0,"Gain",IF(StockData[[#This Row],[Daily Return %]]&lt;0,"Loss","No Change"))</f>
        <v>Gain</v>
      </c>
    </row>
    <row r="3928" spans="1:25" x14ac:dyDescent="0.3">
      <c r="A3928" s="1">
        <v>45852</v>
      </c>
      <c r="B3928" s="1" t="s">
        <v>3979</v>
      </c>
      <c r="C3928" s="1" t="s">
        <v>162</v>
      </c>
      <c r="D3928">
        <f>MONTH(StockData[[#This Row],[DATE]])</f>
        <v>7</v>
      </c>
      <c r="E3928">
        <v>2025</v>
      </c>
      <c r="F3928" t="s">
        <v>163</v>
      </c>
      <c r="G3928" t="str">
        <f>"Q"&amp;ROUNDUP(StockData[[#This Row],[Month Number]]/3,0)</f>
        <v>Q3</v>
      </c>
      <c r="H3928" s="1" t="s">
        <v>3596</v>
      </c>
      <c r="I3928" s="1" t="s">
        <v>3093</v>
      </c>
      <c r="J3928" t="s">
        <v>30</v>
      </c>
      <c r="K3928">
        <v>2405.3000000000002</v>
      </c>
      <c r="L3928">
        <v>2414.6999999999998</v>
      </c>
      <c r="M3928">
        <v>2377</v>
      </c>
      <c r="N3928">
        <v>2403.5</v>
      </c>
      <c r="O3928">
        <v>2393</v>
      </c>
      <c r="P3928">
        <v>2392.9</v>
      </c>
      <c r="Q3928">
        <v>2391.0300000000002</v>
      </c>
      <c r="R3928">
        <v>471457</v>
      </c>
      <c r="S3928">
        <v>1127265971.0999999</v>
      </c>
      <c r="T3928">
        <v>38299</v>
      </c>
      <c r="U3928">
        <v>293404</v>
      </c>
      <c r="V3928">
        <v>62.23</v>
      </c>
      <c r="W3928" s="3">
        <f>StockData[[#This Row],[CLOSE]]-StockData[[#This Row],[PREV. CLOSE]]</f>
        <v>-10.599999999999909</v>
      </c>
      <c r="X3928" s="2">
        <f>IFERROR((StockData[[#This Row],[CLOSE]]-StockData[[#This Row],[PREV. CLOSE]])/StockData[[#This Row],[PREV. CLOSE]],0)</f>
        <v>-4.4102350738505968E-3</v>
      </c>
      <c r="Y3928" t="str">
        <f>IF(StockData[[#This Row],[Daily Return %]]&gt;0,"Gain",IF(StockData[[#This Row],[Daily Return %]]&lt;0,"Loss","No Change"))</f>
        <v>Loss</v>
      </c>
    </row>
    <row r="3929" spans="1:25" x14ac:dyDescent="0.3">
      <c r="A3929" s="1">
        <v>45853</v>
      </c>
      <c r="B3929" s="1" t="s">
        <v>3980</v>
      </c>
      <c r="C3929" s="1" t="s">
        <v>162</v>
      </c>
      <c r="D3929">
        <f>MONTH(StockData[[#This Row],[DATE]])</f>
        <v>7</v>
      </c>
      <c r="E3929">
        <v>2025</v>
      </c>
      <c r="F3929" t="s">
        <v>163</v>
      </c>
      <c r="G3929" t="str">
        <f>"Q"&amp;ROUNDUP(StockData[[#This Row],[Month Number]]/3,0)</f>
        <v>Q3</v>
      </c>
      <c r="H3929" s="1" t="s">
        <v>3596</v>
      </c>
      <c r="I3929" s="1" t="s">
        <v>3093</v>
      </c>
      <c r="J3929" t="s">
        <v>30</v>
      </c>
      <c r="K3929">
        <v>2392.9</v>
      </c>
      <c r="L3929">
        <v>2420</v>
      </c>
      <c r="M3929">
        <v>2380.1</v>
      </c>
      <c r="N3929">
        <v>2392.9</v>
      </c>
      <c r="O3929">
        <v>2420</v>
      </c>
      <c r="P3929">
        <v>2416.3000000000002</v>
      </c>
      <c r="Q3929">
        <v>2406.08</v>
      </c>
      <c r="R3929">
        <v>532304</v>
      </c>
      <c r="S3929">
        <v>1280768126</v>
      </c>
      <c r="T3929">
        <v>37200</v>
      </c>
      <c r="U3929">
        <v>351157</v>
      </c>
      <c r="V3929">
        <v>65.97</v>
      </c>
      <c r="W3929" s="3">
        <f>StockData[[#This Row],[CLOSE]]-StockData[[#This Row],[PREV. CLOSE]]</f>
        <v>23.400000000000091</v>
      </c>
      <c r="X3929" s="2">
        <f>IFERROR((StockData[[#This Row],[CLOSE]]-StockData[[#This Row],[PREV. CLOSE]])/StockData[[#This Row],[PREV. CLOSE]],0)</f>
        <v>9.778929332609005E-3</v>
      </c>
      <c r="Y3929" t="str">
        <f>IF(StockData[[#This Row],[Daily Return %]]&gt;0,"Gain",IF(StockData[[#This Row],[Daily Return %]]&lt;0,"Loss","No Change"))</f>
        <v>Gain</v>
      </c>
    </row>
    <row r="3930" spans="1:25" x14ac:dyDescent="0.3">
      <c r="A3930" s="1">
        <v>45854</v>
      </c>
      <c r="B3930" s="1" t="s">
        <v>3981</v>
      </c>
      <c r="C3930" s="1" t="s">
        <v>162</v>
      </c>
      <c r="D3930">
        <f>MONTH(StockData[[#This Row],[DATE]])</f>
        <v>7</v>
      </c>
      <c r="E3930">
        <v>2025</v>
      </c>
      <c r="F3930" t="s">
        <v>163</v>
      </c>
      <c r="G3930" t="str">
        <f>"Q"&amp;ROUNDUP(StockData[[#This Row],[Month Number]]/3,0)</f>
        <v>Q3</v>
      </c>
      <c r="H3930" s="1" t="s">
        <v>3596</v>
      </c>
      <c r="I3930" s="1" t="s">
        <v>3093</v>
      </c>
      <c r="J3930" t="s">
        <v>30</v>
      </c>
      <c r="K3930">
        <v>2416</v>
      </c>
      <c r="L3930">
        <v>2490</v>
      </c>
      <c r="M3930">
        <v>2407.4</v>
      </c>
      <c r="N3930">
        <v>2416.3000000000002</v>
      </c>
      <c r="O3930">
        <v>2458</v>
      </c>
      <c r="P3930">
        <v>2460</v>
      </c>
      <c r="Q3930">
        <v>2461.21</v>
      </c>
      <c r="R3930">
        <v>1405315</v>
      </c>
      <c r="S3930">
        <v>3458779904.8000002</v>
      </c>
      <c r="T3930">
        <v>62368</v>
      </c>
      <c r="U3930">
        <v>681013</v>
      </c>
      <c r="V3930">
        <v>48.46</v>
      </c>
      <c r="W3930" s="3">
        <f>StockData[[#This Row],[CLOSE]]-StockData[[#This Row],[PREV. CLOSE]]</f>
        <v>43.699999999999818</v>
      </c>
      <c r="X3930" s="2">
        <f>IFERROR((StockData[[#This Row],[CLOSE]]-StockData[[#This Row],[PREV. CLOSE]])/StockData[[#This Row],[PREV. CLOSE]],0)</f>
        <v>1.8085502627984858E-2</v>
      </c>
      <c r="Y3930" t="str">
        <f>IF(StockData[[#This Row],[Daily Return %]]&gt;0,"Gain",IF(StockData[[#This Row],[Daily Return %]]&lt;0,"Loss","No Change"))</f>
        <v>Gain</v>
      </c>
    </row>
    <row r="3931" spans="1:25" x14ac:dyDescent="0.3">
      <c r="A3931" s="1">
        <v>45855</v>
      </c>
      <c r="B3931" s="1" t="s">
        <v>3982</v>
      </c>
      <c r="C3931" s="1" t="s">
        <v>162</v>
      </c>
      <c r="D3931">
        <f>MONTH(StockData[[#This Row],[DATE]])</f>
        <v>7</v>
      </c>
      <c r="E3931">
        <v>2025</v>
      </c>
      <c r="F3931" t="s">
        <v>163</v>
      </c>
      <c r="G3931" t="str">
        <f>"Q"&amp;ROUNDUP(StockData[[#This Row],[Month Number]]/3,0)</f>
        <v>Q3</v>
      </c>
      <c r="H3931" s="1" t="s">
        <v>3596</v>
      </c>
      <c r="I3931" s="1" t="s">
        <v>3093</v>
      </c>
      <c r="J3931" t="s">
        <v>30</v>
      </c>
      <c r="K3931">
        <v>2458</v>
      </c>
      <c r="L3931">
        <v>2470</v>
      </c>
      <c r="M3931">
        <v>2446.1</v>
      </c>
      <c r="N3931">
        <v>2460</v>
      </c>
      <c r="O3931">
        <v>2449.9</v>
      </c>
      <c r="P3931">
        <v>2449.1</v>
      </c>
      <c r="Q3931">
        <v>2458.23</v>
      </c>
      <c r="R3931">
        <v>273354</v>
      </c>
      <c r="S3931">
        <v>671968333.20000005</v>
      </c>
      <c r="T3931">
        <v>29036</v>
      </c>
      <c r="U3931">
        <v>137058</v>
      </c>
      <c r="V3931">
        <v>50.14</v>
      </c>
      <c r="W3931" s="3">
        <f>StockData[[#This Row],[CLOSE]]-StockData[[#This Row],[PREV. CLOSE]]</f>
        <v>-10.900000000000091</v>
      </c>
      <c r="X3931" s="2">
        <f>IFERROR((StockData[[#This Row],[CLOSE]]-StockData[[#This Row],[PREV. CLOSE]])/StockData[[#This Row],[PREV. CLOSE]],0)</f>
        <v>-4.4308943089431266E-3</v>
      </c>
      <c r="Y3931" t="str">
        <f>IF(StockData[[#This Row],[Daily Return %]]&gt;0,"Gain",IF(StockData[[#This Row],[Daily Return %]]&lt;0,"Loss","No Change"))</f>
        <v>Loss</v>
      </c>
    </row>
    <row r="3932" spans="1:25" x14ac:dyDescent="0.3">
      <c r="A3932" s="1">
        <v>45856</v>
      </c>
      <c r="B3932" s="1" t="s">
        <v>3983</v>
      </c>
      <c r="C3932" s="1" t="s">
        <v>162</v>
      </c>
      <c r="D3932">
        <f>MONTH(StockData[[#This Row],[DATE]])</f>
        <v>7</v>
      </c>
      <c r="E3932">
        <v>2025</v>
      </c>
      <c r="F3932" t="s">
        <v>163</v>
      </c>
      <c r="G3932" t="str">
        <f>"Q"&amp;ROUNDUP(StockData[[#This Row],[Month Number]]/3,0)</f>
        <v>Q3</v>
      </c>
      <c r="H3932" s="1" t="s">
        <v>3596</v>
      </c>
      <c r="I3932" s="1" t="s">
        <v>3093</v>
      </c>
      <c r="J3932" t="s">
        <v>30</v>
      </c>
      <c r="K3932">
        <v>2459</v>
      </c>
      <c r="L3932">
        <v>2476.9</v>
      </c>
      <c r="M3932">
        <v>2431</v>
      </c>
      <c r="N3932">
        <v>2449.1</v>
      </c>
      <c r="O3932">
        <v>2472</v>
      </c>
      <c r="P3932">
        <v>2472.1999999999998</v>
      </c>
      <c r="Q3932">
        <v>2456.4</v>
      </c>
      <c r="R3932">
        <v>449826</v>
      </c>
      <c r="S3932">
        <v>1104951306.2</v>
      </c>
      <c r="T3932">
        <v>45804</v>
      </c>
      <c r="U3932">
        <v>233965</v>
      </c>
      <c r="V3932">
        <v>52.01</v>
      </c>
      <c r="W3932" s="3">
        <f>StockData[[#This Row],[CLOSE]]-StockData[[#This Row],[PREV. CLOSE]]</f>
        <v>23.099999999999909</v>
      </c>
      <c r="X3932" s="2">
        <f>IFERROR((StockData[[#This Row],[CLOSE]]-StockData[[#This Row],[PREV. CLOSE]])/StockData[[#This Row],[PREV. CLOSE]],0)</f>
        <v>9.4320362582172683E-3</v>
      </c>
      <c r="Y3932" t="str">
        <f>IF(StockData[[#This Row],[Daily Return %]]&gt;0,"Gain",IF(StockData[[#This Row],[Daily Return %]]&lt;0,"Loss","No Change"))</f>
        <v>Gain</v>
      </c>
    </row>
    <row r="3933" spans="1:25" x14ac:dyDescent="0.3">
      <c r="A3933" s="1">
        <v>45859</v>
      </c>
      <c r="B3933" s="1" t="s">
        <v>3984</v>
      </c>
      <c r="C3933" s="1" t="s">
        <v>162</v>
      </c>
      <c r="D3933">
        <f>MONTH(StockData[[#This Row],[DATE]])</f>
        <v>7</v>
      </c>
      <c r="E3933">
        <v>2025</v>
      </c>
      <c r="F3933" t="s">
        <v>163</v>
      </c>
      <c r="G3933" t="str">
        <f>"Q"&amp;ROUNDUP(StockData[[#This Row],[Month Number]]/3,0)</f>
        <v>Q3</v>
      </c>
      <c r="H3933" s="1" t="s">
        <v>3596</v>
      </c>
      <c r="I3933" s="1" t="s">
        <v>3093</v>
      </c>
      <c r="J3933" t="s">
        <v>30</v>
      </c>
      <c r="K3933">
        <v>2472.9</v>
      </c>
      <c r="L3933">
        <v>2478.4</v>
      </c>
      <c r="M3933">
        <v>2445</v>
      </c>
      <c r="N3933">
        <v>2472.1999999999998</v>
      </c>
      <c r="O3933">
        <v>2472.1999999999998</v>
      </c>
      <c r="P3933">
        <v>2472.6</v>
      </c>
      <c r="Q3933">
        <v>2468.1999999999998</v>
      </c>
      <c r="R3933">
        <v>478987</v>
      </c>
      <c r="S3933">
        <v>1182236281.7</v>
      </c>
      <c r="T3933">
        <v>34604</v>
      </c>
      <c r="U3933">
        <v>266994</v>
      </c>
      <c r="V3933">
        <v>55.74</v>
      </c>
      <c r="W3933" s="3">
        <f>StockData[[#This Row],[CLOSE]]-StockData[[#This Row],[PREV. CLOSE]]</f>
        <v>0.40000000000009095</v>
      </c>
      <c r="X3933" s="2">
        <f>IFERROR((StockData[[#This Row],[CLOSE]]-StockData[[#This Row],[PREV. CLOSE]])/StockData[[#This Row],[PREV. CLOSE]],0)</f>
        <v>1.6179920718392159E-4</v>
      </c>
      <c r="Y3933" t="str">
        <f>IF(StockData[[#This Row],[Daily Return %]]&gt;0,"Gain",IF(StockData[[#This Row],[Daily Return %]]&lt;0,"Loss","No Change"))</f>
        <v>Gain</v>
      </c>
    </row>
    <row r="3934" spans="1:25" x14ac:dyDescent="0.3">
      <c r="A3934" s="1">
        <v>45860</v>
      </c>
      <c r="B3934" s="1" t="s">
        <v>3985</v>
      </c>
      <c r="C3934" s="1" t="s">
        <v>162</v>
      </c>
      <c r="D3934">
        <f>MONTH(StockData[[#This Row],[DATE]])</f>
        <v>7</v>
      </c>
      <c r="E3934">
        <v>2025</v>
      </c>
      <c r="F3934" t="s">
        <v>163</v>
      </c>
      <c r="G3934" t="str">
        <f>"Q"&amp;ROUNDUP(StockData[[#This Row],[Month Number]]/3,0)</f>
        <v>Q3</v>
      </c>
      <c r="H3934" s="1" t="s">
        <v>3596</v>
      </c>
      <c r="I3934" s="1" t="s">
        <v>3093</v>
      </c>
      <c r="J3934" t="s">
        <v>30</v>
      </c>
      <c r="K3934">
        <v>2472.8000000000002</v>
      </c>
      <c r="L3934">
        <v>2477.5</v>
      </c>
      <c r="M3934">
        <v>2438</v>
      </c>
      <c r="N3934">
        <v>2472.6</v>
      </c>
      <c r="O3934">
        <v>2445.6999999999998</v>
      </c>
      <c r="P3934">
        <v>2443.5</v>
      </c>
      <c r="Q3934">
        <v>2453.3000000000002</v>
      </c>
      <c r="R3934">
        <v>387274</v>
      </c>
      <c r="S3934">
        <v>950097458</v>
      </c>
      <c r="T3934">
        <v>34981</v>
      </c>
      <c r="U3934">
        <v>217709</v>
      </c>
      <c r="V3934">
        <v>56.22</v>
      </c>
      <c r="W3934" s="3">
        <f>StockData[[#This Row],[CLOSE]]-StockData[[#This Row],[PREV. CLOSE]]</f>
        <v>-29.099999999999909</v>
      </c>
      <c r="X3934" s="2">
        <f>IFERROR((StockData[[#This Row],[CLOSE]]-StockData[[#This Row],[PREV. CLOSE]])/StockData[[#This Row],[PREV. CLOSE]],0)</f>
        <v>-1.176898810968208E-2</v>
      </c>
      <c r="Y3934" t="str">
        <f>IF(StockData[[#This Row],[Daily Return %]]&gt;0,"Gain",IF(StockData[[#This Row],[Daily Return %]]&lt;0,"Loss","No Change"))</f>
        <v>Loss</v>
      </c>
    </row>
    <row r="3935" spans="1:25" x14ac:dyDescent="0.3">
      <c r="A3935" s="1">
        <v>45861</v>
      </c>
      <c r="B3935" s="1" t="s">
        <v>3986</v>
      </c>
      <c r="C3935" s="1" t="s">
        <v>162</v>
      </c>
      <c r="D3935">
        <f>MONTH(StockData[[#This Row],[DATE]])</f>
        <v>7</v>
      </c>
      <c r="E3935">
        <v>2025</v>
      </c>
      <c r="F3935" t="s">
        <v>163</v>
      </c>
      <c r="G3935" t="str">
        <f>"Q"&amp;ROUNDUP(StockData[[#This Row],[Month Number]]/3,0)</f>
        <v>Q3</v>
      </c>
      <c r="H3935" s="1" t="s">
        <v>3596</v>
      </c>
      <c r="I3935" s="1" t="s">
        <v>3093</v>
      </c>
      <c r="J3935" t="s">
        <v>30</v>
      </c>
      <c r="K3935">
        <v>2460</v>
      </c>
      <c r="L3935">
        <v>2469</v>
      </c>
      <c r="M3935">
        <v>2433.6</v>
      </c>
      <c r="N3935">
        <v>2443.5</v>
      </c>
      <c r="O3935">
        <v>2450</v>
      </c>
      <c r="P3935">
        <v>2452.5</v>
      </c>
      <c r="Q3935">
        <v>2449.85</v>
      </c>
      <c r="R3935">
        <v>360114</v>
      </c>
      <c r="S3935">
        <v>882226315.29999995</v>
      </c>
      <c r="T3935">
        <v>35176</v>
      </c>
      <c r="U3935">
        <v>182752</v>
      </c>
      <c r="V3935">
        <v>50.75</v>
      </c>
      <c r="W3935" s="3">
        <f>StockData[[#This Row],[CLOSE]]-StockData[[#This Row],[PREV. CLOSE]]</f>
        <v>9</v>
      </c>
      <c r="X3935" s="2">
        <f>IFERROR((StockData[[#This Row],[CLOSE]]-StockData[[#This Row],[PREV. CLOSE]])/StockData[[#This Row],[PREV. CLOSE]],0)</f>
        <v>3.6832412523020259E-3</v>
      </c>
      <c r="Y3935" t="str">
        <f>IF(StockData[[#This Row],[Daily Return %]]&gt;0,"Gain",IF(StockData[[#This Row],[Daily Return %]]&lt;0,"Loss","No Change"))</f>
        <v>Gain</v>
      </c>
    </row>
    <row r="3936" spans="1:25" x14ac:dyDescent="0.3">
      <c r="A3936" s="1">
        <v>45862</v>
      </c>
      <c r="B3936" s="1" t="s">
        <v>3987</v>
      </c>
      <c r="C3936" s="1" t="s">
        <v>162</v>
      </c>
      <c r="D3936">
        <f>MONTH(StockData[[#This Row],[DATE]])</f>
        <v>7</v>
      </c>
      <c r="E3936">
        <v>2025</v>
      </c>
      <c r="F3936" t="s">
        <v>163</v>
      </c>
      <c r="G3936" t="str">
        <f>"Q"&amp;ROUNDUP(StockData[[#This Row],[Month Number]]/3,0)</f>
        <v>Q3</v>
      </c>
      <c r="H3936" s="1" t="s">
        <v>3596</v>
      </c>
      <c r="I3936" s="1" t="s">
        <v>3093</v>
      </c>
      <c r="J3936" t="s">
        <v>30</v>
      </c>
      <c r="K3936">
        <v>2452.8000000000002</v>
      </c>
      <c r="L3936">
        <v>2475</v>
      </c>
      <c r="M3936">
        <v>2310</v>
      </c>
      <c r="N3936">
        <v>2452.5</v>
      </c>
      <c r="O3936">
        <v>2316</v>
      </c>
      <c r="P3936">
        <v>2322.1</v>
      </c>
      <c r="Q3936">
        <v>2349.0100000000002</v>
      </c>
      <c r="R3936">
        <v>2686006</v>
      </c>
      <c r="S3936">
        <v>6309443964.8000002</v>
      </c>
      <c r="T3936">
        <v>182314</v>
      </c>
      <c r="U3936">
        <v>1073901</v>
      </c>
      <c r="V3936">
        <v>39.979999999999997</v>
      </c>
      <c r="W3936" s="3">
        <f>StockData[[#This Row],[CLOSE]]-StockData[[#This Row],[PREV. CLOSE]]</f>
        <v>-130.40000000000009</v>
      </c>
      <c r="X3936" s="2">
        <f>IFERROR((StockData[[#This Row],[CLOSE]]-StockData[[#This Row],[PREV. CLOSE]])/StockData[[#This Row],[PREV. CLOSE]],0)</f>
        <v>-5.3170234454638164E-2</v>
      </c>
      <c r="Y3936" t="str">
        <f>IF(StockData[[#This Row],[Daily Return %]]&gt;0,"Gain",IF(StockData[[#This Row],[Daily Return %]]&lt;0,"Loss","No Change"))</f>
        <v>Loss</v>
      </c>
    </row>
    <row r="3937" spans="1:25" x14ac:dyDescent="0.3">
      <c r="A3937" s="1">
        <v>45863</v>
      </c>
      <c r="B3937" s="1" t="s">
        <v>3988</v>
      </c>
      <c r="C3937" s="1" t="s">
        <v>162</v>
      </c>
      <c r="D3937">
        <f>MONTH(StockData[[#This Row],[DATE]])</f>
        <v>7</v>
      </c>
      <c r="E3937">
        <v>2025</v>
      </c>
      <c r="F3937" t="s">
        <v>163</v>
      </c>
      <c r="G3937" t="str">
        <f>"Q"&amp;ROUNDUP(StockData[[#This Row],[Month Number]]/3,0)</f>
        <v>Q3</v>
      </c>
      <c r="H3937" s="1" t="s">
        <v>3596</v>
      </c>
      <c r="I3937" s="1" t="s">
        <v>3093</v>
      </c>
      <c r="J3937" t="s">
        <v>30</v>
      </c>
      <c r="K3937">
        <v>2314.9</v>
      </c>
      <c r="L3937">
        <v>2314.9</v>
      </c>
      <c r="M3937">
        <v>2266</v>
      </c>
      <c r="N3937">
        <v>2322.1</v>
      </c>
      <c r="O3937">
        <v>2277</v>
      </c>
      <c r="P3937">
        <v>2274.6</v>
      </c>
      <c r="Q3937">
        <v>2286.5300000000002</v>
      </c>
      <c r="R3937">
        <v>1589357</v>
      </c>
      <c r="S3937">
        <v>3634118277.9000001</v>
      </c>
      <c r="T3937">
        <v>105583</v>
      </c>
      <c r="U3937">
        <v>897716</v>
      </c>
      <c r="V3937">
        <v>56.48</v>
      </c>
      <c r="W3937" s="3">
        <f>StockData[[#This Row],[CLOSE]]-StockData[[#This Row],[PREV. CLOSE]]</f>
        <v>-47.5</v>
      </c>
      <c r="X3937" s="2">
        <f>IFERROR((StockData[[#This Row],[CLOSE]]-StockData[[#This Row],[PREV. CLOSE]])/StockData[[#This Row],[PREV. CLOSE]],0)</f>
        <v>-2.0455622066233151E-2</v>
      </c>
      <c r="Y3937" t="str">
        <f>IF(StockData[[#This Row],[Daily Return %]]&gt;0,"Gain",IF(StockData[[#This Row],[Daily Return %]]&lt;0,"Loss","No Change"))</f>
        <v>Loss</v>
      </c>
    </row>
    <row r="3938" spans="1:25" x14ac:dyDescent="0.3">
      <c r="A3938" s="1">
        <v>45866</v>
      </c>
      <c r="B3938" s="1" t="s">
        <v>3989</v>
      </c>
      <c r="C3938" s="1" t="s">
        <v>162</v>
      </c>
      <c r="D3938">
        <f>MONTH(StockData[[#This Row],[DATE]])</f>
        <v>7</v>
      </c>
      <c r="E3938">
        <v>2025</v>
      </c>
      <c r="F3938" t="s">
        <v>163</v>
      </c>
      <c r="G3938" t="str">
        <f>"Q"&amp;ROUNDUP(StockData[[#This Row],[Month Number]]/3,0)</f>
        <v>Q3</v>
      </c>
      <c r="H3938" s="1" t="s">
        <v>3596</v>
      </c>
      <c r="I3938" s="1" t="s">
        <v>3093</v>
      </c>
      <c r="J3938" t="s">
        <v>30</v>
      </c>
      <c r="K3938">
        <v>2274.6999999999998</v>
      </c>
      <c r="L3938">
        <v>2299.9</v>
      </c>
      <c r="M3938">
        <v>2222.1</v>
      </c>
      <c r="N3938">
        <v>2274.6</v>
      </c>
      <c r="O3938">
        <v>2237</v>
      </c>
      <c r="P3938">
        <v>2229.3000000000002</v>
      </c>
      <c r="Q3938">
        <v>2241.8000000000002</v>
      </c>
      <c r="R3938">
        <v>939969</v>
      </c>
      <c r="S3938">
        <v>2107224383.5</v>
      </c>
      <c r="T3938">
        <v>64616</v>
      </c>
      <c r="U3938">
        <v>628159</v>
      </c>
      <c r="V3938">
        <v>66.83</v>
      </c>
      <c r="W3938" s="3">
        <f>StockData[[#This Row],[CLOSE]]-StockData[[#This Row],[PREV. CLOSE]]</f>
        <v>-45.299999999999727</v>
      </c>
      <c r="X3938" s="2">
        <f>IFERROR((StockData[[#This Row],[CLOSE]]-StockData[[#This Row],[PREV. CLOSE]])/StockData[[#This Row],[PREV. CLOSE]],0)</f>
        <v>-1.9915589554207212E-2</v>
      </c>
      <c r="Y3938" t="str">
        <f>IF(StockData[[#This Row],[Daily Return %]]&gt;0,"Gain",IF(StockData[[#This Row],[Daily Return %]]&lt;0,"Loss","No Change"))</f>
        <v>Loss</v>
      </c>
    </row>
    <row r="3939" spans="1:25" x14ac:dyDescent="0.3">
      <c r="A3939" s="1">
        <v>45867</v>
      </c>
      <c r="B3939" s="1" t="s">
        <v>3990</v>
      </c>
      <c r="C3939" s="1" t="s">
        <v>162</v>
      </c>
      <c r="D3939">
        <f>MONTH(StockData[[#This Row],[DATE]])</f>
        <v>7</v>
      </c>
      <c r="E3939">
        <v>2025</v>
      </c>
      <c r="F3939" t="s">
        <v>163</v>
      </c>
      <c r="G3939" t="str">
        <f>"Q"&amp;ROUNDUP(StockData[[#This Row],[Month Number]]/3,0)</f>
        <v>Q3</v>
      </c>
      <c r="H3939" s="1" t="s">
        <v>3596</v>
      </c>
      <c r="I3939" s="1" t="s">
        <v>3093</v>
      </c>
      <c r="J3939" t="s">
        <v>30</v>
      </c>
      <c r="K3939">
        <v>2230</v>
      </c>
      <c r="L3939">
        <v>2258.1</v>
      </c>
      <c r="M3939">
        <v>2219.9</v>
      </c>
      <c r="N3939">
        <v>2229.3000000000002</v>
      </c>
      <c r="O3939">
        <v>2229</v>
      </c>
      <c r="P3939">
        <v>2223.6999999999998</v>
      </c>
      <c r="Q3939">
        <v>2228.44</v>
      </c>
      <c r="R3939">
        <v>900961</v>
      </c>
      <c r="S3939">
        <v>2007736644.4000001</v>
      </c>
      <c r="T3939">
        <v>47418</v>
      </c>
      <c r="U3939">
        <v>612145</v>
      </c>
      <c r="V3939">
        <v>67.94</v>
      </c>
      <c r="W3939" s="3">
        <f>StockData[[#This Row],[CLOSE]]-StockData[[#This Row],[PREV. CLOSE]]</f>
        <v>-5.6000000000003638</v>
      </c>
      <c r="X3939" s="2">
        <f>IFERROR((StockData[[#This Row],[CLOSE]]-StockData[[#This Row],[PREV. CLOSE]])/StockData[[#This Row],[PREV. CLOSE]],0)</f>
        <v>-2.5119992822860825E-3</v>
      </c>
      <c r="Y3939" t="str">
        <f>IF(StockData[[#This Row],[Daily Return %]]&gt;0,"Gain",IF(StockData[[#This Row],[Daily Return %]]&lt;0,"Loss","No Change"))</f>
        <v>Loss</v>
      </c>
    </row>
    <row r="3940" spans="1:25" x14ac:dyDescent="0.3">
      <c r="A3940" s="1">
        <v>45868</v>
      </c>
      <c r="B3940" s="1" t="s">
        <v>3991</v>
      </c>
      <c r="C3940" s="1" t="s">
        <v>162</v>
      </c>
      <c r="D3940">
        <f>MONTH(StockData[[#This Row],[DATE]])</f>
        <v>7</v>
      </c>
      <c r="E3940">
        <v>2025</v>
      </c>
      <c r="F3940" t="s">
        <v>163</v>
      </c>
      <c r="G3940" t="str">
        <f>"Q"&amp;ROUNDUP(StockData[[#This Row],[Month Number]]/3,0)</f>
        <v>Q3</v>
      </c>
      <c r="H3940" s="1" t="s">
        <v>3596</v>
      </c>
      <c r="I3940" s="1" t="s">
        <v>3093</v>
      </c>
      <c r="J3940" t="s">
        <v>30</v>
      </c>
      <c r="K3940">
        <v>2230</v>
      </c>
      <c r="L3940">
        <v>2239.5</v>
      </c>
      <c r="M3940">
        <v>2221.6999999999998</v>
      </c>
      <c r="N3940">
        <v>2223.6999999999998</v>
      </c>
      <c r="O3940">
        <v>2234.9</v>
      </c>
      <c r="P3940">
        <v>2231.5</v>
      </c>
      <c r="Q3940">
        <v>2230.14</v>
      </c>
      <c r="R3940">
        <v>464849</v>
      </c>
      <c r="S3940">
        <v>1036676067.9</v>
      </c>
      <c r="T3940">
        <v>38316</v>
      </c>
      <c r="U3940">
        <v>278512</v>
      </c>
      <c r="V3940">
        <v>59.91</v>
      </c>
      <c r="W3940" s="3">
        <f>StockData[[#This Row],[CLOSE]]-StockData[[#This Row],[PREV. CLOSE]]</f>
        <v>7.8000000000001819</v>
      </c>
      <c r="X3940" s="2">
        <f>IFERROR((StockData[[#This Row],[CLOSE]]-StockData[[#This Row],[PREV. CLOSE]])/StockData[[#This Row],[PREV. CLOSE]],0)</f>
        <v>3.5076674011782984E-3</v>
      </c>
      <c r="Y3940" t="str">
        <f>IF(StockData[[#This Row],[Daily Return %]]&gt;0,"Gain",IF(StockData[[#This Row],[Daily Return %]]&lt;0,"Loss","No Change"))</f>
        <v>Gain</v>
      </c>
    </row>
    <row r="3941" spans="1:25" x14ac:dyDescent="0.3">
      <c r="A3941" s="1">
        <v>45869</v>
      </c>
      <c r="B3941" s="1" t="s">
        <v>3992</v>
      </c>
      <c r="C3941" s="1" t="s">
        <v>162</v>
      </c>
      <c r="D3941">
        <f>MONTH(StockData[[#This Row],[DATE]])</f>
        <v>7</v>
      </c>
      <c r="E3941">
        <v>2025</v>
      </c>
      <c r="F3941" t="s">
        <v>163</v>
      </c>
      <c r="G3941" t="str">
        <f>"Q"&amp;ROUNDUP(StockData[[#This Row],[Month Number]]/3,0)</f>
        <v>Q3</v>
      </c>
      <c r="H3941" s="1" t="s">
        <v>3596</v>
      </c>
      <c r="I3941" s="1" t="s">
        <v>3093</v>
      </c>
      <c r="J3941" t="s">
        <v>30</v>
      </c>
      <c r="K3941">
        <v>2225</v>
      </c>
      <c r="L3941">
        <v>2265.9</v>
      </c>
      <c r="M3941">
        <v>2221</v>
      </c>
      <c r="N3941">
        <v>2231.5</v>
      </c>
      <c r="O3941">
        <v>2246</v>
      </c>
      <c r="P3941">
        <v>2247.6999999999998</v>
      </c>
      <c r="Q3941">
        <v>2246.41</v>
      </c>
      <c r="R3941">
        <v>673109</v>
      </c>
      <c r="S3941">
        <v>1512079639.4000001</v>
      </c>
      <c r="T3941">
        <v>63576</v>
      </c>
      <c r="U3941">
        <v>318956</v>
      </c>
      <c r="V3941">
        <v>47.39</v>
      </c>
      <c r="W3941" s="3">
        <f>StockData[[#This Row],[CLOSE]]-StockData[[#This Row],[PREV. CLOSE]]</f>
        <v>16.199999999999818</v>
      </c>
      <c r="X3941" s="2">
        <f>IFERROR((StockData[[#This Row],[CLOSE]]-StockData[[#This Row],[PREV. CLOSE]])/StockData[[#This Row],[PREV. CLOSE]],0)</f>
        <v>7.259690790947711E-3</v>
      </c>
      <c r="Y3941" t="str">
        <f>IF(StockData[[#This Row],[Daily Return %]]&gt;0,"Gain",IF(StockData[[#This Row],[Daily Return %]]&lt;0,"Loss","No Change"))</f>
        <v>Gain</v>
      </c>
    </row>
    <row r="3942" spans="1:25" x14ac:dyDescent="0.3">
      <c r="A3942" s="1">
        <v>45870</v>
      </c>
      <c r="B3942" s="1" t="s">
        <v>3993</v>
      </c>
      <c r="C3942" s="1" t="s">
        <v>186</v>
      </c>
      <c r="D3942">
        <f>MONTH(StockData[[#This Row],[DATE]])</f>
        <v>8</v>
      </c>
      <c r="E3942">
        <v>2025</v>
      </c>
      <c r="F3942" t="s">
        <v>163</v>
      </c>
      <c r="G3942" t="str">
        <f>"Q"&amp;ROUNDUP(StockData[[#This Row],[Month Number]]/3,0)</f>
        <v>Q3</v>
      </c>
      <c r="H3942" s="1" t="s">
        <v>3596</v>
      </c>
      <c r="I3942" s="1" t="s">
        <v>3093</v>
      </c>
      <c r="J3942" t="s">
        <v>30</v>
      </c>
      <c r="K3942">
        <v>2247.6999999999998</v>
      </c>
      <c r="L3942">
        <v>2287.6999999999998</v>
      </c>
      <c r="M3942">
        <v>2243.1</v>
      </c>
      <c r="N3942">
        <v>2247.6999999999998</v>
      </c>
      <c r="O3942">
        <v>2274.6999999999998</v>
      </c>
      <c r="P3942">
        <v>2276.5</v>
      </c>
      <c r="Q3942">
        <v>2277.29</v>
      </c>
      <c r="R3942">
        <v>705012</v>
      </c>
      <c r="S3942">
        <v>1605513691.2</v>
      </c>
      <c r="T3942">
        <v>51472</v>
      </c>
      <c r="U3942">
        <v>380874</v>
      </c>
      <c r="V3942">
        <v>54.02</v>
      </c>
      <c r="W3942" s="3">
        <f>StockData[[#This Row],[CLOSE]]-StockData[[#This Row],[PREV. CLOSE]]</f>
        <v>28.800000000000182</v>
      </c>
      <c r="X3942" s="2">
        <f>IFERROR((StockData[[#This Row],[CLOSE]]-StockData[[#This Row],[PREV. CLOSE]])/StockData[[#This Row],[PREV. CLOSE]],0)</f>
        <v>1.2813097833340831E-2</v>
      </c>
      <c r="Y3942" t="str">
        <f>IF(StockData[[#This Row],[Daily Return %]]&gt;0,"Gain",IF(StockData[[#This Row],[Daily Return %]]&lt;0,"Loss","No Change"))</f>
        <v>Gain</v>
      </c>
    </row>
    <row r="3943" spans="1:25" x14ac:dyDescent="0.3">
      <c r="A3943" s="1">
        <v>45873</v>
      </c>
      <c r="B3943" s="1" t="s">
        <v>3994</v>
      </c>
      <c r="C3943" s="1" t="s">
        <v>186</v>
      </c>
      <c r="D3943">
        <f>MONTH(StockData[[#This Row],[DATE]])</f>
        <v>8</v>
      </c>
      <c r="E3943">
        <v>2025</v>
      </c>
      <c r="F3943" t="s">
        <v>163</v>
      </c>
      <c r="G3943" t="str">
        <f>"Q"&amp;ROUNDUP(StockData[[#This Row],[Month Number]]/3,0)</f>
        <v>Q3</v>
      </c>
      <c r="H3943" s="1" t="s">
        <v>3596</v>
      </c>
      <c r="I3943" s="1" t="s">
        <v>3093</v>
      </c>
      <c r="J3943" t="s">
        <v>30</v>
      </c>
      <c r="K3943">
        <v>2286</v>
      </c>
      <c r="L3943">
        <v>2286.6</v>
      </c>
      <c r="M3943">
        <v>2258</v>
      </c>
      <c r="N3943">
        <v>2276.5</v>
      </c>
      <c r="O3943">
        <v>2278</v>
      </c>
      <c r="P3943">
        <v>2277.4</v>
      </c>
      <c r="Q3943">
        <v>2273.7199999999998</v>
      </c>
      <c r="R3943">
        <v>406397</v>
      </c>
      <c r="S3943">
        <v>924031958.10000002</v>
      </c>
      <c r="T3943">
        <v>41287</v>
      </c>
      <c r="U3943">
        <v>217773</v>
      </c>
      <c r="V3943">
        <v>53.59</v>
      </c>
      <c r="W3943" s="3">
        <f>StockData[[#This Row],[CLOSE]]-StockData[[#This Row],[PREV. CLOSE]]</f>
        <v>0.90000000000009095</v>
      </c>
      <c r="X3943" s="2">
        <f>IFERROR((StockData[[#This Row],[CLOSE]]-StockData[[#This Row],[PREV. CLOSE]])/StockData[[#This Row],[PREV. CLOSE]],0)</f>
        <v>3.9534372940922073E-4</v>
      </c>
      <c r="Y3943" t="str">
        <f>IF(StockData[[#This Row],[Daily Return %]]&gt;0,"Gain",IF(StockData[[#This Row],[Daily Return %]]&lt;0,"Loss","No Change"))</f>
        <v>Gain</v>
      </c>
    </row>
    <row r="3944" spans="1:25" x14ac:dyDescent="0.3">
      <c r="A3944" s="1">
        <v>45874</v>
      </c>
      <c r="B3944" s="1" t="s">
        <v>3995</v>
      </c>
      <c r="C3944" s="1" t="s">
        <v>186</v>
      </c>
      <c r="D3944">
        <f>MONTH(StockData[[#This Row],[DATE]])</f>
        <v>8</v>
      </c>
      <c r="E3944">
        <v>2025</v>
      </c>
      <c r="F3944" t="s">
        <v>163</v>
      </c>
      <c r="G3944" t="str">
        <f>"Q"&amp;ROUNDUP(StockData[[#This Row],[Month Number]]/3,0)</f>
        <v>Q3</v>
      </c>
      <c r="H3944" s="1" t="s">
        <v>3596</v>
      </c>
      <c r="I3944" s="1" t="s">
        <v>3093</v>
      </c>
      <c r="J3944" t="s">
        <v>30</v>
      </c>
      <c r="K3944">
        <v>2279.6999999999998</v>
      </c>
      <c r="L3944">
        <v>2282.4</v>
      </c>
      <c r="M3944">
        <v>2250.1</v>
      </c>
      <c r="N3944">
        <v>2277.4</v>
      </c>
      <c r="O3944">
        <v>2264.1999999999998</v>
      </c>
      <c r="P3944">
        <v>2267.3000000000002</v>
      </c>
      <c r="Q3944">
        <v>2262.25</v>
      </c>
      <c r="R3944">
        <v>567967</v>
      </c>
      <c r="S3944">
        <v>1284882417.8</v>
      </c>
      <c r="T3944">
        <v>37813</v>
      </c>
      <c r="U3944">
        <v>384020</v>
      </c>
      <c r="V3944">
        <v>67.61</v>
      </c>
      <c r="W3944" s="3">
        <f>StockData[[#This Row],[CLOSE]]-StockData[[#This Row],[PREV. CLOSE]]</f>
        <v>-10.099999999999909</v>
      </c>
      <c r="X3944" s="2">
        <f>IFERROR((StockData[[#This Row],[CLOSE]]-StockData[[#This Row],[PREV. CLOSE]])/StockData[[#This Row],[PREV. CLOSE]],0)</f>
        <v>-4.4348818828488226E-3</v>
      </c>
      <c r="Y3944" t="str">
        <f>IF(StockData[[#This Row],[Daily Return %]]&gt;0,"Gain",IF(StockData[[#This Row],[Daily Return %]]&lt;0,"Loss","No Change"))</f>
        <v>Loss</v>
      </c>
    </row>
    <row r="3945" spans="1:25" x14ac:dyDescent="0.3">
      <c r="A3945" s="1">
        <v>45875</v>
      </c>
      <c r="B3945" s="1" t="s">
        <v>3996</v>
      </c>
      <c r="C3945" s="1" t="s">
        <v>186</v>
      </c>
      <c r="D3945">
        <f>MONTH(StockData[[#This Row],[DATE]])</f>
        <v>8</v>
      </c>
      <c r="E3945">
        <v>2025</v>
      </c>
      <c r="F3945" t="s">
        <v>163</v>
      </c>
      <c r="G3945" t="str">
        <f>"Q"&amp;ROUNDUP(StockData[[#This Row],[Month Number]]/3,0)</f>
        <v>Q3</v>
      </c>
      <c r="H3945" s="1" t="s">
        <v>3596</v>
      </c>
      <c r="I3945" s="1" t="s">
        <v>3093</v>
      </c>
      <c r="J3945" t="s">
        <v>30</v>
      </c>
      <c r="K3945">
        <v>2270</v>
      </c>
      <c r="L3945">
        <v>2272.4</v>
      </c>
      <c r="M3945">
        <v>2226.1</v>
      </c>
      <c r="N3945">
        <v>2267.3000000000002</v>
      </c>
      <c r="O3945">
        <v>2236</v>
      </c>
      <c r="P3945">
        <v>2233.3000000000002</v>
      </c>
      <c r="Q3945">
        <v>2241.9299999999998</v>
      </c>
      <c r="R3945">
        <v>563772</v>
      </c>
      <c r="S3945">
        <v>1263936159.5</v>
      </c>
      <c r="T3945">
        <v>49607</v>
      </c>
      <c r="U3945">
        <v>333935</v>
      </c>
      <c r="V3945">
        <v>59.23</v>
      </c>
      <c r="W3945" s="3">
        <f>StockData[[#This Row],[CLOSE]]-StockData[[#This Row],[PREV. CLOSE]]</f>
        <v>-34</v>
      </c>
      <c r="X3945" s="2">
        <f>IFERROR((StockData[[#This Row],[CLOSE]]-StockData[[#This Row],[PREV. CLOSE]])/StockData[[#This Row],[PREV. CLOSE]],0)</f>
        <v>-1.4995809994266307E-2</v>
      </c>
      <c r="Y3945" t="str">
        <f>IF(StockData[[#This Row],[Daily Return %]]&gt;0,"Gain",IF(StockData[[#This Row],[Daily Return %]]&lt;0,"Loss","No Change"))</f>
        <v>Loss</v>
      </c>
    </row>
    <row r="3946" spans="1:25" x14ac:dyDescent="0.3">
      <c r="A3946" s="1">
        <v>45876</v>
      </c>
      <c r="B3946" s="1" t="s">
        <v>3997</v>
      </c>
      <c r="C3946" s="1" t="s">
        <v>186</v>
      </c>
      <c r="D3946">
        <f>MONTH(StockData[[#This Row],[DATE]])</f>
        <v>8</v>
      </c>
      <c r="E3946">
        <v>2025</v>
      </c>
      <c r="F3946" t="s">
        <v>163</v>
      </c>
      <c r="G3946" t="str">
        <f>"Q"&amp;ROUNDUP(StockData[[#This Row],[Month Number]]/3,0)</f>
        <v>Q3</v>
      </c>
      <c r="H3946" s="1" t="s">
        <v>3596</v>
      </c>
      <c r="I3946" s="1" t="s">
        <v>3093</v>
      </c>
      <c r="J3946" t="s">
        <v>30</v>
      </c>
      <c r="K3946">
        <v>2236</v>
      </c>
      <c r="L3946">
        <v>2246.4</v>
      </c>
      <c r="M3946">
        <v>2215</v>
      </c>
      <c r="N3946">
        <v>2233.3000000000002</v>
      </c>
      <c r="O3946">
        <v>2241</v>
      </c>
      <c r="P3946">
        <v>2234.6</v>
      </c>
      <c r="Q3946">
        <v>2230.06</v>
      </c>
      <c r="R3946">
        <v>507115</v>
      </c>
      <c r="S3946">
        <v>1130897987.3</v>
      </c>
      <c r="T3946">
        <v>40802</v>
      </c>
      <c r="U3946">
        <v>268356</v>
      </c>
      <c r="V3946">
        <v>52.92</v>
      </c>
      <c r="W3946" s="3">
        <f>StockData[[#This Row],[CLOSE]]-StockData[[#This Row],[PREV. CLOSE]]</f>
        <v>1.2999999999997272</v>
      </c>
      <c r="X3946" s="2">
        <f>IFERROR((StockData[[#This Row],[CLOSE]]-StockData[[#This Row],[PREV. CLOSE]])/StockData[[#This Row],[PREV. CLOSE]],0)</f>
        <v>5.8209824027212064E-4</v>
      </c>
      <c r="Y3946" t="str">
        <f>IF(StockData[[#This Row],[Daily Return %]]&gt;0,"Gain",IF(StockData[[#This Row],[Daily Return %]]&lt;0,"Loss","No Change"))</f>
        <v>Gain</v>
      </c>
    </row>
    <row r="3947" spans="1:25" x14ac:dyDescent="0.3">
      <c r="A3947" s="1">
        <v>45877</v>
      </c>
      <c r="B3947" s="1" t="s">
        <v>3998</v>
      </c>
      <c r="C3947" s="1" t="s">
        <v>186</v>
      </c>
      <c r="D3947">
        <f>MONTH(StockData[[#This Row],[DATE]])</f>
        <v>8</v>
      </c>
      <c r="E3947">
        <v>2025</v>
      </c>
      <c r="F3947" t="s">
        <v>163</v>
      </c>
      <c r="G3947" t="str">
        <f>"Q"&amp;ROUNDUP(StockData[[#This Row],[Month Number]]/3,0)</f>
        <v>Q3</v>
      </c>
      <c r="H3947" s="1" t="s">
        <v>3596</v>
      </c>
      <c r="I3947" s="1" t="s">
        <v>3093</v>
      </c>
      <c r="J3947" t="s">
        <v>30</v>
      </c>
      <c r="K3947">
        <v>1122</v>
      </c>
      <c r="L3947">
        <v>1126.4000000000001</v>
      </c>
      <c r="M3947">
        <v>1093.4000000000001</v>
      </c>
      <c r="N3947">
        <v>2234.6</v>
      </c>
      <c r="O3947">
        <v>1097.8</v>
      </c>
      <c r="P3947">
        <v>1096.5</v>
      </c>
      <c r="Q3947">
        <v>1106.22</v>
      </c>
      <c r="R3947">
        <v>1242852</v>
      </c>
      <c r="S3947">
        <v>1374868899.2</v>
      </c>
      <c r="T3947">
        <v>74920</v>
      </c>
      <c r="U3947">
        <v>647696</v>
      </c>
      <c r="V3947">
        <v>52.11</v>
      </c>
      <c r="W3947" s="3">
        <f>StockData[[#This Row],[CLOSE]]-StockData[[#This Row],[PREV. CLOSE]]</f>
        <v>-1138.0999999999999</v>
      </c>
      <c r="X3947" s="2">
        <f>IFERROR((StockData[[#This Row],[CLOSE]]-StockData[[#This Row],[PREV. CLOSE]])/StockData[[#This Row],[PREV. CLOSE]],0)</f>
        <v>-0.50930815358453407</v>
      </c>
      <c r="Y3947" t="str">
        <f>IF(StockData[[#This Row],[Daily Return %]]&gt;0,"Gain",IF(StockData[[#This Row],[Daily Return %]]&lt;0,"Loss","No Change"))</f>
        <v>Loss</v>
      </c>
    </row>
    <row r="3948" spans="1:25" x14ac:dyDescent="0.3">
      <c r="A3948" s="1">
        <v>45880</v>
      </c>
      <c r="B3948" s="1" t="s">
        <v>3999</v>
      </c>
      <c r="C3948" s="1" t="s">
        <v>186</v>
      </c>
      <c r="D3948">
        <f>MONTH(StockData[[#This Row],[DATE]])</f>
        <v>8</v>
      </c>
      <c r="E3948">
        <v>2025</v>
      </c>
      <c r="F3948" t="s">
        <v>163</v>
      </c>
      <c r="G3948" t="str">
        <f>"Q"&amp;ROUNDUP(StockData[[#This Row],[Month Number]]/3,0)</f>
        <v>Q3</v>
      </c>
      <c r="H3948" s="1" t="s">
        <v>3596</v>
      </c>
      <c r="I3948" s="1" t="s">
        <v>3093</v>
      </c>
      <c r="J3948" t="s">
        <v>30</v>
      </c>
      <c r="K3948">
        <v>1097</v>
      </c>
      <c r="L3948">
        <v>1108.9000000000001</v>
      </c>
      <c r="M3948">
        <v>1087</v>
      </c>
      <c r="N3948">
        <v>1096.5</v>
      </c>
      <c r="O3948">
        <v>1106.2</v>
      </c>
      <c r="P3948">
        <v>1105</v>
      </c>
      <c r="Q3948">
        <v>1101.8</v>
      </c>
      <c r="R3948">
        <v>1038967</v>
      </c>
      <c r="S3948">
        <v>1144733500.9000001</v>
      </c>
      <c r="T3948">
        <v>61178</v>
      </c>
      <c r="U3948">
        <v>494146</v>
      </c>
      <c r="V3948">
        <v>47.56</v>
      </c>
      <c r="W3948" s="3">
        <f>StockData[[#This Row],[CLOSE]]-StockData[[#This Row],[PREV. CLOSE]]</f>
        <v>8.5</v>
      </c>
      <c r="X3948" s="2">
        <f>IFERROR((StockData[[#This Row],[CLOSE]]-StockData[[#This Row],[PREV. CLOSE]])/StockData[[#This Row],[PREV. CLOSE]],0)</f>
        <v>7.7519379844961239E-3</v>
      </c>
      <c r="Y3948" t="str">
        <f>IF(StockData[[#This Row],[Daily Return %]]&gt;0,"Gain",IF(StockData[[#This Row],[Daily Return %]]&lt;0,"Loss","No Change"))</f>
        <v>Gain</v>
      </c>
    </row>
    <row r="3949" spans="1:25" x14ac:dyDescent="0.3">
      <c r="A3949" s="1">
        <v>45881</v>
      </c>
      <c r="B3949" s="1" t="s">
        <v>4000</v>
      </c>
      <c r="C3949" s="1" t="s">
        <v>186</v>
      </c>
      <c r="D3949">
        <f>MONTH(StockData[[#This Row],[DATE]])</f>
        <v>8</v>
      </c>
      <c r="E3949">
        <v>2025</v>
      </c>
      <c r="F3949" t="s">
        <v>163</v>
      </c>
      <c r="G3949" t="str">
        <f>"Q"&amp;ROUNDUP(StockData[[#This Row],[Month Number]]/3,0)</f>
        <v>Q3</v>
      </c>
      <c r="H3949" s="1" t="s">
        <v>3596</v>
      </c>
      <c r="I3949" s="1" t="s">
        <v>3093</v>
      </c>
      <c r="J3949" t="s">
        <v>30</v>
      </c>
      <c r="K3949">
        <v>1108</v>
      </c>
      <c r="L3949">
        <v>1109.5999999999999</v>
      </c>
      <c r="M3949">
        <v>1089</v>
      </c>
      <c r="N3949">
        <v>1105</v>
      </c>
      <c r="O3949">
        <v>1090</v>
      </c>
      <c r="P3949">
        <v>1091.0999999999999</v>
      </c>
      <c r="Q3949">
        <v>1099.32</v>
      </c>
      <c r="R3949">
        <v>758197</v>
      </c>
      <c r="S3949">
        <v>833499377.89999998</v>
      </c>
      <c r="T3949">
        <v>41926</v>
      </c>
      <c r="U3949">
        <v>443281</v>
      </c>
      <c r="V3949">
        <v>58.47</v>
      </c>
      <c r="W3949" s="3">
        <f>StockData[[#This Row],[CLOSE]]-StockData[[#This Row],[PREV. CLOSE]]</f>
        <v>-13.900000000000091</v>
      </c>
      <c r="X3949" s="2">
        <f>IFERROR((StockData[[#This Row],[CLOSE]]-StockData[[#This Row],[PREV. CLOSE]])/StockData[[#This Row],[PREV. CLOSE]],0)</f>
        <v>-1.2579185520362073E-2</v>
      </c>
      <c r="Y3949" t="str">
        <f>IF(StockData[[#This Row],[Daily Return %]]&gt;0,"Gain",IF(StockData[[#This Row],[Daily Return %]]&lt;0,"Loss","No Change"))</f>
        <v>Loss</v>
      </c>
    </row>
    <row r="3950" spans="1:25" x14ac:dyDescent="0.3">
      <c r="A3950" s="1">
        <v>45882</v>
      </c>
      <c r="B3950" s="1" t="s">
        <v>4001</v>
      </c>
      <c r="C3950" s="1" t="s">
        <v>186</v>
      </c>
      <c r="D3950">
        <f>MONTH(StockData[[#This Row],[DATE]])</f>
        <v>8</v>
      </c>
      <c r="E3950">
        <v>2025</v>
      </c>
      <c r="F3950" t="s">
        <v>163</v>
      </c>
      <c r="G3950" t="str">
        <f>"Q"&amp;ROUNDUP(StockData[[#This Row],[Month Number]]/3,0)</f>
        <v>Q3</v>
      </c>
      <c r="H3950" s="1" t="s">
        <v>3596</v>
      </c>
      <c r="I3950" s="1" t="s">
        <v>3093</v>
      </c>
      <c r="J3950" t="s">
        <v>30</v>
      </c>
      <c r="K3950">
        <v>1091.0999999999999</v>
      </c>
      <c r="L3950">
        <v>1100.8</v>
      </c>
      <c r="M3950">
        <v>1086.5999999999999</v>
      </c>
      <c r="N3950">
        <v>1091.0999999999999</v>
      </c>
      <c r="O3950">
        <v>1099.5</v>
      </c>
      <c r="P3950">
        <v>1096.9000000000001</v>
      </c>
      <c r="Q3950">
        <v>1093.4100000000001</v>
      </c>
      <c r="R3950">
        <v>813725</v>
      </c>
      <c r="S3950">
        <v>889731533</v>
      </c>
      <c r="T3950">
        <v>47179</v>
      </c>
      <c r="U3950">
        <v>438966</v>
      </c>
      <c r="V3950">
        <v>53.95</v>
      </c>
      <c r="W3950" s="3">
        <f>StockData[[#This Row],[CLOSE]]-StockData[[#This Row],[PREV. CLOSE]]</f>
        <v>5.8000000000001819</v>
      </c>
      <c r="X3950" s="2">
        <f>IFERROR((StockData[[#This Row],[CLOSE]]-StockData[[#This Row],[PREV. CLOSE]])/StockData[[#This Row],[PREV. CLOSE]],0)</f>
        <v>5.3157364127945951E-3</v>
      </c>
      <c r="Y3950" t="str">
        <f>IF(StockData[[#This Row],[Daily Return %]]&gt;0,"Gain",IF(StockData[[#This Row],[Daily Return %]]&lt;0,"Loss","No Change"))</f>
        <v>Gain</v>
      </c>
    </row>
    <row r="3951" spans="1:25" x14ac:dyDescent="0.3">
      <c r="A3951" s="1">
        <v>45883</v>
      </c>
      <c r="B3951" s="1" t="s">
        <v>4002</v>
      </c>
      <c r="C3951" s="1" t="s">
        <v>186</v>
      </c>
      <c r="D3951">
        <f>MONTH(StockData[[#This Row],[DATE]])</f>
        <v>8</v>
      </c>
      <c r="E3951">
        <v>2025</v>
      </c>
      <c r="F3951" t="s">
        <v>163</v>
      </c>
      <c r="G3951" t="str">
        <f>"Q"&amp;ROUNDUP(StockData[[#This Row],[Month Number]]/3,0)</f>
        <v>Q3</v>
      </c>
      <c r="H3951" s="1" t="s">
        <v>3596</v>
      </c>
      <c r="I3951" s="1" t="s">
        <v>3093</v>
      </c>
      <c r="J3951" t="s">
        <v>30</v>
      </c>
      <c r="K3951">
        <v>1099.9000000000001</v>
      </c>
      <c r="L3951">
        <v>1103</v>
      </c>
      <c r="M3951">
        <v>1084.7</v>
      </c>
      <c r="N3951">
        <v>1096.9000000000001</v>
      </c>
      <c r="O3951">
        <v>1088.5</v>
      </c>
      <c r="P3951">
        <v>1089.4000000000001</v>
      </c>
      <c r="Q3951">
        <v>1090.68</v>
      </c>
      <c r="R3951">
        <v>941698</v>
      </c>
      <c r="S3951">
        <v>1027094654.5</v>
      </c>
      <c r="T3951">
        <v>42357</v>
      </c>
      <c r="U3951">
        <v>613784</v>
      </c>
      <c r="V3951">
        <v>65.180000000000007</v>
      </c>
      <c r="W3951" s="3">
        <f>StockData[[#This Row],[CLOSE]]-StockData[[#This Row],[PREV. CLOSE]]</f>
        <v>-7.5</v>
      </c>
      <c r="X3951" s="2">
        <f>IFERROR((StockData[[#This Row],[CLOSE]]-StockData[[#This Row],[PREV. CLOSE]])/StockData[[#This Row],[PREV. CLOSE]],0)</f>
        <v>-6.8374509982678452E-3</v>
      </c>
      <c r="Y3951" t="str">
        <f>IF(StockData[[#This Row],[Daily Return %]]&gt;0,"Gain",IF(StockData[[#This Row],[Daily Return %]]&lt;0,"Loss","No Change"))</f>
        <v>Loss</v>
      </c>
    </row>
    <row r="3952" spans="1:25" x14ac:dyDescent="0.3">
      <c r="A3952" s="1">
        <v>45887</v>
      </c>
      <c r="B3952" s="1" t="s">
        <v>4003</v>
      </c>
      <c r="C3952" s="1" t="s">
        <v>186</v>
      </c>
      <c r="D3952">
        <f>MONTH(StockData[[#This Row],[DATE]])</f>
        <v>8</v>
      </c>
      <c r="E3952">
        <v>2025</v>
      </c>
      <c r="F3952" t="s">
        <v>163</v>
      </c>
      <c r="G3952" t="str">
        <f>"Q"&amp;ROUNDUP(StockData[[#This Row],[Month Number]]/3,0)</f>
        <v>Q3</v>
      </c>
      <c r="H3952" s="1" t="s">
        <v>3596</v>
      </c>
      <c r="I3952" s="1" t="s">
        <v>3093</v>
      </c>
      <c r="J3952" t="s">
        <v>30</v>
      </c>
      <c r="K3952">
        <v>1120.5</v>
      </c>
      <c r="L3952">
        <v>1169.9000000000001</v>
      </c>
      <c r="M3952">
        <v>1120.5</v>
      </c>
      <c r="N3952">
        <v>1089.4000000000001</v>
      </c>
      <c r="O3952">
        <v>1146.4000000000001</v>
      </c>
      <c r="P3952">
        <v>1144.0999999999999</v>
      </c>
      <c r="Q3952">
        <v>1152.8499999999999</v>
      </c>
      <c r="R3952">
        <v>3478231</v>
      </c>
      <c r="S3952">
        <v>4009871352.5999999</v>
      </c>
      <c r="T3952">
        <v>102638</v>
      </c>
      <c r="U3952">
        <v>1503145</v>
      </c>
      <c r="V3952">
        <v>43.22</v>
      </c>
      <c r="W3952" s="3">
        <f>StockData[[#This Row],[CLOSE]]-StockData[[#This Row],[PREV. CLOSE]]</f>
        <v>54.699999999999818</v>
      </c>
      <c r="X3952" s="2">
        <f>IFERROR((StockData[[#This Row],[CLOSE]]-StockData[[#This Row],[PREV. CLOSE]])/StockData[[#This Row],[PREV. CLOSE]],0)</f>
        <v>5.0211125390122832E-2</v>
      </c>
      <c r="Y3952" t="str">
        <f>IF(StockData[[#This Row],[Daily Return %]]&gt;0,"Gain",IF(StockData[[#This Row],[Daily Return %]]&lt;0,"Loss","No Change"))</f>
        <v>Gain</v>
      </c>
    </row>
    <row r="3953" spans="1:25" x14ac:dyDescent="0.3">
      <c r="A3953" s="1">
        <v>45888</v>
      </c>
      <c r="B3953" s="1" t="s">
        <v>4004</v>
      </c>
      <c r="C3953" s="1" t="s">
        <v>186</v>
      </c>
      <c r="D3953">
        <f>MONTH(StockData[[#This Row],[DATE]])</f>
        <v>8</v>
      </c>
      <c r="E3953">
        <v>2025</v>
      </c>
      <c r="F3953" t="s">
        <v>163</v>
      </c>
      <c r="G3953" t="str">
        <f>"Q"&amp;ROUNDUP(StockData[[#This Row],[Month Number]]/3,0)</f>
        <v>Q3</v>
      </c>
      <c r="H3953" s="1" t="s">
        <v>3596</v>
      </c>
      <c r="I3953" s="1" t="s">
        <v>3093</v>
      </c>
      <c r="J3953" t="s">
        <v>30</v>
      </c>
      <c r="K3953">
        <v>1149.5999999999999</v>
      </c>
      <c r="L3953">
        <v>1168</v>
      </c>
      <c r="M3953">
        <v>1130.2</v>
      </c>
      <c r="N3953">
        <v>1144.0999999999999</v>
      </c>
      <c r="O3953">
        <v>1165.0999999999999</v>
      </c>
      <c r="P3953">
        <v>1161.4000000000001</v>
      </c>
      <c r="Q3953">
        <v>1147.72</v>
      </c>
      <c r="R3953">
        <v>1851158</v>
      </c>
      <c r="S3953">
        <v>2124606289.9000001</v>
      </c>
      <c r="T3953">
        <v>85837</v>
      </c>
      <c r="U3953">
        <v>1113346</v>
      </c>
      <c r="V3953">
        <v>60.14</v>
      </c>
      <c r="W3953" s="3">
        <f>StockData[[#This Row],[CLOSE]]-StockData[[#This Row],[PREV. CLOSE]]</f>
        <v>17.300000000000182</v>
      </c>
      <c r="X3953" s="2">
        <f>IFERROR((StockData[[#This Row],[CLOSE]]-StockData[[#This Row],[PREV. CLOSE]])/StockData[[#This Row],[PREV. CLOSE]],0)</f>
        <v>1.5121055851761369E-2</v>
      </c>
      <c r="Y3953" t="str">
        <f>IF(StockData[[#This Row],[Daily Return %]]&gt;0,"Gain",IF(StockData[[#This Row],[Daily Return %]]&lt;0,"Loss","No Change"))</f>
        <v>Gain</v>
      </c>
    </row>
    <row r="3954" spans="1:25" x14ac:dyDescent="0.3">
      <c r="A3954" s="1">
        <v>45889</v>
      </c>
      <c r="B3954" s="1" t="s">
        <v>4005</v>
      </c>
      <c r="C3954" s="1" t="s">
        <v>186</v>
      </c>
      <c r="D3954">
        <f>MONTH(StockData[[#This Row],[DATE]])</f>
        <v>8</v>
      </c>
      <c r="E3954">
        <v>2025</v>
      </c>
      <c r="F3954" t="s">
        <v>163</v>
      </c>
      <c r="G3954" t="str">
        <f>"Q"&amp;ROUNDUP(StockData[[#This Row],[Month Number]]/3,0)</f>
        <v>Q3</v>
      </c>
      <c r="H3954" s="1" t="s">
        <v>3596</v>
      </c>
      <c r="I3954" s="1" t="s">
        <v>3093</v>
      </c>
      <c r="J3954" t="s">
        <v>30</v>
      </c>
      <c r="K3954">
        <v>1165</v>
      </c>
      <c r="L3954">
        <v>1192.8</v>
      </c>
      <c r="M3954">
        <v>1156.7</v>
      </c>
      <c r="N3954">
        <v>1161.4000000000001</v>
      </c>
      <c r="O3954">
        <v>1191</v>
      </c>
      <c r="P3954">
        <v>1190.3</v>
      </c>
      <c r="Q3954">
        <v>1181.67</v>
      </c>
      <c r="R3954">
        <v>1652532</v>
      </c>
      <c r="S3954">
        <v>1952755704.8</v>
      </c>
      <c r="T3954">
        <v>68703</v>
      </c>
      <c r="U3954">
        <v>842117</v>
      </c>
      <c r="V3954">
        <v>50.96</v>
      </c>
      <c r="W3954" s="3">
        <f>StockData[[#This Row],[CLOSE]]-StockData[[#This Row],[PREV. CLOSE]]</f>
        <v>28.899999999999864</v>
      </c>
      <c r="X3954" s="2">
        <f>IFERROR((StockData[[#This Row],[CLOSE]]-StockData[[#This Row],[PREV. CLOSE]])/StockData[[#This Row],[PREV. CLOSE]],0)</f>
        <v>2.4883760978129724E-2</v>
      </c>
      <c r="Y3954" t="str">
        <f>IF(StockData[[#This Row],[Daily Return %]]&gt;0,"Gain",IF(StockData[[#This Row],[Daily Return %]]&lt;0,"Loss","No Change"))</f>
        <v>Gain</v>
      </c>
    </row>
    <row r="3955" spans="1:25" x14ac:dyDescent="0.3">
      <c r="A3955" s="1">
        <v>45890</v>
      </c>
      <c r="B3955" s="1" t="s">
        <v>4006</v>
      </c>
      <c r="C3955" s="1" t="s">
        <v>186</v>
      </c>
      <c r="D3955">
        <f>MONTH(StockData[[#This Row],[DATE]])</f>
        <v>8</v>
      </c>
      <c r="E3955">
        <v>2025</v>
      </c>
      <c r="F3955" t="s">
        <v>163</v>
      </c>
      <c r="G3955" t="str">
        <f>"Q"&amp;ROUNDUP(StockData[[#This Row],[Month Number]]/3,0)</f>
        <v>Q3</v>
      </c>
      <c r="H3955" s="1" t="s">
        <v>3596</v>
      </c>
      <c r="I3955" s="1" t="s">
        <v>3093</v>
      </c>
      <c r="J3955" t="s">
        <v>30</v>
      </c>
      <c r="K3955">
        <v>1190</v>
      </c>
      <c r="L3955">
        <v>1190.3</v>
      </c>
      <c r="M3955">
        <v>1168.8</v>
      </c>
      <c r="N3955">
        <v>1190.3</v>
      </c>
      <c r="O3955">
        <v>1177.9000000000001</v>
      </c>
      <c r="P3955">
        <v>1179.4000000000001</v>
      </c>
      <c r="Q3955">
        <v>1178.4100000000001</v>
      </c>
      <c r="R3955">
        <v>991563</v>
      </c>
      <c r="S3955">
        <v>1168466843.3</v>
      </c>
      <c r="T3955">
        <v>45071</v>
      </c>
      <c r="U3955">
        <v>403412</v>
      </c>
      <c r="V3955">
        <v>40.68</v>
      </c>
      <c r="W3955" s="3">
        <f>StockData[[#This Row],[CLOSE]]-StockData[[#This Row],[PREV. CLOSE]]</f>
        <v>-10.899999999999864</v>
      </c>
      <c r="X3955" s="2">
        <f>IFERROR((StockData[[#This Row],[CLOSE]]-StockData[[#This Row],[PREV. CLOSE]])/StockData[[#This Row],[PREV. CLOSE]],0)</f>
        <v>-9.157355288582596E-3</v>
      </c>
      <c r="Y3955" t="str">
        <f>IF(StockData[[#This Row],[Daily Return %]]&gt;0,"Gain",IF(StockData[[#This Row],[Daily Return %]]&lt;0,"Loss","No Change"))</f>
        <v>Loss</v>
      </c>
    </row>
    <row r="3956" spans="1:25" x14ac:dyDescent="0.3">
      <c r="A3956" s="1">
        <v>45891</v>
      </c>
      <c r="B3956" s="1" t="s">
        <v>4007</v>
      </c>
      <c r="C3956" s="1" t="s">
        <v>186</v>
      </c>
      <c r="D3956">
        <f>MONTH(StockData[[#This Row],[DATE]])</f>
        <v>8</v>
      </c>
      <c r="E3956">
        <v>2025</v>
      </c>
      <c r="F3956" t="s">
        <v>163</v>
      </c>
      <c r="G3956" t="str">
        <f>"Q"&amp;ROUNDUP(StockData[[#This Row],[Month Number]]/3,0)</f>
        <v>Q3</v>
      </c>
      <c r="H3956" s="1" t="s">
        <v>3596</v>
      </c>
      <c r="I3956" s="1" t="s">
        <v>3093</v>
      </c>
      <c r="J3956" t="s">
        <v>30</v>
      </c>
      <c r="K3956">
        <v>1175</v>
      </c>
      <c r="L3956">
        <v>1191</v>
      </c>
      <c r="M3956">
        <v>1158</v>
      </c>
      <c r="N3956">
        <v>1179.4000000000001</v>
      </c>
      <c r="O3956">
        <v>1159.8</v>
      </c>
      <c r="P3956">
        <v>1162.9000000000001</v>
      </c>
      <c r="Q3956">
        <v>1167.72</v>
      </c>
      <c r="R3956">
        <v>921658</v>
      </c>
      <c r="S3956">
        <v>1076240756.5</v>
      </c>
      <c r="T3956">
        <v>46250</v>
      </c>
      <c r="U3956">
        <v>461550</v>
      </c>
      <c r="V3956">
        <v>50.08</v>
      </c>
      <c r="W3956" s="3">
        <f>StockData[[#This Row],[CLOSE]]-StockData[[#This Row],[PREV. CLOSE]]</f>
        <v>-16.5</v>
      </c>
      <c r="X3956" s="2">
        <f>IFERROR((StockData[[#This Row],[CLOSE]]-StockData[[#This Row],[PREV. CLOSE]])/StockData[[#This Row],[PREV. CLOSE]],0)</f>
        <v>-1.3990164490418856E-2</v>
      </c>
      <c r="Y3956" t="str">
        <f>IF(StockData[[#This Row],[Daily Return %]]&gt;0,"Gain",IF(StockData[[#This Row],[Daily Return %]]&lt;0,"Loss","No Change"))</f>
        <v>Loss</v>
      </c>
    </row>
    <row r="3957" spans="1:25" x14ac:dyDescent="0.3">
      <c r="A3957" s="1">
        <v>45894</v>
      </c>
      <c r="B3957" s="1" t="s">
        <v>4008</v>
      </c>
      <c r="C3957" s="1" t="s">
        <v>186</v>
      </c>
      <c r="D3957">
        <f>MONTH(StockData[[#This Row],[DATE]])</f>
        <v>8</v>
      </c>
      <c r="E3957">
        <v>2025</v>
      </c>
      <c r="F3957" t="s">
        <v>163</v>
      </c>
      <c r="G3957" t="str">
        <f>"Q"&amp;ROUNDUP(StockData[[#This Row],[Month Number]]/3,0)</f>
        <v>Q3</v>
      </c>
      <c r="H3957" s="1" t="s">
        <v>3596</v>
      </c>
      <c r="I3957" s="1" t="s">
        <v>3093</v>
      </c>
      <c r="J3957" t="s">
        <v>30</v>
      </c>
      <c r="K3957">
        <v>1162.9000000000001</v>
      </c>
      <c r="L3957">
        <v>1166.8</v>
      </c>
      <c r="M3957">
        <v>1148.8</v>
      </c>
      <c r="N3957">
        <v>1162.9000000000001</v>
      </c>
      <c r="O3957">
        <v>1152.8</v>
      </c>
      <c r="P3957">
        <v>1153</v>
      </c>
      <c r="Q3957">
        <v>1154</v>
      </c>
      <c r="R3957">
        <v>931358</v>
      </c>
      <c r="S3957">
        <v>1074791102.5</v>
      </c>
      <c r="T3957">
        <v>51978</v>
      </c>
      <c r="U3957">
        <v>509904</v>
      </c>
      <c r="V3957">
        <v>54.75</v>
      </c>
      <c r="W3957" s="3">
        <f>StockData[[#This Row],[CLOSE]]-StockData[[#This Row],[PREV. CLOSE]]</f>
        <v>-9.9000000000000909</v>
      </c>
      <c r="X3957" s="2">
        <f>IFERROR((StockData[[#This Row],[CLOSE]]-StockData[[#This Row],[PREV. CLOSE]])/StockData[[#This Row],[PREV. CLOSE]],0)</f>
        <v>-8.5131997592227098E-3</v>
      </c>
      <c r="Y3957" t="str">
        <f>IF(StockData[[#This Row],[Daily Return %]]&gt;0,"Gain",IF(StockData[[#This Row],[Daily Return %]]&lt;0,"Loss","No Change"))</f>
        <v>Loss</v>
      </c>
    </row>
    <row r="3958" spans="1:25" x14ac:dyDescent="0.3">
      <c r="A3958" s="1">
        <v>45895</v>
      </c>
      <c r="B3958" s="1" t="s">
        <v>4009</v>
      </c>
      <c r="C3958" s="1" t="s">
        <v>186</v>
      </c>
      <c r="D3958">
        <f>MONTH(StockData[[#This Row],[DATE]])</f>
        <v>8</v>
      </c>
      <c r="E3958">
        <v>2025</v>
      </c>
      <c r="F3958" t="s">
        <v>163</v>
      </c>
      <c r="G3958" t="str">
        <f>"Q"&amp;ROUNDUP(StockData[[#This Row],[Month Number]]/3,0)</f>
        <v>Q3</v>
      </c>
      <c r="H3958" s="1" t="s">
        <v>3596</v>
      </c>
      <c r="I3958" s="1" t="s">
        <v>3093</v>
      </c>
      <c r="J3958" t="s">
        <v>30</v>
      </c>
      <c r="K3958">
        <v>1149</v>
      </c>
      <c r="L3958">
        <v>1179</v>
      </c>
      <c r="M3958">
        <v>1149</v>
      </c>
      <c r="N3958">
        <v>1153</v>
      </c>
      <c r="O3958">
        <v>1159.2</v>
      </c>
      <c r="P3958">
        <v>1162.2</v>
      </c>
      <c r="Q3958">
        <v>1166.8800000000001</v>
      </c>
      <c r="R3958">
        <v>3619892</v>
      </c>
      <c r="S3958">
        <v>4223970944.8000002</v>
      </c>
      <c r="T3958">
        <v>92394</v>
      </c>
      <c r="U3958">
        <v>1986660</v>
      </c>
      <c r="V3958">
        <v>54.88</v>
      </c>
      <c r="W3958" s="3">
        <f>StockData[[#This Row],[CLOSE]]-StockData[[#This Row],[PREV. CLOSE]]</f>
        <v>9.2000000000000455</v>
      </c>
      <c r="X3958" s="2">
        <f>IFERROR((StockData[[#This Row],[CLOSE]]-StockData[[#This Row],[PREV. CLOSE]])/StockData[[#This Row],[PREV. CLOSE]],0)</f>
        <v>7.9791847354727195E-3</v>
      </c>
      <c r="Y3958" t="str">
        <f>IF(StockData[[#This Row],[Daily Return %]]&gt;0,"Gain",IF(StockData[[#This Row],[Daily Return %]]&lt;0,"Loss","No Change"))</f>
        <v>Gain</v>
      </c>
    </row>
    <row r="3959" spans="1:25" x14ac:dyDescent="0.3">
      <c r="A3959" s="1">
        <v>45897</v>
      </c>
      <c r="B3959" s="1" t="s">
        <v>4010</v>
      </c>
      <c r="C3959" s="1" t="s">
        <v>186</v>
      </c>
      <c r="D3959">
        <f>MONTH(StockData[[#This Row],[DATE]])</f>
        <v>8</v>
      </c>
      <c r="E3959">
        <v>2025</v>
      </c>
      <c r="F3959" t="s">
        <v>163</v>
      </c>
      <c r="G3959" t="str">
        <f>"Q"&amp;ROUNDUP(StockData[[#This Row],[Month Number]]/3,0)</f>
        <v>Q3</v>
      </c>
      <c r="H3959" s="1" t="s">
        <v>3596</v>
      </c>
      <c r="I3959" s="1" t="s">
        <v>3093</v>
      </c>
      <c r="J3959" t="s">
        <v>30</v>
      </c>
      <c r="K3959">
        <v>1165.5999999999999</v>
      </c>
      <c r="L3959">
        <v>1168.2</v>
      </c>
      <c r="M3959">
        <v>1155</v>
      </c>
      <c r="N3959">
        <v>1162.2</v>
      </c>
      <c r="O3959">
        <v>1160.7</v>
      </c>
      <c r="P3959">
        <v>1162.4000000000001</v>
      </c>
      <c r="Q3959">
        <v>1163.05</v>
      </c>
      <c r="R3959">
        <v>1065888</v>
      </c>
      <c r="S3959">
        <v>1239682702</v>
      </c>
      <c r="T3959">
        <v>62938</v>
      </c>
      <c r="U3959">
        <v>561111</v>
      </c>
      <c r="V3959">
        <v>52.64</v>
      </c>
      <c r="W3959" s="3">
        <f>StockData[[#This Row],[CLOSE]]-StockData[[#This Row],[PREV. CLOSE]]</f>
        <v>0.20000000000004547</v>
      </c>
      <c r="X3959" s="2">
        <f>IFERROR((StockData[[#This Row],[CLOSE]]-StockData[[#This Row],[PREV. CLOSE]])/StockData[[#This Row],[PREV. CLOSE]],0)</f>
        <v>1.7208742040960719E-4</v>
      </c>
      <c r="Y3959" t="str">
        <f>IF(StockData[[#This Row],[Daily Return %]]&gt;0,"Gain",IF(StockData[[#This Row],[Daily Return %]]&lt;0,"Loss","No Change"))</f>
        <v>Gain</v>
      </c>
    </row>
    <row r="3960" spans="1:25" x14ac:dyDescent="0.3">
      <c r="A3960" s="1">
        <v>45898</v>
      </c>
      <c r="B3960" s="1" t="s">
        <v>4011</v>
      </c>
      <c r="C3960" s="1" t="s">
        <v>186</v>
      </c>
      <c r="D3960">
        <f>MONTH(StockData[[#This Row],[DATE]])</f>
        <v>8</v>
      </c>
      <c r="E3960">
        <v>2025</v>
      </c>
      <c r="F3960" t="s">
        <v>163</v>
      </c>
      <c r="G3960" t="str">
        <f>"Q"&amp;ROUNDUP(StockData[[#This Row],[Month Number]]/3,0)</f>
        <v>Q3</v>
      </c>
      <c r="H3960" s="1" t="s">
        <v>3596</v>
      </c>
      <c r="I3960" s="1" t="s">
        <v>3093</v>
      </c>
      <c r="J3960" t="s">
        <v>30</v>
      </c>
      <c r="K3960">
        <v>1160.3</v>
      </c>
      <c r="L3960">
        <v>1184.4000000000001</v>
      </c>
      <c r="M3960">
        <v>1150</v>
      </c>
      <c r="N3960">
        <v>1162.4000000000001</v>
      </c>
      <c r="O3960">
        <v>1154.2</v>
      </c>
      <c r="P3960">
        <v>1156.2</v>
      </c>
      <c r="Q3960">
        <v>1162.4000000000001</v>
      </c>
      <c r="R3960">
        <v>1593255</v>
      </c>
      <c r="S3960">
        <v>1851999757.2</v>
      </c>
      <c r="T3960">
        <v>76717</v>
      </c>
      <c r="U3960">
        <v>850589</v>
      </c>
      <c r="V3960">
        <v>53.39</v>
      </c>
      <c r="W3960" s="3">
        <f>StockData[[#This Row],[CLOSE]]-StockData[[#This Row],[PREV. CLOSE]]</f>
        <v>-6.2000000000000455</v>
      </c>
      <c r="X3960" s="2">
        <f>IFERROR((StockData[[#This Row],[CLOSE]]-StockData[[#This Row],[PREV. CLOSE]])/StockData[[#This Row],[PREV. CLOSE]],0)</f>
        <v>-5.3337921541638375E-3</v>
      </c>
      <c r="Y3960" t="str">
        <f>IF(StockData[[#This Row],[Daily Return %]]&gt;0,"Gain",IF(StockData[[#This Row],[Daily Return %]]&lt;0,"Loss","No Change"))</f>
        <v>Loss</v>
      </c>
    </row>
    <row r="3961" spans="1:25" x14ac:dyDescent="0.3">
      <c r="A3961" s="1">
        <v>45901</v>
      </c>
      <c r="B3961" s="1" t="s">
        <v>4012</v>
      </c>
      <c r="C3961" s="1" t="s">
        <v>208</v>
      </c>
      <c r="D3961">
        <f>MONTH(StockData[[#This Row],[DATE]])</f>
        <v>9</v>
      </c>
      <c r="E3961">
        <v>2025</v>
      </c>
      <c r="F3961" t="s">
        <v>163</v>
      </c>
      <c r="G3961" t="str">
        <f>"Q"&amp;ROUNDUP(StockData[[#This Row],[Month Number]]/3,0)</f>
        <v>Q3</v>
      </c>
      <c r="H3961" s="1" t="s">
        <v>3596</v>
      </c>
      <c r="I3961" s="1" t="s">
        <v>3093</v>
      </c>
      <c r="J3961" t="s">
        <v>30</v>
      </c>
      <c r="K3961">
        <v>1157.9000000000001</v>
      </c>
      <c r="L3961">
        <v>1176</v>
      </c>
      <c r="M3961">
        <v>1156.2</v>
      </c>
      <c r="N3961">
        <v>1156.2</v>
      </c>
      <c r="O3961">
        <v>1175</v>
      </c>
      <c r="P3961">
        <v>1174.4000000000001</v>
      </c>
      <c r="Q3961">
        <v>1168.0999999999999</v>
      </c>
      <c r="R3961">
        <v>643866</v>
      </c>
      <c r="S3961">
        <v>752096696.70000005</v>
      </c>
      <c r="T3961">
        <v>48785</v>
      </c>
      <c r="U3961">
        <v>319491</v>
      </c>
      <c r="V3961">
        <v>49.62</v>
      </c>
      <c r="W3961" s="3">
        <f>StockData[[#This Row],[CLOSE]]-StockData[[#This Row],[PREV. CLOSE]]</f>
        <v>18.200000000000045</v>
      </c>
      <c r="X3961" s="2">
        <f>IFERROR((StockData[[#This Row],[CLOSE]]-StockData[[#This Row],[PREV. CLOSE]])/StockData[[#This Row],[PREV. CLOSE]],0)</f>
        <v>1.5741221241999694E-2</v>
      </c>
      <c r="Y3961" t="str">
        <f>IF(StockData[[#This Row],[Daily Return %]]&gt;0,"Gain",IF(StockData[[#This Row],[Daily Return %]]&lt;0,"Loss","No Change"))</f>
        <v>Gain</v>
      </c>
    </row>
    <row r="3962" spans="1:25" x14ac:dyDescent="0.3">
      <c r="A3962" s="1">
        <v>45902</v>
      </c>
      <c r="B3962" s="1" t="s">
        <v>4013</v>
      </c>
      <c r="C3962" s="1" t="s">
        <v>208</v>
      </c>
      <c r="D3962">
        <f>MONTH(StockData[[#This Row],[DATE]])</f>
        <v>9</v>
      </c>
      <c r="E3962">
        <v>2025</v>
      </c>
      <c r="F3962" t="s">
        <v>163</v>
      </c>
      <c r="G3962" t="str">
        <f>"Q"&amp;ROUNDUP(StockData[[#This Row],[Month Number]]/3,0)</f>
        <v>Q3</v>
      </c>
      <c r="H3962" s="1" t="s">
        <v>3596</v>
      </c>
      <c r="I3962" s="1" t="s">
        <v>3093</v>
      </c>
      <c r="J3962" t="s">
        <v>30</v>
      </c>
      <c r="K3962">
        <v>1174.4000000000001</v>
      </c>
      <c r="L3962">
        <v>1202.5</v>
      </c>
      <c r="M3962">
        <v>1172.4000000000001</v>
      </c>
      <c r="N3962">
        <v>1174.4000000000001</v>
      </c>
      <c r="O3962">
        <v>1200.5</v>
      </c>
      <c r="P3962">
        <v>1200.9000000000001</v>
      </c>
      <c r="Q3962">
        <v>1194.75</v>
      </c>
      <c r="R3962">
        <v>1773623</v>
      </c>
      <c r="S3962">
        <v>2119042039.0999999</v>
      </c>
      <c r="T3962">
        <v>106167</v>
      </c>
      <c r="U3962">
        <v>764452</v>
      </c>
      <c r="V3962">
        <v>43.1</v>
      </c>
      <c r="W3962" s="3">
        <f>StockData[[#This Row],[CLOSE]]-StockData[[#This Row],[PREV. CLOSE]]</f>
        <v>26.5</v>
      </c>
      <c r="X3962" s="2">
        <f>IFERROR((StockData[[#This Row],[CLOSE]]-StockData[[#This Row],[PREV. CLOSE]])/StockData[[#This Row],[PREV. CLOSE]],0)</f>
        <v>2.2564713896457762E-2</v>
      </c>
      <c r="Y3962" t="str">
        <f>IF(StockData[[#This Row],[Daily Return %]]&gt;0,"Gain",IF(StockData[[#This Row],[Daily Return %]]&lt;0,"Loss","No Change"))</f>
        <v>Gain</v>
      </c>
    </row>
    <row r="3963" spans="1:25" x14ac:dyDescent="0.3">
      <c r="A3963" s="1">
        <v>45903</v>
      </c>
      <c r="B3963" s="1" t="s">
        <v>4014</v>
      </c>
      <c r="C3963" s="1" t="s">
        <v>208</v>
      </c>
      <c r="D3963">
        <f>MONTH(StockData[[#This Row],[DATE]])</f>
        <v>9</v>
      </c>
      <c r="E3963">
        <v>2025</v>
      </c>
      <c r="F3963" t="s">
        <v>163</v>
      </c>
      <c r="G3963" t="str">
        <f>"Q"&amp;ROUNDUP(StockData[[#This Row],[Month Number]]/3,0)</f>
        <v>Q3</v>
      </c>
      <c r="H3963" s="1" t="s">
        <v>3596</v>
      </c>
      <c r="I3963" s="1" t="s">
        <v>3093</v>
      </c>
      <c r="J3963" t="s">
        <v>30</v>
      </c>
      <c r="K3963">
        <v>1206.5</v>
      </c>
      <c r="L3963">
        <v>1206.5</v>
      </c>
      <c r="M3963">
        <v>1191.3</v>
      </c>
      <c r="N3963">
        <v>1200.9000000000001</v>
      </c>
      <c r="O3963">
        <v>1192.3</v>
      </c>
      <c r="P3963">
        <v>1194.8</v>
      </c>
      <c r="Q3963">
        <v>1196.76</v>
      </c>
      <c r="R3963">
        <v>827824</v>
      </c>
      <c r="S3963">
        <v>990709340.10000002</v>
      </c>
      <c r="T3963">
        <v>47424</v>
      </c>
      <c r="U3963">
        <v>442512</v>
      </c>
      <c r="V3963">
        <v>53.45</v>
      </c>
      <c r="W3963" s="3">
        <f>StockData[[#This Row],[CLOSE]]-StockData[[#This Row],[PREV. CLOSE]]</f>
        <v>-6.1000000000001364</v>
      </c>
      <c r="X3963" s="2">
        <f>IFERROR((StockData[[#This Row],[CLOSE]]-StockData[[#This Row],[PREV. CLOSE]])/StockData[[#This Row],[PREV. CLOSE]],0)</f>
        <v>-5.0795236905655222E-3</v>
      </c>
      <c r="Y3963" t="str">
        <f>IF(StockData[[#This Row],[Daily Return %]]&gt;0,"Gain",IF(StockData[[#This Row],[Daily Return %]]&lt;0,"Loss","No Change"))</f>
        <v>Loss</v>
      </c>
    </row>
    <row r="3964" spans="1:25" x14ac:dyDescent="0.3">
      <c r="A3964" s="1">
        <v>45904</v>
      </c>
      <c r="B3964" s="1" t="s">
        <v>4015</v>
      </c>
      <c r="C3964" s="1" t="s">
        <v>208</v>
      </c>
      <c r="D3964">
        <f>MONTH(StockData[[#This Row],[DATE]])</f>
        <v>9</v>
      </c>
      <c r="E3964">
        <v>2025</v>
      </c>
      <c r="F3964" t="s">
        <v>163</v>
      </c>
      <c r="G3964" t="str">
        <f>"Q"&amp;ROUNDUP(StockData[[#This Row],[Month Number]]/3,0)</f>
        <v>Q3</v>
      </c>
      <c r="H3964" s="1" t="s">
        <v>3596</v>
      </c>
      <c r="I3964" s="1" t="s">
        <v>3093</v>
      </c>
      <c r="J3964" t="s">
        <v>30</v>
      </c>
      <c r="K3964">
        <v>1230</v>
      </c>
      <c r="L3964">
        <v>1238.2</v>
      </c>
      <c r="M3964">
        <v>1208</v>
      </c>
      <c r="N3964">
        <v>1194.8</v>
      </c>
      <c r="O3964">
        <v>1211.4000000000001</v>
      </c>
      <c r="P3964">
        <v>1212.5999999999999</v>
      </c>
      <c r="Q3964">
        <v>1221.19</v>
      </c>
      <c r="R3964">
        <v>3346196</v>
      </c>
      <c r="S3964">
        <v>4086330510.0999999</v>
      </c>
      <c r="T3964">
        <v>94879</v>
      </c>
      <c r="U3964">
        <v>1906930</v>
      </c>
      <c r="V3964">
        <v>56.99</v>
      </c>
      <c r="W3964" s="3">
        <f>StockData[[#This Row],[CLOSE]]-StockData[[#This Row],[PREV. CLOSE]]</f>
        <v>17.799999999999955</v>
      </c>
      <c r="X3964" s="2">
        <f>IFERROR((StockData[[#This Row],[CLOSE]]-StockData[[#This Row],[PREV. CLOSE]])/StockData[[#This Row],[PREV. CLOSE]],0)</f>
        <v>1.4897890860395007E-2</v>
      </c>
      <c r="Y3964" t="str">
        <f>IF(StockData[[#This Row],[Daily Return %]]&gt;0,"Gain",IF(StockData[[#This Row],[Daily Return %]]&lt;0,"Loss","No Change"))</f>
        <v>Gain</v>
      </c>
    </row>
    <row r="3965" spans="1:25" x14ac:dyDescent="0.3">
      <c r="A3965" s="1">
        <v>45905</v>
      </c>
      <c r="B3965" s="1" t="s">
        <v>4016</v>
      </c>
      <c r="C3965" s="1" t="s">
        <v>208</v>
      </c>
      <c r="D3965">
        <f>MONTH(StockData[[#This Row],[DATE]])</f>
        <v>9</v>
      </c>
      <c r="E3965">
        <v>2025</v>
      </c>
      <c r="F3965" t="s">
        <v>163</v>
      </c>
      <c r="G3965" t="str">
        <f>"Q"&amp;ROUNDUP(StockData[[#This Row],[Month Number]]/3,0)</f>
        <v>Q3</v>
      </c>
      <c r="H3965" s="1" t="s">
        <v>3596</v>
      </c>
      <c r="I3965" s="1" t="s">
        <v>3093</v>
      </c>
      <c r="J3965" t="s">
        <v>30</v>
      </c>
      <c r="K3965">
        <v>1212</v>
      </c>
      <c r="L3965">
        <v>1216.4000000000001</v>
      </c>
      <c r="M3965">
        <v>1191</v>
      </c>
      <c r="N3965">
        <v>1212.5999999999999</v>
      </c>
      <c r="O3965">
        <v>1206.9000000000001</v>
      </c>
      <c r="P3965">
        <v>1208.5</v>
      </c>
      <c r="Q3965">
        <v>1203.17</v>
      </c>
      <c r="R3965">
        <v>1434458</v>
      </c>
      <c r="S3965">
        <v>1725903166.8</v>
      </c>
      <c r="T3965">
        <v>66853</v>
      </c>
      <c r="U3965">
        <v>873149</v>
      </c>
      <c r="V3965">
        <v>60.87</v>
      </c>
      <c r="W3965" s="3">
        <f>StockData[[#This Row],[CLOSE]]-StockData[[#This Row],[PREV. CLOSE]]</f>
        <v>-4.0999999999999091</v>
      </c>
      <c r="X3965" s="2">
        <f>IFERROR((StockData[[#This Row],[CLOSE]]-StockData[[#This Row],[PREV. CLOSE]])/StockData[[#This Row],[PREV. CLOSE]],0)</f>
        <v>-3.3811644400461071E-3</v>
      </c>
      <c r="Y3965" t="str">
        <f>IF(StockData[[#This Row],[Daily Return %]]&gt;0,"Gain",IF(StockData[[#This Row],[Daily Return %]]&lt;0,"Loss","No Change"))</f>
        <v>Loss</v>
      </c>
    </row>
    <row r="3966" spans="1:25" x14ac:dyDescent="0.3">
      <c r="A3966" s="1">
        <v>45908</v>
      </c>
      <c r="B3966" s="1" t="s">
        <v>4017</v>
      </c>
      <c r="C3966" s="1" t="s">
        <v>208</v>
      </c>
      <c r="D3966">
        <f>MONTH(StockData[[#This Row],[DATE]])</f>
        <v>9</v>
      </c>
      <c r="E3966">
        <v>2025</v>
      </c>
      <c r="F3966" t="s">
        <v>163</v>
      </c>
      <c r="G3966" t="str">
        <f>"Q"&amp;ROUNDUP(StockData[[#This Row],[Month Number]]/3,0)</f>
        <v>Q3</v>
      </c>
      <c r="H3966" s="1" t="s">
        <v>3596</v>
      </c>
      <c r="I3966" s="1" t="s">
        <v>3093</v>
      </c>
      <c r="J3966" t="s">
        <v>30</v>
      </c>
      <c r="K3966">
        <v>1208.5</v>
      </c>
      <c r="L3966">
        <v>1211</v>
      </c>
      <c r="M3966">
        <v>1185.2</v>
      </c>
      <c r="N3966">
        <v>1208.5</v>
      </c>
      <c r="O3966">
        <v>1193</v>
      </c>
      <c r="P3966">
        <v>1187.7</v>
      </c>
      <c r="Q3966">
        <v>1195.01</v>
      </c>
      <c r="R3966">
        <v>1112974</v>
      </c>
      <c r="S3966">
        <v>1330010527</v>
      </c>
      <c r="T3966">
        <v>37104</v>
      </c>
      <c r="U3966">
        <v>689880</v>
      </c>
      <c r="V3966">
        <v>61.99</v>
      </c>
      <c r="W3966" s="3">
        <f>StockData[[#This Row],[CLOSE]]-StockData[[#This Row],[PREV. CLOSE]]</f>
        <v>-20.799999999999955</v>
      </c>
      <c r="X3966" s="2">
        <f>IFERROR((StockData[[#This Row],[CLOSE]]-StockData[[#This Row],[PREV. CLOSE]])/StockData[[#This Row],[PREV. CLOSE]],0)</f>
        <v>-1.7211419114604845E-2</v>
      </c>
      <c r="Y3966" t="str">
        <f>IF(StockData[[#This Row],[Daily Return %]]&gt;0,"Gain",IF(StockData[[#This Row],[Daily Return %]]&lt;0,"Loss","No Change"))</f>
        <v>Loss</v>
      </c>
    </row>
    <row r="3967" spans="1:25" x14ac:dyDescent="0.3">
      <c r="A3967" s="1">
        <v>45909</v>
      </c>
      <c r="B3967" s="1" t="s">
        <v>4018</v>
      </c>
      <c r="C3967" s="1" t="s">
        <v>208</v>
      </c>
      <c r="D3967">
        <f>MONTH(StockData[[#This Row],[DATE]])</f>
        <v>9</v>
      </c>
      <c r="E3967">
        <v>2025</v>
      </c>
      <c r="F3967" t="s">
        <v>163</v>
      </c>
      <c r="G3967" t="str">
        <f>"Q"&amp;ROUNDUP(StockData[[#This Row],[Month Number]]/3,0)</f>
        <v>Q3</v>
      </c>
      <c r="H3967" s="1" t="s">
        <v>3596</v>
      </c>
      <c r="I3967" s="1" t="s">
        <v>3093</v>
      </c>
      <c r="J3967" t="s">
        <v>30</v>
      </c>
      <c r="K3967">
        <v>1195.2</v>
      </c>
      <c r="L3967">
        <v>1204</v>
      </c>
      <c r="M3967">
        <v>1187.9000000000001</v>
      </c>
      <c r="N3967">
        <v>1187.7</v>
      </c>
      <c r="O3967">
        <v>1200.5999999999999</v>
      </c>
      <c r="P3967">
        <v>1202.2</v>
      </c>
      <c r="Q3967">
        <v>1195.6300000000001</v>
      </c>
      <c r="R3967">
        <v>1295618</v>
      </c>
      <c r="S3967">
        <v>1549083246.3</v>
      </c>
      <c r="T3967">
        <v>39069</v>
      </c>
      <c r="U3967">
        <v>765309</v>
      </c>
      <c r="V3967">
        <v>59.07</v>
      </c>
      <c r="W3967" s="3">
        <f>StockData[[#This Row],[CLOSE]]-StockData[[#This Row],[PREV. CLOSE]]</f>
        <v>14.5</v>
      </c>
      <c r="X3967" s="2">
        <f>IFERROR((StockData[[#This Row],[CLOSE]]-StockData[[#This Row],[PREV. CLOSE]])/StockData[[#This Row],[PREV. CLOSE]],0)</f>
        <v>1.2208470152395385E-2</v>
      </c>
      <c r="Y3967" t="str">
        <f>IF(StockData[[#This Row],[Daily Return %]]&gt;0,"Gain",IF(StockData[[#This Row],[Daily Return %]]&lt;0,"Loss","No Change"))</f>
        <v>Gain</v>
      </c>
    </row>
    <row r="3968" spans="1:25" x14ac:dyDescent="0.3">
      <c r="A3968" s="1">
        <v>45910</v>
      </c>
      <c r="B3968" s="1" t="s">
        <v>4019</v>
      </c>
      <c r="C3968" s="1" t="s">
        <v>208</v>
      </c>
      <c r="D3968">
        <f>MONTH(StockData[[#This Row],[DATE]])</f>
        <v>9</v>
      </c>
      <c r="E3968">
        <v>2025</v>
      </c>
      <c r="F3968" t="s">
        <v>163</v>
      </c>
      <c r="G3968" t="str">
        <f>"Q"&amp;ROUNDUP(StockData[[#This Row],[Month Number]]/3,0)</f>
        <v>Q3</v>
      </c>
      <c r="H3968" s="1" t="s">
        <v>3596</v>
      </c>
      <c r="I3968" s="1" t="s">
        <v>3093</v>
      </c>
      <c r="J3968" t="s">
        <v>30</v>
      </c>
      <c r="K3968">
        <v>1208.2</v>
      </c>
      <c r="L3968">
        <v>1219.2</v>
      </c>
      <c r="M3968">
        <v>1201.7</v>
      </c>
      <c r="N3968">
        <v>1202.2</v>
      </c>
      <c r="O3968">
        <v>1217</v>
      </c>
      <c r="P3968">
        <v>1217.5</v>
      </c>
      <c r="Q3968">
        <v>1212.46</v>
      </c>
      <c r="R3968">
        <v>1015673</v>
      </c>
      <c r="S3968">
        <v>1231465096.0999999</v>
      </c>
      <c r="T3968">
        <v>42536</v>
      </c>
      <c r="U3968">
        <v>569707</v>
      </c>
      <c r="V3968">
        <v>56.09</v>
      </c>
      <c r="W3968" s="3">
        <f>StockData[[#This Row],[CLOSE]]-StockData[[#This Row],[PREV. CLOSE]]</f>
        <v>15.299999999999955</v>
      </c>
      <c r="X3968" s="2">
        <f>IFERROR((StockData[[#This Row],[CLOSE]]-StockData[[#This Row],[PREV. CLOSE]])/StockData[[#This Row],[PREV. CLOSE]],0)</f>
        <v>1.2726667775744431E-2</v>
      </c>
      <c r="Y3968" t="str">
        <f>IF(StockData[[#This Row],[Daily Return %]]&gt;0,"Gain",IF(StockData[[#This Row],[Daily Return %]]&lt;0,"Loss","No Change"))</f>
        <v>Gain</v>
      </c>
    </row>
    <row r="3969" spans="1:25" x14ac:dyDescent="0.3">
      <c r="A3969" s="1">
        <v>45911</v>
      </c>
      <c r="B3969" s="1" t="s">
        <v>4020</v>
      </c>
      <c r="C3969" s="1" t="s">
        <v>208</v>
      </c>
      <c r="D3969">
        <f>MONTH(StockData[[#This Row],[DATE]])</f>
        <v>9</v>
      </c>
      <c r="E3969">
        <v>2025</v>
      </c>
      <c r="F3969" t="s">
        <v>163</v>
      </c>
      <c r="G3969" t="str">
        <f>"Q"&amp;ROUNDUP(StockData[[#This Row],[Month Number]]/3,0)</f>
        <v>Q3</v>
      </c>
      <c r="H3969" s="1" t="s">
        <v>3596</v>
      </c>
      <c r="I3969" s="1" t="s">
        <v>3093</v>
      </c>
      <c r="J3969" t="s">
        <v>30</v>
      </c>
      <c r="K3969">
        <v>1212.0999999999999</v>
      </c>
      <c r="L3969">
        <v>1224.9000000000001</v>
      </c>
      <c r="M3969">
        <v>1212.0999999999999</v>
      </c>
      <c r="N3969">
        <v>1217.5</v>
      </c>
      <c r="O3969">
        <v>1220.9000000000001</v>
      </c>
      <c r="P3969">
        <v>1220.8</v>
      </c>
      <c r="Q3969">
        <v>1221.26</v>
      </c>
      <c r="R3969">
        <v>783400</v>
      </c>
      <c r="S3969">
        <v>956731582.70000005</v>
      </c>
      <c r="T3969">
        <v>36335</v>
      </c>
      <c r="U3969">
        <v>488363</v>
      </c>
      <c r="V3969">
        <v>62.34</v>
      </c>
      <c r="W3969" s="3">
        <f>StockData[[#This Row],[CLOSE]]-StockData[[#This Row],[PREV. CLOSE]]</f>
        <v>3.2999999999999545</v>
      </c>
      <c r="X3969" s="2">
        <f>IFERROR((StockData[[#This Row],[CLOSE]]-StockData[[#This Row],[PREV. CLOSE]])/StockData[[#This Row],[PREV. CLOSE]],0)</f>
        <v>2.7104722792607428E-3</v>
      </c>
      <c r="Y3969" t="str">
        <f>IF(StockData[[#This Row],[Daily Return %]]&gt;0,"Gain",IF(StockData[[#This Row],[Daily Return %]]&lt;0,"Loss","No Change"))</f>
        <v>Gain</v>
      </c>
    </row>
    <row r="3970" spans="1:25" x14ac:dyDescent="0.3">
      <c r="A3970" s="1">
        <v>45912</v>
      </c>
      <c r="B3970" s="1" t="s">
        <v>4021</v>
      </c>
      <c r="C3970" s="1" t="s">
        <v>208</v>
      </c>
      <c r="D3970">
        <f>MONTH(StockData[[#This Row],[DATE]])</f>
        <v>9</v>
      </c>
      <c r="E3970">
        <v>2025</v>
      </c>
      <c r="F3970" t="s">
        <v>163</v>
      </c>
      <c r="G3970" t="str">
        <f>"Q"&amp;ROUNDUP(StockData[[#This Row],[Month Number]]/3,0)</f>
        <v>Q3</v>
      </c>
      <c r="H3970" s="1" t="s">
        <v>3596</v>
      </c>
      <c r="I3970" s="1" t="s">
        <v>3093</v>
      </c>
      <c r="J3970" t="s">
        <v>30</v>
      </c>
      <c r="K3970">
        <v>1220.2</v>
      </c>
      <c r="L3970">
        <v>1223</v>
      </c>
      <c r="M3970">
        <v>1209.5</v>
      </c>
      <c r="N3970">
        <v>1220.8</v>
      </c>
      <c r="O3970">
        <v>1218</v>
      </c>
      <c r="P3970">
        <v>1217.5999999999999</v>
      </c>
      <c r="Q3970">
        <v>1216.19</v>
      </c>
      <c r="R3970">
        <v>632659</v>
      </c>
      <c r="S3970">
        <v>769435142.39999998</v>
      </c>
      <c r="T3970">
        <v>30681</v>
      </c>
      <c r="U3970">
        <v>368994</v>
      </c>
      <c r="V3970">
        <v>58.32</v>
      </c>
      <c r="W3970" s="3">
        <f>StockData[[#This Row],[CLOSE]]-StockData[[#This Row],[PREV. CLOSE]]</f>
        <v>-3.2000000000000455</v>
      </c>
      <c r="X3970" s="2">
        <f>IFERROR((StockData[[#This Row],[CLOSE]]-StockData[[#This Row],[PREV. CLOSE]])/StockData[[#This Row],[PREV. CLOSE]],0)</f>
        <v>-2.6212319790301815E-3</v>
      </c>
      <c r="Y3970" t="str">
        <f>IF(StockData[[#This Row],[Daily Return %]]&gt;0,"Gain",IF(StockData[[#This Row],[Daily Return %]]&lt;0,"Loss","No Change"))</f>
        <v>Loss</v>
      </c>
    </row>
    <row r="3971" spans="1:25" x14ac:dyDescent="0.3">
      <c r="A3971" s="1">
        <v>45915</v>
      </c>
      <c r="B3971" s="1" t="s">
        <v>4022</v>
      </c>
      <c r="C3971" s="1" t="s">
        <v>208</v>
      </c>
      <c r="D3971">
        <f>MONTH(StockData[[#This Row],[DATE]])</f>
        <v>9</v>
      </c>
      <c r="E3971">
        <v>2025</v>
      </c>
      <c r="F3971" t="s">
        <v>163</v>
      </c>
      <c r="G3971" t="str">
        <f>"Q"&amp;ROUNDUP(StockData[[#This Row],[Month Number]]/3,0)</f>
        <v>Q3</v>
      </c>
      <c r="H3971" s="1" t="s">
        <v>3596</v>
      </c>
      <c r="I3971" s="1" t="s">
        <v>3093</v>
      </c>
      <c r="J3971" t="s">
        <v>30</v>
      </c>
      <c r="K3971">
        <v>1212.2</v>
      </c>
      <c r="L3971">
        <v>1220</v>
      </c>
      <c r="M3971">
        <v>1209.5999999999999</v>
      </c>
      <c r="N3971">
        <v>1217.5999999999999</v>
      </c>
      <c r="O3971">
        <v>1211.5</v>
      </c>
      <c r="P3971">
        <v>1212.5</v>
      </c>
      <c r="Q3971">
        <v>1214.08</v>
      </c>
      <c r="R3971">
        <v>523120</v>
      </c>
      <c r="S3971">
        <v>635108846.39999998</v>
      </c>
      <c r="T3971">
        <v>26976</v>
      </c>
      <c r="U3971">
        <v>284647</v>
      </c>
      <c r="V3971">
        <v>54.41</v>
      </c>
      <c r="W3971" s="3">
        <f>StockData[[#This Row],[CLOSE]]-StockData[[#This Row],[PREV. CLOSE]]</f>
        <v>-5.0999999999999091</v>
      </c>
      <c r="X3971" s="2">
        <f>IFERROR((StockData[[#This Row],[CLOSE]]-StockData[[#This Row],[PREV. CLOSE]])/StockData[[#This Row],[PREV. CLOSE]],0)</f>
        <v>-4.1885676741129346E-3</v>
      </c>
      <c r="Y3971" t="str">
        <f>IF(StockData[[#This Row],[Daily Return %]]&gt;0,"Gain",IF(StockData[[#This Row],[Daily Return %]]&lt;0,"Loss","No Change"))</f>
        <v>Loss</v>
      </c>
    </row>
    <row r="3972" spans="1:25" x14ac:dyDescent="0.3">
      <c r="A3972" s="1">
        <v>45916</v>
      </c>
      <c r="B3972" s="1" t="s">
        <v>4023</v>
      </c>
      <c r="C3972" s="1" t="s">
        <v>208</v>
      </c>
      <c r="D3972">
        <f>MONTH(StockData[[#This Row],[DATE]])</f>
        <v>9</v>
      </c>
      <c r="E3972">
        <v>2025</v>
      </c>
      <c r="F3972" t="s">
        <v>163</v>
      </c>
      <c r="G3972" t="str">
        <f>"Q"&amp;ROUNDUP(StockData[[#This Row],[Month Number]]/3,0)</f>
        <v>Q3</v>
      </c>
      <c r="H3972" s="1" t="s">
        <v>3596</v>
      </c>
      <c r="I3972" s="1" t="s">
        <v>3093</v>
      </c>
      <c r="J3972" t="s">
        <v>30</v>
      </c>
      <c r="K3972">
        <v>1212</v>
      </c>
      <c r="L3972">
        <v>1215</v>
      </c>
      <c r="M3972">
        <v>1201.2</v>
      </c>
      <c r="N3972">
        <v>1212.5</v>
      </c>
      <c r="O3972">
        <v>1204</v>
      </c>
      <c r="P3972">
        <v>1204.2</v>
      </c>
      <c r="Q3972">
        <v>1206.9000000000001</v>
      </c>
      <c r="R3972">
        <v>1137133</v>
      </c>
      <c r="S3972">
        <v>1372400429.2</v>
      </c>
      <c r="T3972">
        <v>34507</v>
      </c>
      <c r="U3972">
        <v>677432</v>
      </c>
      <c r="V3972">
        <v>59.57</v>
      </c>
      <c r="W3972" s="3">
        <f>StockData[[#This Row],[CLOSE]]-StockData[[#This Row],[PREV. CLOSE]]</f>
        <v>-8.2999999999999545</v>
      </c>
      <c r="X3972" s="2">
        <f>IFERROR((StockData[[#This Row],[CLOSE]]-StockData[[#This Row],[PREV. CLOSE]])/StockData[[#This Row],[PREV. CLOSE]],0)</f>
        <v>-6.8453608247422302E-3</v>
      </c>
      <c r="Y3972" t="str">
        <f>IF(StockData[[#This Row],[Daily Return %]]&gt;0,"Gain",IF(StockData[[#This Row],[Daily Return %]]&lt;0,"Loss","No Change"))</f>
        <v>Loss</v>
      </c>
    </row>
    <row r="3973" spans="1:25" x14ac:dyDescent="0.3">
      <c r="A3973" s="1">
        <v>45917</v>
      </c>
      <c r="B3973" s="1" t="s">
        <v>4024</v>
      </c>
      <c r="C3973" s="1" t="s">
        <v>208</v>
      </c>
      <c r="D3973">
        <f>MONTH(StockData[[#This Row],[DATE]])</f>
        <v>9</v>
      </c>
      <c r="E3973">
        <v>2025</v>
      </c>
      <c r="F3973" t="s">
        <v>163</v>
      </c>
      <c r="G3973" t="str">
        <f>"Q"&amp;ROUNDUP(StockData[[#This Row],[Month Number]]/3,0)</f>
        <v>Q3</v>
      </c>
      <c r="H3973" s="1" t="s">
        <v>3596</v>
      </c>
      <c r="I3973" s="1" t="s">
        <v>3093</v>
      </c>
      <c r="J3973" t="s">
        <v>30</v>
      </c>
      <c r="K3973">
        <v>1207</v>
      </c>
      <c r="L3973">
        <v>1212.5999999999999</v>
      </c>
      <c r="M3973">
        <v>1195.5999999999999</v>
      </c>
      <c r="N3973">
        <v>1204.2</v>
      </c>
      <c r="O3973">
        <v>1203.4000000000001</v>
      </c>
      <c r="P3973">
        <v>1204.3</v>
      </c>
      <c r="Q3973">
        <v>1201.67</v>
      </c>
      <c r="R3973">
        <v>1005661</v>
      </c>
      <c r="S3973">
        <v>1208469525.5</v>
      </c>
      <c r="T3973">
        <v>34597</v>
      </c>
      <c r="U3973">
        <v>578117</v>
      </c>
      <c r="V3973">
        <v>57.49</v>
      </c>
      <c r="W3973" s="3">
        <f>StockData[[#This Row],[CLOSE]]-StockData[[#This Row],[PREV. CLOSE]]</f>
        <v>9.9999999999909051E-2</v>
      </c>
      <c r="X3973" s="2">
        <f>IFERROR((StockData[[#This Row],[CLOSE]]-StockData[[#This Row],[PREV. CLOSE]])/StockData[[#This Row],[PREV. CLOSE]],0)</f>
        <v>8.3042683939469399E-5</v>
      </c>
      <c r="Y3973" t="str">
        <f>IF(StockData[[#This Row],[Daily Return %]]&gt;0,"Gain",IF(StockData[[#This Row],[Daily Return %]]&lt;0,"Loss","No Change"))</f>
        <v>Gain</v>
      </c>
    </row>
    <row r="3974" spans="1:25" x14ac:dyDescent="0.3">
      <c r="A3974" s="1">
        <v>45918</v>
      </c>
      <c r="B3974" s="1" t="s">
        <v>4025</v>
      </c>
      <c r="C3974" s="1" t="s">
        <v>208</v>
      </c>
      <c r="D3974">
        <f>MONTH(StockData[[#This Row],[DATE]])</f>
        <v>9</v>
      </c>
      <c r="E3974">
        <v>2025</v>
      </c>
      <c r="F3974" t="s">
        <v>163</v>
      </c>
      <c r="G3974" t="str">
        <f>"Q"&amp;ROUNDUP(StockData[[#This Row],[Month Number]]/3,0)</f>
        <v>Q3</v>
      </c>
      <c r="H3974" s="1" t="s">
        <v>3596</v>
      </c>
      <c r="I3974" s="1" t="s">
        <v>3093</v>
      </c>
      <c r="J3974" t="s">
        <v>30</v>
      </c>
      <c r="K3974">
        <v>1205.0999999999999</v>
      </c>
      <c r="L3974">
        <v>1213.3</v>
      </c>
      <c r="M3974">
        <v>1200</v>
      </c>
      <c r="N3974">
        <v>1204.3</v>
      </c>
      <c r="O3974">
        <v>1209</v>
      </c>
      <c r="P3974">
        <v>1209.0999999999999</v>
      </c>
      <c r="Q3974">
        <v>1208.44</v>
      </c>
      <c r="R3974">
        <v>1345158</v>
      </c>
      <c r="S3974">
        <v>1625542602.7</v>
      </c>
      <c r="T3974">
        <v>38035</v>
      </c>
      <c r="U3974">
        <v>785341</v>
      </c>
      <c r="V3974">
        <v>58.38</v>
      </c>
      <c r="W3974" s="3">
        <f>StockData[[#This Row],[CLOSE]]-StockData[[#This Row],[PREV. CLOSE]]</f>
        <v>4.7999999999999545</v>
      </c>
      <c r="X3974" s="2">
        <f>IFERROR((StockData[[#This Row],[CLOSE]]-StockData[[#This Row],[PREV. CLOSE]])/StockData[[#This Row],[PREV. CLOSE]],0)</f>
        <v>3.9857178443908946E-3</v>
      </c>
      <c r="Y3974" t="str">
        <f>IF(StockData[[#This Row],[Daily Return %]]&gt;0,"Gain",IF(StockData[[#This Row],[Daily Return %]]&lt;0,"Loss","No Change"))</f>
        <v>Gain</v>
      </c>
    </row>
    <row r="3975" spans="1:25" x14ac:dyDescent="0.3">
      <c r="A3975" s="1">
        <v>45919</v>
      </c>
      <c r="B3975" s="1" t="s">
        <v>4026</v>
      </c>
      <c r="C3975" s="1" t="s">
        <v>208</v>
      </c>
      <c r="D3975">
        <f>MONTH(StockData[[#This Row],[DATE]])</f>
        <v>9</v>
      </c>
      <c r="E3975">
        <v>2025</v>
      </c>
      <c r="F3975" t="s">
        <v>163</v>
      </c>
      <c r="G3975" t="str">
        <f>"Q"&amp;ROUNDUP(StockData[[#This Row],[Month Number]]/3,0)</f>
        <v>Q3</v>
      </c>
      <c r="H3975" s="1" t="s">
        <v>3596</v>
      </c>
      <c r="I3975" s="1" t="s">
        <v>3093</v>
      </c>
      <c r="J3975" t="s">
        <v>30</v>
      </c>
      <c r="K3975">
        <v>1212</v>
      </c>
      <c r="L3975">
        <v>1212</v>
      </c>
      <c r="M3975">
        <v>1191</v>
      </c>
      <c r="N3975">
        <v>1209.0999999999999</v>
      </c>
      <c r="O3975">
        <v>1197.5</v>
      </c>
      <c r="P3975">
        <v>1194.5</v>
      </c>
      <c r="Q3975">
        <v>1196.55</v>
      </c>
      <c r="R3975">
        <v>2395784</v>
      </c>
      <c r="S3975">
        <v>2866685661.9000001</v>
      </c>
      <c r="T3975">
        <v>62479</v>
      </c>
      <c r="U3975">
        <v>1460903</v>
      </c>
      <c r="V3975">
        <v>60.98</v>
      </c>
      <c r="W3975" s="3">
        <f>StockData[[#This Row],[CLOSE]]-StockData[[#This Row],[PREV. CLOSE]]</f>
        <v>-14.599999999999909</v>
      </c>
      <c r="X3975" s="2">
        <f>IFERROR((StockData[[#This Row],[CLOSE]]-StockData[[#This Row],[PREV. CLOSE]])/StockData[[#This Row],[PREV. CLOSE]],0)</f>
        <v>-1.2075097179720379E-2</v>
      </c>
      <c r="Y3975" t="str">
        <f>IF(StockData[[#This Row],[Daily Return %]]&gt;0,"Gain",IF(StockData[[#This Row],[Daily Return %]]&lt;0,"Loss","No Change"))</f>
        <v>Loss</v>
      </c>
    </row>
    <row r="3976" spans="1:25" x14ac:dyDescent="0.3">
      <c r="A3976" s="1">
        <v>45922</v>
      </c>
      <c r="B3976" s="1" t="s">
        <v>4027</v>
      </c>
      <c r="C3976" s="1" t="s">
        <v>208</v>
      </c>
      <c r="D3976">
        <f>MONTH(StockData[[#This Row],[DATE]])</f>
        <v>9</v>
      </c>
      <c r="E3976">
        <v>2025</v>
      </c>
      <c r="F3976" t="s">
        <v>163</v>
      </c>
      <c r="G3976" t="str">
        <f>"Q"&amp;ROUNDUP(StockData[[#This Row],[Month Number]]/3,0)</f>
        <v>Q3</v>
      </c>
      <c r="H3976" s="1" t="s">
        <v>3596</v>
      </c>
      <c r="I3976" s="1" t="s">
        <v>3093</v>
      </c>
      <c r="J3976" t="s">
        <v>30</v>
      </c>
      <c r="K3976">
        <v>1198.9000000000001</v>
      </c>
      <c r="L3976">
        <v>1201.2</v>
      </c>
      <c r="M3976">
        <v>1184</v>
      </c>
      <c r="N3976">
        <v>1194.5</v>
      </c>
      <c r="O3976">
        <v>1189.2</v>
      </c>
      <c r="P3976">
        <v>1188.3</v>
      </c>
      <c r="Q3976">
        <v>1191.95</v>
      </c>
      <c r="R3976">
        <v>1107323</v>
      </c>
      <c r="S3976">
        <v>1319877881.9000001</v>
      </c>
      <c r="T3976">
        <v>36908</v>
      </c>
      <c r="U3976">
        <v>630085</v>
      </c>
      <c r="V3976">
        <v>56.9</v>
      </c>
      <c r="W3976" s="3">
        <f>StockData[[#This Row],[CLOSE]]-StockData[[#This Row],[PREV. CLOSE]]</f>
        <v>-6.2000000000000455</v>
      </c>
      <c r="X3976" s="2">
        <f>IFERROR((StockData[[#This Row],[CLOSE]]-StockData[[#This Row],[PREV. CLOSE]])/StockData[[#This Row],[PREV. CLOSE]],0)</f>
        <v>-5.1904562578485103E-3</v>
      </c>
      <c r="Y3976" t="str">
        <f>IF(StockData[[#This Row],[Daily Return %]]&gt;0,"Gain",IF(StockData[[#This Row],[Daily Return %]]&lt;0,"Loss","No Change"))</f>
        <v>Loss</v>
      </c>
    </row>
    <row r="3977" spans="1:25" x14ac:dyDescent="0.3">
      <c r="A3977" s="1">
        <v>45923</v>
      </c>
      <c r="B3977" s="1" t="s">
        <v>4028</v>
      </c>
      <c r="C3977" s="1" t="s">
        <v>208</v>
      </c>
      <c r="D3977">
        <f>MONTH(StockData[[#This Row],[DATE]])</f>
        <v>9</v>
      </c>
      <c r="E3977">
        <v>2025</v>
      </c>
      <c r="F3977" t="s">
        <v>163</v>
      </c>
      <c r="G3977" t="str">
        <f>"Q"&amp;ROUNDUP(StockData[[#This Row],[Month Number]]/3,0)</f>
        <v>Q3</v>
      </c>
      <c r="H3977" s="1" t="s">
        <v>3596</v>
      </c>
      <c r="I3977" s="1" t="s">
        <v>3093</v>
      </c>
      <c r="J3977" t="s">
        <v>30</v>
      </c>
      <c r="K3977">
        <v>1189.8</v>
      </c>
      <c r="L3977">
        <v>1194.5</v>
      </c>
      <c r="M3977">
        <v>1165</v>
      </c>
      <c r="N3977">
        <v>1188.3</v>
      </c>
      <c r="O3977">
        <v>1167.9000000000001</v>
      </c>
      <c r="P3977">
        <v>1168.4000000000001</v>
      </c>
      <c r="Q3977">
        <v>1170.6199999999999</v>
      </c>
      <c r="R3977">
        <v>2114020</v>
      </c>
      <c r="S3977">
        <v>2474710605.6999998</v>
      </c>
      <c r="T3977">
        <v>61376</v>
      </c>
      <c r="U3977">
        <v>1395011</v>
      </c>
      <c r="V3977">
        <v>65.989999999999995</v>
      </c>
      <c r="W3977" s="3">
        <f>StockData[[#This Row],[CLOSE]]-StockData[[#This Row],[PREV. CLOSE]]</f>
        <v>-19.899999999999864</v>
      </c>
      <c r="X3977" s="2">
        <f>IFERROR((StockData[[#This Row],[CLOSE]]-StockData[[#This Row],[PREV. CLOSE]])/StockData[[#This Row],[PREV. CLOSE]],0)</f>
        <v>-1.6746612808213299E-2</v>
      </c>
      <c r="Y3977" t="str">
        <f>IF(StockData[[#This Row],[Daily Return %]]&gt;0,"Gain",IF(StockData[[#This Row],[Daily Return %]]&lt;0,"Loss","No Change"))</f>
        <v>Loss</v>
      </c>
    </row>
    <row r="3978" spans="1:25" x14ac:dyDescent="0.3">
      <c r="A3978" s="1">
        <v>45924</v>
      </c>
      <c r="B3978" s="1" t="s">
        <v>4029</v>
      </c>
      <c r="C3978" s="1" t="s">
        <v>208</v>
      </c>
      <c r="D3978">
        <f>MONTH(StockData[[#This Row],[DATE]])</f>
        <v>9</v>
      </c>
      <c r="E3978">
        <v>2025</v>
      </c>
      <c r="F3978" t="s">
        <v>163</v>
      </c>
      <c r="G3978" t="str">
        <f>"Q"&amp;ROUNDUP(StockData[[#This Row],[Month Number]]/3,0)</f>
        <v>Q3</v>
      </c>
      <c r="H3978" s="1" t="s">
        <v>3596</v>
      </c>
      <c r="I3978" s="1" t="s">
        <v>3093</v>
      </c>
      <c r="J3978" t="s">
        <v>30</v>
      </c>
      <c r="K3978">
        <v>1167.9000000000001</v>
      </c>
      <c r="L3978">
        <v>1185.2</v>
      </c>
      <c r="M3978">
        <v>1161.4000000000001</v>
      </c>
      <c r="N3978">
        <v>1168.4000000000001</v>
      </c>
      <c r="O3978">
        <v>1178.2</v>
      </c>
      <c r="P3978">
        <v>1178.5999999999999</v>
      </c>
      <c r="Q3978">
        <v>1176.77</v>
      </c>
      <c r="R3978">
        <v>1395188</v>
      </c>
      <c r="S3978">
        <v>1641821452.2</v>
      </c>
      <c r="T3978">
        <v>48496</v>
      </c>
      <c r="U3978">
        <v>867336</v>
      </c>
      <c r="V3978">
        <v>62.17</v>
      </c>
      <c r="W3978" s="3">
        <f>StockData[[#This Row],[CLOSE]]-StockData[[#This Row],[PREV. CLOSE]]</f>
        <v>10.199999999999818</v>
      </c>
      <c r="X3978" s="2">
        <f>IFERROR((StockData[[#This Row],[CLOSE]]-StockData[[#This Row],[PREV. CLOSE]])/StockData[[#This Row],[PREV. CLOSE]],0)</f>
        <v>8.7298870249912855E-3</v>
      </c>
      <c r="Y3978" t="str">
        <f>IF(StockData[[#This Row],[Daily Return %]]&gt;0,"Gain",IF(StockData[[#This Row],[Daily Return %]]&lt;0,"Loss","No Change"))</f>
        <v>Gain</v>
      </c>
    </row>
    <row r="3979" spans="1:25" x14ac:dyDescent="0.3">
      <c r="A3979" s="1">
        <v>45925</v>
      </c>
      <c r="B3979" s="1" t="s">
        <v>4030</v>
      </c>
      <c r="C3979" s="1" t="s">
        <v>208</v>
      </c>
      <c r="D3979">
        <f>MONTH(StockData[[#This Row],[DATE]])</f>
        <v>9</v>
      </c>
      <c r="E3979">
        <v>2025</v>
      </c>
      <c r="F3979" t="s">
        <v>163</v>
      </c>
      <c r="G3979" t="str">
        <f>"Q"&amp;ROUNDUP(StockData[[#This Row],[Month Number]]/3,0)</f>
        <v>Q3</v>
      </c>
      <c r="H3979" s="1" t="s">
        <v>3596</v>
      </c>
      <c r="I3979" s="1" t="s">
        <v>3093</v>
      </c>
      <c r="J3979" t="s">
        <v>30</v>
      </c>
      <c r="K3979">
        <v>1184.5</v>
      </c>
      <c r="L3979">
        <v>1192.4000000000001</v>
      </c>
      <c r="M3979">
        <v>1171.5999999999999</v>
      </c>
      <c r="N3979">
        <v>1178.5999999999999</v>
      </c>
      <c r="O3979">
        <v>1175.8</v>
      </c>
      <c r="P3979">
        <v>1173.5</v>
      </c>
      <c r="Q3979">
        <v>1177.07</v>
      </c>
      <c r="R3979">
        <v>1273981</v>
      </c>
      <c r="S3979">
        <v>1499570473.4000001</v>
      </c>
      <c r="T3979">
        <v>36949</v>
      </c>
      <c r="U3979">
        <v>695177</v>
      </c>
      <c r="V3979">
        <v>54.57</v>
      </c>
      <c r="W3979" s="3">
        <f>StockData[[#This Row],[CLOSE]]-StockData[[#This Row],[PREV. CLOSE]]</f>
        <v>-5.0999999999999091</v>
      </c>
      <c r="X3979" s="2">
        <f>IFERROR((StockData[[#This Row],[CLOSE]]-StockData[[#This Row],[PREV. CLOSE]])/StockData[[#This Row],[PREV. CLOSE]],0)</f>
        <v>-4.3271678262344383E-3</v>
      </c>
      <c r="Y3979" t="str">
        <f>IF(StockData[[#This Row],[Daily Return %]]&gt;0,"Gain",IF(StockData[[#This Row],[Daily Return %]]&lt;0,"Loss","No Change"))</f>
        <v>Loss</v>
      </c>
    </row>
    <row r="3980" spans="1:25" x14ac:dyDescent="0.3">
      <c r="A3980" s="1">
        <v>45926</v>
      </c>
      <c r="B3980" s="1" t="s">
        <v>4031</v>
      </c>
      <c r="C3980" s="1" t="s">
        <v>208</v>
      </c>
      <c r="D3980">
        <f>MONTH(StockData[[#This Row],[DATE]])</f>
        <v>9</v>
      </c>
      <c r="E3980">
        <v>2025</v>
      </c>
      <c r="F3980" t="s">
        <v>163</v>
      </c>
      <c r="G3980" t="str">
        <f>"Q"&amp;ROUNDUP(StockData[[#This Row],[Month Number]]/3,0)</f>
        <v>Q3</v>
      </c>
      <c r="H3980" s="1" t="s">
        <v>3596</v>
      </c>
      <c r="I3980" s="1" t="s">
        <v>3093</v>
      </c>
      <c r="J3980" t="s">
        <v>30</v>
      </c>
      <c r="K3980">
        <v>1170</v>
      </c>
      <c r="L3980">
        <v>1179</v>
      </c>
      <c r="M3980">
        <v>1160.2</v>
      </c>
      <c r="N3980">
        <v>1173.5</v>
      </c>
      <c r="O3980">
        <v>1162</v>
      </c>
      <c r="P3980">
        <v>1162.5999999999999</v>
      </c>
      <c r="Q3980">
        <v>1164.33</v>
      </c>
      <c r="R3980">
        <v>1011036</v>
      </c>
      <c r="S3980">
        <v>1177180722.4000001</v>
      </c>
      <c r="T3980">
        <v>34941</v>
      </c>
      <c r="U3980">
        <v>694468</v>
      </c>
      <c r="V3980">
        <v>68.69</v>
      </c>
      <c r="W3980" s="3">
        <f>StockData[[#This Row],[CLOSE]]-StockData[[#This Row],[PREV. CLOSE]]</f>
        <v>-10.900000000000091</v>
      </c>
      <c r="X3980" s="2">
        <f>IFERROR((StockData[[#This Row],[CLOSE]]-StockData[[#This Row],[PREV. CLOSE]])/StockData[[#This Row],[PREV. CLOSE]],0)</f>
        <v>-9.288453344695434E-3</v>
      </c>
      <c r="Y3980" t="str">
        <f>IF(StockData[[#This Row],[Daily Return %]]&gt;0,"Gain",IF(StockData[[#This Row],[Daily Return %]]&lt;0,"Loss","No Change"))</f>
        <v>Loss</v>
      </c>
    </row>
    <row r="3981" spans="1:25" x14ac:dyDescent="0.3">
      <c r="A3981" s="1">
        <v>45929</v>
      </c>
      <c r="B3981" s="1" t="s">
        <v>4032</v>
      </c>
      <c r="C3981" s="1" t="s">
        <v>208</v>
      </c>
      <c r="D3981">
        <f>MONTH(StockData[[#This Row],[DATE]])</f>
        <v>9</v>
      </c>
      <c r="E3981">
        <v>2025</v>
      </c>
      <c r="F3981" t="s">
        <v>163</v>
      </c>
      <c r="G3981" t="str">
        <f>"Q"&amp;ROUNDUP(StockData[[#This Row],[Month Number]]/3,0)</f>
        <v>Q3</v>
      </c>
      <c r="H3981" s="1" t="s">
        <v>3596</v>
      </c>
      <c r="I3981" s="1" t="s">
        <v>3093</v>
      </c>
      <c r="J3981" t="s">
        <v>30</v>
      </c>
      <c r="K3981">
        <v>1160</v>
      </c>
      <c r="L3981">
        <v>1162.0999999999999</v>
      </c>
      <c r="M3981">
        <v>1149.2</v>
      </c>
      <c r="N3981">
        <v>1162.5999999999999</v>
      </c>
      <c r="O3981">
        <v>1155</v>
      </c>
      <c r="P3981">
        <v>1152.5</v>
      </c>
      <c r="Q3981">
        <v>1155.28</v>
      </c>
      <c r="R3981">
        <v>2130382</v>
      </c>
      <c r="S3981">
        <v>2461182508.4000001</v>
      </c>
      <c r="T3981">
        <v>83821</v>
      </c>
      <c r="U3981">
        <v>1589410</v>
      </c>
      <c r="V3981">
        <v>74.61</v>
      </c>
      <c r="W3981" s="3">
        <f>StockData[[#This Row],[CLOSE]]-StockData[[#This Row],[PREV. CLOSE]]</f>
        <v>-10.099999999999909</v>
      </c>
      <c r="X3981" s="2">
        <f>IFERROR((StockData[[#This Row],[CLOSE]]-StockData[[#This Row],[PREV. CLOSE]])/StockData[[#This Row],[PREV. CLOSE]],0)</f>
        <v>-8.6874247376568983E-3</v>
      </c>
      <c r="Y3981" t="str">
        <f>IF(StockData[[#This Row],[Daily Return %]]&gt;0,"Gain",IF(StockData[[#This Row],[Daily Return %]]&lt;0,"Loss","No Change"))</f>
        <v>Loss</v>
      </c>
    </row>
    <row r="3982" spans="1:25" x14ac:dyDescent="0.3">
      <c r="A3982" s="1">
        <v>45930</v>
      </c>
      <c r="B3982" s="1" t="s">
        <v>4033</v>
      </c>
      <c r="C3982" s="1" t="s">
        <v>208</v>
      </c>
      <c r="D3982">
        <f>MONTH(StockData[[#This Row],[DATE]])</f>
        <v>9</v>
      </c>
      <c r="E3982">
        <v>2025</v>
      </c>
      <c r="F3982" t="s">
        <v>163</v>
      </c>
      <c r="G3982" t="str">
        <f>"Q"&amp;ROUNDUP(StockData[[#This Row],[Month Number]]/3,0)</f>
        <v>Q3</v>
      </c>
      <c r="H3982" s="1" t="s">
        <v>3596</v>
      </c>
      <c r="I3982" s="1" t="s">
        <v>3093</v>
      </c>
      <c r="J3982" t="s">
        <v>30</v>
      </c>
      <c r="K3982">
        <v>1155.5999999999999</v>
      </c>
      <c r="L3982">
        <v>1159.5999999999999</v>
      </c>
      <c r="M3982">
        <v>1146.4000000000001</v>
      </c>
      <c r="N3982">
        <v>1152.5</v>
      </c>
      <c r="O3982">
        <v>1154</v>
      </c>
      <c r="P3982">
        <v>1152.9000000000001</v>
      </c>
      <c r="Q3982">
        <v>1152.93</v>
      </c>
      <c r="R3982">
        <v>1409305</v>
      </c>
      <c r="S3982">
        <v>1624831272.3</v>
      </c>
      <c r="T3982">
        <v>61917</v>
      </c>
      <c r="U3982">
        <v>933760</v>
      </c>
      <c r="V3982">
        <v>66.260000000000005</v>
      </c>
      <c r="W3982" s="3">
        <f>StockData[[#This Row],[CLOSE]]-StockData[[#This Row],[PREV. CLOSE]]</f>
        <v>0.40000000000009095</v>
      </c>
      <c r="X3982" s="2">
        <f>IFERROR((StockData[[#This Row],[CLOSE]]-StockData[[#This Row],[PREV. CLOSE]])/StockData[[#This Row],[PREV. CLOSE]],0)</f>
        <v>3.4707158351417872E-4</v>
      </c>
      <c r="Y3982" t="str">
        <f>IF(StockData[[#This Row],[Daily Return %]]&gt;0,"Gain",IF(StockData[[#This Row],[Daily Return %]]&lt;0,"Loss","No Change"))</f>
        <v>Gain</v>
      </c>
    </row>
    <row r="3983" spans="1:25" x14ac:dyDescent="0.3">
      <c r="A3983" s="1">
        <v>45931</v>
      </c>
      <c r="B3983" s="1" t="s">
        <v>4034</v>
      </c>
      <c r="C3983" s="1" t="s">
        <v>230</v>
      </c>
      <c r="D3983">
        <f>MONTH(StockData[[#This Row],[DATE]])</f>
        <v>10</v>
      </c>
      <c r="E3983">
        <v>2025</v>
      </c>
      <c r="F3983" t="s">
        <v>231</v>
      </c>
      <c r="G3983" t="str">
        <f>"Q"&amp;ROUNDUP(StockData[[#This Row],[Month Number]]/3,0)</f>
        <v>Q4</v>
      </c>
      <c r="H3983" s="1" t="s">
        <v>3596</v>
      </c>
      <c r="I3983" s="1" t="s">
        <v>3093</v>
      </c>
      <c r="J3983" t="s">
        <v>30</v>
      </c>
      <c r="K3983">
        <v>1157.9000000000001</v>
      </c>
      <c r="L3983">
        <v>1169.2</v>
      </c>
      <c r="M3983">
        <v>1145</v>
      </c>
      <c r="N3983">
        <v>1152.9000000000001</v>
      </c>
      <c r="O3983">
        <v>1167</v>
      </c>
      <c r="P3983">
        <v>1166.4000000000001</v>
      </c>
      <c r="Q3983">
        <v>1159.8399999999999</v>
      </c>
      <c r="R3983">
        <v>727804</v>
      </c>
      <c r="S3983">
        <v>844137425.29999995</v>
      </c>
      <c r="T3983">
        <v>26019</v>
      </c>
      <c r="U3983">
        <v>414345</v>
      </c>
      <c r="V3983">
        <v>56.93</v>
      </c>
      <c r="W3983" s="3">
        <f>StockData[[#This Row],[CLOSE]]-StockData[[#This Row],[PREV. CLOSE]]</f>
        <v>13.5</v>
      </c>
      <c r="X3983" s="2">
        <f>IFERROR((StockData[[#This Row],[CLOSE]]-StockData[[#This Row],[PREV. CLOSE]])/StockData[[#This Row],[PREV. CLOSE]],0)</f>
        <v>1.1709601873536299E-2</v>
      </c>
      <c r="Y3983" t="str">
        <f>IF(StockData[[#This Row],[Daily Return %]]&gt;0,"Gain",IF(StockData[[#This Row],[Daily Return %]]&lt;0,"Loss","No Change"))</f>
        <v>Gain</v>
      </c>
    </row>
    <row r="3984" spans="1:25" x14ac:dyDescent="0.3">
      <c r="A3984" s="1">
        <v>45933</v>
      </c>
      <c r="B3984" s="1" t="s">
        <v>4035</v>
      </c>
      <c r="C3984" s="1" t="s">
        <v>230</v>
      </c>
      <c r="D3984">
        <f>MONTH(StockData[[#This Row],[DATE]])</f>
        <v>10</v>
      </c>
      <c r="E3984">
        <v>2025</v>
      </c>
      <c r="F3984" t="s">
        <v>231</v>
      </c>
      <c r="G3984" t="str">
        <f>"Q"&amp;ROUNDUP(StockData[[#This Row],[Month Number]]/3,0)</f>
        <v>Q4</v>
      </c>
      <c r="H3984" s="1" t="s">
        <v>3596</v>
      </c>
      <c r="I3984" s="1" t="s">
        <v>3093</v>
      </c>
      <c r="J3984" t="s">
        <v>30</v>
      </c>
      <c r="K3984">
        <v>1160</v>
      </c>
      <c r="L3984">
        <v>1171.3</v>
      </c>
      <c r="M3984">
        <v>1154.4000000000001</v>
      </c>
      <c r="N3984">
        <v>1166.4000000000001</v>
      </c>
      <c r="O3984">
        <v>1170</v>
      </c>
      <c r="P3984">
        <v>1169.9000000000001</v>
      </c>
      <c r="Q3984">
        <v>1165.4100000000001</v>
      </c>
      <c r="R3984">
        <v>1159975</v>
      </c>
      <c r="S3984">
        <v>1351848853</v>
      </c>
      <c r="T3984">
        <v>30915</v>
      </c>
      <c r="U3984">
        <v>792973</v>
      </c>
      <c r="V3984">
        <v>68.36</v>
      </c>
      <c r="W3984" s="3">
        <f>StockData[[#This Row],[CLOSE]]-StockData[[#This Row],[PREV. CLOSE]]</f>
        <v>3.5</v>
      </c>
      <c r="X3984" s="2">
        <f>IFERROR((StockData[[#This Row],[CLOSE]]-StockData[[#This Row],[PREV. CLOSE]])/StockData[[#This Row],[PREV. CLOSE]],0)</f>
        <v>3.0006858710562414E-3</v>
      </c>
      <c r="Y3984" t="str">
        <f>IF(StockData[[#This Row],[Daily Return %]]&gt;0,"Gain",IF(StockData[[#This Row],[Daily Return %]]&lt;0,"Loss","No Change"))</f>
        <v>Gain</v>
      </c>
    </row>
    <row r="3985" spans="1:25" x14ac:dyDescent="0.3">
      <c r="A3985" s="1">
        <v>45936</v>
      </c>
      <c r="B3985" s="1" t="s">
        <v>4036</v>
      </c>
      <c r="C3985" s="1" t="s">
        <v>230</v>
      </c>
      <c r="D3985">
        <f>MONTH(StockData[[#This Row],[DATE]])</f>
        <v>10</v>
      </c>
      <c r="E3985">
        <v>2025</v>
      </c>
      <c r="F3985" t="s">
        <v>231</v>
      </c>
      <c r="G3985" t="str">
        <f>"Q"&amp;ROUNDUP(StockData[[#This Row],[Month Number]]/3,0)</f>
        <v>Q4</v>
      </c>
      <c r="H3985" s="1" t="s">
        <v>3596</v>
      </c>
      <c r="I3985" s="1" t="s">
        <v>3093</v>
      </c>
      <c r="J3985" t="s">
        <v>30</v>
      </c>
      <c r="K3985">
        <v>1163.5</v>
      </c>
      <c r="L3985">
        <v>1183.7</v>
      </c>
      <c r="M3985">
        <v>1163.5</v>
      </c>
      <c r="N3985">
        <v>1169.9000000000001</v>
      </c>
      <c r="O3985">
        <v>1181.8</v>
      </c>
      <c r="P3985">
        <v>1181.7</v>
      </c>
      <c r="Q3985">
        <v>1176.95</v>
      </c>
      <c r="R3985">
        <v>639965</v>
      </c>
      <c r="S3985">
        <v>753204677.70000005</v>
      </c>
      <c r="T3985">
        <v>24433</v>
      </c>
      <c r="U3985">
        <v>344354</v>
      </c>
      <c r="V3985">
        <v>53.81</v>
      </c>
      <c r="W3985" s="3">
        <f>StockData[[#This Row],[CLOSE]]-StockData[[#This Row],[PREV. CLOSE]]</f>
        <v>11.799999999999955</v>
      </c>
      <c r="X3985" s="2">
        <f>IFERROR((StockData[[#This Row],[CLOSE]]-StockData[[#This Row],[PREV. CLOSE]])/StockData[[#This Row],[PREV. CLOSE]],0)</f>
        <v>1.008633216514228E-2</v>
      </c>
      <c r="Y3985" t="str">
        <f>IF(StockData[[#This Row],[Daily Return %]]&gt;0,"Gain",IF(StockData[[#This Row],[Daily Return %]]&lt;0,"Loss","No Change"))</f>
        <v>Gain</v>
      </c>
    </row>
    <row r="3986" spans="1:25" x14ac:dyDescent="0.3">
      <c r="A3986" s="1">
        <v>45937</v>
      </c>
      <c r="B3986" s="1" t="s">
        <v>4037</v>
      </c>
      <c r="C3986" s="1" t="s">
        <v>230</v>
      </c>
      <c r="D3986">
        <f>MONTH(StockData[[#This Row],[DATE]])</f>
        <v>10</v>
      </c>
      <c r="E3986">
        <v>2025</v>
      </c>
      <c r="F3986" t="s">
        <v>231</v>
      </c>
      <c r="G3986" t="str">
        <f>"Q"&amp;ROUNDUP(StockData[[#This Row],[Month Number]]/3,0)</f>
        <v>Q4</v>
      </c>
      <c r="H3986" s="1" t="s">
        <v>3596</v>
      </c>
      <c r="I3986" s="1" t="s">
        <v>3093</v>
      </c>
      <c r="J3986" t="s">
        <v>30</v>
      </c>
      <c r="K3986">
        <v>1181.7</v>
      </c>
      <c r="L3986">
        <v>1192.2</v>
      </c>
      <c r="M3986">
        <v>1175</v>
      </c>
      <c r="N3986">
        <v>1181.7</v>
      </c>
      <c r="O3986">
        <v>1176</v>
      </c>
      <c r="P3986">
        <v>1176.8</v>
      </c>
      <c r="Q3986">
        <v>1183.1199999999999</v>
      </c>
      <c r="R3986">
        <v>922441</v>
      </c>
      <c r="S3986">
        <v>1091357226.2</v>
      </c>
      <c r="T3986">
        <v>39514</v>
      </c>
      <c r="U3986">
        <v>409714</v>
      </c>
      <c r="V3986">
        <v>44.42</v>
      </c>
      <c r="W3986" s="3">
        <f>StockData[[#This Row],[CLOSE]]-StockData[[#This Row],[PREV. CLOSE]]</f>
        <v>-4.9000000000000909</v>
      </c>
      <c r="X3986" s="2">
        <f>IFERROR((StockData[[#This Row],[CLOSE]]-StockData[[#This Row],[PREV. CLOSE]])/StockData[[#This Row],[PREV. CLOSE]],0)</f>
        <v>-4.1465685030042231E-3</v>
      </c>
      <c r="Y3986" t="str">
        <f>IF(StockData[[#This Row],[Daily Return %]]&gt;0,"Gain",IF(StockData[[#This Row],[Daily Return %]]&lt;0,"Loss","No Change"))</f>
        <v>Loss</v>
      </c>
    </row>
    <row r="3987" spans="1:25" x14ac:dyDescent="0.3">
      <c r="A3987" s="1">
        <v>45938</v>
      </c>
      <c r="B3987" s="1" t="s">
        <v>4038</v>
      </c>
      <c r="C3987" s="1" t="s">
        <v>230</v>
      </c>
      <c r="D3987">
        <f>MONTH(StockData[[#This Row],[DATE]])</f>
        <v>10</v>
      </c>
      <c r="E3987">
        <v>2025</v>
      </c>
      <c r="F3987" t="s">
        <v>231</v>
      </c>
      <c r="G3987" t="str">
        <f>"Q"&amp;ROUNDUP(StockData[[#This Row],[Month Number]]/3,0)</f>
        <v>Q4</v>
      </c>
      <c r="H3987" s="1" t="s">
        <v>3596</v>
      </c>
      <c r="I3987" s="1" t="s">
        <v>3093</v>
      </c>
      <c r="J3987" t="s">
        <v>30</v>
      </c>
      <c r="K3987">
        <v>1170</v>
      </c>
      <c r="L3987">
        <v>1182.5</v>
      </c>
      <c r="M3987">
        <v>1158.5999999999999</v>
      </c>
      <c r="N3987">
        <v>1176.8</v>
      </c>
      <c r="O3987">
        <v>1177.0999999999999</v>
      </c>
      <c r="P3987">
        <v>1180.5</v>
      </c>
      <c r="Q3987">
        <v>1174.52</v>
      </c>
      <c r="R3987">
        <v>893579</v>
      </c>
      <c r="S3987">
        <v>1049530692.8</v>
      </c>
      <c r="T3987">
        <v>26731</v>
      </c>
      <c r="U3987">
        <v>458319</v>
      </c>
      <c r="V3987">
        <v>51.29</v>
      </c>
      <c r="W3987" s="3">
        <f>StockData[[#This Row],[CLOSE]]-StockData[[#This Row],[PREV. CLOSE]]</f>
        <v>3.7000000000000455</v>
      </c>
      <c r="X3987" s="2">
        <f>IFERROR((StockData[[#This Row],[CLOSE]]-StockData[[#This Row],[PREV. CLOSE]])/StockData[[#This Row],[PREV. CLOSE]],0)</f>
        <v>3.1441196464990192E-3</v>
      </c>
      <c r="Y3987" t="str">
        <f>IF(StockData[[#This Row],[Daily Return %]]&gt;0,"Gain",IF(StockData[[#This Row],[Daily Return %]]&lt;0,"Loss","No Change"))</f>
        <v>Gain</v>
      </c>
    </row>
    <row r="3988" spans="1:25" x14ac:dyDescent="0.3">
      <c r="A3988" s="1">
        <v>45939</v>
      </c>
      <c r="B3988" s="1" t="s">
        <v>4039</v>
      </c>
      <c r="C3988" s="1" t="s">
        <v>230</v>
      </c>
      <c r="D3988">
        <f>MONTH(StockData[[#This Row],[DATE]])</f>
        <v>10</v>
      </c>
      <c r="E3988">
        <v>2025</v>
      </c>
      <c r="F3988" t="s">
        <v>231</v>
      </c>
      <c r="G3988" t="str">
        <f>"Q"&amp;ROUNDUP(StockData[[#This Row],[Month Number]]/3,0)</f>
        <v>Q4</v>
      </c>
      <c r="H3988" s="1" t="s">
        <v>3596</v>
      </c>
      <c r="I3988" s="1" t="s">
        <v>3093</v>
      </c>
      <c r="J3988" t="s">
        <v>30</v>
      </c>
      <c r="K3988">
        <v>1175.0999999999999</v>
      </c>
      <c r="L3988">
        <v>1189.0999999999999</v>
      </c>
      <c r="M3988">
        <v>1172.9000000000001</v>
      </c>
      <c r="N3988">
        <v>1180.5</v>
      </c>
      <c r="O3988">
        <v>1187</v>
      </c>
      <c r="P3988">
        <v>1187.8</v>
      </c>
      <c r="Q3988">
        <v>1183.3599999999999</v>
      </c>
      <c r="R3988">
        <v>922191</v>
      </c>
      <c r="S3988">
        <v>1091283996.7</v>
      </c>
      <c r="T3988">
        <v>27088</v>
      </c>
      <c r="U3988">
        <v>500088</v>
      </c>
      <c r="V3988">
        <v>54.23</v>
      </c>
      <c r="W3988" s="3">
        <f>StockData[[#This Row],[CLOSE]]-StockData[[#This Row],[PREV. CLOSE]]</f>
        <v>7.2999999999999545</v>
      </c>
      <c r="X3988" s="2">
        <f>IFERROR((StockData[[#This Row],[CLOSE]]-StockData[[#This Row],[PREV. CLOSE]])/StockData[[#This Row],[PREV. CLOSE]],0)</f>
        <v>6.1838204150783185E-3</v>
      </c>
      <c r="Y3988" t="str">
        <f>IF(StockData[[#This Row],[Daily Return %]]&gt;0,"Gain",IF(StockData[[#This Row],[Daily Return %]]&lt;0,"Loss","No Change"))</f>
        <v>Gain</v>
      </c>
    </row>
    <row r="3989" spans="1:25" x14ac:dyDescent="0.3">
      <c r="A3989" s="1">
        <v>45940</v>
      </c>
      <c r="B3989" s="1" t="s">
        <v>4040</v>
      </c>
      <c r="C3989" s="1" t="s">
        <v>230</v>
      </c>
      <c r="D3989">
        <f>MONTH(StockData[[#This Row],[DATE]])</f>
        <v>10</v>
      </c>
      <c r="E3989">
        <v>2025</v>
      </c>
      <c r="F3989" t="s">
        <v>231</v>
      </c>
      <c r="G3989" t="str">
        <f>"Q"&amp;ROUNDUP(StockData[[#This Row],[Month Number]]/3,0)</f>
        <v>Q4</v>
      </c>
      <c r="H3989" s="1" t="s">
        <v>3596</v>
      </c>
      <c r="I3989" s="1" t="s">
        <v>3093</v>
      </c>
      <c r="J3989" t="s">
        <v>30</v>
      </c>
      <c r="K3989">
        <v>1186.4000000000001</v>
      </c>
      <c r="L3989">
        <v>1202</v>
      </c>
      <c r="M3989">
        <v>1184.4000000000001</v>
      </c>
      <c r="N3989">
        <v>1187.8</v>
      </c>
      <c r="O3989">
        <v>1199</v>
      </c>
      <c r="P3989">
        <v>1199.5</v>
      </c>
      <c r="Q3989">
        <v>1195.5</v>
      </c>
      <c r="R3989">
        <v>1110822</v>
      </c>
      <c r="S3989">
        <v>1327985004.3</v>
      </c>
      <c r="T3989">
        <v>40890</v>
      </c>
      <c r="U3989">
        <v>615656</v>
      </c>
      <c r="V3989">
        <v>55.42</v>
      </c>
      <c r="W3989" s="3">
        <f>StockData[[#This Row],[CLOSE]]-StockData[[#This Row],[PREV. CLOSE]]</f>
        <v>11.700000000000045</v>
      </c>
      <c r="X3989" s="2">
        <f>IFERROR((StockData[[#This Row],[CLOSE]]-StockData[[#This Row],[PREV. CLOSE]])/StockData[[#This Row],[PREV. CLOSE]],0)</f>
        <v>9.8501431217377054E-3</v>
      </c>
      <c r="Y3989" t="str">
        <f>IF(StockData[[#This Row],[Daily Return %]]&gt;0,"Gain",IF(StockData[[#This Row],[Daily Return %]]&lt;0,"Loss","No Change"))</f>
        <v>Gain</v>
      </c>
    </row>
    <row r="3990" spans="1:25" x14ac:dyDescent="0.3">
      <c r="A3990" s="1">
        <v>45943</v>
      </c>
      <c r="B3990" s="1" t="s">
        <v>4041</v>
      </c>
      <c r="C3990" s="1" t="s">
        <v>230</v>
      </c>
      <c r="D3990">
        <f>MONTH(StockData[[#This Row],[DATE]])</f>
        <v>10</v>
      </c>
      <c r="E3990">
        <v>2025</v>
      </c>
      <c r="F3990" t="s">
        <v>231</v>
      </c>
      <c r="G3990" t="str">
        <f>"Q"&amp;ROUNDUP(StockData[[#This Row],[Month Number]]/3,0)</f>
        <v>Q4</v>
      </c>
      <c r="H3990" s="1" t="s">
        <v>3596</v>
      </c>
      <c r="I3990" s="1" t="s">
        <v>3093</v>
      </c>
      <c r="J3990" t="s">
        <v>30</v>
      </c>
      <c r="K3990">
        <v>1199</v>
      </c>
      <c r="L3990">
        <v>1200.8</v>
      </c>
      <c r="M3990">
        <v>1181.9000000000001</v>
      </c>
      <c r="N3990">
        <v>1199.5</v>
      </c>
      <c r="O3990">
        <v>1185.2</v>
      </c>
      <c r="P3990">
        <v>1188.0999999999999</v>
      </c>
      <c r="Q3990">
        <v>1187.96</v>
      </c>
      <c r="R3990">
        <v>1062394</v>
      </c>
      <c r="S3990">
        <v>1262082924.9000001</v>
      </c>
      <c r="T3990">
        <v>27136</v>
      </c>
      <c r="U3990">
        <v>618723</v>
      </c>
      <c r="V3990">
        <v>58.24</v>
      </c>
      <c r="W3990" s="3">
        <f>StockData[[#This Row],[CLOSE]]-StockData[[#This Row],[PREV. CLOSE]]</f>
        <v>-11.400000000000091</v>
      </c>
      <c r="X3990" s="2">
        <f>IFERROR((StockData[[#This Row],[CLOSE]]-StockData[[#This Row],[PREV. CLOSE]])/StockData[[#This Row],[PREV. CLOSE]],0)</f>
        <v>-9.5039599833264612E-3</v>
      </c>
      <c r="Y3990" t="str">
        <f>IF(StockData[[#This Row],[Daily Return %]]&gt;0,"Gain",IF(StockData[[#This Row],[Daily Return %]]&lt;0,"Loss","No Change"))</f>
        <v>Loss</v>
      </c>
    </row>
    <row r="3991" spans="1:25" x14ac:dyDescent="0.3">
      <c r="A3991" s="1">
        <v>45944</v>
      </c>
      <c r="B3991" s="1" t="s">
        <v>4042</v>
      </c>
      <c r="C3991" s="1" t="s">
        <v>230</v>
      </c>
      <c r="D3991">
        <f>MONTH(StockData[[#This Row],[DATE]])</f>
        <v>10</v>
      </c>
      <c r="E3991">
        <v>2025</v>
      </c>
      <c r="F3991" t="s">
        <v>231</v>
      </c>
      <c r="G3991" t="str">
        <f>"Q"&amp;ROUNDUP(StockData[[#This Row],[Month Number]]/3,0)</f>
        <v>Q4</v>
      </c>
      <c r="H3991" s="1" t="s">
        <v>3596</v>
      </c>
      <c r="I3991" s="1" t="s">
        <v>3093</v>
      </c>
      <c r="J3991" t="s">
        <v>30</v>
      </c>
      <c r="K3991">
        <v>1190.0999999999999</v>
      </c>
      <c r="L3991">
        <v>1194.3</v>
      </c>
      <c r="M3991">
        <v>1171</v>
      </c>
      <c r="N3991">
        <v>1188.0999999999999</v>
      </c>
      <c r="O3991">
        <v>1175.5</v>
      </c>
      <c r="P3991">
        <v>1175.5</v>
      </c>
      <c r="Q3991">
        <v>1177.24</v>
      </c>
      <c r="R3991">
        <v>1293553</v>
      </c>
      <c r="S3991">
        <v>1522825635.5999999</v>
      </c>
      <c r="T3991">
        <v>40873</v>
      </c>
      <c r="U3991">
        <v>757275</v>
      </c>
      <c r="V3991">
        <v>58.54</v>
      </c>
      <c r="W3991" s="3">
        <f>StockData[[#This Row],[CLOSE]]-StockData[[#This Row],[PREV. CLOSE]]</f>
        <v>-12.599999999999909</v>
      </c>
      <c r="X3991" s="2">
        <f>IFERROR((StockData[[#This Row],[CLOSE]]-StockData[[#This Row],[PREV. CLOSE]])/StockData[[#This Row],[PREV. CLOSE]],0)</f>
        <v>-1.0605167915158581E-2</v>
      </c>
      <c r="Y3991" t="str">
        <f>IF(StockData[[#This Row],[Daily Return %]]&gt;0,"Gain",IF(StockData[[#This Row],[Daily Return %]]&lt;0,"Loss","No Change"))</f>
        <v>Loss</v>
      </c>
    </row>
    <row r="3992" spans="1:25" x14ac:dyDescent="0.3">
      <c r="A3992" s="1">
        <v>45945</v>
      </c>
      <c r="B3992" s="1" t="s">
        <v>4043</v>
      </c>
      <c r="C3992" s="1" t="s">
        <v>230</v>
      </c>
      <c r="D3992">
        <f>MONTH(StockData[[#This Row],[DATE]])</f>
        <v>10</v>
      </c>
      <c r="E3992">
        <v>2025</v>
      </c>
      <c r="F3992" t="s">
        <v>231</v>
      </c>
      <c r="G3992" t="str">
        <f>"Q"&amp;ROUNDUP(StockData[[#This Row],[Month Number]]/3,0)</f>
        <v>Q4</v>
      </c>
      <c r="H3992" s="1" t="s">
        <v>3596</v>
      </c>
      <c r="I3992" s="1" t="s">
        <v>3093</v>
      </c>
      <c r="J3992" t="s">
        <v>30</v>
      </c>
      <c r="K3992">
        <v>1175.5</v>
      </c>
      <c r="L3992">
        <v>1225</v>
      </c>
      <c r="M3992">
        <v>1175.5</v>
      </c>
      <c r="N3992">
        <v>1175.5</v>
      </c>
      <c r="O3992">
        <v>1222.3</v>
      </c>
      <c r="P3992">
        <v>1221.4000000000001</v>
      </c>
      <c r="Q3992">
        <v>1213.47</v>
      </c>
      <c r="R3992">
        <v>2283392</v>
      </c>
      <c r="S3992">
        <v>2770831997.6999998</v>
      </c>
      <c r="T3992">
        <v>65623</v>
      </c>
      <c r="U3992">
        <v>939059</v>
      </c>
      <c r="V3992">
        <v>41.13</v>
      </c>
      <c r="W3992" s="3">
        <f>StockData[[#This Row],[CLOSE]]-StockData[[#This Row],[PREV. CLOSE]]</f>
        <v>45.900000000000091</v>
      </c>
      <c r="X3992" s="2">
        <f>IFERROR((StockData[[#This Row],[CLOSE]]-StockData[[#This Row],[PREV. CLOSE]])/StockData[[#This Row],[PREV. CLOSE]],0)</f>
        <v>3.9047213951510076E-2</v>
      </c>
      <c r="Y3992" t="str">
        <f>IF(StockData[[#This Row],[Daily Return %]]&gt;0,"Gain",IF(StockData[[#This Row],[Daily Return %]]&lt;0,"Loss","No Change"))</f>
        <v>Gain</v>
      </c>
    </row>
    <row r="3993" spans="1:25" x14ac:dyDescent="0.3">
      <c r="A3993" s="1">
        <v>45946</v>
      </c>
      <c r="B3993" s="1" t="s">
        <v>4044</v>
      </c>
      <c r="C3993" s="1" t="s">
        <v>230</v>
      </c>
      <c r="D3993">
        <f>MONTH(StockData[[#This Row],[DATE]])</f>
        <v>10</v>
      </c>
      <c r="E3993">
        <v>2025</v>
      </c>
      <c r="F3993" t="s">
        <v>231</v>
      </c>
      <c r="G3993" t="str">
        <f>"Q"&amp;ROUNDUP(StockData[[#This Row],[Month Number]]/3,0)</f>
        <v>Q4</v>
      </c>
      <c r="H3993" s="1" t="s">
        <v>3596</v>
      </c>
      <c r="I3993" s="1" t="s">
        <v>3093</v>
      </c>
      <c r="J3993" t="s">
        <v>30</v>
      </c>
      <c r="K3993">
        <v>1221.4000000000001</v>
      </c>
      <c r="L3993">
        <v>1286.5</v>
      </c>
      <c r="M3993">
        <v>1216.5</v>
      </c>
      <c r="N3993">
        <v>1221.4000000000001</v>
      </c>
      <c r="O3993">
        <v>1279.5</v>
      </c>
      <c r="P3993">
        <v>1276.5999999999999</v>
      </c>
      <c r="Q3993">
        <v>1263.5899999999999</v>
      </c>
      <c r="R3993">
        <v>6927367</v>
      </c>
      <c r="S3993">
        <v>8753334040.2999992</v>
      </c>
      <c r="T3993">
        <v>146437</v>
      </c>
      <c r="U3993">
        <v>2592649</v>
      </c>
      <c r="V3993">
        <v>37.43</v>
      </c>
      <c r="W3993" s="3">
        <f>StockData[[#This Row],[CLOSE]]-StockData[[#This Row],[PREV. CLOSE]]</f>
        <v>55.199999999999818</v>
      </c>
      <c r="X3993" s="2">
        <f>IFERROR((StockData[[#This Row],[CLOSE]]-StockData[[#This Row],[PREV. CLOSE]])/StockData[[#This Row],[PREV. CLOSE]],0)</f>
        <v>4.519403962665778E-2</v>
      </c>
      <c r="Y3993" t="str">
        <f>IF(StockData[[#This Row],[Daily Return %]]&gt;0,"Gain",IF(StockData[[#This Row],[Daily Return %]]&lt;0,"Loss","No Change"))</f>
        <v>Gain</v>
      </c>
    </row>
    <row r="3994" spans="1:25" x14ac:dyDescent="0.3">
      <c r="A3994" s="1">
        <v>45947</v>
      </c>
      <c r="B3994" s="1" t="s">
        <v>4045</v>
      </c>
      <c r="C3994" s="1" t="s">
        <v>230</v>
      </c>
      <c r="D3994">
        <f>MONTH(StockData[[#This Row],[DATE]])</f>
        <v>10</v>
      </c>
      <c r="E3994">
        <v>2025</v>
      </c>
      <c r="F3994" t="s">
        <v>231</v>
      </c>
      <c r="G3994" t="str">
        <f>"Q"&amp;ROUNDUP(StockData[[#This Row],[Month Number]]/3,0)</f>
        <v>Q4</v>
      </c>
      <c r="H3994" s="1" t="s">
        <v>3596</v>
      </c>
      <c r="I3994" s="1" t="s">
        <v>3093</v>
      </c>
      <c r="J3994" t="s">
        <v>30</v>
      </c>
      <c r="K3994">
        <v>1263.9000000000001</v>
      </c>
      <c r="L3994">
        <v>1311.6</v>
      </c>
      <c r="M3994">
        <v>1261.3</v>
      </c>
      <c r="N3994">
        <v>1276.5999999999999</v>
      </c>
      <c r="O3994">
        <v>1289</v>
      </c>
      <c r="P3994">
        <v>1289.5</v>
      </c>
      <c r="Q3994">
        <v>1292.21</v>
      </c>
      <c r="R3994">
        <v>3171952</v>
      </c>
      <c r="S3994">
        <v>4098835402.8000002</v>
      </c>
      <c r="T3994">
        <v>141289</v>
      </c>
      <c r="U3994">
        <v>1240727</v>
      </c>
      <c r="V3994">
        <v>39.119999999999997</v>
      </c>
      <c r="W3994" s="3">
        <f>StockData[[#This Row],[CLOSE]]-StockData[[#This Row],[PREV. CLOSE]]</f>
        <v>12.900000000000091</v>
      </c>
      <c r="X3994" s="2">
        <f>IFERROR((StockData[[#This Row],[CLOSE]]-StockData[[#This Row],[PREV. CLOSE]])/StockData[[#This Row],[PREV. CLOSE]],0)</f>
        <v>1.0104966316779016E-2</v>
      </c>
      <c r="Y3994" t="str">
        <f>IF(StockData[[#This Row],[Daily Return %]]&gt;0,"Gain",IF(StockData[[#This Row],[Daily Return %]]&lt;0,"Loss","No Change"))</f>
        <v>Gain</v>
      </c>
    </row>
    <row r="3995" spans="1:25" x14ac:dyDescent="0.3">
      <c r="A3995" s="1">
        <v>45950</v>
      </c>
      <c r="B3995" s="1" t="s">
        <v>4046</v>
      </c>
      <c r="C3995" s="1" t="s">
        <v>230</v>
      </c>
      <c r="D3995">
        <f>MONTH(StockData[[#This Row],[DATE]])</f>
        <v>10</v>
      </c>
      <c r="E3995">
        <v>2025</v>
      </c>
      <c r="F3995" t="s">
        <v>231</v>
      </c>
      <c r="G3995" t="str">
        <f>"Q"&amp;ROUNDUP(StockData[[#This Row],[Month Number]]/3,0)</f>
        <v>Q4</v>
      </c>
      <c r="H3995" s="1" t="s">
        <v>3596</v>
      </c>
      <c r="I3995" s="1" t="s">
        <v>3093</v>
      </c>
      <c r="J3995" t="s">
        <v>30</v>
      </c>
      <c r="K3995">
        <v>1289.5</v>
      </c>
      <c r="L3995">
        <v>1305.5999999999999</v>
      </c>
      <c r="M3995">
        <v>1280.8</v>
      </c>
      <c r="N3995">
        <v>1289.5</v>
      </c>
      <c r="O3995">
        <v>1286</v>
      </c>
      <c r="P3995">
        <v>1285.4000000000001</v>
      </c>
      <c r="Q3995">
        <v>1287.19</v>
      </c>
      <c r="R3995">
        <v>1246633</v>
      </c>
      <c r="S3995">
        <v>1604656670.9000001</v>
      </c>
      <c r="T3995">
        <v>49417</v>
      </c>
      <c r="U3995">
        <v>685345</v>
      </c>
      <c r="V3995">
        <v>54.98</v>
      </c>
      <c r="W3995" s="3">
        <f>StockData[[#This Row],[CLOSE]]-StockData[[#This Row],[PREV. CLOSE]]</f>
        <v>-4.0999999999999091</v>
      </c>
      <c r="X3995" s="2">
        <f>IFERROR((StockData[[#This Row],[CLOSE]]-StockData[[#This Row],[PREV. CLOSE]])/StockData[[#This Row],[PREV. CLOSE]],0)</f>
        <v>-3.1795269484295534E-3</v>
      </c>
      <c r="Y3995" t="str">
        <f>IF(StockData[[#This Row],[Daily Return %]]&gt;0,"Gain",IF(StockData[[#This Row],[Daily Return %]]&lt;0,"Loss","No Change"))</f>
        <v>Loss</v>
      </c>
    </row>
    <row r="3996" spans="1:25" x14ac:dyDescent="0.3">
      <c r="A3996" s="1">
        <v>45951</v>
      </c>
      <c r="B3996" s="1" t="s">
        <v>4047</v>
      </c>
      <c r="C3996" s="1" t="s">
        <v>230</v>
      </c>
      <c r="D3996">
        <f>MONTH(StockData[[#This Row],[DATE]])</f>
        <v>10</v>
      </c>
      <c r="E3996">
        <v>2025</v>
      </c>
      <c r="F3996" t="s">
        <v>231</v>
      </c>
      <c r="G3996" t="str">
        <f>"Q"&amp;ROUNDUP(StockData[[#This Row],[Month Number]]/3,0)</f>
        <v>Q4</v>
      </c>
      <c r="H3996" s="1" t="s">
        <v>3596</v>
      </c>
      <c r="I3996" s="1" t="s">
        <v>3093</v>
      </c>
      <c r="J3996" t="s">
        <v>30</v>
      </c>
      <c r="K3996">
        <v>1280</v>
      </c>
      <c r="L3996">
        <v>1292</v>
      </c>
      <c r="M3996">
        <v>1277.3</v>
      </c>
      <c r="N3996">
        <v>1285.4000000000001</v>
      </c>
      <c r="O3996">
        <v>1285</v>
      </c>
      <c r="P3996">
        <v>1287.3</v>
      </c>
      <c r="Q3996">
        <v>1286.3699999999999</v>
      </c>
      <c r="R3996">
        <v>245138</v>
      </c>
      <c r="S3996">
        <v>315338604</v>
      </c>
      <c r="T3996">
        <v>12398</v>
      </c>
      <c r="U3996">
        <v>83932</v>
      </c>
      <c r="V3996">
        <v>34.25</v>
      </c>
      <c r="W3996" s="3">
        <f>StockData[[#This Row],[CLOSE]]-StockData[[#This Row],[PREV. CLOSE]]</f>
        <v>1.8999999999998636</v>
      </c>
      <c r="X3996" s="2">
        <f>IFERROR((StockData[[#This Row],[CLOSE]]-StockData[[#This Row],[PREV. CLOSE]])/StockData[[#This Row],[PREV. CLOSE]],0)</f>
        <v>1.4781391006689461E-3</v>
      </c>
      <c r="Y3996" t="str">
        <f>IF(StockData[[#This Row],[Daily Return %]]&gt;0,"Gain",IF(StockData[[#This Row],[Daily Return %]]&lt;0,"Loss","No Change"))</f>
        <v>Gain</v>
      </c>
    </row>
    <row r="3997" spans="1:25" x14ac:dyDescent="0.3">
      <c r="A3997" s="1">
        <v>45953</v>
      </c>
      <c r="B3997" s="1" t="s">
        <v>4048</v>
      </c>
      <c r="C3997" s="1" t="s">
        <v>230</v>
      </c>
      <c r="D3997">
        <f>MONTH(StockData[[#This Row],[DATE]])</f>
        <v>10</v>
      </c>
      <c r="E3997">
        <v>2025</v>
      </c>
      <c r="F3997" t="s">
        <v>231</v>
      </c>
      <c r="G3997" t="str">
        <f>"Q"&amp;ROUNDUP(StockData[[#This Row],[Month Number]]/3,0)</f>
        <v>Q4</v>
      </c>
      <c r="H3997" s="1" t="s">
        <v>3596</v>
      </c>
      <c r="I3997" s="1" t="s">
        <v>3093</v>
      </c>
      <c r="J3997" t="s">
        <v>30</v>
      </c>
      <c r="K3997">
        <v>1287</v>
      </c>
      <c r="L3997">
        <v>1303.8</v>
      </c>
      <c r="M3997">
        <v>1270.8</v>
      </c>
      <c r="N3997">
        <v>1287.3</v>
      </c>
      <c r="O3997">
        <v>1275.8</v>
      </c>
      <c r="P3997">
        <v>1272.8</v>
      </c>
      <c r="Q3997">
        <v>1284.78</v>
      </c>
      <c r="R3997">
        <v>1751448</v>
      </c>
      <c r="S3997">
        <v>2250225113.8000002</v>
      </c>
      <c r="T3997">
        <v>60117</v>
      </c>
      <c r="U3997">
        <v>1020072</v>
      </c>
      <c r="V3997">
        <v>58.24</v>
      </c>
      <c r="W3997" s="3">
        <f>StockData[[#This Row],[CLOSE]]-StockData[[#This Row],[PREV. CLOSE]]</f>
        <v>-14.5</v>
      </c>
      <c r="X3997" s="2">
        <f>IFERROR((StockData[[#This Row],[CLOSE]]-StockData[[#This Row],[PREV. CLOSE]])/StockData[[#This Row],[PREV. CLOSE]],0)</f>
        <v>-1.1263885652140138E-2</v>
      </c>
      <c r="Y3997" t="str">
        <f>IF(StockData[[#This Row],[Daily Return %]]&gt;0,"Gain",IF(StockData[[#This Row],[Daily Return %]]&lt;0,"Loss","No Change"))</f>
        <v>Loss</v>
      </c>
    </row>
    <row r="3998" spans="1:25" x14ac:dyDescent="0.3">
      <c r="A3998" s="1">
        <v>45954</v>
      </c>
      <c r="B3998" s="1" t="s">
        <v>4049</v>
      </c>
      <c r="C3998" s="1" t="s">
        <v>230</v>
      </c>
      <c r="D3998">
        <f>MONTH(StockData[[#This Row],[DATE]])</f>
        <v>10</v>
      </c>
      <c r="E3998">
        <v>2025</v>
      </c>
      <c r="F3998" t="s">
        <v>231</v>
      </c>
      <c r="G3998" t="str">
        <f>"Q"&amp;ROUNDUP(StockData[[#This Row],[Month Number]]/3,0)</f>
        <v>Q4</v>
      </c>
      <c r="H3998" s="1" t="s">
        <v>3596</v>
      </c>
      <c r="I3998" s="1" t="s">
        <v>3093</v>
      </c>
      <c r="J3998" t="s">
        <v>30</v>
      </c>
      <c r="K3998">
        <v>1274.4000000000001</v>
      </c>
      <c r="L3998">
        <v>1284.5</v>
      </c>
      <c r="M3998">
        <v>1259.4000000000001</v>
      </c>
      <c r="N3998">
        <v>1272.8</v>
      </c>
      <c r="O3998">
        <v>1283</v>
      </c>
      <c r="P3998">
        <v>1282</v>
      </c>
      <c r="Q3998">
        <v>1274.55</v>
      </c>
      <c r="R3998">
        <v>1433533</v>
      </c>
      <c r="S3998">
        <v>1827102332.7</v>
      </c>
      <c r="T3998">
        <v>43714</v>
      </c>
      <c r="U3998">
        <v>844093</v>
      </c>
      <c r="V3998">
        <v>58.88</v>
      </c>
      <c r="W3998" s="3">
        <f>StockData[[#This Row],[CLOSE]]-StockData[[#This Row],[PREV. CLOSE]]</f>
        <v>9.2000000000000455</v>
      </c>
      <c r="X3998" s="2">
        <f>IFERROR((StockData[[#This Row],[CLOSE]]-StockData[[#This Row],[PREV. CLOSE]])/StockData[[#This Row],[PREV. CLOSE]],0)</f>
        <v>7.2281583909491248E-3</v>
      </c>
      <c r="Y3998" t="str">
        <f>IF(StockData[[#This Row],[Daily Return %]]&gt;0,"Gain",IF(StockData[[#This Row],[Daily Return %]]&lt;0,"Loss","No Change"))</f>
        <v>Gain</v>
      </c>
    </row>
    <row r="3999" spans="1:25" x14ac:dyDescent="0.3">
      <c r="A3999" s="1">
        <v>45957</v>
      </c>
      <c r="B3999" s="1" t="s">
        <v>4050</v>
      </c>
      <c r="C3999" s="1" t="s">
        <v>230</v>
      </c>
      <c r="D3999">
        <f>MONTH(StockData[[#This Row],[DATE]])</f>
        <v>10</v>
      </c>
      <c r="E3999">
        <v>2025</v>
      </c>
      <c r="F3999" t="s">
        <v>231</v>
      </c>
      <c r="G3999" t="str">
        <f>"Q"&amp;ROUNDUP(StockData[[#This Row],[Month Number]]/3,0)</f>
        <v>Q4</v>
      </c>
      <c r="H3999" s="1" t="s">
        <v>3596</v>
      </c>
      <c r="I3999" s="1" t="s">
        <v>3093</v>
      </c>
      <c r="J3999" t="s">
        <v>30</v>
      </c>
      <c r="K3999">
        <v>1282</v>
      </c>
      <c r="L3999">
        <v>1292.2</v>
      </c>
      <c r="M3999">
        <v>1275.8</v>
      </c>
      <c r="N3999">
        <v>1282</v>
      </c>
      <c r="O3999">
        <v>1280</v>
      </c>
      <c r="P3999">
        <v>1283</v>
      </c>
      <c r="Q3999">
        <v>1283.25</v>
      </c>
      <c r="R3999">
        <v>1107997</v>
      </c>
      <c r="S3999">
        <v>1421840248.8</v>
      </c>
      <c r="T3999">
        <v>36012</v>
      </c>
      <c r="U3999">
        <v>686990</v>
      </c>
      <c r="V3999">
        <v>62</v>
      </c>
      <c r="W3999" s="3">
        <f>StockData[[#This Row],[CLOSE]]-StockData[[#This Row],[PREV. CLOSE]]</f>
        <v>1</v>
      </c>
      <c r="X3999" s="2">
        <f>IFERROR((StockData[[#This Row],[CLOSE]]-StockData[[#This Row],[PREV. CLOSE]])/StockData[[#This Row],[PREV. CLOSE]],0)</f>
        <v>7.8003120124804995E-4</v>
      </c>
      <c r="Y3999" t="str">
        <f>IF(StockData[[#This Row],[Daily Return %]]&gt;0,"Gain",IF(StockData[[#This Row],[Daily Return %]]&lt;0,"Loss","No Change"))</f>
        <v>Gain</v>
      </c>
    </row>
    <row r="4000" spans="1:25" x14ac:dyDescent="0.3">
      <c r="A4000" s="1">
        <v>45958</v>
      </c>
      <c r="B4000" s="1" t="s">
        <v>4051</v>
      </c>
      <c r="C4000" s="1" t="s">
        <v>230</v>
      </c>
      <c r="D4000">
        <f>MONTH(StockData[[#This Row],[DATE]])</f>
        <v>10</v>
      </c>
      <c r="E4000">
        <v>2025</v>
      </c>
      <c r="F4000" t="s">
        <v>231</v>
      </c>
      <c r="G4000" t="str">
        <f>"Q"&amp;ROUNDUP(StockData[[#This Row],[Month Number]]/3,0)</f>
        <v>Q4</v>
      </c>
      <c r="H4000" s="1" t="s">
        <v>3596</v>
      </c>
      <c r="I4000" s="1" t="s">
        <v>3093</v>
      </c>
      <c r="J4000" t="s">
        <v>30</v>
      </c>
      <c r="K4000">
        <v>1283.8</v>
      </c>
      <c r="L4000">
        <v>1288.9000000000001</v>
      </c>
      <c r="M4000">
        <v>1263.7</v>
      </c>
      <c r="N4000">
        <v>1283</v>
      </c>
      <c r="O4000">
        <v>1271</v>
      </c>
      <c r="P4000">
        <v>1271</v>
      </c>
      <c r="Q4000">
        <v>1271.5999999999999</v>
      </c>
      <c r="R4000">
        <v>1343829</v>
      </c>
      <c r="S4000">
        <v>1708812241.4000001</v>
      </c>
      <c r="T4000">
        <v>66109</v>
      </c>
      <c r="U4000">
        <v>630189</v>
      </c>
      <c r="V4000">
        <v>46.9</v>
      </c>
      <c r="W4000" s="3">
        <f>StockData[[#This Row],[CLOSE]]-StockData[[#This Row],[PREV. CLOSE]]</f>
        <v>-12</v>
      </c>
      <c r="X4000" s="2">
        <f>IFERROR((StockData[[#This Row],[CLOSE]]-StockData[[#This Row],[PREV. CLOSE]])/StockData[[#This Row],[PREV. CLOSE]],0)</f>
        <v>-9.3530787217459086E-3</v>
      </c>
      <c r="Y4000" t="str">
        <f>IF(StockData[[#This Row],[Daily Return %]]&gt;0,"Gain",IF(StockData[[#This Row],[Daily Return %]]&lt;0,"Loss","No Change"))</f>
        <v>Loss</v>
      </c>
    </row>
    <row r="4001" spans="1:25" x14ac:dyDescent="0.3">
      <c r="A4001" s="1">
        <v>45959</v>
      </c>
      <c r="B4001" s="1" t="s">
        <v>4052</v>
      </c>
      <c r="C4001" s="1" t="s">
        <v>230</v>
      </c>
      <c r="D4001">
        <f>MONTH(StockData[[#This Row],[DATE]])</f>
        <v>10</v>
      </c>
      <c r="E4001">
        <v>2025</v>
      </c>
      <c r="F4001" t="s">
        <v>231</v>
      </c>
      <c r="G4001" t="str">
        <f>"Q"&amp;ROUNDUP(StockData[[#This Row],[Month Number]]/3,0)</f>
        <v>Q4</v>
      </c>
      <c r="H4001" s="1" t="s">
        <v>3596</v>
      </c>
      <c r="I4001" s="1" t="s">
        <v>3093</v>
      </c>
      <c r="J4001" t="s">
        <v>30</v>
      </c>
      <c r="K4001">
        <v>1275</v>
      </c>
      <c r="L4001">
        <v>1281</v>
      </c>
      <c r="M4001">
        <v>1266.5</v>
      </c>
      <c r="N4001">
        <v>1271</v>
      </c>
      <c r="O4001">
        <v>1275</v>
      </c>
      <c r="P4001">
        <v>1273</v>
      </c>
      <c r="Q4001">
        <v>1275.32</v>
      </c>
      <c r="R4001">
        <v>836932</v>
      </c>
      <c r="S4001">
        <v>1067360107.3</v>
      </c>
      <c r="T4001">
        <v>28333</v>
      </c>
      <c r="U4001">
        <v>514183</v>
      </c>
      <c r="V4001">
        <v>61.44</v>
      </c>
      <c r="W4001" s="3">
        <f>StockData[[#This Row],[CLOSE]]-StockData[[#This Row],[PREV. CLOSE]]</f>
        <v>2</v>
      </c>
      <c r="X4001" s="2">
        <f>IFERROR((StockData[[#This Row],[CLOSE]]-StockData[[#This Row],[PREV. CLOSE]])/StockData[[#This Row],[PREV. CLOSE]],0)</f>
        <v>1.5735641227380016E-3</v>
      </c>
      <c r="Y4001" t="str">
        <f>IF(StockData[[#This Row],[Daily Return %]]&gt;0,"Gain",IF(StockData[[#This Row],[Daily Return %]]&lt;0,"Loss","No Change"))</f>
        <v>Gain</v>
      </c>
    </row>
    <row r="4002" spans="1:25" x14ac:dyDescent="0.3">
      <c r="A4002" s="1">
        <v>45960</v>
      </c>
      <c r="B4002" s="1" t="s">
        <v>4053</v>
      </c>
      <c r="C4002" s="1" t="s">
        <v>230</v>
      </c>
      <c r="D4002">
        <f>MONTH(StockData[[#This Row],[DATE]])</f>
        <v>10</v>
      </c>
      <c r="E4002">
        <v>2025</v>
      </c>
      <c r="F4002" t="s">
        <v>231</v>
      </c>
      <c r="G4002" t="str">
        <f>"Q"&amp;ROUNDUP(StockData[[#This Row],[Month Number]]/3,0)</f>
        <v>Q4</v>
      </c>
      <c r="H4002" s="1" t="s">
        <v>3596</v>
      </c>
      <c r="I4002" s="1" t="s">
        <v>3093</v>
      </c>
      <c r="J4002" t="s">
        <v>30</v>
      </c>
      <c r="K4002">
        <v>1278</v>
      </c>
      <c r="L4002">
        <v>1281.4000000000001</v>
      </c>
      <c r="M4002">
        <v>1267.7</v>
      </c>
      <c r="N4002">
        <v>1273</v>
      </c>
      <c r="O4002">
        <v>1280</v>
      </c>
      <c r="P4002">
        <v>1279.9000000000001</v>
      </c>
      <c r="Q4002">
        <v>1277.17</v>
      </c>
      <c r="R4002">
        <v>728703</v>
      </c>
      <c r="S4002">
        <v>930677950.29999995</v>
      </c>
      <c r="T4002">
        <v>30824</v>
      </c>
      <c r="U4002">
        <v>419072</v>
      </c>
      <c r="V4002">
        <v>57.51</v>
      </c>
      <c r="W4002" s="3">
        <f>StockData[[#This Row],[CLOSE]]-StockData[[#This Row],[PREV. CLOSE]]</f>
        <v>6.9000000000000909</v>
      </c>
      <c r="X4002" s="2">
        <f>IFERROR((StockData[[#This Row],[CLOSE]]-StockData[[#This Row],[PREV. CLOSE]])/StockData[[#This Row],[PREV. CLOSE]],0)</f>
        <v>5.4202670856245807E-3</v>
      </c>
      <c r="Y4002" t="str">
        <f>IF(StockData[[#This Row],[Daily Return %]]&gt;0,"Gain",IF(StockData[[#This Row],[Daily Return %]]&lt;0,"Loss","No Change"))</f>
        <v>Gain</v>
      </c>
    </row>
    <row r="4003" spans="1:25" x14ac:dyDescent="0.3">
      <c r="A4003" s="1">
        <v>45961</v>
      </c>
      <c r="B4003" s="1" t="s">
        <v>4054</v>
      </c>
      <c r="C4003" s="1" t="s">
        <v>230</v>
      </c>
      <c r="D4003">
        <f>MONTH(StockData[[#This Row],[DATE]])</f>
        <v>10</v>
      </c>
      <c r="E4003">
        <v>2025</v>
      </c>
      <c r="F4003" t="s">
        <v>231</v>
      </c>
      <c r="G4003" t="str">
        <f>"Q"&amp;ROUNDUP(StockData[[#This Row],[Month Number]]/3,0)</f>
        <v>Q4</v>
      </c>
      <c r="H4003" s="1" t="s">
        <v>3596</v>
      </c>
      <c r="I4003" s="1" t="s">
        <v>3093</v>
      </c>
      <c r="J4003" t="s">
        <v>30</v>
      </c>
      <c r="K4003">
        <v>1279.9000000000001</v>
      </c>
      <c r="L4003">
        <v>1284</v>
      </c>
      <c r="M4003">
        <v>1269.5999999999999</v>
      </c>
      <c r="N4003">
        <v>1279.9000000000001</v>
      </c>
      <c r="O4003">
        <v>1271.9000000000001</v>
      </c>
      <c r="P4003">
        <v>1271.5999999999999</v>
      </c>
      <c r="Q4003">
        <v>1274.7</v>
      </c>
      <c r="R4003">
        <v>943037</v>
      </c>
      <c r="S4003">
        <v>1202089080.5999999</v>
      </c>
      <c r="T4003">
        <v>39005</v>
      </c>
      <c r="U4003">
        <v>608828</v>
      </c>
      <c r="V4003">
        <v>64.56</v>
      </c>
      <c r="W4003" s="3">
        <f>StockData[[#This Row],[CLOSE]]-StockData[[#This Row],[PREV. CLOSE]]</f>
        <v>-8.3000000000001819</v>
      </c>
      <c r="X4003" s="2">
        <f>IFERROR((StockData[[#This Row],[CLOSE]]-StockData[[#This Row],[PREV. CLOSE]])/StockData[[#This Row],[PREV. CLOSE]],0)</f>
        <v>-6.4848816313775931E-3</v>
      </c>
      <c r="Y4003" t="str">
        <f>IF(StockData[[#This Row],[Daily Return %]]&gt;0,"Gain",IF(StockData[[#This Row],[Daily Return %]]&lt;0,"Loss","No Change"))</f>
        <v>Loss</v>
      </c>
    </row>
    <row r="4004" spans="1:25" x14ac:dyDescent="0.3">
      <c r="A4004" s="1">
        <v>45964</v>
      </c>
      <c r="B4004" s="1" t="s">
        <v>4055</v>
      </c>
      <c r="C4004" s="1" t="s">
        <v>254</v>
      </c>
      <c r="D4004">
        <f>MONTH(StockData[[#This Row],[DATE]])</f>
        <v>11</v>
      </c>
      <c r="E4004">
        <v>2025</v>
      </c>
      <c r="F4004" t="s">
        <v>231</v>
      </c>
      <c r="G4004" t="str">
        <f>"Q"&amp;ROUNDUP(StockData[[#This Row],[Month Number]]/3,0)</f>
        <v>Q4</v>
      </c>
      <c r="H4004" s="1" t="s">
        <v>3596</v>
      </c>
      <c r="I4004" s="1" t="s">
        <v>3093</v>
      </c>
      <c r="J4004" t="s">
        <v>30</v>
      </c>
      <c r="K4004">
        <v>1269.5999999999999</v>
      </c>
      <c r="L4004">
        <v>1269.9000000000001</v>
      </c>
      <c r="M4004">
        <v>1255.5</v>
      </c>
      <c r="N4004">
        <v>1271.5999999999999</v>
      </c>
      <c r="O4004">
        <v>1268.8</v>
      </c>
      <c r="P4004">
        <v>1266.7</v>
      </c>
      <c r="Q4004">
        <v>1262.94</v>
      </c>
      <c r="R4004">
        <v>847050</v>
      </c>
      <c r="S4004">
        <v>1069775179.9</v>
      </c>
      <c r="T4004">
        <v>41265</v>
      </c>
      <c r="U4004">
        <v>467024</v>
      </c>
      <c r="V4004">
        <v>55.14</v>
      </c>
      <c r="W4004" s="3">
        <f>StockData[[#This Row],[CLOSE]]-StockData[[#This Row],[PREV. CLOSE]]</f>
        <v>-4.8999999999998636</v>
      </c>
      <c r="X4004" s="2">
        <f>IFERROR((StockData[[#This Row],[CLOSE]]-StockData[[#This Row],[PREV. CLOSE]])/StockData[[#This Row],[PREV. CLOSE]],0)</f>
        <v>-3.8534130229630889E-3</v>
      </c>
      <c r="Y4004" t="str">
        <f>IF(StockData[[#This Row],[Daily Return %]]&gt;0,"Gain",IF(StockData[[#This Row],[Daily Return %]]&lt;0,"Loss","No Change"))</f>
        <v>Loss</v>
      </c>
    </row>
    <row r="4005" spans="1:25" x14ac:dyDescent="0.3">
      <c r="A4005" s="1">
        <v>45965</v>
      </c>
      <c r="B4005" s="1" t="s">
        <v>4056</v>
      </c>
      <c r="C4005" s="1" t="s">
        <v>254</v>
      </c>
      <c r="D4005">
        <f>MONTH(StockData[[#This Row],[DATE]])</f>
        <v>11</v>
      </c>
      <c r="E4005">
        <v>2025</v>
      </c>
      <c r="F4005" t="s">
        <v>231</v>
      </c>
      <c r="G4005" t="str">
        <f>"Q"&amp;ROUNDUP(StockData[[#This Row],[Month Number]]/3,0)</f>
        <v>Q4</v>
      </c>
      <c r="H4005" s="1" t="s">
        <v>3596</v>
      </c>
      <c r="I4005" s="1" t="s">
        <v>3093</v>
      </c>
      <c r="J4005" t="s">
        <v>30</v>
      </c>
      <c r="K4005">
        <v>1266</v>
      </c>
      <c r="L4005">
        <v>1269</v>
      </c>
      <c r="M4005">
        <v>1250.7</v>
      </c>
      <c r="N4005">
        <v>1266.7</v>
      </c>
      <c r="O4005">
        <v>1266.5</v>
      </c>
      <c r="P4005">
        <v>1265</v>
      </c>
      <c r="Q4005">
        <v>1263.6099999999999</v>
      </c>
      <c r="R4005">
        <v>770668</v>
      </c>
      <c r="S4005">
        <v>973823159</v>
      </c>
      <c r="T4005">
        <v>40358</v>
      </c>
      <c r="U4005">
        <v>481566</v>
      </c>
      <c r="V4005">
        <v>62.49</v>
      </c>
      <c r="W4005" s="3">
        <f>StockData[[#This Row],[CLOSE]]-StockData[[#This Row],[PREV. CLOSE]]</f>
        <v>-1.7000000000000455</v>
      </c>
      <c r="X4005" s="2">
        <f>IFERROR((StockData[[#This Row],[CLOSE]]-StockData[[#This Row],[PREV. CLOSE]])/StockData[[#This Row],[PREV. CLOSE]],0)</f>
        <v>-1.3420699455277852E-3</v>
      </c>
      <c r="Y4005" t="str">
        <f>IF(StockData[[#This Row],[Daily Return %]]&gt;0,"Gain",IF(StockData[[#This Row],[Daily Return %]]&lt;0,"Loss","No Change"))</f>
        <v>Loss</v>
      </c>
    </row>
    <row r="4006" spans="1:25" x14ac:dyDescent="0.3">
      <c r="A4006" s="1">
        <v>45967</v>
      </c>
      <c r="B4006" s="1" t="s">
        <v>4057</v>
      </c>
      <c r="C4006" s="1" t="s">
        <v>254</v>
      </c>
      <c r="D4006">
        <f>MONTH(StockData[[#This Row],[DATE]])</f>
        <v>11</v>
      </c>
      <c r="E4006">
        <v>2025</v>
      </c>
      <c r="F4006" t="s">
        <v>231</v>
      </c>
      <c r="G4006" t="str">
        <f>"Q"&amp;ROUNDUP(StockData[[#This Row],[Month Number]]/3,0)</f>
        <v>Q4</v>
      </c>
      <c r="H4006" s="1" t="s">
        <v>3596</v>
      </c>
      <c r="I4006" s="1" t="s">
        <v>3093</v>
      </c>
      <c r="J4006" t="s">
        <v>30</v>
      </c>
      <c r="K4006">
        <v>1265</v>
      </c>
      <c r="L4006">
        <v>1278.9000000000001</v>
      </c>
      <c r="M4006">
        <v>1260.0999999999999</v>
      </c>
      <c r="N4006">
        <v>1265</v>
      </c>
      <c r="O4006">
        <v>1272.9000000000001</v>
      </c>
      <c r="P4006">
        <v>1266.0999999999999</v>
      </c>
      <c r="Q4006">
        <v>1270.0999999999999</v>
      </c>
      <c r="R4006">
        <v>1171263</v>
      </c>
      <c r="S4006">
        <v>1487625717.8</v>
      </c>
      <c r="T4006">
        <v>53749</v>
      </c>
      <c r="U4006">
        <v>667924</v>
      </c>
      <c r="V4006">
        <v>57.03</v>
      </c>
      <c r="W4006" s="3">
        <f>StockData[[#This Row],[CLOSE]]-StockData[[#This Row],[PREV. CLOSE]]</f>
        <v>1.0999999999999091</v>
      </c>
      <c r="X4006" s="2">
        <f>IFERROR((StockData[[#This Row],[CLOSE]]-StockData[[#This Row],[PREV. CLOSE]])/StockData[[#This Row],[PREV. CLOSE]],0)</f>
        <v>8.695652173912325E-4</v>
      </c>
      <c r="Y4006" t="str">
        <f>IF(StockData[[#This Row],[Daily Return %]]&gt;0,"Gain",IF(StockData[[#This Row],[Daily Return %]]&lt;0,"Loss","No Change"))</f>
        <v>Gain</v>
      </c>
    </row>
    <row r="4007" spans="1:25" x14ac:dyDescent="0.3">
      <c r="A4007" s="1">
        <v>45968</v>
      </c>
      <c r="B4007" s="1" t="s">
        <v>4058</v>
      </c>
      <c r="C4007" s="1" t="s">
        <v>254</v>
      </c>
      <c r="D4007">
        <f>MONTH(StockData[[#This Row],[DATE]])</f>
        <v>11</v>
      </c>
      <c r="E4007">
        <v>2025</v>
      </c>
      <c r="F4007" t="s">
        <v>231</v>
      </c>
      <c r="G4007" t="str">
        <f>"Q"&amp;ROUNDUP(StockData[[#This Row],[Month Number]]/3,0)</f>
        <v>Q4</v>
      </c>
      <c r="H4007" s="1" t="s">
        <v>3596</v>
      </c>
      <c r="I4007" s="1" t="s">
        <v>3093</v>
      </c>
      <c r="J4007" t="s">
        <v>30</v>
      </c>
      <c r="K4007">
        <v>1264</v>
      </c>
      <c r="L4007">
        <v>1270.9000000000001</v>
      </c>
      <c r="M4007">
        <v>1256.4000000000001</v>
      </c>
      <c r="N4007">
        <v>1266.0999999999999</v>
      </c>
      <c r="O4007">
        <v>1262.8</v>
      </c>
      <c r="P4007">
        <v>1262.7</v>
      </c>
      <c r="Q4007">
        <v>1262.31</v>
      </c>
      <c r="R4007">
        <v>596683</v>
      </c>
      <c r="S4007">
        <v>753197688.79999995</v>
      </c>
      <c r="T4007">
        <v>38241</v>
      </c>
      <c r="U4007">
        <v>363181</v>
      </c>
      <c r="V4007">
        <v>60.87</v>
      </c>
      <c r="W4007" s="3">
        <f>StockData[[#This Row],[CLOSE]]-StockData[[#This Row],[PREV. CLOSE]]</f>
        <v>-3.3999999999998636</v>
      </c>
      <c r="X4007" s="2">
        <f>IFERROR((StockData[[#This Row],[CLOSE]]-StockData[[#This Row],[PREV. CLOSE]])/StockData[[#This Row],[PREV. CLOSE]],0)</f>
        <v>-2.6854118947949321E-3</v>
      </c>
      <c r="Y4007" t="str">
        <f>IF(StockData[[#This Row],[Daily Return %]]&gt;0,"Gain",IF(StockData[[#This Row],[Daily Return %]]&lt;0,"Loss","No Change"))</f>
        <v>Loss</v>
      </c>
    </row>
    <row r="4008" spans="1:25" x14ac:dyDescent="0.3">
      <c r="A4008" s="1">
        <v>45971</v>
      </c>
      <c r="B4008" s="1" t="s">
        <v>4059</v>
      </c>
      <c r="C4008" s="1" t="s">
        <v>254</v>
      </c>
      <c r="D4008">
        <f>MONTH(StockData[[#This Row],[DATE]])</f>
        <v>11</v>
      </c>
      <c r="E4008">
        <v>2025</v>
      </c>
      <c r="F4008" t="s">
        <v>231</v>
      </c>
      <c r="G4008" t="str">
        <f>"Q"&amp;ROUNDUP(StockData[[#This Row],[Month Number]]/3,0)</f>
        <v>Q4</v>
      </c>
      <c r="H4008" s="1" t="s">
        <v>3596</v>
      </c>
      <c r="I4008" s="1" t="s">
        <v>3093</v>
      </c>
      <c r="J4008" t="s">
        <v>30</v>
      </c>
      <c r="K4008">
        <v>1263.0999999999999</v>
      </c>
      <c r="L4008">
        <v>1273.2</v>
      </c>
      <c r="M4008">
        <v>1260.2</v>
      </c>
      <c r="N4008">
        <v>1262.7</v>
      </c>
      <c r="O4008">
        <v>1262</v>
      </c>
      <c r="P4008">
        <v>1262.9000000000001</v>
      </c>
      <c r="Q4008">
        <v>1267.21</v>
      </c>
      <c r="R4008">
        <v>737986</v>
      </c>
      <c r="S4008">
        <v>935180805.39999998</v>
      </c>
      <c r="T4008">
        <v>43373</v>
      </c>
      <c r="U4008">
        <v>429798</v>
      </c>
      <c r="V4008">
        <v>58.24</v>
      </c>
      <c r="W4008" s="3">
        <f>StockData[[#This Row],[CLOSE]]-StockData[[#This Row],[PREV. CLOSE]]</f>
        <v>0.20000000000004547</v>
      </c>
      <c r="X4008" s="2">
        <f>IFERROR((StockData[[#This Row],[CLOSE]]-StockData[[#This Row],[PREV. CLOSE]])/StockData[[#This Row],[PREV. CLOSE]],0)</f>
        <v>1.5839074998023715E-4</v>
      </c>
      <c r="Y4008" t="str">
        <f>IF(StockData[[#This Row],[Daily Return %]]&gt;0,"Gain",IF(StockData[[#This Row],[Daily Return %]]&lt;0,"Loss","No Change"))</f>
        <v>Gain</v>
      </c>
    </row>
    <row r="4009" spans="1:25" x14ac:dyDescent="0.3">
      <c r="A4009" s="1">
        <v>45972</v>
      </c>
      <c r="B4009" s="1" t="s">
        <v>4060</v>
      </c>
      <c r="C4009" s="1" t="s">
        <v>254</v>
      </c>
      <c r="D4009">
        <f>MONTH(StockData[[#This Row],[DATE]])</f>
        <v>11</v>
      </c>
      <c r="E4009">
        <v>2025</v>
      </c>
      <c r="F4009" t="s">
        <v>231</v>
      </c>
      <c r="G4009" t="str">
        <f>"Q"&amp;ROUNDUP(StockData[[#This Row],[Month Number]]/3,0)</f>
        <v>Q4</v>
      </c>
      <c r="H4009" s="1" t="s">
        <v>3596</v>
      </c>
      <c r="I4009" s="1" t="s">
        <v>3093</v>
      </c>
      <c r="J4009" t="s">
        <v>30</v>
      </c>
      <c r="K4009">
        <v>1268</v>
      </c>
      <c r="L4009">
        <v>1270.2</v>
      </c>
      <c r="M4009">
        <v>1255</v>
      </c>
      <c r="N4009">
        <v>1262.9000000000001</v>
      </c>
      <c r="O4009">
        <v>1268</v>
      </c>
      <c r="P4009">
        <v>1268.0999999999999</v>
      </c>
      <c r="Q4009">
        <v>1265.19</v>
      </c>
      <c r="R4009">
        <v>729912</v>
      </c>
      <c r="S4009">
        <v>923474587.5</v>
      </c>
      <c r="T4009">
        <v>39920</v>
      </c>
      <c r="U4009">
        <v>421280</v>
      </c>
      <c r="V4009">
        <v>57.72</v>
      </c>
      <c r="W4009" s="3">
        <f>StockData[[#This Row],[CLOSE]]-StockData[[#This Row],[PREV. CLOSE]]</f>
        <v>5.1999999999998181</v>
      </c>
      <c r="X4009" s="2">
        <f>IFERROR((StockData[[#This Row],[CLOSE]]-StockData[[#This Row],[PREV. CLOSE]])/StockData[[#This Row],[PREV. CLOSE]],0)</f>
        <v>4.117507324411923E-3</v>
      </c>
      <c r="Y4009" t="str">
        <f>IF(StockData[[#This Row],[Daily Return %]]&gt;0,"Gain",IF(StockData[[#This Row],[Daily Return %]]&lt;0,"Loss","No Change"))</f>
        <v>Gain</v>
      </c>
    </row>
    <row r="4010" spans="1:25" x14ac:dyDescent="0.3">
      <c r="A4010" s="1">
        <v>45973</v>
      </c>
      <c r="B4010" s="1" t="s">
        <v>4061</v>
      </c>
      <c r="C4010" s="1" t="s">
        <v>254</v>
      </c>
      <c r="D4010">
        <f>MONTH(StockData[[#This Row],[DATE]])</f>
        <v>11</v>
      </c>
      <c r="E4010">
        <v>2025</v>
      </c>
      <c r="F4010" t="s">
        <v>231</v>
      </c>
      <c r="G4010" t="str">
        <f>"Q"&amp;ROUNDUP(StockData[[#This Row],[Month Number]]/3,0)</f>
        <v>Q4</v>
      </c>
      <c r="H4010" s="1" t="s">
        <v>3596</v>
      </c>
      <c r="I4010" s="1" t="s">
        <v>3093</v>
      </c>
      <c r="J4010" t="s">
        <v>30</v>
      </c>
      <c r="K4010">
        <v>1270</v>
      </c>
      <c r="L4010">
        <v>1286.9000000000001</v>
      </c>
      <c r="M4010">
        <v>1261.5999999999999</v>
      </c>
      <c r="N4010">
        <v>1268.0999999999999</v>
      </c>
      <c r="O4010">
        <v>1278.9000000000001</v>
      </c>
      <c r="P4010">
        <v>1278.2</v>
      </c>
      <c r="Q4010">
        <v>1276.57</v>
      </c>
      <c r="R4010">
        <v>824792</v>
      </c>
      <c r="S4010">
        <v>1052907012.1</v>
      </c>
      <c r="T4010">
        <v>37918</v>
      </c>
      <c r="U4010">
        <v>436340</v>
      </c>
      <c r="V4010">
        <v>52.9</v>
      </c>
      <c r="W4010" s="3">
        <f>StockData[[#This Row],[CLOSE]]-StockData[[#This Row],[PREV. CLOSE]]</f>
        <v>10.100000000000136</v>
      </c>
      <c r="X4010" s="2">
        <f>IFERROR((StockData[[#This Row],[CLOSE]]-StockData[[#This Row],[PREV. CLOSE]])/StockData[[#This Row],[PREV. CLOSE]],0)</f>
        <v>7.964671555871097E-3</v>
      </c>
      <c r="Y4010" t="str">
        <f>IF(StockData[[#This Row],[Daily Return %]]&gt;0,"Gain",IF(StockData[[#This Row],[Daily Return %]]&lt;0,"Loss","No Change"))</f>
        <v>Gain</v>
      </c>
    </row>
    <row r="4011" spans="1:25" x14ac:dyDescent="0.3">
      <c r="A4011" s="1">
        <v>45974</v>
      </c>
      <c r="B4011" s="1" t="s">
        <v>4062</v>
      </c>
      <c r="C4011" s="1" t="s">
        <v>254</v>
      </c>
      <c r="D4011">
        <f>MONTH(StockData[[#This Row],[DATE]])</f>
        <v>11</v>
      </c>
      <c r="E4011">
        <v>2025</v>
      </c>
      <c r="F4011" t="s">
        <v>231</v>
      </c>
      <c r="G4011" t="str">
        <f>"Q"&amp;ROUNDUP(StockData[[#This Row],[Month Number]]/3,0)</f>
        <v>Q4</v>
      </c>
      <c r="H4011" s="1" t="s">
        <v>3596</v>
      </c>
      <c r="I4011" s="1" t="s">
        <v>3093</v>
      </c>
      <c r="J4011" t="s">
        <v>30</v>
      </c>
      <c r="K4011">
        <v>1280</v>
      </c>
      <c r="L4011">
        <v>1289.3</v>
      </c>
      <c r="M4011">
        <v>1270.3</v>
      </c>
      <c r="N4011">
        <v>1278.2</v>
      </c>
      <c r="O4011">
        <v>1274.5</v>
      </c>
      <c r="P4011">
        <v>1275.2</v>
      </c>
      <c r="Q4011">
        <v>1280.9000000000001</v>
      </c>
      <c r="R4011">
        <v>691337</v>
      </c>
      <c r="S4011">
        <v>885533228.89999998</v>
      </c>
      <c r="T4011">
        <v>41032</v>
      </c>
      <c r="U4011">
        <v>424217</v>
      </c>
      <c r="V4011">
        <v>61.36</v>
      </c>
      <c r="W4011" s="3">
        <f>StockData[[#This Row],[CLOSE]]-StockData[[#This Row],[PREV. CLOSE]]</f>
        <v>-3</v>
      </c>
      <c r="X4011" s="2">
        <f>IFERROR((StockData[[#This Row],[CLOSE]]-StockData[[#This Row],[PREV. CLOSE]])/StockData[[#This Row],[PREV. CLOSE]],0)</f>
        <v>-2.3470505398216239E-3</v>
      </c>
      <c r="Y4011" t="str">
        <f>IF(StockData[[#This Row],[Daily Return %]]&gt;0,"Gain",IF(StockData[[#This Row],[Daily Return %]]&lt;0,"Loss","No Change"))</f>
        <v>Loss</v>
      </c>
    </row>
    <row r="4012" spans="1:25" x14ac:dyDescent="0.3">
      <c r="A4012" s="1">
        <v>45975</v>
      </c>
      <c r="B4012" s="1" t="s">
        <v>4063</v>
      </c>
      <c r="C4012" s="1" t="s">
        <v>254</v>
      </c>
      <c r="D4012">
        <f>MONTH(StockData[[#This Row],[DATE]])</f>
        <v>11</v>
      </c>
      <c r="E4012">
        <v>2025</v>
      </c>
      <c r="F4012" t="s">
        <v>231</v>
      </c>
      <c r="G4012" t="str">
        <f>"Q"&amp;ROUNDUP(StockData[[#This Row],[Month Number]]/3,0)</f>
        <v>Q4</v>
      </c>
      <c r="H4012" s="1" t="s">
        <v>3596</v>
      </c>
      <c r="I4012" s="1" t="s">
        <v>3093</v>
      </c>
      <c r="J4012" t="s">
        <v>30</v>
      </c>
      <c r="K4012">
        <v>1275.2</v>
      </c>
      <c r="L4012">
        <v>1279</v>
      </c>
      <c r="M4012">
        <v>1262.4000000000001</v>
      </c>
      <c r="N4012">
        <v>1275.2</v>
      </c>
      <c r="O4012">
        <v>1269.7</v>
      </c>
      <c r="P4012">
        <v>1271.5999999999999</v>
      </c>
      <c r="Q4012">
        <v>1269.8499999999999</v>
      </c>
      <c r="R4012">
        <v>675047</v>
      </c>
      <c r="S4012">
        <v>857206387.39999998</v>
      </c>
      <c r="T4012">
        <v>36082</v>
      </c>
      <c r="U4012">
        <v>361678</v>
      </c>
      <c r="V4012">
        <v>53.58</v>
      </c>
      <c r="W4012" s="3">
        <f>StockData[[#This Row],[CLOSE]]-StockData[[#This Row],[PREV. CLOSE]]</f>
        <v>-3.6000000000001364</v>
      </c>
      <c r="X4012" s="2">
        <f>IFERROR((StockData[[#This Row],[CLOSE]]-StockData[[#This Row],[PREV. CLOSE]])/StockData[[#This Row],[PREV. CLOSE]],0)</f>
        <v>-2.8230865746550629E-3</v>
      </c>
      <c r="Y4012" t="str">
        <f>IF(StockData[[#This Row],[Daily Return %]]&gt;0,"Gain",IF(StockData[[#This Row],[Daily Return %]]&lt;0,"Loss","No Change"))</f>
        <v>Loss</v>
      </c>
    </row>
    <row r="4013" spans="1:25" x14ac:dyDescent="0.3">
      <c r="A4013" s="1">
        <v>45978</v>
      </c>
      <c r="B4013" s="1" t="s">
        <v>4064</v>
      </c>
      <c r="C4013" s="1" t="s">
        <v>254</v>
      </c>
      <c r="D4013">
        <f>MONTH(StockData[[#This Row],[DATE]])</f>
        <v>11</v>
      </c>
      <c r="E4013">
        <v>2025</v>
      </c>
      <c r="F4013" t="s">
        <v>231</v>
      </c>
      <c r="G4013" t="str">
        <f>"Q"&amp;ROUNDUP(StockData[[#This Row],[Month Number]]/3,0)</f>
        <v>Q4</v>
      </c>
      <c r="H4013" s="1" t="s">
        <v>3596</v>
      </c>
      <c r="I4013" s="1" t="s">
        <v>3093</v>
      </c>
      <c r="J4013" t="s">
        <v>30</v>
      </c>
      <c r="K4013">
        <v>1272</v>
      </c>
      <c r="L4013">
        <v>1278</v>
      </c>
      <c r="M4013">
        <v>1264.0999999999999</v>
      </c>
      <c r="N4013">
        <v>1271.5999999999999</v>
      </c>
      <c r="O4013">
        <v>1270</v>
      </c>
      <c r="P4013">
        <v>1270.3</v>
      </c>
      <c r="Q4013">
        <v>1269.32</v>
      </c>
      <c r="R4013">
        <v>774802</v>
      </c>
      <c r="S4013">
        <v>983472572.5</v>
      </c>
      <c r="T4013">
        <v>27274</v>
      </c>
      <c r="U4013">
        <v>483401</v>
      </c>
      <c r="V4013">
        <v>62.39</v>
      </c>
      <c r="W4013" s="3">
        <f>StockData[[#This Row],[CLOSE]]-StockData[[#This Row],[PREV. CLOSE]]</f>
        <v>-1.2999999999999545</v>
      </c>
      <c r="X4013" s="2">
        <f>IFERROR((StockData[[#This Row],[CLOSE]]-StockData[[#This Row],[PREV. CLOSE]])/StockData[[#This Row],[PREV. CLOSE]],0)</f>
        <v>-1.0223340673167305E-3</v>
      </c>
      <c r="Y4013" t="str">
        <f>IF(StockData[[#This Row],[Daily Return %]]&gt;0,"Gain",IF(StockData[[#This Row],[Daily Return %]]&lt;0,"Loss","No Change"))</f>
        <v>Loss</v>
      </c>
    </row>
    <row r="4014" spans="1:25" x14ac:dyDescent="0.3">
      <c r="A4014" s="1">
        <v>45979</v>
      </c>
      <c r="B4014" s="1" t="s">
        <v>4065</v>
      </c>
      <c r="C4014" s="1" t="s">
        <v>254</v>
      </c>
      <c r="D4014">
        <f>MONTH(StockData[[#This Row],[DATE]])</f>
        <v>11</v>
      </c>
      <c r="E4014">
        <v>2025</v>
      </c>
      <c r="F4014" t="s">
        <v>231</v>
      </c>
      <c r="G4014" t="str">
        <f>"Q"&amp;ROUNDUP(StockData[[#This Row],[Month Number]]/3,0)</f>
        <v>Q4</v>
      </c>
      <c r="H4014" s="1" t="s">
        <v>3596</v>
      </c>
      <c r="I4014" s="1" t="s">
        <v>3093</v>
      </c>
      <c r="J4014" t="s">
        <v>30</v>
      </c>
      <c r="K4014">
        <v>1262.0999999999999</v>
      </c>
      <c r="L4014">
        <v>1269.9000000000001</v>
      </c>
      <c r="M4014">
        <v>1252.5999999999999</v>
      </c>
      <c r="N4014">
        <v>1270.3</v>
      </c>
      <c r="O4014">
        <v>1265</v>
      </c>
      <c r="P4014">
        <v>1265.0999999999999</v>
      </c>
      <c r="Q4014">
        <v>1264.22</v>
      </c>
      <c r="R4014">
        <v>810387</v>
      </c>
      <c r="S4014">
        <v>1024509573.6</v>
      </c>
      <c r="T4014">
        <v>30664</v>
      </c>
      <c r="U4014">
        <v>489652</v>
      </c>
      <c r="V4014">
        <v>60.42</v>
      </c>
      <c r="W4014" s="3">
        <f>StockData[[#This Row],[CLOSE]]-StockData[[#This Row],[PREV. CLOSE]]</f>
        <v>-5.2000000000000455</v>
      </c>
      <c r="X4014" s="2">
        <f>IFERROR((StockData[[#This Row],[CLOSE]]-StockData[[#This Row],[PREV. CLOSE]])/StockData[[#This Row],[PREV. CLOSE]],0)</f>
        <v>-4.0935212154609504E-3</v>
      </c>
      <c r="Y4014" t="str">
        <f>IF(StockData[[#This Row],[Daily Return %]]&gt;0,"Gain",IF(StockData[[#This Row],[Daily Return %]]&lt;0,"Loss","No Change"))</f>
        <v>Loss</v>
      </c>
    </row>
    <row r="4015" spans="1:25" x14ac:dyDescent="0.3">
      <c r="A4015" s="1">
        <v>45980</v>
      </c>
      <c r="B4015" s="1" t="s">
        <v>4066</v>
      </c>
      <c r="C4015" s="1" t="s">
        <v>254</v>
      </c>
      <c r="D4015">
        <f>MONTH(StockData[[#This Row],[DATE]])</f>
        <v>11</v>
      </c>
      <c r="E4015">
        <v>2025</v>
      </c>
      <c r="F4015" t="s">
        <v>231</v>
      </c>
      <c r="G4015" t="str">
        <f>"Q"&amp;ROUNDUP(StockData[[#This Row],[Month Number]]/3,0)</f>
        <v>Q4</v>
      </c>
      <c r="H4015" s="1" t="s">
        <v>3596</v>
      </c>
      <c r="I4015" s="1" t="s">
        <v>3093</v>
      </c>
      <c r="J4015" t="s">
        <v>30</v>
      </c>
      <c r="K4015">
        <v>1267.9000000000001</v>
      </c>
      <c r="L4015">
        <v>1280</v>
      </c>
      <c r="M4015">
        <v>1263</v>
      </c>
      <c r="N4015">
        <v>1265.0999999999999</v>
      </c>
      <c r="O4015">
        <v>1279.9000000000001</v>
      </c>
      <c r="P4015">
        <v>1279</v>
      </c>
      <c r="Q4015">
        <v>1274.47</v>
      </c>
      <c r="R4015">
        <v>726287</v>
      </c>
      <c r="S4015">
        <v>925628343.5</v>
      </c>
      <c r="T4015">
        <v>42084</v>
      </c>
      <c r="U4015">
        <v>405620</v>
      </c>
      <c r="V4015">
        <v>55.85</v>
      </c>
      <c r="W4015" s="3">
        <f>StockData[[#This Row],[CLOSE]]-StockData[[#This Row],[PREV. CLOSE]]</f>
        <v>13.900000000000091</v>
      </c>
      <c r="X4015" s="2">
        <f>IFERROR((StockData[[#This Row],[CLOSE]]-StockData[[#This Row],[PREV. CLOSE]])/StockData[[#This Row],[PREV. CLOSE]],0)</f>
        <v>1.0987273733301788E-2</v>
      </c>
      <c r="Y4015" t="str">
        <f>IF(StockData[[#This Row],[Daily Return %]]&gt;0,"Gain",IF(StockData[[#This Row],[Daily Return %]]&lt;0,"Loss","No Change"))</f>
        <v>Gain</v>
      </c>
    </row>
    <row r="4016" spans="1:25" x14ac:dyDescent="0.3">
      <c r="A4016" s="1">
        <v>45981</v>
      </c>
      <c r="B4016" s="1" t="s">
        <v>4067</v>
      </c>
      <c r="C4016" s="1" t="s">
        <v>254</v>
      </c>
      <c r="D4016">
        <f>MONTH(StockData[[#This Row],[DATE]])</f>
        <v>11</v>
      </c>
      <c r="E4016">
        <v>2025</v>
      </c>
      <c r="F4016" t="s">
        <v>231</v>
      </c>
      <c r="G4016" t="str">
        <f>"Q"&amp;ROUNDUP(StockData[[#This Row],[Month Number]]/3,0)</f>
        <v>Q4</v>
      </c>
      <c r="H4016" s="1" t="s">
        <v>3596</v>
      </c>
      <c r="I4016" s="1" t="s">
        <v>3093</v>
      </c>
      <c r="J4016" t="s">
        <v>30</v>
      </c>
      <c r="K4016">
        <v>1288</v>
      </c>
      <c r="L4016">
        <v>1288.5999999999999</v>
      </c>
      <c r="M4016">
        <v>1275.2</v>
      </c>
      <c r="N4016">
        <v>1279</v>
      </c>
      <c r="O4016">
        <v>1278</v>
      </c>
      <c r="P4016">
        <v>1279.2</v>
      </c>
      <c r="Q4016">
        <v>1280.31</v>
      </c>
      <c r="R4016">
        <v>796864</v>
      </c>
      <c r="S4016">
        <v>1020230294.4</v>
      </c>
      <c r="T4016">
        <v>33449</v>
      </c>
      <c r="U4016">
        <v>484842</v>
      </c>
      <c r="V4016">
        <v>60.84</v>
      </c>
      <c r="W4016" s="3">
        <f>StockData[[#This Row],[CLOSE]]-StockData[[#This Row],[PREV. CLOSE]]</f>
        <v>0.20000000000004547</v>
      </c>
      <c r="X4016" s="2">
        <f>IFERROR((StockData[[#This Row],[CLOSE]]-StockData[[#This Row],[PREV. CLOSE]])/StockData[[#This Row],[PREV. CLOSE]],0)</f>
        <v>1.5637216575453125E-4</v>
      </c>
      <c r="Y4016" t="str">
        <f>IF(StockData[[#This Row],[Daily Return %]]&gt;0,"Gain",IF(StockData[[#This Row],[Daily Return %]]&lt;0,"Loss","No Change"))</f>
        <v>Gain</v>
      </c>
    </row>
    <row r="4017" spans="1:25" x14ac:dyDescent="0.3">
      <c r="A4017" s="1">
        <v>45982</v>
      </c>
      <c r="B4017" s="1" t="s">
        <v>4068</v>
      </c>
      <c r="C4017" s="1" t="s">
        <v>254</v>
      </c>
      <c r="D4017">
        <f>MONTH(StockData[[#This Row],[DATE]])</f>
        <v>11</v>
      </c>
      <c r="E4017">
        <v>2025</v>
      </c>
      <c r="F4017" t="s">
        <v>231</v>
      </c>
      <c r="G4017" t="str">
        <f>"Q"&amp;ROUNDUP(StockData[[#This Row],[Month Number]]/3,0)</f>
        <v>Q4</v>
      </c>
      <c r="H4017" s="1" t="s">
        <v>3596</v>
      </c>
      <c r="I4017" s="1" t="s">
        <v>3093</v>
      </c>
      <c r="J4017" t="s">
        <v>30</v>
      </c>
      <c r="K4017">
        <v>1275</v>
      </c>
      <c r="L4017">
        <v>1288.9000000000001</v>
      </c>
      <c r="M4017">
        <v>1273</v>
      </c>
      <c r="N4017">
        <v>1279.2</v>
      </c>
      <c r="O4017">
        <v>1277.7</v>
      </c>
      <c r="P4017">
        <v>1280.7</v>
      </c>
      <c r="Q4017">
        <v>1281.98</v>
      </c>
      <c r="R4017">
        <v>673231</v>
      </c>
      <c r="S4017">
        <v>863065763.20000005</v>
      </c>
      <c r="T4017">
        <v>27775</v>
      </c>
      <c r="U4017">
        <v>359608</v>
      </c>
      <c r="V4017">
        <v>53.42</v>
      </c>
      <c r="W4017" s="3">
        <f>StockData[[#This Row],[CLOSE]]-StockData[[#This Row],[PREV. CLOSE]]</f>
        <v>1.5</v>
      </c>
      <c r="X4017" s="2">
        <f>IFERROR((StockData[[#This Row],[CLOSE]]-StockData[[#This Row],[PREV. CLOSE]])/StockData[[#This Row],[PREV. CLOSE]],0)</f>
        <v>1.172607879924953E-3</v>
      </c>
      <c r="Y4017" t="str">
        <f>IF(StockData[[#This Row],[Daily Return %]]&gt;0,"Gain",IF(StockData[[#This Row],[Daily Return %]]&lt;0,"Loss","No Change"))</f>
        <v>Gain</v>
      </c>
    </row>
    <row r="4018" spans="1:25" x14ac:dyDescent="0.3">
      <c r="A4018" s="1">
        <v>45985</v>
      </c>
      <c r="B4018" s="1" t="s">
        <v>4069</v>
      </c>
      <c r="C4018" s="1" t="s">
        <v>254</v>
      </c>
      <c r="D4018">
        <f>MONTH(StockData[[#This Row],[DATE]])</f>
        <v>11</v>
      </c>
      <c r="E4018">
        <v>2025</v>
      </c>
      <c r="F4018" t="s">
        <v>231</v>
      </c>
      <c r="G4018" t="str">
        <f>"Q"&amp;ROUNDUP(StockData[[#This Row],[Month Number]]/3,0)</f>
        <v>Q4</v>
      </c>
      <c r="H4018" s="1" t="s">
        <v>3596</v>
      </c>
      <c r="I4018" s="1" t="s">
        <v>3093</v>
      </c>
      <c r="J4018" t="s">
        <v>30</v>
      </c>
      <c r="K4018">
        <v>1285</v>
      </c>
      <c r="L4018">
        <v>1285.8</v>
      </c>
      <c r="M4018">
        <v>1259.5</v>
      </c>
      <c r="N4018">
        <v>1280.7</v>
      </c>
      <c r="O4018">
        <v>1267.5</v>
      </c>
      <c r="P4018">
        <v>1269.2</v>
      </c>
      <c r="Q4018">
        <v>1271.1300000000001</v>
      </c>
      <c r="R4018">
        <v>2636542</v>
      </c>
      <c r="S4018">
        <v>3351400503.3000002</v>
      </c>
      <c r="T4018">
        <v>57181</v>
      </c>
      <c r="U4018">
        <v>2004326</v>
      </c>
      <c r="V4018">
        <v>76.02</v>
      </c>
      <c r="W4018" s="3">
        <f>StockData[[#This Row],[CLOSE]]-StockData[[#This Row],[PREV. CLOSE]]</f>
        <v>-11.5</v>
      </c>
      <c r="X4018" s="2">
        <f>IFERROR((StockData[[#This Row],[CLOSE]]-StockData[[#This Row],[PREV. CLOSE]])/StockData[[#This Row],[PREV. CLOSE]],0)</f>
        <v>-8.9794643554306237E-3</v>
      </c>
      <c r="Y4018" t="str">
        <f>IF(StockData[[#This Row],[Daily Return %]]&gt;0,"Gain",IF(StockData[[#This Row],[Daily Return %]]&lt;0,"Loss","No Change"))</f>
        <v>Loss</v>
      </c>
    </row>
    <row r="4019" spans="1:25" x14ac:dyDescent="0.3">
      <c r="A4019" s="1">
        <v>45986</v>
      </c>
      <c r="B4019" s="1" t="s">
        <v>4070</v>
      </c>
      <c r="C4019" s="1" t="s">
        <v>254</v>
      </c>
      <c r="D4019">
        <f>MONTH(StockData[[#This Row],[DATE]])</f>
        <v>11</v>
      </c>
      <c r="E4019">
        <v>2025</v>
      </c>
      <c r="F4019" t="s">
        <v>231</v>
      </c>
      <c r="G4019" t="str">
        <f>"Q"&amp;ROUNDUP(StockData[[#This Row],[Month Number]]/3,0)</f>
        <v>Q4</v>
      </c>
      <c r="H4019" s="1" t="s">
        <v>3596</v>
      </c>
      <c r="I4019" s="1" t="s">
        <v>3093</v>
      </c>
      <c r="J4019" t="s">
        <v>30</v>
      </c>
      <c r="K4019">
        <v>1267.4000000000001</v>
      </c>
      <c r="L4019">
        <v>1270.9000000000001</v>
      </c>
      <c r="M4019">
        <v>1250.8</v>
      </c>
      <c r="N4019">
        <v>1269.2</v>
      </c>
      <c r="O4019">
        <v>1263</v>
      </c>
      <c r="P4019">
        <v>1263.2</v>
      </c>
      <c r="Q4019">
        <v>1263.23</v>
      </c>
      <c r="R4019">
        <v>1065974</v>
      </c>
      <c r="S4019">
        <v>1346575305.5</v>
      </c>
      <c r="T4019">
        <v>41695</v>
      </c>
      <c r="U4019">
        <v>597213</v>
      </c>
      <c r="V4019">
        <v>56.03</v>
      </c>
      <c r="W4019" s="3">
        <f>StockData[[#This Row],[CLOSE]]-StockData[[#This Row],[PREV. CLOSE]]</f>
        <v>-6</v>
      </c>
      <c r="X4019" s="2">
        <f>IFERROR((StockData[[#This Row],[CLOSE]]-StockData[[#This Row],[PREV. CLOSE]])/StockData[[#This Row],[PREV. CLOSE]],0)</f>
        <v>-4.7273873306019542E-3</v>
      </c>
      <c r="Y4019" t="str">
        <f>IF(StockData[[#This Row],[Daily Return %]]&gt;0,"Gain",IF(StockData[[#This Row],[Daily Return %]]&lt;0,"Loss","No Change"))</f>
        <v>Loss</v>
      </c>
    </row>
    <row r="4020" spans="1:25" x14ac:dyDescent="0.3">
      <c r="A4020" s="1">
        <v>45987</v>
      </c>
      <c r="B4020" s="1" t="s">
        <v>4071</v>
      </c>
      <c r="C4020" s="1" t="s">
        <v>254</v>
      </c>
      <c r="D4020">
        <f>MONTH(StockData[[#This Row],[DATE]])</f>
        <v>11</v>
      </c>
      <c r="E4020">
        <v>2025</v>
      </c>
      <c r="F4020" t="s">
        <v>231</v>
      </c>
      <c r="G4020" t="str">
        <f>"Q"&amp;ROUNDUP(StockData[[#This Row],[Month Number]]/3,0)</f>
        <v>Q4</v>
      </c>
      <c r="H4020" s="1" t="s">
        <v>3596</v>
      </c>
      <c r="I4020" s="1" t="s">
        <v>3093</v>
      </c>
      <c r="J4020" t="s">
        <v>30</v>
      </c>
      <c r="K4020">
        <v>1257.0999999999999</v>
      </c>
      <c r="L4020">
        <v>1282.7</v>
      </c>
      <c r="M4020">
        <v>1257.0999999999999</v>
      </c>
      <c r="N4020">
        <v>1263.2</v>
      </c>
      <c r="O4020">
        <v>1274.5</v>
      </c>
      <c r="P4020">
        <v>1276.8</v>
      </c>
      <c r="Q4020">
        <v>1277.01</v>
      </c>
      <c r="R4020">
        <v>810809</v>
      </c>
      <c r="S4020">
        <v>1035407230.3</v>
      </c>
      <c r="T4020">
        <v>37566</v>
      </c>
      <c r="U4020">
        <v>500476</v>
      </c>
      <c r="V4020">
        <v>61.73</v>
      </c>
      <c r="W4020" s="3">
        <f>StockData[[#This Row],[CLOSE]]-StockData[[#This Row],[PREV. CLOSE]]</f>
        <v>13.599999999999909</v>
      </c>
      <c r="X4020" s="2">
        <f>IFERROR((StockData[[#This Row],[CLOSE]]-StockData[[#This Row],[PREV. CLOSE]])/StockData[[#This Row],[PREV. CLOSE]],0)</f>
        <v>1.0766307789740269E-2</v>
      </c>
      <c r="Y4020" t="str">
        <f>IF(StockData[[#This Row],[Daily Return %]]&gt;0,"Gain",IF(StockData[[#This Row],[Daily Return %]]&lt;0,"Loss","No Change"))</f>
        <v>Gain</v>
      </c>
    </row>
    <row r="4021" spans="1:25" x14ac:dyDescent="0.3">
      <c r="A4021" s="1">
        <v>45988</v>
      </c>
      <c r="B4021" s="1" t="s">
        <v>4072</v>
      </c>
      <c r="C4021" s="1" t="s">
        <v>254</v>
      </c>
      <c r="D4021">
        <f>MONTH(StockData[[#This Row],[DATE]])</f>
        <v>11</v>
      </c>
      <c r="E4021">
        <v>2025</v>
      </c>
      <c r="F4021" t="s">
        <v>231</v>
      </c>
      <c r="G4021" t="str">
        <f>"Q"&amp;ROUNDUP(StockData[[#This Row],[Month Number]]/3,0)</f>
        <v>Q4</v>
      </c>
      <c r="H4021" s="1" t="s">
        <v>3596</v>
      </c>
      <c r="I4021" s="1" t="s">
        <v>3093</v>
      </c>
      <c r="J4021" t="s">
        <v>30</v>
      </c>
      <c r="K4021">
        <v>1276</v>
      </c>
      <c r="L4021">
        <v>1279.5</v>
      </c>
      <c r="M4021">
        <v>1260.5</v>
      </c>
      <c r="N4021">
        <v>1276.8</v>
      </c>
      <c r="O4021">
        <v>1268</v>
      </c>
      <c r="P4021">
        <v>1266.4000000000001</v>
      </c>
      <c r="Q4021">
        <v>1268.04</v>
      </c>
      <c r="R4021">
        <v>708607</v>
      </c>
      <c r="S4021">
        <v>898538722.10000002</v>
      </c>
      <c r="T4021">
        <v>41091</v>
      </c>
      <c r="U4021">
        <v>458054</v>
      </c>
      <c r="V4021">
        <v>64.64</v>
      </c>
      <c r="W4021" s="3">
        <f>StockData[[#This Row],[CLOSE]]-StockData[[#This Row],[PREV. CLOSE]]</f>
        <v>-10.399999999999864</v>
      </c>
      <c r="X4021" s="2">
        <f>IFERROR((StockData[[#This Row],[CLOSE]]-StockData[[#This Row],[PREV. CLOSE]])/StockData[[#This Row],[PREV. CLOSE]],0)</f>
        <v>-8.145363408521197E-3</v>
      </c>
      <c r="Y4021" t="str">
        <f>IF(StockData[[#This Row],[Daily Return %]]&gt;0,"Gain",IF(StockData[[#This Row],[Daily Return %]]&lt;0,"Loss","No Change"))</f>
        <v>Loss</v>
      </c>
    </row>
    <row r="4022" spans="1:25" x14ac:dyDescent="0.3">
      <c r="A4022" s="1">
        <v>45989</v>
      </c>
      <c r="B4022" s="1" t="s">
        <v>4073</v>
      </c>
      <c r="C4022" s="1" t="s">
        <v>254</v>
      </c>
      <c r="D4022">
        <f>MONTH(StockData[[#This Row],[DATE]])</f>
        <v>11</v>
      </c>
      <c r="E4022">
        <v>2025</v>
      </c>
      <c r="F4022" t="s">
        <v>231</v>
      </c>
      <c r="G4022" t="str">
        <f>"Q"&amp;ROUNDUP(StockData[[#This Row],[Month Number]]/3,0)</f>
        <v>Q4</v>
      </c>
      <c r="H4022" s="1" t="s">
        <v>3596</v>
      </c>
      <c r="I4022" s="1" t="s">
        <v>3093</v>
      </c>
      <c r="J4022" t="s">
        <v>30</v>
      </c>
      <c r="K4022">
        <v>1266.3</v>
      </c>
      <c r="L4022">
        <v>1269.7</v>
      </c>
      <c r="M4022">
        <v>1258.2</v>
      </c>
      <c r="N4022">
        <v>1266.4000000000001</v>
      </c>
      <c r="O4022">
        <v>1262</v>
      </c>
      <c r="P4022">
        <v>1261.0999999999999</v>
      </c>
      <c r="Q4022">
        <v>1262.48</v>
      </c>
      <c r="R4022">
        <v>626947</v>
      </c>
      <c r="S4022">
        <v>791507446.5</v>
      </c>
      <c r="T4022">
        <v>32455</v>
      </c>
      <c r="U4022">
        <v>451638</v>
      </c>
      <c r="V4022">
        <v>72.040000000000006</v>
      </c>
      <c r="W4022" s="3">
        <f>StockData[[#This Row],[CLOSE]]-StockData[[#This Row],[PREV. CLOSE]]</f>
        <v>-5.3000000000001819</v>
      </c>
      <c r="X4022" s="2">
        <f>IFERROR((StockData[[#This Row],[CLOSE]]-StockData[[#This Row],[PREV. CLOSE]])/StockData[[#This Row],[PREV. CLOSE]],0)</f>
        <v>-4.18509159823135E-3</v>
      </c>
      <c r="Y4022" t="str">
        <f>IF(StockData[[#This Row],[Daily Return %]]&gt;0,"Gain",IF(StockData[[#This Row],[Daily Return %]]&lt;0,"Loss","No Change"))</f>
        <v>Loss</v>
      </c>
    </row>
    <row r="4023" spans="1:25" x14ac:dyDescent="0.3">
      <c r="A4023" s="1">
        <v>45992</v>
      </c>
      <c r="B4023" s="1" t="s">
        <v>4074</v>
      </c>
      <c r="C4023" s="1" t="s">
        <v>274</v>
      </c>
      <c r="D4023">
        <f>MONTH(StockData[[#This Row],[DATE]])</f>
        <v>12</v>
      </c>
      <c r="E4023">
        <v>2025</v>
      </c>
      <c r="F4023" t="s">
        <v>231</v>
      </c>
      <c r="G4023" t="str">
        <f>"Q"&amp;ROUNDUP(StockData[[#This Row],[Month Number]]/3,0)</f>
        <v>Q4</v>
      </c>
      <c r="H4023" s="1" t="s">
        <v>3596</v>
      </c>
      <c r="I4023" s="1" t="s">
        <v>3093</v>
      </c>
      <c r="J4023" t="s">
        <v>30</v>
      </c>
      <c r="K4023">
        <v>1260.5999999999999</v>
      </c>
      <c r="L4023">
        <v>1264</v>
      </c>
      <c r="M4023">
        <v>1251.5999999999999</v>
      </c>
      <c r="N4023">
        <v>1261.0999999999999</v>
      </c>
      <c r="O4023">
        <v>1257</v>
      </c>
      <c r="P4023">
        <v>1260.5999999999999</v>
      </c>
      <c r="Q4023">
        <v>1257.77</v>
      </c>
      <c r="R4023">
        <v>644563</v>
      </c>
      <c r="S4023">
        <v>810710166.20000005</v>
      </c>
      <c r="T4023">
        <v>39603</v>
      </c>
      <c r="U4023">
        <v>367010</v>
      </c>
      <c r="V4023">
        <v>56.94</v>
      </c>
      <c r="W4023" s="3">
        <f>StockData[[#This Row],[CLOSE]]-StockData[[#This Row],[PREV. CLOSE]]</f>
        <v>-0.5</v>
      </c>
      <c r="X4023" s="2">
        <f>IFERROR((StockData[[#This Row],[CLOSE]]-StockData[[#This Row],[PREV. CLOSE]])/StockData[[#This Row],[PREV. CLOSE]],0)</f>
        <v>-3.964792641344858E-4</v>
      </c>
      <c r="Y4023" t="str">
        <f>IF(StockData[[#This Row],[Daily Return %]]&gt;0,"Gain",IF(StockData[[#This Row],[Daily Return %]]&lt;0,"Loss","No Change"))</f>
        <v>Loss</v>
      </c>
    </row>
    <row r="4024" spans="1:25" x14ac:dyDescent="0.3">
      <c r="A4024" s="1">
        <v>45993</v>
      </c>
      <c r="B4024" s="1" t="s">
        <v>4075</v>
      </c>
      <c r="C4024" s="1" t="s">
        <v>274</v>
      </c>
      <c r="D4024">
        <f>MONTH(StockData[[#This Row],[DATE]])</f>
        <v>12</v>
      </c>
      <c r="E4024">
        <v>2025</v>
      </c>
      <c r="F4024" t="s">
        <v>231</v>
      </c>
      <c r="G4024" t="str">
        <f>"Q"&amp;ROUNDUP(StockData[[#This Row],[Month Number]]/3,0)</f>
        <v>Q4</v>
      </c>
      <c r="H4024" s="1" t="s">
        <v>3596</v>
      </c>
      <c r="I4024" s="1" t="s">
        <v>3093</v>
      </c>
      <c r="J4024" t="s">
        <v>30</v>
      </c>
      <c r="K4024">
        <v>1251</v>
      </c>
      <c r="L4024">
        <v>1261.8</v>
      </c>
      <c r="M4024">
        <v>1251</v>
      </c>
      <c r="N4024">
        <v>1260.5999999999999</v>
      </c>
      <c r="O4024">
        <v>1258.0999999999999</v>
      </c>
      <c r="P4024">
        <v>1258.9000000000001</v>
      </c>
      <c r="Q4024">
        <v>1258.23</v>
      </c>
      <c r="R4024">
        <v>911551</v>
      </c>
      <c r="S4024">
        <v>1146939628.5</v>
      </c>
      <c r="T4024">
        <v>40748</v>
      </c>
      <c r="U4024">
        <v>617874</v>
      </c>
      <c r="V4024">
        <v>67.78</v>
      </c>
      <c r="W4024" s="3">
        <f>StockData[[#This Row],[CLOSE]]-StockData[[#This Row],[PREV. CLOSE]]</f>
        <v>-1.6999999999998181</v>
      </c>
      <c r="X4024" s="2">
        <f>IFERROR((StockData[[#This Row],[CLOSE]]-StockData[[#This Row],[PREV. CLOSE]])/StockData[[#This Row],[PREV. CLOSE]],0)</f>
        <v>-1.3485641757891625E-3</v>
      </c>
      <c r="Y4024" t="str">
        <f>IF(StockData[[#This Row],[Daily Return %]]&gt;0,"Gain",IF(StockData[[#This Row],[Daily Return %]]&lt;0,"Loss","No Change"))</f>
        <v>Loss</v>
      </c>
    </row>
    <row r="4025" spans="1:25" x14ac:dyDescent="0.3">
      <c r="A4025" s="1">
        <v>45994</v>
      </c>
      <c r="B4025" s="1" t="s">
        <v>4076</v>
      </c>
      <c r="C4025" s="1" t="s">
        <v>274</v>
      </c>
      <c r="D4025">
        <f>MONTH(StockData[[#This Row],[DATE]])</f>
        <v>12</v>
      </c>
      <c r="E4025">
        <v>2025</v>
      </c>
      <c r="F4025" t="s">
        <v>231</v>
      </c>
      <c r="G4025" t="str">
        <f>"Q"&amp;ROUNDUP(StockData[[#This Row],[Month Number]]/3,0)</f>
        <v>Q4</v>
      </c>
      <c r="H4025" s="1" t="s">
        <v>3596</v>
      </c>
      <c r="I4025" s="1" t="s">
        <v>3093</v>
      </c>
      <c r="J4025" t="s">
        <v>30</v>
      </c>
      <c r="K4025">
        <v>1257</v>
      </c>
      <c r="L4025">
        <v>1258</v>
      </c>
      <c r="M4025">
        <v>1236.0999999999999</v>
      </c>
      <c r="N4025">
        <v>1258.9000000000001</v>
      </c>
      <c r="O4025">
        <v>1241.2</v>
      </c>
      <c r="P4025">
        <v>1241.9000000000001</v>
      </c>
      <c r="Q4025">
        <v>1242.8499999999999</v>
      </c>
      <c r="R4025">
        <v>642993</v>
      </c>
      <c r="S4025">
        <v>799144733.20000005</v>
      </c>
      <c r="T4025">
        <v>32451</v>
      </c>
      <c r="U4025">
        <v>360854</v>
      </c>
      <c r="V4025">
        <v>56.12</v>
      </c>
      <c r="W4025" s="3">
        <f>StockData[[#This Row],[CLOSE]]-StockData[[#This Row],[PREV. CLOSE]]</f>
        <v>-17</v>
      </c>
      <c r="X4025" s="2">
        <f>IFERROR((StockData[[#This Row],[CLOSE]]-StockData[[#This Row],[PREV. CLOSE]])/StockData[[#This Row],[PREV. CLOSE]],0)</f>
        <v>-1.3503852569703708E-2</v>
      </c>
      <c r="Y4025" t="str">
        <f>IF(StockData[[#This Row],[Daily Return %]]&gt;0,"Gain",IF(StockData[[#This Row],[Daily Return %]]&lt;0,"Loss","No Change"))</f>
        <v>Loss</v>
      </c>
    </row>
    <row r="4026" spans="1:25" x14ac:dyDescent="0.3">
      <c r="A4026" s="1">
        <v>45995</v>
      </c>
      <c r="B4026" s="1" t="s">
        <v>4077</v>
      </c>
      <c r="C4026" s="1" t="s">
        <v>274</v>
      </c>
      <c r="D4026">
        <f>MONTH(StockData[[#This Row],[DATE]])</f>
        <v>12</v>
      </c>
      <c r="E4026">
        <v>2025</v>
      </c>
      <c r="F4026" t="s">
        <v>231</v>
      </c>
      <c r="G4026" t="str">
        <f>"Q"&amp;ROUNDUP(StockData[[#This Row],[Month Number]]/3,0)</f>
        <v>Q4</v>
      </c>
      <c r="H4026" s="1" t="s">
        <v>3596</v>
      </c>
      <c r="I4026" s="1" t="s">
        <v>3093</v>
      </c>
      <c r="J4026" t="s">
        <v>30</v>
      </c>
      <c r="K4026">
        <v>1241.9000000000001</v>
      </c>
      <c r="L4026">
        <v>1245</v>
      </c>
      <c r="M4026">
        <v>1233.2</v>
      </c>
      <c r="N4026">
        <v>1241.9000000000001</v>
      </c>
      <c r="O4026">
        <v>1241</v>
      </c>
      <c r="P4026">
        <v>1242.4000000000001</v>
      </c>
      <c r="Q4026">
        <v>1240.07</v>
      </c>
      <c r="R4026">
        <v>664641</v>
      </c>
      <c r="S4026">
        <v>824202160.79999995</v>
      </c>
      <c r="T4026">
        <v>48009</v>
      </c>
      <c r="U4026">
        <v>433324</v>
      </c>
      <c r="V4026">
        <v>65.2</v>
      </c>
      <c r="W4026" s="3">
        <f>StockData[[#This Row],[CLOSE]]-StockData[[#This Row],[PREV. CLOSE]]</f>
        <v>0.5</v>
      </c>
      <c r="X4026" s="2">
        <f>IFERROR((StockData[[#This Row],[CLOSE]]-StockData[[#This Row],[PREV. CLOSE]])/StockData[[#This Row],[PREV. CLOSE]],0)</f>
        <v>4.0260890570899423E-4</v>
      </c>
      <c r="Y4026" t="str">
        <f>IF(StockData[[#This Row],[Daily Return %]]&gt;0,"Gain",IF(StockData[[#This Row],[Daily Return %]]&lt;0,"Loss","No Change"))</f>
        <v>Gain</v>
      </c>
    </row>
    <row r="4027" spans="1:25" x14ac:dyDescent="0.3">
      <c r="A4027" s="1">
        <v>45996</v>
      </c>
      <c r="B4027" s="1" t="s">
        <v>4078</v>
      </c>
      <c r="C4027" s="1" t="s">
        <v>274</v>
      </c>
      <c r="D4027">
        <f>MONTH(StockData[[#This Row],[DATE]])</f>
        <v>12</v>
      </c>
      <c r="E4027">
        <v>2025</v>
      </c>
      <c r="F4027" t="s">
        <v>231</v>
      </c>
      <c r="G4027" t="str">
        <f>"Q"&amp;ROUNDUP(StockData[[#This Row],[Month Number]]/3,0)</f>
        <v>Q4</v>
      </c>
      <c r="H4027" s="1" t="s">
        <v>3596</v>
      </c>
      <c r="I4027" s="1" t="s">
        <v>3093</v>
      </c>
      <c r="J4027" t="s">
        <v>30</v>
      </c>
      <c r="K4027">
        <v>1237.5</v>
      </c>
      <c r="L4027">
        <v>1249</v>
      </c>
      <c r="M4027">
        <v>1234.2</v>
      </c>
      <c r="N4027">
        <v>1242.4000000000001</v>
      </c>
      <c r="O4027">
        <v>1246.9000000000001</v>
      </c>
      <c r="P4027">
        <v>1246.9000000000001</v>
      </c>
      <c r="Q4027">
        <v>1241.1300000000001</v>
      </c>
      <c r="R4027">
        <v>911699</v>
      </c>
      <c r="S4027">
        <v>1131540106.3</v>
      </c>
      <c r="T4027">
        <v>31774</v>
      </c>
      <c r="U4027">
        <v>625325</v>
      </c>
      <c r="V4027">
        <v>68.59</v>
      </c>
      <c r="W4027" s="3">
        <f>StockData[[#This Row],[CLOSE]]-StockData[[#This Row],[PREV. CLOSE]]</f>
        <v>4.5</v>
      </c>
      <c r="X4027" s="2">
        <f>IFERROR((StockData[[#This Row],[CLOSE]]-StockData[[#This Row],[PREV. CLOSE]])/StockData[[#This Row],[PREV. CLOSE]],0)</f>
        <v>3.6220218931101093E-3</v>
      </c>
      <c r="Y4027" t="str">
        <f>IF(StockData[[#This Row],[Daily Return %]]&gt;0,"Gain",IF(StockData[[#This Row],[Daily Return %]]&lt;0,"Loss","No Change"))</f>
        <v>Gain</v>
      </c>
    </row>
    <row r="4028" spans="1:25" x14ac:dyDescent="0.3">
      <c r="A4028" s="1">
        <v>45999</v>
      </c>
      <c r="B4028" s="1" t="s">
        <v>4079</v>
      </c>
      <c r="C4028" s="1" t="s">
        <v>274</v>
      </c>
      <c r="D4028">
        <f>MONTH(StockData[[#This Row],[DATE]])</f>
        <v>12</v>
      </c>
      <c r="E4028">
        <v>2025</v>
      </c>
      <c r="F4028" t="s">
        <v>231</v>
      </c>
      <c r="G4028" t="str">
        <f>"Q"&amp;ROUNDUP(StockData[[#This Row],[Month Number]]/3,0)</f>
        <v>Q4</v>
      </c>
      <c r="H4028" s="1" t="s">
        <v>3596</v>
      </c>
      <c r="I4028" s="1" t="s">
        <v>3093</v>
      </c>
      <c r="J4028" t="s">
        <v>30</v>
      </c>
      <c r="K4028">
        <v>1246.9000000000001</v>
      </c>
      <c r="L4028">
        <v>1248</v>
      </c>
      <c r="M4028">
        <v>1212.8</v>
      </c>
      <c r="N4028">
        <v>1246.9000000000001</v>
      </c>
      <c r="O4028">
        <v>1215</v>
      </c>
      <c r="P4028">
        <v>1214.8</v>
      </c>
      <c r="Q4028">
        <v>1223.72</v>
      </c>
      <c r="R4028">
        <v>1534927</v>
      </c>
      <c r="S4028">
        <v>1878328301</v>
      </c>
      <c r="T4028">
        <v>58972</v>
      </c>
      <c r="U4028">
        <v>1069701</v>
      </c>
      <c r="V4028">
        <v>69.69</v>
      </c>
      <c r="W4028" s="3">
        <f>StockData[[#This Row],[CLOSE]]-StockData[[#This Row],[PREV. CLOSE]]</f>
        <v>-32.100000000000136</v>
      </c>
      <c r="X4028" s="2">
        <f>IFERROR((StockData[[#This Row],[CLOSE]]-StockData[[#This Row],[PREV. CLOSE]])/StockData[[#This Row],[PREV. CLOSE]],0)</f>
        <v>-2.5743844734942765E-2</v>
      </c>
      <c r="Y4028" t="str">
        <f>IF(StockData[[#This Row],[Daily Return %]]&gt;0,"Gain",IF(StockData[[#This Row],[Daily Return %]]&lt;0,"Loss","No Change"))</f>
        <v>Loss</v>
      </c>
    </row>
    <row r="4029" spans="1:25" x14ac:dyDescent="0.3">
      <c r="A4029" s="1">
        <v>46000</v>
      </c>
      <c r="B4029" s="1" t="s">
        <v>4080</v>
      </c>
      <c r="C4029" s="1" t="s">
        <v>274</v>
      </c>
      <c r="D4029">
        <f>MONTH(StockData[[#This Row],[DATE]])</f>
        <v>12</v>
      </c>
      <c r="E4029">
        <v>2025</v>
      </c>
      <c r="F4029" t="s">
        <v>231</v>
      </c>
      <c r="G4029" t="str">
        <f>"Q"&amp;ROUNDUP(StockData[[#This Row],[Month Number]]/3,0)</f>
        <v>Q4</v>
      </c>
      <c r="H4029" s="1" t="s">
        <v>3596</v>
      </c>
      <c r="I4029" s="1" t="s">
        <v>3093</v>
      </c>
      <c r="J4029" t="s">
        <v>30</v>
      </c>
      <c r="K4029">
        <v>1214.9000000000001</v>
      </c>
      <c r="L4029">
        <v>1221.5</v>
      </c>
      <c r="M4029">
        <v>1207.3</v>
      </c>
      <c r="N4029">
        <v>1214.8</v>
      </c>
      <c r="O4029">
        <v>1216</v>
      </c>
      <c r="P4029">
        <v>1215.8</v>
      </c>
      <c r="Q4029">
        <v>1215.44</v>
      </c>
      <c r="R4029">
        <v>810028</v>
      </c>
      <c r="S4029">
        <v>984543386.89999998</v>
      </c>
      <c r="T4029">
        <v>36570</v>
      </c>
      <c r="U4029">
        <v>426969</v>
      </c>
      <c r="V4029">
        <v>52.71</v>
      </c>
      <c r="W4029" s="3">
        <f>StockData[[#This Row],[CLOSE]]-StockData[[#This Row],[PREV. CLOSE]]</f>
        <v>1</v>
      </c>
      <c r="X4029" s="2">
        <f>IFERROR((StockData[[#This Row],[CLOSE]]-StockData[[#This Row],[PREV. CLOSE]])/StockData[[#This Row],[PREV. CLOSE]],0)</f>
        <v>8.2318077049720127E-4</v>
      </c>
      <c r="Y4029" t="str">
        <f>IF(StockData[[#This Row],[Daily Return %]]&gt;0,"Gain",IF(StockData[[#This Row],[Daily Return %]]&lt;0,"Loss","No Change"))</f>
        <v>Gain</v>
      </c>
    </row>
    <row r="4030" spans="1:25" x14ac:dyDescent="0.3">
      <c r="A4030" s="1">
        <v>46001</v>
      </c>
      <c r="B4030" s="1" t="s">
        <v>4081</v>
      </c>
      <c r="C4030" s="1" t="s">
        <v>274</v>
      </c>
      <c r="D4030">
        <f>MONTH(StockData[[#This Row],[DATE]])</f>
        <v>12</v>
      </c>
      <c r="E4030">
        <v>2025</v>
      </c>
      <c r="F4030" t="s">
        <v>231</v>
      </c>
      <c r="G4030" t="str">
        <f>"Q"&amp;ROUNDUP(StockData[[#This Row],[Month Number]]/3,0)</f>
        <v>Q4</v>
      </c>
      <c r="H4030" s="1" t="s">
        <v>3596</v>
      </c>
      <c r="I4030" s="1" t="s">
        <v>3093</v>
      </c>
      <c r="J4030" t="s">
        <v>30</v>
      </c>
      <c r="K4030">
        <v>1215.8</v>
      </c>
      <c r="L4030">
        <v>1221.8</v>
      </c>
      <c r="M4030">
        <v>1205</v>
      </c>
      <c r="N4030">
        <v>1215.8</v>
      </c>
      <c r="O4030">
        <v>1211</v>
      </c>
      <c r="P4030">
        <v>1209.3</v>
      </c>
      <c r="Q4030">
        <v>1210.42</v>
      </c>
      <c r="R4030">
        <v>514862</v>
      </c>
      <c r="S4030">
        <v>623201480.10000002</v>
      </c>
      <c r="T4030">
        <v>31191</v>
      </c>
      <c r="U4030">
        <v>261721</v>
      </c>
      <c r="V4030">
        <v>50.83</v>
      </c>
      <c r="W4030" s="3">
        <f>StockData[[#This Row],[CLOSE]]-StockData[[#This Row],[PREV. CLOSE]]</f>
        <v>-6.5</v>
      </c>
      <c r="X4030" s="2">
        <f>IFERROR((StockData[[#This Row],[CLOSE]]-StockData[[#This Row],[PREV. CLOSE]])/StockData[[#This Row],[PREV. CLOSE]],0)</f>
        <v>-5.3462740582332626E-3</v>
      </c>
      <c r="Y4030" t="str">
        <f>IF(StockData[[#This Row],[Daily Return %]]&gt;0,"Gain",IF(StockData[[#This Row],[Daily Return %]]&lt;0,"Loss","No Change"))</f>
        <v>Loss</v>
      </c>
    </row>
    <row r="4031" spans="1:25" x14ac:dyDescent="0.3">
      <c r="A4031" s="1">
        <v>46002</v>
      </c>
      <c r="B4031" s="1" t="s">
        <v>4082</v>
      </c>
      <c r="C4031" s="1" t="s">
        <v>274</v>
      </c>
      <c r="D4031">
        <f>MONTH(StockData[[#This Row],[DATE]])</f>
        <v>12</v>
      </c>
      <c r="E4031">
        <v>2025</v>
      </c>
      <c r="F4031" t="s">
        <v>231</v>
      </c>
      <c r="G4031" t="str">
        <f>"Q"&amp;ROUNDUP(StockData[[#This Row],[Month Number]]/3,0)</f>
        <v>Q4</v>
      </c>
      <c r="H4031" s="1" t="s">
        <v>3596</v>
      </c>
      <c r="I4031" s="1" t="s">
        <v>3093</v>
      </c>
      <c r="J4031" t="s">
        <v>30</v>
      </c>
      <c r="K4031">
        <v>1209.4000000000001</v>
      </c>
      <c r="L4031">
        <v>1220.4000000000001</v>
      </c>
      <c r="M4031">
        <v>1205.8</v>
      </c>
      <c r="N4031">
        <v>1209.3</v>
      </c>
      <c r="O4031">
        <v>1217</v>
      </c>
      <c r="P4031">
        <v>1215</v>
      </c>
      <c r="Q4031">
        <v>1215.5899999999999</v>
      </c>
      <c r="R4031">
        <v>339626</v>
      </c>
      <c r="S4031">
        <v>412845427.39999998</v>
      </c>
      <c r="T4031">
        <v>22271</v>
      </c>
      <c r="U4031">
        <v>151120</v>
      </c>
      <c r="V4031">
        <v>44.5</v>
      </c>
      <c r="W4031" s="3">
        <f>StockData[[#This Row],[CLOSE]]-StockData[[#This Row],[PREV. CLOSE]]</f>
        <v>5.7000000000000455</v>
      </c>
      <c r="X4031" s="2">
        <f>IFERROR((StockData[[#This Row],[CLOSE]]-StockData[[#This Row],[PREV. CLOSE]])/StockData[[#This Row],[PREV. CLOSE]],0)</f>
        <v>4.7134706028281199E-3</v>
      </c>
      <c r="Y4031" t="str">
        <f>IF(StockData[[#This Row],[Daily Return %]]&gt;0,"Gain",IF(StockData[[#This Row],[Daily Return %]]&lt;0,"Loss","No Change"))</f>
        <v>Gain</v>
      </c>
    </row>
    <row r="4032" spans="1:25" x14ac:dyDescent="0.3">
      <c r="A4032" s="1">
        <v>46003</v>
      </c>
      <c r="B4032" s="1" t="s">
        <v>4083</v>
      </c>
      <c r="C4032" s="1" t="s">
        <v>274</v>
      </c>
      <c r="D4032">
        <f>MONTH(StockData[[#This Row],[DATE]])</f>
        <v>12</v>
      </c>
      <c r="E4032">
        <v>2025</v>
      </c>
      <c r="F4032" t="s">
        <v>231</v>
      </c>
      <c r="G4032" t="str">
        <f>"Q"&amp;ROUNDUP(StockData[[#This Row],[Month Number]]/3,0)</f>
        <v>Q4</v>
      </c>
      <c r="H4032" s="1" t="s">
        <v>3596</v>
      </c>
      <c r="I4032" s="1" t="s">
        <v>3093</v>
      </c>
      <c r="J4032" t="s">
        <v>30</v>
      </c>
      <c r="K4032">
        <v>1219</v>
      </c>
      <c r="L4032">
        <v>1240</v>
      </c>
      <c r="M4032">
        <v>1215.4000000000001</v>
      </c>
      <c r="N4032">
        <v>1215</v>
      </c>
      <c r="O4032">
        <v>1234.4000000000001</v>
      </c>
      <c r="P4032">
        <v>1238.3</v>
      </c>
      <c r="Q4032">
        <v>1232.05</v>
      </c>
      <c r="R4032">
        <v>841766</v>
      </c>
      <c r="S4032">
        <v>1037093712.5</v>
      </c>
      <c r="T4032">
        <v>29433</v>
      </c>
      <c r="U4032">
        <v>518323</v>
      </c>
      <c r="V4032">
        <v>61.58</v>
      </c>
      <c r="W4032" s="3">
        <f>StockData[[#This Row],[CLOSE]]-StockData[[#This Row],[PREV. CLOSE]]</f>
        <v>23.299999999999955</v>
      </c>
      <c r="X4032" s="2">
        <f>IFERROR((StockData[[#This Row],[CLOSE]]-StockData[[#This Row],[PREV. CLOSE]])/StockData[[#This Row],[PREV. CLOSE]],0)</f>
        <v>1.917695473251025E-2</v>
      </c>
      <c r="Y4032" t="str">
        <f>IF(StockData[[#This Row],[Daily Return %]]&gt;0,"Gain",IF(StockData[[#This Row],[Daily Return %]]&lt;0,"Loss","No Change"))</f>
        <v>Gain</v>
      </c>
    </row>
    <row r="4033" spans="1:25" x14ac:dyDescent="0.3">
      <c r="A4033" s="1">
        <v>46006</v>
      </c>
      <c r="B4033" s="1" t="s">
        <v>4084</v>
      </c>
      <c r="C4033" s="1" t="s">
        <v>274</v>
      </c>
      <c r="D4033">
        <f>MONTH(StockData[[#This Row],[DATE]])</f>
        <v>12</v>
      </c>
      <c r="E4033">
        <v>2025</v>
      </c>
      <c r="F4033" t="s">
        <v>231</v>
      </c>
      <c r="G4033" t="str">
        <f>"Q"&amp;ROUNDUP(StockData[[#This Row],[Month Number]]/3,0)</f>
        <v>Q4</v>
      </c>
      <c r="H4033" s="1" t="s">
        <v>3596</v>
      </c>
      <c r="I4033" s="1" t="s">
        <v>3093</v>
      </c>
      <c r="J4033" t="s">
        <v>30</v>
      </c>
      <c r="K4033">
        <v>1238</v>
      </c>
      <c r="L4033">
        <v>1248</v>
      </c>
      <c r="M4033">
        <v>1225.5</v>
      </c>
      <c r="N4033">
        <v>1238.3</v>
      </c>
      <c r="O4033">
        <v>1240.0999999999999</v>
      </c>
      <c r="P4033">
        <v>1243.5</v>
      </c>
      <c r="Q4033">
        <v>1240.46</v>
      </c>
      <c r="R4033">
        <v>857798</v>
      </c>
      <c r="S4033">
        <v>1064062370.8</v>
      </c>
      <c r="T4033">
        <v>45062</v>
      </c>
      <c r="U4033">
        <v>450714</v>
      </c>
      <c r="V4033">
        <v>52.54</v>
      </c>
      <c r="W4033" s="3">
        <f>StockData[[#This Row],[CLOSE]]-StockData[[#This Row],[PREV. CLOSE]]</f>
        <v>5.2000000000000455</v>
      </c>
      <c r="X4033" s="2">
        <f>IFERROR((StockData[[#This Row],[CLOSE]]-StockData[[#This Row],[PREV. CLOSE]])/StockData[[#This Row],[PREV. CLOSE]],0)</f>
        <v>4.199305499475124E-3</v>
      </c>
      <c r="Y4033" t="str">
        <f>IF(StockData[[#This Row],[Daily Return %]]&gt;0,"Gain",IF(StockData[[#This Row],[Daily Return %]]&lt;0,"Loss","No Change"))</f>
        <v>Gain</v>
      </c>
    </row>
    <row r="4034" spans="1:25" x14ac:dyDescent="0.3">
      <c r="A4034" s="1">
        <v>46007</v>
      </c>
      <c r="B4034" s="1" t="s">
        <v>4085</v>
      </c>
      <c r="C4034" s="1" t="s">
        <v>274</v>
      </c>
      <c r="D4034">
        <f>MONTH(StockData[[#This Row],[DATE]])</f>
        <v>12</v>
      </c>
      <c r="E4034">
        <v>2025</v>
      </c>
      <c r="F4034" t="s">
        <v>231</v>
      </c>
      <c r="G4034" t="str">
        <f>"Q"&amp;ROUNDUP(StockData[[#This Row],[Month Number]]/3,0)</f>
        <v>Q4</v>
      </c>
      <c r="H4034" s="1" t="s">
        <v>3596</v>
      </c>
      <c r="I4034" s="1" t="s">
        <v>3093</v>
      </c>
      <c r="J4034" t="s">
        <v>30</v>
      </c>
      <c r="K4034">
        <v>1236.5</v>
      </c>
      <c r="L4034">
        <v>1264</v>
      </c>
      <c r="M4034">
        <v>1234.4000000000001</v>
      </c>
      <c r="N4034">
        <v>1243.5</v>
      </c>
      <c r="O4034">
        <v>1241.5</v>
      </c>
      <c r="P4034">
        <v>1240.5999999999999</v>
      </c>
      <c r="Q4034">
        <v>1247.53</v>
      </c>
      <c r="R4034">
        <v>1086329</v>
      </c>
      <c r="S4034">
        <v>1355232971.4000001</v>
      </c>
      <c r="T4034">
        <v>58626</v>
      </c>
      <c r="U4034">
        <v>550992</v>
      </c>
      <c r="V4034">
        <v>50.72</v>
      </c>
      <c r="W4034" s="3">
        <f>StockData[[#This Row],[CLOSE]]-StockData[[#This Row],[PREV. CLOSE]]</f>
        <v>-2.9000000000000909</v>
      </c>
      <c r="X4034" s="2">
        <f>IFERROR((StockData[[#This Row],[CLOSE]]-StockData[[#This Row],[PREV. CLOSE]])/StockData[[#This Row],[PREV. CLOSE]],0)</f>
        <v>-2.332127060715795E-3</v>
      </c>
      <c r="Y4034" t="str">
        <f>IF(StockData[[#This Row],[Daily Return %]]&gt;0,"Gain",IF(StockData[[#This Row],[Daily Return %]]&lt;0,"Loss","No Change"))</f>
        <v>Loss</v>
      </c>
    </row>
    <row r="4035" spans="1:25" x14ac:dyDescent="0.3">
      <c r="A4035" s="1">
        <v>46008</v>
      </c>
      <c r="B4035" s="1" t="s">
        <v>4086</v>
      </c>
      <c r="C4035" s="1" t="s">
        <v>274</v>
      </c>
      <c r="D4035">
        <f>MONTH(StockData[[#This Row],[DATE]])</f>
        <v>12</v>
      </c>
      <c r="E4035">
        <v>2025</v>
      </c>
      <c r="F4035" t="s">
        <v>231</v>
      </c>
      <c r="G4035" t="str">
        <f>"Q"&amp;ROUNDUP(StockData[[#This Row],[Month Number]]/3,0)</f>
        <v>Q4</v>
      </c>
      <c r="H4035" s="1" t="s">
        <v>3596</v>
      </c>
      <c r="I4035" s="1" t="s">
        <v>3093</v>
      </c>
      <c r="J4035" t="s">
        <v>30</v>
      </c>
      <c r="K4035">
        <v>1237</v>
      </c>
      <c r="L4035">
        <v>1241.4000000000001</v>
      </c>
      <c r="M4035">
        <v>1224.3</v>
      </c>
      <c r="N4035">
        <v>1240.5999999999999</v>
      </c>
      <c r="O4035">
        <v>1232</v>
      </c>
      <c r="P4035">
        <v>1234.5999999999999</v>
      </c>
      <c r="Q4035">
        <v>1233.18</v>
      </c>
      <c r="R4035">
        <v>526222</v>
      </c>
      <c r="S4035">
        <v>648925563.20000005</v>
      </c>
      <c r="T4035">
        <v>35136</v>
      </c>
      <c r="U4035">
        <v>288848</v>
      </c>
      <c r="V4035">
        <v>54.89</v>
      </c>
      <c r="W4035" s="3">
        <f>StockData[[#This Row],[CLOSE]]-StockData[[#This Row],[PREV. CLOSE]]</f>
        <v>-6</v>
      </c>
      <c r="X4035" s="2">
        <f>IFERROR((StockData[[#This Row],[CLOSE]]-StockData[[#This Row],[PREV. CLOSE]])/StockData[[#This Row],[PREV. CLOSE]],0)</f>
        <v>-4.8363694986296958E-3</v>
      </c>
      <c r="Y4035" t="str">
        <f>IF(StockData[[#This Row],[Daily Return %]]&gt;0,"Gain",IF(StockData[[#This Row],[Daily Return %]]&lt;0,"Loss","No Change"))</f>
        <v>Loss</v>
      </c>
    </row>
    <row r="4036" spans="1:25" x14ac:dyDescent="0.3">
      <c r="A4036" s="1">
        <v>46009</v>
      </c>
      <c r="B4036" s="1" t="s">
        <v>4087</v>
      </c>
      <c r="C4036" s="1" t="s">
        <v>274</v>
      </c>
      <c r="D4036">
        <f>MONTH(StockData[[#This Row],[DATE]])</f>
        <v>12</v>
      </c>
      <c r="E4036">
        <v>2025</v>
      </c>
      <c r="F4036" t="s">
        <v>231</v>
      </c>
      <c r="G4036" t="str">
        <f>"Q"&amp;ROUNDUP(StockData[[#This Row],[Month Number]]/3,0)</f>
        <v>Q4</v>
      </c>
      <c r="H4036" s="1" t="s">
        <v>3596</v>
      </c>
      <c r="I4036" s="1" t="s">
        <v>3093</v>
      </c>
      <c r="J4036" t="s">
        <v>30</v>
      </c>
      <c r="K4036">
        <v>1234.7</v>
      </c>
      <c r="L4036">
        <v>1243.9000000000001</v>
      </c>
      <c r="M4036">
        <v>1227.5</v>
      </c>
      <c r="N4036">
        <v>1234.5999999999999</v>
      </c>
      <c r="O4036">
        <v>1230.8</v>
      </c>
      <c r="P4036">
        <v>1233.5</v>
      </c>
      <c r="Q4036">
        <v>1237.02</v>
      </c>
      <c r="R4036">
        <v>707432</v>
      </c>
      <c r="S4036">
        <v>875108702.89999998</v>
      </c>
      <c r="T4036">
        <v>34228</v>
      </c>
      <c r="U4036">
        <v>440493</v>
      </c>
      <c r="V4036">
        <v>62.27</v>
      </c>
      <c r="W4036" s="3">
        <f>StockData[[#This Row],[CLOSE]]-StockData[[#This Row],[PREV. CLOSE]]</f>
        <v>-1.0999999999999091</v>
      </c>
      <c r="X4036" s="2">
        <f>IFERROR((StockData[[#This Row],[CLOSE]]-StockData[[#This Row],[PREV. CLOSE]])/StockData[[#This Row],[PREV. CLOSE]],0)</f>
        <v>-8.9097683460222677E-4</v>
      </c>
      <c r="Y4036" t="str">
        <f>IF(StockData[[#This Row],[Daily Return %]]&gt;0,"Gain",IF(StockData[[#This Row],[Daily Return %]]&lt;0,"Loss","No Change"))</f>
        <v>Loss</v>
      </c>
    </row>
    <row r="4037" spans="1:25" x14ac:dyDescent="0.3">
      <c r="A4037" s="1">
        <v>46010</v>
      </c>
      <c r="B4037" s="1" t="s">
        <v>4088</v>
      </c>
      <c r="C4037" s="1" t="s">
        <v>274</v>
      </c>
      <c r="D4037">
        <f>MONTH(StockData[[#This Row],[DATE]])</f>
        <v>12</v>
      </c>
      <c r="E4037">
        <v>2025</v>
      </c>
      <c r="F4037" t="s">
        <v>231</v>
      </c>
      <c r="G4037" t="str">
        <f>"Q"&amp;ROUNDUP(StockData[[#This Row],[Month Number]]/3,0)</f>
        <v>Q4</v>
      </c>
      <c r="H4037" s="1" t="s">
        <v>3596</v>
      </c>
      <c r="I4037" s="1" t="s">
        <v>3093</v>
      </c>
      <c r="J4037" t="s">
        <v>30</v>
      </c>
      <c r="K4037">
        <v>1230.8</v>
      </c>
      <c r="L4037">
        <v>1246.2</v>
      </c>
      <c r="M4037">
        <v>1229.7</v>
      </c>
      <c r="N4037">
        <v>1233.5</v>
      </c>
      <c r="O4037">
        <v>1243</v>
      </c>
      <c r="P4037">
        <v>1244.4000000000001</v>
      </c>
      <c r="Q4037">
        <v>1242.57</v>
      </c>
      <c r="R4037">
        <v>754446</v>
      </c>
      <c r="S4037">
        <v>937450260.10000002</v>
      </c>
      <c r="T4037">
        <v>33711</v>
      </c>
      <c r="U4037">
        <v>504560</v>
      </c>
      <c r="V4037">
        <v>66.88</v>
      </c>
      <c r="W4037" s="3">
        <f>StockData[[#This Row],[CLOSE]]-StockData[[#This Row],[PREV. CLOSE]]</f>
        <v>10.900000000000091</v>
      </c>
      <c r="X4037" s="2">
        <f>IFERROR((StockData[[#This Row],[CLOSE]]-StockData[[#This Row],[PREV. CLOSE]])/StockData[[#This Row],[PREV. CLOSE]],0)</f>
        <v>8.8366436967978034E-3</v>
      </c>
      <c r="Y4037" t="str">
        <f>IF(StockData[[#This Row],[Daily Return %]]&gt;0,"Gain",IF(StockData[[#This Row],[Daily Return %]]&lt;0,"Loss","No Change"))</f>
        <v>Gain</v>
      </c>
    </row>
    <row r="4038" spans="1:25" x14ac:dyDescent="0.3">
      <c r="A4038" s="1">
        <v>46013</v>
      </c>
      <c r="B4038" s="1" t="s">
        <v>4089</v>
      </c>
      <c r="C4038" s="1" t="s">
        <v>274</v>
      </c>
      <c r="D4038">
        <f>MONTH(StockData[[#This Row],[DATE]])</f>
        <v>12</v>
      </c>
      <c r="E4038">
        <v>2025</v>
      </c>
      <c r="F4038" t="s">
        <v>231</v>
      </c>
      <c r="G4038" t="str">
        <f>"Q"&amp;ROUNDUP(StockData[[#This Row],[Month Number]]/3,0)</f>
        <v>Q4</v>
      </c>
      <c r="H4038" s="1" t="s">
        <v>3596</v>
      </c>
      <c r="I4038" s="1" t="s">
        <v>3093</v>
      </c>
      <c r="J4038" t="s">
        <v>30</v>
      </c>
      <c r="K4038">
        <v>1246</v>
      </c>
      <c r="L4038">
        <v>1259.9000000000001</v>
      </c>
      <c r="M4038">
        <v>1240</v>
      </c>
      <c r="N4038">
        <v>1244.4000000000001</v>
      </c>
      <c r="O4038">
        <v>1256</v>
      </c>
      <c r="P4038">
        <v>1257.2</v>
      </c>
      <c r="Q4038">
        <v>1253.0999999999999</v>
      </c>
      <c r="R4038">
        <v>880387</v>
      </c>
      <c r="S4038">
        <v>1103213460.4000001</v>
      </c>
      <c r="T4038">
        <v>37470</v>
      </c>
      <c r="U4038">
        <v>570834</v>
      </c>
      <c r="V4038">
        <v>64.84</v>
      </c>
      <c r="W4038" s="3">
        <f>StockData[[#This Row],[CLOSE]]-StockData[[#This Row],[PREV. CLOSE]]</f>
        <v>12.799999999999955</v>
      </c>
      <c r="X4038" s="2">
        <f>IFERROR((StockData[[#This Row],[CLOSE]]-StockData[[#This Row],[PREV. CLOSE]])/StockData[[#This Row],[PREV. CLOSE]],0)</f>
        <v>1.0286081645773026E-2</v>
      </c>
      <c r="Y4038" t="str">
        <f>IF(StockData[[#This Row],[Daily Return %]]&gt;0,"Gain",IF(StockData[[#This Row],[Daily Return %]]&lt;0,"Loss","No Change"))</f>
        <v>Gain</v>
      </c>
    </row>
    <row r="4039" spans="1:25" x14ac:dyDescent="0.3">
      <c r="A4039" s="1">
        <v>46014</v>
      </c>
      <c r="B4039" s="1" t="s">
        <v>4090</v>
      </c>
      <c r="C4039" s="1" t="s">
        <v>274</v>
      </c>
      <c r="D4039">
        <f>MONTH(StockData[[#This Row],[DATE]])</f>
        <v>12</v>
      </c>
      <c r="E4039">
        <v>2025</v>
      </c>
      <c r="F4039" t="s">
        <v>231</v>
      </c>
      <c r="G4039" t="str">
        <f>"Q"&amp;ROUNDUP(StockData[[#This Row],[Month Number]]/3,0)</f>
        <v>Q4</v>
      </c>
      <c r="H4039" s="1" t="s">
        <v>3596</v>
      </c>
      <c r="I4039" s="1" t="s">
        <v>3093</v>
      </c>
      <c r="J4039" t="s">
        <v>30</v>
      </c>
      <c r="K4039">
        <v>1260</v>
      </c>
      <c r="L4039">
        <v>1261.5</v>
      </c>
      <c r="M4039">
        <v>1251.0999999999999</v>
      </c>
      <c r="N4039">
        <v>1257.2</v>
      </c>
      <c r="O4039">
        <v>1253.5999999999999</v>
      </c>
      <c r="P4039">
        <v>1256.5</v>
      </c>
      <c r="Q4039">
        <v>1256.99</v>
      </c>
      <c r="R4039">
        <v>663261</v>
      </c>
      <c r="S4039">
        <v>833714445.60000002</v>
      </c>
      <c r="T4039">
        <v>29578</v>
      </c>
      <c r="U4039">
        <v>469307</v>
      </c>
      <c r="V4039">
        <v>70.760000000000005</v>
      </c>
      <c r="W4039" s="3">
        <f>StockData[[#This Row],[CLOSE]]-StockData[[#This Row],[PREV. CLOSE]]</f>
        <v>-0.70000000000004547</v>
      </c>
      <c r="X4039" s="2">
        <f>IFERROR((StockData[[#This Row],[CLOSE]]-StockData[[#This Row],[PREV. CLOSE]])/StockData[[#This Row],[PREV. CLOSE]],0)</f>
        <v>-5.5679287305126113E-4</v>
      </c>
      <c r="Y4039" t="str">
        <f>IF(StockData[[#This Row],[Daily Return %]]&gt;0,"Gain",IF(StockData[[#This Row],[Daily Return %]]&lt;0,"Loss","No Change"))</f>
        <v>Loss</v>
      </c>
    </row>
    <row r="4040" spans="1:25" x14ac:dyDescent="0.3">
      <c r="A4040" s="1">
        <v>46015</v>
      </c>
      <c r="B4040" s="1" t="s">
        <v>4091</v>
      </c>
      <c r="C4040" s="1" t="s">
        <v>274</v>
      </c>
      <c r="D4040">
        <f>MONTH(StockData[[#This Row],[DATE]])</f>
        <v>12</v>
      </c>
      <c r="E4040">
        <v>2025</v>
      </c>
      <c r="F4040" t="s">
        <v>231</v>
      </c>
      <c r="G4040" t="str">
        <f>"Q"&amp;ROUNDUP(StockData[[#This Row],[Month Number]]/3,0)</f>
        <v>Q4</v>
      </c>
      <c r="H4040" s="1" t="s">
        <v>3596</v>
      </c>
      <c r="I4040" s="1" t="s">
        <v>3093</v>
      </c>
      <c r="J4040" t="s">
        <v>30</v>
      </c>
      <c r="K4040">
        <v>1251.0999999999999</v>
      </c>
      <c r="L4040">
        <v>1264.0999999999999</v>
      </c>
      <c r="M4040">
        <v>1247.9000000000001</v>
      </c>
      <c r="N4040">
        <v>1256.5</v>
      </c>
      <c r="O4040">
        <v>1259.7</v>
      </c>
      <c r="P4040">
        <v>1259.7</v>
      </c>
      <c r="Q4040">
        <v>1260.75</v>
      </c>
      <c r="R4040">
        <v>598956</v>
      </c>
      <c r="S4040">
        <v>755132079.60000002</v>
      </c>
      <c r="T4040">
        <v>27285</v>
      </c>
      <c r="U4040">
        <v>349618</v>
      </c>
      <c r="V4040">
        <v>58.37</v>
      </c>
      <c r="W4040" s="3">
        <f>StockData[[#This Row],[CLOSE]]-StockData[[#This Row],[PREV. CLOSE]]</f>
        <v>3.2000000000000455</v>
      </c>
      <c r="X4040" s="2">
        <f>IFERROR((StockData[[#This Row],[CLOSE]]-StockData[[#This Row],[PREV. CLOSE]])/StockData[[#This Row],[PREV. CLOSE]],0)</f>
        <v>2.5467568643056469E-3</v>
      </c>
      <c r="Y4040" t="str">
        <f>IF(StockData[[#This Row],[Daily Return %]]&gt;0,"Gain",IF(StockData[[#This Row],[Daily Return %]]&lt;0,"Loss","No Change"))</f>
        <v>Gain</v>
      </c>
    </row>
    <row r="4041" spans="1:25" x14ac:dyDescent="0.3">
      <c r="A4041" s="1">
        <v>46017</v>
      </c>
      <c r="B4041" s="1" t="s">
        <v>4092</v>
      </c>
      <c r="C4041" s="1" t="s">
        <v>274</v>
      </c>
      <c r="D4041">
        <f>MONTH(StockData[[#This Row],[DATE]])</f>
        <v>12</v>
      </c>
      <c r="E4041">
        <v>2025</v>
      </c>
      <c r="F4041" t="s">
        <v>231</v>
      </c>
      <c r="G4041" t="str">
        <f>"Q"&amp;ROUNDUP(StockData[[#This Row],[Month Number]]/3,0)</f>
        <v>Q4</v>
      </c>
      <c r="H4041" s="1" t="s">
        <v>3596</v>
      </c>
      <c r="I4041" s="1" t="s">
        <v>3093</v>
      </c>
      <c r="J4041" t="s">
        <v>30</v>
      </c>
      <c r="K4041">
        <v>1264</v>
      </c>
      <c r="L4041">
        <v>1277</v>
      </c>
      <c r="M4041">
        <v>1251.4000000000001</v>
      </c>
      <c r="N4041">
        <v>1259.7</v>
      </c>
      <c r="O4041">
        <v>1270</v>
      </c>
      <c r="P4041">
        <v>1272.5999999999999</v>
      </c>
      <c r="Q4041">
        <v>1269.42</v>
      </c>
      <c r="R4041">
        <v>1433973</v>
      </c>
      <c r="S4041">
        <v>1820318717.4000001</v>
      </c>
      <c r="T4041">
        <v>36397</v>
      </c>
      <c r="U4041">
        <v>946549</v>
      </c>
      <c r="V4041">
        <v>66.010000000000005</v>
      </c>
      <c r="W4041" s="3">
        <f>StockData[[#This Row],[CLOSE]]-StockData[[#This Row],[PREV. CLOSE]]</f>
        <v>12.899999999999864</v>
      </c>
      <c r="X4041" s="2">
        <f>IFERROR((StockData[[#This Row],[CLOSE]]-StockData[[#This Row],[PREV. CLOSE]])/StockData[[#This Row],[PREV. CLOSE]],0)</f>
        <v>1.0240533460347593E-2</v>
      </c>
      <c r="Y4041" t="str">
        <f>IF(StockData[[#This Row],[Daily Return %]]&gt;0,"Gain",IF(StockData[[#This Row],[Daily Return %]]&lt;0,"Loss","No Change"))</f>
        <v>Gain</v>
      </c>
    </row>
    <row r="4042" spans="1:25" x14ac:dyDescent="0.3">
      <c r="A4042" s="1">
        <v>46020</v>
      </c>
      <c r="B4042" s="1" t="s">
        <v>4093</v>
      </c>
      <c r="C4042" s="1" t="s">
        <v>274</v>
      </c>
      <c r="D4042">
        <f>MONTH(StockData[[#This Row],[DATE]])</f>
        <v>12</v>
      </c>
      <c r="E4042">
        <v>2025</v>
      </c>
      <c r="F4042" t="s">
        <v>231</v>
      </c>
      <c r="G4042" t="str">
        <f>"Q"&amp;ROUNDUP(StockData[[#This Row],[Month Number]]/3,0)</f>
        <v>Q4</v>
      </c>
      <c r="H4042" s="1" t="s">
        <v>3596</v>
      </c>
      <c r="I4042" s="1" t="s">
        <v>3093</v>
      </c>
      <c r="J4042" t="s">
        <v>30</v>
      </c>
      <c r="K4042">
        <v>1275</v>
      </c>
      <c r="L4042">
        <v>1286.5</v>
      </c>
      <c r="M4042">
        <v>1270.8</v>
      </c>
      <c r="N4042">
        <v>1272.5999999999999</v>
      </c>
      <c r="O4042">
        <v>1280</v>
      </c>
      <c r="P4042">
        <v>1280</v>
      </c>
      <c r="Q4042">
        <v>1279.74</v>
      </c>
      <c r="R4042">
        <v>888206</v>
      </c>
      <c r="S4042">
        <v>1136669716.9000001</v>
      </c>
      <c r="T4042">
        <v>46136</v>
      </c>
      <c r="U4042">
        <v>460500</v>
      </c>
      <c r="V4042">
        <v>51.85</v>
      </c>
      <c r="W4042" s="3">
        <f>StockData[[#This Row],[CLOSE]]-StockData[[#This Row],[PREV. CLOSE]]</f>
        <v>7.4000000000000909</v>
      </c>
      <c r="X4042" s="2">
        <f>IFERROR((StockData[[#This Row],[CLOSE]]-StockData[[#This Row],[PREV. CLOSE]])/StockData[[#This Row],[PREV. CLOSE]],0)</f>
        <v>5.8148672010058869E-3</v>
      </c>
      <c r="Y4042" t="str">
        <f>IF(StockData[[#This Row],[Daily Return %]]&gt;0,"Gain",IF(StockData[[#This Row],[Daily Return %]]&lt;0,"Loss","No Change"))</f>
        <v>Gain</v>
      </c>
    </row>
    <row r="4043" spans="1:25" x14ac:dyDescent="0.3">
      <c r="A4043" s="1">
        <v>46021</v>
      </c>
      <c r="B4043" s="1" t="s">
        <v>4094</v>
      </c>
      <c r="C4043" s="1" t="s">
        <v>274</v>
      </c>
      <c r="D4043">
        <f>MONTH(StockData[[#This Row],[DATE]])</f>
        <v>12</v>
      </c>
      <c r="E4043">
        <v>2025</v>
      </c>
      <c r="F4043" t="s">
        <v>231</v>
      </c>
      <c r="G4043" t="str">
        <f>"Q"&amp;ROUNDUP(StockData[[#This Row],[Month Number]]/3,0)</f>
        <v>Q4</v>
      </c>
      <c r="H4043" s="1" t="s">
        <v>3596</v>
      </c>
      <c r="I4043" s="1" t="s">
        <v>3093</v>
      </c>
      <c r="J4043" t="s">
        <v>30</v>
      </c>
      <c r="K4043">
        <v>1284</v>
      </c>
      <c r="L4043">
        <v>1289</v>
      </c>
      <c r="M4043">
        <v>1267.7</v>
      </c>
      <c r="N4043">
        <v>1280</v>
      </c>
      <c r="O4043">
        <v>1271.5999999999999</v>
      </c>
      <c r="P4043">
        <v>1274.0999999999999</v>
      </c>
      <c r="Q4043">
        <v>1276.68</v>
      </c>
      <c r="R4043">
        <v>2043408</v>
      </c>
      <c r="S4043">
        <v>2608774987.5999999</v>
      </c>
      <c r="T4043">
        <v>66242</v>
      </c>
      <c r="U4043">
        <v>1368216</v>
      </c>
      <c r="V4043">
        <v>66.959999999999994</v>
      </c>
      <c r="W4043" s="3">
        <f>StockData[[#This Row],[CLOSE]]-StockData[[#This Row],[PREV. CLOSE]]</f>
        <v>-5.9000000000000909</v>
      </c>
      <c r="X4043" s="2">
        <f>IFERROR((StockData[[#This Row],[CLOSE]]-StockData[[#This Row],[PREV. CLOSE]])/StockData[[#This Row],[PREV. CLOSE]],0)</f>
        <v>-4.6093750000000709E-3</v>
      </c>
      <c r="Y4043" t="str">
        <f>IF(StockData[[#This Row],[Daily Return %]]&gt;0,"Gain",IF(StockData[[#This Row],[Daily Return %]]&lt;0,"Loss","No Change"))</f>
        <v>Loss</v>
      </c>
    </row>
    <row r="4044" spans="1:25" x14ac:dyDescent="0.3">
      <c r="A4044" s="1">
        <v>46022</v>
      </c>
      <c r="B4044" s="1" t="s">
        <v>4095</v>
      </c>
      <c r="C4044" s="1" t="s">
        <v>274</v>
      </c>
      <c r="D4044">
        <f>MONTH(StockData[[#This Row],[DATE]])</f>
        <v>12</v>
      </c>
      <c r="E4044">
        <v>2025</v>
      </c>
      <c r="F4044" t="s">
        <v>231</v>
      </c>
      <c r="G4044" t="str">
        <f>"Q"&amp;ROUNDUP(StockData[[#This Row],[Month Number]]/3,0)</f>
        <v>Q4</v>
      </c>
      <c r="H4044" s="1" t="s">
        <v>3596</v>
      </c>
      <c r="I4044" s="1" t="s">
        <v>3093</v>
      </c>
      <c r="J4044" t="s">
        <v>30</v>
      </c>
      <c r="K4044">
        <v>1274.2</v>
      </c>
      <c r="L4044">
        <v>1294.3</v>
      </c>
      <c r="M4044">
        <v>1270.4000000000001</v>
      </c>
      <c r="N4044">
        <v>1274.0999999999999</v>
      </c>
      <c r="O4044">
        <v>1287</v>
      </c>
      <c r="P4044">
        <v>1288</v>
      </c>
      <c r="Q4044">
        <v>1286.6199999999999</v>
      </c>
      <c r="R4044">
        <v>738631</v>
      </c>
      <c r="S4044">
        <v>950336580.5</v>
      </c>
      <c r="T4044">
        <v>46323</v>
      </c>
      <c r="U4044">
        <v>450034</v>
      </c>
      <c r="V4044">
        <v>60.93</v>
      </c>
      <c r="W4044" s="3">
        <f>StockData[[#This Row],[CLOSE]]-StockData[[#This Row],[PREV. CLOSE]]</f>
        <v>13.900000000000091</v>
      </c>
      <c r="X4044" s="2">
        <f>IFERROR((StockData[[#This Row],[CLOSE]]-StockData[[#This Row],[PREV. CLOSE]])/StockData[[#This Row],[PREV. CLOSE]],0)</f>
        <v>1.0909661721999916E-2</v>
      </c>
      <c r="Y4044" t="str">
        <f>IF(StockData[[#This Row],[Daily Return %]]&gt;0,"Gain",IF(StockData[[#This Row],[Daily Return %]]&lt;0,"Loss","No Change"))</f>
        <v>Gain</v>
      </c>
    </row>
    <row r="4045" spans="1:25" x14ac:dyDescent="0.3">
      <c r="A4045" s="1">
        <v>45292</v>
      </c>
      <c r="B4045" s="1" t="s">
        <v>4096</v>
      </c>
      <c r="C4045" s="1" t="s">
        <v>26</v>
      </c>
      <c r="D4045">
        <f>MONTH(StockData[[#This Row],[DATE]])</f>
        <v>1</v>
      </c>
      <c r="E4045">
        <v>2024</v>
      </c>
      <c r="F4045" t="s">
        <v>27</v>
      </c>
      <c r="G4045" t="str">
        <f>"Q"&amp;ROUNDUP(StockData[[#This Row],[Month Number]]/3,0)</f>
        <v>Q1</v>
      </c>
      <c r="H4045" s="1" t="s">
        <v>4097</v>
      </c>
      <c r="I4045" s="1" t="s">
        <v>3093</v>
      </c>
      <c r="J4045" t="s">
        <v>30</v>
      </c>
      <c r="K4045">
        <v>550</v>
      </c>
      <c r="L4045">
        <v>552.45000000000005</v>
      </c>
      <c r="M4045">
        <v>540</v>
      </c>
      <c r="N4045">
        <v>548.5</v>
      </c>
      <c r="O4045">
        <v>542.35</v>
      </c>
      <c r="P4045">
        <v>542.25</v>
      </c>
      <c r="Q4045">
        <v>545.76</v>
      </c>
      <c r="R4045">
        <v>965961</v>
      </c>
      <c r="S4045">
        <v>527179015.89999998</v>
      </c>
      <c r="T4045">
        <v>20209</v>
      </c>
      <c r="U4045">
        <v>558322</v>
      </c>
      <c r="V4045">
        <v>57.8</v>
      </c>
      <c r="W4045" s="3">
        <f>StockData[[#This Row],[CLOSE]]-StockData[[#This Row],[PREV. CLOSE]]</f>
        <v>-6.25</v>
      </c>
      <c r="X4045" s="2">
        <f>IFERROR((StockData[[#This Row],[CLOSE]]-StockData[[#This Row],[PREV. CLOSE]])/StockData[[#This Row],[PREV. CLOSE]],0)</f>
        <v>-1.1394712853236098E-2</v>
      </c>
      <c r="Y4045" t="str">
        <f>IF(StockData[[#This Row],[Daily Return %]]&gt;0,"Gain",IF(StockData[[#This Row],[Daily Return %]]&lt;0,"Loss","No Change"))</f>
        <v>Loss</v>
      </c>
    </row>
    <row r="4046" spans="1:25" x14ac:dyDescent="0.3">
      <c r="A4046" s="1">
        <v>45293</v>
      </c>
      <c r="B4046" s="1" t="s">
        <v>4098</v>
      </c>
      <c r="C4046" s="1" t="s">
        <v>26</v>
      </c>
      <c r="D4046">
        <f>MONTH(StockData[[#This Row],[DATE]])</f>
        <v>1</v>
      </c>
      <c r="E4046">
        <v>2024</v>
      </c>
      <c r="F4046" t="s">
        <v>27</v>
      </c>
      <c r="G4046" t="str">
        <f>"Q"&amp;ROUNDUP(StockData[[#This Row],[Month Number]]/3,0)</f>
        <v>Q1</v>
      </c>
      <c r="H4046" s="1" t="s">
        <v>4097</v>
      </c>
      <c r="I4046" s="1" t="s">
        <v>3093</v>
      </c>
      <c r="J4046" t="s">
        <v>30</v>
      </c>
      <c r="K4046">
        <v>544</v>
      </c>
      <c r="L4046">
        <v>547.75</v>
      </c>
      <c r="M4046">
        <v>537.4</v>
      </c>
      <c r="N4046">
        <v>542.25</v>
      </c>
      <c r="O4046">
        <v>547</v>
      </c>
      <c r="P4046">
        <v>547</v>
      </c>
      <c r="Q4046">
        <v>543.17999999999995</v>
      </c>
      <c r="R4046">
        <v>1243897</v>
      </c>
      <c r="S4046">
        <v>675655805.70000005</v>
      </c>
      <c r="T4046">
        <v>38093</v>
      </c>
      <c r="U4046">
        <v>715512</v>
      </c>
      <c r="V4046">
        <v>57.52</v>
      </c>
      <c r="W4046" s="3">
        <f>StockData[[#This Row],[CLOSE]]-StockData[[#This Row],[PREV. CLOSE]]</f>
        <v>4.75</v>
      </c>
      <c r="X4046" s="2">
        <f>IFERROR((StockData[[#This Row],[CLOSE]]-StockData[[#This Row],[PREV. CLOSE]])/StockData[[#This Row],[PREV. CLOSE]],0)</f>
        <v>8.7597971415398802E-3</v>
      </c>
      <c r="Y4046" t="str">
        <f>IF(StockData[[#This Row],[Daily Return %]]&gt;0,"Gain",IF(StockData[[#This Row],[Daily Return %]]&lt;0,"Loss","No Change"))</f>
        <v>Gain</v>
      </c>
    </row>
    <row r="4047" spans="1:25" x14ac:dyDescent="0.3">
      <c r="A4047" s="1">
        <v>45294</v>
      </c>
      <c r="B4047" s="1" t="s">
        <v>4099</v>
      </c>
      <c r="C4047" s="1" t="s">
        <v>26</v>
      </c>
      <c r="D4047">
        <f>MONTH(StockData[[#This Row],[DATE]])</f>
        <v>1</v>
      </c>
      <c r="E4047">
        <v>2024</v>
      </c>
      <c r="F4047" t="s">
        <v>27</v>
      </c>
      <c r="G4047" t="str">
        <f>"Q"&amp;ROUNDUP(StockData[[#This Row],[Month Number]]/3,0)</f>
        <v>Q1</v>
      </c>
      <c r="H4047" s="1" t="s">
        <v>4097</v>
      </c>
      <c r="I4047" s="1" t="s">
        <v>3093</v>
      </c>
      <c r="J4047" t="s">
        <v>30</v>
      </c>
      <c r="K4047">
        <v>546.70000000000005</v>
      </c>
      <c r="L4047">
        <v>551.85</v>
      </c>
      <c r="M4047">
        <v>540.04999999999995</v>
      </c>
      <c r="N4047">
        <v>547</v>
      </c>
      <c r="O4047">
        <v>544.45000000000005</v>
      </c>
      <c r="P4047">
        <v>543.54999999999995</v>
      </c>
      <c r="Q4047">
        <v>544.78</v>
      </c>
      <c r="R4047">
        <v>1190743</v>
      </c>
      <c r="S4047">
        <v>648694270.64999998</v>
      </c>
      <c r="T4047">
        <v>27499</v>
      </c>
      <c r="U4047">
        <v>672767</v>
      </c>
      <c r="V4047">
        <v>56.5</v>
      </c>
      <c r="W4047" s="3">
        <f>StockData[[#This Row],[CLOSE]]-StockData[[#This Row],[PREV. CLOSE]]</f>
        <v>-3.4500000000000455</v>
      </c>
      <c r="X4047" s="2">
        <f>IFERROR((StockData[[#This Row],[CLOSE]]-StockData[[#This Row],[PREV. CLOSE]])/StockData[[#This Row],[PREV. CLOSE]],0)</f>
        <v>-6.3071297989031909E-3</v>
      </c>
      <c r="Y4047" t="str">
        <f>IF(StockData[[#This Row],[Daily Return %]]&gt;0,"Gain",IF(StockData[[#This Row],[Daily Return %]]&lt;0,"Loss","No Change"))</f>
        <v>Loss</v>
      </c>
    </row>
    <row r="4048" spans="1:25" x14ac:dyDescent="0.3">
      <c r="A4048" s="1">
        <v>45295</v>
      </c>
      <c r="B4048" s="1" t="s">
        <v>4100</v>
      </c>
      <c r="C4048" s="1" t="s">
        <v>26</v>
      </c>
      <c r="D4048">
        <f>MONTH(StockData[[#This Row],[DATE]])</f>
        <v>1</v>
      </c>
      <c r="E4048">
        <v>2024</v>
      </c>
      <c r="F4048" t="s">
        <v>27</v>
      </c>
      <c r="G4048" t="str">
        <f>"Q"&amp;ROUNDUP(StockData[[#This Row],[Month Number]]/3,0)</f>
        <v>Q1</v>
      </c>
      <c r="H4048" s="1" t="s">
        <v>4097</v>
      </c>
      <c r="I4048" s="1" t="s">
        <v>3093</v>
      </c>
      <c r="J4048" t="s">
        <v>30</v>
      </c>
      <c r="K4048">
        <v>544.95000000000005</v>
      </c>
      <c r="L4048">
        <v>556</v>
      </c>
      <c r="M4048">
        <v>544</v>
      </c>
      <c r="N4048">
        <v>543.54999999999995</v>
      </c>
      <c r="O4048">
        <v>554.25</v>
      </c>
      <c r="P4048">
        <v>553.75</v>
      </c>
      <c r="Q4048">
        <v>551.63</v>
      </c>
      <c r="R4048">
        <v>1325514</v>
      </c>
      <c r="S4048">
        <v>731195279.75</v>
      </c>
      <c r="T4048">
        <v>28816</v>
      </c>
      <c r="U4048">
        <v>795386</v>
      </c>
      <c r="V4048">
        <v>60.01</v>
      </c>
      <c r="W4048" s="3">
        <f>StockData[[#This Row],[CLOSE]]-StockData[[#This Row],[PREV. CLOSE]]</f>
        <v>10.200000000000045</v>
      </c>
      <c r="X4048" s="2">
        <f>IFERROR((StockData[[#This Row],[CLOSE]]-StockData[[#This Row],[PREV. CLOSE]])/StockData[[#This Row],[PREV. CLOSE]],0)</f>
        <v>1.8765522950970556E-2</v>
      </c>
      <c r="Y4048" t="str">
        <f>IF(StockData[[#This Row],[Daily Return %]]&gt;0,"Gain",IF(StockData[[#This Row],[Daily Return %]]&lt;0,"Loss","No Change"))</f>
        <v>Gain</v>
      </c>
    </row>
    <row r="4049" spans="1:25" x14ac:dyDescent="0.3">
      <c r="A4049" s="1">
        <v>45296</v>
      </c>
      <c r="B4049" s="1" t="s">
        <v>4101</v>
      </c>
      <c r="C4049" s="1" t="s">
        <v>26</v>
      </c>
      <c r="D4049">
        <f>MONTH(StockData[[#This Row],[DATE]])</f>
        <v>1</v>
      </c>
      <c r="E4049">
        <v>2024</v>
      </c>
      <c r="F4049" t="s">
        <v>27</v>
      </c>
      <c r="G4049" t="str">
        <f>"Q"&amp;ROUNDUP(StockData[[#This Row],[Month Number]]/3,0)</f>
        <v>Q1</v>
      </c>
      <c r="H4049" s="1" t="s">
        <v>4097</v>
      </c>
      <c r="I4049" s="1" t="s">
        <v>3093</v>
      </c>
      <c r="J4049" t="s">
        <v>30</v>
      </c>
      <c r="K4049">
        <v>555</v>
      </c>
      <c r="L4049">
        <v>557.5</v>
      </c>
      <c r="M4049">
        <v>545</v>
      </c>
      <c r="N4049">
        <v>553.75</v>
      </c>
      <c r="O4049">
        <v>545.79999999999995</v>
      </c>
      <c r="P4049">
        <v>546</v>
      </c>
      <c r="Q4049">
        <v>550.47</v>
      </c>
      <c r="R4049">
        <v>933806</v>
      </c>
      <c r="S4049">
        <v>514029249.60000002</v>
      </c>
      <c r="T4049">
        <v>26262</v>
      </c>
      <c r="U4049">
        <v>538104</v>
      </c>
      <c r="V4049">
        <v>57.62</v>
      </c>
      <c r="W4049" s="3">
        <f>StockData[[#This Row],[CLOSE]]-StockData[[#This Row],[PREV. CLOSE]]</f>
        <v>-7.75</v>
      </c>
      <c r="X4049" s="2">
        <f>IFERROR((StockData[[#This Row],[CLOSE]]-StockData[[#This Row],[PREV. CLOSE]])/StockData[[#This Row],[PREV. CLOSE]],0)</f>
        <v>-1.399548532731377E-2</v>
      </c>
      <c r="Y4049" t="str">
        <f>IF(StockData[[#This Row],[Daily Return %]]&gt;0,"Gain",IF(StockData[[#This Row],[Daily Return %]]&lt;0,"Loss","No Change"))</f>
        <v>Loss</v>
      </c>
    </row>
    <row r="4050" spans="1:25" x14ac:dyDescent="0.3">
      <c r="A4050" s="1">
        <v>45299</v>
      </c>
      <c r="B4050" s="1" t="s">
        <v>4102</v>
      </c>
      <c r="C4050" s="1" t="s">
        <v>26</v>
      </c>
      <c r="D4050">
        <f>MONTH(StockData[[#This Row],[DATE]])</f>
        <v>1</v>
      </c>
      <c r="E4050">
        <v>2024</v>
      </c>
      <c r="F4050" t="s">
        <v>27</v>
      </c>
      <c r="G4050" t="str">
        <f>"Q"&amp;ROUNDUP(StockData[[#This Row],[Month Number]]/3,0)</f>
        <v>Q1</v>
      </c>
      <c r="H4050" s="1" t="s">
        <v>4097</v>
      </c>
      <c r="I4050" s="1" t="s">
        <v>3093</v>
      </c>
      <c r="J4050" t="s">
        <v>30</v>
      </c>
      <c r="K4050">
        <v>530</v>
      </c>
      <c r="L4050">
        <v>536.9</v>
      </c>
      <c r="M4050">
        <v>520</v>
      </c>
      <c r="N4050">
        <v>546</v>
      </c>
      <c r="O4050">
        <v>524.20000000000005</v>
      </c>
      <c r="P4050">
        <v>523.75</v>
      </c>
      <c r="Q4050">
        <v>524.16</v>
      </c>
      <c r="R4050">
        <v>5126083</v>
      </c>
      <c r="S4050">
        <v>2686884999</v>
      </c>
      <c r="T4050">
        <v>92999</v>
      </c>
      <c r="U4050">
        <v>2747892</v>
      </c>
      <c r="V4050">
        <v>53.61</v>
      </c>
      <c r="W4050" s="3">
        <f>StockData[[#This Row],[CLOSE]]-StockData[[#This Row],[PREV. CLOSE]]</f>
        <v>-22.25</v>
      </c>
      <c r="X4050" s="2">
        <f>IFERROR((StockData[[#This Row],[CLOSE]]-StockData[[#This Row],[PREV. CLOSE]])/StockData[[#This Row],[PREV. CLOSE]],0)</f>
        <v>-4.0750915750915752E-2</v>
      </c>
      <c r="Y4050" t="str">
        <f>IF(StockData[[#This Row],[Daily Return %]]&gt;0,"Gain",IF(StockData[[#This Row],[Daily Return %]]&lt;0,"Loss","No Change"))</f>
        <v>Loss</v>
      </c>
    </row>
    <row r="4051" spans="1:25" x14ac:dyDescent="0.3">
      <c r="A4051" s="1">
        <v>45300</v>
      </c>
      <c r="B4051" s="1" t="s">
        <v>4103</v>
      </c>
      <c r="C4051" s="1" t="s">
        <v>26</v>
      </c>
      <c r="D4051">
        <f>MONTH(StockData[[#This Row],[DATE]])</f>
        <v>1</v>
      </c>
      <c r="E4051">
        <v>2024</v>
      </c>
      <c r="F4051" t="s">
        <v>27</v>
      </c>
      <c r="G4051" t="str">
        <f>"Q"&amp;ROUNDUP(StockData[[#This Row],[Month Number]]/3,0)</f>
        <v>Q1</v>
      </c>
      <c r="H4051" s="1" t="s">
        <v>4097</v>
      </c>
      <c r="I4051" s="1" t="s">
        <v>3093</v>
      </c>
      <c r="J4051" t="s">
        <v>30</v>
      </c>
      <c r="K4051">
        <v>525</v>
      </c>
      <c r="L4051">
        <v>532.5</v>
      </c>
      <c r="M4051">
        <v>525</v>
      </c>
      <c r="N4051">
        <v>523.75</v>
      </c>
      <c r="O4051">
        <v>530.9</v>
      </c>
      <c r="P4051">
        <v>530.70000000000005</v>
      </c>
      <c r="Q4051">
        <v>529.62</v>
      </c>
      <c r="R4051">
        <v>783243</v>
      </c>
      <c r="S4051">
        <v>414818417.85000002</v>
      </c>
      <c r="T4051">
        <v>20364</v>
      </c>
      <c r="U4051">
        <v>383878</v>
      </c>
      <c r="V4051">
        <v>49.01</v>
      </c>
      <c r="W4051" s="3">
        <f>StockData[[#This Row],[CLOSE]]-StockData[[#This Row],[PREV. CLOSE]]</f>
        <v>6.9500000000000455</v>
      </c>
      <c r="X4051" s="2">
        <f>IFERROR((StockData[[#This Row],[CLOSE]]-StockData[[#This Row],[PREV. CLOSE]])/StockData[[#This Row],[PREV. CLOSE]],0)</f>
        <v>1.3269689737470254E-2</v>
      </c>
      <c r="Y4051" t="str">
        <f>IF(StockData[[#This Row],[Daily Return %]]&gt;0,"Gain",IF(StockData[[#This Row],[Daily Return %]]&lt;0,"Loss","No Change"))</f>
        <v>Gain</v>
      </c>
    </row>
    <row r="4052" spans="1:25" x14ac:dyDescent="0.3">
      <c r="A4052" s="1">
        <v>45301</v>
      </c>
      <c r="B4052" s="1" t="s">
        <v>4104</v>
      </c>
      <c r="C4052" s="1" t="s">
        <v>26</v>
      </c>
      <c r="D4052">
        <f>MONTH(StockData[[#This Row],[DATE]])</f>
        <v>1</v>
      </c>
      <c r="E4052">
        <v>2024</v>
      </c>
      <c r="F4052" t="s">
        <v>27</v>
      </c>
      <c r="G4052" t="str">
        <f>"Q"&amp;ROUNDUP(StockData[[#This Row],[Month Number]]/3,0)</f>
        <v>Q1</v>
      </c>
      <c r="H4052" s="1" t="s">
        <v>4097</v>
      </c>
      <c r="I4052" s="1" t="s">
        <v>3093</v>
      </c>
      <c r="J4052" t="s">
        <v>30</v>
      </c>
      <c r="K4052">
        <v>530</v>
      </c>
      <c r="L4052">
        <v>534.54999999999995</v>
      </c>
      <c r="M4052">
        <v>528.25</v>
      </c>
      <c r="N4052">
        <v>530.70000000000005</v>
      </c>
      <c r="O4052">
        <v>531</v>
      </c>
      <c r="P4052">
        <v>531.29999999999995</v>
      </c>
      <c r="Q4052">
        <v>531.29</v>
      </c>
      <c r="R4052">
        <v>1138901</v>
      </c>
      <c r="S4052">
        <v>605088772.60000002</v>
      </c>
      <c r="T4052">
        <v>34094</v>
      </c>
      <c r="U4052">
        <v>636358</v>
      </c>
      <c r="V4052">
        <v>55.87</v>
      </c>
      <c r="W4052" s="3">
        <f>StockData[[#This Row],[CLOSE]]-StockData[[#This Row],[PREV. CLOSE]]</f>
        <v>0.59999999999990905</v>
      </c>
      <c r="X4052" s="2">
        <f>IFERROR((StockData[[#This Row],[CLOSE]]-StockData[[#This Row],[PREV. CLOSE]])/StockData[[#This Row],[PREV. CLOSE]],0)</f>
        <v>1.1305822498585058E-3</v>
      </c>
      <c r="Y4052" t="str">
        <f>IF(StockData[[#This Row],[Daily Return %]]&gt;0,"Gain",IF(StockData[[#This Row],[Daily Return %]]&lt;0,"Loss","No Change"))</f>
        <v>Gain</v>
      </c>
    </row>
    <row r="4053" spans="1:25" x14ac:dyDescent="0.3">
      <c r="A4053" s="1">
        <v>45302</v>
      </c>
      <c r="B4053" s="1" t="s">
        <v>4105</v>
      </c>
      <c r="C4053" s="1" t="s">
        <v>26</v>
      </c>
      <c r="D4053">
        <f>MONTH(StockData[[#This Row],[DATE]])</f>
        <v>1</v>
      </c>
      <c r="E4053">
        <v>2024</v>
      </c>
      <c r="F4053" t="s">
        <v>27</v>
      </c>
      <c r="G4053" t="str">
        <f>"Q"&amp;ROUNDUP(StockData[[#This Row],[Month Number]]/3,0)</f>
        <v>Q1</v>
      </c>
      <c r="H4053" s="1" t="s">
        <v>4097</v>
      </c>
      <c r="I4053" s="1" t="s">
        <v>3093</v>
      </c>
      <c r="J4053" t="s">
        <v>30</v>
      </c>
      <c r="K4053">
        <v>531.29999999999995</v>
      </c>
      <c r="L4053">
        <v>535.45000000000005</v>
      </c>
      <c r="M4053">
        <v>528.25</v>
      </c>
      <c r="N4053">
        <v>531.29999999999995</v>
      </c>
      <c r="O4053">
        <v>530</v>
      </c>
      <c r="P4053">
        <v>530.1</v>
      </c>
      <c r="Q4053">
        <v>531.91999999999996</v>
      </c>
      <c r="R4053">
        <v>503249</v>
      </c>
      <c r="S4053">
        <v>267686550.05000001</v>
      </c>
      <c r="T4053">
        <v>14880</v>
      </c>
      <c r="U4053">
        <v>226327</v>
      </c>
      <c r="V4053">
        <v>44.97</v>
      </c>
      <c r="W4053" s="3">
        <f>StockData[[#This Row],[CLOSE]]-StockData[[#This Row],[PREV. CLOSE]]</f>
        <v>-1.1999999999999318</v>
      </c>
      <c r="X4053" s="2">
        <f>IFERROR((StockData[[#This Row],[CLOSE]]-StockData[[#This Row],[PREV. CLOSE]])/StockData[[#This Row],[PREV. CLOSE]],0)</f>
        <v>-2.2586109542630001E-3</v>
      </c>
      <c r="Y4053" t="str">
        <f>IF(StockData[[#This Row],[Daily Return %]]&gt;0,"Gain",IF(StockData[[#This Row],[Daily Return %]]&lt;0,"Loss","No Change"))</f>
        <v>Loss</v>
      </c>
    </row>
    <row r="4054" spans="1:25" x14ac:dyDescent="0.3">
      <c r="A4054" s="1">
        <v>45303</v>
      </c>
      <c r="B4054" s="1" t="s">
        <v>4106</v>
      </c>
      <c r="C4054" s="1" t="s">
        <v>26</v>
      </c>
      <c r="D4054">
        <f>MONTH(StockData[[#This Row],[DATE]])</f>
        <v>1</v>
      </c>
      <c r="E4054">
        <v>2024</v>
      </c>
      <c r="F4054" t="s">
        <v>27</v>
      </c>
      <c r="G4054" t="str">
        <f>"Q"&amp;ROUNDUP(StockData[[#This Row],[Month Number]]/3,0)</f>
        <v>Q1</v>
      </c>
      <c r="H4054" s="1" t="s">
        <v>4097</v>
      </c>
      <c r="I4054" s="1" t="s">
        <v>3093</v>
      </c>
      <c r="J4054" t="s">
        <v>30</v>
      </c>
      <c r="K4054">
        <v>530.1</v>
      </c>
      <c r="L4054">
        <v>534</v>
      </c>
      <c r="M4054">
        <v>528.54999999999995</v>
      </c>
      <c r="N4054">
        <v>530.1</v>
      </c>
      <c r="O4054">
        <v>532.95000000000005</v>
      </c>
      <c r="P4054">
        <v>532.9</v>
      </c>
      <c r="Q4054">
        <v>531.89</v>
      </c>
      <c r="R4054">
        <v>649640</v>
      </c>
      <c r="S4054">
        <v>345536652.89999998</v>
      </c>
      <c r="T4054">
        <v>21036</v>
      </c>
      <c r="U4054">
        <v>371261</v>
      </c>
      <c r="V4054">
        <v>57.15</v>
      </c>
      <c r="W4054" s="3">
        <f>StockData[[#This Row],[CLOSE]]-StockData[[#This Row],[PREV. CLOSE]]</f>
        <v>2.7999999999999545</v>
      </c>
      <c r="X4054" s="2">
        <f>IFERROR((StockData[[#This Row],[CLOSE]]-StockData[[#This Row],[PREV. CLOSE]])/StockData[[#This Row],[PREV. CLOSE]],0)</f>
        <v>5.2820222599508663E-3</v>
      </c>
      <c r="Y4054" t="str">
        <f>IF(StockData[[#This Row],[Daily Return %]]&gt;0,"Gain",IF(StockData[[#This Row],[Daily Return %]]&lt;0,"Loss","No Change"))</f>
        <v>Gain</v>
      </c>
    </row>
    <row r="4055" spans="1:25" x14ac:dyDescent="0.3">
      <c r="A4055" s="1">
        <v>45306</v>
      </c>
      <c r="B4055" s="1" t="s">
        <v>4107</v>
      </c>
      <c r="C4055" s="1" t="s">
        <v>26</v>
      </c>
      <c r="D4055">
        <f>MONTH(StockData[[#This Row],[DATE]])</f>
        <v>1</v>
      </c>
      <c r="E4055">
        <v>2024</v>
      </c>
      <c r="F4055" t="s">
        <v>27</v>
      </c>
      <c r="G4055" t="str">
        <f>"Q"&amp;ROUNDUP(StockData[[#This Row],[Month Number]]/3,0)</f>
        <v>Q1</v>
      </c>
      <c r="H4055" s="1" t="s">
        <v>4097</v>
      </c>
      <c r="I4055" s="1" t="s">
        <v>3093</v>
      </c>
      <c r="J4055" t="s">
        <v>30</v>
      </c>
      <c r="K4055">
        <v>535</v>
      </c>
      <c r="L4055">
        <v>535</v>
      </c>
      <c r="M4055">
        <v>529.15</v>
      </c>
      <c r="N4055">
        <v>532.9</v>
      </c>
      <c r="O4055">
        <v>530.70000000000005</v>
      </c>
      <c r="P4055">
        <v>529.95000000000005</v>
      </c>
      <c r="Q4055">
        <v>530.32000000000005</v>
      </c>
      <c r="R4055">
        <v>598886</v>
      </c>
      <c r="S4055">
        <v>317603625.5</v>
      </c>
      <c r="T4055">
        <v>18597</v>
      </c>
      <c r="U4055">
        <v>354347</v>
      </c>
      <c r="V4055">
        <v>59.17</v>
      </c>
      <c r="W4055" s="3">
        <f>StockData[[#This Row],[CLOSE]]-StockData[[#This Row],[PREV. CLOSE]]</f>
        <v>-2.9499999999999318</v>
      </c>
      <c r="X4055" s="2">
        <f>IFERROR((StockData[[#This Row],[CLOSE]]-StockData[[#This Row],[PREV. CLOSE]])/StockData[[#This Row],[PREV. CLOSE]],0)</f>
        <v>-5.5357477950833773E-3</v>
      </c>
      <c r="Y4055" t="str">
        <f>IF(StockData[[#This Row],[Daily Return %]]&gt;0,"Gain",IF(StockData[[#This Row],[Daily Return %]]&lt;0,"Loss","No Change"))</f>
        <v>Loss</v>
      </c>
    </row>
    <row r="4056" spans="1:25" x14ac:dyDescent="0.3">
      <c r="A4056" s="1">
        <v>45307</v>
      </c>
      <c r="B4056" s="1" t="s">
        <v>4108</v>
      </c>
      <c r="C4056" s="1" t="s">
        <v>26</v>
      </c>
      <c r="D4056">
        <f>MONTH(StockData[[#This Row],[DATE]])</f>
        <v>1</v>
      </c>
      <c r="E4056">
        <v>2024</v>
      </c>
      <c r="F4056" t="s">
        <v>27</v>
      </c>
      <c r="G4056" t="str">
        <f>"Q"&amp;ROUNDUP(StockData[[#This Row],[Month Number]]/3,0)</f>
        <v>Q1</v>
      </c>
      <c r="H4056" s="1" t="s">
        <v>4097</v>
      </c>
      <c r="I4056" s="1" t="s">
        <v>3093</v>
      </c>
      <c r="J4056" t="s">
        <v>30</v>
      </c>
      <c r="K4056">
        <v>529.95000000000005</v>
      </c>
      <c r="L4056">
        <v>533.04999999999995</v>
      </c>
      <c r="M4056">
        <v>526.1</v>
      </c>
      <c r="N4056">
        <v>529.95000000000005</v>
      </c>
      <c r="O4056">
        <v>532.20000000000005</v>
      </c>
      <c r="P4056">
        <v>531.54999999999995</v>
      </c>
      <c r="Q4056">
        <v>530.66</v>
      </c>
      <c r="R4056">
        <v>579717</v>
      </c>
      <c r="S4056">
        <v>307630111.64999998</v>
      </c>
      <c r="T4056">
        <v>16603</v>
      </c>
      <c r="U4056">
        <v>298122</v>
      </c>
      <c r="V4056">
        <v>51.43</v>
      </c>
      <c r="W4056" s="3">
        <f>StockData[[#This Row],[CLOSE]]-StockData[[#This Row],[PREV. CLOSE]]</f>
        <v>1.5999999999999091</v>
      </c>
      <c r="X4056" s="2">
        <f>IFERROR((StockData[[#This Row],[CLOSE]]-StockData[[#This Row],[PREV. CLOSE]])/StockData[[#This Row],[PREV. CLOSE]],0)</f>
        <v>3.0191527502592868E-3</v>
      </c>
      <c r="Y4056" t="str">
        <f>IF(StockData[[#This Row],[Daily Return %]]&gt;0,"Gain",IF(StockData[[#This Row],[Daily Return %]]&lt;0,"Loss","No Change"))</f>
        <v>Gain</v>
      </c>
    </row>
    <row r="4057" spans="1:25" x14ac:dyDescent="0.3">
      <c r="A4057" s="1">
        <v>45308</v>
      </c>
      <c r="B4057" s="1" t="s">
        <v>4109</v>
      </c>
      <c r="C4057" s="1" t="s">
        <v>26</v>
      </c>
      <c r="D4057">
        <f>MONTH(StockData[[#This Row],[DATE]])</f>
        <v>1</v>
      </c>
      <c r="E4057">
        <v>2024</v>
      </c>
      <c r="F4057" t="s">
        <v>27</v>
      </c>
      <c r="G4057" t="str">
        <f>"Q"&amp;ROUNDUP(StockData[[#This Row],[Month Number]]/3,0)</f>
        <v>Q1</v>
      </c>
      <c r="H4057" s="1" t="s">
        <v>4097</v>
      </c>
      <c r="I4057" s="1" t="s">
        <v>3093</v>
      </c>
      <c r="J4057" t="s">
        <v>30</v>
      </c>
      <c r="K4057">
        <v>530</v>
      </c>
      <c r="L4057">
        <v>533</v>
      </c>
      <c r="M4057">
        <v>523.29999999999995</v>
      </c>
      <c r="N4057">
        <v>531.54999999999995</v>
      </c>
      <c r="O4057">
        <v>527.95000000000005</v>
      </c>
      <c r="P4057">
        <v>527.70000000000005</v>
      </c>
      <c r="Q4057">
        <v>527.94000000000005</v>
      </c>
      <c r="R4057">
        <v>909008</v>
      </c>
      <c r="S4057">
        <v>479905594.19999999</v>
      </c>
      <c r="T4057">
        <v>29104</v>
      </c>
      <c r="U4057">
        <v>408658</v>
      </c>
      <c r="V4057">
        <v>44.96</v>
      </c>
      <c r="W4057" s="3">
        <f>StockData[[#This Row],[CLOSE]]-StockData[[#This Row],[PREV. CLOSE]]</f>
        <v>-3.8499999999999091</v>
      </c>
      <c r="X4057" s="2">
        <f>IFERROR((StockData[[#This Row],[CLOSE]]-StockData[[#This Row],[PREV. CLOSE]])/StockData[[#This Row],[PREV. CLOSE]],0)</f>
        <v>-7.2429686765119166E-3</v>
      </c>
      <c r="Y4057" t="str">
        <f>IF(StockData[[#This Row],[Daily Return %]]&gt;0,"Gain",IF(StockData[[#This Row],[Daily Return %]]&lt;0,"Loss","No Change"))</f>
        <v>Loss</v>
      </c>
    </row>
    <row r="4058" spans="1:25" x14ac:dyDescent="0.3">
      <c r="A4058" s="1">
        <v>45309</v>
      </c>
      <c r="B4058" s="1" t="s">
        <v>4110</v>
      </c>
      <c r="C4058" s="1" t="s">
        <v>26</v>
      </c>
      <c r="D4058">
        <f>MONTH(StockData[[#This Row],[DATE]])</f>
        <v>1</v>
      </c>
      <c r="E4058">
        <v>2024</v>
      </c>
      <c r="F4058" t="s">
        <v>27</v>
      </c>
      <c r="G4058" t="str">
        <f>"Q"&amp;ROUNDUP(StockData[[#This Row],[Month Number]]/3,0)</f>
        <v>Q1</v>
      </c>
      <c r="H4058" s="1" t="s">
        <v>4097</v>
      </c>
      <c r="I4058" s="1" t="s">
        <v>3093</v>
      </c>
      <c r="J4058" t="s">
        <v>30</v>
      </c>
      <c r="K4058">
        <v>527.70000000000005</v>
      </c>
      <c r="L4058">
        <v>529.79999999999995</v>
      </c>
      <c r="M4058">
        <v>517.85</v>
      </c>
      <c r="N4058">
        <v>527.70000000000005</v>
      </c>
      <c r="O4058">
        <v>524</v>
      </c>
      <c r="P4058">
        <v>524.5</v>
      </c>
      <c r="Q4058">
        <v>523.11</v>
      </c>
      <c r="R4058">
        <v>1188131</v>
      </c>
      <c r="S4058">
        <v>621520113.95000005</v>
      </c>
      <c r="T4058">
        <v>27306</v>
      </c>
      <c r="U4058">
        <v>711571</v>
      </c>
      <c r="V4058">
        <v>59.89</v>
      </c>
      <c r="W4058" s="3">
        <f>StockData[[#This Row],[CLOSE]]-StockData[[#This Row],[PREV. CLOSE]]</f>
        <v>-3.2000000000000455</v>
      </c>
      <c r="X4058" s="2">
        <f>IFERROR((StockData[[#This Row],[CLOSE]]-StockData[[#This Row],[PREV. CLOSE]])/StockData[[#This Row],[PREV. CLOSE]],0)</f>
        <v>-6.0640515444382133E-3</v>
      </c>
      <c r="Y4058" t="str">
        <f>IF(StockData[[#This Row],[Daily Return %]]&gt;0,"Gain",IF(StockData[[#This Row],[Daily Return %]]&lt;0,"Loss","No Change"))</f>
        <v>Loss</v>
      </c>
    </row>
    <row r="4059" spans="1:25" x14ac:dyDescent="0.3">
      <c r="A4059" s="1">
        <v>45310</v>
      </c>
      <c r="B4059" s="1" t="s">
        <v>4111</v>
      </c>
      <c r="C4059" s="1" t="s">
        <v>26</v>
      </c>
      <c r="D4059">
        <f>MONTH(StockData[[#This Row],[DATE]])</f>
        <v>1</v>
      </c>
      <c r="E4059">
        <v>2024</v>
      </c>
      <c r="F4059" t="s">
        <v>27</v>
      </c>
      <c r="G4059" t="str">
        <f>"Q"&amp;ROUNDUP(StockData[[#This Row],[Month Number]]/3,0)</f>
        <v>Q1</v>
      </c>
      <c r="H4059" s="1" t="s">
        <v>4097</v>
      </c>
      <c r="I4059" s="1" t="s">
        <v>3093</v>
      </c>
      <c r="J4059" t="s">
        <v>30</v>
      </c>
      <c r="K4059">
        <v>526.85</v>
      </c>
      <c r="L4059">
        <v>532</v>
      </c>
      <c r="M4059">
        <v>523.5</v>
      </c>
      <c r="N4059">
        <v>524.5</v>
      </c>
      <c r="O4059">
        <v>531.6</v>
      </c>
      <c r="P4059">
        <v>530.25</v>
      </c>
      <c r="Q4059">
        <v>527.91</v>
      </c>
      <c r="R4059">
        <v>862529</v>
      </c>
      <c r="S4059">
        <v>455340708.35000002</v>
      </c>
      <c r="T4059">
        <v>22997</v>
      </c>
      <c r="U4059">
        <v>493318</v>
      </c>
      <c r="V4059">
        <v>57.19</v>
      </c>
      <c r="W4059" s="3">
        <f>StockData[[#This Row],[CLOSE]]-StockData[[#This Row],[PREV. CLOSE]]</f>
        <v>5.75</v>
      </c>
      <c r="X4059" s="2">
        <f>IFERROR((StockData[[#This Row],[CLOSE]]-StockData[[#This Row],[PREV. CLOSE]])/StockData[[#This Row],[PREV. CLOSE]],0)</f>
        <v>1.09628217349857E-2</v>
      </c>
      <c r="Y4059" t="str">
        <f>IF(StockData[[#This Row],[Daily Return %]]&gt;0,"Gain",IF(StockData[[#This Row],[Daily Return %]]&lt;0,"Loss","No Change"))</f>
        <v>Gain</v>
      </c>
    </row>
    <row r="4060" spans="1:25" x14ac:dyDescent="0.3">
      <c r="A4060" s="1">
        <v>45311</v>
      </c>
      <c r="B4060" s="1" t="s">
        <v>4112</v>
      </c>
      <c r="C4060" s="1" t="s">
        <v>26</v>
      </c>
      <c r="D4060">
        <f>MONTH(StockData[[#This Row],[DATE]])</f>
        <v>1</v>
      </c>
      <c r="E4060">
        <v>2024</v>
      </c>
      <c r="F4060" t="s">
        <v>27</v>
      </c>
      <c r="G4060" t="str">
        <f>"Q"&amp;ROUNDUP(StockData[[#This Row],[Month Number]]/3,0)</f>
        <v>Q1</v>
      </c>
      <c r="H4060" s="1" t="s">
        <v>4097</v>
      </c>
      <c r="I4060" s="1" t="s">
        <v>3093</v>
      </c>
      <c r="J4060" t="s">
        <v>30</v>
      </c>
      <c r="K4060">
        <v>530</v>
      </c>
      <c r="L4060">
        <v>530.9</v>
      </c>
      <c r="M4060">
        <v>523</v>
      </c>
      <c r="N4060">
        <v>530.25</v>
      </c>
      <c r="O4060">
        <v>525.5</v>
      </c>
      <c r="P4060">
        <v>523.79999999999995</v>
      </c>
      <c r="Q4060">
        <v>525.9</v>
      </c>
      <c r="R4060">
        <v>322899</v>
      </c>
      <c r="S4060">
        <v>169813447.15000001</v>
      </c>
      <c r="T4060">
        <v>13694</v>
      </c>
      <c r="U4060">
        <v>134824</v>
      </c>
      <c r="V4060">
        <v>41.75</v>
      </c>
      <c r="W4060" s="3">
        <f>StockData[[#This Row],[CLOSE]]-StockData[[#This Row],[PREV. CLOSE]]</f>
        <v>-6.4500000000000455</v>
      </c>
      <c r="X4060" s="2">
        <f>IFERROR((StockData[[#This Row],[CLOSE]]-StockData[[#This Row],[PREV. CLOSE]])/StockData[[#This Row],[PREV. CLOSE]],0)</f>
        <v>-1.216407355021225E-2</v>
      </c>
      <c r="Y4060" t="str">
        <f>IF(StockData[[#This Row],[Daily Return %]]&gt;0,"Gain",IF(StockData[[#This Row],[Daily Return %]]&lt;0,"Loss","No Change"))</f>
        <v>Loss</v>
      </c>
    </row>
    <row r="4061" spans="1:25" x14ac:dyDescent="0.3">
      <c r="A4061" s="1">
        <v>45314</v>
      </c>
      <c r="B4061" s="1" t="s">
        <v>4113</v>
      </c>
      <c r="C4061" s="1" t="s">
        <v>26</v>
      </c>
      <c r="D4061">
        <f>MONTH(StockData[[#This Row],[DATE]])</f>
        <v>1</v>
      </c>
      <c r="E4061">
        <v>2024</v>
      </c>
      <c r="F4061" t="s">
        <v>27</v>
      </c>
      <c r="G4061" t="str">
        <f>"Q"&amp;ROUNDUP(StockData[[#This Row],[Month Number]]/3,0)</f>
        <v>Q1</v>
      </c>
      <c r="H4061" s="1" t="s">
        <v>4097</v>
      </c>
      <c r="I4061" s="1" t="s">
        <v>3093</v>
      </c>
      <c r="J4061" t="s">
        <v>30</v>
      </c>
      <c r="K4061">
        <v>524.95000000000005</v>
      </c>
      <c r="L4061">
        <v>529.9</v>
      </c>
      <c r="M4061">
        <v>517</v>
      </c>
      <c r="N4061">
        <v>523.79999999999995</v>
      </c>
      <c r="O4061">
        <v>520.4</v>
      </c>
      <c r="P4061">
        <v>520.95000000000005</v>
      </c>
      <c r="Q4061">
        <v>521.02</v>
      </c>
      <c r="R4061">
        <v>1757069</v>
      </c>
      <c r="S4061">
        <v>915470049.20000005</v>
      </c>
      <c r="T4061">
        <v>46426</v>
      </c>
      <c r="U4061">
        <v>1196416</v>
      </c>
      <c r="V4061">
        <v>68.09</v>
      </c>
      <c r="W4061" s="3">
        <f>StockData[[#This Row],[CLOSE]]-StockData[[#This Row],[PREV. CLOSE]]</f>
        <v>-2.8499999999999091</v>
      </c>
      <c r="X4061" s="2">
        <f>IFERROR((StockData[[#This Row],[CLOSE]]-StockData[[#This Row],[PREV. CLOSE]])/StockData[[#This Row],[PREV. CLOSE]],0)</f>
        <v>-5.4410080183274331E-3</v>
      </c>
      <c r="Y4061" t="str">
        <f>IF(StockData[[#This Row],[Daily Return %]]&gt;0,"Gain",IF(StockData[[#This Row],[Daily Return %]]&lt;0,"Loss","No Change"))</f>
        <v>Loss</v>
      </c>
    </row>
    <row r="4062" spans="1:25" x14ac:dyDescent="0.3">
      <c r="A4062" s="1">
        <v>45315</v>
      </c>
      <c r="B4062" s="1" t="s">
        <v>4114</v>
      </c>
      <c r="C4062" s="1" t="s">
        <v>26</v>
      </c>
      <c r="D4062">
        <f>MONTH(StockData[[#This Row],[DATE]])</f>
        <v>1</v>
      </c>
      <c r="E4062">
        <v>2024</v>
      </c>
      <c r="F4062" t="s">
        <v>27</v>
      </c>
      <c r="G4062" t="str">
        <f>"Q"&amp;ROUNDUP(StockData[[#This Row],[Month Number]]/3,0)</f>
        <v>Q1</v>
      </c>
      <c r="H4062" s="1" t="s">
        <v>4097</v>
      </c>
      <c r="I4062" s="1" t="s">
        <v>3093</v>
      </c>
      <c r="J4062" t="s">
        <v>30</v>
      </c>
      <c r="K4062">
        <v>518.04999999999995</v>
      </c>
      <c r="L4062">
        <v>532</v>
      </c>
      <c r="M4062">
        <v>515.65</v>
      </c>
      <c r="N4062">
        <v>520.95000000000005</v>
      </c>
      <c r="O4062">
        <v>529.45000000000005</v>
      </c>
      <c r="P4062">
        <v>529.65</v>
      </c>
      <c r="Q4062">
        <v>527.88</v>
      </c>
      <c r="R4062">
        <v>1303355</v>
      </c>
      <c r="S4062">
        <v>688008757.60000002</v>
      </c>
      <c r="T4062">
        <v>27928</v>
      </c>
      <c r="U4062">
        <v>726620</v>
      </c>
      <c r="V4062">
        <v>55.75</v>
      </c>
      <c r="W4062" s="3">
        <f>StockData[[#This Row],[CLOSE]]-StockData[[#This Row],[PREV. CLOSE]]</f>
        <v>8.6999999999999318</v>
      </c>
      <c r="X4062" s="2">
        <f>IFERROR((StockData[[#This Row],[CLOSE]]-StockData[[#This Row],[PREV. CLOSE]])/StockData[[#This Row],[PREV. CLOSE]],0)</f>
        <v>1.670025914195207E-2</v>
      </c>
      <c r="Y4062" t="str">
        <f>IF(StockData[[#This Row],[Daily Return %]]&gt;0,"Gain",IF(StockData[[#This Row],[Daily Return %]]&lt;0,"Loss","No Change"))</f>
        <v>Gain</v>
      </c>
    </row>
    <row r="4063" spans="1:25" x14ac:dyDescent="0.3">
      <c r="A4063" s="1">
        <v>45316</v>
      </c>
      <c r="B4063" s="1" t="s">
        <v>4115</v>
      </c>
      <c r="C4063" s="1" t="s">
        <v>26</v>
      </c>
      <c r="D4063">
        <f>MONTH(StockData[[#This Row],[DATE]])</f>
        <v>1</v>
      </c>
      <c r="E4063">
        <v>2024</v>
      </c>
      <c r="F4063" t="s">
        <v>27</v>
      </c>
      <c r="G4063" t="str">
        <f>"Q"&amp;ROUNDUP(StockData[[#This Row],[Month Number]]/3,0)</f>
        <v>Q1</v>
      </c>
      <c r="H4063" s="1" t="s">
        <v>4097</v>
      </c>
      <c r="I4063" s="1" t="s">
        <v>3093</v>
      </c>
      <c r="J4063" t="s">
        <v>30</v>
      </c>
      <c r="K4063">
        <v>529.5</v>
      </c>
      <c r="L4063">
        <v>534.4</v>
      </c>
      <c r="M4063">
        <v>521.65</v>
      </c>
      <c r="N4063">
        <v>529.65</v>
      </c>
      <c r="O4063">
        <v>525.54999999999995</v>
      </c>
      <c r="P4063">
        <v>525.1</v>
      </c>
      <c r="Q4063">
        <v>526.73</v>
      </c>
      <c r="R4063">
        <v>990062</v>
      </c>
      <c r="S4063">
        <v>521494213.75</v>
      </c>
      <c r="T4063">
        <v>33956</v>
      </c>
      <c r="U4063">
        <v>552058</v>
      </c>
      <c r="V4063">
        <v>55.76</v>
      </c>
      <c r="W4063" s="3">
        <f>StockData[[#This Row],[CLOSE]]-StockData[[#This Row],[PREV. CLOSE]]</f>
        <v>-4.5499999999999545</v>
      </c>
      <c r="X4063" s="2">
        <f>IFERROR((StockData[[#This Row],[CLOSE]]-StockData[[#This Row],[PREV. CLOSE]])/StockData[[#This Row],[PREV. CLOSE]],0)</f>
        <v>-8.5905786840365424E-3</v>
      </c>
      <c r="Y4063" t="str">
        <f>IF(StockData[[#This Row],[Daily Return %]]&gt;0,"Gain",IF(StockData[[#This Row],[Daily Return %]]&lt;0,"Loss","No Change"))</f>
        <v>Loss</v>
      </c>
    </row>
    <row r="4064" spans="1:25" x14ac:dyDescent="0.3">
      <c r="A4064" s="1">
        <v>45320</v>
      </c>
      <c r="B4064" s="1" t="s">
        <v>4116</v>
      </c>
      <c r="C4064" s="1" t="s">
        <v>26</v>
      </c>
      <c r="D4064">
        <f>MONTH(StockData[[#This Row],[DATE]])</f>
        <v>1</v>
      </c>
      <c r="E4064">
        <v>2024</v>
      </c>
      <c r="F4064" t="s">
        <v>27</v>
      </c>
      <c r="G4064" t="str">
        <f>"Q"&amp;ROUNDUP(StockData[[#This Row],[Month Number]]/3,0)</f>
        <v>Q1</v>
      </c>
      <c r="H4064" s="1" t="s">
        <v>4097</v>
      </c>
      <c r="I4064" s="1" t="s">
        <v>3093</v>
      </c>
      <c r="J4064" t="s">
        <v>30</v>
      </c>
      <c r="K4064">
        <v>508.6</v>
      </c>
      <c r="L4064">
        <v>523.85</v>
      </c>
      <c r="M4064">
        <v>508.6</v>
      </c>
      <c r="N4064">
        <v>525.1</v>
      </c>
      <c r="O4064">
        <v>516</v>
      </c>
      <c r="P4064">
        <v>516.6</v>
      </c>
      <c r="Q4064">
        <v>516.65</v>
      </c>
      <c r="R4064">
        <v>2146422</v>
      </c>
      <c r="S4064">
        <v>1108959034.75</v>
      </c>
      <c r="T4064">
        <v>47845</v>
      </c>
      <c r="U4064">
        <v>1156236</v>
      </c>
      <c r="V4064">
        <v>53.87</v>
      </c>
      <c r="W4064" s="3">
        <f>StockData[[#This Row],[CLOSE]]-StockData[[#This Row],[PREV. CLOSE]]</f>
        <v>-8.5</v>
      </c>
      <c r="X4064" s="2">
        <f>IFERROR((StockData[[#This Row],[CLOSE]]-StockData[[#This Row],[PREV. CLOSE]])/StockData[[#This Row],[PREV. CLOSE]],0)</f>
        <v>-1.6187392877547134E-2</v>
      </c>
      <c r="Y4064" t="str">
        <f>IF(StockData[[#This Row],[Daily Return %]]&gt;0,"Gain",IF(StockData[[#This Row],[Daily Return %]]&lt;0,"Loss","No Change"))</f>
        <v>Loss</v>
      </c>
    </row>
    <row r="4065" spans="1:25" x14ac:dyDescent="0.3">
      <c r="A4065" s="1">
        <v>45321</v>
      </c>
      <c r="B4065" s="1" t="s">
        <v>4117</v>
      </c>
      <c r="C4065" s="1" t="s">
        <v>26</v>
      </c>
      <c r="D4065">
        <f>MONTH(StockData[[#This Row],[DATE]])</f>
        <v>1</v>
      </c>
      <c r="E4065">
        <v>2024</v>
      </c>
      <c r="F4065" t="s">
        <v>27</v>
      </c>
      <c r="G4065" t="str">
        <f>"Q"&amp;ROUNDUP(StockData[[#This Row],[Month Number]]/3,0)</f>
        <v>Q1</v>
      </c>
      <c r="H4065" s="1" t="s">
        <v>4097</v>
      </c>
      <c r="I4065" s="1" t="s">
        <v>3093</v>
      </c>
      <c r="J4065" t="s">
        <v>30</v>
      </c>
      <c r="K4065">
        <v>519.95000000000005</v>
      </c>
      <c r="L4065">
        <v>527.04999999999995</v>
      </c>
      <c r="M4065">
        <v>515.4</v>
      </c>
      <c r="N4065">
        <v>516.6</v>
      </c>
      <c r="O4065">
        <v>524.04999999999995</v>
      </c>
      <c r="P4065">
        <v>523.15</v>
      </c>
      <c r="Q4065">
        <v>521.27</v>
      </c>
      <c r="R4065">
        <v>1822487</v>
      </c>
      <c r="S4065">
        <v>950013093.39999998</v>
      </c>
      <c r="T4065">
        <v>45537</v>
      </c>
      <c r="U4065">
        <v>827421</v>
      </c>
      <c r="V4065">
        <v>45.4</v>
      </c>
      <c r="W4065" s="3">
        <f>StockData[[#This Row],[CLOSE]]-StockData[[#This Row],[PREV. CLOSE]]</f>
        <v>6.5499999999999545</v>
      </c>
      <c r="X4065" s="2">
        <f>IFERROR((StockData[[#This Row],[CLOSE]]-StockData[[#This Row],[PREV. CLOSE]])/StockData[[#This Row],[PREV. CLOSE]],0)</f>
        <v>1.2679055361982102E-2</v>
      </c>
      <c r="Y4065" t="str">
        <f>IF(StockData[[#This Row],[Daily Return %]]&gt;0,"Gain",IF(StockData[[#This Row],[Daily Return %]]&lt;0,"Loss","No Change"))</f>
        <v>Gain</v>
      </c>
    </row>
    <row r="4066" spans="1:25" x14ac:dyDescent="0.3">
      <c r="A4066" s="1">
        <v>45322</v>
      </c>
      <c r="B4066" s="1" t="s">
        <v>4118</v>
      </c>
      <c r="C4066" s="1" t="s">
        <v>26</v>
      </c>
      <c r="D4066">
        <f>MONTH(StockData[[#This Row],[DATE]])</f>
        <v>1</v>
      </c>
      <c r="E4066">
        <v>2024</v>
      </c>
      <c r="F4066" t="s">
        <v>27</v>
      </c>
      <c r="G4066" t="str">
        <f>"Q"&amp;ROUNDUP(StockData[[#This Row],[Month Number]]/3,0)</f>
        <v>Q1</v>
      </c>
      <c r="H4066" s="1" t="s">
        <v>4097</v>
      </c>
      <c r="I4066" s="1" t="s">
        <v>3093</v>
      </c>
      <c r="J4066" t="s">
        <v>30</v>
      </c>
      <c r="K4066">
        <v>526.5</v>
      </c>
      <c r="L4066">
        <v>532.54999999999995</v>
      </c>
      <c r="M4066">
        <v>523.29999999999995</v>
      </c>
      <c r="N4066">
        <v>523.15</v>
      </c>
      <c r="O4066">
        <v>528.79999999999995</v>
      </c>
      <c r="P4066">
        <v>527.85</v>
      </c>
      <c r="Q4066">
        <v>527.20000000000005</v>
      </c>
      <c r="R4066">
        <v>2177564</v>
      </c>
      <c r="S4066">
        <v>1148012476.2</v>
      </c>
      <c r="T4066">
        <v>51306</v>
      </c>
      <c r="U4066">
        <v>1376498</v>
      </c>
      <c r="V4066">
        <v>63.21</v>
      </c>
      <c r="W4066" s="3">
        <f>StockData[[#This Row],[CLOSE]]-StockData[[#This Row],[PREV. CLOSE]]</f>
        <v>4.7000000000000455</v>
      </c>
      <c r="X4066" s="2">
        <f>IFERROR((StockData[[#This Row],[CLOSE]]-StockData[[#This Row],[PREV. CLOSE]])/StockData[[#This Row],[PREV. CLOSE]],0)</f>
        <v>8.9840389945523187E-3</v>
      </c>
      <c r="Y4066" t="str">
        <f>IF(StockData[[#This Row],[Daily Return %]]&gt;0,"Gain",IF(StockData[[#This Row],[Daily Return %]]&lt;0,"Loss","No Change"))</f>
        <v>Gain</v>
      </c>
    </row>
    <row r="4067" spans="1:25" x14ac:dyDescent="0.3">
      <c r="A4067" s="1">
        <v>45323</v>
      </c>
      <c r="B4067" s="1" t="s">
        <v>4119</v>
      </c>
      <c r="C4067" s="1" t="s">
        <v>54</v>
      </c>
      <c r="D4067">
        <f>MONTH(StockData[[#This Row],[DATE]])</f>
        <v>2</v>
      </c>
      <c r="E4067">
        <v>2024</v>
      </c>
      <c r="F4067" t="s">
        <v>27</v>
      </c>
      <c r="G4067" t="str">
        <f>"Q"&amp;ROUNDUP(StockData[[#This Row],[Month Number]]/3,0)</f>
        <v>Q1</v>
      </c>
      <c r="H4067" s="1" t="s">
        <v>4097</v>
      </c>
      <c r="I4067" s="1" t="s">
        <v>3093</v>
      </c>
      <c r="J4067" t="s">
        <v>30</v>
      </c>
      <c r="K4067">
        <v>530.95000000000005</v>
      </c>
      <c r="L4067">
        <v>554.70000000000005</v>
      </c>
      <c r="M4067">
        <v>529.20000000000005</v>
      </c>
      <c r="N4067">
        <v>527.85</v>
      </c>
      <c r="O4067">
        <v>539.5</v>
      </c>
      <c r="P4067">
        <v>536</v>
      </c>
      <c r="Q4067">
        <v>542.79999999999995</v>
      </c>
      <c r="R4067">
        <v>4714744</v>
      </c>
      <c r="S4067">
        <v>2559180797.0999999</v>
      </c>
      <c r="T4067">
        <v>96259</v>
      </c>
      <c r="U4067">
        <v>2193152</v>
      </c>
      <c r="V4067">
        <v>46.52</v>
      </c>
      <c r="W4067" s="3">
        <f>StockData[[#This Row],[CLOSE]]-StockData[[#This Row],[PREV. CLOSE]]</f>
        <v>8.1499999999999773</v>
      </c>
      <c r="X4067" s="2">
        <f>IFERROR((StockData[[#This Row],[CLOSE]]-StockData[[#This Row],[PREV. CLOSE]])/StockData[[#This Row],[PREV. CLOSE]],0)</f>
        <v>1.5439992422089564E-2</v>
      </c>
      <c r="Y4067" t="str">
        <f>IF(StockData[[#This Row],[Daily Return %]]&gt;0,"Gain",IF(StockData[[#This Row],[Daily Return %]]&lt;0,"Loss","No Change"))</f>
        <v>Gain</v>
      </c>
    </row>
    <row r="4068" spans="1:25" x14ac:dyDescent="0.3">
      <c r="A4068" s="1">
        <v>45324</v>
      </c>
      <c r="B4068" s="1" t="s">
        <v>4120</v>
      </c>
      <c r="C4068" s="1" t="s">
        <v>54</v>
      </c>
      <c r="D4068">
        <f>MONTH(StockData[[#This Row],[DATE]])</f>
        <v>2</v>
      </c>
      <c r="E4068">
        <v>2024</v>
      </c>
      <c r="F4068" t="s">
        <v>27</v>
      </c>
      <c r="G4068" t="str">
        <f>"Q"&amp;ROUNDUP(StockData[[#This Row],[Month Number]]/3,0)</f>
        <v>Q1</v>
      </c>
      <c r="H4068" s="1" t="s">
        <v>4097</v>
      </c>
      <c r="I4068" s="1" t="s">
        <v>3093</v>
      </c>
      <c r="J4068" t="s">
        <v>30</v>
      </c>
      <c r="K4068">
        <v>541</v>
      </c>
      <c r="L4068">
        <v>541</v>
      </c>
      <c r="M4068">
        <v>528.15</v>
      </c>
      <c r="N4068">
        <v>536</v>
      </c>
      <c r="O4068">
        <v>530.04999999999995</v>
      </c>
      <c r="P4068">
        <v>529.5</v>
      </c>
      <c r="Q4068">
        <v>531.96</v>
      </c>
      <c r="R4068">
        <v>1577128</v>
      </c>
      <c r="S4068">
        <v>838971778.70000005</v>
      </c>
      <c r="T4068">
        <v>32755</v>
      </c>
      <c r="U4068">
        <v>756052</v>
      </c>
      <c r="V4068">
        <v>47.94</v>
      </c>
      <c r="W4068" s="3">
        <f>StockData[[#This Row],[CLOSE]]-StockData[[#This Row],[PREV. CLOSE]]</f>
        <v>-6.5</v>
      </c>
      <c r="X4068" s="2">
        <f>IFERROR((StockData[[#This Row],[CLOSE]]-StockData[[#This Row],[PREV. CLOSE]])/StockData[[#This Row],[PREV. CLOSE]],0)</f>
        <v>-1.2126865671641791E-2</v>
      </c>
      <c r="Y4068" t="str">
        <f>IF(StockData[[#This Row],[Daily Return %]]&gt;0,"Gain",IF(StockData[[#This Row],[Daily Return %]]&lt;0,"Loss","No Change"))</f>
        <v>Loss</v>
      </c>
    </row>
    <row r="4069" spans="1:25" x14ac:dyDescent="0.3">
      <c r="A4069" s="1">
        <v>45327</v>
      </c>
      <c r="B4069" s="1" t="s">
        <v>4121</v>
      </c>
      <c r="C4069" s="1" t="s">
        <v>54</v>
      </c>
      <c r="D4069">
        <f>MONTH(StockData[[#This Row],[DATE]])</f>
        <v>2</v>
      </c>
      <c r="E4069">
        <v>2024</v>
      </c>
      <c r="F4069" t="s">
        <v>27</v>
      </c>
      <c r="G4069" t="str">
        <f>"Q"&amp;ROUNDUP(StockData[[#This Row],[Month Number]]/3,0)</f>
        <v>Q1</v>
      </c>
      <c r="H4069" s="1" t="s">
        <v>4097</v>
      </c>
      <c r="I4069" s="1" t="s">
        <v>3093</v>
      </c>
      <c r="J4069" t="s">
        <v>30</v>
      </c>
      <c r="K4069">
        <v>528</v>
      </c>
      <c r="L4069">
        <v>534.35</v>
      </c>
      <c r="M4069">
        <v>522.45000000000005</v>
      </c>
      <c r="N4069">
        <v>529.5</v>
      </c>
      <c r="O4069">
        <v>523.45000000000005</v>
      </c>
      <c r="P4069">
        <v>523.20000000000005</v>
      </c>
      <c r="Q4069">
        <v>526.86</v>
      </c>
      <c r="R4069">
        <v>760304</v>
      </c>
      <c r="S4069">
        <v>400571917.14999998</v>
      </c>
      <c r="T4069">
        <v>26850</v>
      </c>
      <c r="U4069">
        <v>416757</v>
      </c>
      <c r="V4069">
        <v>54.81</v>
      </c>
      <c r="W4069" s="3">
        <f>StockData[[#This Row],[CLOSE]]-StockData[[#This Row],[PREV. CLOSE]]</f>
        <v>-6.2999999999999545</v>
      </c>
      <c r="X4069" s="2">
        <f>IFERROR((StockData[[#This Row],[CLOSE]]-StockData[[#This Row],[PREV. CLOSE]])/StockData[[#This Row],[PREV. CLOSE]],0)</f>
        <v>-1.1898016997167053E-2</v>
      </c>
      <c r="Y4069" t="str">
        <f>IF(StockData[[#This Row],[Daily Return %]]&gt;0,"Gain",IF(StockData[[#This Row],[Daily Return %]]&lt;0,"Loss","No Change"))</f>
        <v>Loss</v>
      </c>
    </row>
    <row r="4070" spans="1:25" x14ac:dyDescent="0.3">
      <c r="A4070" s="1">
        <v>45328</v>
      </c>
      <c r="B4070" s="1" t="s">
        <v>4122</v>
      </c>
      <c r="C4070" s="1" t="s">
        <v>54</v>
      </c>
      <c r="D4070">
        <f>MONTH(StockData[[#This Row],[DATE]])</f>
        <v>2</v>
      </c>
      <c r="E4070">
        <v>2024</v>
      </c>
      <c r="F4070" t="s">
        <v>27</v>
      </c>
      <c r="G4070" t="str">
        <f>"Q"&amp;ROUNDUP(StockData[[#This Row],[Month Number]]/3,0)</f>
        <v>Q1</v>
      </c>
      <c r="H4070" s="1" t="s">
        <v>4097</v>
      </c>
      <c r="I4070" s="1" t="s">
        <v>3093</v>
      </c>
      <c r="J4070" t="s">
        <v>30</v>
      </c>
      <c r="K4070">
        <v>525</v>
      </c>
      <c r="L4070">
        <v>527.95000000000005</v>
      </c>
      <c r="M4070">
        <v>519.20000000000005</v>
      </c>
      <c r="N4070">
        <v>523.20000000000005</v>
      </c>
      <c r="O4070">
        <v>524.20000000000005</v>
      </c>
      <c r="P4070">
        <v>520.79999999999995</v>
      </c>
      <c r="Q4070">
        <v>523.01</v>
      </c>
      <c r="R4070">
        <v>971957</v>
      </c>
      <c r="S4070">
        <v>508340636.94999999</v>
      </c>
      <c r="T4070">
        <v>28926</v>
      </c>
      <c r="U4070">
        <v>648238</v>
      </c>
      <c r="V4070">
        <v>66.69</v>
      </c>
      <c r="W4070" s="3">
        <f>StockData[[#This Row],[CLOSE]]-StockData[[#This Row],[PREV. CLOSE]]</f>
        <v>-2.4000000000000909</v>
      </c>
      <c r="X4070" s="2">
        <f>IFERROR((StockData[[#This Row],[CLOSE]]-StockData[[#This Row],[PREV. CLOSE]])/StockData[[#This Row],[PREV. CLOSE]],0)</f>
        <v>-4.587155963302926E-3</v>
      </c>
      <c r="Y4070" t="str">
        <f>IF(StockData[[#This Row],[Daily Return %]]&gt;0,"Gain",IF(StockData[[#This Row],[Daily Return %]]&lt;0,"Loss","No Change"))</f>
        <v>Loss</v>
      </c>
    </row>
    <row r="4071" spans="1:25" x14ac:dyDescent="0.3">
      <c r="A4071" s="1">
        <v>45329</v>
      </c>
      <c r="B4071" s="1" t="s">
        <v>4123</v>
      </c>
      <c r="C4071" s="1" t="s">
        <v>54</v>
      </c>
      <c r="D4071">
        <f>MONTH(StockData[[#This Row],[DATE]])</f>
        <v>2</v>
      </c>
      <c r="E4071">
        <v>2024</v>
      </c>
      <c r="F4071" t="s">
        <v>27</v>
      </c>
      <c r="G4071" t="str">
        <f>"Q"&amp;ROUNDUP(StockData[[#This Row],[Month Number]]/3,0)</f>
        <v>Q1</v>
      </c>
      <c r="H4071" s="1" t="s">
        <v>4097</v>
      </c>
      <c r="I4071" s="1" t="s">
        <v>3093</v>
      </c>
      <c r="J4071" t="s">
        <v>30</v>
      </c>
      <c r="K4071">
        <v>524</v>
      </c>
      <c r="L4071">
        <v>527.85</v>
      </c>
      <c r="M4071">
        <v>521.85</v>
      </c>
      <c r="N4071">
        <v>520.79999999999995</v>
      </c>
      <c r="O4071">
        <v>525.15</v>
      </c>
      <c r="P4071">
        <v>524.9</v>
      </c>
      <c r="Q4071">
        <v>525.09</v>
      </c>
      <c r="R4071">
        <v>964073</v>
      </c>
      <c r="S4071">
        <v>506221898.10000002</v>
      </c>
      <c r="T4071">
        <v>48392</v>
      </c>
      <c r="U4071">
        <v>565014</v>
      </c>
      <c r="V4071">
        <v>58.61</v>
      </c>
      <c r="W4071" s="3">
        <f>StockData[[#This Row],[CLOSE]]-StockData[[#This Row],[PREV. CLOSE]]</f>
        <v>4.1000000000000227</v>
      </c>
      <c r="X4071" s="2">
        <f>IFERROR((StockData[[#This Row],[CLOSE]]-StockData[[#This Row],[PREV. CLOSE]])/StockData[[#This Row],[PREV. CLOSE]],0)</f>
        <v>7.8725038402458203E-3</v>
      </c>
      <c r="Y4071" t="str">
        <f>IF(StockData[[#This Row],[Daily Return %]]&gt;0,"Gain",IF(StockData[[#This Row],[Daily Return %]]&lt;0,"Loss","No Change"))</f>
        <v>Gain</v>
      </c>
    </row>
    <row r="4072" spans="1:25" x14ac:dyDescent="0.3">
      <c r="A4072" s="1">
        <v>45330</v>
      </c>
      <c r="B4072" s="1" t="s">
        <v>4124</v>
      </c>
      <c r="C4072" s="1" t="s">
        <v>54</v>
      </c>
      <c r="D4072">
        <f>MONTH(StockData[[#This Row],[DATE]])</f>
        <v>2</v>
      </c>
      <c r="E4072">
        <v>2024</v>
      </c>
      <c r="F4072" t="s">
        <v>27</v>
      </c>
      <c r="G4072" t="str">
        <f>"Q"&amp;ROUNDUP(StockData[[#This Row],[Month Number]]/3,0)</f>
        <v>Q1</v>
      </c>
      <c r="H4072" s="1" t="s">
        <v>4097</v>
      </c>
      <c r="I4072" s="1" t="s">
        <v>3093</v>
      </c>
      <c r="J4072" t="s">
        <v>30</v>
      </c>
      <c r="K4072">
        <v>525.95000000000005</v>
      </c>
      <c r="L4072">
        <v>528.79999999999995</v>
      </c>
      <c r="M4072">
        <v>520.95000000000005</v>
      </c>
      <c r="N4072">
        <v>524.9</v>
      </c>
      <c r="O4072">
        <v>521</v>
      </c>
      <c r="P4072">
        <v>522.4</v>
      </c>
      <c r="Q4072">
        <v>524.45000000000005</v>
      </c>
      <c r="R4072">
        <v>1062206</v>
      </c>
      <c r="S4072">
        <v>557077427.04999995</v>
      </c>
      <c r="T4072">
        <v>36190</v>
      </c>
      <c r="U4072">
        <v>728460</v>
      </c>
      <c r="V4072">
        <v>68.58</v>
      </c>
      <c r="W4072" s="3">
        <f>StockData[[#This Row],[CLOSE]]-StockData[[#This Row],[PREV. CLOSE]]</f>
        <v>-2.5</v>
      </c>
      <c r="X4072" s="2">
        <f>IFERROR((StockData[[#This Row],[CLOSE]]-StockData[[#This Row],[PREV. CLOSE]])/StockData[[#This Row],[PREV. CLOSE]],0)</f>
        <v>-4.7628119641836544E-3</v>
      </c>
      <c r="Y4072" t="str">
        <f>IF(StockData[[#This Row],[Daily Return %]]&gt;0,"Gain",IF(StockData[[#This Row],[Daily Return %]]&lt;0,"Loss","No Change"))</f>
        <v>Loss</v>
      </c>
    </row>
    <row r="4073" spans="1:25" x14ac:dyDescent="0.3">
      <c r="A4073" s="1">
        <v>45331</v>
      </c>
      <c r="B4073" s="1" t="s">
        <v>4125</v>
      </c>
      <c r="C4073" s="1" t="s">
        <v>54</v>
      </c>
      <c r="D4073">
        <f>MONTH(StockData[[#This Row],[DATE]])</f>
        <v>2</v>
      </c>
      <c r="E4073">
        <v>2024</v>
      </c>
      <c r="F4073" t="s">
        <v>27</v>
      </c>
      <c r="G4073" t="str">
        <f>"Q"&amp;ROUNDUP(StockData[[#This Row],[Month Number]]/3,0)</f>
        <v>Q1</v>
      </c>
      <c r="H4073" s="1" t="s">
        <v>4097</v>
      </c>
      <c r="I4073" s="1" t="s">
        <v>3093</v>
      </c>
      <c r="J4073" t="s">
        <v>30</v>
      </c>
      <c r="K4073">
        <v>523.95000000000005</v>
      </c>
      <c r="L4073">
        <v>523.95000000000005</v>
      </c>
      <c r="M4073">
        <v>516.65</v>
      </c>
      <c r="N4073">
        <v>522.4</v>
      </c>
      <c r="O4073">
        <v>520.5</v>
      </c>
      <c r="P4073">
        <v>520.65</v>
      </c>
      <c r="Q4073">
        <v>520.07000000000005</v>
      </c>
      <c r="R4073">
        <v>583337</v>
      </c>
      <c r="S4073">
        <v>303373997.94999999</v>
      </c>
      <c r="T4073">
        <v>22368</v>
      </c>
      <c r="U4073">
        <v>331511</v>
      </c>
      <c r="V4073">
        <v>56.83</v>
      </c>
      <c r="W4073" s="3">
        <f>StockData[[#This Row],[CLOSE]]-StockData[[#This Row],[PREV. CLOSE]]</f>
        <v>-1.75</v>
      </c>
      <c r="X4073" s="2">
        <f>IFERROR((StockData[[#This Row],[CLOSE]]-StockData[[#This Row],[PREV. CLOSE]])/StockData[[#This Row],[PREV. CLOSE]],0)</f>
        <v>-3.3499234303215929E-3</v>
      </c>
      <c r="Y4073" t="str">
        <f>IF(StockData[[#This Row],[Daily Return %]]&gt;0,"Gain",IF(StockData[[#This Row],[Daily Return %]]&lt;0,"Loss","No Change"))</f>
        <v>Loss</v>
      </c>
    </row>
    <row r="4074" spans="1:25" x14ac:dyDescent="0.3">
      <c r="A4074" s="1">
        <v>45334</v>
      </c>
      <c r="B4074" s="1" t="s">
        <v>4126</v>
      </c>
      <c r="C4074" s="1" t="s">
        <v>54</v>
      </c>
      <c r="D4074">
        <f>MONTH(StockData[[#This Row],[DATE]])</f>
        <v>2</v>
      </c>
      <c r="E4074">
        <v>2024</v>
      </c>
      <c r="F4074" t="s">
        <v>27</v>
      </c>
      <c r="G4074" t="str">
        <f>"Q"&amp;ROUNDUP(StockData[[#This Row],[Month Number]]/3,0)</f>
        <v>Q1</v>
      </c>
      <c r="H4074" s="1" t="s">
        <v>4097</v>
      </c>
      <c r="I4074" s="1" t="s">
        <v>3093</v>
      </c>
      <c r="J4074" t="s">
        <v>30</v>
      </c>
      <c r="K4074">
        <v>520.5</v>
      </c>
      <c r="L4074">
        <v>526.4</v>
      </c>
      <c r="M4074">
        <v>519.79999999999995</v>
      </c>
      <c r="N4074">
        <v>520.65</v>
      </c>
      <c r="O4074">
        <v>524.95000000000005</v>
      </c>
      <c r="P4074">
        <v>525.20000000000005</v>
      </c>
      <c r="Q4074">
        <v>523.91</v>
      </c>
      <c r="R4074">
        <v>529409</v>
      </c>
      <c r="S4074">
        <v>277363300.64999998</v>
      </c>
      <c r="T4074">
        <v>24892</v>
      </c>
      <c r="U4074">
        <v>204735</v>
      </c>
      <c r="V4074">
        <v>38.67</v>
      </c>
      <c r="W4074" s="3">
        <f>StockData[[#This Row],[CLOSE]]-StockData[[#This Row],[PREV. CLOSE]]</f>
        <v>4.5500000000000682</v>
      </c>
      <c r="X4074" s="2">
        <f>IFERROR((StockData[[#This Row],[CLOSE]]-StockData[[#This Row],[PREV. CLOSE]])/StockData[[#This Row],[PREV. CLOSE]],0)</f>
        <v>8.7390761548066225E-3</v>
      </c>
      <c r="Y4074" t="str">
        <f>IF(StockData[[#This Row],[Daily Return %]]&gt;0,"Gain",IF(StockData[[#This Row],[Daily Return %]]&lt;0,"Loss","No Change"))</f>
        <v>Gain</v>
      </c>
    </row>
    <row r="4075" spans="1:25" x14ac:dyDescent="0.3">
      <c r="A4075" s="1">
        <v>45335</v>
      </c>
      <c r="B4075" s="1" t="s">
        <v>4127</v>
      </c>
      <c r="C4075" s="1" t="s">
        <v>54</v>
      </c>
      <c r="D4075">
        <f>MONTH(StockData[[#This Row],[DATE]])</f>
        <v>2</v>
      </c>
      <c r="E4075">
        <v>2024</v>
      </c>
      <c r="F4075" t="s">
        <v>27</v>
      </c>
      <c r="G4075" t="str">
        <f>"Q"&amp;ROUNDUP(StockData[[#This Row],[Month Number]]/3,0)</f>
        <v>Q1</v>
      </c>
      <c r="H4075" s="1" t="s">
        <v>4097</v>
      </c>
      <c r="I4075" s="1" t="s">
        <v>3093</v>
      </c>
      <c r="J4075" t="s">
        <v>30</v>
      </c>
      <c r="K4075">
        <v>526</v>
      </c>
      <c r="L4075">
        <v>528.54999999999995</v>
      </c>
      <c r="M4075">
        <v>523</v>
      </c>
      <c r="N4075">
        <v>525.20000000000005</v>
      </c>
      <c r="O4075">
        <v>525.79999999999995</v>
      </c>
      <c r="P4075">
        <v>525.15</v>
      </c>
      <c r="Q4075">
        <v>525.35</v>
      </c>
      <c r="R4075">
        <v>718699</v>
      </c>
      <c r="S4075">
        <v>377567310.14999998</v>
      </c>
      <c r="T4075">
        <v>21885</v>
      </c>
      <c r="U4075">
        <v>452187</v>
      </c>
      <c r="V4075">
        <v>62.92</v>
      </c>
      <c r="W4075" s="3">
        <f>StockData[[#This Row],[CLOSE]]-StockData[[#This Row],[PREV. CLOSE]]</f>
        <v>-5.0000000000068212E-2</v>
      </c>
      <c r="X4075" s="2">
        <f>IFERROR((StockData[[#This Row],[CLOSE]]-StockData[[#This Row],[PREV. CLOSE]])/StockData[[#This Row],[PREV. CLOSE]],0)</f>
        <v>-9.5201827875225078E-5</v>
      </c>
      <c r="Y4075" t="str">
        <f>IF(StockData[[#This Row],[Daily Return %]]&gt;0,"Gain",IF(StockData[[#This Row],[Daily Return %]]&lt;0,"Loss","No Change"))</f>
        <v>Loss</v>
      </c>
    </row>
    <row r="4076" spans="1:25" x14ac:dyDescent="0.3">
      <c r="A4076" s="1">
        <v>45336</v>
      </c>
      <c r="B4076" s="1" t="s">
        <v>4128</v>
      </c>
      <c r="C4076" s="1" t="s">
        <v>54</v>
      </c>
      <c r="D4076">
        <f>MONTH(StockData[[#This Row],[DATE]])</f>
        <v>2</v>
      </c>
      <c r="E4076">
        <v>2024</v>
      </c>
      <c r="F4076" t="s">
        <v>27</v>
      </c>
      <c r="G4076" t="str">
        <f>"Q"&amp;ROUNDUP(StockData[[#This Row],[Month Number]]/3,0)</f>
        <v>Q1</v>
      </c>
      <c r="H4076" s="1" t="s">
        <v>4097</v>
      </c>
      <c r="I4076" s="1" t="s">
        <v>3093</v>
      </c>
      <c r="J4076" t="s">
        <v>30</v>
      </c>
      <c r="K4076">
        <v>515.5</v>
      </c>
      <c r="L4076">
        <v>527.9</v>
      </c>
      <c r="M4076">
        <v>515.5</v>
      </c>
      <c r="N4076">
        <v>525.15</v>
      </c>
      <c r="O4076">
        <v>525.04999999999995</v>
      </c>
      <c r="P4076">
        <v>527</v>
      </c>
      <c r="Q4076">
        <v>525.64</v>
      </c>
      <c r="R4076">
        <v>1311331</v>
      </c>
      <c r="S4076">
        <v>689291871.54999995</v>
      </c>
      <c r="T4076">
        <v>21353</v>
      </c>
      <c r="U4076">
        <v>1065069</v>
      </c>
      <c r="V4076">
        <v>81.22</v>
      </c>
      <c r="W4076" s="3">
        <f>StockData[[#This Row],[CLOSE]]-StockData[[#This Row],[PREV. CLOSE]]</f>
        <v>1.8500000000000227</v>
      </c>
      <c r="X4076" s="2">
        <f>IFERROR((StockData[[#This Row],[CLOSE]]-StockData[[#This Row],[PREV. CLOSE]])/StockData[[#This Row],[PREV. CLOSE]],0)</f>
        <v>3.5228030086642348E-3</v>
      </c>
      <c r="Y4076" t="str">
        <f>IF(StockData[[#This Row],[Daily Return %]]&gt;0,"Gain",IF(StockData[[#This Row],[Daily Return %]]&lt;0,"Loss","No Change"))</f>
        <v>Gain</v>
      </c>
    </row>
    <row r="4077" spans="1:25" x14ac:dyDescent="0.3">
      <c r="A4077" s="1">
        <v>45337</v>
      </c>
      <c r="B4077" s="1" t="s">
        <v>4129</v>
      </c>
      <c r="C4077" s="1" t="s">
        <v>54</v>
      </c>
      <c r="D4077">
        <f>MONTH(StockData[[#This Row],[DATE]])</f>
        <v>2</v>
      </c>
      <c r="E4077">
        <v>2024</v>
      </c>
      <c r="F4077" t="s">
        <v>27</v>
      </c>
      <c r="G4077" t="str">
        <f>"Q"&amp;ROUNDUP(StockData[[#This Row],[Month Number]]/3,0)</f>
        <v>Q1</v>
      </c>
      <c r="H4077" s="1" t="s">
        <v>4097</v>
      </c>
      <c r="I4077" s="1" t="s">
        <v>3093</v>
      </c>
      <c r="J4077" t="s">
        <v>30</v>
      </c>
      <c r="K4077">
        <v>527</v>
      </c>
      <c r="L4077">
        <v>527.45000000000005</v>
      </c>
      <c r="M4077">
        <v>518.85</v>
      </c>
      <c r="N4077">
        <v>527</v>
      </c>
      <c r="O4077">
        <v>522.35</v>
      </c>
      <c r="P4077">
        <v>522</v>
      </c>
      <c r="Q4077">
        <v>521.54999999999995</v>
      </c>
      <c r="R4077">
        <v>1143167</v>
      </c>
      <c r="S4077">
        <v>596219795.75</v>
      </c>
      <c r="T4077">
        <v>40526</v>
      </c>
      <c r="U4077">
        <v>708998</v>
      </c>
      <c r="V4077">
        <v>62.02</v>
      </c>
      <c r="W4077" s="3">
        <f>StockData[[#This Row],[CLOSE]]-StockData[[#This Row],[PREV. CLOSE]]</f>
        <v>-5</v>
      </c>
      <c r="X4077" s="2">
        <f>IFERROR((StockData[[#This Row],[CLOSE]]-StockData[[#This Row],[PREV. CLOSE]])/StockData[[#This Row],[PREV. CLOSE]],0)</f>
        <v>-9.4876660341555973E-3</v>
      </c>
      <c r="Y4077" t="str">
        <f>IF(StockData[[#This Row],[Daily Return %]]&gt;0,"Gain",IF(StockData[[#This Row],[Daily Return %]]&lt;0,"Loss","No Change"))</f>
        <v>Loss</v>
      </c>
    </row>
    <row r="4078" spans="1:25" x14ac:dyDescent="0.3">
      <c r="A4078" s="1">
        <v>45338</v>
      </c>
      <c r="B4078" s="1" t="s">
        <v>4130</v>
      </c>
      <c r="C4078" s="1" t="s">
        <v>54</v>
      </c>
      <c r="D4078">
        <f>MONTH(StockData[[#This Row],[DATE]])</f>
        <v>2</v>
      </c>
      <c r="E4078">
        <v>2024</v>
      </c>
      <c r="F4078" t="s">
        <v>27</v>
      </c>
      <c r="G4078" t="str">
        <f>"Q"&amp;ROUNDUP(StockData[[#This Row],[Month Number]]/3,0)</f>
        <v>Q1</v>
      </c>
      <c r="H4078" s="1" t="s">
        <v>4097</v>
      </c>
      <c r="I4078" s="1" t="s">
        <v>3093</v>
      </c>
      <c r="J4078" t="s">
        <v>30</v>
      </c>
      <c r="K4078">
        <v>522.4</v>
      </c>
      <c r="L4078">
        <v>526.4</v>
      </c>
      <c r="M4078">
        <v>519.85</v>
      </c>
      <c r="N4078">
        <v>522</v>
      </c>
      <c r="O4078">
        <v>525.1</v>
      </c>
      <c r="P4078">
        <v>523.79999999999995</v>
      </c>
      <c r="Q4078">
        <v>522.13</v>
      </c>
      <c r="R4078">
        <v>1673623</v>
      </c>
      <c r="S4078">
        <v>873852932.54999995</v>
      </c>
      <c r="T4078">
        <v>31325</v>
      </c>
      <c r="U4078">
        <v>1000020</v>
      </c>
      <c r="V4078">
        <v>59.75</v>
      </c>
      <c r="W4078" s="3">
        <f>StockData[[#This Row],[CLOSE]]-StockData[[#This Row],[PREV. CLOSE]]</f>
        <v>1.7999999999999545</v>
      </c>
      <c r="X4078" s="2">
        <f>IFERROR((StockData[[#This Row],[CLOSE]]-StockData[[#This Row],[PREV. CLOSE]])/StockData[[#This Row],[PREV. CLOSE]],0)</f>
        <v>3.4482758620688783E-3</v>
      </c>
      <c r="Y4078" t="str">
        <f>IF(StockData[[#This Row],[Daily Return %]]&gt;0,"Gain",IF(StockData[[#This Row],[Daily Return %]]&lt;0,"Loss","No Change"))</f>
        <v>Gain</v>
      </c>
    </row>
    <row r="4079" spans="1:25" x14ac:dyDescent="0.3">
      <c r="A4079" s="1">
        <v>45341</v>
      </c>
      <c r="B4079" s="1" t="s">
        <v>4131</v>
      </c>
      <c r="C4079" s="1" t="s">
        <v>54</v>
      </c>
      <c r="D4079">
        <f>MONTH(StockData[[#This Row],[DATE]])</f>
        <v>2</v>
      </c>
      <c r="E4079">
        <v>2024</v>
      </c>
      <c r="F4079" t="s">
        <v>27</v>
      </c>
      <c r="G4079" t="str">
        <f>"Q"&amp;ROUNDUP(StockData[[#This Row],[Month Number]]/3,0)</f>
        <v>Q1</v>
      </c>
      <c r="H4079" s="1" t="s">
        <v>4097</v>
      </c>
      <c r="I4079" s="1" t="s">
        <v>3093</v>
      </c>
      <c r="J4079" t="s">
        <v>30</v>
      </c>
      <c r="K4079">
        <v>524.45000000000005</v>
      </c>
      <c r="L4079">
        <v>529.5</v>
      </c>
      <c r="M4079">
        <v>523.5</v>
      </c>
      <c r="N4079">
        <v>523.79999999999995</v>
      </c>
      <c r="O4079">
        <v>526.95000000000005</v>
      </c>
      <c r="P4079">
        <v>526.5</v>
      </c>
      <c r="Q4079">
        <v>526.58000000000004</v>
      </c>
      <c r="R4079">
        <v>960744</v>
      </c>
      <c r="S4079">
        <v>505904104.25</v>
      </c>
      <c r="T4079">
        <v>28166</v>
      </c>
      <c r="U4079">
        <v>487025</v>
      </c>
      <c r="V4079">
        <v>50.69</v>
      </c>
      <c r="W4079" s="3">
        <f>StockData[[#This Row],[CLOSE]]-StockData[[#This Row],[PREV. CLOSE]]</f>
        <v>2.7000000000000455</v>
      </c>
      <c r="X4079" s="2">
        <f>IFERROR((StockData[[#This Row],[CLOSE]]-StockData[[#This Row],[PREV. CLOSE]])/StockData[[#This Row],[PREV. CLOSE]],0)</f>
        <v>5.1546391752578195E-3</v>
      </c>
      <c r="Y4079" t="str">
        <f>IF(StockData[[#This Row],[Daily Return %]]&gt;0,"Gain",IF(StockData[[#This Row],[Daily Return %]]&lt;0,"Loss","No Change"))</f>
        <v>Gain</v>
      </c>
    </row>
    <row r="4080" spans="1:25" x14ac:dyDescent="0.3">
      <c r="A4080" s="1">
        <v>45342</v>
      </c>
      <c r="B4080" s="1" t="s">
        <v>4132</v>
      </c>
      <c r="C4080" s="1" t="s">
        <v>54</v>
      </c>
      <c r="D4080">
        <f>MONTH(StockData[[#This Row],[DATE]])</f>
        <v>2</v>
      </c>
      <c r="E4080">
        <v>2024</v>
      </c>
      <c r="F4080" t="s">
        <v>27</v>
      </c>
      <c r="G4080" t="str">
        <f>"Q"&amp;ROUNDUP(StockData[[#This Row],[Month Number]]/3,0)</f>
        <v>Q1</v>
      </c>
      <c r="H4080" s="1" t="s">
        <v>4097</v>
      </c>
      <c r="I4080" s="1" t="s">
        <v>3093</v>
      </c>
      <c r="J4080" t="s">
        <v>30</v>
      </c>
      <c r="K4080">
        <v>527.95000000000005</v>
      </c>
      <c r="L4080">
        <v>537.4</v>
      </c>
      <c r="M4080">
        <v>524.75</v>
      </c>
      <c r="N4080">
        <v>526.5</v>
      </c>
      <c r="O4080">
        <v>536.54999999999995</v>
      </c>
      <c r="P4080">
        <v>536.20000000000005</v>
      </c>
      <c r="Q4080">
        <v>531.79</v>
      </c>
      <c r="R4080">
        <v>1203500</v>
      </c>
      <c r="S4080">
        <v>640007157.89999998</v>
      </c>
      <c r="T4080">
        <v>42993</v>
      </c>
      <c r="U4080">
        <v>637512</v>
      </c>
      <c r="V4080">
        <v>52.97</v>
      </c>
      <c r="W4080" s="3">
        <f>StockData[[#This Row],[CLOSE]]-StockData[[#This Row],[PREV. CLOSE]]</f>
        <v>9.7000000000000455</v>
      </c>
      <c r="X4080" s="2">
        <f>IFERROR((StockData[[#This Row],[CLOSE]]-StockData[[#This Row],[PREV. CLOSE]])/StockData[[#This Row],[PREV. CLOSE]],0)</f>
        <v>1.8423551756885176E-2</v>
      </c>
      <c r="Y4080" t="str">
        <f>IF(StockData[[#This Row],[Daily Return %]]&gt;0,"Gain",IF(StockData[[#This Row],[Daily Return %]]&lt;0,"Loss","No Change"))</f>
        <v>Gain</v>
      </c>
    </row>
    <row r="4081" spans="1:25" x14ac:dyDescent="0.3">
      <c r="A4081" s="1">
        <v>45343</v>
      </c>
      <c r="B4081" s="1" t="s">
        <v>4133</v>
      </c>
      <c r="C4081" s="1" t="s">
        <v>54</v>
      </c>
      <c r="D4081">
        <f>MONTH(StockData[[#This Row],[DATE]])</f>
        <v>2</v>
      </c>
      <c r="E4081">
        <v>2024</v>
      </c>
      <c r="F4081" t="s">
        <v>27</v>
      </c>
      <c r="G4081" t="str">
        <f>"Q"&amp;ROUNDUP(StockData[[#This Row],[Month Number]]/3,0)</f>
        <v>Q1</v>
      </c>
      <c r="H4081" s="1" t="s">
        <v>4097</v>
      </c>
      <c r="I4081" s="1" t="s">
        <v>3093</v>
      </c>
      <c r="J4081" t="s">
        <v>30</v>
      </c>
      <c r="K4081">
        <v>536.65</v>
      </c>
      <c r="L4081">
        <v>540.79999999999995</v>
      </c>
      <c r="M4081">
        <v>533.65</v>
      </c>
      <c r="N4081">
        <v>536.20000000000005</v>
      </c>
      <c r="O4081">
        <v>537.75</v>
      </c>
      <c r="P4081">
        <v>538.70000000000005</v>
      </c>
      <c r="Q4081">
        <v>537.9</v>
      </c>
      <c r="R4081">
        <v>4398178</v>
      </c>
      <c r="S4081">
        <v>2365781722.0500002</v>
      </c>
      <c r="T4081">
        <v>48969</v>
      </c>
      <c r="U4081">
        <v>3356661</v>
      </c>
      <c r="V4081">
        <v>76.319999999999993</v>
      </c>
      <c r="W4081" s="3">
        <f>StockData[[#This Row],[CLOSE]]-StockData[[#This Row],[PREV. CLOSE]]</f>
        <v>2.5</v>
      </c>
      <c r="X4081" s="2">
        <f>IFERROR((StockData[[#This Row],[CLOSE]]-StockData[[#This Row],[PREV. CLOSE]])/StockData[[#This Row],[PREV. CLOSE]],0)</f>
        <v>4.6624393882879521E-3</v>
      </c>
      <c r="Y4081" t="str">
        <f>IF(StockData[[#This Row],[Daily Return %]]&gt;0,"Gain",IF(StockData[[#This Row],[Daily Return %]]&lt;0,"Loss","No Change"))</f>
        <v>Gain</v>
      </c>
    </row>
    <row r="4082" spans="1:25" x14ac:dyDescent="0.3">
      <c r="A4082" s="1">
        <v>45344</v>
      </c>
      <c r="B4082" s="1" t="s">
        <v>4134</v>
      </c>
      <c r="C4082" s="1" t="s">
        <v>54</v>
      </c>
      <c r="D4082">
        <f>MONTH(StockData[[#This Row],[DATE]])</f>
        <v>2</v>
      </c>
      <c r="E4082">
        <v>2024</v>
      </c>
      <c r="F4082" t="s">
        <v>27</v>
      </c>
      <c r="G4082" t="str">
        <f>"Q"&amp;ROUNDUP(StockData[[#This Row],[Month Number]]/3,0)</f>
        <v>Q1</v>
      </c>
      <c r="H4082" s="1" t="s">
        <v>4097</v>
      </c>
      <c r="I4082" s="1" t="s">
        <v>3093</v>
      </c>
      <c r="J4082" t="s">
        <v>30</v>
      </c>
      <c r="K4082">
        <v>545</v>
      </c>
      <c r="L4082">
        <v>545.20000000000005</v>
      </c>
      <c r="M4082">
        <v>537.75</v>
      </c>
      <c r="N4082">
        <v>538.70000000000005</v>
      </c>
      <c r="O4082">
        <v>539.35</v>
      </c>
      <c r="P4082">
        <v>539</v>
      </c>
      <c r="Q4082">
        <v>540.66999999999996</v>
      </c>
      <c r="R4082">
        <v>1119584</v>
      </c>
      <c r="S4082">
        <v>605330369.39999998</v>
      </c>
      <c r="T4082">
        <v>32569</v>
      </c>
      <c r="U4082">
        <v>684284</v>
      </c>
      <c r="V4082">
        <v>61.12</v>
      </c>
      <c r="W4082" s="3">
        <f>StockData[[#This Row],[CLOSE]]-StockData[[#This Row],[PREV. CLOSE]]</f>
        <v>0.29999999999995453</v>
      </c>
      <c r="X4082" s="2">
        <f>IFERROR((StockData[[#This Row],[CLOSE]]-StockData[[#This Row],[PREV. CLOSE]])/StockData[[#This Row],[PREV. CLOSE]],0)</f>
        <v>5.5689623166874796E-4</v>
      </c>
      <c r="Y4082" t="str">
        <f>IF(StockData[[#This Row],[Daily Return %]]&gt;0,"Gain",IF(StockData[[#This Row],[Daily Return %]]&lt;0,"Loss","No Change"))</f>
        <v>Gain</v>
      </c>
    </row>
    <row r="4083" spans="1:25" x14ac:dyDescent="0.3">
      <c r="A4083" s="1">
        <v>45345</v>
      </c>
      <c r="B4083" s="1" t="s">
        <v>4135</v>
      </c>
      <c r="C4083" s="1" t="s">
        <v>54</v>
      </c>
      <c r="D4083">
        <f>MONTH(StockData[[#This Row],[DATE]])</f>
        <v>2</v>
      </c>
      <c r="E4083">
        <v>2024</v>
      </c>
      <c r="F4083" t="s">
        <v>27</v>
      </c>
      <c r="G4083" t="str">
        <f>"Q"&amp;ROUNDUP(StockData[[#This Row],[Month Number]]/3,0)</f>
        <v>Q1</v>
      </c>
      <c r="H4083" s="1" t="s">
        <v>4097</v>
      </c>
      <c r="I4083" s="1" t="s">
        <v>3093</v>
      </c>
      <c r="J4083" t="s">
        <v>30</v>
      </c>
      <c r="K4083">
        <v>539.5</v>
      </c>
      <c r="L4083">
        <v>540.65</v>
      </c>
      <c r="M4083">
        <v>528.75</v>
      </c>
      <c r="N4083">
        <v>539</v>
      </c>
      <c r="O4083">
        <v>530</v>
      </c>
      <c r="P4083">
        <v>530.15</v>
      </c>
      <c r="Q4083">
        <v>536.37</v>
      </c>
      <c r="R4083">
        <v>2093913</v>
      </c>
      <c r="S4083">
        <v>1123116440.75</v>
      </c>
      <c r="T4083">
        <v>20172</v>
      </c>
      <c r="U4083">
        <v>1685373</v>
      </c>
      <c r="V4083">
        <v>80.489999999999995</v>
      </c>
      <c r="W4083" s="3">
        <f>StockData[[#This Row],[CLOSE]]-StockData[[#This Row],[PREV. CLOSE]]</f>
        <v>-8.8500000000000227</v>
      </c>
      <c r="X4083" s="2">
        <f>IFERROR((StockData[[#This Row],[CLOSE]]-StockData[[#This Row],[PREV. CLOSE]])/StockData[[#This Row],[PREV. CLOSE]],0)</f>
        <v>-1.6419294990723605E-2</v>
      </c>
      <c r="Y4083" t="str">
        <f>IF(StockData[[#This Row],[Daily Return %]]&gt;0,"Gain",IF(StockData[[#This Row],[Daily Return %]]&lt;0,"Loss","No Change"))</f>
        <v>Loss</v>
      </c>
    </row>
    <row r="4084" spans="1:25" x14ac:dyDescent="0.3">
      <c r="A4084" s="1">
        <v>45348</v>
      </c>
      <c r="B4084" s="1" t="s">
        <v>4136</v>
      </c>
      <c r="C4084" s="1" t="s">
        <v>54</v>
      </c>
      <c r="D4084">
        <f>MONTH(StockData[[#This Row],[DATE]])</f>
        <v>2</v>
      </c>
      <c r="E4084">
        <v>2024</v>
      </c>
      <c r="F4084" t="s">
        <v>27</v>
      </c>
      <c r="G4084" t="str">
        <f>"Q"&amp;ROUNDUP(StockData[[#This Row],[Month Number]]/3,0)</f>
        <v>Q1</v>
      </c>
      <c r="H4084" s="1" t="s">
        <v>4097</v>
      </c>
      <c r="I4084" s="1" t="s">
        <v>3093</v>
      </c>
      <c r="J4084" t="s">
        <v>30</v>
      </c>
      <c r="K4084">
        <v>525.1</v>
      </c>
      <c r="L4084">
        <v>532.79999999999995</v>
      </c>
      <c r="M4084">
        <v>525</v>
      </c>
      <c r="N4084">
        <v>530.15</v>
      </c>
      <c r="O4084">
        <v>525</v>
      </c>
      <c r="P4084">
        <v>525.65</v>
      </c>
      <c r="Q4084">
        <v>527.51</v>
      </c>
      <c r="R4084">
        <v>1270303</v>
      </c>
      <c r="S4084">
        <v>670101997.70000005</v>
      </c>
      <c r="T4084">
        <v>20818</v>
      </c>
      <c r="U4084">
        <v>949358</v>
      </c>
      <c r="V4084">
        <v>74.73</v>
      </c>
      <c r="W4084" s="3">
        <f>StockData[[#This Row],[CLOSE]]-StockData[[#This Row],[PREV. CLOSE]]</f>
        <v>-4.5</v>
      </c>
      <c r="X4084" s="2">
        <f>IFERROR((StockData[[#This Row],[CLOSE]]-StockData[[#This Row],[PREV. CLOSE]])/StockData[[#This Row],[PREV. CLOSE]],0)</f>
        <v>-8.4881637272470056E-3</v>
      </c>
      <c r="Y4084" t="str">
        <f>IF(StockData[[#This Row],[Daily Return %]]&gt;0,"Gain",IF(StockData[[#This Row],[Daily Return %]]&lt;0,"Loss","No Change"))</f>
        <v>Loss</v>
      </c>
    </row>
    <row r="4085" spans="1:25" x14ac:dyDescent="0.3">
      <c r="A4085" s="1">
        <v>45349</v>
      </c>
      <c r="B4085" s="1" t="s">
        <v>4137</v>
      </c>
      <c r="C4085" s="1" t="s">
        <v>54</v>
      </c>
      <c r="D4085">
        <f>MONTH(StockData[[#This Row],[DATE]])</f>
        <v>2</v>
      </c>
      <c r="E4085">
        <v>2024</v>
      </c>
      <c r="F4085" t="s">
        <v>27</v>
      </c>
      <c r="G4085" t="str">
        <f>"Q"&amp;ROUNDUP(StockData[[#This Row],[Month Number]]/3,0)</f>
        <v>Q1</v>
      </c>
      <c r="H4085" s="1" t="s">
        <v>4097</v>
      </c>
      <c r="I4085" s="1" t="s">
        <v>3093</v>
      </c>
      <c r="J4085" t="s">
        <v>30</v>
      </c>
      <c r="K4085">
        <v>527</v>
      </c>
      <c r="L4085">
        <v>527.45000000000005</v>
      </c>
      <c r="M4085">
        <v>519.9</v>
      </c>
      <c r="N4085">
        <v>525.65</v>
      </c>
      <c r="O4085">
        <v>521.75</v>
      </c>
      <c r="P4085">
        <v>523.25</v>
      </c>
      <c r="Q4085">
        <v>524.23</v>
      </c>
      <c r="R4085">
        <v>3305817</v>
      </c>
      <c r="S4085">
        <v>1733003415.45</v>
      </c>
      <c r="T4085">
        <v>28937</v>
      </c>
      <c r="U4085">
        <v>2433592</v>
      </c>
      <c r="V4085">
        <v>73.62</v>
      </c>
      <c r="W4085" s="3">
        <f>StockData[[#This Row],[CLOSE]]-StockData[[#This Row],[PREV. CLOSE]]</f>
        <v>-2.3999999999999773</v>
      </c>
      <c r="X4085" s="2">
        <f>IFERROR((StockData[[#This Row],[CLOSE]]-StockData[[#This Row],[PREV. CLOSE]])/StockData[[#This Row],[PREV. CLOSE]],0)</f>
        <v>-4.5657757062683869E-3</v>
      </c>
      <c r="Y4085" t="str">
        <f>IF(StockData[[#This Row],[Daily Return %]]&gt;0,"Gain",IF(StockData[[#This Row],[Daily Return %]]&lt;0,"Loss","No Change"))</f>
        <v>Loss</v>
      </c>
    </row>
    <row r="4086" spans="1:25" x14ac:dyDescent="0.3">
      <c r="A4086" s="1">
        <v>45350</v>
      </c>
      <c r="B4086" s="1" t="s">
        <v>4138</v>
      </c>
      <c r="C4086" s="1" t="s">
        <v>54</v>
      </c>
      <c r="D4086">
        <f>MONTH(StockData[[#This Row],[DATE]])</f>
        <v>2</v>
      </c>
      <c r="E4086">
        <v>2024</v>
      </c>
      <c r="F4086" t="s">
        <v>27</v>
      </c>
      <c r="G4086" t="str">
        <f>"Q"&amp;ROUNDUP(StockData[[#This Row],[Month Number]]/3,0)</f>
        <v>Q1</v>
      </c>
      <c r="H4086" s="1" t="s">
        <v>4097</v>
      </c>
      <c r="I4086" s="1" t="s">
        <v>3093</v>
      </c>
      <c r="J4086" t="s">
        <v>30</v>
      </c>
      <c r="K4086">
        <v>523.25</v>
      </c>
      <c r="L4086">
        <v>525.95000000000005</v>
      </c>
      <c r="M4086">
        <v>520.70000000000005</v>
      </c>
      <c r="N4086">
        <v>523.25</v>
      </c>
      <c r="O4086">
        <v>524.4</v>
      </c>
      <c r="P4086">
        <v>523.35</v>
      </c>
      <c r="Q4086">
        <v>522.44000000000005</v>
      </c>
      <c r="R4086">
        <v>2328617</v>
      </c>
      <c r="S4086">
        <v>1216566491</v>
      </c>
      <c r="T4086">
        <v>27265</v>
      </c>
      <c r="U4086">
        <v>1786587</v>
      </c>
      <c r="V4086">
        <v>76.72</v>
      </c>
      <c r="W4086" s="3">
        <f>StockData[[#This Row],[CLOSE]]-StockData[[#This Row],[PREV. CLOSE]]</f>
        <v>0.10000000000002274</v>
      </c>
      <c r="X4086" s="2">
        <f>IFERROR((StockData[[#This Row],[CLOSE]]-StockData[[#This Row],[PREV. CLOSE]])/StockData[[#This Row],[PREV. CLOSE]],0)</f>
        <v>1.9111323459153893E-4</v>
      </c>
      <c r="Y4086" t="str">
        <f>IF(StockData[[#This Row],[Daily Return %]]&gt;0,"Gain",IF(StockData[[#This Row],[Daily Return %]]&lt;0,"Loss","No Change"))</f>
        <v>Gain</v>
      </c>
    </row>
    <row r="4087" spans="1:25" x14ac:dyDescent="0.3">
      <c r="A4087" s="1">
        <v>45351</v>
      </c>
      <c r="B4087" s="1" t="s">
        <v>4139</v>
      </c>
      <c r="C4087" s="1" t="s">
        <v>54</v>
      </c>
      <c r="D4087">
        <f>MONTH(StockData[[#This Row],[DATE]])</f>
        <v>2</v>
      </c>
      <c r="E4087">
        <v>2024</v>
      </c>
      <c r="F4087" t="s">
        <v>27</v>
      </c>
      <c r="G4087" t="str">
        <f>"Q"&amp;ROUNDUP(StockData[[#This Row],[Month Number]]/3,0)</f>
        <v>Q1</v>
      </c>
      <c r="H4087" s="1" t="s">
        <v>4097</v>
      </c>
      <c r="I4087" s="1" t="s">
        <v>3093</v>
      </c>
      <c r="J4087" t="s">
        <v>30</v>
      </c>
      <c r="K4087">
        <v>523.35</v>
      </c>
      <c r="L4087">
        <v>526.6</v>
      </c>
      <c r="M4087">
        <v>520.15</v>
      </c>
      <c r="N4087">
        <v>523.35</v>
      </c>
      <c r="O4087">
        <v>522</v>
      </c>
      <c r="P4087">
        <v>522.6</v>
      </c>
      <c r="Q4087">
        <v>523.45000000000005</v>
      </c>
      <c r="R4087">
        <v>3588262</v>
      </c>
      <c r="S4087">
        <v>1878269408.0999999</v>
      </c>
      <c r="T4087">
        <v>48489</v>
      </c>
      <c r="U4087">
        <v>2637821</v>
      </c>
      <c r="V4087">
        <v>73.510000000000005</v>
      </c>
      <c r="W4087" s="3">
        <f>StockData[[#This Row],[CLOSE]]-StockData[[#This Row],[PREV. CLOSE]]</f>
        <v>-0.75</v>
      </c>
      <c r="X4087" s="2">
        <f>IFERROR((StockData[[#This Row],[CLOSE]]-StockData[[#This Row],[PREV. CLOSE]])/StockData[[#This Row],[PREV. CLOSE]],0)</f>
        <v>-1.4330753797649756E-3</v>
      </c>
      <c r="Y4087" t="str">
        <f>IF(StockData[[#This Row],[Daily Return %]]&gt;0,"Gain",IF(StockData[[#This Row],[Daily Return %]]&lt;0,"Loss","No Change"))</f>
        <v>Loss</v>
      </c>
    </row>
    <row r="4088" spans="1:25" x14ac:dyDescent="0.3">
      <c r="A4088" s="1">
        <v>45352</v>
      </c>
      <c r="B4088" s="1" t="s">
        <v>4140</v>
      </c>
      <c r="C4088" s="1" t="s">
        <v>76</v>
      </c>
      <c r="D4088">
        <f>MONTH(StockData[[#This Row],[DATE]])</f>
        <v>3</v>
      </c>
      <c r="E4088">
        <v>2024</v>
      </c>
      <c r="F4088" t="s">
        <v>27</v>
      </c>
      <c r="G4088" t="str">
        <f>"Q"&amp;ROUNDUP(StockData[[#This Row],[Month Number]]/3,0)</f>
        <v>Q1</v>
      </c>
      <c r="H4088" s="1" t="s">
        <v>4097</v>
      </c>
      <c r="I4088" s="1" t="s">
        <v>3093</v>
      </c>
      <c r="J4088" t="s">
        <v>30</v>
      </c>
      <c r="K4088">
        <v>523.25</v>
      </c>
      <c r="L4088">
        <v>526.5</v>
      </c>
      <c r="M4088">
        <v>522.20000000000005</v>
      </c>
      <c r="N4088">
        <v>522.6</v>
      </c>
      <c r="O4088">
        <v>525</v>
      </c>
      <c r="P4088">
        <v>524.25</v>
      </c>
      <c r="Q4088">
        <v>524.51</v>
      </c>
      <c r="R4088">
        <v>1414893</v>
      </c>
      <c r="S4088">
        <v>742131428.79999995</v>
      </c>
      <c r="T4088">
        <v>24158</v>
      </c>
      <c r="U4088">
        <v>953909</v>
      </c>
      <c r="V4088">
        <v>67.42</v>
      </c>
      <c r="W4088" s="3">
        <f>StockData[[#This Row],[CLOSE]]-StockData[[#This Row],[PREV. CLOSE]]</f>
        <v>1.6499999999999773</v>
      </c>
      <c r="X4088" s="2">
        <f>IFERROR((StockData[[#This Row],[CLOSE]]-StockData[[#This Row],[PREV. CLOSE]])/StockData[[#This Row],[PREV. CLOSE]],0)</f>
        <v>3.157290470723263E-3</v>
      </c>
      <c r="Y4088" t="str">
        <f>IF(StockData[[#This Row],[Daily Return %]]&gt;0,"Gain",IF(StockData[[#This Row],[Daily Return %]]&lt;0,"Loss","No Change"))</f>
        <v>Gain</v>
      </c>
    </row>
    <row r="4089" spans="1:25" x14ac:dyDescent="0.3">
      <c r="A4089" s="1">
        <v>45353</v>
      </c>
      <c r="B4089" s="1" t="s">
        <v>4141</v>
      </c>
      <c r="C4089" s="1" t="s">
        <v>76</v>
      </c>
      <c r="D4089">
        <f>MONTH(StockData[[#This Row],[DATE]])</f>
        <v>3</v>
      </c>
      <c r="E4089">
        <v>2024</v>
      </c>
      <c r="F4089" t="s">
        <v>27</v>
      </c>
      <c r="G4089" t="str">
        <f>"Q"&amp;ROUNDUP(StockData[[#This Row],[Month Number]]/3,0)</f>
        <v>Q1</v>
      </c>
      <c r="H4089" s="1" t="s">
        <v>4097</v>
      </c>
      <c r="I4089" s="1" t="s">
        <v>3093</v>
      </c>
      <c r="J4089" t="s">
        <v>30</v>
      </c>
      <c r="K4089">
        <v>525</v>
      </c>
      <c r="L4089">
        <v>529.9</v>
      </c>
      <c r="M4089">
        <v>524</v>
      </c>
      <c r="N4089">
        <v>524.25</v>
      </c>
      <c r="O4089">
        <v>528.70000000000005</v>
      </c>
      <c r="P4089">
        <v>528.45000000000005</v>
      </c>
      <c r="Q4089">
        <v>527.65</v>
      </c>
      <c r="R4089">
        <v>83778</v>
      </c>
      <c r="S4089">
        <v>44205242.350000001</v>
      </c>
      <c r="T4089">
        <v>2104</v>
      </c>
      <c r="U4089">
        <v>58021</v>
      </c>
      <c r="V4089">
        <v>69.260000000000005</v>
      </c>
      <c r="W4089" s="3">
        <f>StockData[[#This Row],[CLOSE]]-StockData[[#This Row],[PREV. CLOSE]]</f>
        <v>4.2000000000000455</v>
      </c>
      <c r="X4089" s="2">
        <f>IFERROR((StockData[[#This Row],[CLOSE]]-StockData[[#This Row],[PREV. CLOSE]])/StockData[[#This Row],[PREV. CLOSE]],0)</f>
        <v>8.011444921316252E-3</v>
      </c>
      <c r="Y4089" t="str">
        <f>IF(StockData[[#This Row],[Daily Return %]]&gt;0,"Gain",IF(StockData[[#This Row],[Daily Return %]]&lt;0,"Loss","No Change"))</f>
        <v>Gain</v>
      </c>
    </row>
    <row r="4090" spans="1:25" x14ac:dyDescent="0.3">
      <c r="A4090" s="1">
        <v>45355</v>
      </c>
      <c r="B4090" s="1" t="s">
        <v>4142</v>
      </c>
      <c r="C4090" s="1" t="s">
        <v>76</v>
      </c>
      <c r="D4090">
        <f>MONTH(StockData[[#This Row],[DATE]])</f>
        <v>3</v>
      </c>
      <c r="E4090">
        <v>2024</v>
      </c>
      <c r="F4090" t="s">
        <v>27</v>
      </c>
      <c r="G4090" t="str">
        <f>"Q"&amp;ROUNDUP(StockData[[#This Row],[Month Number]]/3,0)</f>
        <v>Q1</v>
      </c>
      <c r="H4090" s="1" t="s">
        <v>4097</v>
      </c>
      <c r="I4090" s="1" t="s">
        <v>3093</v>
      </c>
      <c r="J4090" t="s">
        <v>30</v>
      </c>
      <c r="K4090">
        <v>529</v>
      </c>
      <c r="L4090">
        <v>529.9</v>
      </c>
      <c r="M4090">
        <v>522</v>
      </c>
      <c r="N4090">
        <v>528.45000000000005</v>
      </c>
      <c r="O4090">
        <v>524</v>
      </c>
      <c r="P4090">
        <v>524.04999999999995</v>
      </c>
      <c r="Q4090">
        <v>524.54</v>
      </c>
      <c r="R4090">
        <v>1604843</v>
      </c>
      <c r="S4090">
        <v>841800644.60000002</v>
      </c>
      <c r="T4090">
        <v>40723</v>
      </c>
      <c r="U4090">
        <v>1128633</v>
      </c>
      <c r="V4090">
        <v>70.33</v>
      </c>
      <c r="W4090" s="3">
        <f>StockData[[#This Row],[CLOSE]]-StockData[[#This Row],[PREV. CLOSE]]</f>
        <v>-4.4000000000000909</v>
      </c>
      <c r="X4090" s="2">
        <f>IFERROR((StockData[[#This Row],[CLOSE]]-StockData[[#This Row],[PREV. CLOSE]])/StockData[[#This Row],[PREV. CLOSE]],0)</f>
        <v>-8.3262371085251023E-3</v>
      </c>
      <c r="Y4090" t="str">
        <f>IF(StockData[[#This Row],[Daily Return %]]&gt;0,"Gain",IF(StockData[[#This Row],[Daily Return %]]&lt;0,"Loss","No Change"))</f>
        <v>Loss</v>
      </c>
    </row>
    <row r="4091" spans="1:25" x14ac:dyDescent="0.3">
      <c r="A4091" s="1">
        <v>45356</v>
      </c>
      <c r="B4091" s="1" t="s">
        <v>4143</v>
      </c>
      <c r="C4091" s="1" t="s">
        <v>76</v>
      </c>
      <c r="D4091">
        <f>MONTH(StockData[[#This Row],[DATE]])</f>
        <v>3</v>
      </c>
      <c r="E4091">
        <v>2024</v>
      </c>
      <c r="F4091" t="s">
        <v>27</v>
      </c>
      <c r="G4091" t="str">
        <f>"Q"&amp;ROUNDUP(StockData[[#This Row],[Month Number]]/3,0)</f>
        <v>Q1</v>
      </c>
      <c r="H4091" s="1" t="s">
        <v>4097</v>
      </c>
      <c r="I4091" s="1" t="s">
        <v>3093</v>
      </c>
      <c r="J4091" t="s">
        <v>30</v>
      </c>
      <c r="K4091">
        <v>524.04999999999995</v>
      </c>
      <c r="L4091">
        <v>525.1</v>
      </c>
      <c r="M4091">
        <v>517.1</v>
      </c>
      <c r="N4091">
        <v>524.04999999999995</v>
      </c>
      <c r="O4091">
        <v>518.20000000000005</v>
      </c>
      <c r="P4091">
        <v>518.5</v>
      </c>
      <c r="Q4091">
        <v>520.04</v>
      </c>
      <c r="R4091">
        <v>2321785</v>
      </c>
      <c r="S4091">
        <v>1207417095.8</v>
      </c>
      <c r="T4091">
        <v>34145</v>
      </c>
      <c r="U4091">
        <v>1871647</v>
      </c>
      <c r="V4091">
        <v>80.61</v>
      </c>
      <c r="W4091" s="3">
        <f>StockData[[#This Row],[CLOSE]]-StockData[[#This Row],[PREV. CLOSE]]</f>
        <v>-5.5499999999999545</v>
      </c>
      <c r="X4091" s="2">
        <f>IFERROR((StockData[[#This Row],[CLOSE]]-StockData[[#This Row],[PREV. CLOSE]])/StockData[[#This Row],[PREV. CLOSE]],0)</f>
        <v>-1.0590592500715494E-2</v>
      </c>
      <c r="Y4091" t="str">
        <f>IF(StockData[[#This Row],[Daily Return %]]&gt;0,"Gain",IF(StockData[[#This Row],[Daily Return %]]&lt;0,"Loss","No Change"))</f>
        <v>Loss</v>
      </c>
    </row>
    <row r="4092" spans="1:25" x14ac:dyDescent="0.3">
      <c r="A4092" s="1">
        <v>45357</v>
      </c>
      <c r="B4092" s="1" t="s">
        <v>4144</v>
      </c>
      <c r="C4092" s="1" t="s">
        <v>76</v>
      </c>
      <c r="D4092">
        <f>MONTH(StockData[[#This Row],[DATE]])</f>
        <v>3</v>
      </c>
      <c r="E4092">
        <v>2024</v>
      </c>
      <c r="F4092" t="s">
        <v>27</v>
      </c>
      <c r="G4092" t="str">
        <f>"Q"&amp;ROUNDUP(StockData[[#This Row],[Month Number]]/3,0)</f>
        <v>Q1</v>
      </c>
      <c r="H4092" s="1" t="s">
        <v>4097</v>
      </c>
      <c r="I4092" s="1" t="s">
        <v>3093</v>
      </c>
      <c r="J4092" t="s">
        <v>30</v>
      </c>
      <c r="K4092">
        <v>511.6</v>
      </c>
      <c r="L4092">
        <v>512.04999999999995</v>
      </c>
      <c r="M4092">
        <v>504.05</v>
      </c>
      <c r="N4092">
        <v>518.5</v>
      </c>
      <c r="O4092">
        <v>505.65</v>
      </c>
      <c r="P4092">
        <v>505.65</v>
      </c>
      <c r="Q4092">
        <v>506.53</v>
      </c>
      <c r="R4092">
        <v>1262432</v>
      </c>
      <c r="S4092">
        <v>639462200.95000005</v>
      </c>
      <c r="T4092">
        <v>37653</v>
      </c>
      <c r="U4092">
        <v>637089</v>
      </c>
      <c r="V4092">
        <v>50.47</v>
      </c>
      <c r="W4092" s="3">
        <f>StockData[[#This Row],[CLOSE]]-StockData[[#This Row],[PREV. CLOSE]]</f>
        <v>-12.850000000000023</v>
      </c>
      <c r="X4092" s="2">
        <f>IFERROR((StockData[[#This Row],[CLOSE]]-StockData[[#This Row],[PREV. CLOSE]])/StockData[[#This Row],[PREV. CLOSE]],0)</f>
        <v>-2.4783027965284518E-2</v>
      </c>
      <c r="Y4092" t="str">
        <f>IF(StockData[[#This Row],[Daily Return %]]&gt;0,"Gain",IF(StockData[[#This Row],[Daily Return %]]&lt;0,"Loss","No Change"))</f>
        <v>Loss</v>
      </c>
    </row>
    <row r="4093" spans="1:25" x14ac:dyDescent="0.3">
      <c r="A4093" s="1">
        <v>45358</v>
      </c>
      <c r="B4093" s="1" t="s">
        <v>4145</v>
      </c>
      <c r="C4093" s="1" t="s">
        <v>76</v>
      </c>
      <c r="D4093">
        <f>MONTH(StockData[[#This Row],[DATE]])</f>
        <v>3</v>
      </c>
      <c r="E4093">
        <v>2024</v>
      </c>
      <c r="F4093" t="s">
        <v>27</v>
      </c>
      <c r="G4093" t="str">
        <f>"Q"&amp;ROUNDUP(StockData[[#This Row],[Month Number]]/3,0)</f>
        <v>Q1</v>
      </c>
      <c r="H4093" s="1" t="s">
        <v>4097</v>
      </c>
      <c r="I4093" s="1" t="s">
        <v>3093</v>
      </c>
      <c r="J4093" t="s">
        <v>30</v>
      </c>
      <c r="K4093">
        <v>504</v>
      </c>
      <c r="L4093">
        <v>517.75</v>
      </c>
      <c r="M4093">
        <v>503.35</v>
      </c>
      <c r="N4093">
        <v>505.65</v>
      </c>
      <c r="O4093">
        <v>513.79999999999995</v>
      </c>
      <c r="P4093">
        <v>514.6</v>
      </c>
      <c r="Q4093">
        <v>511.24</v>
      </c>
      <c r="R4093">
        <v>1828309</v>
      </c>
      <c r="S4093">
        <v>934703655.20000005</v>
      </c>
      <c r="T4093">
        <v>61155</v>
      </c>
      <c r="U4093">
        <v>1034435</v>
      </c>
      <c r="V4093">
        <v>56.58</v>
      </c>
      <c r="W4093" s="3">
        <f>StockData[[#This Row],[CLOSE]]-StockData[[#This Row],[PREV. CLOSE]]</f>
        <v>8.9500000000000455</v>
      </c>
      <c r="X4093" s="2">
        <f>IFERROR((StockData[[#This Row],[CLOSE]]-StockData[[#This Row],[PREV. CLOSE]])/StockData[[#This Row],[PREV. CLOSE]],0)</f>
        <v>1.7699990111737458E-2</v>
      </c>
      <c r="Y4093" t="str">
        <f>IF(StockData[[#This Row],[Daily Return %]]&gt;0,"Gain",IF(StockData[[#This Row],[Daily Return %]]&lt;0,"Loss","No Change"))</f>
        <v>Gain</v>
      </c>
    </row>
    <row r="4094" spans="1:25" x14ac:dyDescent="0.3">
      <c r="A4094" s="1">
        <v>45362</v>
      </c>
      <c r="B4094" s="1" t="s">
        <v>4146</v>
      </c>
      <c r="C4094" s="1" t="s">
        <v>76</v>
      </c>
      <c r="D4094">
        <f>MONTH(StockData[[#This Row],[DATE]])</f>
        <v>3</v>
      </c>
      <c r="E4094">
        <v>2024</v>
      </c>
      <c r="F4094" t="s">
        <v>27</v>
      </c>
      <c r="G4094" t="str">
        <f>"Q"&amp;ROUNDUP(StockData[[#This Row],[Month Number]]/3,0)</f>
        <v>Q1</v>
      </c>
      <c r="H4094" s="1" t="s">
        <v>4097</v>
      </c>
      <c r="I4094" s="1" t="s">
        <v>3093</v>
      </c>
      <c r="J4094" t="s">
        <v>30</v>
      </c>
      <c r="K4094">
        <v>514.6</v>
      </c>
      <c r="L4094">
        <v>515</v>
      </c>
      <c r="M4094">
        <v>508.1</v>
      </c>
      <c r="N4094">
        <v>514.6</v>
      </c>
      <c r="O4094">
        <v>509.85</v>
      </c>
      <c r="P4094">
        <v>509.2</v>
      </c>
      <c r="Q4094">
        <v>510.55</v>
      </c>
      <c r="R4094">
        <v>1521855</v>
      </c>
      <c r="S4094">
        <v>776980067.64999998</v>
      </c>
      <c r="T4094">
        <v>28164</v>
      </c>
      <c r="U4094">
        <v>1069795</v>
      </c>
      <c r="V4094">
        <v>70.3</v>
      </c>
      <c r="W4094" s="3">
        <f>StockData[[#This Row],[CLOSE]]-StockData[[#This Row],[PREV. CLOSE]]</f>
        <v>-5.4000000000000341</v>
      </c>
      <c r="X4094" s="2">
        <f>IFERROR((StockData[[#This Row],[CLOSE]]-StockData[[#This Row],[PREV. CLOSE]])/StockData[[#This Row],[PREV. CLOSE]],0)</f>
        <v>-1.0493587252234812E-2</v>
      </c>
      <c r="Y4094" t="str">
        <f>IF(StockData[[#This Row],[Daily Return %]]&gt;0,"Gain",IF(StockData[[#This Row],[Daily Return %]]&lt;0,"Loss","No Change"))</f>
        <v>Loss</v>
      </c>
    </row>
    <row r="4095" spans="1:25" x14ac:dyDescent="0.3">
      <c r="A4095" s="1">
        <v>45363</v>
      </c>
      <c r="B4095" s="1" t="s">
        <v>4147</v>
      </c>
      <c r="C4095" s="1" t="s">
        <v>76</v>
      </c>
      <c r="D4095">
        <f>MONTH(StockData[[#This Row],[DATE]])</f>
        <v>3</v>
      </c>
      <c r="E4095">
        <v>2024</v>
      </c>
      <c r="F4095" t="s">
        <v>27</v>
      </c>
      <c r="G4095" t="str">
        <f>"Q"&amp;ROUNDUP(StockData[[#This Row],[Month Number]]/3,0)</f>
        <v>Q1</v>
      </c>
      <c r="H4095" s="1" t="s">
        <v>4097</v>
      </c>
      <c r="I4095" s="1" t="s">
        <v>3093</v>
      </c>
      <c r="J4095" t="s">
        <v>30</v>
      </c>
      <c r="K4095">
        <v>509.2</v>
      </c>
      <c r="L4095">
        <v>510.5</v>
      </c>
      <c r="M4095">
        <v>501</v>
      </c>
      <c r="N4095">
        <v>509.2</v>
      </c>
      <c r="O4095">
        <v>504.3</v>
      </c>
      <c r="P4095">
        <v>503.6</v>
      </c>
      <c r="Q4095">
        <v>505.07</v>
      </c>
      <c r="R4095">
        <v>802956</v>
      </c>
      <c r="S4095">
        <v>405545564.25</v>
      </c>
      <c r="T4095">
        <v>30215</v>
      </c>
      <c r="U4095">
        <v>501137</v>
      </c>
      <c r="V4095">
        <v>62.41</v>
      </c>
      <c r="W4095" s="3">
        <f>StockData[[#This Row],[CLOSE]]-StockData[[#This Row],[PREV. CLOSE]]</f>
        <v>-5.5999999999999659</v>
      </c>
      <c r="X4095" s="2">
        <f>IFERROR((StockData[[#This Row],[CLOSE]]-StockData[[#This Row],[PREV. CLOSE]])/StockData[[#This Row],[PREV. CLOSE]],0)</f>
        <v>-1.0997643362136619E-2</v>
      </c>
      <c r="Y4095" t="str">
        <f>IF(StockData[[#This Row],[Daily Return %]]&gt;0,"Gain",IF(StockData[[#This Row],[Daily Return %]]&lt;0,"Loss","No Change"))</f>
        <v>Loss</v>
      </c>
    </row>
    <row r="4096" spans="1:25" x14ac:dyDescent="0.3">
      <c r="A4096" s="1">
        <v>45364</v>
      </c>
      <c r="B4096" s="1" t="s">
        <v>4148</v>
      </c>
      <c r="C4096" s="1" t="s">
        <v>76</v>
      </c>
      <c r="D4096">
        <f>MONTH(StockData[[#This Row],[DATE]])</f>
        <v>3</v>
      </c>
      <c r="E4096">
        <v>2024</v>
      </c>
      <c r="F4096" t="s">
        <v>27</v>
      </c>
      <c r="G4096" t="str">
        <f>"Q"&amp;ROUNDUP(StockData[[#This Row],[Month Number]]/3,0)</f>
        <v>Q1</v>
      </c>
      <c r="H4096" s="1" t="s">
        <v>4097</v>
      </c>
      <c r="I4096" s="1" t="s">
        <v>3093</v>
      </c>
      <c r="J4096" t="s">
        <v>30</v>
      </c>
      <c r="K4096">
        <v>504.9</v>
      </c>
      <c r="L4096">
        <v>511.7</v>
      </c>
      <c r="M4096">
        <v>494.65</v>
      </c>
      <c r="N4096">
        <v>503.6</v>
      </c>
      <c r="O4096">
        <v>497.3</v>
      </c>
      <c r="P4096">
        <v>496.15</v>
      </c>
      <c r="Q4096">
        <v>502.81</v>
      </c>
      <c r="R4096">
        <v>2217193</v>
      </c>
      <c r="S4096">
        <v>1114817709.5999999</v>
      </c>
      <c r="T4096">
        <v>47526</v>
      </c>
      <c r="U4096">
        <v>1134953</v>
      </c>
      <c r="V4096">
        <v>51.19</v>
      </c>
      <c r="W4096" s="3">
        <f>StockData[[#This Row],[CLOSE]]-StockData[[#This Row],[PREV. CLOSE]]</f>
        <v>-7.4500000000000455</v>
      </c>
      <c r="X4096" s="2">
        <f>IFERROR((StockData[[#This Row],[CLOSE]]-StockData[[#This Row],[PREV. CLOSE]])/StockData[[#This Row],[PREV. CLOSE]],0)</f>
        <v>-1.4793486894360693E-2</v>
      </c>
      <c r="Y4096" t="str">
        <f>IF(StockData[[#This Row],[Daily Return %]]&gt;0,"Gain",IF(StockData[[#This Row],[Daily Return %]]&lt;0,"Loss","No Change"))</f>
        <v>Loss</v>
      </c>
    </row>
    <row r="4097" spans="1:25" x14ac:dyDescent="0.3">
      <c r="A4097" s="1">
        <v>45365</v>
      </c>
      <c r="B4097" s="1" t="s">
        <v>4149</v>
      </c>
      <c r="C4097" s="1" t="s">
        <v>76</v>
      </c>
      <c r="D4097">
        <f>MONTH(StockData[[#This Row],[DATE]])</f>
        <v>3</v>
      </c>
      <c r="E4097">
        <v>2024</v>
      </c>
      <c r="F4097" t="s">
        <v>27</v>
      </c>
      <c r="G4097" t="str">
        <f>"Q"&amp;ROUNDUP(StockData[[#This Row],[Month Number]]/3,0)</f>
        <v>Q1</v>
      </c>
      <c r="H4097" s="1" t="s">
        <v>4097</v>
      </c>
      <c r="I4097" s="1" t="s">
        <v>3093</v>
      </c>
      <c r="J4097" t="s">
        <v>30</v>
      </c>
      <c r="K4097">
        <v>496.15</v>
      </c>
      <c r="L4097">
        <v>509.15</v>
      </c>
      <c r="M4097">
        <v>492.15</v>
      </c>
      <c r="N4097">
        <v>496.15</v>
      </c>
      <c r="O4097">
        <v>508.95</v>
      </c>
      <c r="P4097">
        <v>506.05</v>
      </c>
      <c r="Q4097">
        <v>504.15</v>
      </c>
      <c r="R4097">
        <v>2326218</v>
      </c>
      <c r="S4097">
        <v>1172771953.0999999</v>
      </c>
      <c r="T4097">
        <v>27410</v>
      </c>
      <c r="U4097">
        <v>1874818</v>
      </c>
      <c r="V4097">
        <v>80.599999999999994</v>
      </c>
      <c r="W4097" s="3">
        <f>StockData[[#This Row],[CLOSE]]-StockData[[#This Row],[PREV. CLOSE]]</f>
        <v>9.9000000000000341</v>
      </c>
      <c r="X4097" s="2">
        <f>IFERROR((StockData[[#This Row],[CLOSE]]-StockData[[#This Row],[PREV. CLOSE]])/StockData[[#This Row],[PREV. CLOSE]],0)</f>
        <v>1.9953643051496592E-2</v>
      </c>
      <c r="Y4097" t="str">
        <f>IF(StockData[[#This Row],[Daily Return %]]&gt;0,"Gain",IF(StockData[[#This Row],[Daily Return %]]&lt;0,"Loss","No Change"))</f>
        <v>Gain</v>
      </c>
    </row>
    <row r="4098" spans="1:25" x14ac:dyDescent="0.3">
      <c r="A4098" s="1">
        <v>45366</v>
      </c>
      <c r="B4098" s="1" t="s">
        <v>4150</v>
      </c>
      <c r="C4098" s="1" t="s">
        <v>76</v>
      </c>
      <c r="D4098">
        <f>MONTH(StockData[[#This Row],[DATE]])</f>
        <v>3</v>
      </c>
      <c r="E4098">
        <v>2024</v>
      </c>
      <c r="F4098" t="s">
        <v>27</v>
      </c>
      <c r="G4098" t="str">
        <f>"Q"&amp;ROUNDUP(StockData[[#This Row],[Month Number]]/3,0)</f>
        <v>Q1</v>
      </c>
      <c r="H4098" s="1" t="s">
        <v>4097</v>
      </c>
      <c r="I4098" s="1" t="s">
        <v>3093</v>
      </c>
      <c r="J4098" t="s">
        <v>30</v>
      </c>
      <c r="K4098">
        <v>507</v>
      </c>
      <c r="L4098">
        <v>509.65</v>
      </c>
      <c r="M4098">
        <v>496.5</v>
      </c>
      <c r="N4098">
        <v>506.05</v>
      </c>
      <c r="O4098">
        <v>499.95</v>
      </c>
      <c r="P4098">
        <v>500.15</v>
      </c>
      <c r="Q4098">
        <v>500.02</v>
      </c>
      <c r="R4098">
        <v>2751229</v>
      </c>
      <c r="S4098">
        <v>1375675682.5999999</v>
      </c>
      <c r="T4098">
        <v>42451</v>
      </c>
      <c r="U4098">
        <v>2188038</v>
      </c>
      <c r="V4098">
        <v>79.53</v>
      </c>
      <c r="W4098" s="3">
        <f>StockData[[#This Row],[CLOSE]]-StockData[[#This Row],[PREV. CLOSE]]</f>
        <v>-5.9000000000000341</v>
      </c>
      <c r="X4098" s="2">
        <f>IFERROR((StockData[[#This Row],[CLOSE]]-StockData[[#This Row],[PREV. CLOSE]])/StockData[[#This Row],[PREV. CLOSE]],0)</f>
        <v>-1.1658926983499721E-2</v>
      </c>
      <c r="Y4098" t="str">
        <f>IF(StockData[[#This Row],[Daily Return %]]&gt;0,"Gain",IF(StockData[[#This Row],[Daily Return %]]&lt;0,"Loss","No Change"))</f>
        <v>Loss</v>
      </c>
    </row>
    <row r="4099" spans="1:25" x14ac:dyDescent="0.3">
      <c r="A4099" s="1">
        <v>45369</v>
      </c>
      <c r="B4099" s="1" t="s">
        <v>4151</v>
      </c>
      <c r="C4099" s="1" t="s">
        <v>76</v>
      </c>
      <c r="D4099">
        <f>MONTH(StockData[[#This Row],[DATE]])</f>
        <v>3</v>
      </c>
      <c r="E4099">
        <v>2024</v>
      </c>
      <c r="F4099" t="s">
        <v>27</v>
      </c>
      <c r="G4099" t="str">
        <f>"Q"&amp;ROUNDUP(StockData[[#This Row],[Month Number]]/3,0)</f>
        <v>Q1</v>
      </c>
      <c r="H4099" s="1" t="s">
        <v>4097</v>
      </c>
      <c r="I4099" s="1" t="s">
        <v>3093</v>
      </c>
      <c r="J4099" t="s">
        <v>30</v>
      </c>
      <c r="K4099">
        <v>500.15</v>
      </c>
      <c r="L4099">
        <v>502.75</v>
      </c>
      <c r="M4099">
        <v>496</v>
      </c>
      <c r="N4099">
        <v>500.15</v>
      </c>
      <c r="O4099">
        <v>497</v>
      </c>
      <c r="P4099">
        <v>497.5</v>
      </c>
      <c r="Q4099">
        <v>499.79</v>
      </c>
      <c r="R4099">
        <v>1322999</v>
      </c>
      <c r="S4099">
        <v>661221390.25</v>
      </c>
      <c r="T4099">
        <v>25000</v>
      </c>
      <c r="U4099">
        <v>905528</v>
      </c>
      <c r="V4099">
        <v>68.45</v>
      </c>
      <c r="W4099" s="3">
        <f>StockData[[#This Row],[CLOSE]]-StockData[[#This Row],[PREV. CLOSE]]</f>
        <v>-2.6499999999999773</v>
      </c>
      <c r="X4099" s="2">
        <f>IFERROR((StockData[[#This Row],[CLOSE]]-StockData[[#This Row],[PREV. CLOSE]])/StockData[[#This Row],[PREV. CLOSE]],0)</f>
        <v>-5.2984104768568976E-3</v>
      </c>
      <c r="Y4099" t="str">
        <f>IF(StockData[[#This Row],[Daily Return %]]&gt;0,"Gain",IF(StockData[[#This Row],[Daily Return %]]&lt;0,"Loss","No Change"))</f>
        <v>Loss</v>
      </c>
    </row>
    <row r="4100" spans="1:25" x14ac:dyDescent="0.3">
      <c r="A4100" s="1">
        <v>45370</v>
      </c>
      <c r="B4100" s="1" t="s">
        <v>4152</v>
      </c>
      <c r="C4100" s="1" t="s">
        <v>76</v>
      </c>
      <c r="D4100">
        <f>MONTH(StockData[[#This Row],[DATE]])</f>
        <v>3</v>
      </c>
      <c r="E4100">
        <v>2024</v>
      </c>
      <c r="F4100" t="s">
        <v>27</v>
      </c>
      <c r="G4100" t="str">
        <f>"Q"&amp;ROUNDUP(StockData[[#This Row],[Month Number]]/3,0)</f>
        <v>Q1</v>
      </c>
      <c r="H4100" s="1" t="s">
        <v>4097</v>
      </c>
      <c r="I4100" s="1" t="s">
        <v>3093</v>
      </c>
      <c r="J4100" t="s">
        <v>30</v>
      </c>
      <c r="K4100">
        <v>496</v>
      </c>
      <c r="L4100">
        <v>497.45</v>
      </c>
      <c r="M4100">
        <v>486.3</v>
      </c>
      <c r="N4100">
        <v>497.5</v>
      </c>
      <c r="O4100">
        <v>490.5</v>
      </c>
      <c r="P4100">
        <v>490.05</v>
      </c>
      <c r="Q4100">
        <v>490.18</v>
      </c>
      <c r="R4100">
        <v>1840899</v>
      </c>
      <c r="S4100">
        <v>902367896</v>
      </c>
      <c r="T4100">
        <v>36719</v>
      </c>
      <c r="U4100">
        <v>1145243</v>
      </c>
      <c r="V4100">
        <v>62.21</v>
      </c>
      <c r="W4100" s="3">
        <f>StockData[[#This Row],[CLOSE]]-StockData[[#This Row],[PREV. CLOSE]]</f>
        <v>-7.4499999999999886</v>
      </c>
      <c r="X4100" s="2">
        <f>IFERROR((StockData[[#This Row],[CLOSE]]-StockData[[#This Row],[PREV. CLOSE]])/StockData[[#This Row],[PREV. CLOSE]],0)</f>
        <v>-1.4974874371859273E-2</v>
      </c>
      <c r="Y4100" t="str">
        <f>IF(StockData[[#This Row],[Daily Return %]]&gt;0,"Gain",IF(StockData[[#This Row],[Daily Return %]]&lt;0,"Loss","No Change"))</f>
        <v>Loss</v>
      </c>
    </row>
    <row r="4101" spans="1:25" x14ac:dyDescent="0.3">
      <c r="A4101" s="1">
        <v>45371</v>
      </c>
      <c r="B4101" s="1" t="s">
        <v>4153</v>
      </c>
      <c r="C4101" s="1" t="s">
        <v>76</v>
      </c>
      <c r="D4101">
        <f>MONTH(StockData[[#This Row],[DATE]])</f>
        <v>3</v>
      </c>
      <c r="E4101">
        <v>2024</v>
      </c>
      <c r="F4101" t="s">
        <v>27</v>
      </c>
      <c r="G4101" t="str">
        <f>"Q"&amp;ROUNDUP(StockData[[#This Row],[Month Number]]/3,0)</f>
        <v>Q1</v>
      </c>
      <c r="H4101" s="1" t="s">
        <v>4097</v>
      </c>
      <c r="I4101" s="1" t="s">
        <v>3093</v>
      </c>
      <c r="J4101" t="s">
        <v>30</v>
      </c>
      <c r="K4101">
        <v>490.05</v>
      </c>
      <c r="L4101">
        <v>496.4</v>
      </c>
      <c r="M4101">
        <v>487.3</v>
      </c>
      <c r="N4101">
        <v>490.05</v>
      </c>
      <c r="O4101">
        <v>492.5</v>
      </c>
      <c r="P4101">
        <v>492.6</v>
      </c>
      <c r="Q4101">
        <v>492.43</v>
      </c>
      <c r="R4101">
        <v>818930</v>
      </c>
      <c r="S4101">
        <v>403268147.80000001</v>
      </c>
      <c r="T4101">
        <v>43750</v>
      </c>
      <c r="U4101">
        <v>468372</v>
      </c>
      <c r="V4101">
        <v>57.19</v>
      </c>
      <c r="W4101" s="3">
        <f>StockData[[#This Row],[CLOSE]]-StockData[[#This Row],[PREV. CLOSE]]</f>
        <v>2.5500000000000114</v>
      </c>
      <c r="X4101" s="2">
        <f>IFERROR((StockData[[#This Row],[CLOSE]]-StockData[[#This Row],[PREV. CLOSE]])/StockData[[#This Row],[PREV. CLOSE]],0)</f>
        <v>5.2035506580961361E-3</v>
      </c>
      <c r="Y4101" t="str">
        <f>IF(StockData[[#This Row],[Daily Return %]]&gt;0,"Gain",IF(StockData[[#This Row],[Daily Return %]]&lt;0,"Loss","No Change"))</f>
        <v>Gain</v>
      </c>
    </row>
    <row r="4102" spans="1:25" x14ac:dyDescent="0.3">
      <c r="A4102" s="1">
        <v>45372</v>
      </c>
      <c r="B4102" s="1" t="s">
        <v>4154</v>
      </c>
      <c r="C4102" s="1" t="s">
        <v>76</v>
      </c>
      <c r="D4102">
        <f>MONTH(StockData[[#This Row],[DATE]])</f>
        <v>3</v>
      </c>
      <c r="E4102">
        <v>2024</v>
      </c>
      <c r="F4102" t="s">
        <v>27</v>
      </c>
      <c r="G4102" t="str">
        <f>"Q"&amp;ROUNDUP(StockData[[#This Row],[Month Number]]/3,0)</f>
        <v>Q1</v>
      </c>
      <c r="H4102" s="1" t="s">
        <v>4097</v>
      </c>
      <c r="I4102" s="1" t="s">
        <v>3093</v>
      </c>
      <c r="J4102" t="s">
        <v>30</v>
      </c>
      <c r="K4102">
        <v>495</v>
      </c>
      <c r="L4102">
        <v>501.5</v>
      </c>
      <c r="M4102">
        <v>491.55</v>
      </c>
      <c r="N4102">
        <v>492.6</v>
      </c>
      <c r="O4102">
        <v>500.75</v>
      </c>
      <c r="P4102">
        <v>500.7</v>
      </c>
      <c r="Q4102">
        <v>496.62</v>
      </c>
      <c r="R4102">
        <v>1472539</v>
      </c>
      <c r="S4102">
        <v>731292436.85000002</v>
      </c>
      <c r="T4102">
        <v>18847</v>
      </c>
      <c r="U4102">
        <v>1170022</v>
      </c>
      <c r="V4102">
        <v>79.459999999999994</v>
      </c>
      <c r="W4102" s="3">
        <f>StockData[[#This Row],[CLOSE]]-StockData[[#This Row],[PREV. CLOSE]]</f>
        <v>8.0999999999999659</v>
      </c>
      <c r="X4102" s="2">
        <f>IFERROR((StockData[[#This Row],[CLOSE]]-StockData[[#This Row],[PREV. CLOSE]])/StockData[[#This Row],[PREV. CLOSE]],0)</f>
        <v>1.6443361753958517E-2</v>
      </c>
      <c r="Y4102" t="str">
        <f>IF(StockData[[#This Row],[Daily Return %]]&gt;0,"Gain",IF(StockData[[#This Row],[Daily Return %]]&lt;0,"Loss","No Change"))</f>
        <v>Gain</v>
      </c>
    </row>
    <row r="4103" spans="1:25" x14ac:dyDescent="0.3">
      <c r="A4103" s="1">
        <v>45373</v>
      </c>
      <c r="B4103" s="1" t="s">
        <v>4155</v>
      </c>
      <c r="C4103" s="1" t="s">
        <v>76</v>
      </c>
      <c r="D4103">
        <f>MONTH(StockData[[#This Row],[DATE]])</f>
        <v>3</v>
      </c>
      <c r="E4103">
        <v>2024</v>
      </c>
      <c r="F4103" t="s">
        <v>27</v>
      </c>
      <c r="G4103" t="str">
        <f>"Q"&amp;ROUNDUP(StockData[[#This Row],[Month Number]]/3,0)</f>
        <v>Q1</v>
      </c>
      <c r="H4103" s="1" t="s">
        <v>4097</v>
      </c>
      <c r="I4103" s="1" t="s">
        <v>3093</v>
      </c>
      <c r="J4103" t="s">
        <v>30</v>
      </c>
      <c r="K4103">
        <v>501</v>
      </c>
      <c r="L4103">
        <v>504</v>
      </c>
      <c r="M4103">
        <v>495</v>
      </c>
      <c r="N4103">
        <v>500.7</v>
      </c>
      <c r="O4103">
        <v>498</v>
      </c>
      <c r="P4103">
        <v>497.75</v>
      </c>
      <c r="Q4103">
        <v>498.03</v>
      </c>
      <c r="R4103">
        <v>1090354</v>
      </c>
      <c r="S4103">
        <v>543031407.85000002</v>
      </c>
      <c r="T4103">
        <v>35806</v>
      </c>
      <c r="U4103">
        <v>731908</v>
      </c>
      <c r="V4103">
        <v>67.13</v>
      </c>
      <c r="W4103" s="3">
        <f>StockData[[#This Row],[CLOSE]]-StockData[[#This Row],[PREV. CLOSE]]</f>
        <v>-2.9499999999999886</v>
      </c>
      <c r="X4103" s="2">
        <f>IFERROR((StockData[[#This Row],[CLOSE]]-StockData[[#This Row],[PREV. CLOSE]])/StockData[[#This Row],[PREV. CLOSE]],0)</f>
        <v>-5.8917515478330114E-3</v>
      </c>
      <c r="Y4103" t="str">
        <f>IF(StockData[[#This Row],[Daily Return %]]&gt;0,"Gain",IF(StockData[[#This Row],[Daily Return %]]&lt;0,"Loss","No Change"))</f>
        <v>Loss</v>
      </c>
    </row>
    <row r="4104" spans="1:25" x14ac:dyDescent="0.3">
      <c r="A4104" s="1">
        <v>45377</v>
      </c>
      <c r="B4104" s="1" t="s">
        <v>4156</v>
      </c>
      <c r="C4104" s="1" t="s">
        <v>76</v>
      </c>
      <c r="D4104">
        <f>MONTH(StockData[[#This Row],[DATE]])</f>
        <v>3</v>
      </c>
      <c r="E4104">
        <v>2024</v>
      </c>
      <c r="F4104" t="s">
        <v>27</v>
      </c>
      <c r="G4104" t="str">
        <f>"Q"&amp;ROUNDUP(StockData[[#This Row],[Month Number]]/3,0)</f>
        <v>Q1</v>
      </c>
      <c r="H4104" s="1" t="s">
        <v>4097</v>
      </c>
      <c r="I4104" s="1" t="s">
        <v>3093</v>
      </c>
      <c r="J4104" t="s">
        <v>30</v>
      </c>
      <c r="K4104">
        <v>491.05</v>
      </c>
      <c r="L4104">
        <v>499.7</v>
      </c>
      <c r="M4104">
        <v>491.05</v>
      </c>
      <c r="N4104">
        <v>497.75</v>
      </c>
      <c r="O4104">
        <v>497</v>
      </c>
      <c r="P4104">
        <v>496.55</v>
      </c>
      <c r="Q4104">
        <v>496.55</v>
      </c>
      <c r="R4104">
        <v>1641519</v>
      </c>
      <c r="S4104">
        <v>815098642.89999998</v>
      </c>
      <c r="T4104">
        <v>29871</v>
      </c>
      <c r="U4104">
        <v>1168732</v>
      </c>
      <c r="V4104">
        <v>71.2</v>
      </c>
      <c r="W4104" s="3">
        <f>StockData[[#This Row],[CLOSE]]-StockData[[#This Row],[PREV. CLOSE]]</f>
        <v>-1.1999999999999886</v>
      </c>
      <c r="X4104" s="2">
        <f>IFERROR((StockData[[#This Row],[CLOSE]]-StockData[[#This Row],[PREV. CLOSE]])/StockData[[#This Row],[PREV. CLOSE]],0)</f>
        <v>-2.4108488196885759E-3</v>
      </c>
      <c r="Y4104" t="str">
        <f>IF(StockData[[#This Row],[Daily Return %]]&gt;0,"Gain",IF(StockData[[#This Row],[Daily Return %]]&lt;0,"Loss","No Change"))</f>
        <v>Loss</v>
      </c>
    </row>
    <row r="4105" spans="1:25" x14ac:dyDescent="0.3">
      <c r="A4105" s="1">
        <v>45378</v>
      </c>
      <c r="B4105" s="1" t="s">
        <v>4157</v>
      </c>
      <c r="C4105" s="1" t="s">
        <v>76</v>
      </c>
      <c r="D4105">
        <f>MONTH(StockData[[#This Row],[DATE]])</f>
        <v>3</v>
      </c>
      <c r="E4105">
        <v>2024</v>
      </c>
      <c r="F4105" t="s">
        <v>27</v>
      </c>
      <c r="G4105" t="str">
        <f>"Q"&amp;ROUNDUP(StockData[[#This Row],[Month Number]]/3,0)</f>
        <v>Q1</v>
      </c>
      <c r="H4105" s="1" t="s">
        <v>4097</v>
      </c>
      <c r="I4105" s="1" t="s">
        <v>3093</v>
      </c>
      <c r="J4105" t="s">
        <v>30</v>
      </c>
      <c r="K4105">
        <v>499</v>
      </c>
      <c r="L4105">
        <v>499.45</v>
      </c>
      <c r="M4105">
        <v>492.6</v>
      </c>
      <c r="N4105">
        <v>496.55</v>
      </c>
      <c r="O4105">
        <v>495.9</v>
      </c>
      <c r="P4105">
        <v>494.8</v>
      </c>
      <c r="Q4105">
        <v>495.54</v>
      </c>
      <c r="R4105">
        <v>765910</v>
      </c>
      <c r="S4105">
        <v>379542066.10000002</v>
      </c>
      <c r="T4105">
        <v>26436</v>
      </c>
      <c r="U4105">
        <v>513040</v>
      </c>
      <c r="V4105">
        <v>66.98</v>
      </c>
      <c r="W4105" s="3">
        <f>StockData[[#This Row],[CLOSE]]-StockData[[#This Row],[PREV. CLOSE]]</f>
        <v>-1.75</v>
      </c>
      <c r="X4105" s="2">
        <f>IFERROR((StockData[[#This Row],[CLOSE]]-StockData[[#This Row],[PREV. CLOSE]])/StockData[[#This Row],[PREV. CLOSE]],0)</f>
        <v>-3.5243177927701138E-3</v>
      </c>
      <c r="Y4105" t="str">
        <f>IF(StockData[[#This Row],[Daily Return %]]&gt;0,"Gain",IF(StockData[[#This Row],[Daily Return %]]&lt;0,"Loss","No Change"))</f>
        <v>Loss</v>
      </c>
    </row>
    <row r="4106" spans="1:25" x14ac:dyDescent="0.3">
      <c r="A4106" s="1">
        <v>45379</v>
      </c>
      <c r="B4106" s="1" t="s">
        <v>4158</v>
      </c>
      <c r="C4106" s="1" t="s">
        <v>76</v>
      </c>
      <c r="D4106">
        <f>MONTH(StockData[[#This Row],[DATE]])</f>
        <v>3</v>
      </c>
      <c r="E4106">
        <v>2024</v>
      </c>
      <c r="F4106" t="s">
        <v>27</v>
      </c>
      <c r="G4106" t="str">
        <f>"Q"&amp;ROUNDUP(StockData[[#This Row],[Month Number]]/3,0)</f>
        <v>Q1</v>
      </c>
      <c r="H4106" s="1" t="s">
        <v>4097</v>
      </c>
      <c r="I4106" s="1" t="s">
        <v>3093</v>
      </c>
      <c r="J4106" t="s">
        <v>30</v>
      </c>
      <c r="K4106">
        <v>496.4</v>
      </c>
      <c r="L4106">
        <v>499.95</v>
      </c>
      <c r="M4106">
        <v>490.8</v>
      </c>
      <c r="N4106">
        <v>494.8</v>
      </c>
      <c r="O4106">
        <v>495.6</v>
      </c>
      <c r="P4106">
        <v>497.2</v>
      </c>
      <c r="Q4106">
        <v>495.86</v>
      </c>
      <c r="R4106">
        <v>1873929</v>
      </c>
      <c r="S4106">
        <v>929197362.89999998</v>
      </c>
      <c r="T4106">
        <v>39938</v>
      </c>
      <c r="U4106">
        <v>1187294</v>
      </c>
      <c r="V4106">
        <v>63.36</v>
      </c>
      <c r="W4106" s="3">
        <f>StockData[[#This Row],[CLOSE]]-StockData[[#This Row],[PREV. CLOSE]]</f>
        <v>2.3999999999999773</v>
      </c>
      <c r="X4106" s="2">
        <f>IFERROR((StockData[[#This Row],[CLOSE]]-StockData[[#This Row],[PREV. CLOSE]])/StockData[[#This Row],[PREV. CLOSE]],0)</f>
        <v>4.8504446240904952E-3</v>
      </c>
      <c r="Y4106" t="str">
        <f>IF(StockData[[#This Row],[Daily Return %]]&gt;0,"Gain",IF(StockData[[#This Row],[Daily Return %]]&lt;0,"Loss","No Change"))</f>
        <v>Gain</v>
      </c>
    </row>
    <row r="4107" spans="1:25" x14ac:dyDescent="0.3">
      <c r="A4107" s="1">
        <v>45383</v>
      </c>
      <c r="B4107" s="1" t="s">
        <v>4159</v>
      </c>
      <c r="C4107" s="1" t="s">
        <v>96</v>
      </c>
      <c r="D4107">
        <f>MONTH(StockData[[#This Row],[DATE]])</f>
        <v>4</v>
      </c>
      <c r="E4107">
        <v>2024</v>
      </c>
      <c r="F4107" t="s">
        <v>97</v>
      </c>
      <c r="G4107" t="str">
        <f>"Q"&amp;ROUNDUP(StockData[[#This Row],[Month Number]]/3,0)</f>
        <v>Q2</v>
      </c>
      <c r="H4107" s="1" t="s">
        <v>4097</v>
      </c>
      <c r="I4107" s="1" t="s">
        <v>3093</v>
      </c>
      <c r="J4107" t="s">
        <v>30</v>
      </c>
      <c r="K4107">
        <v>497.2</v>
      </c>
      <c r="L4107">
        <v>504.9</v>
      </c>
      <c r="M4107">
        <v>494.7</v>
      </c>
      <c r="N4107">
        <v>497.2</v>
      </c>
      <c r="O4107">
        <v>496.1</v>
      </c>
      <c r="P4107">
        <v>495.8</v>
      </c>
      <c r="Q4107">
        <v>497.83</v>
      </c>
      <c r="R4107">
        <v>798915</v>
      </c>
      <c r="S4107">
        <v>397724977</v>
      </c>
      <c r="T4107">
        <v>23874</v>
      </c>
      <c r="U4107">
        <v>445799</v>
      </c>
      <c r="V4107">
        <v>55.8</v>
      </c>
      <c r="W4107" s="3">
        <f>StockData[[#This Row],[CLOSE]]-StockData[[#This Row],[PREV. CLOSE]]</f>
        <v>-1.3999999999999773</v>
      </c>
      <c r="X4107" s="2">
        <f>IFERROR((StockData[[#This Row],[CLOSE]]-StockData[[#This Row],[PREV. CLOSE]])/StockData[[#This Row],[PREV. CLOSE]],0)</f>
        <v>-2.8157683024939207E-3</v>
      </c>
      <c r="Y4107" t="str">
        <f>IF(StockData[[#This Row],[Daily Return %]]&gt;0,"Gain",IF(StockData[[#This Row],[Daily Return %]]&lt;0,"Loss","No Change"))</f>
        <v>Loss</v>
      </c>
    </row>
    <row r="4108" spans="1:25" x14ac:dyDescent="0.3">
      <c r="A4108" s="1">
        <v>45384</v>
      </c>
      <c r="B4108" s="1" t="s">
        <v>4160</v>
      </c>
      <c r="C4108" s="1" t="s">
        <v>96</v>
      </c>
      <c r="D4108">
        <f>MONTH(StockData[[#This Row],[DATE]])</f>
        <v>4</v>
      </c>
      <c r="E4108">
        <v>2024</v>
      </c>
      <c r="F4108" t="s">
        <v>97</v>
      </c>
      <c r="G4108" t="str">
        <f>"Q"&amp;ROUNDUP(StockData[[#This Row],[Month Number]]/3,0)</f>
        <v>Q2</v>
      </c>
      <c r="H4108" s="1" t="s">
        <v>4097</v>
      </c>
      <c r="I4108" s="1" t="s">
        <v>3093</v>
      </c>
      <c r="J4108" t="s">
        <v>30</v>
      </c>
      <c r="K4108">
        <v>497</v>
      </c>
      <c r="L4108">
        <v>499.9</v>
      </c>
      <c r="M4108">
        <v>496</v>
      </c>
      <c r="N4108">
        <v>495.8</v>
      </c>
      <c r="O4108">
        <v>498.7</v>
      </c>
      <c r="P4108">
        <v>499</v>
      </c>
      <c r="Q4108">
        <v>498.04</v>
      </c>
      <c r="R4108">
        <v>665814</v>
      </c>
      <c r="S4108">
        <v>331599114.94999999</v>
      </c>
      <c r="T4108">
        <v>17713</v>
      </c>
      <c r="U4108">
        <v>402927</v>
      </c>
      <c r="V4108">
        <v>60.52</v>
      </c>
      <c r="W4108" s="3">
        <f>StockData[[#This Row],[CLOSE]]-StockData[[#This Row],[PREV. CLOSE]]</f>
        <v>3.1999999999999886</v>
      </c>
      <c r="X4108" s="2">
        <f>IFERROR((StockData[[#This Row],[CLOSE]]-StockData[[#This Row],[PREV. CLOSE]])/StockData[[#This Row],[PREV. CLOSE]],0)</f>
        <v>6.4542154094392673E-3</v>
      </c>
      <c r="Y4108" t="str">
        <f>IF(StockData[[#This Row],[Daily Return %]]&gt;0,"Gain",IF(StockData[[#This Row],[Daily Return %]]&lt;0,"Loss","No Change"))</f>
        <v>Gain</v>
      </c>
    </row>
    <row r="4109" spans="1:25" x14ac:dyDescent="0.3">
      <c r="A4109" s="1">
        <v>45385</v>
      </c>
      <c r="B4109" s="1" t="s">
        <v>4161</v>
      </c>
      <c r="C4109" s="1" t="s">
        <v>96</v>
      </c>
      <c r="D4109">
        <f>MONTH(StockData[[#This Row],[DATE]])</f>
        <v>4</v>
      </c>
      <c r="E4109">
        <v>2024</v>
      </c>
      <c r="F4109" t="s">
        <v>97</v>
      </c>
      <c r="G4109" t="str">
        <f>"Q"&amp;ROUNDUP(StockData[[#This Row],[Month Number]]/3,0)</f>
        <v>Q2</v>
      </c>
      <c r="H4109" s="1" t="s">
        <v>4097</v>
      </c>
      <c r="I4109" s="1" t="s">
        <v>3093</v>
      </c>
      <c r="J4109" t="s">
        <v>30</v>
      </c>
      <c r="K4109">
        <v>501.25</v>
      </c>
      <c r="L4109">
        <v>501.8</v>
      </c>
      <c r="M4109">
        <v>495.2</v>
      </c>
      <c r="N4109">
        <v>499</v>
      </c>
      <c r="O4109">
        <v>496.55</v>
      </c>
      <c r="P4109">
        <v>496.05</v>
      </c>
      <c r="Q4109">
        <v>496.77</v>
      </c>
      <c r="R4109">
        <v>753923</v>
      </c>
      <c r="S4109">
        <v>374528816.60000002</v>
      </c>
      <c r="T4109">
        <v>15512</v>
      </c>
      <c r="U4109">
        <v>384931</v>
      </c>
      <c r="V4109">
        <v>51.06</v>
      </c>
      <c r="W4109" s="3">
        <f>StockData[[#This Row],[CLOSE]]-StockData[[#This Row],[PREV. CLOSE]]</f>
        <v>-2.9499999999999886</v>
      </c>
      <c r="X4109" s="2">
        <f>IFERROR((StockData[[#This Row],[CLOSE]]-StockData[[#This Row],[PREV. CLOSE]])/StockData[[#This Row],[PREV. CLOSE]],0)</f>
        <v>-5.9118236472945661E-3</v>
      </c>
      <c r="Y4109" t="str">
        <f>IF(StockData[[#This Row],[Daily Return %]]&gt;0,"Gain",IF(StockData[[#This Row],[Daily Return %]]&lt;0,"Loss","No Change"))</f>
        <v>Loss</v>
      </c>
    </row>
    <row r="4110" spans="1:25" x14ac:dyDescent="0.3">
      <c r="A4110" s="1">
        <v>45386</v>
      </c>
      <c r="B4110" s="1" t="s">
        <v>4162</v>
      </c>
      <c r="C4110" s="1" t="s">
        <v>96</v>
      </c>
      <c r="D4110">
        <f>MONTH(StockData[[#This Row],[DATE]])</f>
        <v>4</v>
      </c>
      <c r="E4110">
        <v>2024</v>
      </c>
      <c r="F4110" t="s">
        <v>97</v>
      </c>
      <c r="G4110" t="str">
        <f>"Q"&amp;ROUNDUP(StockData[[#This Row],[Month Number]]/3,0)</f>
        <v>Q2</v>
      </c>
      <c r="H4110" s="1" t="s">
        <v>4097</v>
      </c>
      <c r="I4110" s="1" t="s">
        <v>3093</v>
      </c>
      <c r="J4110" t="s">
        <v>30</v>
      </c>
      <c r="K4110">
        <v>499.25</v>
      </c>
      <c r="L4110">
        <v>499.25</v>
      </c>
      <c r="M4110">
        <v>490.55</v>
      </c>
      <c r="N4110">
        <v>496.05</v>
      </c>
      <c r="O4110">
        <v>492.3</v>
      </c>
      <c r="P4110">
        <v>491.5</v>
      </c>
      <c r="Q4110">
        <v>493.67</v>
      </c>
      <c r="R4110">
        <v>967522</v>
      </c>
      <c r="S4110">
        <v>477636885.30000001</v>
      </c>
      <c r="T4110">
        <v>28448</v>
      </c>
      <c r="U4110">
        <v>527826</v>
      </c>
      <c r="V4110">
        <v>54.55</v>
      </c>
      <c r="W4110" s="3">
        <f>StockData[[#This Row],[CLOSE]]-StockData[[#This Row],[PREV. CLOSE]]</f>
        <v>-4.5500000000000114</v>
      </c>
      <c r="X4110" s="2">
        <f>IFERROR((StockData[[#This Row],[CLOSE]]-StockData[[#This Row],[PREV. CLOSE]])/StockData[[#This Row],[PREV. CLOSE]],0)</f>
        <v>-9.1724624533817377E-3</v>
      </c>
      <c r="Y4110" t="str">
        <f>IF(StockData[[#This Row],[Daily Return %]]&gt;0,"Gain",IF(StockData[[#This Row],[Daily Return %]]&lt;0,"Loss","No Change"))</f>
        <v>Loss</v>
      </c>
    </row>
    <row r="4111" spans="1:25" x14ac:dyDescent="0.3">
      <c r="A4111" s="1">
        <v>45387</v>
      </c>
      <c r="B4111" s="1" t="s">
        <v>4163</v>
      </c>
      <c r="C4111" s="1" t="s">
        <v>96</v>
      </c>
      <c r="D4111">
        <f>MONTH(StockData[[#This Row],[DATE]])</f>
        <v>4</v>
      </c>
      <c r="E4111">
        <v>2024</v>
      </c>
      <c r="F4111" t="s">
        <v>97</v>
      </c>
      <c r="G4111" t="str">
        <f>"Q"&amp;ROUNDUP(StockData[[#This Row],[Month Number]]/3,0)</f>
        <v>Q2</v>
      </c>
      <c r="H4111" s="1" t="s">
        <v>4097</v>
      </c>
      <c r="I4111" s="1" t="s">
        <v>3093</v>
      </c>
      <c r="J4111" t="s">
        <v>30</v>
      </c>
      <c r="K4111">
        <v>494.5</v>
      </c>
      <c r="L4111">
        <v>510.85</v>
      </c>
      <c r="M4111">
        <v>493.05</v>
      </c>
      <c r="N4111">
        <v>491.5</v>
      </c>
      <c r="O4111">
        <v>509.4</v>
      </c>
      <c r="P4111">
        <v>509.5</v>
      </c>
      <c r="Q4111">
        <v>504.31</v>
      </c>
      <c r="R4111">
        <v>3357470</v>
      </c>
      <c r="S4111">
        <v>1693203057.3499999</v>
      </c>
      <c r="T4111">
        <v>60361</v>
      </c>
      <c r="U4111">
        <v>1452105</v>
      </c>
      <c r="V4111">
        <v>43.25</v>
      </c>
      <c r="W4111" s="3">
        <f>StockData[[#This Row],[CLOSE]]-StockData[[#This Row],[PREV. CLOSE]]</f>
        <v>18</v>
      </c>
      <c r="X4111" s="2">
        <f>IFERROR((StockData[[#This Row],[CLOSE]]-StockData[[#This Row],[PREV. CLOSE]])/StockData[[#This Row],[PREV. CLOSE]],0)</f>
        <v>3.6622583926754833E-2</v>
      </c>
      <c r="Y4111" t="str">
        <f>IF(StockData[[#This Row],[Daily Return %]]&gt;0,"Gain",IF(StockData[[#This Row],[Daily Return %]]&lt;0,"Loss","No Change"))</f>
        <v>Gain</v>
      </c>
    </row>
    <row r="4112" spans="1:25" x14ac:dyDescent="0.3">
      <c r="A4112" s="1">
        <v>45390</v>
      </c>
      <c r="B4112" s="1" t="s">
        <v>4164</v>
      </c>
      <c r="C4112" s="1" t="s">
        <v>96</v>
      </c>
      <c r="D4112">
        <f>MONTH(StockData[[#This Row],[DATE]])</f>
        <v>4</v>
      </c>
      <c r="E4112">
        <v>2024</v>
      </c>
      <c r="F4112" t="s">
        <v>97</v>
      </c>
      <c r="G4112" t="str">
        <f>"Q"&amp;ROUNDUP(StockData[[#This Row],[Month Number]]/3,0)</f>
        <v>Q2</v>
      </c>
      <c r="H4112" s="1" t="s">
        <v>4097</v>
      </c>
      <c r="I4112" s="1" t="s">
        <v>3093</v>
      </c>
      <c r="J4112" t="s">
        <v>30</v>
      </c>
      <c r="K4112">
        <v>511.5</v>
      </c>
      <c r="L4112">
        <v>521</v>
      </c>
      <c r="M4112">
        <v>509.9</v>
      </c>
      <c r="N4112">
        <v>509.5</v>
      </c>
      <c r="O4112">
        <v>519</v>
      </c>
      <c r="P4112">
        <v>519</v>
      </c>
      <c r="Q4112">
        <v>516.87</v>
      </c>
      <c r="R4112">
        <v>1952580</v>
      </c>
      <c r="S4112">
        <v>1009238603.3</v>
      </c>
      <c r="T4112">
        <v>34795</v>
      </c>
      <c r="U4112">
        <v>904814</v>
      </c>
      <c r="V4112">
        <v>46.34</v>
      </c>
      <c r="W4112" s="3">
        <f>StockData[[#This Row],[CLOSE]]-StockData[[#This Row],[PREV. CLOSE]]</f>
        <v>9.5</v>
      </c>
      <c r="X4112" s="2">
        <f>IFERROR((StockData[[#This Row],[CLOSE]]-StockData[[#This Row],[PREV. CLOSE]])/StockData[[#This Row],[PREV. CLOSE]],0)</f>
        <v>1.8645731108930325E-2</v>
      </c>
      <c r="Y4112" t="str">
        <f>IF(StockData[[#This Row],[Daily Return %]]&gt;0,"Gain",IF(StockData[[#This Row],[Daily Return %]]&lt;0,"Loss","No Change"))</f>
        <v>Gain</v>
      </c>
    </row>
    <row r="4113" spans="1:25" x14ac:dyDescent="0.3">
      <c r="A4113" s="1">
        <v>45391</v>
      </c>
      <c r="B4113" s="1" t="s">
        <v>4165</v>
      </c>
      <c r="C4113" s="1" t="s">
        <v>96</v>
      </c>
      <c r="D4113">
        <f>MONTH(StockData[[#This Row],[DATE]])</f>
        <v>4</v>
      </c>
      <c r="E4113">
        <v>2024</v>
      </c>
      <c r="F4113" t="s">
        <v>97</v>
      </c>
      <c r="G4113" t="str">
        <f>"Q"&amp;ROUNDUP(StockData[[#This Row],[Month Number]]/3,0)</f>
        <v>Q2</v>
      </c>
      <c r="H4113" s="1" t="s">
        <v>4097</v>
      </c>
      <c r="I4113" s="1" t="s">
        <v>3093</v>
      </c>
      <c r="J4113" t="s">
        <v>30</v>
      </c>
      <c r="K4113">
        <v>518.79999999999995</v>
      </c>
      <c r="L4113">
        <v>519.75</v>
      </c>
      <c r="M4113">
        <v>507.65</v>
      </c>
      <c r="N4113">
        <v>519</v>
      </c>
      <c r="O4113">
        <v>509.85</v>
      </c>
      <c r="P4113">
        <v>509.55</v>
      </c>
      <c r="Q4113">
        <v>511.94</v>
      </c>
      <c r="R4113">
        <v>609398</v>
      </c>
      <c r="S4113">
        <v>311972661.05000001</v>
      </c>
      <c r="T4113">
        <v>18996</v>
      </c>
      <c r="U4113">
        <v>268228</v>
      </c>
      <c r="V4113">
        <v>44.02</v>
      </c>
      <c r="W4113" s="3">
        <f>StockData[[#This Row],[CLOSE]]-StockData[[#This Row],[PREV. CLOSE]]</f>
        <v>-9.4499999999999886</v>
      </c>
      <c r="X4113" s="2">
        <f>IFERROR((StockData[[#This Row],[CLOSE]]-StockData[[#This Row],[PREV. CLOSE]])/StockData[[#This Row],[PREV. CLOSE]],0)</f>
        <v>-1.820809248554911E-2</v>
      </c>
      <c r="Y4113" t="str">
        <f>IF(StockData[[#This Row],[Daily Return %]]&gt;0,"Gain",IF(StockData[[#This Row],[Daily Return %]]&lt;0,"Loss","No Change"))</f>
        <v>Loss</v>
      </c>
    </row>
    <row r="4114" spans="1:25" x14ac:dyDescent="0.3">
      <c r="A4114" s="1">
        <v>45392</v>
      </c>
      <c r="B4114" s="1" t="s">
        <v>4166</v>
      </c>
      <c r="C4114" s="1" t="s">
        <v>96</v>
      </c>
      <c r="D4114">
        <f>MONTH(StockData[[#This Row],[DATE]])</f>
        <v>4</v>
      </c>
      <c r="E4114">
        <v>2024</v>
      </c>
      <c r="F4114" t="s">
        <v>97</v>
      </c>
      <c r="G4114" t="str">
        <f>"Q"&amp;ROUNDUP(StockData[[#This Row],[Month Number]]/3,0)</f>
        <v>Q2</v>
      </c>
      <c r="H4114" s="1" t="s">
        <v>4097</v>
      </c>
      <c r="I4114" s="1" t="s">
        <v>3093</v>
      </c>
      <c r="J4114" t="s">
        <v>30</v>
      </c>
      <c r="K4114">
        <v>513.20000000000005</v>
      </c>
      <c r="L4114">
        <v>516.6</v>
      </c>
      <c r="M4114">
        <v>507.15</v>
      </c>
      <c r="N4114">
        <v>509.55</v>
      </c>
      <c r="O4114">
        <v>516</v>
      </c>
      <c r="P4114">
        <v>515.20000000000005</v>
      </c>
      <c r="Q4114">
        <v>511.42</v>
      </c>
      <c r="R4114">
        <v>937271</v>
      </c>
      <c r="S4114">
        <v>479336026.69999999</v>
      </c>
      <c r="T4114">
        <v>21261</v>
      </c>
      <c r="U4114">
        <v>524909</v>
      </c>
      <c r="V4114">
        <v>56</v>
      </c>
      <c r="W4114" s="3">
        <f>StockData[[#This Row],[CLOSE]]-StockData[[#This Row],[PREV. CLOSE]]</f>
        <v>5.6500000000000341</v>
      </c>
      <c r="X4114" s="2">
        <f>IFERROR((StockData[[#This Row],[CLOSE]]-StockData[[#This Row],[PREV. CLOSE]])/StockData[[#This Row],[PREV. CLOSE]],0)</f>
        <v>1.1088215091747688E-2</v>
      </c>
      <c r="Y4114" t="str">
        <f>IF(StockData[[#This Row],[Daily Return %]]&gt;0,"Gain",IF(StockData[[#This Row],[Daily Return %]]&lt;0,"Loss","No Change"))</f>
        <v>Gain</v>
      </c>
    </row>
    <row r="4115" spans="1:25" x14ac:dyDescent="0.3">
      <c r="A4115" s="1">
        <v>45394</v>
      </c>
      <c r="B4115" s="1" t="s">
        <v>4167</v>
      </c>
      <c r="C4115" s="1" t="s">
        <v>96</v>
      </c>
      <c r="D4115">
        <f>MONTH(StockData[[#This Row],[DATE]])</f>
        <v>4</v>
      </c>
      <c r="E4115">
        <v>2024</v>
      </c>
      <c r="F4115" t="s">
        <v>97</v>
      </c>
      <c r="G4115" t="str">
        <f>"Q"&amp;ROUNDUP(StockData[[#This Row],[Month Number]]/3,0)</f>
        <v>Q2</v>
      </c>
      <c r="H4115" s="1" t="s">
        <v>4097</v>
      </c>
      <c r="I4115" s="1" t="s">
        <v>3093</v>
      </c>
      <c r="J4115" t="s">
        <v>30</v>
      </c>
      <c r="K4115">
        <v>516.70000000000005</v>
      </c>
      <c r="L4115">
        <v>519.29999999999995</v>
      </c>
      <c r="M4115">
        <v>512.95000000000005</v>
      </c>
      <c r="N4115">
        <v>515.20000000000005</v>
      </c>
      <c r="O4115">
        <v>513.79999999999995</v>
      </c>
      <c r="P4115">
        <v>514.54999999999995</v>
      </c>
      <c r="Q4115">
        <v>516.04999999999995</v>
      </c>
      <c r="R4115">
        <v>900595</v>
      </c>
      <c r="S4115">
        <v>464753048.35000002</v>
      </c>
      <c r="T4115">
        <v>24495</v>
      </c>
      <c r="U4115">
        <v>452139</v>
      </c>
      <c r="V4115">
        <v>50.2</v>
      </c>
      <c r="W4115" s="3">
        <f>StockData[[#This Row],[CLOSE]]-StockData[[#This Row],[PREV. CLOSE]]</f>
        <v>-0.65000000000009095</v>
      </c>
      <c r="X4115" s="2">
        <f>IFERROR((StockData[[#This Row],[CLOSE]]-StockData[[#This Row],[PREV. CLOSE]])/StockData[[#This Row],[PREV. CLOSE]],0)</f>
        <v>-1.2616459627330958E-3</v>
      </c>
      <c r="Y4115" t="str">
        <f>IF(StockData[[#This Row],[Daily Return %]]&gt;0,"Gain",IF(StockData[[#This Row],[Daily Return %]]&lt;0,"Loss","No Change"))</f>
        <v>Loss</v>
      </c>
    </row>
    <row r="4116" spans="1:25" x14ac:dyDescent="0.3">
      <c r="A4116" s="1">
        <v>45397</v>
      </c>
      <c r="B4116" s="1" t="s">
        <v>4168</v>
      </c>
      <c r="C4116" s="1" t="s">
        <v>96</v>
      </c>
      <c r="D4116">
        <f>MONTH(StockData[[#This Row],[DATE]])</f>
        <v>4</v>
      </c>
      <c r="E4116">
        <v>2024</v>
      </c>
      <c r="F4116" t="s">
        <v>97</v>
      </c>
      <c r="G4116" t="str">
        <f>"Q"&amp;ROUNDUP(StockData[[#This Row],[Month Number]]/3,0)</f>
        <v>Q2</v>
      </c>
      <c r="H4116" s="1" t="s">
        <v>4097</v>
      </c>
      <c r="I4116" s="1" t="s">
        <v>3093</v>
      </c>
      <c r="J4116" t="s">
        <v>30</v>
      </c>
      <c r="K4116">
        <v>510.15</v>
      </c>
      <c r="L4116">
        <v>514</v>
      </c>
      <c r="M4116">
        <v>505.35</v>
      </c>
      <c r="N4116">
        <v>514.54999999999995</v>
      </c>
      <c r="O4116">
        <v>508</v>
      </c>
      <c r="P4116">
        <v>509.25</v>
      </c>
      <c r="Q4116">
        <v>509.91</v>
      </c>
      <c r="R4116">
        <v>1163084</v>
      </c>
      <c r="S4116">
        <v>593068735.70000005</v>
      </c>
      <c r="T4116">
        <v>34436</v>
      </c>
      <c r="U4116">
        <v>537213</v>
      </c>
      <c r="V4116">
        <v>46.19</v>
      </c>
      <c r="W4116" s="3">
        <f>StockData[[#This Row],[CLOSE]]-StockData[[#This Row],[PREV. CLOSE]]</f>
        <v>-5.2999999999999545</v>
      </c>
      <c r="X4116" s="2">
        <f>IFERROR((StockData[[#This Row],[CLOSE]]-StockData[[#This Row],[PREV. CLOSE]])/StockData[[#This Row],[PREV. CLOSE]],0)</f>
        <v>-1.0300262365173365E-2</v>
      </c>
      <c r="Y4116" t="str">
        <f>IF(StockData[[#This Row],[Daily Return %]]&gt;0,"Gain",IF(StockData[[#This Row],[Daily Return %]]&lt;0,"Loss","No Change"))</f>
        <v>Loss</v>
      </c>
    </row>
    <row r="4117" spans="1:25" x14ac:dyDescent="0.3">
      <c r="A4117" s="1">
        <v>45398</v>
      </c>
      <c r="B4117" s="1" t="s">
        <v>4169</v>
      </c>
      <c r="C4117" s="1" t="s">
        <v>96</v>
      </c>
      <c r="D4117">
        <f>MONTH(StockData[[#This Row],[DATE]])</f>
        <v>4</v>
      </c>
      <c r="E4117">
        <v>2024</v>
      </c>
      <c r="F4117" t="s">
        <v>97</v>
      </c>
      <c r="G4117" t="str">
        <f>"Q"&amp;ROUNDUP(StockData[[#This Row],[Month Number]]/3,0)</f>
        <v>Q2</v>
      </c>
      <c r="H4117" s="1" t="s">
        <v>4097</v>
      </c>
      <c r="I4117" s="1" t="s">
        <v>3093</v>
      </c>
      <c r="J4117" t="s">
        <v>30</v>
      </c>
      <c r="K4117">
        <v>506.7</v>
      </c>
      <c r="L4117">
        <v>515.45000000000005</v>
      </c>
      <c r="M4117">
        <v>502.2</v>
      </c>
      <c r="N4117">
        <v>509.25</v>
      </c>
      <c r="O4117">
        <v>509.95</v>
      </c>
      <c r="P4117">
        <v>508.15</v>
      </c>
      <c r="Q4117">
        <v>509.42</v>
      </c>
      <c r="R4117">
        <v>1357134</v>
      </c>
      <c r="S4117">
        <v>691345514.5</v>
      </c>
      <c r="T4117">
        <v>30918</v>
      </c>
      <c r="U4117">
        <v>845506</v>
      </c>
      <c r="V4117">
        <v>62.3</v>
      </c>
      <c r="W4117" s="3">
        <f>StockData[[#This Row],[CLOSE]]-StockData[[#This Row],[PREV. CLOSE]]</f>
        <v>-1.1000000000000227</v>
      </c>
      <c r="X4117" s="2">
        <f>IFERROR((StockData[[#This Row],[CLOSE]]-StockData[[#This Row],[PREV. CLOSE]])/StockData[[#This Row],[PREV. CLOSE]],0)</f>
        <v>-2.1600392734413801E-3</v>
      </c>
      <c r="Y4117" t="str">
        <f>IF(StockData[[#This Row],[Daily Return %]]&gt;0,"Gain",IF(StockData[[#This Row],[Daily Return %]]&lt;0,"Loss","No Change"))</f>
        <v>Loss</v>
      </c>
    </row>
    <row r="4118" spans="1:25" x14ac:dyDescent="0.3">
      <c r="A4118" s="1">
        <v>45400</v>
      </c>
      <c r="B4118" s="1" t="s">
        <v>4170</v>
      </c>
      <c r="C4118" s="1" t="s">
        <v>96</v>
      </c>
      <c r="D4118">
        <f>MONTH(StockData[[#This Row],[DATE]])</f>
        <v>4</v>
      </c>
      <c r="E4118">
        <v>2024</v>
      </c>
      <c r="F4118" t="s">
        <v>97</v>
      </c>
      <c r="G4118" t="str">
        <f>"Q"&amp;ROUNDUP(StockData[[#This Row],[Month Number]]/3,0)</f>
        <v>Q2</v>
      </c>
      <c r="H4118" s="1" t="s">
        <v>4097</v>
      </c>
      <c r="I4118" s="1" t="s">
        <v>3093</v>
      </c>
      <c r="J4118" t="s">
        <v>30</v>
      </c>
      <c r="K4118">
        <v>512.79999999999995</v>
      </c>
      <c r="L4118">
        <v>515.95000000000005</v>
      </c>
      <c r="M4118">
        <v>495.15</v>
      </c>
      <c r="N4118">
        <v>508.15</v>
      </c>
      <c r="O4118">
        <v>508.05</v>
      </c>
      <c r="P4118">
        <v>506.4</v>
      </c>
      <c r="Q4118">
        <v>505.61</v>
      </c>
      <c r="R4118">
        <v>3161005</v>
      </c>
      <c r="S4118">
        <v>1598233861.3499999</v>
      </c>
      <c r="T4118">
        <v>68996</v>
      </c>
      <c r="U4118">
        <v>1642334</v>
      </c>
      <c r="V4118">
        <v>51.96</v>
      </c>
      <c r="W4118" s="3">
        <f>StockData[[#This Row],[CLOSE]]-StockData[[#This Row],[PREV. CLOSE]]</f>
        <v>-1.75</v>
      </c>
      <c r="X4118" s="2">
        <f>IFERROR((StockData[[#This Row],[CLOSE]]-StockData[[#This Row],[PREV. CLOSE]])/StockData[[#This Row],[PREV. CLOSE]],0)</f>
        <v>-3.443865000491981E-3</v>
      </c>
      <c r="Y4118" t="str">
        <f>IF(StockData[[#This Row],[Daily Return %]]&gt;0,"Gain",IF(StockData[[#This Row],[Daily Return %]]&lt;0,"Loss","No Change"))</f>
        <v>Loss</v>
      </c>
    </row>
    <row r="4119" spans="1:25" x14ac:dyDescent="0.3">
      <c r="A4119" s="1">
        <v>45401</v>
      </c>
      <c r="B4119" s="1" t="s">
        <v>4171</v>
      </c>
      <c r="C4119" s="1" t="s">
        <v>96</v>
      </c>
      <c r="D4119">
        <f>MONTH(StockData[[#This Row],[DATE]])</f>
        <v>4</v>
      </c>
      <c r="E4119">
        <v>2024</v>
      </c>
      <c r="F4119" t="s">
        <v>97</v>
      </c>
      <c r="G4119" t="str">
        <f>"Q"&amp;ROUNDUP(StockData[[#This Row],[Month Number]]/3,0)</f>
        <v>Q2</v>
      </c>
      <c r="H4119" s="1" t="s">
        <v>4097</v>
      </c>
      <c r="I4119" s="1" t="s">
        <v>3093</v>
      </c>
      <c r="J4119" t="s">
        <v>30</v>
      </c>
      <c r="K4119">
        <v>503.85</v>
      </c>
      <c r="L4119">
        <v>508</v>
      </c>
      <c r="M4119">
        <v>502</v>
      </c>
      <c r="N4119">
        <v>506.4</v>
      </c>
      <c r="O4119">
        <v>506</v>
      </c>
      <c r="P4119">
        <v>505.3</v>
      </c>
      <c r="Q4119">
        <v>504.95</v>
      </c>
      <c r="R4119">
        <v>1090283</v>
      </c>
      <c r="S4119">
        <v>550533806.64999998</v>
      </c>
      <c r="T4119">
        <v>29227</v>
      </c>
      <c r="U4119">
        <v>683385</v>
      </c>
      <c r="V4119">
        <v>62.68</v>
      </c>
      <c r="W4119" s="3">
        <f>StockData[[#This Row],[CLOSE]]-StockData[[#This Row],[PREV. CLOSE]]</f>
        <v>-1.0999999999999659</v>
      </c>
      <c r="X4119" s="2">
        <f>IFERROR((StockData[[#This Row],[CLOSE]]-StockData[[#This Row],[PREV. CLOSE]])/StockData[[#This Row],[PREV. CLOSE]],0)</f>
        <v>-2.1721958925749723E-3</v>
      </c>
      <c r="Y4119" t="str">
        <f>IF(StockData[[#This Row],[Daily Return %]]&gt;0,"Gain",IF(StockData[[#This Row],[Daily Return %]]&lt;0,"Loss","No Change"))</f>
        <v>Loss</v>
      </c>
    </row>
    <row r="4120" spans="1:25" x14ac:dyDescent="0.3">
      <c r="A4120" s="1">
        <v>45404</v>
      </c>
      <c r="B4120" s="1" t="s">
        <v>4172</v>
      </c>
      <c r="C4120" s="1" t="s">
        <v>96</v>
      </c>
      <c r="D4120">
        <f>MONTH(StockData[[#This Row],[DATE]])</f>
        <v>4</v>
      </c>
      <c r="E4120">
        <v>2024</v>
      </c>
      <c r="F4120" t="s">
        <v>97</v>
      </c>
      <c r="G4120" t="str">
        <f>"Q"&amp;ROUNDUP(StockData[[#This Row],[Month Number]]/3,0)</f>
        <v>Q2</v>
      </c>
      <c r="H4120" s="1" t="s">
        <v>4097</v>
      </c>
      <c r="I4120" s="1" t="s">
        <v>3093</v>
      </c>
      <c r="J4120" t="s">
        <v>30</v>
      </c>
      <c r="K4120">
        <v>515.54999999999995</v>
      </c>
      <c r="L4120">
        <v>515.54999999999995</v>
      </c>
      <c r="M4120">
        <v>505.25</v>
      </c>
      <c r="N4120">
        <v>505.3</v>
      </c>
      <c r="O4120">
        <v>506.4</v>
      </c>
      <c r="P4120">
        <v>506</v>
      </c>
      <c r="Q4120">
        <v>509.52</v>
      </c>
      <c r="R4120">
        <v>3016169</v>
      </c>
      <c r="S4120">
        <v>1536789719.3</v>
      </c>
      <c r="T4120">
        <v>56314</v>
      </c>
      <c r="U4120">
        <v>2146646</v>
      </c>
      <c r="V4120">
        <v>71.17</v>
      </c>
      <c r="W4120" s="3">
        <f>StockData[[#This Row],[CLOSE]]-StockData[[#This Row],[PREV. CLOSE]]</f>
        <v>0.69999999999998863</v>
      </c>
      <c r="X4120" s="2">
        <f>IFERROR((StockData[[#This Row],[CLOSE]]-StockData[[#This Row],[PREV. CLOSE]])/StockData[[#This Row],[PREV. CLOSE]],0)</f>
        <v>1.3853156540668684E-3</v>
      </c>
      <c r="Y4120" t="str">
        <f>IF(StockData[[#This Row],[Daily Return %]]&gt;0,"Gain",IF(StockData[[#This Row],[Daily Return %]]&lt;0,"Loss","No Change"))</f>
        <v>Gain</v>
      </c>
    </row>
    <row r="4121" spans="1:25" x14ac:dyDescent="0.3">
      <c r="A4121" s="1">
        <v>45405</v>
      </c>
      <c r="B4121" s="1" t="s">
        <v>4173</v>
      </c>
      <c r="C4121" s="1" t="s">
        <v>96</v>
      </c>
      <c r="D4121">
        <f>MONTH(StockData[[#This Row],[DATE]])</f>
        <v>4</v>
      </c>
      <c r="E4121">
        <v>2024</v>
      </c>
      <c r="F4121" t="s">
        <v>97</v>
      </c>
      <c r="G4121" t="str">
        <f>"Q"&amp;ROUNDUP(StockData[[#This Row],[Month Number]]/3,0)</f>
        <v>Q2</v>
      </c>
      <c r="H4121" s="1" t="s">
        <v>4097</v>
      </c>
      <c r="I4121" s="1" t="s">
        <v>3093</v>
      </c>
      <c r="J4121" t="s">
        <v>30</v>
      </c>
      <c r="K4121">
        <v>507.5</v>
      </c>
      <c r="L4121">
        <v>513.45000000000005</v>
      </c>
      <c r="M4121">
        <v>505.6</v>
      </c>
      <c r="N4121">
        <v>506</v>
      </c>
      <c r="O4121">
        <v>510.6</v>
      </c>
      <c r="P4121">
        <v>510.15</v>
      </c>
      <c r="Q4121">
        <v>510.14</v>
      </c>
      <c r="R4121">
        <v>860942</v>
      </c>
      <c r="S4121">
        <v>439203095.69999999</v>
      </c>
      <c r="T4121">
        <v>33002</v>
      </c>
      <c r="U4121">
        <v>571250</v>
      </c>
      <c r="V4121">
        <v>66.349999999999994</v>
      </c>
      <c r="W4121" s="3">
        <f>StockData[[#This Row],[CLOSE]]-StockData[[#This Row],[PREV. CLOSE]]</f>
        <v>4.1499999999999773</v>
      </c>
      <c r="X4121" s="2">
        <f>IFERROR((StockData[[#This Row],[CLOSE]]-StockData[[#This Row],[PREV. CLOSE]])/StockData[[#This Row],[PREV. CLOSE]],0)</f>
        <v>8.2015810276679386E-3</v>
      </c>
      <c r="Y4121" t="str">
        <f>IF(StockData[[#This Row],[Daily Return %]]&gt;0,"Gain",IF(StockData[[#This Row],[Daily Return %]]&lt;0,"Loss","No Change"))</f>
        <v>Gain</v>
      </c>
    </row>
    <row r="4122" spans="1:25" x14ac:dyDescent="0.3">
      <c r="A4122" s="1">
        <v>45406</v>
      </c>
      <c r="B4122" s="1" t="s">
        <v>4174</v>
      </c>
      <c r="C4122" s="1" t="s">
        <v>96</v>
      </c>
      <c r="D4122">
        <f>MONTH(StockData[[#This Row],[DATE]])</f>
        <v>4</v>
      </c>
      <c r="E4122">
        <v>2024</v>
      </c>
      <c r="F4122" t="s">
        <v>97</v>
      </c>
      <c r="G4122" t="str">
        <f>"Q"&amp;ROUNDUP(StockData[[#This Row],[Month Number]]/3,0)</f>
        <v>Q2</v>
      </c>
      <c r="H4122" s="1" t="s">
        <v>4097</v>
      </c>
      <c r="I4122" s="1" t="s">
        <v>3093</v>
      </c>
      <c r="J4122" t="s">
        <v>30</v>
      </c>
      <c r="K4122">
        <v>510.6</v>
      </c>
      <c r="L4122">
        <v>513.20000000000005</v>
      </c>
      <c r="M4122">
        <v>508</v>
      </c>
      <c r="N4122">
        <v>510.15</v>
      </c>
      <c r="O4122">
        <v>510.3</v>
      </c>
      <c r="P4122">
        <v>509.3</v>
      </c>
      <c r="Q4122">
        <v>509.97</v>
      </c>
      <c r="R4122">
        <v>553044</v>
      </c>
      <c r="S4122">
        <v>282036257.55000001</v>
      </c>
      <c r="T4122">
        <v>17813</v>
      </c>
      <c r="U4122">
        <v>341400</v>
      </c>
      <c r="V4122">
        <v>61.73</v>
      </c>
      <c r="W4122" s="3">
        <f>StockData[[#This Row],[CLOSE]]-StockData[[#This Row],[PREV. CLOSE]]</f>
        <v>-0.84999999999996589</v>
      </c>
      <c r="X4122" s="2">
        <f>IFERROR((StockData[[#This Row],[CLOSE]]-StockData[[#This Row],[PREV. CLOSE]])/StockData[[#This Row],[PREV. CLOSE]],0)</f>
        <v>-1.6661766147210936E-3</v>
      </c>
      <c r="Y4122" t="str">
        <f>IF(StockData[[#This Row],[Daily Return %]]&gt;0,"Gain",IF(StockData[[#This Row],[Daily Return %]]&lt;0,"Loss","No Change"))</f>
        <v>Loss</v>
      </c>
    </row>
    <row r="4123" spans="1:25" x14ac:dyDescent="0.3">
      <c r="A4123" s="1">
        <v>45407</v>
      </c>
      <c r="B4123" s="1" t="s">
        <v>4175</v>
      </c>
      <c r="C4123" s="1" t="s">
        <v>96</v>
      </c>
      <c r="D4123">
        <f>MONTH(StockData[[#This Row],[DATE]])</f>
        <v>4</v>
      </c>
      <c r="E4123">
        <v>2024</v>
      </c>
      <c r="F4123" t="s">
        <v>97</v>
      </c>
      <c r="G4123" t="str">
        <f>"Q"&amp;ROUNDUP(StockData[[#This Row],[Month Number]]/3,0)</f>
        <v>Q2</v>
      </c>
      <c r="H4123" s="1" t="s">
        <v>4097</v>
      </c>
      <c r="I4123" s="1" t="s">
        <v>3093</v>
      </c>
      <c r="J4123" t="s">
        <v>30</v>
      </c>
      <c r="K4123">
        <v>511.3</v>
      </c>
      <c r="L4123">
        <v>511.3</v>
      </c>
      <c r="M4123">
        <v>503.15</v>
      </c>
      <c r="N4123">
        <v>509.3</v>
      </c>
      <c r="O4123">
        <v>509.95</v>
      </c>
      <c r="P4123">
        <v>510.15</v>
      </c>
      <c r="Q4123">
        <v>507.52</v>
      </c>
      <c r="R4123">
        <v>642394</v>
      </c>
      <c r="S4123">
        <v>326029953.30000001</v>
      </c>
      <c r="T4123">
        <v>30431</v>
      </c>
      <c r="U4123">
        <v>317590</v>
      </c>
      <c r="V4123">
        <v>49.44</v>
      </c>
      <c r="W4123" s="3">
        <f>StockData[[#This Row],[CLOSE]]-StockData[[#This Row],[PREV. CLOSE]]</f>
        <v>0.84999999999996589</v>
      </c>
      <c r="X4123" s="2">
        <f>IFERROR((StockData[[#This Row],[CLOSE]]-StockData[[#This Row],[PREV. CLOSE]])/StockData[[#This Row],[PREV. CLOSE]],0)</f>
        <v>1.6689573924994422E-3</v>
      </c>
      <c r="Y4123" t="str">
        <f>IF(StockData[[#This Row],[Daily Return %]]&gt;0,"Gain",IF(StockData[[#This Row],[Daily Return %]]&lt;0,"Loss","No Change"))</f>
        <v>Gain</v>
      </c>
    </row>
    <row r="4124" spans="1:25" x14ac:dyDescent="0.3">
      <c r="A4124" s="1">
        <v>45408</v>
      </c>
      <c r="B4124" s="1" t="s">
        <v>4176</v>
      </c>
      <c r="C4124" s="1" t="s">
        <v>96</v>
      </c>
      <c r="D4124">
        <f>MONTH(StockData[[#This Row],[DATE]])</f>
        <v>4</v>
      </c>
      <c r="E4124">
        <v>2024</v>
      </c>
      <c r="F4124" t="s">
        <v>97</v>
      </c>
      <c r="G4124" t="str">
        <f>"Q"&amp;ROUNDUP(StockData[[#This Row],[Month Number]]/3,0)</f>
        <v>Q2</v>
      </c>
      <c r="H4124" s="1" t="s">
        <v>4097</v>
      </c>
      <c r="I4124" s="1" t="s">
        <v>3093</v>
      </c>
      <c r="J4124" t="s">
        <v>30</v>
      </c>
      <c r="K4124">
        <v>511.95</v>
      </c>
      <c r="L4124">
        <v>518.70000000000005</v>
      </c>
      <c r="M4124">
        <v>510.35</v>
      </c>
      <c r="N4124">
        <v>510.15</v>
      </c>
      <c r="O4124">
        <v>518.45000000000005</v>
      </c>
      <c r="P4124">
        <v>517.85</v>
      </c>
      <c r="Q4124">
        <v>516.41</v>
      </c>
      <c r="R4124">
        <v>1801225</v>
      </c>
      <c r="S4124">
        <v>930177837.75</v>
      </c>
      <c r="T4124">
        <v>41031</v>
      </c>
      <c r="U4124">
        <v>1136569</v>
      </c>
      <c r="V4124">
        <v>63.1</v>
      </c>
      <c r="W4124" s="3">
        <f>StockData[[#This Row],[CLOSE]]-StockData[[#This Row],[PREV. CLOSE]]</f>
        <v>7.7000000000000455</v>
      </c>
      <c r="X4124" s="2">
        <f>IFERROR((StockData[[#This Row],[CLOSE]]-StockData[[#This Row],[PREV. CLOSE]])/StockData[[#This Row],[PREV. CLOSE]],0)</f>
        <v>1.5093599921591778E-2</v>
      </c>
      <c r="Y4124" t="str">
        <f>IF(StockData[[#This Row],[Daily Return %]]&gt;0,"Gain",IF(StockData[[#This Row],[Daily Return %]]&lt;0,"Loss","No Change"))</f>
        <v>Gain</v>
      </c>
    </row>
    <row r="4125" spans="1:25" x14ac:dyDescent="0.3">
      <c r="A4125" s="1">
        <v>45411</v>
      </c>
      <c r="B4125" s="1" t="s">
        <v>4177</v>
      </c>
      <c r="C4125" s="1" t="s">
        <v>96</v>
      </c>
      <c r="D4125">
        <f>MONTH(StockData[[#This Row],[DATE]])</f>
        <v>4</v>
      </c>
      <c r="E4125">
        <v>2024</v>
      </c>
      <c r="F4125" t="s">
        <v>97</v>
      </c>
      <c r="G4125" t="str">
        <f>"Q"&amp;ROUNDUP(StockData[[#This Row],[Month Number]]/3,0)</f>
        <v>Q2</v>
      </c>
      <c r="H4125" s="1" t="s">
        <v>4097</v>
      </c>
      <c r="I4125" s="1" t="s">
        <v>3093</v>
      </c>
      <c r="J4125" t="s">
        <v>30</v>
      </c>
      <c r="K4125">
        <v>520.5</v>
      </c>
      <c r="L4125">
        <v>524</v>
      </c>
      <c r="M4125">
        <v>512.79999999999995</v>
      </c>
      <c r="N4125">
        <v>517.85</v>
      </c>
      <c r="O4125">
        <v>515</v>
      </c>
      <c r="P4125">
        <v>515.6</v>
      </c>
      <c r="Q4125">
        <v>517.5</v>
      </c>
      <c r="R4125">
        <v>1650076</v>
      </c>
      <c r="S4125">
        <v>853917462.75</v>
      </c>
      <c r="T4125">
        <v>28592</v>
      </c>
      <c r="U4125">
        <v>1164205</v>
      </c>
      <c r="V4125">
        <v>70.55</v>
      </c>
      <c r="W4125" s="3">
        <f>StockData[[#This Row],[CLOSE]]-StockData[[#This Row],[PREV. CLOSE]]</f>
        <v>-2.25</v>
      </c>
      <c r="X4125" s="2">
        <f>IFERROR((StockData[[#This Row],[CLOSE]]-StockData[[#This Row],[PREV. CLOSE]])/StockData[[#This Row],[PREV. CLOSE]],0)</f>
        <v>-4.3448875156898714E-3</v>
      </c>
      <c r="Y4125" t="str">
        <f>IF(StockData[[#This Row],[Daily Return %]]&gt;0,"Gain",IF(StockData[[#This Row],[Daily Return %]]&lt;0,"Loss","No Change"))</f>
        <v>Loss</v>
      </c>
    </row>
    <row r="4126" spans="1:25" x14ac:dyDescent="0.3">
      <c r="A4126" s="1">
        <v>45412</v>
      </c>
      <c r="B4126" s="1" t="s">
        <v>4178</v>
      </c>
      <c r="C4126" s="1" t="s">
        <v>96</v>
      </c>
      <c r="D4126">
        <f>MONTH(StockData[[#This Row],[DATE]])</f>
        <v>4</v>
      </c>
      <c r="E4126">
        <v>2024</v>
      </c>
      <c r="F4126" t="s">
        <v>97</v>
      </c>
      <c r="G4126" t="str">
        <f>"Q"&amp;ROUNDUP(StockData[[#This Row],[Month Number]]/3,0)</f>
        <v>Q2</v>
      </c>
      <c r="H4126" s="1" t="s">
        <v>4097</v>
      </c>
      <c r="I4126" s="1" t="s">
        <v>3093</v>
      </c>
      <c r="J4126" t="s">
        <v>30</v>
      </c>
      <c r="K4126">
        <v>518</v>
      </c>
      <c r="L4126">
        <v>519.95000000000005</v>
      </c>
      <c r="M4126">
        <v>515.6</v>
      </c>
      <c r="N4126">
        <v>515.6</v>
      </c>
      <c r="O4126">
        <v>518</v>
      </c>
      <c r="P4126">
        <v>518</v>
      </c>
      <c r="Q4126">
        <v>517.99</v>
      </c>
      <c r="R4126">
        <v>1307750</v>
      </c>
      <c r="S4126">
        <v>677401423.79999995</v>
      </c>
      <c r="T4126">
        <v>37077</v>
      </c>
      <c r="U4126">
        <v>976830</v>
      </c>
      <c r="V4126">
        <v>74.7</v>
      </c>
      <c r="W4126" s="3">
        <f>StockData[[#This Row],[CLOSE]]-StockData[[#This Row],[PREV. CLOSE]]</f>
        <v>2.3999999999999773</v>
      </c>
      <c r="X4126" s="2">
        <f>IFERROR((StockData[[#This Row],[CLOSE]]-StockData[[#This Row],[PREV. CLOSE]])/StockData[[#This Row],[PREV. CLOSE]],0)</f>
        <v>4.6547711404188851E-3</v>
      </c>
      <c r="Y4126" t="str">
        <f>IF(StockData[[#This Row],[Daily Return %]]&gt;0,"Gain",IF(StockData[[#This Row],[Daily Return %]]&lt;0,"Loss","No Change"))</f>
        <v>Gain</v>
      </c>
    </row>
    <row r="4127" spans="1:25" x14ac:dyDescent="0.3">
      <c r="A4127" s="1">
        <v>45414</v>
      </c>
      <c r="B4127" s="1" t="s">
        <v>4179</v>
      </c>
      <c r="C4127" s="1" t="s">
        <v>119</v>
      </c>
      <c r="D4127">
        <f>MONTH(StockData[[#This Row],[DATE]])</f>
        <v>5</v>
      </c>
      <c r="E4127">
        <v>2024</v>
      </c>
      <c r="F4127" t="s">
        <v>97</v>
      </c>
      <c r="G4127" t="str">
        <f>"Q"&amp;ROUNDUP(StockData[[#This Row],[Month Number]]/3,0)</f>
        <v>Q2</v>
      </c>
      <c r="H4127" s="1" t="s">
        <v>4097</v>
      </c>
      <c r="I4127" s="1" t="s">
        <v>3093</v>
      </c>
      <c r="J4127" t="s">
        <v>30</v>
      </c>
      <c r="K4127">
        <v>517.5</v>
      </c>
      <c r="L4127">
        <v>522.79999999999995</v>
      </c>
      <c r="M4127">
        <v>513.4</v>
      </c>
      <c r="N4127">
        <v>518</v>
      </c>
      <c r="O4127">
        <v>516.54999999999995</v>
      </c>
      <c r="P4127">
        <v>517.85</v>
      </c>
      <c r="Q4127">
        <v>516.84</v>
      </c>
      <c r="R4127">
        <v>926594</v>
      </c>
      <c r="S4127">
        <v>478899069.44999999</v>
      </c>
      <c r="T4127">
        <v>25802</v>
      </c>
      <c r="U4127">
        <v>622052</v>
      </c>
      <c r="V4127">
        <v>67.13</v>
      </c>
      <c r="W4127" s="3">
        <f>StockData[[#This Row],[CLOSE]]-StockData[[#This Row],[PREV. CLOSE]]</f>
        <v>-0.14999999999997726</v>
      </c>
      <c r="X4127" s="2">
        <f>IFERROR((StockData[[#This Row],[CLOSE]]-StockData[[#This Row],[PREV. CLOSE]])/StockData[[#This Row],[PREV. CLOSE]],0)</f>
        <v>-2.895752895752457E-4</v>
      </c>
      <c r="Y4127" t="str">
        <f>IF(StockData[[#This Row],[Daily Return %]]&gt;0,"Gain",IF(StockData[[#This Row],[Daily Return %]]&lt;0,"Loss","No Change"))</f>
        <v>Loss</v>
      </c>
    </row>
    <row r="4128" spans="1:25" x14ac:dyDescent="0.3">
      <c r="A4128" s="1">
        <v>45415</v>
      </c>
      <c r="B4128" s="1" t="s">
        <v>4180</v>
      </c>
      <c r="C4128" s="1" t="s">
        <v>119</v>
      </c>
      <c r="D4128">
        <f>MONTH(StockData[[#This Row],[DATE]])</f>
        <v>5</v>
      </c>
      <c r="E4128">
        <v>2024</v>
      </c>
      <c r="F4128" t="s">
        <v>97</v>
      </c>
      <c r="G4128" t="str">
        <f>"Q"&amp;ROUNDUP(StockData[[#This Row],[Month Number]]/3,0)</f>
        <v>Q2</v>
      </c>
      <c r="H4128" s="1" t="s">
        <v>4097</v>
      </c>
      <c r="I4128" s="1" t="s">
        <v>3093</v>
      </c>
      <c r="J4128" t="s">
        <v>30</v>
      </c>
      <c r="K4128">
        <v>519.95000000000005</v>
      </c>
      <c r="L4128">
        <v>521.45000000000005</v>
      </c>
      <c r="M4128">
        <v>510.45</v>
      </c>
      <c r="N4128">
        <v>517.85</v>
      </c>
      <c r="O4128">
        <v>517.5</v>
      </c>
      <c r="P4128">
        <v>516.9</v>
      </c>
      <c r="Q4128">
        <v>515.91999999999996</v>
      </c>
      <c r="R4128">
        <v>1104998</v>
      </c>
      <c r="S4128">
        <v>570091716.20000005</v>
      </c>
      <c r="T4128">
        <v>30881</v>
      </c>
      <c r="U4128">
        <v>658831</v>
      </c>
      <c r="V4128">
        <v>59.62</v>
      </c>
      <c r="W4128" s="3">
        <f>StockData[[#This Row],[CLOSE]]-StockData[[#This Row],[PREV. CLOSE]]</f>
        <v>-0.95000000000004547</v>
      </c>
      <c r="X4128" s="2">
        <f>IFERROR((StockData[[#This Row],[CLOSE]]-StockData[[#This Row],[PREV. CLOSE]])/StockData[[#This Row],[PREV. CLOSE]],0)</f>
        <v>-1.8345080621802558E-3</v>
      </c>
      <c r="Y4128" t="str">
        <f>IF(StockData[[#This Row],[Daily Return %]]&gt;0,"Gain",IF(StockData[[#This Row],[Daily Return %]]&lt;0,"Loss","No Change"))</f>
        <v>Loss</v>
      </c>
    </row>
    <row r="4129" spans="1:25" x14ac:dyDescent="0.3">
      <c r="A4129" s="1">
        <v>45418</v>
      </c>
      <c r="B4129" s="1" t="s">
        <v>4181</v>
      </c>
      <c r="C4129" s="1" t="s">
        <v>119</v>
      </c>
      <c r="D4129">
        <f>MONTH(StockData[[#This Row],[DATE]])</f>
        <v>5</v>
      </c>
      <c r="E4129">
        <v>2024</v>
      </c>
      <c r="F4129" t="s">
        <v>97</v>
      </c>
      <c r="G4129" t="str">
        <f>"Q"&amp;ROUNDUP(StockData[[#This Row],[Month Number]]/3,0)</f>
        <v>Q2</v>
      </c>
      <c r="H4129" s="1" t="s">
        <v>4097</v>
      </c>
      <c r="I4129" s="1" t="s">
        <v>3093</v>
      </c>
      <c r="J4129" t="s">
        <v>30</v>
      </c>
      <c r="K4129">
        <v>520.9</v>
      </c>
      <c r="L4129">
        <v>534</v>
      </c>
      <c r="M4129">
        <v>518.25</v>
      </c>
      <c r="N4129">
        <v>516.9</v>
      </c>
      <c r="O4129">
        <v>531.85</v>
      </c>
      <c r="P4129">
        <v>530.29999999999995</v>
      </c>
      <c r="Q4129">
        <v>527.46</v>
      </c>
      <c r="R4129">
        <v>3372308</v>
      </c>
      <c r="S4129">
        <v>1778754354.7</v>
      </c>
      <c r="T4129">
        <v>80536</v>
      </c>
      <c r="U4129">
        <v>1361115</v>
      </c>
      <c r="V4129">
        <v>40.36</v>
      </c>
      <c r="W4129" s="3">
        <f>StockData[[#This Row],[CLOSE]]-StockData[[#This Row],[PREV. CLOSE]]</f>
        <v>13.399999999999977</v>
      </c>
      <c r="X4129" s="2">
        <f>IFERROR((StockData[[#This Row],[CLOSE]]-StockData[[#This Row],[PREV. CLOSE]])/StockData[[#This Row],[PREV. CLOSE]],0)</f>
        <v>2.5923776359063604E-2</v>
      </c>
      <c r="Y4129" t="str">
        <f>IF(StockData[[#This Row],[Daily Return %]]&gt;0,"Gain",IF(StockData[[#This Row],[Daily Return %]]&lt;0,"Loss","No Change"))</f>
        <v>Gain</v>
      </c>
    </row>
    <row r="4130" spans="1:25" x14ac:dyDescent="0.3">
      <c r="A4130" s="1">
        <v>45419</v>
      </c>
      <c r="B4130" s="1" t="s">
        <v>4182</v>
      </c>
      <c r="C4130" s="1" t="s">
        <v>119</v>
      </c>
      <c r="D4130">
        <f>MONTH(StockData[[#This Row],[DATE]])</f>
        <v>5</v>
      </c>
      <c r="E4130">
        <v>2024</v>
      </c>
      <c r="F4130" t="s">
        <v>97</v>
      </c>
      <c r="G4130" t="str">
        <f>"Q"&amp;ROUNDUP(StockData[[#This Row],[Month Number]]/3,0)</f>
        <v>Q2</v>
      </c>
      <c r="H4130" s="1" t="s">
        <v>4097</v>
      </c>
      <c r="I4130" s="1" t="s">
        <v>3093</v>
      </c>
      <c r="J4130" t="s">
        <v>30</v>
      </c>
      <c r="K4130">
        <v>562</v>
      </c>
      <c r="L4130">
        <v>586</v>
      </c>
      <c r="M4130">
        <v>559.6</v>
      </c>
      <c r="N4130">
        <v>530.29999999999995</v>
      </c>
      <c r="O4130">
        <v>582.1</v>
      </c>
      <c r="P4130">
        <v>583.5</v>
      </c>
      <c r="Q4130">
        <v>577.28</v>
      </c>
      <c r="R4130">
        <v>35041160</v>
      </c>
      <c r="S4130">
        <v>20228498345</v>
      </c>
      <c r="T4130">
        <v>408531</v>
      </c>
      <c r="U4130">
        <v>7301946</v>
      </c>
      <c r="V4130">
        <v>20.84</v>
      </c>
      <c r="W4130" s="3">
        <f>StockData[[#This Row],[CLOSE]]-StockData[[#This Row],[PREV. CLOSE]]</f>
        <v>53.200000000000045</v>
      </c>
      <c r="X4130" s="2">
        <f>IFERROR((StockData[[#This Row],[CLOSE]]-StockData[[#This Row],[PREV. CLOSE]])/StockData[[#This Row],[PREV. CLOSE]],0)</f>
        <v>0.10032057326041872</v>
      </c>
      <c r="Y4130" t="str">
        <f>IF(StockData[[#This Row],[Daily Return %]]&gt;0,"Gain",IF(StockData[[#This Row],[Daily Return %]]&lt;0,"Loss","No Change"))</f>
        <v>Gain</v>
      </c>
    </row>
    <row r="4131" spans="1:25" x14ac:dyDescent="0.3">
      <c r="A4131" s="1">
        <v>45420</v>
      </c>
      <c r="B4131" s="1" t="s">
        <v>4183</v>
      </c>
      <c r="C4131" s="1" t="s">
        <v>119</v>
      </c>
      <c r="D4131">
        <f>MONTH(StockData[[#This Row],[DATE]])</f>
        <v>5</v>
      </c>
      <c r="E4131">
        <v>2024</v>
      </c>
      <c r="F4131" t="s">
        <v>97</v>
      </c>
      <c r="G4131" t="str">
        <f>"Q"&amp;ROUNDUP(StockData[[#This Row],[Month Number]]/3,0)</f>
        <v>Q2</v>
      </c>
      <c r="H4131" s="1" t="s">
        <v>4097</v>
      </c>
      <c r="I4131" s="1" t="s">
        <v>3093</v>
      </c>
      <c r="J4131" t="s">
        <v>30</v>
      </c>
      <c r="K4131">
        <v>583.5</v>
      </c>
      <c r="L4131">
        <v>598.5</v>
      </c>
      <c r="M4131">
        <v>573.5</v>
      </c>
      <c r="N4131">
        <v>583.5</v>
      </c>
      <c r="O4131">
        <v>595</v>
      </c>
      <c r="P4131">
        <v>595.65</v>
      </c>
      <c r="Q4131">
        <v>590.21</v>
      </c>
      <c r="R4131">
        <v>8678579</v>
      </c>
      <c r="S4131">
        <v>5122182594.8000002</v>
      </c>
      <c r="T4131">
        <v>159516</v>
      </c>
      <c r="U4131">
        <v>2390940</v>
      </c>
      <c r="V4131">
        <v>27.55</v>
      </c>
      <c r="W4131" s="3">
        <f>StockData[[#This Row],[CLOSE]]-StockData[[#This Row],[PREV. CLOSE]]</f>
        <v>12.149999999999977</v>
      </c>
      <c r="X4131" s="2">
        <f>IFERROR((StockData[[#This Row],[CLOSE]]-StockData[[#This Row],[PREV. CLOSE]])/StockData[[#This Row],[PREV. CLOSE]],0)</f>
        <v>2.0822622107969112E-2</v>
      </c>
      <c r="Y4131" t="str">
        <f>IF(StockData[[#This Row],[Daily Return %]]&gt;0,"Gain",IF(StockData[[#This Row],[Daily Return %]]&lt;0,"Loss","No Change"))</f>
        <v>Gain</v>
      </c>
    </row>
    <row r="4132" spans="1:25" x14ac:dyDescent="0.3">
      <c r="A4132" s="1">
        <v>45421</v>
      </c>
      <c r="B4132" s="1" t="s">
        <v>4184</v>
      </c>
      <c r="C4132" s="1" t="s">
        <v>119</v>
      </c>
      <c r="D4132">
        <f>MONTH(StockData[[#This Row],[DATE]])</f>
        <v>5</v>
      </c>
      <c r="E4132">
        <v>2024</v>
      </c>
      <c r="F4132" t="s">
        <v>97</v>
      </c>
      <c r="G4132" t="str">
        <f>"Q"&amp;ROUNDUP(StockData[[#This Row],[Month Number]]/3,0)</f>
        <v>Q2</v>
      </c>
      <c r="H4132" s="1" t="s">
        <v>4097</v>
      </c>
      <c r="I4132" s="1" t="s">
        <v>3093</v>
      </c>
      <c r="J4132" t="s">
        <v>30</v>
      </c>
      <c r="K4132">
        <v>590.20000000000005</v>
      </c>
      <c r="L4132">
        <v>593.65</v>
      </c>
      <c r="M4132">
        <v>579.35</v>
      </c>
      <c r="N4132">
        <v>595.65</v>
      </c>
      <c r="O4132">
        <v>582</v>
      </c>
      <c r="P4132">
        <v>581.35</v>
      </c>
      <c r="Q4132">
        <v>585.54999999999995</v>
      </c>
      <c r="R4132">
        <v>6584839</v>
      </c>
      <c r="S4132">
        <v>3855754921.5999999</v>
      </c>
      <c r="T4132">
        <v>103777</v>
      </c>
      <c r="U4132">
        <v>4220954</v>
      </c>
      <c r="V4132">
        <v>64.099999999999994</v>
      </c>
      <c r="W4132" s="3">
        <f>StockData[[#This Row],[CLOSE]]-StockData[[#This Row],[PREV. CLOSE]]</f>
        <v>-14.299999999999955</v>
      </c>
      <c r="X4132" s="2">
        <f>IFERROR((StockData[[#This Row],[CLOSE]]-StockData[[#This Row],[PREV. CLOSE]])/StockData[[#This Row],[PREV. CLOSE]],0)</f>
        <v>-2.4007386888273238E-2</v>
      </c>
      <c r="Y4132" t="str">
        <f>IF(StockData[[#This Row],[Daily Return %]]&gt;0,"Gain",IF(StockData[[#This Row],[Daily Return %]]&lt;0,"Loss","No Change"))</f>
        <v>Loss</v>
      </c>
    </row>
    <row r="4133" spans="1:25" x14ac:dyDescent="0.3">
      <c r="A4133" s="1">
        <v>45422</v>
      </c>
      <c r="B4133" s="1" t="s">
        <v>4185</v>
      </c>
      <c r="C4133" s="1" t="s">
        <v>119</v>
      </c>
      <c r="D4133">
        <f>MONTH(StockData[[#This Row],[DATE]])</f>
        <v>5</v>
      </c>
      <c r="E4133">
        <v>2024</v>
      </c>
      <c r="F4133" t="s">
        <v>97</v>
      </c>
      <c r="G4133" t="str">
        <f>"Q"&amp;ROUNDUP(StockData[[#This Row],[Month Number]]/3,0)</f>
        <v>Q2</v>
      </c>
      <c r="H4133" s="1" t="s">
        <v>4097</v>
      </c>
      <c r="I4133" s="1" t="s">
        <v>3093</v>
      </c>
      <c r="J4133" t="s">
        <v>30</v>
      </c>
      <c r="K4133">
        <v>581</v>
      </c>
      <c r="L4133">
        <v>588.5</v>
      </c>
      <c r="M4133">
        <v>574.20000000000005</v>
      </c>
      <c r="N4133">
        <v>581.35</v>
      </c>
      <c r="O4133">
        <v>586.04999999999995</v>
      </c>
      <c r="P4133">
        <v>587.15</v>
      </c>
      <c r="Q4133">
        <v>583.63</v>
      </c>
      <c r="R4133">
        <v>1775304</v>
      </c>
      <c r="S4133">
        <v>1036125687.4</v>
      </c>
      <c r="T4133">
        <v>52152</v>
      </c>
      <c r="U4133">
        <v>683736</v>
      </c>
      <c r="V4133">
        <v>38.51</v>
      </c>
      <c r="W4133" s="3">
        <f>StockData[[#This Row],[CLOSE]]-StockData[[#This Row],[PREV. CLOSE]]</f>
        <v>5.7999999999999545</v>
      </c>
      <c r="X4133" s="2">
        <f>IFERROR((StockData[[#This Row],[CLOSE]]-StockData[[#This Row],[PREV. CLOSE]])/StockData[[#This Row],[PREV. CLOSE]],0)</f>
        <v>9.9767781886986404E-3</v>
      </c>
      <c r="Y4133" t="str">
        <f>IF(StockData[[#This Row],[Daily Return %]]&gt;0,"Gain",IF(StockData[[#This Row],[Daily Return %]]&lt;0,"Loss","No Change"))</f>
        <v>Gain</v>
      </c>
    </row>
    <row r="4134" spans="1:25" x14ac:dyDescent="0.3">
      <c r="A4134" s="1">
        <v>45425</v>
      </c>
      <c r="B4134" s="1" t="s">
        <v>4186</v>
      </c>
      <c r="C4134" s="1" t="s">
        <v>119</v>
      </c>
      <c r="D4134">
        <f>MONTH(StockData[[#This Row],[DATE]])</f>
        <v>5</v>
      </c>
      <c r="E4134">
        <v>2024</v>
      </c>
      <c r="F4134" t="s">
        <v>97</v>
      </c>
      <c r="G4134" t="str">
        <f>"Q"&amp;ROUNDUP(StockData[[#This Row],[Month Number]]/3,0)</f>
        <v>Q2</v>
      </c>
      <c r="H4134" s="1" t="s">
        <v>4097</v>
      </c>
      <c r="I4134" s="1" t="s">
        <v>3093</v>
      </c>
      <c r="J4134" t="s">
        <v>30</v>
      </c>
      <c r="K4134">
        <v>590.85</v>
      </c>
      <c r="L4134">
        <v>605.25</v>
      </c>
      <c r="M4134">
        <v>584.4</v>
      </c>
      <c r="N4134">
        <v>587.15</v>
      </c>
      <c r="O4134">
        <v>594</v>
      </c>
      <c r="P4134">
        <v>594.54999999999995</v>
      </c>
      <c r="Q4134">
        <v>594.44000000000005</v>
      </c>
      <c r="R4134">
        <v>3806732</v>
      </c>
      <c r="S4134">
        <v>2262892376.1500001</v>
      </c>
      <c r="T4134">
        <v>85685</v>
      </c>
      <c r="U4134">
        <v>1508684</v>
      </c>
      <c r="V4134">
        <v>39.630000000000003</v>
      </c>
      <c r="W4134" s="3">
        <f>StockData[[#This Row],[CLOSE]]-StockData[[#This Row],[PREV. CLOSE]]</f>
        <v>7.3999999999999773</v>
      </c>
      <c r="X4134" s="2">
        <f>IFERROR((StockData[[#This Row],[CLOSE]]-StockData[[#This Row],[PREV. CLOSE]])/StockData[[#This Row],[PREV. CLOSE]],0)</f>
        <v>1.2603253001788261E-2</v>
      </c>
      <c r="Y4134" t="str">
        <f>IF(StockData[[#This Row],[Daily Return %]]&gt;0,"Gain",IF(StockData[[#This Row],[Daily Return %]]&lt;0,"Loss","No Change"))</f>
        <v>Gain</v>
      </c>
    </row>
    <row r="4135" spans="1:25" x14ac:dyDescent="0.3">
      <c r="A4135" s="1">
        <v>45426</v>
      </c>
      <c r="B4135" s="1" t="s">
        <v>4187</v>
      </c>
      <c r="C4135" s="1" t="s">
        <v>119</v>
      </c>
      <c r="D4135">
        <f>MONTH(StockData[[#This Row],[DATE]])</f>
        <v>5</v>
      </c>
      <c r="E4135">
        <v>2024</v>
      </c>
      <c r="F4135" t="s">
        <v>97</v>
      </c>
      <c r="G4135" t="str">
        <f>"Q"&amp;ROUNDUP(StockData[[#This Row],[Month Number]]/3,0)</f>
        <v>Q2</v>
      </c>
      <c r="H4135" s="1" t="s">
        <v>4097</v>
      </c>
      <c r="I4135" s="1" t="s">
        <v>3093</v>
      </c>
      <c r="J4135" t="s">
        <v>30</v>
      </c>
      <c r="K4135">
        <v>593.95000000000005</v>
      </c>
      <c r="L4135">
        <v>612.4</v>
      </c>
      <c r="M4135">
        <v>585.75</v>
      </c>
      <c r="N4135">
        <v>594.54999999999995</v>
      </c>
      <c r="O4135">
        <v>600</v>
      </c>
      <c r="P4135">
        <v>600.25</v>
      </c>
      <c r="Q4135">
        <v>601.22</v>
      </c>
      <c r="R4135">
        <v>4911104</v>
      </c>
      <c r="S4135">
        <v>2952643039.8499999</v>
      </c>
      <c r="T4135">
        <v>89361</v>
      </c>
      <c r="U4135">
        <v>2248228</v>
      </c>
      <c r="V4135">
        <v>45.78</v>
      </c>
      <c r="W4135" s="3">
        <f>StockData[[#This Row],[CLOSE]]-StockData[[#This Row],[PREV. CLOSE]]</f>
        <v>5.7000000000000455</v>
      </c>
      <c r="X4135" s="2">
        <f>IFERROR((StockData[[#This Row],[CLOSE]]-StockData[[#This Row],[PREV. CLOSE]])/StockData[[#This Row],[PREV. CLOSE]],0)</f>
        <v>9.5870826675637805E-3</v>
      </c>
      <c r="Y4135" t="str">
        <f>IF(StockData[[#This Row],[Daily Return %]]&gt;0,"Gain",IF(StockData[[#This Row],[Daily Return %]]&lt;0,"Loss","No Change"))</f>
        <v>Gain</v>
      </c>
    </row>
    <row r="4136" spans="1:25" x14ac:dyDescent="0.3">
      <c r="A4136" s="1">
        <v>45427</v>
      </c>
      <c r="B4136" s="1" t="s">
        <v>4188</v>
      </c>
      <c r="C4136" s="1" t="s">
        <v>119</v>
      </c>
      <c r="D4136">
        <f>MONTH(StockData[[#This Row],[DATE]])</f>
        <v>5</v>
      </c>
      <c r="E4136">
        <v>2024</v>
      </c>
      <c r="F4136" t="s">
        <v>97</v>
      </c>
      <c r="G4136" t="str">
        <f>"Q"&amp;ROUNDUP(StockData[[#This Row],[Month Number]]/3,0)</f>
        <v>Q2</v>
      </c>
      <c r="H4136" s="1" t="s">
        <v>4097</v>
      </c>
      <c r="I4136" s="1" t="s">
        <v>3093</v>
      </c>
      <c r="J4136" t="s">
        <v>30</v>
      </c>
      <c r="K4136">
        <v>601.79999999999995</v>
      </c>
      <c r="L4136">
        <v>603.15</v>
      </c>
      <c r="M4136">
        <v>586.15</v>
      </c>
      <c r="N4136">
        <v>600.25</v>
      </c>
      <c r="O4136">
        <v>590.79999999999995</v>
      </c>
      <c r="P4136">
        <v>591.6</v>
      </c>
      <c r="Q4136">
        <v>592.45000000000005</v>
      </c>
      <c r="R4136">
        <v>1257277</v>
      </c>
      <c r="S4136">
        <v>744870595.70000005</v>
      </c>
      <c r="T4136">
        <v>31684</v>
      </c>
      <c r="U4136">
        <v>640940</v>
      </c>
      <c r="V4136">
        <v>50.98</v>
      </c>
      <c r="W4136" s="3">
        <f>StockData[[#This Row],[CLOSE]]-StockData[[#This Row],[PREV. CLOSE]]</f>
        <v>-8.6499999999999773</v>
      </c>
      <c r="X4136" s="2">
        <f>IFERROR((StockData[[#This Row],[CLOSE]]-StockData[[#This Row],[PREV. CLOSE]])/StockData[[#This Row],[PREV. CLOSE]],0)</f>
        <v>-1.4410662224073265E-2</v>
      </c>
      <c r="Y4136" t="str">
        <f>IF(StockData[[#This Row],[Daily Return %]]&gt;0,"Gain",IF(StockData[[#This Row],[Daily Return %]]&lt;0,"Loss","No Change"))</f>
        <v>Loss</v>
      </c>
    </row>
    <row r="4137" spans="1:25" x14ac:dyDescent="0.3">
      <c r="A4137" s="1">
        <v>45428</v>
      </c>
      <c r="B4137" s="1" t="s">
        <v>4189</v>
      </c>
      <c r="C4137" s="1" t="s">
        <v>119</v>
      </c>
      <c r="D4137">
        <f>MONTH(StockData[[#This Row],[DATE]])</f>
        <v>5</v>
      </c>
      <c r="E4137">
        <v>2024</v>
      </c>
      <c r="F4137" t="s">
        <v>97</v>
      </c>
      <c r="G4137" t="str">
        <f>"Q"&amp;ROUNDUP(StockData[[#This Row],[Month Number]]/3,0)</f>
        <v>Q2</v>
      </c>
      <c r="H4137" s="1" t="s">
        <v>4097</v>
      </c>
      <c r="I4137" s="1" t="s">
        <v>3093</v>
      </c>
      <c r="J4137" t="s">
        <v>30</v>
      </c>
      <c r="K4137">
        <v>590.70000000000005</v>
      </c>
      <c r="L4137">
        <v>601</v>
      </c>
      <c r="M4137">
        <v>585.04999999999995</v>
      </c>
      <c r="N4137">
        <v>591.6</v>
      </c>
      <c r="O4137">
        <v>593.9</v>
      </c>
      <c r="P4137">
        <v>591.25</v>
      </c>
      <c r="Q4137">
        <v>593.36</v>
      </c>
      <c r="R4137">
        <v>2586189</v>
      </c>
      <c r="S4137">
        <v>1534547987.95</v>
      </c>
      <c r="T4137">
        <v>63011</v>
      </c>
      <c r="U4137">
        <v>1386413</v>
      </c>
      <c r="V4137">
        <v>53.61</v>
      </c>
      <c r="W4137" s="3">
        <f>StockData[[#This Row],[CLOSE]]-StockData[[#This Row],[PREV. CLOSE]]</f>
        <v>-0.35000000000002274</v>
      </c>
      <c r="X4137" s="2">
        <f>IFERROR((StockData[[#This Row],[CLOSE]]-StockData[[#This Row],[PREV. CLOSE]])/StockData[[#This Row],[PREV. CLOSE]],0)</f>
        <v>-5.9161595672755697E-4</v>
      </c>
      <c r="Y4137" t="str">
        <f>IF(StockData[[#This Row],[Daily Return %]]&gt;0,"Gain",IF(StockData[[#This Row],[Daily Return %]]&lt;0,"Loss","No Change"))</f>
        <v>Loss</v>
      </c>
    </row>
    <row r="4138" spans="1:25" x14ac:dyDescent="0.3">
      <c r="A4138" s="1">
        <v>45429</v>
      </c>
      <c r="B4138" s="1" t="s">
        <v>4190</v>
      </c>
      <c r="C4138" s="1" t="s">
        <v>119</v>
      </c>
      <c r="D4138">
        <f>MONTH(StockData[[#This Row],[DATE]])</f>
        <v>5</v>
      </c>
      <c r="E4138">
        <v>2024</v>
      </c>
      <c r="F4138" t="s">
        <v>97</v>
      </c>
      <c r="G4138" t="str">
        <f>"Q"&amp;ROUNDUP(StockData[[#This Row],[Month Number]]/3,0)</f>
        <v>Q2</v>
      </c>
      <c r="H4138" s="1" t="s">
        <v>4097</v>
      </c>
      <c r="I4138" s="1" t="s">
        <v>3093</v>
      </c>
      <c r="J4138" t="s">
        <v>30</v>
      </c>
      <c r="K4138">
        <v>591.4</v>
      </c>
      <c r="L4138">
        <v>600</v>
      </c>
      <c r="M4138">
        <v>582.29999999999995</v>
      </c>
      <c r="N4138">
        <v>591.25</v>
      </c>
      <c r="O4138">
        <v>599</v>
      </c>
      <c r="P4138">
        <v>597.04999999999995</v>
      </c>
      <c r="Q4138">
        <v>591.91999999999996</v>
      </c>
      <c r="R4138">
        <v>2280419</v>
      </c>
      <c r="S4138">
        <v>1349836666.0999999</v>
      </c>
      <c r="T4138">
        <v>45746</v>
      </c>
      <c r="U4138">
        <v>1344587</v>
      </c>
      <c r="V4138">
        <v>58.96</v>
      </c>
      <c r="W4138" s="3">
        <f>StockData[[#This Row],[CLOSE]]-StockData[[#This Row],[PREV. CLOSE]]</f>
        <v>5.7999999999999545</v>
      </c>
      <c r="X4138" s="2">
        <f>IFERROR((StockData[[#This Row],[CLOSE]]-StockData[[#This Row],[PREV. CLOSE]])/StockData[[#This Row],[PREV. CLOSE]],0)</f>
        <v>9.8097251585622918E-3</v>
      </c>
      <c r="Y4138" t="str">
        <f>IF(StockData[[#This Row],[Daily Return %]]&gt;0,"Gain",IF(StockData[[#This Row],[Daily Return %]]&lt;0,"Loss","No Change"))</f>
        <v>Gain</v>
      </c>
    </row>
    <row r="4139" spans="1:25" x14ac:dyDescent="0.3">
      <c r="A4139" s="1">
        <v>45430</v>
      </c>
      <c r="B4139" s="1" t="s">
        <v>4191</v>
      </c>
      <c r="C4139" s="1" t="s">
        <v>119</v>
      </c>
      <c r="D4139">
        <f>MONTH(StockData[[#This Row],[DATE]])</f>
        <v>5</v>
      </c>
      <c r="E4139">
        <v>2024</v>
      </c>
      <c r="F4139" t="s">
        <v>97</v>
      </c>
      <c r="G4139" t="str">
        <f>"Q"&amp;ROUNDUP(StockData[[#This Row],[Month Number]]/3,0)</f>
        <v>Q2</v>
      </c>
      <c r="H4139" s="1" t="s">
        <v>4097</v>
      </c>
      <c r="I4139" s="1" t="s">
        <v>3093</v>
      </c>
      <c r="J4139" t="s">
        <v>30</v>
      </c>
      <c r="K4139">
        <v>597</v>
      </c>
      <c r="L4139">
        <v>599.9</v>
      </c>
      <c r="M4139">
        <v>591.1</v>
      </c>
      <c r="N4139">
        <v>597.04999999999995</v>
      </c>
      <c r="O4139">
        <v>596</v>
      </c>
      <c r="P4139">
        <v>594.54999999999995</v>
      </c>
      <c r="Q4139">
        <v>595.66999999999996</v>
      </c>
      <c r="R4139">
        <v>91597</v>
      </c>
      <c r="S4139">
        <v>54561644.5</v>
      </c>
      <c r="T4139">
        <v>3348</v>
      </c>
      <c r="U4139">
        <v>26298</v>
      </c>
      <c r="V4139">
        <v>28.71</v>
      </c>
      <c r="W4139" s="3">
        <f>StockData[[#This Row],[CLOSE]]-StockData[[#This Row],[PREV. CLOSE]]</f>
        <v>-2.5</v>
      </c>
      <c r="X4139" s="2">
        <f>IFERROR((StockData[[#This Row],[CLOSE]]-StockData[[#This Row],[PREV. CLOSE]])/StockData[[#This Row],[PREV. CLOSE]],0)</f>
        <v>-4.1872539988275694E-3</v>
      </c>
      <c r="Y4139" t="str">
        <f>IF(StockData[[#This Row],[Daily Return %]]&gt;0,"Gain",IF(StockData[[#This Row],[Daily Return %]]&lt;0,"Loss","No Change"))</f>
        <v>Loss</v>
      </c>
    </row>
    <row r="4140" spans="1:25" x14ac:dyDescent="0.3">
      <c r="A4140" s="1">
        <v>45433</v>
      </c>
      <c r="B4140" s="1" t="s">
        <v>4192</v>
      </c>
      <c r="C4140" s="1" t="s">
        <v>119</v>
      </c>
      <c r="D4140">
        <f>MONTH(StockData[[#This Row],[DATE]])</f>
        <v>5</v>
      </c>
      <c r="E4140">
        <v>2024</v>
      </c>
      <c r="F4140" t="s">
        <v>97</v>
      </c>
      <c r="G4140" t="str">
        <f>"Q"&amp;ROUNDUP(StockData[[#This Row],[Month Number]]/3,0)</f>
        <v>Q2</v>
      </c>
      <c r="H4140" s="1" t="s">
        <v>4097</v>
      </c>
      <c r="I4140" s="1" t="s">
        <v>3093</v>
      </c>
      <c r="J4140" t="s">
        <v>30</v>
      </c>
      <c r="K4140">
        <v>592</v>
      </c>
      <c r="L4140">
        <v>597.5</v>
      </c>
      <c r="M4140">
        <v>585</v>
      </c>
      <c r="N4140">
        <v>594.54999999999995</v>
      </c>
      <c r="O4140">
        <v>590.9</v>
      </c>
      <c r="P4140">
        <v>590.15</v>
      </c>
      <c r="Q4140">
        <v>589.54999999999995</v>
      </c>
      <c r="R4140">
        <v>2397255</v>
      </c>
      <c r="S4140">
        <v>1413309447.7</v>
      </c>
      <c r="T4140">
        <v>40309</v>
      </c>
      <c r="U4140">
        <v>1741941</v>
      </c>
      <c r="V4140">
        <v>72.66</v>
      </c>
      <c r="W4140" s="3">
        <f>StockData[[#This Row],[CLOSE]]-StockData[[#This Row],[PREV. CLOSE]]</f>
        <v>-4.3999999999999773</v>
      </c>
      <c r="X4140" s="2">
        <f>IFERROR((StockData[[#This Row],[CLOSE]]-StockData[[#This Row],[PREV. CLOSE]])/StockData[[#This Row],[PREV. CLOSE]],0)</f>
        <v>-7.4005550416280843E-3</v>
      </c>
      <c r="Y4140" t="str">
        <f>IF(StockData[[#This Row],[Daily Return %]]&gt;0,"Gain",IF(StockData[[#This Row],[Daily Return %]]&lt;0,"Loss","No Change"))</f>
        <v>Loss</v>
      </c>
    </row>
    <row r="4141" spans="1:25" x14ac:dyDescent="0.3">
      <c r="A4141" s="1">
        <v>45434</v>
      </c>
      <c r="B4141" s="1" t="s">
        <v>4193</v>
      </c>
      <c r="C4141" s="1" t="s">
        <v>119</v>
      </c>
      <c r="D4141">
        <f>MONTH(StockData[[#This Row],[DATE]])</f>
        <v>5</v>
      </c>
      <c r="E4141">
        <v>2024</v>
      </c>
      <c r="F4141" t="s">
        <v>97</v>
      </c>
      <c r="G4141" t="str">
        <f>"Q"&amp;ROUNDUP(StockData[[#This Row],[Month Number]]/3,0)</f>
        <v>Q2</v>
      </c>
      <c r="H4141" s="1" t="s">
        <v>4097</v>
      </c>
      <c r="I4141" s="1" t="s">
        <v>3093</v>
      </c>
      <c r="J4141" t="s">
        <v>30</v>
      </c>
      <c r="K4141">
        <v>591</v>
      </c>
      <c r="L4141">
        <v>608.29999999999995</v>
      </c>
      <c r="M4141">
        <v>590.20000000000005</v>
      </c>
      <c r="N4141">
        <v>590.15</v>
      </c>
      <c r="O4141">
        <v>601.65</v>
      </c>
      <c r="P4141">
        <v>602.70000000000005</v>
      </c>
      <c r="Q4141">
        <v>602.87</v>
      </c>
      <c r="R4141">
        <v>4604232</v>
      </c>
      <c r="S4141">
        <v>2775773586.8000002</v>
      </c>
      <c r="T4141">
        <v>109493</v>
      </c>
      <c r="U4141">
        <v>2155045</v>
      </c>
      <c r="V4141">
        <v>46.81</v>
      </c>
      <c r="W4141" s="3">
        <f>StockData[[#This Row],[CLOSE]]-StockData[[#This Row],[PREV. CLOSE]]</f>
        <v>12.550000000000068</v>
      </c>
      <c r="X4141" s="2">
        <f>IFERROR((StockData[[#This Row],[CLOSE]]-StockData[[#This Row],[PREV. CLOSE]])/StockData[[#This Row],[PREV. CLOSE]],0)</f>
        <v>2.1265779886469657E-2</v>
      </c>
      <c r="Y4141" t="str">
        <f>IF(StockData[[#This Row],[Daily Return %]]&gt;0,"Gain",IF(StockData[[#This Row],[Daily Return %]]&lt;0,"Loss","No Change"))</f>
        <v>Gain</v>
      </c>
    </row>
    <row r="4142" spans="1:25" x14ac:dyDescent="0.3">
      <c r="A4142" s="1">
        <v>45435</v>
      </c>
      <c r="B4142" s="1" t="s">
        <v>4194</v>
      </c>
      <c r="C4142" s="1" t="s">
        <v>119</v>
      </c>
      <c r="D4142">
        <f>MONTH(StockData[[#This Row],[DATE]])</f>
        <v>5</v>
      </c>
      <c r="E4142">
        <v>2024</v>
      </c>
      <c r="F4142" t="s">
        <v>97</v>
      </c>
      <c r="G4142" t="str">
        <f>"Q"&amp;ROUNDUP(StockData[[#This Row],[Month Number]]/3,0)</f>
        <v>Q2</v>
      </c>
      <c r="H4142" s="1" t="s">
        <v>4097</v>
      </c>
      <c r="I4142" s="1" t="s">
        <v>3093</v>
      </c>
      <c r="J4142" t="s">
        <v>30</v>
      </c>
      <c r="K4142">
        <v>607.15</v>
      </c>
      <c r="L4142">
        <v>613.70000000000005</v>
      </c>
      <c r="M4142">
        <v>601.9</v>
      </c>
      <c r="N4142">
        <v>602.70000000000005</v>
      </c>
      <c r="O4142">
        <v>608.4</v>
      </c>
      <c r="P4142">
        <v>608.15</v>
      </c>
      <c r="Q4142">
        <v>608.76</v>
      </c>
      <c r="R4142">
        <v>3345604</v>
      </c>
      <c r="S4142">
        <v>2036683155.45</v>
      </c>
      <c r="T4142">
        <v>68244</v>
      </c>
      <c r="U4142">
        <v>2071209</v>
      </c>
      <c r="V4142">
        <v>61.91</v>
      </c>
      <c r="W4142" s="3">
        <f>StockData[[#This Row],[CLOSE]]-StockData[[#This Row],[PREV. CLOSE]]</f>
        <v>5.4499999999999318</v>
      </c>
      <c r="X4142" s="2">
        <f>IFERROR((StockData[[#This Row],[CLOSE]]-StockData[[#This Row],[PREV. CLOSE]])/StockData[[#This Row],[PREV. CLOSE]],0)</f>
        <v>9.0426414468225171E-3</v>
      </c>
      <c r="Y4142" t="str">
        <f>IF(StockData[[#This Row],[Daily Return %]]&gt;0,"Gain",IF(StockData[[#This Row],[Daily Return %]]&lt;0,"Loss","No Change"))</f>
        <v>Gain</v>
      </c>
    </row>
    <row r="4143" spans="1:25" x14ac:dyDescent="0.3">
      <c r="A4143" s="1">
        <v>45436</v>
      </c>
      <c r="B4143" s="1" t="s">
        <v>4195</v>
      </c>
      <c r="C4143" s="1" t="s">
        <v>119</v>
      </c>
      <c r="D4143">
        <f>MONTH(StockData[[#This Row],[DATE]])</f>
        <v>5</v>
      </c>
      <c r="E4143">
        <v>2024</v>
      </c>
      <c r="F4143" t="s">
        <v>97</v>
      </c>
      <c r="G4143" t="str">
        <f>"Q"&amp;ROUNDUP(StockData[[#This Row],[Month Number]]/3,0)</f>
        <v>Q2</v>
      </c>
      <c r="H4143" s="1" t="s">
        <v>4097</v>
      </c>
      <c r="I4143" s="1" t="s">
        <v>3093</v>
      </c>
      <c r="J4143" t="s">
        <v>30</v>
      </c>
      <c r="K4143">
        <v>606.6</v>
      </c>
      <c r="L4143">
        <v>606.6</v>
      </c>
      <c r="M4143">
        <v>596.25</v>
      </c>
      <c r="N4143">
        <v>608.15</v>
      </c>
      <c r="O4143">
        <v>605.25</v>
      </c>
      <c r="P4143">
        <v>604</v>
      </c>
      <c r="Q4143">
        <v>602</v>
      </c>
      <c r="R4143">
        <v>1841955</v>
      </c>
      <c r="S4143">
        <v>1108848223.9000001</v>
      </c>
      <c r="T4143">
        <v>31805</v>
      </c>
      <c r="U4143">
        <v>1032181</v>
      </c>
      <c r="V4143">
        <v>56.04</v>
      </c>
      <c r="W4143" s="3">
        <f>StockData[[#This Row],[CLOSE]]-StockData[[#This Row],[PREV. CLOSE]]</f>
        <v>-4.1499999999999773</v>
      </c>
      <c r="X4143" s="2">
        <f>IFERROR((StockData[[#This Row],[CLOSE]]-StockData[[#This Row],[PREV. CLOSE]])/StockData[[#This Row],[PREV. CLOSE]],0)</f>
        <v>-6.8239743484337376E-3</v>
      </c>
      <c r="Y4143" t="str">
        <f>IF(StockData[[#This Row],[Daily Return %]]&gt;0,"Gain",IF(StockData[[#This Row],[Daily Return %]]&lt;0,"Loss","No Change"))</f>
        <v>Loss</v>
      </c>
    </row>
    <row r="4144" spans="1:25" x14ac:dyDescent="0.3">
      <c r="A4144" s="1">
        <v>45439</v>
      </c>
      <c r="B4144" s="1" t="s">
        <v>4196</v>
      </c>
      <c r="C4144" s="1" t="s">
        <v>119</v>
      </c>
      <c r="D4144">
        <f>MONTH(StockData[[#This Row],[DATE]])</f>
        <v>5</v>
      </c>
      <c r="E4144">
        <v>2024</v>
      </c>
      <c r="F4144" t="s">
        <v>97</v>
      </c>
      <c r="G4144" t="str">
        <f>"Q"&amp;ROUNDUP(StockData[[#This Row],[Month Number]]/3,0)</f>
        <v>Q2</v>
      </c>
      <c r="H4144" s="1" t="s">
        <v>4097</v>
      </c>
      <c r="I4144" s="1" t="s">
        <v>3093</v>
      </c>
      <c r="J4144" t="s">
        <v>30</v>
      </c>
      <c r="K4144">
        <v>612.9</v>
      </c>
      <c r="L4144">
        <v>612.9</v>
      </c>
      <c r="M4144">
        <v>600.6</v>
      </c>
      <c r="N4144">
        <v>604</v>
      </c>
      <c r="O4144">
        <v>604.4</v>
      </c>
      <c r="P4144">
        <v>602.54999999999995</v>
      </c>
      <c r="Q4144">
        <v>604.96</v>
      </c>
      <c r="R4144">
        <v>1748191</v>
      </c>
      <c r="S4144">
        <v>1057594154.8</v>
      </c>
      <c r="T4144">
        <v>33421</v>
      </c>
      <c r="U4144">
        <v>1061755</v>
      </c>
      <c r="V4144">
        <v>60.73</v>
      </c>
      <c r="W4144" s="3">
        <f>StockData[[#This Row],[CLOSE]]-StockData[[#This Row],[PREV. CLOSE]]</f>
        <v>-1.4500000000000455</v>
      </c>
      <c r="X4144" s="2">
        <f>IFERROR((StockData[[#This Row],[CLOSE]]-StockData[[#This Row],[PREV. CLOSE]])/StockData[[#This Row],[PREV. CLOSE]],0)</f>
        <v>-2.4006622516557045E-3</v>
      </c>
      <c r="Y4144" t="str">
        <f>IF(StockData[[#This Row],[Daily Return %]]&gt;0,"Gain",IF(StockData[[#This Row],[Daily Return %]]&lt;0,"Loss","No Change"))</f>
        <v>Loss</v>
      </c>
    </row>
    <row r="4145" spans="1:25" x14ac:dyDescent="0.3">
      <c r="A4145" s="1">
        <v>45440</v>
      </c>
      <c r="B4145" s="1" t="s">
        <v>4197</v>
      </c>
      <c r="C4145" s="1" t="s">
        <v>119</v>
      </c>
      <c r="D4145">
        <f>MONTH(StockData[[#This Row],[DATE]])</f>
        <v>5</v>
      </c>
      <c r="E4145">
        <v>2024</v>
      </c>
      <c r="F4145" t="s">
        <v>97</v>
      </c>
      <c r="G4145" t="str">
        <f>"Q"&amp;ROUNDUP(StockData[[#This Row],[Month Number]]/3,0)</f>
        <v>Q2</v>
      </c>
      <c r="H4145" s="1" t="s">
        <v>4097</v>
      </c>
      <c r="I4145" s="1" t="s">
        <v>3093</v>
      </c>
      <c r="J4145" t="s">
        <v>30</v>
      </c>
      <c r="K4145">
        <v>607</v>
      </c>
      <c r="L4145">
        <v>615.9</v>
      </c>
      <c r="M4145">
        <v>602.85</v>
      </c>
      <c r="N4145">
        <v>602.54999999999995</v>
      </c>
      <c r="O4145">
        <v>607.5</v>
      </c>
      <c r="P4145">
        <v>608.1</v>
      </c>
      <c r="Q4145">
        <v>610.25</v>
      </c>
      <c r="R4145">
        <v>3123135</v>
      </c>
      <c r="S4145">
        <v>1905884848.45</v>
      </c>
      <c r="T4145">
        <v>59966</v>
      </c>
      <c r="U4145">
        <v>1564973</v>
      </c>
      <c r="V4145">
        <v>50.11</v>
      </c>
      <c r="W4145" s="3">
        <f>StockData[[#This Row],[CLOSE]]-StockData[[#This Row],[PREV. CLOSE]]</f>
        <v>5.5500000000000682</v>
      </c>
      <c r="X4145" s="2">
        <f>IFERROR((StockData[[#This Row],[CLOSE]]-StockData[[#This Row],[PREV. CLOSE]])/StockData[[#This Row],[PREV. CLOSE]],0)</f>
        <v>9.2108538710481604E-3</v>
      </c>
      <c r="Y4145" t="str">
        <f>IF(StockData[[#This Row],[Daily Return %]]&gt;0,"Gain",IF(StockData[[#This Row],[Daily Return %]]&lt;0,"Loss","No Change"))</f>
        <v>Gain</v>
      </c>
    </row>
    <row r="4146" spans="1:25" x14ac:dyDescent="0.3">
      <c r="A4146" s="1">
        <v>45441</v>
      </c>
      <c r="B4146" s="1" t="s">
        <v>4198</v>
      </c>
      <c r="C4146" s="1" t="s">
        <v>119</v>
      </c>
      <c r="D4146">
        <f>MONTH(StockData[[#This Row],[DATE]])</f>
        <v>5</v>
      </c>
      <c r="E4146">
        <v>2024</v>
      </c>
      <c r="F4146" t="s">
        <v>97</v>
      </c>
      <c r="G4146" t="str">
        <f>"Q"&amp;ROUNDUP(StockData[[#This Row],[Month Number]]/3,0)</f>
        <v>Q2</v>
      </c>
      <c r="H4146" s="1" t="s">
        <v>4097</v>
      </c>
      <c r="I4146" s="1" t="s">
        <v>3093</v>
      </c>
      <c r="J4146" t="s">
        <v>30</v>
      </c>
      <c r="K4146">
        <v>608</v>
      </c>
      <c r="L4146">
        <v>615</v>
      </c>
      <c r="M4146">
        <v>601.75</v>
      </c>
      <c r="N4146">
        <v>608.1</v>
      </c>
      <c r="O4146">
        <v>604</v>
      </c>
      <c r="P4146">
        <v>605.45000000000005</v>
      </c>
      <c r="Q4146">
        <v>609.79</v>
      </c>
      <c r="R4146">
        <v>2252674</v>
      </c>
      <c r="S4146">
        <v>1373663487</v>
      </c>
      <c r="T4146">
        <v>55683</v>
      </c>
      <c r="U4146">
        <v>1435709</v>
      </c>
      <c r="V4146">
        <v>63.73</v>
      </c>
      <c r="W4146" s="3">
        <f>StockData[[#This Row],[CLOSE]]-StockData[[#This Row],[PREV. CLOSE]]</f>
        <v>-2.6499999999999773</v>
      </c>
      <c r="X4146" s="2">
        <f>IFERROR((StockData[[#This Row],[CLOSE]]-StockData[[#This Row],[PREV. CLOSE]])/StockData[[#This Row],[PREV. CLOSE]],0)</f>
        <v>-4.35783588225617E-3</v>
      </c>
      <c r="Y4146" t="str">
        <f>IF(StockData[[#This Row],[Daily Return %]]&gt;0,"Gain",IF(StockData[[#This Row],[Daily Return %]]&lt;0,"Loss","No Change"))</f>
        <v>Loss</v>
      </c>
    </row>
    <row r="4147" spans="1:25" x14ac:dyDescent="0.3">
      <c r="A4147" s="1">
        <v>45442</v>
      </c>
      <c r="B4147" s="1" t="s">
        <v>4199</v>
      </c>
      <c r="C4147" s="1" t="s">
        <v>119</v>
      </c>
      <c r="D4147">
        <f>MONTH(StockData[[#This Row],[DATE]])</f>
        <v>5</v>
      </c>
      <c r="E4147">
        <v>2024</v>
      </c>
      <c r="F4147" t="s">
        <v>97</v>
      </c>
      <c r="G4147" t="str">
        <f>"Q"&amp;ROUNDUP(StockData[[#This Row],[Month Number]]/3,0)</f>
        <v>Q2</v>
      </c>
      <c r="H4147" s="1" t="s">
        <v>4097</v>
      </c>
      <c r="I4147" s="1" t="s">
        <v>3093</v>
      </c>
      <c r="J4147" t="s">
        <v>30</v>
      </c>
      <c r="K4147">
        <v>601.04999999999995</v>
      </c>
      <c r="L4147">
        <v>604.9</v>
      </c>
      <c r="M4147">
        <v>590.65</v>
      </c>
      <c r="N4147">
        <v>605.45000000000005</v>
      </c>
      <c r="O4147">
        <v>601</v>
      </c>
      <c r="P4147">
        <v>597.25</v>
      </c>
      <c r="Q4147">
        <v>595.89</v>
      </c>
      <c r="R4147">
        <v>1280510</v>
      </c>
      <c r="S4147">
        <v>763049088.04999995</v>
      </c>
      <c r="T4147">
        <v>30409</v>
      </c>
      <c r="U4147">
        <v>549723</v>
      </c>
      <c r="V4147">
        <v>42.93</v>
      </c>
      <c r="W4147" s="3">
        <f>StockData[[#This Row],[CLOSE]]-StockData[[#This Row],[PREV. CLOSE]]</f>
        <v>-8.2000000000000455</v>
      </c>
      <c r="X4147" s="2">
        <f>IFERROR((StockData[[#This Row],[CLOSE]]-StockData[[#This Row],[PREV. CLOSE]])/StockData[[#This Row],[PREV. CLOSE]],0)</f>
        <v>-1.3543645222561806E-2</v>
      </c>
      <c r="Y4147" t="str">
        <f>IF(StockData[[#This Row],[Daily Return %]]&gt;0,"Gain",IF(StockData[[#This Row],[Daily Return %]]&lt;0,"Loss","No Change"))</f>
        <v>Loss</v>
      </c>
    </row>
    <row r="4148" spans="1:25" x14ac:dyDescent="0.3">
      <c r="A4148" s="1">
        <v>45443</v>
      </c>
      <c r="B4148" s="1" t="s">
        <v>4200</v>
      </c>
      <c r="C4148" s="1" t="s">
        <v>119</v>
      </c>
      <c r="D4148">
        <f>MONTH(StockData[[#This Row],[DATE]])</f>
        <v>5</v>
      </c>
      <c r="E4148">
        <v>2024</v>
      </c>
      <c r="F4148" t="s">
        <v>97</v>
      </c>
      <c r="G4148" t="str">
        <f>"Q"&amp;ROUNDUP(StockData[[#This Row],[Month Number]]/3,0)</f>
        <v>Q2</v>
      </c>
      <c r="H4148" s="1" t="s">
        <v>4097</v>
      </c>
      <c r="I4148" s="1" t="s">
        <v>3093</v>
      </c>
      <c r="J4148" t="s">
        <v>30</v>
      </c>
      <c r="K4148">
        <v>597.25</v>
      </c>
      <c r="L4148">
        <v>603.5</v>
      </c>
      <c r="M4148">
        <v>591.54999999999995</v>
      </c>
      <c r="N4148">
        <v>597.25</v>
      </c>
      <c r="O4148">
        <v>596</v>
      </c>
      <c r="P4148">
        <v>595.54999999999995</v>
      </c>
      <c r="Q4148">
        <v>597.20000000000005</v>
      </c>
      <c r="R4148">
        <v>4303624</v>
      </c>
      <c r="S4148">
        <v>2570107141.25</v>
      </c>
      <c r="T4148">
        <v>72599</v>
      </c>
      <c r="U4148">
        <v>2440709</v>
      </c>
      <c r="V4148">
        <v>56.71</v>
      </c>
      <c r="W4148" s="3">
        <f>StockData[[#This Row],[CLOSE]]-StockData[[#This Row],[PREV. CLOSE]]</f>
        <v>-1.7000000000000455</v>
      </c>
      <c r="X4148" s="2">
        <f>IFERROR((StockData[[#This Row],[CLOSE]]-StockData[[#This Row],[PREV. CLOSE]])/StockData[[#This Row],[PREV. CLOSE]],0)</f>
        <v>-2.8463792381750448E-3</v>
      </c>
      <c r="Y4148" t="str">
        <f>IF(StockData[[#This Row],[Daily Return %]]&gt;0,"Gain",IF(StockData[[#This Row],[Daily Return %]]&lt;0,"Loss","No Change"))</f>
        <v>Loss</v>
      </c>
    </row>
    <row r="4149" spans="1:25" x14ac:dyDescent="0.3">
      <c r="A4149" s="1">
        <v>45446</v>
      </c>
      <c r="B4149" s="1" t="s">
        <v>4201</v>
      </c>
      <c r="C4149" s="1" t="s">
        <v>142</v>
      </c>
      <c r="D4149">
        <f>MONTH(StockData[[#This Row],[DATE]])</f>
        <v>6</v>
      </c>
      <c r="E4149">
        <v>2024</v>
      </c>
      <c r="F4149" t="s">
        <v>97</v>
      </c>
      <c r="G4149" t="str">
        <f>"Q"&amp;ROUNDUP(StockData[[#This Row],[Month Number]]/3,0)</f>
        <v>Q2</v>
      </c>
      <c r="H4149" s="1" t="s">
        <v>4097</v>
      </c>
      <c r="I4149" s="1" t="s">
        <v>3093</v>
      </c>
      <c r="J4149" t="s">
        <v>30</v>
      </c>
      <c r="K4149">
        <v>609</v>
      </c>
      <c r="L4149">
        <v>609</v>
      </c>
      <c r="M4149">
        <v>592</v>
      </c>
      <c r="N4149">
        <v>595.54999999999995</v>
      </c>
      <c r="O4149">
        <v>595</v>
      </c>
      <c r="P4149">
        <v>594.1</v>
      </c>
      <c r="Q4149">
        <v>599.22</v>
      </c>
      <c r="R4149">
        <v>1859030</v>
      </c>
      <c r="S4149">
        <v>1113959534.75</v>
      </c>
      <c r="T4149">
        <v>33842</v>
      </c>
      <c r="U4149">
        <v>1170502</v>
      </c>
      <c r="V4149">
        <v>62.96</v>
      </c>
      <c r="W4149" s="3">
        <f>StockData[[#This Row],[CLOSE]]-StockData[[#This Row],[PREV. CLOSE]]</f>
        <v>-1.4499999999999318</v>
      </c>
      <c r="X4149" s="2">
        <f>IFERROR((StockData[[#This Row],[CLOSE]]-StockData[[#This Row],[PREV. CLOSE]])/StockData[[#This Row],[PREV. CLOSE]],0)</f>
        <v>-2.4347242045167188E-3</v>
      </c>
      <c r="Y4149" t="str">
        <f>IF(StockData[[#This Row],[Daily Return %]]&gt;0,"Gain",IF(StockData[[#This Row],[Daily Return %]]&lt;0,"Loss","No Change"))</f>
        <v>Loss</v>
      </c>
    </row>
    <row r="4150" spans="1:25" x14ac:dyDescent="0.3">
      <c r="A4150" s="1">
        <v>45447</v>
      </c>
      <c r="B4150" s="1" t="s">
        <v>4202</v>
      </c>
      <c r="C4150" s="1" t="s">
        <v>142</v>
      </c>
      <c r="D4150">
        <f>MONTH(StockData[[#This Row],[DATE]])</f>
        <v>6</v>
      </c>
      <c r="E4150">
        <v>2024</v>
      </c>
      <c r="F4150" t="s">
        <v>97</v>
      </c>
      <c r="G4150" t="str">
        <f>"Q"&amp;ROUNDUP(StockData[[#This Row],[Month Number]]/3,0)</f>
        <v>Q2</v>
      </c>
      <c r="H4150" s="1" t="s">
        <v>4097</v>
      </c>
      <c r="I4150" s="1" t="s">
        <v>3093</v>
      </c>
      <c r="J4150" t="s">
        <v>30</v>
      </c>
      <c r="K4150">
        <v>602</v>
      </c>
      <c r="L4150">
        <v>620</v>
      </c>
      <c r="M4150">
        <v>588.25</v>
      </c>
      <c r="N4150">
        <v>594.1</v>
      </c>
      <c r="O4150">
        <v>613</v>
      </c>
      <c r="P4150">
        <v>614.54999999999995</v>
      </c>
      <c r="Q4150">
        <v>608.57000000000005</v>
      </c>
      <c r="R4150">
        <v>9095613</v>
      </c>
      <c r="S4150">
        <v>5535284333.8000002</v>
      </c>
      <c r="T4150">
        <v>172874</v>
      </c>
      <c r="U4150">
        <v>3472714</v>
      </c>
      <c r="V4150">
        <v>38.18</v>
      </c>
      <c r="W4150" s="3">
        <f>StockData[[#This Row],[CLOSE]]-StockData[[#This Row],[PREV. CLOSE]]</f>
        <v>20.449999999999932</v>
      </c>
      <c r="X4150" s="2">
        <f>IFERROR((StockData[[#This Row],[CLOSE]]-StockData[[#This Row],[PREV. CLOSE]])/StockData[[#This Row],[PREV. CLOSE]],0)</f>
        <v>3.4421814509341744E-2</v>
      </c>
      <c r="Y4150" t="str">
        <f>IF(StockData[[#This Row],[Daily Return %]]&gt;0,"Gain",IF(StockData[[#This Row],[Daily Return %]]&lt;0,"Loss","No Change"))</f>
        <v>Gain</v>
      </c>
    </row>
    <row r="4151" spans="1:25" x14ac:dyDescent="0.3">
      <c r="A4151" s="1">
        <v>45448</v>
      </c>
      <c r="B4151" s="1" t="s">
        <v>4203</v>
      </c>
      <c r="C4151" s="1" t="s">
        <v>142</v>
      </c>
      <c r="D4151">
        <f>MONTH(StockData[[#This Row],[DATE]])</f>
        <v>6</v>
      </c>
      <c r="E4151">
        <v>2024</v>
      </c>
      <c r="F4151" t="s">
        <v>97</v>
      </c>
      <c r="G4151" t="str">
        <f>"Q"&amp;ROUNDUP(StockData[[#This Row],[Month Number]]/3,0)</f>
        <v>Q2</v>
      </c>
      <c r="H4151" s="1" t="s">
        <v>4097</v>
      </c>
      <c r="I4151" s="1" t="s">
        <v>3093</v>
      </c>
      <c r="J4151" t="s">
        <v>30</v>
      </c>
      <c r="K4151">
        <v>621.45000000000005</v>
      </c>
      <c r="L4151">
        <v>667.2</v>
      </c>
      <c r="M4151">
        <v>618.1</v>
      </c>
      <c r="N4151">
        <v>614.54999999999995</v>
      </c>
      <c r="O4151">
        <v>650.54999999999995</v>
      </c>
      <c r="P4151">
        <v>645.5</v>
      </c>
      <c r="Q4151">
        <v>651.65</v>
      </c>
      <c r="R4151">
        <v>13511763</v>
      </c>
      <c r="S4151">
        <v>8804900639.4500008</v>
      </c>
      <c r="T4151">
        <v>216427</v>
      </c>
      <c r="U4151">
        <v>5787032</v>
      </c>
      <c r="V4151">
        <v>42.83</v>
      </c>
      <c r="W4151" s="3">
        <f>StockData[[#This Row],[CLOSE]]-StockData[[#This Row],[PREV. CLOSE]]</f>
        <v>30.950000000000045</v>
      </c>
      <c r="X4151" s="2">
        <f>IFERROR((StockData[[#This Row],[CLOSE]]-StockData[[#This Row],[PREV. CLOSE]])/StockData[[#This Row],[PREV. CLOSE]],0)</f>
        <v>5.0362053535107067E-2</v>
      </c>
      <c r="Y4151" t="str">
        <f>IF(StockData[[#This Row],[Daily Return %]]&gt;0,"Gain",IF(StockData[[#This Row],[Daily Return %]]&lt;0,"Loss","No Change"))</f>
        <v>Gain</v>
      </c>
    </row>
    <row r="4152" spans="1:25" x14ac:dyDescent="0.3">
      <c r="A4152" s="1">
        <v>45449</v>
      </c>
      <c r="B4152" s="1" t="s">
        <v>4204</v>
      </c>
      <c r="C4152" s="1" t="s">
        <v>142</v>
      </c>
      <c r="D4152">
        <f>MONTH(StockData[[#This Row],[DATE]])</f>
        <v>6</v>
      </c>
      <c r="E4152">
        <v>2024</v>
      </c>
      <c r="F4152" t="s">
        <v>97</v>
      </c>
      <c r="G4152" t="str">
        <f>"Q"&amp;ROUNDUP(StockData[[#This Row],[Month Number]]/3,0)</f>
        <v>Q2</v>
      </c>
      <c r="H4152" s="1" t="s">
        <v>4097</v>
      </c>
      <c r="I4152" s="1" t="s">
        <v>3093</v>
      </c>
      <c r="J4152" t="s">
        <v>30</v>
      </c>
      <c r="K4152">
        <v>646.79999999999995</v>
      </c>
      <c r="L4152">
        <v>650</v>
      </c>
      <c r="M4152">
        <v>626.54999999999995</v>
      </c>
      <c r="N4152">
        <v>645.5</v>
      </c>
      <c r="O4152">
        <v>638.75</v>
      </c>
      <c r="P4152">
        <v>637.85</v>
      </c>
      <c r="Q4152">
        <v>639.77</v>
      </c>
      <c r="R4152">
        <v>2216040</v>
      </c>
      <c r="S4152">
        <v>1417753884.55</v>
      </c>
      <c r="T4152">
        <v>82817</v>
      </c>
      <c r="U4152">
        <v>733461</v>
      </c>
      <c r="V4152">
        <v>33.1</v>
      </c>
      <c r="W4152" s="3">
        <f>StockData[[#This Row],[CLOSE]]-StockData[[#This Row],[PREV. CLOSE]]</f>
        <v>-7.6499999999999773</v>
      </c>
      <c r="X4152" s="2">
        <f>IFERROR((StockData[[#This Row],[CLOSE]]-StockData[[#This Row],[PREV. CLOSE]])/StockData[[#This Row],[PREV. CLOSE]],0)</f>
        <v>-1.1851278079008485E-2</v>
      </c>
      <c r="Y4152" t="str">
        <f>IF(StockData[[#This Row],[Daily Return %]]&gt;0,"Gain",IF(StockData[[#This Row],[Daily Return %]]&lt;0,"Loss","No Change"))</f>
        <v>Loss</v>
      </c>
    </row>
    <row r="4153" spans="1:25" x14ac:dyDescent="0.3">
      <c r="A4153" s="1">
        <v>45450</v>
      </c>
      <c r="B4153" s="1" t="s">
        <v>4205</v>
      </c>
      <c r="C4153" s="1" t="s">
        <v>142</v>
      </c>
      <c r="D4153">
        <f>MONTH(StockData[[#This Row],[DATE]])</f>
        <v>6</v>
      </c>
      <c r="E4153">
        <v>2024</v>
      </c>
      <c r="F4153" t="s">
        <v>97</v>
      </c>
      <c r="G4153" t="str">
        <f>"Q"&amp;ROUNDUP(StockData[[#This Row],[Month Number]]/3,0)</f>
        <v>Q2</v>
      </c>
      <c r="H4153" s="1" t="s">
        <v>4097</v>
      </c>
      <c r="I4153" s="1" t="s">
        <v>3093</v>
      </c>
      <c r="J4153" t="s">
        <v>30</v>
      </c>
      <c r="K4153">
        <v>634.1</v>
      </c>
      <c r="L4153">
        <v>654.95000000000005</v>
      </c>
      <c r="M4153">
        <v>634.1</v>
      </c>
      <c r="N4153">
        <v>637.85</v>
      </c>
      <c r="O4153">
        <v>653.6</v>
      </c>
      <c r="P4153">
        <v>653</v>
      </c>
      <c r="Q4153">
        <v>648.84</v>
      </c>
      <c r="R4153">
        <v>2475400</v>
      </c>
      <c r="S4153">
        <v>1606128589.1500001</v>
      </c>
      <c r="T4153">
        <v>65314</v>
      </c>
      <c r="U4153">
        <v>1025358</v>
      </c>
      <c r="V4153">
        <v>41.42</v>
      </c>
      <c r="W4153" s="3">
        <f>StockData[[#This Row],[CLOSE]]-StockData[[#This Row],[PREV. CLOSE]]</f>
        <v>15.149999999999977</v>
      </c>
      <c r="X4153" s="2">
        <f>IFERROR((StockData[[#This Row],[CLOSE]]-StockData[[#This Row],[PREV. CLOSE]])/StockData[[#This Row],[PREV. CLOSE]],0)</f>
        <v>2.3751665752136046E-2</v>
      </c>
      <c r="Y4153" t="str">
        <f>IF(StockData[[#This Row],[Daily Return %]]&gt;0,"Gain",IF(StockData[[#This Row],[Daily Return %]]&lt;0,"Loss","No Change"))</f>
        <v>Gain</v>
      </c>
    </row>
    <row r="4154" spans="1:25" x14ac:dyDescent="0.3">
      <c r="A4154" s="1">
        <v>45453</v>
      </c>
      <c r="B4154" s="1" t="s">
        <v>4206</v>
      </c>
      <c r="C4154" s="1" t="s">
        <v>142</v>
      </c>
      <c r="D4154">
        <f>MONTH(StockData[[#This Row],[DATE]])</f>
        <v>6</v>
      </c>
      <c r="E4154">
        <v>2024</v>
      </c>
      <c r="F4154" t="s">
        <v>97</v>
      </c>
      <c r="G4154" t="str">
        <f>"Q"&amp;ROUNDUP(StockData[[#This Row],[Month Number]]/3,0)</f>
        <v>Q2</v>
      </c>
      <c r="H4154" s="1" t="s">
        <v>4097</v>
      </c>
      <c r="I4154" s="1" t="s">
        <v>3093</v>
      </c>
      <c r="J4154" t="s">
        <v>30</v>
      </c>
      <c r="K4154">
        <v>655</v>
      </c>
      <c r="L4154">
        <v>659.5</v>
      </c>
      <c r="M4154">
        <v>646.5</v>
      </c>
      <c r="N4154">
        <v>653</v>
      </c>
      <c r="O4154">
        <v>650.5</v>
      </c>
      <c r="P4154">
        <v>651.65</v>
      </c>
      <c r="Q4154">
        <v>652.46</v>
      </c>
      <c r="R4154">
        <v>1431839</v>
      </c>
      <c r="S4154">
        <v>934212118.35000002</v>
      </c>
      <c r="T4154">
        <v>39999</v>
      </c>
      <c r="U4154">
        <v>612971</v>
      </c>
      <c r="V4154">
        <v>42.81</v>
      </c>
      <c r="W4154" s="3">
        <f>StockData[[#This Row],[CLOSE]]-StockData[[#This Row],[PREV. CLOSE]]</f>
        <v>-1.3500000000000227</v>
      </c>
      <c r="X4154" s="2">
        <f>IFERROR((StockData[[#This Row],[CLOSE]]-StockData[[#This Row],[PREV. CLOSE]])/StockData[[#This Row],[PREV. CLOSE]],0)</f>
        <v>-2.0673813169985035E-3</v>
      </c>
      <c r="Y4154" t="str">
        <f>IF(StockData[[#This Row],[Daily Return %]]&gt;0,"Gain",IF(StockData[[#This Row],[Daily Return %]]&lt;0,"Loss","No Change"))</f>
        <v>Loss</v>
      </c>
    </row>
    <row r="4155" spans="1:25" x14ac:dyDescent="0.3">
      <c r="A4155" s="1">
        <v>45454</v>
      </c>
      <c r="B4155" s="1" t="s">
        <v>4207</v>
      </c>
      <c r="C4155" s="1" t="s">
        <v>142</v>
      </c>
      <c r="D4155">
        <f>MONTH(StockData[[#This Row],[DATE]])</f>
        <v>6</v>
      </c>
      <c r="E4155">
        <v>2024</v>
      </c>
      <c r="F4155" t="s">
        <v>97</v>
      </c>
      <c r="G4155" t="str">
        <f>"Q"&amp;ROUNDUP(StockData[[#This Row],[Month Number]]/3,0)</f>
        <v>Q2</v>
      </c>
      <c r="H4155" s="1" t="s">
        <v>4097</v>
      </c>
      <c r="I4155" s="1" t="s">
        <v>3093</v>
      </c>
      <c r="J4155" t="s">
        <v>30</v>
      </c>
      <c r="K4155">
        <v>651</v>
      </c>
      <c r="L4155">
        <v>661.35</v>
      </c>
      <c r="M4155">
        <v>645.45000000000005</v>
      </c>
      <c r="N4155">
        <v>651.65</v>
      </c>
      <c r="O4155">
        <v>646.6</v>
      </c>
      <c r="P4155">
        <v>647.29999999999995</v>
      </c>
      <c r="Q4155">
        <v>651.23</v>
      </c>
      <c r="R4155">
        <v>1434087</v>
      </c>
      <c r="S4155">
        <v>933922969.85000002</v>
      </c>
      <c r="T4155">
        <v>43832</v>
      </c>
      <c r="U4155">
        <v>839864</v>
      </c>
      <c r="V4155">
        <v>58.56</v>
      </c>
      <c r="W4155" s="3">
        <f>StockData[[#This Row],[CLOSE]]-StockData[[#This Row],[PREV. CLOSE]]</f>
        <v>-4.3500000000000227</v>
      </c>
      <c r="X4155" s="2">
        <f>IFERROR((StockData[[#This Row],[CLOSE]]-StockData[[#This Row],[PREV. CLOSE]])/StockData[[#This Row],[PREV. CLOSE]],0)</f>
        <v>-6.6753625412414993E-3</v>
      </c>
      <c r="Y4155" t="str">
        <f>IF(StockData[[#This Row],[Daily Return %]]&gt;0,"Gain",IF(StockData[[#This Row],[Daily Return %]]&lt;0,"Loss","No Change"))</f>
        <v>Loss</v>
      </c>
    </row>
    <row r="4156" spans="1:25" x14ac:dyDescent="0.3">
      <c r="A4156" s="1">
        <v>45455</v>
      </c>
      <c r="B4156" s="1" t="s">
        <v>4208</v>
      </c>
      <c r="C4156" s="1" t="s">
        <v>142</v>
      </c>
      <c r="D4156">
        <f>MONTH(StockData[[#This Row],[DATE]])</f>
        <v>6</v>
      </c>
      <c r="E4156">
        <v>2024</v>
      </c>
      <c r="F4156" t="s">
        <v>97</v>
      </c>
      <c r="G4156" t="str">
        <f>"Q"&amp;ROUNDUP(StockData[[#This Row],[Month Number]]/3,0)</f>
        <v>Q2</v>
      </c>
      <c r="H4156" s="1" t="s">
        <v>4097</v>
      </c>
      <c r="I4156" s="1" t="s">
        <v>3093</v>
      </c>
      <c r="J4156" t="s">
        <v>30</v>
      </c>
      <c r="K4156">
        <v>650</v>
      </c>
      <c r="L4156">
        <v>650</v>
      </c>
      <c r="M4156">
        <v>625.79999999999995</v>
      </c>
      <c r="N4156">
        <v>647.29999999999995</v>
      </c>
      <c r="O4156">
        <v>629.70000000000005</v>
      </c>
      <c r="P4156">
        <v>629.5</v>
      </c>
      <c r="Q4156">
        <v>631.58000000000004</v>
      </c>
      <c r="R4156">
        <v>3807297</v>
      </c>
      <c r="S4156">
        <v>2404608470</v>
      </c>
      <c r="T4156">
        <v>78075</v>
      </c>
      <c r="U4156">
        <v>1762824</v>
      </c>
      <c r="V4156">
        <v>46.3</v>
      </c>
      <c r="W4156" s="3">
        <f>StockData[[#This Row],[CLOSE]]-StockData[[#This Row],[PREV. CLOSE]]</f>
        <v>-17.799999999999955</v>
      </c>
      <c r="X4156" s="2">
        <f>IFERROR((StockData[[#This Row],[CLOSE]]-StockData[[#This Row],[PREV. CLOSE]])/StockData[[#This Row],[PREV. CLOSE]],0)</f>
        <v>-2.7498841340954667E-2</v>
      </c>
      <c r="Y4156" t="str">
        <f>IF(StockData[[#This Row],[Daily Return %]]&gt;0,"Gain",IF(StockData[[#This Row],[Daily Return %]]&lt;0,"Loss","No Change"))</f>
        <v>Loss</v>
      </c>
    </row>
    <row r="4157" spans="1:25" x14ac:dyDescent="0.3">
      <c r="A4157" s="1">
        <v>45456</v>
      </c>
      <c r="B4157" s="1" t="s">
        <v>4209</v>
      </c>
      <c r="C4157" s="1" t="s">
        <v>142</v>
      </c>
      <c r="D4157">
        <f>MONTH(StockData[[#This Row],[DATE]])</f>
        <v>6</v>
      </c>
      <c r="E4157">
        <v>2024</v>
      </c>
      <c r="F4157" t="s">
        <v>97</v>
      </c>
      <c r="G4157" t="str">
        <f>"Q"&amp;ROUNDUP(StockData[[#This Row],[Month Number]]/3,0)</f>
        <v>Q2</v>
      </c>
      <c r="H4157" s="1" t="s">
        <v>4097</v>
      </c>
      <c r="I4157" s="1" t="s">
        <v>3093</v>
      </c>
      <c r="J4157" t="s">
        <v>30</v>
      </c>
      <c r="K4157">
        <v>634.95000000000005</v>
      </c>
      <c r="L4157">
        <v>635</v>
      </c>
      <c r="M4157">
        <v>605.35</v>
      </c>
      <c r="N4157">
        <v>629.5</v>
      </c>
      <c r="O4157">
        <v>611</v>
      </c>
      <c r="P4157">
        <v>611.25</v>
      </c>
      <c r="Q4157">
        <v>609.74</v>
      </c>
      <c r="R4157">
        <v>13174925</v>
      </c>
      <c r="S4157">
        <v>8033269362.8500004</v>
      </c>
      <c r="T4157">
        <v>119750</v>
      </c>
      <c r="U4157">
        <v>7754708</v>
      </c>
      <c r="V4157">
        <v>58.86</v>
      </c>
      <c r="W4157" s="3">
        <f>StockData[[#This Row],[CLOSE]]-StockData[[#This Row],[PREV. CLOSE]]</f>
        <v>-18.25</v>
      </c>
      <c r="X4157" s="2">
        <f>IFERROR((StockData[[#This Row],[CLOSE]]-StockData[[#This Row],[PREV. CLOSE]])/StockData[[#This Row],[PREV. CLOSE]],0)</f>
        <v>-2.8991262907069104E-2</v>
      </c>
      <c r="Y4157" t="str">
        <f>IF(StockData[[#This Row],[Daily Return %]]&gt;0,"Gain",IF(StockData[[#This Row],[Daily Return %]]&lt;0,"Loss","No Change"))</f>
        <v>Loss</v>
      </c>
    </row>
    <row r="4158" spans="1:25" x14ac:dyDescent="0.3">
      <c r="A4158" s="1">
        <v>45457</v>
      </c>
      <c r="B4158" s="1" t="s">
        <v>4210</v>
      </c>
      <c r="C4158" s="1" t="s">
        <v>142</v>
      </c>
      <c r="D4158">
        <f>MONTH(StockData[[#This Row],[DATE]])</f>
        <v>6</v>
      </c>
      <c r="E4158">
        <v>2024</v>
      </c>
      <c r="F4158" t="s">
        <v>97</v>
      </c>
      <c r="G4158" t="str">
        <f>"Q"&amp;ROUNDUP(StockData[[#This Row],[Month Number]]/3,0)</f>
        <v>Q2</v>
      </c>
      <c r="H4158" s="1" t="s">
        <v>4097</v>
      </c>
      <c r="I4158" s="1" t="s">
        <v>3093</v>
      </c>
      <c r="J4158" t="s">
        <v>30</v>
      </c>
      <c r="K4158">
        <v>614.85</v>
      </c>
      <c r="L4158">
        <v>621.95000000000005</v>
      </c>
      <c r="M4158">
        <v>610.79999999999995</v>
      </c>
      <c r="N4158">
        <v>611.25</v>
      </c>
      <c r="O4158">
        <v>618.15</v>
      </c>
      <c r="P4158">
        <v>619.35</v>
      </c>
      <c r="Q4158">
        <v>617.89</v>
      </c>
      <c r="R4158">
        <v>2504833</v>
      </c>
      <c r="S4158">
        <v>1547701605</v>
      </c>
      <c r="T4158">
        <v>63831</v>
      </c>
      <c r="U4158">
        <v>1329489</v>
      </c>
      <c r="V4158">
        <v>53.08</v>
      </c>
      <c r="W4158" s="3">
        <f>StockData[[#This Row],[CLOSE]]-StockData[[#This Row],[PREV. CLOSE]]</f>
        <v>8.1000000000000227</v>
      </c>
      <c r="X4158" s="2">
        <f>IFERROR((StockData[[#This Row],[CLOSE]]-StockData[[#This Row],[PREV. CLOSE]])/StockData[[#This Row],[PREV. CLOSE]],0)</f>
        <v>1.3251533742331326E-2</v>
      </c>
      <c r="Y4158" t="str">
        <f>IF(StockData[[#This Row],[Daily Return %]]&gt;0,"Gain",IF(StockData[[#This Row],[Daily Return %]]&lt;0,"Loss","No Change"))</f>
        <v>Gain</v>
      </c>
    </row>
    <row r="4159" spans="1:25" x14ac:dyDescent="0.3">
      <c r="A4159" s="1">
        <v>45461</v>
      </c>
      <c r="B4159" s="1" t="s">
        <v>4211</v>
      </c>
      <c r="C4159" s="1" t="s">
        <v>142</v>
      </c>
      <c r="D4159">
        <f>MONTH(StockData[[#This Row],[DATE]])</f>
        <v>6</v>
      </c>
      <c r="E4159">
        <v>2024</v>
      </c>
      <c r="F4159" t="s">
        <v>97</v>
      </c>
      <c r="G4159" t="str">
        <f>"Q"&amp;ROUNDUP(StockData[[#This Row],[Month Number]]/3,0)</f>
        <v>Q2</v>
      </c>
      <c r="H4159" s="1" t="s">
        <v>4097</v>
      </c>
      <c r="I4159" s="1" t="s">
        <v>3093</v>
      </c>
      <c r="J4159" t="s">
        <v>30</v>
      </c>
      <c r="K4159">
        <v>625</v>
      </c>
      <c r="L4159">
        <v>625</v>
      </c>
      <c r="M4159">
        <v>615.70000000000005</v>
      </c>
      <c r="N4159">
        <v>619.35</v>
      </c>
      <c r="O4159">
        <v>624.04999999999995</v>
      </c>
      <c r="P4159">
        <v>623.5</v>
      </c>
      <c r="Q4159">
        <v>620.78</v>
      </c>
      <c r="R4159">
        <v>1998831</v>
      </c>
      <c r="S4159">
        <v>1240842897</v>
      </c>
      <c r="T4159">
        <v>41196</v>
      </c>
      <c r="U4159">
        <v>1144273</v>
      </c>
      <c r="V4159">
        <v>57.25</v>
      </c>
      <c r="W4159" s="3">
        <f>StockData[[#This Row],[CLOSE]]-StockData[[#This Row],[PREV. CLOSE]]</f>
        <v>4.1499999999999773</v>
      </c>
      <c r="X4159" s="2">
        <f>IFERROR((StockData[[#This Row],[CLOSE]]-StockData[[#This Row],[PREV. CLOSE]])/StockData[[#This Row],[PREV. CLOSE]],0)</f>
        <v>6.7005731815612769E-3</v>
      </c>
      <c r="Y4159" t="str">
        <f>IF(StockData[[#This Row],[Daily Return %]]&gt;0,"Gain",IF(StockData[[#This Row],[Daily Return %]]&lt;0,"Loss","No Change"))</f>
        <v>Gain</v>
      </c>
    </row>
    <row r="4160" spans="1:25" x14ac:dyDescent="0.3">
      <c r="A4160" s="1">
        <v>45462</v>
      </c>
      <c r="B4160" s="1" t="s">
        <v>4212</v>
      </c>
      <c r="C4160" s="1" t="s">
        <v>142</v>
      </c>
      <c r="D4160">
        <f>MONTH(StockData[[#This Row],[DATE]])</f>
        <v>6</v>
      </c>
      <c r="E4160">
        <v>2024</v>
      </c>
      <c r="F4160" t="s">
        <v>97</v>
      </c>
      <c r="G4160" t="str">
        <f>"Q"&amp;ROUNDUP(StockData[[#This Row],[Month Number]]/3,0)</f>
        <v>Q2</v>
      </c>
      <c r="H4160" s="1" t="s">
        <v>4097</v>
      </c>
      <c r="I4160" s="1" t="s">
        <v>3093</v>
      </c>
      <c r="J4160" t="s">
        <v>30</v>
      </c>
      <c r="K4160">
        <v>627</v>
      </c>
      <c r="L4160">
        <v>630.6</v>
      </c>
      <c r="M4160">
        <v>617.75</v>
      </c>
      <c r="N4160">
        <v>623.5</v>
      </c>
      <c r="O4160">
        <v>621</v>
      </c>
      <c r="P4160">
        <v>622.45000000000005</v>
      </c>
      <c r="Q4160">
        <v>625.49</v>
      </c>
      <c r="R4160">
        <v>2262576</v>
      </c>
      <c r="S4160">
        <v>1415211332.4000001</v>
      </c>
      <c r="T4160">
        <v>69426</v>
      </c>
      <c r="U4160">
        <v>1080581</v>
      </c>
      <c r="V4160">
        <v>47.76</v>
      </c>
      <c r="W4160" s="3">
        <f>StockData[[#This Row],[CLOSE]]-StockData[[#This Row],[PREV. CLOSE]]</f>
        <v>-1.0499999999999545</v>
      </c>
      <c r="X4160" s="2">
        <f>IFERROR((StockData[[#This Row],[CLOSE]]-StockData[[#This Row],[PREV. CLOSE]])/StockData[[#This Row],[PREV. CLOSE]],0)</f>
        <v>-1.6840417000801196E-3</v>
      </c>
      <c r="Y4160" t="str">
        <f>IF(StockData[[#This Row],[Daily Return %]]&gt;0,"Gain",IF(StockData[[#This Row],[Daily Return %]]&lt;0,"Loss","No Change"))</f>
        <v>Loss</v>
      </c>
    </row>
    <row r="4161" spans="1:25" x14ac:dyDescent="0.3">
      <c r="A4161" s="1">
        <v>45463</v>
      </c>
      <c r="B4161" s="1" t="s">
        <v>4213</v>
      </c>
      <c r="C4161" s="1" t="s">
        <v>142</v>
      </c>
      <c r="D4161">
        <f>MONTH(StockData[[#This Row],[DATE]])</f>
        <v>6</v>
      </c>
      <c r="E4161">
        <v>2024</v>
      </c>
      <c r="F4161" t="s">
        <v>97</v>
      </c>
      <c r="G4161" t="str">
        <f>"Q"&amp;ROUNDUP(StockData[[#This Row],[Month Number]]/3,0)</f>
        <v>Q2</v>
      </c>
      <c r="H4161" s="1" t="s">
        <v>4097</v>
      </c>
      <c r="I4161" s="1" t="s">
        <v>3093</v>
      </c>
      <c r="J4161" t="s">
        <v>30</v>
      </c>
      <c r="K4161">
        <v>625</v>
      </c>
      <c r="L4161">
        <v>629.5</v>
      </c>
      <c r="M4161">
        <v>616.25</v>
      </c>
      <c r="N4161">
        <v>622.45000000000005</v>
      </c>
      <c r="O4161">
        <v>628.95000000000005</v>
      </c>
      <c r="P4161">
        <v>628.4</v>
      </c>
      <c r="Q4161">
        <v>625.57000000000005</v>
      </c>
      <c r="R4161">
        <v>964116</v>
      </c>
      <c r="S4161">
        <v>603124007.39999998</v>
      </c>
      <c r="T4161">
        <v>25404</v>
      </c>
      <c r="U4161">
        <v>509819</v>
      </c>
      <c r="V4161">
        <v>52.88</v>
      </c>
      <c r="W4161" s="3">
        <f>StockData[[#This Row],[CLOSE]]-StockData[[#This Row],[PREV. CLOSE]]</f>
        <v>5.9499999999999318</v>
      </c>
      <c r="X4161" s="2">
        <f>IFERROR((StockData[[#This Row],[CLOSE]]-StockData[[#This Row],[PREV. CLOSE]])/StockData[[#This Row],[PREV. CLOSE]],0)</f>
        <v>9.5590007229495247E-3</v>
      </c>
      <c r="Y4161" t="str">
        <f>IF(StockData[[#This Row],[Daily Return %]]&gt;0,"Gain",IF(StockData[[#This Row],[Daily Return %]]&lt;0,"Loss","No Change"))</f>
        <v>Gain</v>
      </c>
    </row>
    <row r="4162" spans="1:25" x14ac:dyDescent="0.3">
      <c r="A4162" s="1">
        <v>45464</v>
      </c>
      <c r="B4162" s="1" t="s">
        <v>4214</v>
      </c>
      <c r="C4162" s="1" t="s">
        <v>142</v>
      </c>
      <c r="D4162">
        <f>MONTH(StockData[[#This Row],[DATE]])</f>
        <v>6</v>
      </c>
      <c r="E4162">
        <v>2024</v>
      </c>
      <c r="F4162" t="s">
        <v>97</v>
      </c>
      <c r="G4162" t="str">
        <f>"Q"&amp;ROUNDUP(StockData[[#This Row],[Month Number]]/3,0)</f>
        <v>Q2</v>
      </c>
      <c r="H4162" s="1" t="s">
        <v>4097</v>
      </c>
      <c r="I4162" s="1" t="s">
        <v>3093</v>
      </c>
      <c r="J4162" t="s">
        <v>30</v>
      </c>
      <c r="K4162">
        <v>628.4</v>
      </c>
      <c r="L4162">
        <v>629.54999999999995</v>
      </c>
      <c r="M4162">
        <v>609</v>
      </c>
      <c r="N4162">
        <v>628.4</v>
      </c>
      <c r="O4162">
        <v>609.9</v>
      </c>
      <c r="P4162">
        <v>609.79999999999995</v>
      </c>
      <c r="Q4162">
        <v>614.65</v>
      </c>
      <c r="R4162">
        <v>2029376</v>
      </c>
      <c r="S4162">
        <v>1247361034.25</v>
      </c>
      <c r="T4162">
        <v>48542</v>
      </c>
      <c r="U4162">
        <v>1127062</v>
      </c>
      <c r="V4162">
        <v>55.54</v>
      </c>
      <c r="W4162" s="3">
        <f>StockData[[#This Row],[CLOSE]]-StockData[[#This Row],[PREV. CLOSE]]</f>
        <v>-18.600000000000023</v>
      </c>
      <c r="X4162" s="2">
        <f>IFERROR((StockData[[#This Row],[CLOSE]]-StockData[[#This Row],[PREV. CLOSE]])/StockData[[#This Row],[PREV. CLOSE]],0)</f>
        <v>-2.9598981540420153E-2</v>
      </c>
      <c r="Y4162" t="str">
        <f>IF(StockData[[#This Row],[Daily Return %]]&gt;0,"Gain",IF(StockData[[#This Row],[Daily Return %]]&lt;0,"Loss","No Change"))</f>
        <v>Loss</v>
      </c>
    </row>
    <row r="4163" spans="1:25" x14ac:dyDescent="0.3">
      <c r="A4163" s="1">
        <v>45467</v>
      </c>
      <c r="B4163" s="1" t="s">
        <v>4215</v>
      </c>
      <c r="C4163" s="1" t="s">
        <v>142</v>
      </c>
      <c r="D4163">
        <f>MONTH(StockData[[#This Row],[DATE]])</f>
        <v>6</v>
      </c>
      <c r="E4163">
        <v>2024</v>
      </c>
      <c r="F4163" t="s">
        <v>97</v>
      </c>
      <c r="G4163" t="str">
        <f>"Q"&amp;ROUNDUP(StockData[[#This Row],[Month Number]]/3,0)</f>
        <v>Q2</v>
      </c>
      <c r="H4163" s="1" t="s">
        <v>4097</v>
      </c>
      <c r="I4163" s="1" t="s">
        <v>3093</v>
      </c>
      <c r="J4163" t="s">
        <v>30</v>
      </c>
      <c r="K4163">
        <v>610</v>
      </c>
      <c r="L4163">
        <v>623.95000000000005</v>
      </c>
      <c r="M4163">
        <v>607</v>
      </c>
      <c r="N4163">
        <v>609.79999999999995</v>
      </c>
      <c r="O4163">
        <v>623.6</v>
      </c>
      <c r="P4163">
        <v>623.04999999999995</v>
      </c>
      <c r="Q4163">
        <v>618.49</v>
      </c>
      <c r="R4163">
        <v>1626740</v>
      </c>
      <c r="S4163">
        <v>1006127020.95</v>
      </c>
      <c r="T4163">
        <v>45191</v>
      </c>
      <c r="U4163">
        <v>831069</v>
      </c>
      <c r="V4163">
        <v>51.09</v>
      </c>
      <c r="W4163" s="3">
        <f>StockData[[#This Row],[CLOSE]]-StockData[[#This Row],[PREV. CLOSE]]</f>
        <v>13.25</v>
      </c>
      <c r="X4163" s="2">
        <f>IFERROR((StockData[[#This Row],[CLOSE]]-StockData[[#This Row],[PREV. CLOSE]])/StockData[[#This Row],[PREV. CLOSE]],0)</f>
        <v>2.1728435552640212E-2</v>
      </c>
      <c r="Y4163" t="str">
        <f>IF(StockData[[#This Row],[Daily Return %]]&gt;0,"Gain",IF(StockData[[#This Row],[Daily Return %]]&lt;0,"Loss","No Change"))</f>
        <v>Gain</v>
      </c>
    </row>
    <row r="4164" spans="1:25" x14ac:dyDescent="0.3">
      <c r="A4164" s="1">
        <v>45468</v>
      </c>
      <c r="B4164" s="1" t="s">
        <v>4216</v>
      </c>
      <c r="C4164" s="1" t="s">
        <v>142</v>
      </c>
      <c r="D4164">
        <f>MONTH(StockData[[#This Row],[DATE]])</f>
        <v>6</v>
      </c>
      <c r="E4164">
        <v>2024</v>
      </c>
      <c r="F4164" t="s">
        <v>97</v>
      </c>
      <c r="G4164" t="str">
        <f>"Q"&amp;ROUNDUP(StockData[[#This Row],[Month Number]]/3,0)</f>
        <v>Q2</v>
      </c>
      <c r="H4164" s="1" t="s">
        <v>4097</v>
      </c>
      <c r="I4164" s="1" t="s">
        <v>3093</v>
      </c>
      <c r="J4164" t="s">
        <v>30</v>
      </c>
      <c r="K4164">
        <v>623.79999999999995</v>
      </c>
      <c r="L4164">
        <v>624.9</v>
      </c>
      <c r="M4164">
        <v>613.54999999999995</v>
      </c>
      <c r="N4164">
        <v>623.04999999999995</v>
      </c>
      <c r="O4164">
        <v>614.15</v>
      </c>
      <c r="P4164">
        <v>615.04999999999995</v>
      </c>
      <c r="Q4164">
        <v>620.96</v>
      </c>
      <c r="R4164">
        <v>1199541</v>
      </c>
      <c r="S4164">
        <v>744870988.70000005</v>
      </c>
      <c r="T4164">
        <v>40897</v>
      </c>
      <c r="U4164">
        <v>656766</v>
      </c>
      <c r="V4164">
        <v>54.75</v>
      </c>
      <c r="W4164" s="3">
        <f>StockData[[#This Row],[CLOSE]]-StockData[[#This Row],[PREV. CLOSE]]</f>
        <v>-8</v>
      </c>
      <c r="X4164" s="2">
        <f>IFERROR((StockData[[#This Row],[CLOSE]]-StockData[[#This Row],[PREV. CLOSE]])/StockData[[#This Row],[PREV. CLOSE]],0)</f>
        <v>-1.2840060990289705E-2</v>
      </c>
      <c r="Y4164" t="str">
        <f>IF(StockData[[#This Row],[Daily Return %]]&gt;0,"Gain",IF(StockData[[#This Row],[Daily Return %]]&lt;0,"Loss","No Change"))</f>
        <v>Loss</v>
      </c>
    </row>
    <row r="4165" spans="1:25" x14ac:dyDescent="0.3">
      <c r="A4165" s="1">
        <v>45469</v>
      </c>
      <c r="B4165" s="1" t="s">
        <v>4217</v>
      </c>
      <c r="C4165" s="1" t="s">
        <v>142</v>
      </c>
      <c r="D4165">
        <f>MONTH(StockData[[#This Row],[DATE]])</f>
        <v>6</v>
      </c>
      <c r="E4165">
        <v>2024</v>
      </c>
      <c r="F4165" t="s">
        <v>97</v>
      </c>
      <c r="G4165" t="str">
        <f>"Q"&amp;ROUNDUP(StockData[[#This Row],[Month Number]]/3,0)</f>
        <v>Q2</v>
      </c>
      <c r="H4165" s="1" t="s">
        <v>4097</v>
      </c>
      <c r="I4165" s="1" t="s">
        <v>3093</v>
      </c>
      <c r="J4165" t="s">
        <v>30</v>
      </c>
      <c r="K4165">
        <v>614.79999999999995</v>
      </c>
      <c r="L4165">
        <v>619.9</v>
      </c>
      <c r="M4165">
        <v>609.1</v>
      </c>
      <c r="N4165">
        <v>615.04999999999995</v>
      </c>
      <c r="O4165">
        <v>615.5</v>
      </c>
      <c r="P4165">
        <v>613.15</v>
      </c>
      <c r="Q4165">
        <v>615.46</v>
      </c>
      <c r="R4165">
        <v>2712167</v>
      </c>
      <c r="S4165">
        <v>1669227672.8499999</v>
      </c>
      <c r="T4165">
        <v>43679</v>
      </c>
      <c r="U4165">
        <v>2035797</v>
      </c>
      <c r="V4165">
        <v>75.06</v>
      </c>
      <c r="W4165" s="3">
        <f>StockData[[#This Row],[CLOSE]]-StockData[[#This Row],[PREV. CLOSE]]</f>
        <v>-1.8999999999999773</v>
      </c>
      <c r="X4165" s="2">
        <f>IFERROR((StockData[[#This Row],[CLOSE]]-StockData[[#This Row],[PREV. CLOSE]])/StockData[[#This Row],[PREV. CLOSE]],0)</f>
        <v>-3.0891797414843952E-3</v>
      </c>
      <c r="Y4165" t="str">
        <f>IF(StockData[[#This Row],[Daily Return %]]&gt;0,"Gain",IF(StockData[[#This Row],[Daily Return %]]&lt;0,"Loss","No Change"))</f>
        <v>Loss</v>
      </c>
    </row>
    <row r="4166" spans="1:25" x14ac:dyDescent="0.3">
      <c r="A4166" s="1">
        <v>45470</v>
      </c>
      <c r="B4166" s="1" t="s">
        <v>4218</v>
      </c>
      <c r="C4166" s="1" t="s">
        <v>142</v>
      </c>
      <c r="D4166">
        <f>MONTH(StockData[[#This Row],[DATE]])</f>
        <v>6</v>
      </c>
      <c r="E4166">
        <v>2024</v>
      </c>
      <c r="F4166" t="s">
        <v>97</v>
      </c>
      <c r="G4166" t="str">
        <f>"Q"&amp;ROUNDUP(StockData[[#This Row],[Month Number]]/3,0)</f>
        <v>Q2</v>
      </c>
      <c r="H4166" s="1" t="s">
        <v>4097</v>
      </c>
      <c r="I4166" s="1" t="s">
        <v>3093</v>
      </c>
      <c r="J4166" t="s">
        <v>30</v>
      </c>
      <c r="K4166">
        <v>613</v>
      </c>
      <c r="L4166">
        <v>620.4</v>
      </c>
      <c r="M4166">
        <v>608.79999999999995</v>
      </c>
      <c r="N4166">
        <v>613.15</v>
      </c>
      <c r="O4166">
        <v>612.6</v>
      </c>
      <c r="P4166">
        <v>611.65</v>
      </c>
      <c r="Q4166">
        <v>612.66999999999996</v>
      </c>
      <c r="R4166">
        <v>2676129</v>
      </c>
      <c r="S4166">
        <v>1639575498.6500001</v>
      </c>
      <c r="T4166">
        <v>65712</v>
      </c>
      <c r="U4166">
        <v>1650935</v>
      </c>
      <c r="V4166">
        <v>61.69</v>
      </c>
      <c r="W4166" s="3">
        <f>StockData[[#This Row],[CLOSE]]-StockData[[#This Row],[PREV. CLOSE]]</f>
        <v>-1.5</v>
      </c>
      <c r="X4166" s="2">
        <f>IFERROR((StockData[[#This Row],[CLOSE]]-StockData[[#This Row],[PREV. CLOSE]])/StockData[[#This Row],[PREV. CLOSE]],0)</f>
        <v>-2.4463834298295685E-3</v>
      </c>
      <c r="Y4166" t="str">
        <f>IF(StockData[[#This Row],[Daily Return %]]&gt;0,"Gain",IF(StockData[[#This Row],[Daily Return %]]&lt;0,"Loss","No Change"))</f>
        <v>Loss</v>
      </c>
    </row>
    <row r="4167" spans="1:25" x14ac:dyDescent="0.3">
      <c r="A4167" s="1">
        <v>45471</v>
      </c>
      <c r="B4167" s="1" t="s">
        <v>4219</v>
      </c>
      <c r="C4167" s="1" t="s">
        <v>142</v>
      </c>
      <c r="D4167">
        <f>MONTH(StockData[[#This Row],[DATE]])</f>
        <v>6</v>
      </c>
      <c r="E4167">
        <v>2024</v>
      </c>
      <c r="F4167" t="s">
        <v>97</v>
      </c>
      <c r="G4167" t="str">
        <f>"Q"&amp;ROUNDUP(StockData[[#This Row],[Month Number]]/3,0)</f>
        <v>Q2</v>
      </c>
      <c r="H4167" s="1" t="s">
        <v>4097</v>
      </c>
      <c r="I4167" s="1" t="s">
        <v>3093</v>
      </c>
      <c r="J4167" t="s">
        <v>30</v>
      </c>
      <c r="K4167">
        <v>613</v>
      </c>
      <c r="L4167">
        <v>622.65</v>
      </c>
      <c r="M4167">
        <v>610.6</v>
      </c>
      <c r="N4167">
        <v>611.65</v>
      </c>
      <c r="O4167">
        <v>614.1</v>
      </c>
      <c r="P4167">
        <v>613</v>
      </c>
      <c r="Q4167">
        <v>614.4</v>
      </c>
      <c r="R4167">
        <v>1587880</v>
      </c>
      <c r="S4167">
        <v>975586004.54999995</v>
      </c>
      <c r="T4167">
        <v>53378</v>
      </c>
      <c r="U4167">
        <v>942444</v>
      </c>
      <c r="V4167">
        <v>59.35</v>
      </c>
      <c r="W4167" s="3">
        <f>StockData[[#This Row],[CLOSE]]-StockData[[#This Row],[PREV. CLOSE]]</f>
        <v>1.3500000000000227</v>
      </c>
      <c r="X4167" s="2">
        <f>IFERROR((StockData[[#This Row],[CLOSE]]-StockData[[#This Row],[PREV. CLOSE]])/StockData[[#This Row],[PREV. CLOSE]],0)</f>
        <v>2.2071446088449648E-3</v>
      </c>
      <c r="Y4167" t="str">
        <f>IF(StockData[[#This Row],[Daily Return %]]&gt;0,"Gain",IF(StockData[[#This Row],[Daily Return %]]&lt;0,"Loss","No Change"))</f>
        <v>Gain</v>
      </c>
    </row>
    <row r="4168" spans="1:25" x14ac:dyDescent="0.3">
      <c r="A4168" s="1">
        <v>45474</v>
      </c>
      <c r="B4168" s="1" t="s">
        <v>4220</v>
      </c>
      <c r="C4168" s="1" t="s">
        <v>162</v>
      </c>
      <c r="D4168">
        <f>MONTH(StockData[[#This Row],[DATE]])</f>
        <v>7</v>
      </c>
      <c r="E4168">
        <v>2024</v>
      </c>
      <c r="F4168" t="s">
        <v>163</v>
      </c>
      <c r="G4168" t="str">
        <f>"Q"&amp;ROUNDUP(StockData[[#This Row],[Month Number]]/3,0)</f>
        <v>Q3</v>
      </c>
      <c r="H4168" s="1" t="s">
        <v>4097</v>
      </c>
      <c r="I4168" s="1" t="s">
        <v>3093</v>
      </c>
      <c r="J4168" t="s">
        <v>30</v>
      </c>
      <c r="K4168">
        <v>614.20000000000005</v>
      </c>
      <c r="L4168">
        <v>622.9</v>
      </c>
      <c r="M4168">
        <v>614.20000000000005</v>
      </c>
      <c r="N4168">
        <v>613</v>
      </c>
      <c r="O4168">
        <v>619.29999999999995</v>
      </c>
      <c r="P4168">
        <v>620.5</v>
      </c>
      <c r="Q4168">
        <v>619.66999999999996</v>
      </c>
      <c r="R4168">
        <v>2138264</v>
      </c>
      <c r="S4168">
        <v>1325022157.8499999</v>
      </c>
      <c r="T4168">
        <v>61671</v>
      </c>
      <c r="U4168">
        <v>1199030</v>
      </c>
      <c r="V4168">
        <v>56.07</v>
      </c>
      <c r="W4168" s="3">
        <f>StockData[[#This Row],[CLOSE]]-StockData[[#This Row],[PREV. CLOSE]]</f>
        <v>7.5</v>
      </c>
      <c r="X4168" s="2">
        <f>IFERROR((StockData[[#This Row],[CLOSE]]-StockData[[#This Row],[PREV. CLOSE]])/StockData[[#This Row],[PREV. CLOSE]],0)</f>
        <v>1.2234910277324634E-2</v>
      </c>
      <c r="Y4168" t="str">
        <f>IF(StockData[[#This Row],[Daily Return %]]&gt;0,"Gain",IF(StockData[[#This Row],[Daily Return %]]&lt;0,"Loss","No Change"))</f>
        <v>Gain</v>
      </c>
    </row>
    <row r="4169" spans="1:25" x14ac:dyDescent="0.3">
      <c r="A4169" s="1">
        <v>45475</v>
      </c>
      <c r="B4169" s="1" t="s">
        <v>4221</v>
      </c>
      <c r="C4169" s="1" t="s">
        <v>162</v>
      </c>
      <c r="D4169">
        <f>MONTH(StockData[[#This Row],[DATE]])</f>
        <v>7</v>
      </c>
      <c r="E4169">
        <v>2024</v>
      </c>
      <c r="F4169" t="s">
        <v>163</v>
      </c>
      <c r="G4169" t="str">
        <f>"Q"&amp;ROUNDUP(StockData[[#This Row],[Month Number]]/3,0)</f>
        <v>Q3</v>
      </c>
      <c r="H4169" s="1" t="s">
        <v>4097</v>
      </c>
      <c r="I4169" s="1" t="s">
        <v>3093</v>
      </c>
      <c r="J4169" t="s">
        <v>30</v>
      </c>
      <c r="K4169">
        <v>620.5</v>
      </c>
      <c r="L4169">
        <v>621.5</v>
      </c>
      <c r="M4169">
        <v>601</v>
      </c>
      <c r="N4169">
        <v>620.5</v>
      </c>
      <c r="O4169">
        <v>602.6</v>
      </c>
      <c r="P4169">
        <v>603.15</v>
      </c>
      <c r="Q4169">
        <v>607.61</v>
      </c>
      <c r="R4169">
        <v>2968214</v>
      </c>
      <c r="S4169">
        <v>1803515844.7</v>
      </c>
      <c r="T4169">
        <v>109702</v>
      </c>
      <c r="U4169">
        <v>1635156</v>
      </c>
      <c r="V4169">
        <v>55.09</v>
      </c>
      <c r="W4169" s="3">
        <f>StockData[[#This Row],[CLOSE]]-StockData[[#This Row],[PREV. CLOSE]]</f>
        <v>-17.350000000000023</v>
      </c>
      <c r="X4169" s="2">
        <f>IFERROR((StockData[[#This Row],[CLOSE]]-StockData[[#This Row],[PREV. CLOSE]])/StockData[[#This Row],[PREV. CLOSE]],0)</f>
        <v>-2.7961321514907371E-2</v>
      </c>
      <c r="Y4169" t="str">
        <f>IF(StockData[[#This Row],[Daily Return %]]&gt;0,"Gain",IF(StockData[[#This Row],[Daily Return %]]&lt;0,"Loss","No Change"))</f>
        <v>Loss</v>
      </c>
    </row>
    <row r="4170" spans="1:25" x14ac:dyDescent="0.3">
      <c r="A4170" s="1">
        <v>45476</v>
      </c>
      <c r="B4170" s="1" t="s">
        <v>4222</v>
      </c>
      <c r="C4170" s="1" t="s">
        <v>162</v>
      </c>
      <c r="D4170">
        <f>MONTH(StockData[[#This Row],[DATE]])</f>
        <v>7</v>
      </c>
      <c r="E4170">
        <v>2024</v>
      </c>
      <c r="F4170" t="s">
        <v>163</v>
      </c>
      <c r="G4170" t="str">
        <f>"Q"&amp;ROUNDUP(StockData[[#This Row],[Month Number]]/3,0)</f>
        <v>Q3</v>
      </c>
      <c r="H4170" s="1" t="s">
        <v>4097</v>
      </c>
      <c r="I4170" s="1" t="s">
        <v>3093</v>
      </c>
      <c r="J4170" t="s">
        <v>30</v>
      </c>
      <c r="K4170">
        <v>604.4</v>
      </c>
      <c r="L4170">
        <v>609.15</v>
      </c>
      <c r="M4170">
        <v>601.75</v>
      </c>
      <c r="N4170">
        <v>603.15</v>
      </c>
      <c r="O4170">
        <v>608</v>
      </c>
      <c r="P4170">
        <v>607.5</v>
      </c>
      <c r="Q4170">
        <v>606.6</v>
      </c>
      <c r="R4170">
        <v>1426759</v>
      </c>
      <c r="S4170">
        <v>865475186.70000005</v>
      </c>
      <c r="T4170">
        <v>30359</v>
      </c>
      <c r="U4170">
        <v>803127</v>
      </c>
      <c r="V4170">
        <v>56.29</v>
      </c>
      <c r="W4170" s="3">
        <f>StockData[[#This Row],[CLOSE]]-StockData[[#This Row],[PREV. CLOSE]]</f>
        <v>4.3500000000000227</v>
      </c>
      <c r="X4170" s="2">
        <f>IFERROR((StockData[[#This Row],[CLOSE]]-StockData[[#This Row],[PREV. CLOSE]])/StockData[[#This Row],[PREV. CLOSE]],0)</f>
        <v>7.2121362845063795E-3</v>
      </c>
      <c r="Y4170" t="str">
        <f>IF(StockData[[#This Row],[Daily Return %]]&gt;0,"Gain",IF(StockData[[#This Row],[Daily Return %]]&lt;0,"Loss","No Change"))</f>
        <v>Gain</v>
      </c>
    </row>
    <row r="4171" spans="1:25" x14ac:dyDescent="0.3">
      <c r="A4171" s="1">
        <v>45477</v>
      </c>
      <c r="B4171" s="1" t="s">
        <v>4223</v>
      </c>
      <c r="C4171" s="1" t="s">
        <v>162</v>
      </c>
      <c r="D4171">
        <f>MONTH(StockData[[#This Row],[DATE]])</f>
        <v>7</v>
      </c>
      <c r="E4171">
        <v>2024</v>
      </c>
      <c r="F4171" t="s">
        <v>163</v>
      </c>
      <c r="G4171" t="str">
        <f>"Q"&amp;ROUNDUP(StockData[[#This Row],[Month Number]]/3,0)</f>
        <v>Q3</v>
      </c>
      <c r="H4171" s="1" t="s">
        <v>4097</v>
      </c>
      <c r="I4171" s="1" t="s">
        <v>3093</v>
      </c>
      <c r="J4171" t="s">
        <v>30</v>
      </c>
      <c r="K4171">
        <v>613.6</v>
      </c>
      <c r="L4171">
        <v>613.6</v>
      </c>
      <c r="M4171">
        <v>605.65</v>
      </c>
      <c r="N4171">
        <v>607.5</v>
      </c>
      <c r="O4171">
        <v>608.45000000000005</v>
      </c>
      <c r="P4171">
        <v>608.04999999999995</v>
      </c>
      <c r="Q4171">
        <v>608.49</v>
      </c>
      <c r="R4171">
        <v>2066331</v>
      </c>
      <c r="S4171">
        <v>1257342657.9000001</v>
      </c>
      <c r="T4171">
        <v>51954</v>
      </c>
      <c r="U4171">
        <v>1130568</v>
      </c>
      <c r="V4171">
        <v>54.71</v>
      </c>
      <c r="W4171" s="3">
        <f>StockData[[#This Row],[CLOSE]]-StockData[[#This Row],[PREV. CLOSE]]</f>
        <v>0.54999999999995453</v>
      </c>
      <c r="X4171" s="2">
        <f>IFERROR((StockData[[#This Row],[CLOSE]]-StockData[[#This Row],[PREV. CLOSE]])/StockData[[#This Row],[PREV. CLOSE]],0)</f>
        <v>9.0534979423860832E-4</v>
      </c>
      <c r="Y4171" t="str">
        <f>IF(StockData[[#This Row],[Daily Return %]]&gt;0,"Gain",IF(StockData[[#This Row],[Daily Return %]]&lt;0,"Loss","No Change"))</f>
        <v>Gain</v>
      </c>
    </row>
    <row r="4172" spans="1:25" x14ac:dyDescent="0.3">
      <c r="A4172" s="1">
        <v>45478</v>
      </c>
      <c r="B4172" s="1" t="s">
        <v>4224</v>
      </c>
      <c r="C4172" s="1" t="s">
        <v>162</v>
      </c>
      <c r="D4172">
        <f>MONTH(StockData[[#This Row],[DATE]])</f>
        <v>7</v>
      </c>
      <c r="E4172">
        <v>2024</v>
      </c>
      <c r="F4172" t="s">
        <v>163</v>
      </c>
      <c r="G4172" t="str">
        <f>"Q"&amp;ROUNDUP(StockData[[#This Row],[Month Number]]/3,0)</f>
        <v>Q3</v>
      </c>
      <c r="H4172" s="1" t="s">
        <v>4097</v>
      </c>
      <c r="I4172" s="1" t="s">
        <v>3093</v>
      </c>
      <c r="J4172" t="s">
        <v>30</v>
      </c>
      <c r="K4172">
        <v>609</v>
      </c>
      <c r="L4172">
        <v>618.70000000000005</v>
      </c>
      <c r="M4172">
        <v>606.5</v>
      </c>
      <c r="N4172">
        <v>608.04999999999995</v>
      </c>
      <c r="O4172">
        <v>615</v>
      </c>
      <c r="P4172">
        <v>615.35</v>
      </c>
      <c r="Q4172">
        <v>615.70000000000005</v>
      </c>
      <c r="R4172">
        <v>6070845</v>
      </c>
      <c r="S4172">
        <v>3737795846.4000001</v>
      </c>
      <c r="T4172">
        <v>52695</v>
      </c>
      <c r="U4172">
        <v>5140738</v>
      </c>
      <c r="V4172">
        <v>84.68</v>
      </c>
      <c r="W4172" s="3">
        <f>StockData[[#This Row],[CLOSE]]-StockData[[#This Row],[PREV. CLOSE]]</f>
        <v>7.3000000000000682</v>
      </c>
      <c r="X4172" s="2">
        <f>IFERROR((StockData[[#This Row],[CLOSE]]-StockData[[#This Row],[PREV. CLOSE]])/StockData[[#This Row],[PREV. CLOSE]],0)</f>
        <v>1.2005591645424009E-2</v>
      </c>
      <c r="Y4172" t="str">
        <f>IF(StockData[[#This Row],[Daily Return %]]&gt;0,"Gain",IF(StockData[[#This Row],[Daily Return %]]&lt;0,"Loss","No Change"))</f>
        <v>Gain</v>
      </c>
    </row>
    <row r="4173" spans="1:25" x14ac:dyDescent="0.3">
      <c r="A4173" s="1">
        <v>45481</v>
      </c>
      <c r="B4173" s="1" t="s">
        <v>4225</v>
      </c>
      <c r="C4173" s="1" t="s">
        <v>162</v>
      </c>
      <c r="D4173">
        <f>MONTH(StockData[[#This Row],[DATE]])</f>
        <v>7</v>
      </c>
      <c r="E4173">
        <v>2024</v>
      </c>
      <c r="F4173" t="s">
        <v>163</v>
      </c>
      <c r="G4173" t="str">
        <f>"Q"&amp;ROUNDUP(StockData[[#This Row],[Month Number]]/3,0)</f>
        <v>Q3</v>
      </c>
      <c r="H4173" s="1" t="s">
        <v>4097</v>
      </c>
      <c r="I4173" s="1" t="s">
        <v>3093</v>
      </c>
      <c r="J4173" t="s">
        <v>30</v>
      </c>
      <c r="K4173">
        <v>632</v>
      </c>
      <c r="L4173">
        <v>655.8</v>
      </c>
      <c r="M4173">
        <v>629</v>
      </c>
      <c r="N4173">
        <v>615.35</v>
      </c>
      <c r="O4173">
        <v>640.04999999999995</v>
      </c>
      <c r="P4173">
        <v>641.29999999999995</v>
      </c>
      <c r="Q4173">
        <v>643.32000000000005</v>
      </c>
      <c r="R4173">
        <v>7813665</v>
      </c>
      <c r="S4173">
        <v>5026657707.5</v>
      </c>
      <c r="T4173">
        <v>124216</v>
      </c>
      <c r="U4173">
        <v>2207113</v>
      </c>
      <c r="V4173">
        <v>28.25</v>
      </c>
      <c r="W4173" s="3">
        <f>StockData[[#This Row],[CLOSE]]-StockData[[#This Row],[PREV. CLOSE]]</f>
        <v>25.949999999999932</v>
      </c>
      <c r="X4173" s="2">
        <f>IFERROR((StockData[[#This Row],[CLOSE]]-StockData[[#This Row],[PREV. CLOSE]])/StockData[[#This Row],[PREV. CLOSE]],0)</f>
        <v>4.2171122125619451E-2</v>
      </c>
      <c r="Y4173" t="str">
        <f>IF(StockData[[#This Row],[Daily Return %]]&gt;0,"Gain",IF(StockData[[#This Row],[Daily Return %]]&lt;0,"Loss","No Change"))</f>
        <v>Gain</v>
      </c>
    </row>
    <row r="4174" spans="1:25" x14ac:dyDescent="0.3">
      <c r="A4174" s="1">
        <v>45482</v>
      </c>
      <c r="B4174" s="1" t="s">
        <v>4226</v>
      </c>
      <c r="C4174" s="1" t="s">
        <v>162</v>
      </c>
      <c r="D4174">
        <f>MONTH(StockData[[#This Row],[DATE]])</f>
        <v>7</v>
      </c>
      <c r="E4174">
        <v>2024</v>
      </c>
      <c r="F4174" t="s">
        <v>163</v>
      </c>
      <c r="G4174" t="str">
        <f>"Q"&amp;ROUNDUP(StockData[[#This Row],[Month Number]]/3,0)</f>
        <v>Q3</v>
      </c>
      <c r="H4174" s="1" t="s">
        <v>4097</v>
      </c>
      <c r="I4174" s="1" t="s">
        <v>3093</v>
      </c>
      <c r="J4174" t="s">
        <v>30</v>
      </c>
      <c r="K4174">
        <v>639.95000000000005</v>
      </c>
      <c r="L4174">
        <v>644.29999999999995</v>
      </c>
      <c r="M4174">
        <v>630.54999999999995</v>
      </c>
      <c r="N4174">
        <v>641.29999999999995</v>
      </c>
      <c r="O4174">
        <v>637.4</v>
      </c>
      <c r="P4174">
        <v>637.79999999999995</v>
      </c>
      <c r="Q4174">
        <v>638.4</v>
      </c>
      <c r="R4174">
        <v>2729681</v>
      </c>
      <c r="S4174">
        <v>1742640899.55</v>
      </c>
      <c r="T4174">
        <v>63518</v>
      </c>
      <c r="U4174">
        <v>1187934</v>
      </c>
      <c r="V4174">
        <v>43.52</v>
      </c>
      <c r="W4174" s="3">
        <f>StockData[[#This Row],[CLOSE]]-StockData[[#This Row],[PREV. CLOSE]]</f>
        <v>-3.5</v>
      </c>
      <c r="X4174" s="2">
        <f>IFERROR((StockData[[#This Row],[CLOSE]]-StockData[[#This Row],[PREV. CLOSE]])/StockData[[#This Row],[PREV. CLOSE]],0)</f>
        <v>-5.4576641197567445E-3</v>
      </c>
      <c r="Y4174" t="str">
        <f>IF(StockData[[#This Row],[Daily Return %]]&gt;0,"Gain",IF(StockData[[#This Row],[Daily Return %]]&lt;0,"Loss","No Change"))</f>
        <v>Loss</v>
      </c>
    </row>
    <row r="4175" spans="1:25" x14ac:dyDescent="0.3">
      <c r="A4175" s="1">
        <v>45483</v>
      </c>
      <c r="B4175" s="1" t="s">
        <v>4227</v>
      </c>
      <c r="C4175" s="1" t="s">
        <v>162</v>
      </c>
      <c r="D4175">
        <f>MONTH(StockData[[#This Row],[DATE]])</f>
        <v>7</v>
      </c>
      <c r="E4175">
        <v>2024</v>
      </c>
      <c r="F4175" t="s">
        <v>163</v>
      </c>
      <c r="G4175" t="str">
        <f>"Q"&amp;ROUNDUP(StockData[[#This Row],[Month Number]]/3,0)</f>
        <v>Q3</v>
      </c>
      <c r="H4175" s="1" t="s">
        <v>4097</v>
      </c>
      <c r="I4175" s="1" t="s">
        <v>3093</v>
      </c>
      <c r="J4175" t="s">
        <v>30</v>
      </c>
      <c r="K4175">
        <v>638.54999999999995</v>
      </c>
      <c r="L4175">
        <v>655</v>
      </c>
      <c r="M4175">
        <v>632.15</v>
      </c>
      <c r="N4175">
        <v>637.79999999999995</v>
      </c>
      <c r="O4175">
        <v>646</v>
      </c>
      <c r="P4175">
        <v>646.1</v>
      </c>
      <c r="Q4175">
        <v>647.34</v>
      </c>
      <c r="R4175">
        <v>4021275</v>
      </c>
      <c r="S4175">
        <v>2603126207.8499999</v>
      </c>
      <c r="T4175">
        <v>58425</v>
      </c>
      <c r="U4175">
        <v>1370833</v>
      </c>
      <c r="V4175">
        <v>34.090000000000003</v>
      </c>
      <c r="W4175" s="3">
        <f>StockData[[#This Row],[CLOSE]]-StockData[[#This Row],[PREV. CLOSE]]</f>
        <v>8.3000000000000682</v>
      </c>
      <c r="X4175" s="2">
        <f>IFERROR((StockData[[#This Row],[CLOSE]]-StockData[[#This Row],[PREV. CLOSE]])/StockData[[#This Row],[PREV. CLOSE]],0)</f>
        <v>1.3013483850737017E-2</v>
      </c>
      <c r="Y4175" t="str">
        <f>IF(StockData[[#This Row],[Daily Return %]]&gt;0,"Gain",IF(StockData[[#This Row],[Daily Return %]]&lt;0,"Loss","No Change"))</f>
        <v>Gain</v>
      </c>
    </row>
    <row r="4176" spans="1:25" x14ac:dyDescent="0.3">
      <c r="A4176" s="1">
        <v>45484</v>
      </c>
      <c r="B4176" s="1" t="s">
        <v>4228</v>
      </c>
      <c r="C4176" s="1" t="s">
        <v>162</v>
      </c>
      <c r="D4176">
        <f>MONTH(StockData[[#This Row],[DATE]])</f>
        <v>7</v>
      </c>
      <c r="E4176">
        <v>2024</v>
      </c>
      <c r="F4176" t="s">
        <v>163</v>
      </c>
      <c r="G4176" t="str">
        <f>"Q"&amp;ROUNDUP(StockData[[#This Row],[Month Number]]/3,0)</f>
        <v>Q3</v>
      </c>
      <c r="H4176" s="1" t="s">
        <v>4097</v>
      </c>
      <c r="I4176" s="1" t="s">
        <v>3093</v>
      </c>
      <c r="J4176" t="s">
        <v>30</v>
      </c>
      <c r="K4176">
        <v>649.70000000000005</v>
      </c>
      <c r="L4176">
        <v>649.70000000000005</v>
      </c>
      <c r="M4176">
        <v>638.25</v>
      </c>
      <c r="N4176">
        <v>646.1</v>
      </c>
      <c r="O4176">
        <v>645.15</v>
      </c>
      <c r="P4176">
        <v>644.79999999999995</v>
      </c>
      <c r="Q4176">
        <v>643.88</v>
      </c>
      <c r="R4176">
        <v>2390064</v>
      </c>
      <c r="S4176">
        <v>1538915631.1500001</v>
      </c>
      <c r="T4176">
        <v>39031</v>
      </c>
      <c r="U4176">
        <v>691663</v>
      </c>
      <c r="V4176">
        <v>28.94</v>
      </c>
      <c r="W4176" s="3">
        <f>StockData[[#This Row],[CLOSE]]-StockData[[#This Row],[PREV. CLOSE]]</f>
        <v>-1.3000000000000682</v>
      </c>
      <c r="X4176" s="2">
        <f>IFERROR((StockData[[#This Row],[CLOSE]]-StockData[[#This Row],[PREV. CLOSE]])/StockData[[#This Row],[PREV. CLOSE]],0)</f>
        <v>-2.0120724346077514E-3</v>
      </c>
      <c r="Y4176" t="str">
        <f>IF(StockData[[#This Row],[Daily Return %]]&gt;0,"Gain",IF(StockData[[#This Row],[Daily Return %]]&lt;0,"Loss","No Change"))</f>
        <v>Loss</v>
      </c>
    </row>
    <row r="4177" spans="1:25" x14ac:dyDescent="0.3">
      <c r="A4177" s="1">
        <v>45485</v>
      </c>
      <c r="B4177" s="1" t="s">
        <v>4229</v>
      </c>
      <c r="C4177" s="1" t="s">
        <v>162</v>
      </c>
      <c r="D4177">
        <f>MONTH(StockData[[#This Row],[DATE]])</f>
        <v>7</v>
      </c>
      <c r="E4177">
        <v>2024</v>
      </c>
      <c r="F4177" t="s">
        <v>163</v>
      </c>
      <c r="G4177" t="str">
        <f>"Q"&amp;ROUNDUP(StockData[[#This Row],[Month Number]]/3,0)</f>
        <v>Q3</v>
      </c>
      <c r="H4177" s="1" t="s">
        <v>4097</v>
      </c>
      <c r="I4177" s="1" t="s">
        <v>3093</v>
      </c>
      <c r="J4177" t="s">
        <v>30</v>
      </c>
      <c r="K4177">
        <v>648.25</v>
      </c>
      <c r="L4177">
        <v>654.6</v>
      </c>
      <c r="M4177">
        <v>636</v>
      </c>
      <c r="N4177">
        <v>644.79999999999995</v>
      </c>
      <c r="O4177">
        <v>651.29999999999995</v>
      </c>
      <c r="P4177">
        <v>650.1</v>
      </c>
      <c r="Q4177">
        <v>648.28</v>
      </c>
      <c r="R4177">
        <v>4784826</v>
      </c>
      <c r="S4177">
        <v>3101908627.5</v>
      </c>
      <c r="T4177">
        <v>38056</v>
      </c>
      <c r="U4177">
        <v>3904682</v>
      </c>
      <c r="V4177">
        <v>81.61</v>
      </c>
      <c r="W4177" s="3">
        <f>StockData[[#This Row],[CLOSE]]-StockData[[#This Row],[PREV. CLOSE]]</f>
        <v>5.3000000000000682</v>
      </c>
      <c r="X4177" s="2">
        <f>IFERROR((StockData[[#This Row],[CLOSE]]-StockData[[#This Row],[PREV. CLOSE]])/StockData[[#This Row],[PREV. CLOSE]],0)</f>
        <v>8.2196029776676009E-3</v>
      </c>
      <c r="Y4177" t="str">
        <f>IF(StockData[[#This Row],[Daily Return %]]&gt;0,"Gain",IF(StockData[[#This Row],[Daily Return %]]&lt;0,"Loss","No Change"))</f>
        <v>Gain</v>
      </c>
    </row>
    <row r="4178" spans="1:25" x14ac:dyDescent="0.3">
      <c r="A4178" s="1">
        <v>45488</v>
      </c>
      <c r="B4178" s="1" t="s">
        <v>4230</v>
      </c>
      <c r="C4178" s="1" t="s">
        <v>162</v>
      </c>
      <c r="D4178">
        <f>MONTH(StockData[[#This Row],[DATE]])</f>
        <v>7</v>
      </c>
      <c r="E4178">
        <v>2024</v>
      </c>
      <c r="F4178" t="s">
        <v>163</v>
      </c>
      <c r="G4178" t="str">
        <f>"Q"&amp;ROUNDUP(StockData[[#This Row],[Month Number]]/3,0)</f>
        <v>Q3</v>
      </c>
      <c r="H4178" s="1" t="s">
        <v>4097</v>
      </c>
      <c r="I4178" s="1" t="s">
        <v>3093</v>
      </c>
      <c r="J4178" t="s">
        <v>30</v>
      </c>
      <c r="K4178">
        <v>658.95</v>
      </c>
      <c r="L4178">
        <v>658.95</v>
      </c>
      <c r="M4178">
        <v>646.70000000000005</v>
      </c>
      <c r="N4178">
        <v>650.1</v>
      </c>
      <c r="O4178">
        <v>652.70000000000005</v>
      </c>
      <c r="P4178">
        <v>652.95000000000005</v>
      </c>
      <c r="Q4178">
        <v>653.01</v>
      </c>
      <c r="R4178">
        <v>2052411</v>
      </c>
      <c r="S4178">
        <v>1340253490.45</v>
      </c>
      <c r="T4178">
        <v>41824</v>
      </c>
      <c r="U4178">
        <v>1040440</v>
      </c>
      <c r="V4178">
        <v>50.69</v>
      </c>
      <c r="W4178" s="3">
        <f>StockData[[#This Row],[CLOSE]]-StockData[[#This Row],[PREV. CLOSE]]</f>
        <v>2.8500000000000227</v>
      </c>
      <c r="X4178" s="2">
        <f>IFERROR((StockData[[#This Row],[CLOSE]]-StockData[[#This Row],[PREV. CLOSE]])/StockData[[#This Row],[PREV. CLOSE]],0)</f>
        <v>4.3839409321643173E-3</v>
      </c>
      <c r="Y4178" t="str">
        <f>IF(StockData[[#This Row],[Daily Return %]]&gt;0,"Gain",IF(StockData[[#This Row],[Daily Return %]]&lt;0,"Loss","No Change"))</f>
        <v>Gain</v>
      </c>
    </row>
    <row r="4179" spans="1:25" x14ac:dyDescent="0.3">
      <c r="A4179" s="1">
        <v>45489</v>
      </c>
      <c r="B4179" s="1" t="s">
        <v>4231</v>
      </c>
      <c r="C4179" s="1" t="s">
        <v>162</v>
      </c>
      <c r="D4179">
        <f>MONTH(StockData[[#This Row],[DATE]])</f>
        <v>7</v>
      </c>
      <c r="E4179">
        <v>2024</v>
      </c>
      <c r="F4179" t="s">
        <v>163</v>
      </c>
      <c r="G4179" t="str">
        <f>"Q"&amp;ROUNDUP(StockData[[#This Row],[Month Number]]/3,0)</f>
        <v>Q3</v>
      </c>
      <c r="H4179" s="1" t="s">
        <v>4097</v>
      </c>
      <c r="I4179" s="1" t="s">
        <v>3093</v>
      </c>
      <c r="J4179" t="s">
        <v>30</v>
      </c>
      <c r="K4179">
        <v>654</v>
      </c>
      <c r="L4179">
        <v>672.9</v>
      </c>
      <c r="M4179">
        <v>652.95000000000005</v>
      </c>
      <c r="N4179">
        <v>652.95000000000005</v>
      </c>
      <c r="O4179">
        <v>667</v>
      </c>
      <c r="P4179">
        <v>667.35</v>
      </c>
      <c r="Q4179">
        <v>666.24</v>
      </c>
      <c r="R4179">
        <v>3414973</v>
      </c>
      <c r="S4179">
        <v>2275194962.8000002</v>
      </c>
      <c r="T4179">
        <v>65365</v>
      </c>
      <c r="U4179">
        <v>1509347</v>
      </c>
      <c r="V4179">
        <v>44.2</v>
      </c>
      <c r="W4179" s="3">
        <f>StockData[[#This Row],[CLOSE]]-StockData[[#This Row],[PREV. CLOSE]]</f>
        <v>14.399999999999977</v>
      </c>
      <c r="X4179" s="2">
        <f>IFERROR((StockData[[#This Row],[CLOSE]]-StockData[[#This Row],[PREV. CLOSE]])/StockData[[#This Row],[PREV. CLOSE]],0)</f>
        <v>2.205375603032388E-2</v>
      </c>
      <c r="Y4179" t="str">
        <f>IF(StockData[[#This Row],[Daily Return %]]&gt;0,"Gain",IF(StockData[[#This Row],[Daily Return %]]&lt;0,"Loss","No Change"))</f>
        <v>Gain</v>
      </c>
    </row>
    <row r="4180" spans="1:25" x14ac:dyDescent="0.3">
      <c r="A4180" s="1">
        <v>45491</v>
      </c>
      <c r="B4180" s="1" t="s">
        <v>4232</v>
      </c>
      <c r="C4180" s="1" t="s">
        <v>162</v>
      </c>
      <c r="D4180">
        <f>MONTH(StockData[[#This Row],[DATE]])</f>
        <v>7</v>
      </c>
      <c r="E4180">
        <v>2024</v>
      </c>
      <c r="F4180" t="s">
        <v>163</v>
      </c>
      <c r="G4180" t="str">
        <f>"Q"&amp;ROUNDUP(StockData[[#This Row],[Month Number]]/3,0)</f>
        <v>Q3</v>
      </c>
      <c r="H4180" s="1" t="s">
        <v>4097</v>
      </c>
      <c r="I4180" s="1" t="s">
        <v>3093</v>
      </c>
      <c r="J4180" t="s">
        <v>30</v>
      </c>
      <c r="K4180">
        <v>664.25</v>
      </c>
      <c r="L4180">
        <v>686.25</v>
      </c>
      <c r="M4180">
        <v>664.25</v>
      </c>
      <c r="N4180">
        <v>667.35</v>
      </c>
      <c r="O4180">
        <v>682.55</v>
      </c>
      <c r="P4180">
        <v>684.85</v>
      </c>
      <c r="Q4180">
        <v>680.44</v>
      </c>
      <c r="R4180">
        <v>6427954</v>
      </c>
      <c r="S4180">
        <v>4373842966.5500002</v>
      </c>
      <c r="T4180">
        <v>133451</v>
      </c>
      <c r="U4180">
        <v>2879020</v>
      </c>
      <c r="V4180">
        <v>44.79</v>
      </c>
      <c r="W4180" s="3">
        <f>StockData[[#This Row],[CLOSE]]-StockData[[#This Row],[PREV. CLOSE]]</f>
        <v>17.5</v>
      </c>
      <c r="X4180" s="2">
        <f>IFERROR((StockData[[#This Row],[CLOSE]]-StockData[[#This Row],[PREV. CLOSE]])/StockData[[#This Row],[PREV. CLOSE]],0)</f>
        <v>2.6223121300666816E-2</v>
      </c>
      <c r="Y4180" t="str">
        <f>IF(StockData[[#This Row],[Daily Return %]]&gt;0,"Gain",IF(StockData[[#This Row],[Daily Return %]]&lt;0,"Loss","No Change"))</f>
        <v>Gain</v>
      </c>
    </row>
    <row r="4181" spans="1:25" x14ac:dyDescent="0.3">
      <c r="A4181" s="1">
        <v>45492</v>
      </c>
      <c r="B4181" s="1" t="s">
        <v>4233</v>
      </c>
      <c r="C4181" s="1" t="s">
        <v>162</v>
      </c>
      <c r="D4181">
        <f>MONTH(StockData[[#This Row],[DATE]])</f>
        <v>7</v>
      </c>
      <c r="E4181">
        <v>2024</v>
      </c>
      <c r="F4181" t="s">
        <v>163</v>
      </c>
      <c r="G4181" t="str">
        <f>"Q"&amp;ROUNDUP(StockData[[#This Row],[Month Number]]/3,0)</f>
        <v>Q3</v>
      </c>
      <c r="H4181" s="1" t="s">
        <v>4097</v>
      </c>
      <c r="I4181" s="1" t="s">
        <v>3093</v>
      </c>
      <c r="J4181" t="s">
        <v>30</v>
      </c>
      <c r="K4181">
        <v>686</v>
      </c>
      <c r="L4181">
        <v>686.2</v>
      </c>
      <c r="M4181">
        <v>666.4</v>
      </c>
      <c r="N4181">
        <v>684.85</v>
      </c>
      <c r="O4181">
        <v>668.6</v>
      </c>
      <c r="P4181">
        <v>668.65</v>
      </c>
      <c r="Q4181">
        <v>673.34</v>
      </c>
      <c r="R4181">
        <v>929516</v>
      </c>
      <c r="S4181">
        <v>625877982.45000005</v>
      </c>
      <c r="T4181">
        <v>35303</v>
      </c>
      <c r="U4181">
        <v>361170</v>
      </c>
      <c r="V4181">
        <v>38.86</v>
      </c>
      <c r="W4181" s="3">
        <f>StockData[[#This Row],[CLOSE]]-StockData[[#This Row],[PREV. CLOSE]]</f>
        <v>-16.200000000000045</v>
      </c>
      <c r="X4181" s="2">
        <f>IFERROR((StockData[[#This Row],[CLOSE]]-StockData[[#This Row],[PREV. CLOSE]])/StockData[[#This Row],[PREV. CLOSE]],0)</f>
        <v>-2.36548149229759E-2</v>
      </c>
      <c r="Y4181" t="str">
        <f>IF(StockData[[#This Row],[Daily Return %]]&gt;0,"Gain",IF(StockData[[#This Row],[Daily Return %]]&lt;0,"Loss","No Change"))</f>
        <v>Loss</v>
      </c>
    </row>
    <row r="4182" spans="1:25" x14ac:dyDescent="0.3">
      <c r="A4182" s="1">
        <v>45495</v>
      </c>
      <c r="B4182" s="1" t="s">
        <v>4234</v>
      </c>
      <c r="C4182" s="1" t="s">
        <v>162</v>
      </c>
      <c r="D4182">
        <f>MONTH(StockData[[#This Row],[DATE]])</f>
        <v>7</v>
      </c>
      <c r="E4182">
        <v>2024</v>
      </c>
      <c r="F4182" t="s">
        <v>163</v>
      </c>
      <c r="G4182" t="str">
        <f>"Q"&amp;ROUNDUP(StockData[[#This Row],[Month Number]]/3,0)</f>
        <v>Q3</v>
      </c>
      <c r="H4182" s="1" t="s">
        <v>4097</v>
      </c>
      <c r="I4182" s="1" t="s">
        <v>3093</v>
      </c>
      <c r="J4182" t="s">
        <v>30</v>
      </c>
      <c r="K4182">
        <v>669.95</v>
      </c>
      <c r="L4182">
        <v>672.15</v>
      </c>
      <c r="M4182">
        <v>663.55</v>
      </c>
      <c r="N4182">
        <v>668.65</v>
      </c>
      <c r="O4182">
        <v>666</v>
      </c>
      <c r="P4182">
        <v>668.05</v>
      </c>
      <c r="Q4182">
        <v>668.57</v>
      </c>
      <c r="R4182">
        <v>1127244</v>
      </c>
      <c r="S4182">
        <v>753643126.10000002</v>
      </c>
      <c r="T4182">
        <v>42570</v>
      </c>
      <c r="U4182">
        <v>553739</v>
      </c>
      <c r="V4182">
        <v>49.12</v>
      </c>
      <c r="W4182" s="3">
        <f>StockData[[#This Row],[CLOSE]]-StockData[[#This Row],[PREV. CLOSE]]</f>
        <v>-0.60000000000002274</v>
      </c>
      <c r="X4182" s="2">
        <f>IFERROR((StockData[[#This Row],[CLOSE]]-StockData[[#This Row],[PREV. CLOSE]])/StockData[[#This Row],[PREV. CLOSE]],0)</f>
        <v>-8.9733044193527668E-4</v>
      </c>
      <c r="Y4182" t="str">
        <f>IF(StockData[[#This Row],[Daily Return %]]&gt;0,"Gain",IF(StockData[[#This Row],[Daily Return %]]&lt;0,"Loss","No Change"))</f>
        <v>Loss</v>
      </c>
    </row>
    <row r="4183" spans="1:25" x14ac:dyDescent="0.3">
      <c r="A4183" s="1">
        <v>45496</v>
      </c>
      <c r="B4183" s="1" t="s">
        <v>4235</v>
      </c>
      <c r="C4183" s="1" t="s">
        <v>162</v>
      </c>
      <c r="D4183">
        <f>MONTH(StockData[[#This Row],[DATE]])</f>
        <v>7</v>
      </c>
      <c r="E4183">
        <v>2024</v>
      </c>
      <c r="F4183" t="s">
        <v>163</v>
      </c>
      <c r="G4183" t="str">
        <f>"Q"&amp;ROUNDUP(StockData[[#This Row],[Month Number]]/3,0)</f>
        <v>Q3</v>
      </c>
      <c r="H4183" s="1" t="s">
        <v>4097</v>
      </c>
      <c r="I4183" s="1" t="s">
        <v>3093</v>
      </c>
      <c r="J4183" t="s">
        <v>30</v>
      </c>
      <c r="K4183">
        <v>667</v>
      </c>
      <c r="L4183">
        <v>680</v>
      </c>
      <c r="M4183">
        <v>659.95</v>
      </c>
      <c r="N4183">
        <v>668.05</v>
      </c>
      <c r="O4183">
        <v>671.95</v>
      </c>
      <c r="P4183">
        <v>672.55</v>
      </c>
      <c r="Q4183">
        <v>670.23</v>
      </c>
      <c r="R4183">
        <v>1800272</v>
      </c>
      <c r="S4183">
        <v>1206591641.45</v>
      </c>
      <c r="T4183">
        <v>53171</v>
      </c>
      <c r="U4183">
        <v>826486</v>
      </c>
      <c r="V4183">
        <v>45.91</v>
      </c>
      <c r="W4183" s="3">
        <f>StockData[[#This Row],[CLOSE]]-StockData[[#This Row],[PREV. CLOSE]]</f>
        <v>4.5</v>
      </c>
      <c r="X4183" s="2">
        <f>IFERROR((StockData[[#This Row],[CLOSE]]-StockData[[#This Row],[PREV. CLOSE]])/StockData[[#This Row],[PREV. CLOSE]],0)</f>
        <v>6.7360227527879651E-3</v>
      </c>
      <c r="Y4183" t="str">
        <f>IF(StockData[[#This Row],[Daily Return %]]&gt;0,"Gain",IF(StockData[[#This Row],[Daily Return %]]&lt;0,"Loss","No Change"))</f>
        <v>Gain</v>
      </c>
    </row>
    <row r="4184" spans="1:25" x14ac:dyDescent="0.3">
      <c r="A4184" s="1">
        <v>45497</v>
      </c>
      <c r="B4184" s="1" t="s">
        <v>4236</v>
      </c>
      <c r="C4184" s="1" t="s">
        <v>162</v>
      </c>
      <c r="D4184">
        <f>MONTH(StockData[[#This Row],[DATE]])</f>
        <v>7</v>
      </c>
      <c r="E4184">
        <v>2024</v>
      </c>
      <c r="F4184" t="s">
        <v>163</v>
      </c>
      <c r="G4184" t="str">
        <f>"Q"&amp;ROUNDUP(StockData[[#This Row],[Month Number]]/3,0)</f>
        <v>Q3</v>
      </c>
      <c r="H4184" s="1" t="s">
        <v>4097</v>
      </c>
      <c r="I4184" s="1" t="s">
        <v>3093</v>
      </c>
      <c r="J4184" t="s">
        <v>30</v>
      </c>
      <c r="K4184">
        <v>671.95</v>
      </c>
      <c r="L4184">
        <v>674.5</v>
      </c>
      <c r="M4184">
        <v>649.1</v>
      </c>
      <c r="N4184">
        <v>672.55</v>
      </c>
      <c r="O4184">
        <v>659.9</v>
      </c>
      <c r="P4184">
        <v>657.95</v>
      </c>
      <c r="Q4184">
        <v>655.93</v>
      </c>
      <c r="R4184">
        <v>3992281</v>
      </c>
      <c r="S4184">
        <v>2618652024.3000002</v>
      </c>
      <c r="T4184">
        <v>69100</v>
      </c>
      <c r="U4184">
        <v>2349234</v>
      </c>
      <c r="V4184">
        <v>58.84</v>
      </c>
      <c r="W4184" s="3">
        <f>StockData[[#This Row],[CLOSE]]-StockData[[#This Row],[PREV. CLOSE]]</f>
        <v>-14.599999999999909</v>
      </c>
      <c r="X4184" s="2">
        <f>IFERROR((StockData[[#This Row],[CLOSE]]-StockData[[#This Row],[PREV. CLOSE]])/StockData[[#This Row],[PREV. CLOSE]],0)</f>
        <v>-2.1708423165563765E-2</v>
      </c>
      <c r="Y4184" t="str">
        <f>IF(StockData[[#This Row],[Daily Return %]]&gt;0,"Gain",IF(StockData[[#This Row],[Daily Return %]]&lt;0,"Loss","No Change"))</f>
        <v>Loss</v>
      </c>
    </row>
    <row r="4185" spans="1:25" x14ac:dyDescent="0.3">
      <c r="A4185" s="1">
        <v>45498</v>
      </c>
      <c r="B4185" s="1" t="s">
        <v>4237</v>
      </c>
      <c r="C4185" s="1" t="s">
        <v>162</v>
      </c>
      <c r="D4185">
        <f>MONTH(StockData[[#This Row],[DATE]])</f>
        <v>7</v>
      </c>
      <c r="E4185">
        <v>2024</v>
      </c>
      <c r="F4185" t="s">
        <v>163</v>
      </c>
      <c r="G4185" t="str">
        <f>"Q"&amp;ROUNDUP(StockData[[#This Row],[Month Number]]/3,0)</f>
        <v>Q3</v>
      </c>
      <c r="H4185" s="1" t="s">
        <v>4097</v>
      </c>
      <c r="I4185" s="1" t="s">
        <v>3093</v>
      </c>
      <c r="J4185" t="s">
        <v>30</v>
      </c>
      <c r="K4185">
        <v>657</v>
      </c>
      <c r="L4185">
        <v>678.9</v>
      </c>
      <c r="M4185">
        <v>653.95000000000005</v>
      </c>
      <c r="N4185">
        <v>657.95</v>
      </c>
      <c r="O4185">
        <v>676.85</v>
      </c>
      <c r="P4185">
        <v>675</v>
      </c>
      <c r="Q4185">
        <v>670.32</v>
      </c>
      <c r="R4185">
        <v>2901644</v>
      </c>
      <c r="S4185">
        <v>1945038718.4000001</v>
      </c>
      <c r="T4185">
        <v>73311</v>
      </c>
      <c r="U4185">
        <v>1345586</v>
      </c>
      <c r="V4185">
        <v>46.37</v>
      </c>
      <c r="W4185" s="3">
        <f>StockData[[#This Row],[CLOSE]]-StockData[[#This Row],[PREV. CLOSE]]</f>
        <v>17.049999999999955</v>
      </c>
      <c r="X4185" s="2">
        <f>IFERROR((StockData[[#This Row],[CLOSE]]-StockData[[#This Row],[PREV. CLOSE]])/StockData[[#This Row],[PREV. CLOSE]],0)</f>
        <v>2.5913823238847868E-2</v>
      </c>
      <c r="Y4185" t="str">
        <f>IF(StockData[[#This Row],[Daily Return %]]&gt;0,"Gain",IF(StockData[[#This Row],[Daily Return %]]&lt;0,"Loss","No Change"))</f>
        <v>Gain</v>
      </c>
    </row>
    <row r="4186" spans="1:25" x14ac:dyDescent="0.3">
      <c r="A4186" s="1">
        <v>45499</v>
      </c>
      <c r="B4186" s="1" t="s">
        <v>4238</v>
      </c>
      <c r="C4186" s="1" t="s">
        <v>162</v>
      </c>
      <c r="D4186">
        <f>MONTH(StockData[[#This Row],[DATE]])</f>
        <v>7</v>
      </c>
      <c r="E4186">
        <v>2024</v>
      </c>
      <c r="F4186" t="s">
        <v>163</v>
      </c>
      <c r="G4186" t="str">
        <f>"Q"&amp;ROUNDUP(StockData[[#This Row],[Month Number]]/3,0)</f>
        <v>Q3</v>
      </c>
      <c r="H4186" s="1" t="s">
        <v>4097</v>
      </c>
      <c r="I4186" s="1" t="s">
        <v>3093</v>
      </c>
      <c r="J4186" t="s">
        <v>30</v>
      </c>
      <c r="K4186">
        <v>675.8</v>
      </c>
      <c r="L4186">
        <v>682</v>
      </c>
      <c r="M4186">
        <v>672.8</v>
      </c>
      <c r="N4186">
        <v>675</v>
      </c>
      <c r="O4186">
        <v>678</v>
      </c>
      <c r="P4186">
        <v>679.75</v>
      </c>
      <c r="Q4186">
        <v>678.14</v>
      </c>
      <c r="R4186">
        <v>1132507</v>
      </c>
      <c r="S4186">
        <v>768000281.89999998</v>
      </c>
      <c r="T4186">
        <v>38951</v>
      </c>
      <c r="U4186">
        <v>620185</v>
      </c>
      <c r="V4186">
        <v>54.76</v>
      </c>
      <c r="W4186" s="3">
        <f>StockData[[#This Row],[CLOSE]]-StockData[[#This Row],[PREV. CLOSE]]</f>
        <v>4.75</v>
      </c>
      <c r="X4186" s="2">
        <f>IFERROR((StockData[[#This Row],[CLOSE]]-StockData[[#This Row],[PREV. CLOSE]])/StockData[[#This Row],[PREV. CLOSE]],0)</f>
        <v>7.037037037037037E-3</v>
      </c>
      <c r="Y4186" t="str">
        <f>IF(StockData[[#This Row],[Daily Return %]]&gt;0,"Gain",IF(StockData[[#This Row],[Daily Return %]]&lt;0,"Loss","No Change"))</f>
        <v>Gain</v>
      </c>
    </row>
    <row r="4187" spans="1:25" x14ac:dyDescent="0.3">
      <c r="A4187" s="1">
        <v>45502</v>
      </c>
      <c r="B4187" s="1" t="s">
        <v>4239</v>
      </c>
      <c r="C4187" s="1" t="s">
        <v>162</v>
      </c>
      <c r="D4187">
        <f>MONTH(StockData[[#This Row],[DATE]])</f>
        <v>7</v>
      </c>
      <c r="E4187">
        <v>2024</v>
      </c>
      <c r="F4187" t="s">
        <v>163</v>
      </c>
      <c r="G4187" t="str">
        <f>"Q"&amp;ROUNDUP(StockData[[#This Row],[Month Number]]/3,0)</f>
        <v>Q3</v>
      </c>
      <c r="H4187" s="1" t="s">
        <v>4097</v>
      </c>
      <c r="I4187" s="1" t="s">
        <v>3093</v>
      </c>
      <c r="J4187" t="s">
        <v>30</v>
      </c>
      <c r="K4187">
        <v>679.5</v>
      </c>
      <c r="L4187">
        <v>685</v>
      </c>
      <c r="M4187">
        <v>676.05</v>
      </c>
      <c r="N4187">
        <v>679.75</v>
      </c>
      <c r="O4187">
        <v>683.5</v>
      </c>
      <c r="P4187">
        <v>683.05</v>
      </c>
      <c r="Q4187">
        <v>681.48</v>
      </c>
      <c r="R4187">
        <v>1787407</v>
      </c>
      <c r="S4187">
        <v>1218082966.2</v>
      </c>
      <c r="T4187">
        <v>53089</v>
      </c>
      <c r="U4187">
        <v>1275294</v>
      </c>
      <c r="V4187">
        <v>71.349999999999994</v>
      </c>
      <c r="W4187" s="3">
        <f>StockData[[#This Row],[CLOSE]]-StockData[[#This Row],[PREV. CLOSE]]</f>
        <v>3.2999999999999545</v>
      </c>
      <c r="X4187" s="2">
        <f>IFERROR((StockData[[#This Row],[CLOSE]]-StockData[[#This Row],[PREV. CLOSE]])/StockData[[#This Row],[PREV. CLOSE]],0)</f>
        <v>4.8547260022066266E-3</v>
      </c>
      <c r="Y4187" t="str">
        <f>IF(StockData[[#This Row],[Daily Return %]]&gt;0,"Gain",IF(StockData[[#This Row],[Daily Return %]]&lt;0,"Loss","No Change"))</f>
        <v>Gain</v>
      </c>
    </row>
    <row r="4188" spans="1:25" x14ac:dyDescent="0.3">
      <c r="A4188" s="1">
        <v>45503</v>
      </c>
      <c r="B4188" s="1" t="s">
        <v>4240</v>
      </c>
      <c r="C4188" s="1" t="s">
        <v>162</v>
      </c>
      <c r="D4188">
        <f>MONTH(StockData[[#This Row],[DATE]])</f>
        <v>7</v>
      </c>
      <c r="E4188">
        <v>2024</v>
      </c>
      <c r="F4188" t="s">
        <v>163</v>
      </c>
      <c r="G4188" t="str">
        <f>"Q"&amp;ROUNDUP(StockData[[#This Row],[Month Number]]/3,0)</f>
        <v>Q3</v>
      </c>
      <c r="H4188" s="1" t="s">
        <v>4097</v>
      </c>
      <c r="I4188" s="1" t="s">
        <v>3093</v>
      </c>
      <c r="J4188" t="s">
        <v>30</v>
      </c>
      <c r="K4188">
        <v>683.05</v>
      </c>
      <c r="L4188">
        <v>691</v>
      </c>
      <c r="M4188">
        <v>673.1</v>
      </c>
      <c r="N4188">
        <v>683.05</v>
      </c>
      <c r="O4188">
        <v>682.45</v>
      </c>
      <c r="P4188">
        <v>681</v>
      </c>
      <c r="Q4188">
        <v>683.68</v>
      </c>
      <c r="R4188">
        <v>3126859</v>
      </c>
      <c r="S4188">
        <v>2137773007.8</v>
      </c>
      <c r="T4188">
        <v>74299</v>
      </c>
      <c r="U4188">
        <v>1922889</v>
      </c>
      <c r="V4188">
        <v>61.5</v>
      </c>
      <c r="W4188" s="3">
        <f>StockData[[#This Row],[CLOSE]]-StockData[[#This Row],[PREV. CLOSE]]</f>
        <v>-2.0499999999999545</v>
      </c>
      <c r="X4188" s="2">
        <f>IFERROR((StockData[[#This Row],[CLOSE]]-StockData[[#This Row],[PREV. CLOSE]])/StockData[[#This Row],[PREV. CLOSE]],0)</f>
        <v>-3.0012444184173261E-3</v>
      </c>
      <c r="Y4188" t="str">
        <f>IF(StockData[[#This Row],[Daily Return %]]&gt;0,"Gain",IF(StockData[[#This Row],[Daily Return %]]&lt;0,"Loss","No Change"))</f>
        <v>Loss</v>
      </c>
    </row>
    <row r="4189" spans="1:25" x14ac:dyDescent="0.3">
      <c r="A4189" s="1">
        <v>45504</v>
      </c>
      <c r="B4189" s="1" t="s">
        <v>4241</v>
      </c>
      <c r="C4189" s="1" t="s">
        <v>162</v>
      </c>
      <c r="D4189">
        <f>MONTH(StockData[[#This Row],[DATE]])</f>
        <v>7</v>
      </c>
      <c r="E4189">
        <v>2024</v>
      </c>
      <c r="F4189" t="s">
        <v>163</v>
      </c>
      <c r="G4189" t="str">
        <f>"Q"&amp;ROUNDUP(StockData[[#This Row],[Month Number]]/3,0)</f>
        <v>Q3</v>
      </c>
      <c r="H4189" s="1" t="s">
        <v>4097</v>
      </c>
      <c r="I4189" s="1" t="s">
        <v>3093</v>
      </c>
      <c r="J4189" t="s">
        <v>30</v>
      </c>
      <c r="K4189">
        <v>681.75</v>
      </c>
      <c r="L4189">
        <v>683.9</v>
      </c>
      <c r="M4189">
        <v>670.8</v>
      </c>
      <c r="N4189">
        <v>681</v>
      </c>
      <c r="O4189">
        <v>675</v>
      </c>
      <c r="P4189">
        <v>674.1</v>
      </c>
      <c r="Q4189">
        <v>675.51</v>
      </c>
      <c r="R4189">
        <v>1711988</v>
      </c>
      <c r="S4189">
        <v>1156470831.7</v>
      </c>
      <c r="T4189">
        <v>63687</v>
      </c>
      <c r="U4189">
        <v>1083826</v>
      </c>
      <c r="V4189">
        <v>63.31</v>
      </c>
      <c r="W4189" s="3">
        <f>StockData[[#This Row],[CLOSE]]-StockData[[#This Row],[PREV. CLOSE]]</f>
        <v>-6.8999999999999773</v>
      </c>
      <c r="X4189" s="2">
        <f>IFERROR((StockData[[#This Row],[CLOSE]]-StockData[[#This Row],[PREV. CLOSE]])/StockData[[#This Row],[PREV. CLOSE]],0)</f>
        <v>-1.0132158590308337E-2</v>
      </c>
      <c r="Y4189" t="str">
        <f>IF(StockData[[#This Row],[Daily Return %]]&gt;0,"Gain",IF(StockData[[#This Row],[Daily Return %]]&lt;0,"Loss","No Change"))</f>
        <v>Loss</v>
      </c>
    </row>
    <row r="4190" spans="1:25" x14ac:dyDescent="0.3">
      <c r="A4190" s="1">
        <v>45505</v>
      </c>
      <c r="B4190" s="1" t="s">
        <v>4242</v>
      </c>
      <c r="C4190" s="1" t="s">
        <v>186</v>
      </c>
      <c r="D4190">
        <f>MONTH(StockData[[#This Row],[DATE]])</f>
        <v>8</v>
      </c>
      <c r="E4190">
        <v>2024</v>
      </c>
      <c r="F4190" t="s">
        <v>163</v>
      </c>
      <c r="G4190" t="str">
        <f>"Q"&amp;ROUNDUP(StockData[[#This Row],[Month Number]]/3,0)</f>
        <v>Q3</v>
      </c>
      <c r="H4190" s="1" t="s">
        <v>4097</v>
      </c>
      <c r="I4190" s="1" t="s">
        <v>3093</v>
      </c>
      <c r="J4190" t="s">
        <v>30</v>
      </c>
      <c r="K4190">
        <v>675.65</v>
      </c>
      <c r="L4190">
        <v>681.45</v>
      </c>
      <c r="M4190">
        <v>670.6</v>
      </c>
      <c r="N4190">
        <v>674.1</v>
      </c>
      <c r="O4190">
        <v>673.55</v>
      </c>
      <c r="P4190">
        <v>674.9</v>
      </c>
      <c r="Q4190">
        <v>676.31</v>
      </c>
      <c r="R4190">
        <v>1148693</v>
      </c>
      <c r="S4190">
        <v>776871179.35000002</v>
      </c>
      <c r="T4190">
        <v>40508</v>
      </c>
      <c r="U4190">
        <v>618749</v>
      </c>
      <c r="V4190">
        <v>53.87</v>
      </c>
      <c r="W4190" s="3">
        <f>StockData[[#This Row],[CLOSE]]-StockData[[#This Row],[PREV. CLOSE]]</f>
        <v>0.79999999999995453</v>
      </c>
      <c r="X4190" s="2">
        <f>IFERROR((StockData[[#This Row],[CLOSE]]-StockData[[#This Row],[PREV. CLOSE]])/StockData[[#This Row],[PREV. CLOSE]],0)</f>
        <v>1.1867675419076614E-3</v>
      </c>
      <c r="Y4190" t="str">
        <f>IF(StockData[[#This Row],[Daily Return %]]&gt;0,"Gain",IF(StockData[[#This Row],[Daily Return %]]&lt;0,"Loss","No Change"))</f>
        <v>Gain</v>
      </c>
    </row>
    <row r="4191" spans="1:25" x14ac:dyDescent="0.3">
      <c r="A4191" s="1">
        <v>45506</v>
      </c>
      <c r="B4191" s="1" t="s">
        <v>4243</v>
      </c>
      <c r="C4191" s="1" t="s">
        <v>186</v>
      </c>
      <c r="D4191">
        <f>MONTH(StockData[[#This Row],[DATE]])</f>
        <v>8</v>
      </c>
      <c r="E4191">
        <v>2024</v>
      </c>
      <c r="F4191" t="s">
        <v>163</v>
      </c>
      <c r="G4191" t="str">
        <f>"Q"&amp;ROUNDUP(StockData[[#This Row],[Month Number]]/3,0)</f>
        <v>Q3</v>
      </c>
      <c r="H4191" s="1" t="s">
        <v>4097</v>
      </c>
      <c r="I4191" s="1" t="s">
        <v>3093</v>
      </c>
      <c r="J4191" t="s">
        <v>30</v>
      </c>
      <c r="K4191">
        <v>672</v>
      </c>
      <c r="L4191">
        <v>677.75</v>
      </c>
      <c r="M4191">
        <v>659.6</v>
      </c>
      <c r="N4191">
        <v>674.9</v>
      </c>
      <c r="O4191">
        <v>664</v>
      </c>
      <c r="P4191">
        <v>662.4</v>
      </c>
      <c r="Q4191">
        <v>665.91</v>
      </c>
      <c r="R4191">
        <v>959145</v>
      </c>
      <c r="S4191">
        <v>638705982.20000005</v>
      </c>
      <c r="T4191">
        <v>39264</v>
      </c>
      <c r="U4191">
        <v>372015</v>
      </c>
      <c r="V4191">
        <v>38.79</v>
      </c>
      <c r="W4191" s="3">
        <f>StockData[[#This Row],[CLOSE]]-StockData[[#This Row],[PREV. CLOSE]]</f>
        <v>-12.5</v>
      </c>
      <c r="X4191" s="2">
        <f>IFERROR((StockData[[#This Row],[CLOSE]]-StockData[[#This Row],[PREV. CLOSE]])/StockData[[#This Row],[PREV. CLOSE]],0)</f>
        <v>-1.8521262409245814E-2</v>
      </c>
      <c r="Y4191" t="str">
        <f>IF(StockData[[#This Row],[Daily Return %]]&gt;0,"Gain",IF(StockData[[#This Row],[Daily Return %]]&lt;0,"Loss","No Change"))</f>
        <v>Loss</v>
      </c>
    </row>
    <row r="4192" spans="1:25" x14ac:dyDescent="0.3">
      <c r="A4192" s="1">
        <v>45509</v>
      </c>
      <c r="B4192" s="1" t="s">
        <v>4244</v>
      </c>
      <c r="C4192" s="1" t="s">
        <v>186</v>
      </c>
      <c r="D4192">
        <f>MONTH(StockData[[#This Row],[DATE]])</f>
        <v>8</v>
      </c>
      <c r="E4192">
        <v>2024</v>
      </c>
      <c r="F4192" t="s">
        <v>163</v>
      </c>
      <c r="G4192" t="str">
        <f>"Q"&amp;ROUNDUP(StockData[[#This Row],[Month Number]]/3,0)</f>
        <v>Q3</v>
      </c>
      <c r="H4192" s="1" t="s">
        <v>4097</v>
      </c>
      <c r="I4192" s="1" t="s">
        <v>3093</v>
      </c>
      <c r="J4192" t="s">
        <v>30</v>
      </c>
      <c r="K4192">
        <v>656.15</v>
      </c>
      <c r="L4192">
        <v>682</v>
      </c>
      <c r="M4192">
        <v>656.15</v>
      </c>
      <c r="N4192">
        <v>662.4</v>
      </c>
      <c r="O4192">
        <v>672</v>
      </c>
      <c r="P4192">
        <v>672.15</v>
      </c>
      <c r="Q4192">
        <v>672.29</v>
      </c>
      <c r="R4192">
        <v>10662953</v>
      </c>
      <c r="S4192">
        <v>7168631867.75</v>
      </c>
      <c r="T4192">
        <v>229206</v>
      </c>
      <c r="U4192">
        <v>3393754</v>
      </c>
      <c r="V4192">
        <v>31.83</v>
      </c>
      <c r="W4192" s="3">
        <f>StockData[[#This Row],[CLOSE]]-StockData[[#This Row],[PREV. CLOSE]]</f>
        <v>9.75</v>
      </c>
      <c r="X4192" s="2">
        <f>IFERROR((StockData[[#This Row],[CLOSE]]-StockData[[#This Row],[PREV. CLOSE]])/StockData[[#This Row],[PREV. CLOSE]],0)</f>
        <v>1.4719202898550726E-2</v>
      </c>
      <c r="Y4192" t="str">
        <f>IF(StockData[[#This Row],[Daily Return %]]&gt;0,"Gain",IF(StockData[[#This Row],[Daily Return %]]&lt;0,"Loss","No Change"))</f>
        <v>Gain</v>
      </c>
    </row>
    <row r="4193" spans="1:25" x14ac:dyDescent="0.3">
      <c r="A4193" s="1">
        <v>45510</v>
      </c>
      <c r="B4193" s="1" t="s">
        <v>4245</v>
      </c>
      <c r="C4193" s="1" t="s">
        <v>186</v>
      </c>
      <c r="D4193">
        <f>MONTH(StockData[[#This Row],[DATE]])</f>
        <v>8</v>
      </c>
      <c r="E4193">
        <v>2024</v>
      </c>
      <c r="F4193" t="s">
        <v>163</v>
      </c>
      <c r="G4193" t="str">
        <f>"Q"&amp;ROUNDUP(StockData[[#This Row],[Month Number]]/3,0)</f>
        <v>Q3</v>
      </c>
      <c r="H4193" s="1" t="s">
        <v>4097</v>
      </c>
      <c r="I4193" s="1" t="s">
        <v>3093</v>
      </c>
      <c r="J4193" t="s">
        <v>30</v>
      </c>
      <c r="K4193">
        <v>672</v>
      </c>
      <c r="L4193">
        <v>672</v>
      </c>
      <c r="M4193">
        <v>626.25</v>
      </c>
      <c r="N4193">
        <v>672.15</v>
      </c>
      <c r="O4193">
        <v>630</v>
      </c>
      <c r="P4193">
        <v>628.5</v>
      </c>
      <c r="Q4193">
        <v>643.95000000000005</v>
      </c>
      <c r="R4193">
        <v>6060478</v>
      </c>
      <c r="S4193">
        <v>3902618337.8000002</v>
      </c>
      <c r="T4193">
        <v>133301</v>
      </c>
      <c r="U4193">
        <v>1840872</v>
      </c>
      <c r="V4193">
        <v>30.38</v>
      </c>
      <c r="W4193" s="3">
        <f>StockData[[#This Row],[CLOSE]]-StockData[[#This Row],[PREV. CLOSE]]</f>
        <v>-43.649999999999977</v>
      </c>
      <c r="X4193" s="2">
        <f>IFERROR((StockData[[#This Row],[CLOSE]]-StockData[[#This Row],[PREV. CLOSE]])/StockData[[#This Row],[PREV. CLOSE]],0)</f>
        <v>-6.4940861414862716E-2</v>
      </c>
      <c r="Y4193" t="str">
        <f>IF(StockData[[#This Row],[Daily Return %]]&gt;0,"Gain",IF(StockData[[#This Row],[Daily Return %]]&lt;0,"Loss","No Change"))</f>
        <v>Loss</v>
      </c>
    </row>
    <row r="4194" spans="1:25" x14ac:dyDescent="0.3">
      <c r="A4194" s="1">
        <v>45511</v>
      </c>
      <c r="B4194" s="1" t="s">
        <v>4246</v>
      </c>
      <c r="C4194" s="1" t="s">
        <v>186</v>
      </c>
      <c r="D4194">
        <f>MONTH(StockData[[#This Row],[DATE]])</f>
        <v>8</v>
      </c>
      <c r="E4194">
        <v>2024</v>
      </c>
      <c r="F4194" t="s">
        <v>163</v>
      </c>
      <c r="G4194" t="str">
        <f>"Q"&amp;ROUNDUP(StockData[[#This Row],[Month Number]]/3,0)</f>
        <v>Q3</v>
      </c>
      <c r="H4194" s="1" t="s">
        <v>4097</v>
      </c>
      <c r="I4194" s="1" t="s">
        <v>3093</v>
      </c>
      <c r="J4194" t="s">
        <v>30</v>
      </c>
      <c r="K4194">
        <v>630.5</v>
      </c>
      <c r="L4194">
        <v>651.75</v>
      </c>
      <c r="M4194">
        <v>628</v>
      </c>
      <c r="N4194">
        <v>628.5</v>
      </c>
      <c r="O4194">
        <v>650</v>
      </c>
      <c r="P4194">
        <v>649.04999999999995</v>
      </c>
      <c r="Q4194">
        <v>641.92999999999995</v>
      </c>
      <c r="R4194">
        <v>2720532</v>
      </c>
      <c r="S4194">
        <v>1746379835.4000001</v>
      </c>
      <c r="T4194">
        <v>88957</v>
      </c>
      <c r="U4194">
        <v>1049127</v>
      </c>
      <c r="V4194">
        <v>38.56</v>
      </c>
      <c r="W4194" s="3">
        <f>StockData[[#This Row],[CLOSE]]-StockData[[#This Row],[PREV. CLOSE]]</f>
        <v>20.549999999999955</v>
      </c>
      <c r="X4194" s="2">
        <f>IFERROR((StockData[[#This Row],[CLOSE]]-StockData[[#This Row],[PREV. CLOSE]])/StockData[[#This Row],[PREV. CLOSE]],0)</f>
        <v>3.2696897374701599E-2</v>
      </c>
      <c r="Y4194" t="str">
        <f>IF(StockData[[#This Row],[Daily Return %]]&gt;0,"Gain",IF(StockData[[#This Row],[Daily Return %]]&lt;0,"Loss","No Change"))</f>
        <v>Gain</v>
      </c>
    </row>
    <row r="4195" spans="1:25" x14ac:dyDescent="0.3">
      <c r="A4195" s="1">
        <v>45512</v>
      </c>
      <c r="B4195" s="1" t="s">
        <v>4247</v>
      </c>
      <c r="C4195" s="1" t="s">
        <v>186</v>
      </c>
      <c r="D4195">
        <f>MONTH(StockData[[#This Row],[DATE]])</f>
        <v>8</v>
      </c>
      <c r="E4195">
        <v>2024</v>
      </c>
      <c r="F4195" t="s">
        <v>163</v>
      </c>
      <c r="G4195" t="str">
        <f>"Q"&amp;ROUNDUP(StockData[[#This Row],[Month Number]]/3,0)</f>
        <v>Q3</v>
      </c>
      <c r="H4195" s="1" t="s">
        <v>4097</v>
      </c>
      <c r="I4195" s="1" t="s">
        <v>3093</v>
      </c>
      <c r="J4195" t="s">
        <v>30</v>
      </c>
      <c r="K4195">
        <v>654</v>
      </c>
      <c r="L4195">
        <v>658.9</v>
      </c>
      <c r="M4195">
        <v>642.75</v>
      </c>
      <c r="N4195">
        <v>649.04999999999995</v>
      </c>
      <c r="O4195">
        <v>654</v>
      </c>
      <c r="P4195">
        <v>652.25</v>
      </c>
      <c r="Q4195">
        <v>651.44000000000005</v>
      </c>
      <c r="R4195">
        <v>2938101</v>
      </c>
      <c r="S4195">
        <v>1914011043.25</v>
      </c>
      <c r="T4195">
        <v>70360</v>
      </c>
      <c r="U4195">
        <v>1656192</v>
      </c>
      <c r="V4195">
        <v>56.37</v>
      </c>
      <c r="W4195" s="3">
        <f>StockData[[#This Row],[CLOSE]]-StockData[[#This Row],[PREV. CLOSE]]</f>
        <v>3.2000000000000455</v>
      </c>
      <c r="X4195" s="2">
        <f>IFERROR((StockData[[#This Row],[CLOSE]]-StockData[[#This Row],[PREV. CLOSE]])/StockData[[#This Row],[PREV. CLOSE]],0)</f>
        <v>4.930282720899847E-3</v>
      </c>
      <c r="Y4195" t="str">
        <f>IF(StockData[[#This Row],[Daily Return %]]&gt;0,"Gain",IF(StockData[[#This Row],[Daily Return %]]&lt;0,"Loss","No Change"))</f>
        <v>Gain</v>
      </c>
    </row>
    <row r="4196" spans="1:25" x14ac:dyDescent="0.3">
      <c r="A4196" s="1">
        <v>45513</v>
      </c>
      <c r="B4196" s="1" t="s">
        <v>4248</v>
      </c>
      <c r="C4196" s="1" t="s">
        <v>186</v>
      </c>
      <c r="D4196">
        <f>MONTH(StockData[[#This Row],[DATE]])</f>
        <v>8</v>
      </c>
      <c r="E4196">
        <v>2024</v>
      </c>
      <c r="F4196" t="s">
        <v>163</v>
      </c>
      <c r="G4196" t="str">
        <f>"Q"&amp;ROUNDUP(StockData[[#This Row],[Month Number]]/3,0)</f>
        <v>Q3</v>
      </c>
      <c r="H4196" s="1" t="s">
        <v>4097</v>
      </c>
      <c r="I4196" s="1" t="s">
        <v>3093</v>
      </c>
      <c r="J4196" t="s">
        <v>30</v>
      </c>
      <c r="K4196">
        <v>657</v>
      </c>
      <c r="L4196">
        <v>659.45</v>
      </c>
      <c r="M4196">
        <v>648.35</v>
      </c>
      <c r="N4196">
        <v>652.25</v>
      </c>
      <c r="O4196">
        <v>651.29999999999995</v>
      </c>
      <c r="P4196">
        <v>653</v>
      </c>
      <c r="Q4196">
        <v>653.70000000000005</v>
      </c>
      <c r="R4196">
        <v>1218872</v>
      </c>
      <c r="S4196">
        <v>796773660.95000005</v>
      </c>
      <c r="T4196">
        <v>45775</v>
      </c>
      <c r="U4196">
        <v>479098</v>
      </c>
      <c r="V4196">
        <v>39.31</v>
      </c>
      <c r="W4196" s="3">
        <f>StockData[[#This Row],[CLOSE]]-StockData[[#This Row],[PREV. CLOSE]]</f>
        <v>0.75</v>
      </c>
      <c r="X4196" s="2">
        <f>IFERROR((StockData[[#This Row],[CLOSE]]-StockData[[#This Row],[PREV. CLOSE]])/StockData[[#This Row],[PREV. CLOSE]],0)</f>
        <v>1.1498658489842851E-3</v>
      </c>
      <c r="Y4196" t="str">
        <f>IF(StockData[[#This Row],[Daily Return %]]&gt;0,"Gain",IF(StockData[[#This Row],[Daily Return %]]&lt;0,"Loss","No Change"))</f>
        <v>Gain</v>
      </c>
    </row>
    <row r="4197" spans="1:25" x14ac:dyDescent="0.3">
      <c r="A4197" s="1">
        <v>45516</v>
      </c>
      <c r="B4197" s="1" t="s">
        <v>4249</v>
      </c>
      <c r="C4197" s="1" t="s">
        <v>186</v>
      </c>
      <c r="D4197">
        <f>MONTH(StockData[[#This Row],[DATE]])</f>
        <v>8</v>
      </c>
      <c r="E4197">
        <v>2024</v>
      </c>
      <c r="F4197" t="s">
        <v>163</v>
      </c>
      <c r="G4197" t="str">
        <f>"Q"&amp;ROUNDUP(StockData[[#This Row],[Month Number]]/3,0)</f>
        <v>Q3</v>
      </c>
      <c r="H4197" s="1" t="s">
        <v>4097</v>
      </c>
      <c r="I4197" s="1" t="s">
        <v>3093</v>
      </c>
      <c r="J4197" t="s">
        <v>30</v>
      </c>
      <c r="K4197">
        <v>648</v>
      </c>
      <c r="L4197">
        <v>651</v>
      </c>
      <c r="M4197">
        <v>637.70000000000005</v>
      </c>
      <c r="N4197">
        <v>653</v>
      </c>
      <c r="O4197">
        <v>646.5</v>
      </c>
      <c r="P4197">
        <v>644.65</v>
      </c>
      <c r="Q4197">
        <v>644.34</v>
      </c>
      <c r="R4197">
        <v>1318087</v>
      </c>
      <c r="S4197">
        <v>849292234.60000002</v>
      </c>
      <c r="T4197">
        <v>29837</v>
      </c>
      <c r="U4197">
        <v>698602</v>
      </c>
      <c r="V4197">
        <v>53</v>
      </c>
      <c r="W4197" s="3">
        <f>StockData[[#This Row],[CLOSE]]-StockData[[#This Row],[PREV. CLOSE]]</f>
        <v>-8.3500000000000227</v>
      </c>
      <c r="X4197" s="2">
        <f>IFERROR((StockData[[#This Row],[CLOSE]]-StockData[[#This Row],[PREV. CLOSE]])/StockData[[#This Row],[PREV. CLOSE]],0)</f>
        <v>-1.27871362940276E-2</v>
      </c>
      <c r="Y4197" t="str">
        <f>IF(StockData[[#This Row],[Daily Return %]]&gt;0,"Gain",IF(StockData[[#This Row],[Daily Return %]]&lt;0,"Loss","No Change"))</f>
        <v>Loss</v>
      </c>
    </row>
    <row r="4198" spans="1:25" x14ac:dyDescent="0.3">
      <c r="A4198" s="1">
        <v>45517</v>
      </c>
      <c r="B4198" s="1" t="s">
        <v>4250</v>
      </c>
      <c r="C4198" s="1" t="s">
        <v>186</v>
      </c>
      <c r="D4198">
        <f>MONTH(StockData[[#This Row],[DATE]])</f>
        <v>8</v>
      </c>
      <c r="E4198">
        <v>2024</v>
      </c>
      <c r="F4198" t="s">
        <v>163</v>
      </c>
      <c r="G4198" t="str">
        <f>"Q"&amp;ROUNDUP(StockData[[#This Row],[Month Number]]/3,0)</f>
        <v>Q3</v>
      </c>
      <c r="H4198" s="1" t="s">
        <v>4097</v>
      </c>
      <c r="I4198" s="1" t="s">
        <v>3093</v>
      </c>
      <c r="J4198" t="s">
        <v>30</v>
      </c>
      <c r="K4198">
        <v>647</v>
      </c>
      <c r="L4198">
        <v>665.75</v>
      </c>
      <c r="M4198">
        <v>646.9</v>
      </c>
      <c r="N4198">
        <v>644.65</v>
      </c>
      <c r="O4198">
        <v>658.05</v>
      </c>
      <c r="P4198">
        <v>660.55</v>
      </c>
      <c r="Q4198">
        <v>659.47</v>
      </c>
      <c r="R4198">
        <v>4531168</v>
      </c>
      <c r="S4198">
        <v>2988180392.5999999</v>
      </c>
      <c r="T4198">
        <v>108297</v>
      </c>
      <c r="U4198">
        <v>1897370</v>
      </c>
      <c r="V4198">
        <v>41.87</v>
      </c>
      <c r="W4198" s="3">
        <f>StockData[[#This Row],[CLOSE]]-StockData[[#This Row],[PREV. CLOSE]]</f>
        <v>15.899999999999977</v>
      </c>
      <c r="X4198" s="2">
        <f>IFERROR((StockData[[#This Row],[CLOSE]]-StockData[[#This Row],[PREV. CLOSE]])/StockData[[#This Row],[PREV. CLOSE]],0)</f>
        <v>2.4664546653222645E-2</v>
      </c>
      <c r="Y4198" t="str">
        <f>IF(StockData[[#This Row],[Daily Return %]]&gt;0,"Gain",IF(StockData[[#This Row],[Daily Return %]]&lt;0,"Loss","No Change"))</f>
        <v>Gain</v>
      </c>
    </row>
    <row r="4199" spans="1:25" x14ac:dyDescent="0.3">
      <c r="A4199" s="1">
        <v>45518</v>
      </c>
      <c r="B4199" s="1" t="s">
        <v>4251</v>
      </c>
      <c r="C4199" s="1" t="s">
        <v>186</v>
      </c>
      <c r="D4199">
        <f>MONTH(StockData[[#This Row],[DATE]])</f>
        <v>8</v>
      </c>
      <c r="E4199">
        <v>2024</v>
      </c>
      <c r="F4199" t="s">
        <v>163</v>
      </c>
      <c r="G4199" t="str">
        <f>"Q"&amp;ROUNDUP(StockData[[#This Row],[Month Number]]/3,0)</f>
        <v>Q3</v>
      </c>
      <c r="H4199" s="1" t="s">
        <v>4097</v>
      </c>
      <c r="I4199" s="1" t="s">
        <v>3093</v>
      </c>
      <c r="J4199" t="s">
        <v>30</v>
      </c>
      <c r="K4199">
        <v>660.8</v>
      </c>
      <c r="L4199">
        <v>665.2</v>
      </c>
      <c r="M4199">
        <v>641.6</v>
      </c>
      <c r="N4199">
        <v>660.55</v>
      </c>
      <c r="O4199">
        <v>648.15</v>
      </c>
      <c r="P4199">
        <v>650.25</v>
      </c>
      <c r="Q4199">
        <v>649.70000000000005</v>
      </c>
      <c r="R4199">
        <v>1714599</v>
      </c>
      <c r="S4199">
        <v>1113975568.3</v>
      </c>
      <c r="T4199">
        <v>66442</v>
      </c>
      <c r="U4199">
        <v>826157</v>
      </c>
      <c r="V4199">
        <v>48.18</v>
      </c>
      <c r="W4199" s="3">
        <f>StockData[[#This Row],[CLOSE]]-StockData[[#This Row],[PREV. CLOSE]]</f>
        <v>-10.299999999999955</v>
      </c>
      <c r="X4199" s="2">
        <f>IFERROR((StockData[[#This Row],[CLOSE]]-StockData[[#This Row],[PREV. CLOSE]])/StockData[[#This Row],[PREV. CLOSE]],0)</f>
        <v>-1.559306638407381E-2</v>
      </c>
      <c r="Y4199" t="str">
        <f>IF(StockData[[#This Row],[Daily Return %]]&gt;0,"Gain",IF(StockData[[#This Row],[Daily Return %]]&lt;0,"Loss","No Change"))</f>
        <v>Loss</v>
      </c>
    </row>
    <row r="4200" spans="1:25" x14ac:dyDescent="0.3">
      <c r="A4200" s="1">
        <v>45520</v>
      </c>
      <c r="B4200" s="1" t="s">
        <v>4252</v>
      </c>
      <c r="C4200" s="1" t="s">
        <v>186</v>
      </c>
      <c r="D4200">
        <f>MONTH(StockData[[#This Row],[DATE]])</f>
        <v>8</v>
      </c>
      <c r="E4200">
        <v>2024</v>
      </c>
      <c r="F4200" t="s">
        <v>163</v>
      </c>
      <c r="G4200" t="str">
        <f>"Q"&amp;ROUNDUP(StockData[[#This Row],[Month Number]]/3,0)</f>
        <v>Q3</v>
      </c>
      <c r="H4200" s="1" t="s">
        <v>4097</v>
      </c>
      <c r="I4200" s="1" t="s">
        <v>3093</v>
      </c>
      <c r="J4200" t="s">
        <v>30</v>
      </c>
      <c r="K4200">
        <v>654.79999999999995</v>
      </c>
      <c r="L4200">
        <v>663.25</v>
      </c>
      <c r="M4200">
        <v>650.6</v>
      </c>
      <c r="N4200">
        <v>650.25</v>
      </c>
      <c r="O4200">
        <v>659.75</v>
      </c>
      <c r="P4200">
        <v>661.05</v>
      </c>
      <c r="Q4200">
        <v>657.32</v>
      </c>
      <c r="R4200">
        <v>1290553</v>
      </c>
      <c r="S4200">
        <v>848312716.89999998</v>
      </c>
      <c r="T4200">
        <v>38245</v>
      </c>
      <c r="U4200">
        <v>670425</v>
      </c>
      <c r="V4200">
        <v>51.95</v>
      </c>
      <c r="W4200" s="3">
        <f>StockData[[#This Row],[CLOSE]]-StockData[[#This Row],[PREV. CLOSE]]</f>
        <v>10.799999999999955</v>
      </c>
      <c r="X4200" s="2">
        <f>IFERROR((StockData[[#This Row],[CLOSE]]-StockData[[#This Row],[PREV. CLOSE]])/StockData[[#This Row],[PREV. CLOSE]],0)</f>
        <v>1.6608996539792316E-2</v>
      </c>
      <c r="Y4200" t="str">
        <f>IF(StockData[[#This Row],[Daily Return %]]&gt;0,"Gain",IF(StockData[[#This Row],[Daily Return %]]&lt;0,"Loss","No Change"))</f>
        <v>Gain</v>
      </c>
    </row>
    <row r="4201" spans="1:25" x14ac:dyDescent="0.3">
      <c r="A4201" s="1">
        <v>45523</v>
      </c>
      <c r="B4201" s="1" t="s">
        <v>4253</v>
      </c>
      <c r="C4201" s="1" t="s">
        <v>186</v>
      </c>
      <c r="D4201">
        <f>MONTH(StockData[[#This Row],[DATE]])</f>
        <v>8</v>
      </c>
      <c r="E4201">
        <v>2024</v>
      </c>
      <c r="F4201" t="s">
        <v>163</v>
      </c>
      <c r="G4201" t="str">
        <f>"Q"&amp;ROUNDUP(StockData[[#This Row],[Month Number]]/3,0)</f>
        <v>Q3</v>
      </c>
      <c r="H4201" s="1" t="s">
        <v>4097</v>
      </c>
      <c r="I4201" s="1" t="s">
        <v>3093</v>
      </c>
      <c r="J4201" t="s">
        <v>30</v>
      </c>
      <c r="K4201">
        <v>666.2</v>
      </c>
      <c r="L4201">
        <v>673.75</v>
      </c>
      <c r="M4201">
        <v>660.8</v>
      </c>
      <c r="N4201">
        <v>661.05</v>
      </c>
      <c r="O4201">
        <v>670</v>
      </c>
      <c r="P4201">
        <v>669.15</v>
      </c>
      <c r="Q4201">
        <v>669.83</v>
      </c>
      <c r="R4201">
        <v>1453761</v>
      </c>
      <c r="S4201">
        <v>973770726.95000005</v>
      </c>
      <c r="T4201">
        <v>53571</v>
      </c>
      <c r="U4201">
        <v>695347</v>
      </c>
      <c r="V4201">
        <v>47.83</v>
      </c>
      <c r="W4201" s="3">
        <f>StockData[[#This Row],[CLOSE]]-StockData[[#This Row],[PREV. CLOSE]]</f>
        <v>8.1000000000000227</v>
      </c>
      <c r="X4201" s="2">
        <f>IFERROR((StockData[[#This Row],[CLOSE]]-StockData[[#This Row],[PREV. CLOSE]])/StockData[[#This Row],[PREV. CLOSE]],0)</f>
        <v>1.225323349217158E-2</v>
      </c>
      <c r="Y4201" t="str">
        <f>IF(StockData[[#This Row],[Daily Return %]]&gt;0,"Gain",IF(StockData[[#This Row],[Daily Return %]]&lt;0,"Loss","No Change"))</f>
        <v>Gain</v>
      </c>
    </row>
    <row r="4202" spans="1:25" x14ac:dyDescent="0.3">
      <c r="A4202" s="1">
        <v>45524</v>
      </c>
      <c r="B4202" s="1" t="s">
        <v>4254</v>
      </c>
      <c r="C4202" s="1" t="s">
        <v>186</v>
      </c>
      <c r="D4202">
        <f>MONTH(StockData[[#This Row],[DATE]])</f>
        <v>8</v>
      </c>
      <c r="E4202">
        <v>2024</v>
      </c>
      <c r="F4202" t="s">
        <v>163</v>
      </c>
      <c r="G4202" t="str">
        <f>"Q"&amp;ROUNDUP(StockData[[#This Row],[Month Number]]/3,0)</f>
        <v>Q3</v>
      </c>
      <c r="H4202" s="1" t="s">
        <v>4097</v>
      </c>
      <c r="I4202" s="1" t="s">
        <v>3093</v>
      </c>
      <c r="J4202" t="s">
        <v>30</v>
      </c>
      <c r="K4202">
        <v>669.15</v>
      </c>
      <c r="L4202">
        <v>671.95</v>
      </c>
      <c r="M4202">
        <v>662.35</v>
      </c>
      <c r="N4202">
        <v>669.15</v>
      </c>
      <c r="O4202">
        <v>669.5</v>
      </c>
      <c r="P4202">
        <v>668.9</v>
      </c>
      <c r="Q4202">
        <v>667.37</v>
      </c>
      <c r="R4202">
        <v>997284</v>
      </c>
      <c r="S4202">
        <v>665553827.5</v>
      </c>
      <c r="T4202">
        <v>37973</v>
      </c>
      <c r="U4202">
        <v>598496</v>
      </c>
      <c r="V4202">
        <v>60.01</v>
      </c>
      <c r="W4202" s="3">
        <f>StockData[[#This Row],[CLOSE]]-StockData[[#This Row],[PREV. CLOSE]]</f>
        <v>-0.25</v>
      </c>
      <c r="X4202" s="2">
        <f>IFERROR((StockData[[#This Row],[CLOSE]]-StockData[[#This Row],[PREV. CLOSE]])/StockData[[#This Row],[PREV. CLOSE]],0)</f>
        <v>-3.7360830904879328E-4</v>
      </c>
      <c r="Y4202" t="str">
        <f>IF(StockData[[#This Row],[Daily Return %]]&gt;0,"Gain",IF(StockData[[#This Row],[Daily Return %]]&lt;0,"Loss","No Change"))</f>
        <v>Loss</v>
      </c>
    </row>
    <row r="4203" spans="1:25" x14ac:dyDescent="0.3">
      <c r="A4203" s="1">
        <v>45525</v>
      </c>
      <c r="B4203" s="1" t="s">
        <v>4255</v>
      </c>
      <c r="C4203" s="1" t="s">
        <v>186</v>
      </c>
      <c r="D4203">
        <f>MONTH(StockData[[#This Row],[DATE]])</f>
        <v>8</v>
      </c>
      <c r="E4203">
        <v>2024</v>
      </c>
      <c r="F4203" t="s">
        <v>163</v>
      </c>
      <c r="G4203" t="str">
        <f>"Q"&amp;ROUNDUP(StockData[[#This Row],[Month Number]]/3,0)</f>
        <v>Q3</v>
      </c>
      <c r="H4203" s="1" t="s">
        <v>4097</v>
      </c>
      <c r="I4203" s="1" t="s">
        <v>3093</v>
      </c>
      <c r="J4203" t="s">
        <v>30</v>
      </c>
      <c r="K4203">
        <v>670</v>
      </c>
      <c r="L4203">
        <v>679.95</v>
      </c>
      <c r="M4203">
        <v>667.7</v>
      </c>
      <c r="N4203">
        <v>668.9</v>
      </c>
      <c r="O4203">
        <v>679.5</v>
      </c>
      <c r="P4203">
        <v>679.3</v>
      </c>
      <c r="Q4203">
        <v>676.24</v>
      </c>
      <c r="R4203">
        <v>1206265</v>
      </c>
      <c r="S4203">
        <v>815725515</v>
      </c>
      <c r="T4203">
        <v>41181</v>
      </c>
      <c r="U4203">
        <v>685473</v>
      </c>
      <c r="V4203">
        <v>56.83</v>
      </c>
      <c r="W4203" s="3">
        <f>StockData[[#This Row],[CLOSE]]-StockData[[#This Row],[PREV. CLOSE]]</f>
        <v>10.399999999999977</v>
      </c>
      <c r="X4203" s="2">
        <f>IFERROR((StockData[[#This Row],[CLOSE]]-StockData[[#This Row],[PREV. CLOSE]])/StockData[[#This Row],[PREV. CLOSE]],0)</f>
        <v>1.5547914486470291E-2</v>
      </c>
      <c r="Y4203" t="str">
        <f>IF(StockData[[#This Row],[Daily Return %]]&gt;0,"Gain",IF(StockData[[#This Row],[Daily Return %]]&lt;0,"Loss","No Change"))</f>
        <v>Gain</v>
      </c>
    </row>
    <row r="4204" spans="1:25" x14ac:dyDescent="0.3">
      <c r="A4204" s="1">
        <v>45526</v>
      </c>
      <c r="B4204" s="1" t="s">
        <v>4256</v>
      </c>
      <c r="C4204" s="1" t="s">
        <v>186</v>
      </c>
      <c r="D4204">
        <f>MONTH(StockData[[#This Row],[DATE]])</f>
        <v>8</v>
      </c>
      <c r="E4204">
        <v>2024</v>
      </c>
      <c r="F4204" t="s">
        <v>163</v>
      </c>
      <c r="G4204" t="str">
        <f>"Q"&amp;ROUNDUP(StockData[[#This Row],[Month Number]]/3,0)</f>
        <v>Q3</v>
      </c>
      <c r="H4204" s="1" t="s">
        <v>4097</v>
      </c>
      <c r="I4204" s="1" t="s">
        <v>3093</v>
      </c>
      <c r="J4204" t="s">
        <v>30</v>
      </c>
      <c r="K4204">
        <v>679.3</v>
      </c>
      <c r="L4204">
        <v>687.5</v>
      </c>
      <c r="M4204">
        <v>677.8</v>
      </c>
      <c r="N4204">
        <v>679.3</v>
      </c>
      <c r="O4204">
        <v>683</v>
      </c>
      <c r="P4204">
        <v>682.95</v>
      </c>
      <c r="Q4204">
        <v>683.19</v>
      </c>
      <c r="R4204">
        <v>2014766</v>
      </c>
      <c r="S4204">
        <v>1376464434.4000001</v>
      </c>
      <c r="T4204">
        <v>67737</v>
      </c>
      <c r="U4204">
        <v>1217585</v>
      </c>
      <c r="V4204">
        <v>60.43</v>
      </c>
      <c r="W4204" s="3">
        <f>StockData[[#This Row],[CLOSE]]-StockData[[#This Row],[PREV. CLOSE]]</f>
        <v>3.6500000000000909</v>
      </c>
      <c r="X4204" s="2">
        <f>IFERROR((StockData[[#This Row],[CLOSE]]-StockData[[#This Row],[PREV. CLOSE]])/StockData[[#This Row],[PREV. CLOSE]],0)</f>
        <v>5.3731782717504652E-3</v>
      </c>
      <c r="Y4204" t="str">
        <f>IF(StockData[[#This Row],[Daily Return %]]&gt;0,"Gain",IF(StockData[[#This Row],[Daily Return %]]&lt;0,"Loss","No Change"))</f>
        <v>Gain</v>
      </c>
    </row>
    <row r="4205" spans="1:25" x14ac:dyDescent="0.3">
      <c r="A4205" s="1">
        <v>45527</v>
      </c>
      <c r="B4205" s="1" t="s">
        <v>4257</v>
      </c>
      <c r="C4205" s="1" t="s">
        <v>186</v>
      </c>
      <c r="D4205">
        <f>MONTH(StockData[[#This Row],[DATE]])</f>
        <v>8</v>
      </c>
      <c r="E4205">
        <v>2024</v>
      </c>
      <c r="F4205" t="s">
        <v>163</v>
      </c>
      <c r="G4205" t="str">
        <f>"Q"&amp;ROUNDUP(StockData[[#This Row],[Month Number]]/3,0)</f>
        <v>Q3</v>
      </c>
      <c r="H4205" s="1" t="s">
        <v>4097</v>
      </c>
      <c r="I4205" s="1" t="s">
        <v>3093</v>
      </c>
      <c r="J4205" t="s">
        <v>30</v>
      </c>
      <c r="K4205">
        <v>682.95</v>
      </c>
      <c r="L4205">
        <v>688.65</v>
      </c>
      <c r="M4205">
        <v>670.45</v>
      </c>
      <c r="N4205">
        <v>682.95</v>
      </c>
      <c r="O4205">
        <v>682.9</v>
      </c>
      <c r="P4205">
        <v>678.2</v>
      </c>
      <c r="Q4205">
        <v>677.99</v>
      </c>
      <c r="R4205">
        <v>1708479</v>
      </c>
      <c r="S4205">
        <v>1158338057.6500001</v>
      </c>
      <c r="T4205">
        <v>64934</v>
      </c>
      <c r="U4205">
        <v>977276</v>
      </c>
      <c r="V4205">
        <v>57.2</v>
      </c>
      <c r="W4205" s="3">
        <f>StockData[[#This Row],[CLOSE]]-StockData[[#This Row],[PREV. CLOSE]]</f>
        <v>-4.75</v>
      </c>
      <c r="X4205" s="2">
        <f>IFERROR((StockData[[#This Row],[CLOSE]]-StockData[[#This Row],[PREV. CLOSE]])/StockData[[#This Row],[PREV. CLOSE]],0)</f>
        <v>-6.9551211655318832E-3</v>
      </c>
      <c r="Y4205" t="str">
        <f>IF(StockData[[#This Row],[Daily Return %]]&gt;0,"Gain",IF(StockData[[#This Row],[Daily Return %]]&lt;0,"Loss","No Change"))</f>
        <v>Loss</v>
      </c>
    </row>
    <row r="4206" spans="1:25" x14ac:dyDescent="0.3">
      <c r="A4206" s="1">
        <v>45530</v>
      </c>
      <c r="B4206" s="1" t="s">
        <v>4258</v>
      </c>
      <c r="C4206" s="1" t="s">
        <v>186</v>
      </c>
      <c r="D4206">
        <f>MONTH(StockData[[#This Row],[DATE]])</f>
        <v>8</v>
      </c>
      <c r="E4206">
        <v>2024</v>
      </c>
      <c r="F4206" t="s">
        <v>163</v>
      </c>
      <c r="G4206" t="str">
        <f>"Q"&amp;ROUNDUP(StockData[[#This Row],[Month Number]]/3,0)</f>
        <v>Q3</v>
      </c>
      <c r="H4206" s="1" t="s">
        <v>4097</v>
      </c>
      <c r="I4206" s="1" t="s">
        <v>3093</v>
      </c>
      <c r="J4206" t="s">
        <v>30</v>
      </c>
      <c r="K4206">
        <v>681</v>
      </c>
      <c r="L4206">
        <v>692.8</v>
      </c>
      <c r="M4206">
        <v>678.8</v>
      </c>
      <c r="N4206">
        <v>678.2</v>
      </c>
      <c r="O4206">
        <v>686.5</v>
      </c>
      <c r="P4206">
        <v>688.55</v>
      </c>
      <c r="Q4206">
        <v>686.89</v>
      </c>
      <c r="R4206">
        <v>1839363</v>
      </c>
      <c r="S4206">
        <v>1263443256.9000001</v>
      </c>
      <c r="T4206">
        <v>50457</v>
      </c>
      <c r="U4206">
        <v>722575</v>
      </c>
      <c r="V4206">
        <v>39.28</v>
      </c>
      <c r="W4206" s="3">
        <f>StockData[[#This Row],[CLOSE]]-StockData[[#This Row],[PREV. CLOSE]]</f>
        <v>10.349999999999909</v>
      </c>
      <c r="X4206" s="2">
        <f>IFERROR((StockData[[#This Row],[CLOSE]]-StockData[[#This Row],[PREV. CLOSE]])/StockData[[#This Row],[PREV. CLOSE]],0)</f>
        <v>1.5260984960188601E-2</v>
      </c>
      <c r="Y4206" t="str">
        <f>IF(StockData[[#This Row],[Daily Return %]]&gt;0,"Gain",IF(StockData[[#This Row],[Daily Return %]]&lt;0,"Loss","No Change"))</f>
        <v>Gain</v>
      </c>
    </row>
    <row r="4207" spans="1:25" x14ac:dyDescent="0.3">
      <c r="A4207" s="1">
        <v>45531</v>
      </c>
      <c r="B4207" s="1" t="s">
        <v>4259</v>
      </c>
      <c r="C4207" s="1" t="s">
        <v>186</v>
      </c>
      <c r="D4207">
        <f>MONTH(StockData[[#This Row],[DATE]])</f>
        <v>8</v>
      </c>
      <c r="E4207">
        <v>2024</v>
      </c>
      <c r="F4207" t="s">
        <v>163</v>
      </c>
      <c r="G4207" t="str">
        <f>"Q"&amp;ROUNDUP(StockData[[#This Row],[Month Number]]/3,0)</f>
        <v>Q3</v>
      </c>
      <c r="H4207" s="1" t="s">
        <v>4097</v>
      </c>
      <c r="I4207" s="1" t="s">
        <v>3093</v>
      </c>
      <c r="J4207" t="s">
        <v>30</v>
      </c>
      <c r="K4207">
        <v>686.5</v>
      </c>
      <c r="L4207">
        <v>691.45</v>
      </c>
      <c r="M4207">
        <v>673</v>
      </c>
      <c r="N4207">
        <v>688.55</v>
      </c>
      <c r="O4207">
        <v>673.5</v>
      </c>
      <c r="P4207">
        <v>675.8</v>
      </c>
      <c r="Q4207">
        <v>679.21</v>
      </c>
      <c r="R4207">
        <v>1403508</v>
      </c>
      <c r="S4207">
        <v>953270181.35000002</v>
      </c>
      <c r="T4207">
        <v>55335</v>
      </c>
      <c r="U4207">
        <v>602116</v>
      </c>
      <c r="V4207">
        <v>42.9</v>
      </c>
      <c r="W4207" s="3">
        <f>StockData[[#This Row],[CLOSE]]-StockData[[#This Row],[PREV. CLOSE]]</f>
        <v>-12.75</v>
      </c>
      <c r="X4207" s="2">
        <f>IFERROR((StockData[[#This Row],[CLOSE]]-StockData[[#This Row],[PREV. CLOSE]])/StockData[[#This Row],[PREV. CLOSE]],0)</f>
        <v>-1.8517173770967978E-2</v>
      </c>
      <c r="Y4207" t="str">
        <f>IF(StockData[[#This Row],[Daily Return %]]&gt;0,"Gain",IF(StockData[[#This Row],[Daily Return %]]&lt;0,"Loss","No Change"))</f>
        <v>Loss</v>
      </c>
    </row>
    <row r="4208" spans="1:25" x14ac:dyDescent="0.3">
      <c r="A4208" s="1">
        <v>45532</v>
      </c>
      <c r="B4208" s="1" t="s">
        <v>4260</v>
      </c>
      <c r="C4208" s="1" t="s">
        <v>186</v>
      </c>
      <c r="D4208">
        <f>MONTH(StockData[[#This Row],[DATE]])</f>
        <v>8</v>
      </c>
      <c r="E4208">
        <v>2024</v>
      </c>
      <c r="F4208" t="s">
        <v>163</v>
      </c>
      <c r="G4208" t="str">
        <f>"Q"&amp;ROUNDUP(StockData[[#This Row],[Month Number]]/3,0)</f>
        <v>Q3</v>
      </c>
      <c r="H4208" s="1" t="s">
        <v>4097</v>
      </c>
      <c r="I4208" s="1" t="s">
        <v>3093</v>
      </c>
      <c r="J4208" t="s">
        <v>30</v>
      </c>
      <c r="K4208">
        <v>675.8</v>
      </c>
      <c r="L4208">
        <v>678.9</v>
      </c>
      <c r="M4208">
        <v>660</v>
      </c>
      <c r="N4208">
        <v>675.8</v>
      </c>
      <c r="O4208">
        <v>663.9</v>
      </c>
      <c r="P4208">
        <v>661.9</v>
      </c>
      <c r="Q4208">
        <v>666.31</v>
      </c>
      <c r="R4208">
        <v>2436997</v>
      </c>
      <c r="S4208">
        <v>1623797941.9000001</v>
      </c>
      <c r="T4208">
        <v>77437</v>
      </c>
      <c r="U4208">
        <v>1566079</v>
      </c>
      <c r="V4208">
        <v>64.260000000000005</v>
      </c>
      <c r="W4208" s="3">
        <f>StockData[[#This Row],[CLOSE]]-StockData[[#This Row],[PREV. CLOSE]]</f>
        <v>-13.899999999999977</v>
      </c>
      <c r="X4208" s="2">
        <f>IFERROR((StockData[[#This Row],[CLOSE]]-StockData[[#This Row],[PREV. CLOSE]])/StockData[[#This Row],[PREV. CLOSE]],0)</f>
        <v>-2.056821544835747E-2</v>
      </c>
      <c r="Y4208" t="str">
        <f>IF(StockData[[#This Row],[Daily Return %]]&gt;0,"Gain",IF(StockData[[#This Row],[Daily Return %]]&lt;0,"Loss","No Change"))</f>
        <v>Loss</v>
      </c>
    </row>
    <row r="4209" spans="1:25" x14ac:dyDescent="0.3">
      <c r="A4209" s="1">
        <v>45533</v>
      </c>
      <c r="B4209" s="1" t="s">
        <v>4261</v>
      </c>
      <c r="C4209" s="1" t="s">
        <v>186</v>
      </c>
      <c r="D4209">
        <f>MONTH(StockData[[#This Row],[DATE]])</f>
        <v>8</v>
      </c>
      <c r="E4209">
        <v>2024</v>
      </c>
      <c r="F4209" t="s">
        <v>163</v>
      </c>
      <c r="G4209" t="str">
        <f>"Q"&amp;ROUNDUP(StockData[[#This Row],[Month Number]]/3,0)</f>
        <v>Q3</v>
      </c>
      <c r="H4209" s="1" t="s">
        <v>4097</v>
      </c>
      <c r="I4209" s="1" t="s">
        <v>3093</v>
      </c>
      <c r="J4209" t="s">
        <v>30</v>
      </c>
      <c r="K4209">
        <v>661.9</v>
      </c>
      <c r="L4209">
        <v>666</v>
      </c>
      <c r="M4209">
        <v>651.45000000000005</v>
      </c>
      <c r="N4209">
        <v>661.9</v>
      </c>
      <c r="O4209">
        <v>658.4</v>
      </c>
      <c r="P4209">
        <v>660.75</v>
      </c>
      <c r="Q4209">
        <v>659.82</v>
      </c>
      <c r="R4209">
        <v>2123160</v>
      </c>
      <c r="S4209">
        <v>1400906992.8</v>
      </c>
      <c r="T4209">
        <v>50719</v>
      </c>
      <c r="U4209">
        <v>1200472</v>
      </c>
      <c r="V4209">
        <v>56.54</v>
      </c>
      <c r="W4209" s="3">
        <f>StockData[[#This Row],[CLOSE]]-StockData[[#This Row],[PREV. CLOSE]]</f>
        <v>-1.1499999999999773</v>
      </c>
      <c r="X4209" s="2">
        <f>IFERROR((StockData[[#This Row],[CLOSE]]-StockData[[#This Row],[PREV. CLOSE]])/StockData[[#This Row],[PREV. CLOSE]],0)</f>
        <v>-1.7374225713853713E-3</v>
      </c>
      <c r="Y4209" t="str">
        <f>IF(StockData[[#This Row],[Daily Return %]]&gt;0,"Gain",IF(StockData[[#This Row],[Daily Return %]]&lt;0,"Loss","No Change"))</f>
        <v>Loss</v>
      </c>
    </row>
    <row r="4210" spans="1:25" x14ac:dyDescent="0.3">
      <c r="A4210" s="1">
        <v>45534</v>
      </c>
      <c r="B4210" s="1" t="s">
        <v>4262</v>
      </c>
      <c r="C4210" s="1" t="s">
        <v>186</v>
      </c>
      <c r="D4210">
        <f>MONTH(StockData[[#This Row],[DATE]])</f>
        <v>8</v>
      </c>
      <c r="E4210">
        <v>2024</v>
      </c>
      <c r="F4210" t="s">
        <v>163</v>
      </c>
      <c r="G4210" t="str">
        <f>"Q"&amp;ROUNDUP(StockData[[#This Row],[Month Number]]/3,0)</f>
        <v>Q3</v>
      </c>
      <c r="H4210" s="1" t="s">
        <v>4097</v>
      </c>
      <c r="I4210" s="1" t="s">
        <v>3093</v>
      </c>
      <c r="J4210" t="s">
        <v>30</v>
      </c>
      <c r="K4210">
        <v>659.05</v>
      </c>
      <c r="L4210">
        <v>664.7</v>
      </c>
      <c r="M4210">
        <v>644.75</v>
      </c>
      <c r="N4210">
        <v>660.75</v>
      </c>
      <c r="O4210">
        <v>650.65</v>
      </c>
      <c r="P4210">
        <v>647.15</v>
      </c>
      <c r="Q4210">
        <v>649.74</v>
      </c>
      <c r="R4210">
        <v>7817523</v>
      </c>
      <c r="S4210">
        <v>5079347313.3000002</v>
      </c>
      <c r="T4210">
        <v>76395</v>
      </c>
      <c r="U4210">
        <v>4864016</v>
      </c>
      <c r="V4210">
        <v>62.22</v>
      </c>
      <c r="W4210" s="3">
        <f>StockData[[#This Row],[CLOSE]]-StockData[[#This Row],[PREV. CLOSE]]</f>
        <v>-13.600000000000023</v>
      </c>
      <c r="X4210" s="2">
        <f>IFERROR((StockData[[#This Row],[CLOSE]]-StockData[[#This Row],[PREV. CLOSE]])/StockData[[#This Row],[PREV. CLOSE]],0)</f>
        <v>-2.058267120696182E-2</v>
      </c>
      <c r="Y4210" t="str">
        <f>IF(StockData[[#This Row],[Daily Return %]]&gt;0,"Gain",IF(StockData[[#This Row],[Daily Return %]]&lt;0,"Loss","No Change"))</f>
        <v>Loss</v>
      </c>
    </row>
    <row r="4211" spans="1:25" x14ac:dyDescent="0.3">
      <c r="A4211" s="1">
        <v>45537</v>
      </c>
      <c r="B4211" s="1" t="s">
        <v>4263</v>
      </c>
      <c r="C4211" s="1" t="s">
        <v>208</v>
      </c>
      <c r="D4211">
        <f>MONTH(StockData[[#This Row],[DATE]])</f>
        <v>9</v>
      </c>
      <c r="E4211">
        <v>2024</v>
      </c>
      <c r="F4211" t="s">
        <v>163</v>
      </c>
      <c r="G4211" t="str">
        <f>"Q"&amp;ROUNDUP(StockData[[#This Row],[Month Number]]/3,0)</f>
        <v>Q3</v>
      </c>
      <c r="H4211" s="1" t="s">
        <v>4097</v>
      </c>
      <c r="I4211" s="1" t="s">
        <v>3093</v>
      </c>
      <c r="J4211" t="s">
        <v>30</v>
      </c>
      <c r="K4211">
        <v>648</v>
      </c>
      <c r="L4211">
        <v>655.65</v>
      </c>
      <c r="M4211">
        <v>643.5</v>
      </c>
      <c r="N4211">
        <v>647.15</v>
      </c>
      <c r="O4211">
        <v>652</v>
      </c>
      <c r="P4211">
        <v>650.95000000000005</v>
      </c>
      <c r="Q4211">
        <v>647.92999999999995</v>
      </c>
      <c r="R4211">
        <v>1586559</v>
      </c>
      <c r="S4211">
        <v>1027977971.95</v>
      </c>
      <c r="T4211">
        <v>51351</v>
      </c>
      <c r="U4211">
        <v>920507</v>
      </c>
      <c r="V4211">
        <v>58.02</v>
      </c>
      <c r="W4211" s="3">
        <f>StockData[[#This Row],[CLOSE]]-StockData[[#This Row],[PREV. CLOSE]]</f>
        <v>3.8000000000000682</v>
      </c>
      <c r="X4211" s="2">
        <f>IFERROR((StockData[[#This Row],[CLOSE]]-StockData[[#This Row],[PREV. CLOSE]])/StockData[[#This Row],[PREV. CLOSE]],0)</f>
        <v>5.8718998686549768E-3</v>
      </c>
      <c r="Y4211" t="str">
        <f>IF(StockData[[#This Row],[Daily Return %]]&gt;0,"Gain",IF(StockData[[#This Row],[Daily Return %]]&lt;0,"Loss","No Change"))</f>
        <v>Gain</v>
      </c>
    </row>
    <row r="4212" spans="1:25" x14ac:dyDescent="0.3">
      <c r="A4212" s="1">
        <v>45538</v>
      </c>
      <c r="B4212" s="1" t="s">
        <v>4264</v>
      </c>
      <c r="C4212" s="1" t="s">
        <v>208</v>
      </c>
      <c r="D4212">
        <f>MONTH(StockData[[#This Row],[DATE]])</f>
        <v>9</v>
      </c>
      <c r="E4212">
        <v>2024</v>
      </c>
      <c r="F4212" t="s">
        <v>163</v>
      </c>
      <c r="G4212" t="str">
        <f>"Q"&amp;ROUNDUP(StockData[[#This Row],[Month Number]]/3,0)</f>
        <v>Q3</v>
      </c>
      <c r="H4212" s="1" t="s">
        <v>4097</v>
      </c>
      <c r="I4212" s="1" t="s">
        <v>3093</v>
      </c>
      <c r="J4212" t="s">
        <v>30</v>
      </c>
      <c r="K4212">
        <v>644.95000000000005</v>
      </c>
      <c r="L4212">
        <v>653.25</v>
      </c>
      <c r="M4212">
        <v>639.45000000000005</v>
      </c>
      <c r="N4212">
        <v>650.95000000000005</v>
      </c>
      <c r="O4212">
        <v>640.54999999999995</v>
      </c>
      <c r="P4212">
        <v>640.04999999999995</v>
      </c>
      <c r="Q4212">
        <v>645.04999999999995</v>
      </c>
      <c r="R4212">
        <v>2470124</v>
      </c>
      <c r="S4212">
        <v>1593343849</v>
      </c>
      <c r="T4212">
        <v>76948</v>
      </c>
      <c r="U4212">
        <v>1674987</v>
      </c>
      <c r="V4212">
        <v>67.81</v>
      </c>
      <c r="W4212" s="3">
        <f>StockData[[#This Row],[CLOSE]]-StockData[[#This Row],[PREV. CLOSE]]</f>
        <v>-10.900000000000091</v>
      </c>
      <c r="X4212" s="2">
        <f>IFERROR((StockData[[#This Row],[CLOSE]]-StockData[[#This Row],[PREV. CLOSE]])/StockData[[#This Row],[PREV. CLOSE]],0)</f>
        <v>-1.6744757661878933E-2</v>
      </c>
      <c r="Y4212" t="str">
        <f>IF(StockData[[#This Row],[Daily Return %]]&gt;0,"Gain",IF(StockData[[#This Row],[Daily Return %]]&lt;0,"Loss","No Change"))</f>
        <v>Loss</v>
      </c>
    </row>
    <row r="4213" spans="1:25" x14ac:dyDescent="0.3">
      <c r="A4213" s="1">
        <v>45539</v>
      </c>
      <c r="B4213" s="1" t="s">
        <v>4265</v>
      </c>
      <c r="C4213" s="1" t="s">
        <v>208</v>
      </c>
      <c r="D4213">
        <f>MONTH(StockData[[#This Row],[DATE]])</f>
        <v>9</v>
      </c>
      <c r="E4213">
        <v>2024</v>
      </c>
      <c r="F4213" t="s">
        <v>163</v>
      </c>
      <c r="G4213" t="str">
        <f>"Q"&amp;ROUNDUP(StockData[[#This Row],[Month Number]]/3,0)</f>
        <v>Q3</v>
      </c>
      <c r="H4213" s="1" t="s">
        <v>4097</v>
      </c>
      <c r="I4213" s="1" t="s">
        <v>3093</v>
      </c>
      <c r="J4213" t="s">
        <v>30</v>
      </c>
      <c r="K4213">
        <v>635</v>
      </c>
      <c r="L4213">
        <v>647.65</v>
      </c>
      <c r="M4213">
        <v>633</v>
      </c>
      <c r="N4213">
        <v>640.04999999999995</v>
      </c>
      <c r="O4213">
        <v>647.5</v>
      </c>
      <c r="P4213">
        <v>645.6</v>
      </c>
      <c r="Q4213">
        <v>640.4</v>
      </c>
      <c r="R4213">
        <v>2925734</v>
      </c>
      <c r="S4213">
        <v>1873642632.3499999</v>
      </c>
      <c r="T4213">
        <v>56733</v>
      </c>
      <c r="U4213">
        <v>1771787</v>
      </c>
      <c r="V4213">
        <v>60.56</v>
      </c>
      <c r="W4213" s="3">
        <f>StockData[[#This Row],[CLOSE]]-StockData[[#This Row],[PREV. CLOSE]]</f>
        <v>5.5500000000000682</v>
      </c>
      <c r="X4213" s="2">
        <f>IFERROR((StockData[[#This Row],[CLOSE]]-StockData[[#This Row],[PREV. CLOSE]])/StockData[[#This Row],[PREV. CLOSE]],0)</f>
        <v>8.6711975626905212E-3</v>
      </c>
      <c r="Y4213" t="str">
        <f>IF(StockData[[#This Row],[Daily Return %]]&gt;0,"Gain",IF(StockData[[#This Row],[Daily Return %]]&lt;0,"Loss","No Change"))</f>
        <v>Gain</v>
      </c>
    </row>
    <row r="4214" spans="1:25" x14ac:dyDescent="0.3">
      <c r="A4214" s="1">
        <v>45540</v>
      </c>
      <c r="B4214" s="1" t="s">
        <v>4266</v>
      </c>
      <c r="C4214" s="1" t="s">
        <v>208</v>
      </c>
      <c r="D4214">
        <f>MONTH(StockData[[#This Row],[DATE]])</f>
        <v>9</v>
      </c>
      <c r="E4214">
        <v>2024</v>
      </c>
      <c r="F4214" t="s">
        <v>163</v>
      </c>
      <c r="G4214" t="str">
        <f>"Q"&amp;ROUNDUP(StockData[[#This Row],[Month Number]]/3,0)</f>
        <v>Q3</v>
      </c>
      <c r="H4214" s="1" t="s">
        <v>4097</v>
      </c>
      <c r="I4214" s="1" t="s">
        <v>3093</v>
      </c>
      <c r="J4214" t="s">
        <v>30</v>
      </c>
      <c r="K4214">
        <v>640.1</v>
      </c>
      <c r="L4214">
        <v>647</v>
      </c>
      <c r="M4214">
        <v>636.9</v>
      </c>
      <c r="N4214">
        <v>645.6</v>
      </c>
      <c r="O4214">
        <v>646.95000000000005</v>
      </c>
      <c r="P4214">
        <v>643.9</v>
      </c>
      <c r="Q4214">
        <v>642.36</v>
      </c>
      <c r="R4214">
        <v>2658323</v>
      </c>
      <c r="S4214">
        <v>1707600515.95</v>
      </c>
      <c r="T4214">
        <v>70700</v>
      </c>
      <c r="U4214">
        <v>1679098</v>
      </c>
      <c r="V4214">
        <v>63.16</v>
      </c>
      <c r="W4214" s="3">
        <f>StockData[[#This Row],[CLOSE]]-StockData[[#This Row],[PREV. CLOSE]]</f>
        <v>-1.7000000000000455</v>
      </c>
      <c r="X4214" s="2">
        <f>IFERROR((StockData[[#This Row],[CLOSE]]-StockData[[#This Row],[PREV. CLOSE]])/StockData[[#This Row],[PREV. CLOSE]],0)</f>
        <v>-2.6332094175961049E-3</v>
      </c>
      <c r="Y4214" t="str">
        <f>IF(StockData[[#This Row],[Daily Return %]]&gt;0,"Gain",IF(StockData[[#This Row],[Daily Return %]]&lt;0,"Loss","No Change"))</f>
        <v>Loss</v>
      </c>
    </row>
    <row r="4215" spans="1:25" x14ac:dyDescent="0.3">
      <c r="A4215" s="1">
        <v>45541</v>
      </c>
      <c r="B4215" s="1" t="s">
        <v>4267</v>
      </c>
      <c r="C4215" s="1" t="s">
        <v>208</v>
      </c>
      <c r="D4215">
        <f>MONTH(StockData[[#This Row],[DATE]])</f>
        <v>9</v>
      </c>
      <c r="E4215">
        <v>2024</v>
      </c>
      <c r="F4215" t="s">
        <v>163</v>
      </c>
      <c r="G4215" t="str">
        <f>"Q"&amp;ROUNDUP(StockData[[#This Row],[Month Number]]/3,0)</f>
        <v>Q3</v>
      </c>
      <c r="H4215" s="1" t="s">
        <v>4097</v>
      </c>
      <c r="I4215" s="1" t="s">
        <v>3093</v>
      </c>
      <c r="J4215" t="s">
        <v>30</v>
      </c>
      <c r="K4215">
        <v>648</v>
      </c>
      <c r="L4215">
        <v>673.95</v>
      </c>
      <c r="M4215">
        <v>647.95000000000005</v>
      </c>
      <c r="N4215">
        <v>643.9</v>
      </c>
      <c r="O4215">
        <v>666.9</v>
      </c>
      <c r="P4215">
        <v>665.25</v>
      </c>
      <c r="Q4215">
        <v>665.34</v>
      </c>
      <c r="R4215">
        <v>6822379</v>
      </c>
      <c r="S4215">
        <v>4539188303.75</v>
      </c>
      <c r="T4215">
        <v>148550</v>
      </c>
      <c r="U4215">
        <v>1613697</v>
      </c>
      <c r="V4215">
        <v>23.65</v>
      </c>
      <c r="W4215" s="3">
        <f>StockData[[#This Row],[CLOSE]]-StockData[[#This Row],[PREV. CLOSE]]</f>
        <v>21.350000000000023</v>
      </c>
      <c r="X4215" s="2">
        <f>IFERROR((StockData[[#This Row],[CLOSE]]-StockData[[#This Row],[PREV. CLOSE]])/StockData[[#This Row],[PREV. CLOSE]],0)</f>
        <v>3.3157322565615814E-2</v>
      </c>
      <c r="Y4215" t="str">
        <f>IF(StockData[[#This Row],[Daily Return %]]&gt;0,"Gain",IF(StockData[[#This Row],[Daily Return %]]&lt;0,"Loss","No Change"))</f>
        <v>Gain</v>
      </c>
    </row>
    <row r="4216" spans="1:25" x14ac:dyDescent="0.3">
      <c r="A4216" s="1">
        <v>45544</v>
      </c>
      <c r="B4216" s="1" t="s">
        <v>4268</v>
      </c>
      <c r="C4216" s="1" t="s">
        <v>208</v>
      </c>
      <c r="D4216">
        <f>MONTH(StockData[[#This Row],[DATE]])</f>
        <v>9</v>
      </c>
      <c r="E4216">
        <v>2024</v>
      </c>
      <c r="F4216" t="s">
        <v>163</v>
      </c>
      <c r="G4216" t="str">
        <f>"Q"&amp;ROUNDUP(StockData[[#This Row],[Month Number]]/3,0)</f>
        <v>Q3</v>
      </c>
      <c r="H4216" s="1" t="s">
        <v>4097</v>
      </c>
      <c r="I4216" s="1" t="s">
        <v>3093</v>
      </c>
      <c r="J4216" t="s">
        <v>30</v>
      </c>
      <c r="K4216">
        <v>665</v>
      </c>
      <c r="L4216">
        <v>678.3</v>
      </c>
      <c r="M4216">
        <v>660.5</v>
      </c>
      <c r="N4216">
        <v>665.25</v>
      </c>
      <c r="O4216">
        <v>675</v>
      </c>
      <c r="P4216">
        <v>676</v>
      </c>
      <c r="Q4216">
        <v>672.79</v>
      </c>
      <c r="R4216">
        <v>4064358</v>
      </c>
      <c r="S4216">
        <v>2734465456.4499998</v>
      </c>
      <c r="T4216">
        <v>90533</v>
      </c>
      <c r="U4216">
        <v>1627650</v>
      </c>
      <c r="V4216">
        <v>40.049999999999997</v>
      </c>
      <c r="W4216" s="3">
        <f>StockData[[#This Row],[CLOSE]]-StockData[[#This Row],[PREV. CLOSE]]</f>
        <v>10.75</v>
      </c>
      <c r="X4216" s="2">
        <f>IFERROR((StockData[[#This Row],[CLOSE]]-StockData[[#This Row],[PREV. CLOSE]])/StockData[[#This Row],[PREV. CLOSE]],0)</f>
        <v>1.615933859451334E-2</v>
      </c>
      <c r="Y4216" t="str">
        <f>IF(StockData[[#This Row],[Daily Return %]]&gt;0,"Gain",IF(StockData[[#This Row],[Daily Return %]]&lt;0,"Loss","No Change"))</f>
        <v>Gain</v>
      </c>
    </row>
    <row r="4217" spans="1:25" x14ac:dyDescent="0.3">
      <c r="A4217" s="1">
        <v>45545</v>
      </c>
      <c r="B4217" s="1" t="s">
        <v>4269</v>
      </c>
      <c r="C4217" s="1" t="s">
        <v>208</v>
      </c>
      <c r="D4217">
        <f>MONTH(StockData[[#This Row],[DATE]])</f>
        <v>9</v>
      </c>
      <c r="E4217">
        <v>2024</v>
      </c>
      <c r="F4217" t="s">
        <v>163</v>
      </c>
      <c r="G4217" t="str">
        <f>"Q"&amp;ROUNDUP(StockData[[#This Row],[Month Number]]/3,0)</f>
        <v>Q3</v>
      </c>
      <c r="H4217" s="1" t="s">
        <v>4097</v>
      </c>
      <c r="I4217" s="1" t="s">
        <v>3093</v>
      </c>
      <c r="J4217" t="s">
        <v>30</v>
      </c>
      <c r="K4217">
        <v>680.2</v>
      </c>
      <c r="L4217">
        <v>684.5</v>
      </c>
      <c r="M4217">
        <v>675.3</v>
      </c>
      <c r="N4217">
        <v>676</v>
      </c>
      <c r="O4217">
        <v>677.55</v>
      </c>
      <c r="P4217">
        <v>680</v>
      </c>
      <c r="Q4217">
        <v>681.21</v>
      </c>
      <c r="R4217">
        <v>1942309</v>
      </c>
      <c r="S4217">
        <v>1323112633.95</v>
      </c>
      <c r="T4217">
        <v>51961</v>
      </c>
      <c r="U4217">
        <v>1139725</v>
      </c>
      <c r="V4217">
        <v>58.68</v>
      </c>
      <c r="W4217" s="3">
        <f>StockData[[#This Row],[CLOSE]]-StockData[[#This Row],[PREV. CLOSE]]</f>
        <v>4</v>
      </c>
      <c r="X4217" s="2">
        <f>IFERROR((StockData[[#This Row],[CLOSE]]-StockData[[#This Row],[PREV. CLOSE]])/StockData[[#This Row],[PREV. CLOSE]],0)</f>
        <v>5.9171597633136093E-3</v>
      </c>
      <c r="Y4217" t="str">
        <f>IF(StockData[[#This Row],[Daily Return %]]&gt;0,"Gain",IF(StockData[[#This Row],[Daily Return %]]&lt;0,"Loss","No Change"))</f>
        <v>Gain</v>
      </c>
    </row>
    <row r="4218" spans="1:25" x14ac:dyDescent="0.3">
      <c r="A4218" s="1">
        <v>45546</v>
      </c>
      <c r="B4218" s="1" t="s">
        <v>4270</v>
      </c>
      <c r="C4218" s="1" t="s">
        <v>208</v>
      </c>
      <c r="D4218">
        <f>MONTH(StockData[[#This Row],[DATE]])</f>
        <v>9</v>
      </c>
      <c r="E4218">
        <v>2024</v>
      </c>
      <c r="F4218" t="s">
        <v>163</v>
      </c>
      <c r="G4218" t="str">
        <f>"Q"&amp;ROUNDUP(StockData[[#This Row],[Month Number]]/3,0)</f>
        <v>Q3</v>
      </c>
      <c r="H4218" s="1" t="s">
        <v>4097</v>
      </c>
      <c r="I4218" s="1" t="s">
        <v>3093</v>
      </c>
      <c r="J4218" t="s">
        <v>30</v>
      </c>
      <c r="K4218">
        <v>678</v>
      </c>
      <c r="L4218">
        <v>690</v>
      </c>
      <c r="M4218">
        <v>676.3</v>
      </c>
      <c r="N4218">
        <v>680</v>
      </c>
      <c r="O4218">
        <v>683.5</v>
      </c>
      <c r="P4218">
        <v>680.45</v>
      </c>
      <c r="Q4218">
        <v>682.75</v>
      </c>
      <c r="R4218">
        <v>3149673</v>
      </c>
      <c r="S4218">
        <v>2150425128</v>
      </c>
      <c r="T4218">
        <v>48192</v>
      </c>
      <c r="U4218">
        <v>1611374</v>
      </c>
      <c r="V4218">
        <v>51.16</v>
      </c>
      <c r="W4218" s="3">
        <f>StockData[[#This Row],[CLOSE]]-StockData[[#This Row],[PREV. CLOSE]]</f>
        <v>0.45000000000004547</v>
      </c>
      <c r="X4218" s="2">
        <f>IFERROR((StockData[[#This Row],[CLOSE]]-StockData[[#This Row],[PREV. CLOSE]])/StockData[[#This Row],[PREV. CLOSE]],0)</f>
        <v>6.6176470588241981E-4</v>
      </c>
      <c r="Y4218" t="str">
        <f>IF(StockData[[#This Row],[Daily Return %]]&gt;0,"Gain",IF(StockData[[#This Row],[Daily Return %]]&lt;0,"Loss","No Change"))</f>
        <v>Gain</v>
      </c>
    </row>
    <row r="4219" spans="1:25" x14ac:dyDescent="0.3">
      <c r="A4219" s="1">
        <v>45547</v>
      </c>
      <c r="B4219" s="1" t="s">
        <v>4271</v>
      </c>
      <c r="C4219" s="1" t="s">
        <v>208</v>
      </c>
      <c r="D4219">
        <f>MONTH(StockData[[#This Row],[DATE]])</f>
        <v>9</v>
      </c>
      <c r="E4219">
        <v>2024</v>
      </c>
      <c r="F4219" t="s">
        <v>163</v>
      </c>
      <c r="G4219" t="str">
        <f>"Q"&amp;ROUNDUP(StockData[[#This Row],[Month Number]]/3,0)</f>
        <v>Q3</v>
      </c>
      <c r="H4219" s="1" t="s">
        <v>4097</v>
      </c>
      <c r="I4219" s="1" t="s">
        <v>3093</v>
      </c>
      <c r="J4219" t="s">
        <v>30</v>
      </c>
      <c r="K4219">
        <v>683.45</v>
      </c>
      <c r="L4219">
        <v>687.9</v>
      </c>
      <c r="M4219">
        <v>680.55</v>
      </c>
      <c r="N4219">
        <v>680.45</v>
      </c>
      <c r="O4219">
        <v>685.6</v>
      </c>
      <c r="P4219">
        <v>686.1</v>
      </c>
      <c r="Q4219">
        <v>684.91</v>
      </c>
      <c r="R4219">
        <v>1231420</v>
      </c>
      <c r="S4219">
        <v>843406002.29999995</v>
      </c>
      <c r="T4219">
        <v>38636</v>
      </c>
      <c r="U4219">
        <v>439769</v>
      </c>
      <c r="V4219">
        <v>35.71</v>
      </c>
      <c r="W4219" s="3">
        <f>StockData[[#This Row],[CLOSE]]-StockData[[#This Row],[PREV. CLOSE]]</f>
        <v>5.6499999999999773</v>
      </c>
      <c r="X4219" s="2">
        <f>IFERROR((StockData[[#This Row],[CLOSE]]-StockData[[#This Row],[PREV. CLOSE]])/StockData[[#This Row],[PREV. CLOSE]],0)</f>
        <v>8.3033286795502637E-3</v>
      </c>
      <c r="Y4219" t="str">
        <f>IF(StockData[[#This Row],[Daily Return %]]&gt;0,"Gain",IF(StockData[[#This Row],[Daily Return %]]&lt;0,"Loss","No Change"))</f>
        <v>Gain</v>
      </c>
    </row>
    <row r="4220" spans="1:25" x14ac:dyDescent="0.3">
      <c r="A4220" s="1">
        <v>45548</v>
      </c>
      <c r="B4220" s="1" t="s">
        <v>4272</v>
      </c>
      <c r="C4220" s="1" t="s">
        <v>208</v>
      </c>
      <c r="D4220">
        <f>MONTH(StockData[[#This Row],[DATE]])</f>
        <v>9</v>
      </c>
      <c r="E4220">
        <v>2024</v>
      </c>
      <c r="F4220" t="s">
        <v>163</v>
      </c>
      <c r="G4220" t="str">
        <f>"Q"&amp;ROUNDUP(StockData[[#This Row],[Month Number]]/3,0)</f>
        <v>Q3</v>
      </c>
      <c r="H4220" s="1" t="s">
        <v>4097</v>
      </c>
      <c r="I4220" s="1" t="s">
        <v>3093</v>
      </c>
      <c r="J4220" t="s">
        <v>30</v>
      </c>
      <c r="K4220">
        <v>688</v>
      </c>
      <c r="L4220">
        <v>690.2</v>
      </c>
      <c r="M4220">
        <v>677.75</v>
      </c>
      <c r="N4220">
        <v>686.1</v>
      </c>
      <c r="O4220">
        <v>683.5</v>
      </c>
      <c r="P4220">
        <v>681.95</v>
      </c>
      <c r="Q4220">
        <v>681.45</v>
      </c>
      <c r="R4220">
        <v>1550794</v>
      </c>
      <c r="S4220">
        <v>1056786341.2</v>
      </c>
      <c r="T4220">
        <v>37544</v>
      </c>
      <c r="U4220">
        <v>926780</v>
      </c>
      <c r="V4220">
        <v>59.76</v>
      </c>
      <c r="W4220" s="3">
        <f>StockData[[#This Row],[CLOSE]]-StockData[[#This Row],[PREV. CLOSE]]</f>
        <v>-4.1499999999999773</v>
      </c>
      <c r="X4220" s="2">
        <f>IFERROR((StockData[[#This Row],[CLOSE]]-StockData[[#This Row],[PREV. CLOSE]])/StockData[[#This Row],[PREV. CLOSE]],0)</f>
        <v>-6.0486809502987571E-3</v>
      </c>
      <c r="Y4220" t="str">
        <f>IF(StockData[[#This Row],[Daily Return %]]&gt;0,"Gain",IF(StockData[[#This Row],[Daily Return %]]&lt;0,"Loss","No Change"))</f>
        <v>Loss</v>
      </c>
    </row>
    <row r="4221" spans="1:25" x14ac:dyDescent="0.3">
      <c r="A4221" s="1">
        <v>45551</v>
      </c>
      <c r="B4221" s="1" t="s">
        <v>4273</v>
      </c>
      <c r="C4221" s="1" t="s">
        <v>208</v>
      </c>
      <c r="D4221">
        <f>MONTH(StockData[[#This Row],[DATE]])</f>
        <v>9</v>
      </c>
      <c r="E4221">
        <v>2024</v>
      </c>
      <c r="F4221" t="s">
        <v>163</v>
      </c>
      <c r="G4221" t="str">
        <f>"Q"&amp;ROUNDUP(StockData[[#This Row],[Month Number]]/3,0)</f>
        <v>Q3</v>
      </c>
      <c r="H4221" s="1" t="s">
        <v>4097</v>
      </c>
      <c r="I4221" s="1" t="s">
        <v>3093</v>
      </c>
      <c r="J4221" t="s">
        <v>30</v>
      </c>
      <c r="K4221">
        <v>683.05</v>
      </c>
      <c r="L4221">
        <v>697.4</v>
      </c>
      <c r="M4221">
        <v>675.55</v>
      </c>
      <c r="N4221">
        <v>681.95</v>
      </c>
      <c r="O4221">
        <v>696.35</v>
      </c>
      <c r="P4221">
        <v>695.2</v>
      </c>
      <c r="Q4221">
        <v>692.62</v>
      </c>
      <c r="R4221">
        <v>1850346</v>
      </c>
      <c r="S4221">
        <v>1281583466.05</v>
      </c>
      <c r="T4221">
        <v>48682</v>
      </c>
      <c r="U4221">
        <v>489355</v>
      </c>
      <c r="V4221">
        <v>26.45</v>
      </c>
      <c r="W4221" s="3">
        <f>StockData[[#This Row],[CLOSE]]-StockData[[#This Row],[PREV. CLOSE]]</f>
        <v>13.25</v>
      </c>
      <c r="X4221" s="2">
        <f>IFERROR((StockData[[#This Row],[CLOSE]]-StockData[[#This Row],[PREV. CLOSE]])/StockData[[#This Row],[PREV. CLOSE]],0)</f>
        <v>1.942957694845663E-2</v>
      </c>
      <c r="Y4221" t="str">
        <f>IF(StockData[[#This Row],[Daily Return %]]&gt;0,"Gain",IF(StockData[[#This Row],[Daily Return %]]&lt;0,"Loss","No Change"))</f>
        <v>Gain</v>
      </c>
    </row>
    <row r="4222" spans="1:25" x14ac:dyDescent="0.3">
      <c r="A4222" s="1">
        <v>45552</v>
      </c>
      <c r="B4222" s="1" t="s">
        <v>4274</v>
      </c>
      <c r="C4222" s="1" t="s">
        <v>208</v>
      </c>
      <c r="D4222">
        <f>MONTH(StockData[[#This Row],[DATE]])</f>
        <v>9</v>
      </c>
      <c r="E4222">
        <v>2024</v>
      </c>
      <c r="F4222" t="s">
        <v>163</v>
      </c>
      <c r="G4222" t="str">
        <f>"Q"&amp;ROUNDUP(StockData[[#This Row],[Month Number]]/3,0)</f>
        <v>Q3</v>
      </c>
      <c r="H4222" s="1" t="s">
        <v>4097</v>
      </c>
      <c r="I4222" s="1" t="s">
        <v>3093</v>
      </c>
      <c r="J4222" t="s">
        <v>30</v>
      </c>
      <c r="K4222">
        <v>697.7</v>
      </c>
      <c r="L4222">
        <v>705</v>
      </c>
      <c r="M4222">
        <v>689.3</v>
      </c>
      <c r="N4222">
        <v>695.2</v>
      </c>
      <c r="O4222">
        <v>692</v>
      </c>
      <c r="P4222">
        <v>692</v>
      </c>
      <c r="Q4222">
        <v>695.56</v>
      </c>
      <c r="R4222">
        <v>1738717</v>
      </c>
      <c r="S4222">
        <v>1209375818.5999999</v>
      </c>
      <c r="T4222">
        <v>35334</v>
      </c>
      <c r="U4222">
        <v>787217</v>
      </c>
      <c r="V4222">
        <v>45.28</v>
      </c>
      <c r="W4222" s="3">
        <f>StockData[[#This Row],[CLOSE]]-StockData[[#This Row],[PREV. CLOSE]]</f>
        <v>-3.2000000000000455</v>
      </c>
      <c r="X4222" s="2">
        <f>IFERROR((StockData[[#This Row],[CLOSE]]-StockData[[#This Row],[PREV. CLOSE]])/StockData[[#This Row],[PREV. CLOSE]],0)</f>
        <v>-4.6029919447641617E-3</v>
      </c>
      <c r="Y4222" t="str">
        <f>IF(StockData[[#This Row],[Daily Return %]]&gt;0,"Gain",IF(StockData[[#This Row],[Daily Return %]]&lt;0,"Loss","No Change"))</f>
        <v>Loss</v>
      </c>
    </row>
    <row r="4223" spans="1:25" x14ac:dyDescent="0.3">
      <c r="A4223" s="1">
        <v>45553</v>
      </c>
      <c r="B4223" s="1" t="s">
        <v>4275</v>
      </c>
      <c r="C4223" s="1" t="s">
        <v>208</v>
      </c>
      <c r="D4223">
        <f>MONTH(StockData[[#This Row],[DATE]])</f>
        <v>9</v>
      </c>
      <c r="E4223">
        <v>2024</v>
      </c>
      <c r="F4223" t="s">
        <v>163</v>
      </c>
      <c r="G4223" t="str">
        <f>"Q"&amp;ROUNDUP(StockData[[#This Row],[Month Number]]/3,0)</f>
        <v>Q3</v>
      </c>
      <c r="H4223" s="1" t="s">
        <v>4097</v>
      </c>
      <c r="I4223" s="1" t="s">
        <v>3093</v>
      </c>
      <c r="J4223" t="s">
        <v>30</v>
      </c>
      <c r="K4223">
        <v>693</v>
      </c>
      <c r="L4223">
        <v>696.3</v>
      </c>
      <c r="M4223">
        <v>686.55</v>
      </c>
      <c r="N4223">
        <v>692</v>
      </c>
      <c r="O4223">
        <v>695.7</v>
      </c>
      <c r="P4223">
        <v>695.3</v>
      </c>
      <c r="Q4223">
        <v>691.93</v>
      </c>
      <c r="R4223">
        <v>972495</v>
      </c>
      <c r="S4223">
        <v>672898412.20000005</v>
      </c>
      <c r="T4223">
        <v>47927</v>
      </c>
      <c r="U4223">
        <v>559748</v>
      </c>
      <c r="V4223">
        <v>57.56</v>
      </c>
      <c r="W4223" s="3">
        <f>StockData[[#This Row],[CLOSE]]-StockData[[#This Row],[PREV. CLOSE]]</f>
        <v>3.2999999999999545</v>
      </c>
      <c r="X4223" s="2">
        <f>IFERROR((StockData[[#This Row],[CLOSE]]-StockData[[#This Row],[PREV. CLOSE]])/StockData[[#This Row],[PREV. CLOSE]],0)</f>
        <v>4.7687861271675644E-3</v>
      </c>
      <c r="Y4223" t="str">
        <f>IF(StockData[[#This Row],[Daily Return %]]&gt;0,"Gain",IF(StockData[[#This Row],[Daily Return %]]&lt;0,"Loss","No Change"))</f>
        <v>Gain</v>
      </c>
    </row>
    <row r="4224" spans="1:25" x14ac:dyDescent="0.3">
      <c r="A4224" s="1">
        <v>45554</v>
      </c>
      <c r="B4224" s="1" t="s">
        <v>4276</v>
      </c>
      <c r="C4224" s="1" t="s">
        <v>208</v>
      </c>
      <c r="D4224">
        <f>MONTH(StockData[[#This Row],[DATE]])</f>
        <v>9</v>
      </c>
      <c r="E4224">
        <v>2024</v>
      </c>
      <c r="F4224" t="s">
        <v>163</v>
      </c>
      <c r="G4224" t="str">
        <f>"Q"&amp;ROUNDUP(StockData[[#This Row],[Month Number]]/3,0)</f>
        <v>Q3</v>
      </c>
      <c r="H4224" s="1" t="s">
        <v>4097</v>
      </c>
      <c r="I4224" s="1" t="s">
        <v>3093</v>
      </c>
      <c r="J4224" t="s">
        <v>30</v>
      </c>
      <c r="K4224">
        <v>696</v>
      </c>
      <c r="L4224">
        <v>702.5</v>
      </c>
      <c r="M4224">
        <v>690.15</v>
      </c>
      <c r="N4224">
        <v>695.3</v>
      </c>
      <c r="O4224">
        <v>696.95</v>
      </c>
      <c r="P4224">
        <v>697</v>
      </c>
      <c r="Q4224">
        <v>694.92</v>
      </c>
      <c r="R4224">
        <v>1715999</v>
      </c>
      <c r="S4224">
        <v>1192483093.0999999</v>
      </c>
      <c r="T4224">
        <v>52800</v>
      </c>
      <c r="U4224">
        <v>998753</v>
      </c>
      <c r="V4224">
        <v>58.2</v>
      </c>
      <c r="W4224" s="3">
        <f>StockData[[#This Row],[CLOSE]]-StockData[[#This Row],[PREV. CLOSE]]</f>
        <v>1.7000000000000455</v>
      </c>
      <c r="X4224" s="2">
        <f>IFERROR((StockData[[#This Row],[CLOSE]]-StockData[[#This Row],[PREV. CLOSE]])/StockData[[#This Row],[PREV. CLOSE]],0)</f>
        <v>2.4449877750611902E-3</v>
      </c>
      <c r="Y4224" t="str">
        <f>IF(StockData[[#This Row],[Daily Return %]]&gt;0,"Gain",IF(StockData[[#This Row],[Daily Return %]]&lt;0,"Loss","No Change"))</f>
        <v>Gain</v>
      </c>
    </row>
    <row r="4225" spans="1:25" x14ac:dyDescent="0.3">
      <c r="A4225" s="1">
        <v>45555</v>
      </c>
      <c r="B4225" s="1" t="s">
        <v>4277</v>
      </c>
      <c r="C4225" s="1" t="s">
        <v>208</v>
      </c>
      <c r="D4225">
        <f>MONTH(StockData[[#This Row],[DATE]])</f>
        <v>9</v>
      </c>
      <c r="E4225">
        <v>2024</v>
      </c>
      <c r="F4225" t="s">
        <v>163</v>
      </c>
      <c r="G4225" t="str">
        <f>"Q"&amp;ROUNDUP(StockData[[#This Row],[Month Number]]/3,0)</f>
        <v>Q3</v>
      </c>
      <c r="H4225" s="1" t="s">
        <v>4097</v>
      </c>
      <c r="I4225" s="1" t="s">
        <v>3093</v>
      </c>
      <c r="J4225" t="s">
        <v>30</v>
      </c>
      <c r="K4225">
        <v>700</v>
      </c>
      <c r="L4225">
        <v>710.5</v>
      </c>
      <c r="M4225">
        <v>697.5</v>
      </c>
      <c r="N4225">
        <v>697</v>
      </c>
      <c r="O4225">
        <v>709</v>
      </c>
      <c r="P4225">
        <v>709</v>
      </c>
      <c r="Q4225">
        <v>706.17</v>
      </c>
      <c r="R4225">
        <v>2799627</v>
      </c>
      <c r="S4225">
        <v>1977005120.2</v>
      </c>
      <c r="T4225">
        <v>57533</v>
      </c>
      <c r="U4225">
        <v>1852102</v>
      </c>
      <c r="V4225">
        <v>66.16</v>
      </c>
      <c r="W4225" s="3">
        <f>StockData[[#This Row],[CLOSE]]-StockData[[#This Row],[PREV. CLOSE]]</f>
        <v>12</v>
      </c>
      <c r="X4225" s="2">
        <f>IFERROR((StockData[[#This Row],[CLOSE]]-StockData[[#This Row],[PREV. CLOSE]])/StockData[[#This Row],[PREV. CLOSE]],0)</f>
        <v>1.721664275466284E-2</v>
      </c>
      <c r="Y4225" t="str">
        <f>IF(StockData[[#This Row],[Daily Return %]]&gt;0,"Gain",IF(StockData[[#This Row],[Daily Return %]]&lt;0,"Loss","No Change"))</f>
        <v>Gain</v>
      </c>
    </row>
    <row r="4226" spans="1:25" x14ac:dyDescent="0.3">
      <c r="A4226" s="1">
        <v>45558</v>
      </c>
      <c r="B4226" s="1" t="s">
        <v>4278</v>
      </c>
      <c r="C4226" s="1" t="s">
        <v>208</v>
      </c>
      <c r="D4226">
        <f>MONTH(StockData[[#This Row],[DATE]])</f>
        <v>9</v>
      </c>
      <c r="E4226">
        <v>2024</v>
      </c>
      <c r="F4226" t="s">
        <v>163</v>
      </c>
      <c r="G4226" t="str">
        <f>"Q"&amp;ROUNDUP(StockData[[#This Row],[Month Number]]/3,0)</f>
        <v>Q3</v>
      </c>
      <c r="H4226" s="1" t="s">
        <v>4097</v>
      </c>
      <c r="I4226" s="1" t="s">
        <v>3093</v>
      </c>
      <c r="J4226" t="s">
        <v>30</v>
      </c>
      <c r="K4226">
        <v>709.05</v>
      </c>
      <c r="L4226">
        <v>710</v>
      </c>
      <c r="M4226">
        <v>696.85</v>
      </c>
      <c r="N4226">
        <v>709</v>
      </c>
      <c r="O4226">
        <v>701</v>
      </c>
      <c r="P4226">
        <v>702.5</v>
      </c>
      <c r="Q4226">
        <v>702.59</v>
      </c>
      <c r="R4226">
        <v>1228223</v>
      </c>
      <c r="S4226">
        <v>862937882.14999998</v>
      </c>
      <c r="T4226">
        <v>52615</v>
      </c>
      <c r="U4226">
        <v>580373</v>
      </c>
      <c r="V4226">
        <v>47.25</v>
      </c>
      <c r="W4226" s="3">
        <f>StockData[[#This Row],[CLOSE]]-StockData[[#This Row],[PREV. CLOSE]]</f>
        <v>-6.5</v>
      </c>
      <c r="X4226" s="2">
        <f>IFERROR((StockData[[#This Row],[CLOSE]]-StockData[[#This Row],[PREV. CLOSE]])/StockData[[#This Row],[PREV. CLOSE]],0)</f>
        <v>-9.1678420310296188E-3</v>
      </c>
      <c r="Y4226" t="str">
        <f>IF(StockData[[#This Row],[Daily Return %]]&gt;0,"Gain",IF(StockData[[#This Row],[Daily Return %]]&lt;0,"Loss","No Change"))</f>
        <v>Loss</v>
      </c>
    </row>
    <row r="4227" spans="1:25" x14ac:dyDescent="0.3">
      <c r="A4227" s="1">
        <v>45559</v>
      </c>
      <c r="B4227" s="1" t="s">
        <v>4279</v>
      </c>
      <c r="C4227" s="1" t="s">
        <v>208</v>
      </c>
      <c r="D4227">
        <f>MONTH(StockData[[#This Row],[DATE]])</f>
        <v>9</v>
      </c>
      <c r="E4227">
        <v>2024</v>
      </c>
      <c r="F4227" t="s">
        <v>163</v>
      </c>
      <c r="G4227" t="str">
        <f>"Q"&amp;ROUNDUP(StockData[[#This Row],[Month Number]]/3,0)</f>
        <v>Q3</v>
      </c>
      <c r="H4227" s="1" t="s">
        <v>4097</v>
      </c>
      <c r="I4227" s="1" t="s">
        <v>3093</v>
      </c>
      <c r="J4227" t="s">
        <v>30</v>
      </c>
      <c r="K4227">
        <v>699</v>
      </c>
      <c r="L4227">
        <v>709.7</v>
      </c>
      <c r="M4227">
        <v>695.65</v>
      </c>
      <c r="N4227">
        <v>702.5</v>
      </c>
      <c r="O4227">
        <v>705.3</v>
      </c>
      <c r="P4227">
        <v>705.1</v>
      </c>
      <c r="Q4227">
        <v>702.99</v>
      </c>
      <c r="R4227">
        <v>1692449</v>
      </c>
      <c r="S4227">
        <v>1189769375.75</v>
      </c>
      <c r="T4227">
        <v>47591</v>
      </c>
      <c r="U4227">
        <v>877784</v>
      </c>
      <c r="V4227">
        <v>51.86</v>
      </c>
      <c r="W4227" s="3">
        <f>StockData[[#This Row],[CLOSE]]-StockData[[#This Row],[PREV. CLOSE]]</f>
        <v>2.6000000000000227</v>
      </c>
      <c r="X4227" s="2">
        <f>IFERROR((StockData[[#This Row],[CLOSE]]-StockData[[#This Row],[PREV. CLOSE]])/StockData[[#This Row],[PREV. CLOSE]],0)</f>
        <v>3.7010676156583955E-3</v>
      </c>
      <c r="Y4227" t="str">
        <f>IF(StockData[[#This Row],[Daily Return %]]&gt;0,"Gain",IF(StockData[[#This Row],[Daily Return %]]&lt;0,"Loss","No Change"))</f>
        <v>Gain</v>
      </c>
    </row>
    <row r="4228" spans="1:25" x14ac:dyDescent="0.3">
      <c r="A4228" s="1">
        <v>45560</v>
      </c>
      <c r="B4228" s="1" t="s">
        <v>4280</v>
      </c>
      <c r="C4228" s="1" t="s">
        <v>208</v>
      </c>
      <c r="D4228">
        <f>MONTH(StockData[[#This Row],[DATE]])</f>
        <v>9</v>
      </c>
      <c r="E4228">
        <v>2024</v>
      </c>
      <c r="F4228" t="s">
        <v>163</v>
      </c>
      <c r="G4228" t="str">
        <f>"Q"&amp;ROUNDUP(StockData[[#This Row],[Month Number]]/3,0)</f>
        <v>Q3</v>
      </c>
      <c r="H4228" s="1" t="s">
        <v>4097</v>
      </c>
      <c r="I4228" s="1" t="s">
        <v>3093</v>
      </c>
      <c r="J4228" t="s">
        <v>30</v>
      </c>
      <c r="K4228">
        <v>707.6</v>
      </c>
      <c r="L4228">
        <v>707.6</v>
      </c>
      <c r="M4228">
        <v>681.55</v>
      </c>
      <c r="N4228">
        <v>705.1</v>
      </c>
      <c r="O4228">
        <v>688.45</v>
      </c>
      <c r="P4228">
        <v>689.2</v>
      </c>
      <c r="Q4228">
        <v>689.86</v>
      </c>
      <c r="R4228">
        <v>1373871</v>
      </c>
      <c r="S4228">
        <v>947781639.04999995</v>
      </c>
      <c r="T4228">
        <v>46409</v>
      </c>
      <c r="U4228">
        <v>663704</v>
      </c>
      <c r="V4228">
        <v>48.31</v>
      </c>
      <c r="W4228" s="3">
        <f>StockData[[#This Row],[CLOSE]]-StockData[[#This Row],[PREV. CLOSE]]</f>
        <v>-15.899999999999977</v>
      </c>
      <c r="X4228" s="2">
        <f>IFERROR((StockData[[#This Row],[CLOSE]]-StockData[[#This Row],[PREV. CLOSE]])/StockData[[#This Row],[PREV. CLOSE]],0)</f>
        <v>-2.2549992908807229E-2</v>
      </c>
      <c r="Y4228" t="str">
        <f>IF(StockData[[#This Row],[Daily Return %]]&gt;0,"Gain",IF(StockData[[#This Row],[Daily Return %]]&lt;0,"Loss","No Change"))</f>
        <v>Loss</v>
      </c>
    </row>
    <row r="4229" spans="1:25" x14ac:dyDescent="0.3">
      <c r="A4229" s="1">
        <v>45561</v>
      </c>
      <c r="B4229" s="1" t="s">
        <v>4281</v>
      </c>
      <c r="C4229" s="1" t="s">
        <v>208</v>
      </c>
      <c r="D4229">
        <f>MONTH(StockData[[#This Row],[DATE]])</f>
        <v>9</v>
      </c>
      <c r="E4229">
        <v>2024</v>
      </c>
      <c r="F4229" t="s">
        <v>163</v>
      </c>
      <c r="G4229" t="str">
        <f>"Q"&amp;ROUNDUP(StockData[[#This Row],[Month Number]]/3,0)</f>
        <v>Q3</v>
      </c>
      <c r="H4229" s="1" t="s">
        <v>4097</v>
      </c>
      <c r="I4229" s="1" t="s">
        <v>3093</v>
      </c>
      <c r="J4229" t="s">
        <v>30</v>
      </c>
      <c r="K4229">
        <v>691</v>
      </c>
      <c r="L4229">
        <v>700.9</v>
      </c>
      <c r="M4229">
        <v>683.25</v>
      </c>
      <c r="N4229">
        <v>689.2</v>
      </c>
      <c r="O4229">
        <v>692.25</v>
      </c>
      <c r="P4229">
        <v>693.6</v>
      </c>
      <c r="Q4229">
        <v>691.17</v>
      </c>
      <c r="R4229">
        <v>3431866</v>
      </c>
      <c r="S4229">
        <v>2372005674.9000001</v>
      </c>
      <c r="T4229">
        <v>66928</v>
      </c>
      <c r="U4229">
        <v>2098200</v>
      </c>
      <c r="V4229">
        <v>61.14</v>
      </c>
      <c r="W4229" s="3">
        <f>StockData[[#This Row],[CLOSE]]-StockData[[#This Row],[PREV. CLOSE]]</f>
        <v>4.3999999999999773</v>
      </c>
      <c r="X4229" s="2">
        <f>IFERROR((StockData[[#This Row],[CLOSE]]-StockData[[#This Row],[PREV. CLOSE]])/StockData[[#This Row],[PREV. CLOSE]],0)</f>
        <v>6.3842135809634021E-3</v>
      </c>
      <c r="Y4229" t="str">
        <f>IF(StockData[[#This Row],[Daily Return %]]&gt;0,"Gain",IF(StockData[[#This Row],[Daily Return %]]&lt;0,"Loss","No Change"))</f>
        <v>Gain</v>
      </c>
    </row>
    <row r="4230" spans="1:25" x14ac:dyDescent="0.3">
      <c r="A4230" s="1">
        <v>45562</v>
      </c>
      <c r="B4230" s="1" t="s">
        <v>4282</v>
      </c>
      <c r="C4230" s="1" t="s">
        <v>208</v>
      </c>
      <c r="D4230">
        <f>MONTH(StockData[[#This Row],[DATE]])</f>
        <v>9</v>
      </c>
      <c r="E4230">
        <v>2024</v>
      </c>
      <c r="F4230" t="s">
        <v>163</v>
      </c>
      <c r="G4230" t="str">
        <f>"Q"&amp;ROUNDUP(StockData[[#This Row],[Month Number]]/3,0)</f>
        <v>Q3</v>
      </c>
      <c r="H4230" s="1" t="s">
        <v>4097</v>
      </c>
      <c r="I4230" s="1" t="s">
        <v>3093</v>
      </c>
      <c r="J4230" t="s">
        <v>30</v>
      </c>
      <c r="K4230">
        <v>695.05</v>
      </c>
      <c r="L4230">
        <v>713.5</v>
      </c>
      <c r="M4230">
        <v>688</v>
      </c>
      <c r="N4230">
        <v>693.6</v>
      </c>
      <c r="O4230">
        <v>691</v>
      </c>
      <c r="P4230">
        <v>692.45</v>
      </c>
      <c r="Q4230">
        <v>694.84</v>
      </c>
      <c r="R4230">
        <v>14237170</v>
      </c>
      <c r="S4230">
        <v>9892592409.1499996</v>
      </c>
      <c r="T4230">
        <v>110378</v>
      </c>
      <c r="U4230">
        <v>10960321</v>
      </c>
      <c r="V4230">
        <v>76.98</v>
      </c>
      <c r="W4230" s="3">
        <f>StockData[[#This Row],[CLOSE]]-StockData[[#This Row],[PREV. CLOSE]]</f>
        <v>-1.1499999999999773</v>
      </c>
      <c r="X4230" s="2">
        <f>IFERROR((StockData[[#This Row],[CLOSE]]-StockData[[#This Row],[PREV. CLOSE]])/StockData[[#This Row],[PREV. CLOSE]],0)</f>
        <v>-1.6580161476354919E-3</v>
      </c>
      <c r="Y4230" t="str">
        <f>IF(StockData[[#This Row],[Daily Return %]]&gt;0,"Gain",IF(StockData[[#This Row],[Daily Return %]]&lt;0,"Loss","No Change"))</f>
        <v>Loss</v>
      </c>
    </row>
    <row r="4231" spans="1:25" x14ac:dyDescent="0.3">
      <c r="A4231" s="1">
        <v>45565</v>
      </c>
      <c r="B4231" s="1" t="s">
        <v>4283</v>
      </c>
      <c r="C4231" s="1" t="s">
        <v>208</v>
      </c>
      <c r="D4231">
        <f>MONTH(StockData[[#This Row],[DATE]])</f>
        <v>9</v>
      </c>
      <c r="E4231">
        <v>2024</v>
      </c>
      <c r="F4231" t="s">
        <v>163</v>
      </c>
      <c r="G4231" t="str">
        <f>"Q"&amp;ROUNDUP(StockData[[#This Row],[Month Number]]/3,0)</f>
        <v>Q3</v>
      </c>
      <c r="H4231" s="1" t="s">
        <v>4097</v>
      </c>
      <c r="I4231" s="1" t="s">
        <v>3093</v>
      </c>
      <c r="J4231" t="s">
        <v>30</v>
      </c>
      <c r="K4231">
        <v>680.5</v>
      </c>
      <c r="L4231">
        <v>705</v>
      </c>
      <c r="M4231">
        <v>680.5</v>
      </c>
      <c r="N4231">
        <v>692.45</v>
      </c>
      <c r="O4231">
        <v>695</v>
      </c>
      <c r="P4231">
        <v>695.4</v>
      </c>
      <c r="Q4231">
        <v>696.28</v>
      </c>
      <c r="R4231">
        <v>2531313</v>
      </c>
      <c r="S4231">
        <v>1762493857.5</v>
      </c>
      <c r="T4231">
        <v>83302</v>
      </c>
      <c r="U4231">
        <v>1455415</v>
      </c>
      <c r="V4231">
        <v>57.5</v>
      </c>
      <c r="W4231" s="3">
        <f>StockData[[#This Row],[CLOSE]]-StockData[[#This Row],[PREV. CLOSE]]</f>
        <v>2.9499999999999318</v>
      </c>
      <c r="X4231" s="2">
        <f>IFERROR((StockData[[#This Row],[CLOSE]]-StockData[[#This Row],[PREV. CLOSE]])/StockData[[#This Row],[PREV. CLOSE]],0)</f>
        <v>4.2602353960573781E-3</v>
      </c>
      <c r="Y4231" t="str">
        <f>IF(StockData[[#This Row],[Daily Return %]]&gt;0,"Gain",IF(StockData[[#This Row],[Daily Return %]]&lt;0,"Loss","No Change"))</f>
        <v>Gain</v>
      </c>
    </row>
    <row r="4232" spans="1:25" x14ac:dyDescent="0.3">
      <c r="A4232" s="1">
        <v>45566</v>
      </c>
      <c r="B4232" s="1" t="s">
        <v>4284</v>
      </c>
      <c r="C4232" s="1" t="s">
        <v>230</v>
      </c>
      <c r="D4232">
        <f>MONTH(StockData[[#This Row],[DATE]])</f>
        <v>10</v>
      </c>
      <c r="E4232">
        <v>2024</v>
      </c>
      <c r="F4232" t="s">
        <v>231</v>
      </c>
      <c r="G4232" t="str">
        <f>"Q"&amp;ROUNDUP(StockData[[#This Row],[Month Number]]/3,0)</f>
        <v>Q4</v>
      </c>
      <c r="H4232" s="1" t="s">
        <v>4097</v>
      </c>
      <c r="I4232" s="1" t="s">
        <v>3093</v>
      </c>
      <c r="J4232" t="s">
        <v>30</v>
      </c>
      <c r="K4232">
        <v>694</v>
      </c>
      <c r="L4232">
        <v>699.45</v>
      </c>
      <c r="M4232">
        <v>685</v>
      </c>
      <c r="N4232">
        <v>695.4</v>
      </c>
      <c r="O4232">
        <v>691.55</v>
      </c>
      <c r="P4232">
        <v>693.65</v>
      </c>
      <c r="Q4232">
        <v>690.27</v>
      </c>
      <c r="R4232">
        <v>1856288</v>
      </c>
      <c r="S4232">
        <v>1281346756.6500001</v>
      </c>
      <c r="T4232">
        <v>60125</v>
      </c>
      <c r="U4232">
        <v>1035900</v>
      </c>
      <c r="V4232">
        <v>55.8</v>
      </c>
      <c r="W4232" s="3">
        <f>StockData[[#This Row],[CLOSE]]-StockData[[#This Row],[PREV. CLOSE]]</f>
        <v>-1.75</v>
      </c>
      <c r="X4232" s="2">
        <f>IFERROR((StockData[[#This Row],[CLOSE]]-StockData[[#This Row],[PREV. CLOSE]])/StockData[[#This Row],[PREV. CLOSE]],0)</f>
        <v>-2.5165372447512224E-3</v>
      </c>
      <c r="Y4232" t="str">
        <f>IF(StockData[[#This Row],[Daily Return %]]&gt;0,"Gain",IF(StockData[[#This Row],[Daily Return %]]&lt;0,"Loss","No Change"))</f>
        <v>Loss</v>
      </c>
    </row>
    <row r="4233" spans="1:25" x14ac:dyDescent="0.3">
      <c r="A4233" s="1">
        <v>45568</v>
      </c>
      <c r="B4233" s="1" t="s">
        <v>4285</v>
      </c>
      <c r="C4233" s="1" t="s">
        <v>230</v>
      </c>
      <c r="D4233">
        <f>MONTH(StockData[[#This Row],[DATE]])</f>
        <v>10</v>
      </c>
      <c r="E4233">
        <v>2024</v>
      </c>
      <c r="F4233" t="s">
        <v>231</v>
      </c>
      <c r="G4233" t="str">
        <f>"Q"&amp;ROUNDUP(StockData[[#This Row],[Month Number]]/3,0)</f>
        <v>Q4</v>
      </c>
      <c r="H4233" s="1" t="s">
        <v>4097</v>
      </c>
      <c r="I4233" s="1" t="s">
        <v>3093</v>
      </c>
      <c r="J4233" t="s">
        <v>30</v>
      </c>
      <c r="K4233">
        <v>694</v>
      </c>
      <c r="L4233">
        <v>719.85</v>
      </c>
      <c r="M4233">
        <v>690.35</v>
      </c>
      <c r="N4233">
        <v>693.65</v>
      </c>
      <c r="O4233">
        <v>699.7</v>
      </c>
      <c r="P4233">
        <v>699.05</v>
      </c>
      <c r="Q4233">
        <v>702.48</v>
      </c>
      <c r="R4233">
        <v>4581037</v>
      </c>
      <c r="S4233">
        <v>3218065227.4499998</v>
      </c>
      <c r="T4233">
        <v>131771</v>
      </c>
      <c r="U4233">
        <v>1552771</v>
      </c>
      <c r="V4233">
        <v>33.9</v>
      </c>
      <c r="W4233" s="3">
        <f>StockData[[#This Row],[CLOSE]]-StockData[[#This Row],[PREV. CLOSE]]</f>
        <v>5.3999999999999773</v>
      </c>
      <c r="X4233" s="2">
        <f>IFERROR((StockData[[#This Row],[CLOSE]]-StockData[[#This Row],[PREV. CLOSE]])/StockData[[#This Row],[PREV. CLOSE]],0)</f>
        <v>7.7849059323866175E-3</v>
      </c>
      <c r="Y4233" t="str">
        <f>IF(StockData[[#This Row],[Daily Return %]]&gt;0,"Gain",IF(StockData[[#This Row],[Daily Return %]]&lt;0,"Loss","No Change"))</f>
        <v>Gain</v>
      </c>
    </row>
    <row r="4234" spans="1:25" x14ac:dyDescent="0.3">
      <c r="A4234" s="1">
        <v>45569</v>
      </c>
      <c r="B4234" s="1" t="s">
        <v>4286</v>
      </c>
      <c r="C4234" s="1" t="s">
        <v>230</v>
      </c>
      <c r="D4234">
        <f>MONTH(StockData[[#This Row],[DATE]])</f>
        <v>10</v>
      </c>
      <c r="E4234">
        <v>2024</v>
      </c>
      <c r="F4234" t="s">
        <v>231</v>
      </c>
      <c r="G4234" t="str">
        <f>"Q"&amp;ROUNDUP(StockData[[#This Row],[Month Number]]/3,0)</f>
        <v>Q4</v>
      </c>
      <c r="H4234" s="1" t="s">
        <v>4097</v>
      </c>
      <c r="I4234" s="1" t="s">
        <v>3093</v>
      </c>
      <c r="J4234" t="s">
        <v>30</v>
      </c>
      <c r="K4234">
        <v>699.7</v>
      </c>
      <c r="L4234">
        <v>703.95</v>
      </c>
      <c r="M4234">
        <v>684.4</v>
      </c>
      <c r="N4234">
        <v>699.05</v>
      </c>
      <c r="O4234">
        <v>689.9</v>
      </c>
      <c r="P4234">
        <v>690.2</v>
      </c>
      <c r="Q4234">
        <v>692.72</v>
      </c>
      <c r="R4234">
        <v>2050300</v>
      </c>
      <c r="S4234">
        <v>1420285275.6500001</v>
      </c>
      <c r="T4234">
        <v>49050</v>
      </c>
      <c r="U4234">
        <v>1153255</v>
      </c>
      <c r="V4234">
        <v>56.25</v>
      </c>
      <c r="W4234" s="3">
        <f>StockData[[#This Row],[CLOSE]]-StockData[[#This Row],[PREV. CLOSE]]</f>
        <v>-8.8499999999999091</v>
      </c>
      <c r="X4234" s="2">
        <f>IFERROR((StockData[[#This Row],[CLOSE]]-StockData[[#This Row],[PREV. CLOSE]])/StockData[[#This Row],[PREV. CLOSE]],0)</f>
        <v>-1.266003862384652E-2</v>
      </c>
      <c r="Y4234" t="str">
        <f>IF(StockData[[#This Row],[Daily Return %]]&gt;0,"Gain",IF(StockData[[#This Row],[Daily Return %]]&lt;0,"Loss","No Change"))</f>
        <v>Loss</v>
      </c>
    </row>
    <row r="4235" spans="1:25" x14ac:dyDescent="0.3">
      <c r="A4235" s="1">
        <v>45572</v>
      </c>
      <c r="B4235" s="1" t="s">
        <v>4287</v>
      </c>
      <c r="C4235" s="1" t="s">
        <v>230</v>
      </c>
      <c r="D4235">
        <f>MONTH(StockData[[#This Row],[DATE]])</f>
        <v>10</v>
      </c>
      <c r="E4235">
        <v>2024</v>
      </c>
      <c r="F4235" t="s">
        <v>231</v>
      </c>
      <c r="G4235" t="str">
        <f>"Q"&amp;ROUNDUP(StockData[[#This Row],[Month Number]]/3,0)</f>
        <v>Q4</v>
      </c>
      <c r="H4235" s="1" t="s">
        <v>4097</v>
      </c>
      <c r="I4235" s="1" t="s">
        <v>3093</v>
      </c>
      <c r="J4235" t="s">
        <v>30</v>
      </c>
      <c r="K4235">
        <v>686.25</v>
      </c>
      <c r="L4235">
        <v>694.2</v>
      </c>
      <c r="M4235">
        <v>673.8</v>
      </c>
      <c r="N4235">
        <v>690.2</v>
      </c>
      <c r="O4235">
        <v>677.95</v>
      </c>
      <c r="P4235">
        <v>678.8</v>
      </c>
      <c r="Q4235">
        <v>679.08</v>
      </c>
      <c r="R4235">
        <v>1932861</v>
      </c>
      <c r="S4235">
        <v>1312572185.6500001</v>
      </c>
      <c r="T4235">
        <v>61919</v>
      </c>
      <c r="U4235">
        <v>1037989</v>
      </c>
      <c r="V4235">
        <v>53.7</v>
      </c>
      <c r="W4235" s="3">
        <f>StockData[[#This Row],[CLOSE]]-StockData[[#This Row],[PREV. CLOSE]]</f>
        <v>-11.400000000000091</v>
      </c>
      <c r="X4235" s="2">
        <f>IFERROR((StockData[[#This Row],[CLOSE]]-StockData[[#This Row],[PREV. CLOSE]])/StockData[[#This Row],[PREV. CLOSE]],0)</f>
        <v>-1.6516951608229628E-2</v>
      </c>
      <c r="Y4235" t="str">
        <f>IF(StockData[[#This Row],[Daily Return %]]&gt;0,"Gain",IF(StockData[[#This Row],[Daily Return %]]&lt;0,"Loss","No Change"))</f>
        <v>Loss</v>
      </c>
    </row>
    <row r="4236" spans="1:25" x14ac:dyDescent="0.3">
      <c r="A4236" s="1">
        <v>45573</v>
      </c>
      <c r="B4236" s="1" t="s">
        <v>4288</v>
      </c>
      <c r="C4236" s="1" t="s">
        <v>230</v>
      </c>
      <c r="D4236">
        <f>MONTH(StockData[[#This Row],[DATE]])</f>
        <v>10</v>
      </c>
      <c r="E4236">
        <v>2024</v>
      </c>
      <c r="F4236" t="s">
        <v>231</v>
      </c>
      <c r="G4236" t="str">
        <f>"Q"&amp;ROUNDUP(StockData[[#This Row],[Month Number]]/3,0)</f>
        <v>Q4</v>
      </c>
      <c r="H4236" s="1" t="s">
        <v>4097</v>
      </c>
      <c r="I4236" s="1" t="s">
        <v>3093</v>
      </c>
      <c r="J4236" t="s">
        <v>30</v>
      </c>
      <c r="K4236">
        <v>677.1</v>
      </c>
      <c r="L4236">
        <v>699.6</v>
      </c>
      <c r="M4236">
        <v>675.35</v>
      </c>
      <c r="N4236">
        <v>678.8</v>
      </c>
      <c r="O4236">
        <v>698.05</v>
      </c>
      <c r="P4236">
        <v>697.9</v>
      </c>
      <c r="Q4236">
        <v>694.76</v>
      </c>
      <c r="R4236">
        <v>2796644</v>
      </c>
      <c r="S4236">
        <v>1943006096.6500001</v>
      </c>
      <c r="T4236">
        <v>55237</v>
      </c>
      <c r="U4236">
        <v>1934810</v>
      </c>
      <c r="V4236">
        <v>69.180000000000007</v>
      </c>
      <c r="W4236" s="3">
        <f>StockData[[#This Row],[CLOSE]]-StockData[[#This Row],[PREV. CLOSE]]</f>
        <v>19.100000000000023</v>
      </c>
      <c r="X4236" s="2">
        <f>IFERROR((StockData[[#This Row],[CLOSE]]-StockData[[#This Row],[PREV. CLOSE]])/StockData[[#This Row],[PREV. CLOSE]],0)</f>
        <v>2.8137890394814413E-2</v>
      </c>
      <c r="Y4236" t="str">
        <f>IF(StockData[[#This Row],[Daily Return %]]&gt;0,"Gain",IF(StockData[[#This Row],[Daily Return %]]&lt;0,"Loss","No Change"))</f>
        <v>Gain</v>
      </c>
    </row>
    <row r="4237" spans="1:25" x14ac:dyDescent="0.3">
      <c r="A4237" s="1">
        <v>45574</v>
      </c>
      <c r="B4237" s="1" t="s">
        <v>4289</v>
      </c>
      <c r="C4237" s="1" t="s">
        <v>230</v>
      </c>
      <c r="D4237">
        <f>MONTH(StockData[[#This Row],[DATE]])</f>
        <v>10</v>
      </c>
      <c r="E4237">
        <v>2024</v>
      </c>
      <c r="F4237" t="s">
        <v>231</v>
      </c>
      <c r="G4237" t="str">
        <f>"Q"&amp;ROUNDUP(StockData[[#This Row],[Month Number]]/3,0)</f>
        <v>Q4</v>
      </c>
      <c r="H4237" s="1" t="s">
        <v>4097</v>
      </c>
      <c r="I4237" s="1" t="s">
        <v>3093</v>
      </c>
      <c r="J4237" t="s">
        <v>30</v>
      </c>
      <c r="K4237">
        <v>700</v>
      </c>
      <c r="L4237">
        <v>703.15</v>
      </c>
      <c r="M4237">
        <v>692.25</v>
      </c>
      <c r="N4237">
        <v>697.9</v>
      </c>
      <c r="O4237">
        <v>696.1</v>
      </c>
      <c r="P4237">
        <v>698.2</v>
      </c>
      <c r="Q4237">
        <v>697.76</v>
      </c>
      <c r="R4237">
        <v>1272191</v>
      </c>
      <c r="S4237">
        <v>887684790.39999998</v>
      </c>
      <c r="T4237">
        <v>36531</v>
      </c>
      <c r="U4237">
        <v>769395</v>
      </c>
      <c r="V4237">
        <v>60.48</v>
      </c>
      <c r="W4237" s="3">
        <f>StockData[[#This Row],[CLOSE]]-StockData[[#This Row],[PREV. CLOSE]]</f>
        <v>0.30000000000006821</v>
      </c>
      <c r="X4237" s="2">
        <f>IFERROR((StockData[[#This Row],[CLOSE]]-StockData[[#This Row],[PREV. CLOSE]])/StockData[[#This Row],[PREV. CLOSE]],0)</f>
        <v>4.2986101160634509E-4</v>
      </c>
      <c r="Y4237" t="str">
        <f>IF(StockData[[#This Row],[Daily Return %]]&gt;0,"Gain",IF(StockData[[#This Row],[Daily Return %]]&lt;0,"Loss","No Change"))</f>
        <v>Gain</v>
      </c>
    </row>
    <row r="4238" spans="1:25" x14ac:dyDescent="0.3">
      <c r="A4238" s="1">
        <v>45575</v>
      </c>
      <c r="B4238" s="1" t="s">
        <v>4290</v>
      </c>
      <c r="C4238" s="1" t="s">
        <v>230</v>
      </c>
      <c r="D4238">
        <f>MONTH(StockData[[#This Row],[DATE]])</f>
        <v>10</v>
      </c>
      <c r="E4238">
        <v>2024</v>
      </c>
      <c r="F4238" t="s">
        <v>231</v>
      </c>
      <c r="G4238" t="str">
        <f>"Q"&amp;ROUNDUP(StockData[[#This Row],[Month Number]]/3,0)</f>
        <v>Q4</v>
      </c>
      <c r="H4238" s="1" t="s">
        <v>4097</v>
      </c>
      <c r="I4238" s="1" t="s">
        <v>3093</v>
      </c>
      <c r="J4238" t="s">
        <v>30</v>
      </c>
      <c r="K4238">
        <v>699</v>
      </c>
      <c r="L4238">
        <v>704.65</v>
      </c>
      <c r="M4238">
        <v>683.35</v>
      </c>
      <c r="N4238">
        <v>698.2</v>
      </c>
      <c r="O4238">
        <v>683.65</v>
      </c>
      <c r="P4238">
        <v>685.1</v>
      </c>
      <c r="Q4238">
        <v>689.47</v>
      </c>
      <c r="R4238">
        <v>500562</v>
      </c>
      <c r="S4238">
        <v>345123854.80000001</v>
      </c>
      <c r="T4238">
        <v>24594</v>
      </c>
      <c r="U4238">
        <v>158193</v>
      </c>
      <c r="V4238">
        <v>31.6</v>
      </c>
      <c r="W4238" s="3">
        <f>StockData[[#This Row],[CLOSE]]-StockData[[#This Row],[PREV. CLOSE]]</f>
        <v>-13.100000000000023</v>
      </c>
      <c r="X4238" s="2">
        <f>IFERROR((StockData[[#This Row],[CLOSE]]-StockData[[#This Row],[PREV. CLOSE]])/StockData[[#This Row],[PREV. CLOSE]],0)</f>
        <v>-1.876253222572332E-2</v>
      </c>
      <c r="Y4238" t="str">
        <f>IF(StockData[[#This Row],[Daily Return %]]&gt;0,"Gain",IF(StockData[[#This Row],[Daily Return %]]&lt;0,"Loss","No Change"))</f>
        <v>Loss</v>
      </c>
    </row>
    <row r="4239" spans="1:25" x14ac:dyDescent="0.3">
      <c r="A4239" s="1">
        <v>45576</v>
      </c>
      <c r="B4239" s="1" t="s">
        <v>4291</v>
      </c>
      <c r="C4239" s="1" t="s">
        <v>230</v>
      </c>
      <c r="D4239">
        <f>MONTH(StockData[[#This Row],[DATE]])</f>
        <v>10</v>
      </c>
      <c r="E4239">
        <v>2024</v>
      </c>
      <c r="F4239" t="s">
        <v>231</v>
      </c>
      <c r="G4239" t="str">
        <f>"Q"&amp;ROUNDUP(StockData[[#This Row],[Month Number]]/3,0)</f>
        <v>Q4</v>
      </c>
      <c r="H4239" s="1" t="s">
        <v>4097</v>
      </c>
      <c r="I4239" s="1" t="s">
        <v>3093</v>
      </c>
      <c r="J4239" t="s">
        <v>30</v>
      </c>
      <c r="K4239">
        <v>685.1</v>
      </c>
      <c r="L4239">
        <v>693.45</v>
      </c>
      <c r="M4239">
        <v>681.3</v>
      </c>
      <c r="N4239">
        <v>685.1</v>
      </c>
      <c r="O4239">
        <v>686</v>
      </c>
      <c r="P4239">
        <v>685.5</v>
      </c>
      <c r="Q4239">
        <v>687.07</v>
      </c>
      <c r="R4239">
        <v>503183</v>
      </c>
      <c r="S4239">
        <v>345722998.55000001</v>
      </c>
      <c r="T4239">
        <v>24620</v>
      </c>
      <c r="U4239">
        <v>143284</v>
      </c>
      <c r="V4239">
        <v>28.48</v>
      </c>
      <c r="W4239" s="3">
        <f>StockData[[#This Row],[CLOSE]]-StockData[[#This Row],[PREV. CLOSE]]</f>
        <v>0.39999999999997726</v>
      </c>
      <c r="X4239" s="2">
        <f>IFERROR((StockData[[#This Row],[CLOSE]]-StockData[[#This Row],[PREV. CLOSE]])/StockData[[#This Row],[PREV. CLOSE]],0)</f>
        <v>5.8385637133261895E-4</v>
      </c>
      <c r="Y4239" t="str">
        <f>IF(StockData[[#This Row],[Daily Return %]]&gt;0,"Gain",IF(StockData[[#This Row],[Daily Return %]]&lt;0,"Loss","No Change"))</f>
        <v>Gain</v>
      </c>
    </row>
    <row r="4240" spans="1:25" x14ac:dyDescent="0.3">
      <c r="A4240" s="1">
        <v>45579</v>
      </c>
      <c r="B4240" s="1" t="s">
        <v>4292</v>
      </c>
      <c r="C4240" s="1" t="s">
        <v>230</v>
      </c>
      <c r="D4240">
        <f>MONTH(StockData[[#This Row],[DATE]])</f>
        <v>10</v>
      </c>
      <c r="E4240">
        <v>2024</v>
      </c>
      <c r="F4240" t="s">
        <v>231</v>
      </c>
      <c r="G4240" t="str">
        <f>"Q"&amp;ROUNDUP(StockData[[#This Row],[Month Number]]/3,0)</f>
        <v>Q4</v>
      </c>
      <c r="H4240" s="1" t="s">
        <v>4097</v>
      </c>
      <c r="I4240" s="1" t="s">
        <v>3093</v>
      </c>
      <c r="J4240" t="s">
        <v>30</v>
      </c>
      <c r="K4240">
        <v>685.5</v>
      </c>
      <c r="L4240">
        <v>690.5</v>
      </c>
      <c r="M4240">
        <v>674.05</v>
      </c>
      <c r="N4240">
        <v>685.5</v>
      </c>
      <c r="O4240">
        <v>689.95</v>
      </c>
      <c r="P4240">
        <v>689.35</v>
      </c>
      <c r="Q4240">
        <v>683.84</v>
      </c>
      <c r="R4240">
        <v>578035</v>
      </c>
      <c r="S4240">
        <v>395285916.89999998</v>
      </c>
      <c r="T4240">
        <v>29074</v>
      </c>
      <c r="U4240">
        <v>224015</v>
      </c>
      <c r="V4240">
        <v>38.75</v>
      </c>
      <c r="W4240" s="3">
        <f>StockData[[#This Row],[CLOSE]]-StockData[[#This Row],[PREV. CLOSE]]</f>
        <v>3.8500000000000227</v>
      </c>
      <c r="X4240" s="2">
        <f>IFERROR((StockData[[#This Row],[CLOSE]]-StockData[[#This Row],[PREV. CLOSE]])/StockData[[#This Row],[PREV. CLOSE]],0)</f>
        <v>5.6163384390955839E-3</v>
      </c>
      <c r="Y4240" t="str">
        <f>IF(StockData[[#This Row],[Daily Return %]]&gt;0,"Gain",IF(StockData[[#This Row],[Daily Return %]]&lt;0,"Loss","No Change"))</f>
        <v>Gain</v>
      </c>
    </row>
    <row r="4241" spans="1:25" x14ac:dyDescent="0.3">
      <c r="A4241" s="1">
        <v>45580</v>
      </c>
      <c r="B4241" s="1" t="s">
        <v>4293</v>
      </c>
      <c r="C4241" s="1" t="s">
        <v>230</v>
      </c>
      <c r="D4241">
        <f>MONTH(StockData[[#This Row],[DATE]])</f>
        <v>10</v>
      </c>
      <c r="E4241">
        <v>2024</v>
      </c>
      <c r="F4241" t="s">
        <v>231</v>
      </c>
      <c r="G4241" t="str">
        <f>"Q"&amp;ROUNDUP(StockData[[#This Row],[Month Number]]/3,0)</f>
        <v>Q4</v>
      </c>
      <c r="H4241" s="1" t="s">
        <v>4097</v>
      </c>
      <c r="I4241" s="1" t="s">
        <v>3093</v>
      </c>
      <c r="J4241" t="s">
        <v>30</v>
      </c>
      <c r="K4241">
        <v>688</v>
      </c>
      <c r="L4241">
        <v>692.5</v>
      </c>
      <c r="M4241">
        <v>680.75</v>
      </c>
      <c r="N4241">
        <v>689.35</v>
      </c>
      <c r="O4241">
        <v>685</v>
      </c>
      <c r="P4241">
        <v>685.7</v>
      </c>
      <c r="Q4241">
        <v>686.14</v>
      </c>
      <c r="R4241">
        <v>1634535</v>
      </c>
      <c r="S4241">
        <v>1121515361.0999999</v>
      </c>
      <c r="T4241">
        <v>53395</v>
      </c>
      <c r="U4241">
        <v>1146439</v>
      </c>
      <c r="V4241">
        <v>70.14</v>
      </c>
      <c r="W4241" s="3">
        <f>StockData[[#This Row],[CLOSE]]-StockData[[#This Row],[PREV. CLOSE]]</f>
        <v>-3.6499999999999773</v>
      </c>
      <c r="X4241" s="2">
        <f>IFERROR((StockData[[#This Row],[CLOSE]]-StockData[[#This Row],[PREV. CLOSE]])/StockData[[#This Row],[PREV. CLOSE]],0)</f>
        <v>-5.2948429680133129E-3</v>
      </c>
      <c r="Y4241" t="str">
        <f>IF(StockData[[#This Row],[Daily Return %]]&gt;0,"Gain",IF(StockData[[#This Row],[Daily Return %]]&lt;0,"Loss","No Change"))</f>
        <v>Loss</v>
      </c>
    </row>
    <row r="4242" spans="1:25" x14ac:dyDescent="0.3">
      <c r="A4242" s="1">
        <v>45581</v>
      </c>
      <c r="B4242" s="1" t="s">
        <v>4294</v>
      </c>
      <c r="C4242" s="1" t="s">
        <v>230</v>
      </c>
      <c r="D4242">
        <f>MONTH(StockData[[#This Row],[DATE]])</f>
        <v>10</v>
      </c>
      <c r="E4242">
        <v>2024</v>
      </c>
      <c r="F4242" t="s">
        <v>231</v>
      </c>
      <c r="G4242" t="str">
        <f>"Q"&amp;ROUNDUP(StockData[[#This Row],[Month Number]]/3,0)</f>
        <v>Q4</v>
      </c>
      <c r="H4242" s="1" t="s">
        <v>4097</v>
      </c>
      <c r="I4242" s="1" t="s">
        <v>3093</v>
      </c>
      <c r="J4242" t="s">
        <v>30</v>
      </c>
      <c r="K4242">
        <v>688.8</v>
      </c>
      <c r="L4242">
        <v>688.8</v>
      </c>
      <c r="M4242">
        <v>677.1</v>
      </c>
      <c r="N4242">
        <v>685.7</v>
      </c>
      <c r="O4242">
        <v>677.2</v>
      </c>
      <c r="P4242">
        <v>679.55</v>
      </c>
      <c r="Q4242">
        <v>680.49</v>
      </c>
      <c r="R4242">
        <v>3308928</v>
      </c>
      <c r="S4242">
        <v>2251682038.5500002</v>
      </c>
      <c r="T4242">
        <v>67502</v>
      </c>
      <c r="U4242">
        <v>2338120</v>
      </c>
      <c r="V4242">
        <v>70.66</v>
      </c>
      <c r="W4242" s="3">
        <f>StockData[[#This Row],[CLOSE]]-StockData[[#This Row],[PREV. CLOSE]]</f>
        <v>-6.1500000000000909</v>
      </c>
      <c r="X4242" s="2">
        <f>IFERROR((StockData[[#This Row],[CLOSE]]-StockData[[#This Row],[PREV. CLOSE]])/StockData[[#This Row],[PREV. CLOSE]],0)</f>
        <v>-8.9689368528512326E-3</v>
      </c>
      <c r="Y4242" t="str">
        <f>IF(StockData[[#This Row],[Daily Return %]]&gt;0,"Gain",IF(StockData[[#This Row],[Daily Return %]]&lt;0,"Loss","No Change"))</f>
        <v>Loss</v>
      </c>
    </row>
    <row r="4243" spans="1:25" x14ac:dyDescent="0.3">
      <c r="A4243" s="1">
        <v>45582</v>
      </c>
      <c r="B4243" s="1" t="s">
        <v>4295</v>
      </c>
      <c r="C4243" s="1" t="s">
        <v>230</v>
      </c>
      <c r="D4243">
        <f>MONTH(StockData[[#This Row],[DATE]])</f>
        <v>10</v>
      </c>
      <c r="E4243">
        <v>2024</v>
      </c>
      <c r="F4243" t="s">
        <v>231</v>
      </c>
      <c r="G4243" t="str">
        <f>"Q"&amp;ROUNDUP(StockData[[#This Row],[Month Number]]/3,0)</f>
        <v>Q4</v>
      </c>
      <c r="H4243" s="1" t="s">
        <v>4097</v>
      </c>
      <c r="I4243" s="1" t="s">
        <v>3093</v>
      </c>
      <c r="J4243" t="s">
        <v>30</v>
      </c>
      <c r="K4243">
        <v>681</v>
      </c>
      <c r="L4243">
        <v>681</v>
      </c>
      <c r="M4243">
        <v>661.15</v>
      </c>
      <c r="N4243">
        <v>679.55</v>
      </c>
      <c r="O4243">
        <v>664.2</v>
      </c>
      <c r="P4243">
        <v>666.1</v>
      </c>
      <c r="Q4243">
        <v>668.54</v>
      </c>
      <c r="R4243">
        <v>1803690</v>
      </c>
      <c r="S4243">
        <v>1205836277.6500001</v>
      </c>
      <c r="T4243">
        <v>66692</v>
      </c>
      <c r="U4243">
        <v>867666</v>
      </c>
      <c r="V4243">
        <v>48.11</v>
      </c>
      <c r="W4243" s="3">
        <f>StockData[[#This Row],[CLOSE]]-StockData[[#This Row],[PREV. CLOSE]]</f>
        <v>-13.449999999999932</v>
      </c>
      <c r="X4243" s="2">
        <f>IFERROR((StockData[[#This Row],[CLOSE]]-StockData[[#This Row],[PREV. CLOSE]])/StockData[[#This Row],[PREV. CLOSE]],0)</f>
        <v>-1.9792509749098568E-2</v>
      </c>
      <c r="Y4243" t="str">
        <f>IF(StockData[[#This Row],[Daily Return %]]&gt;0,"Gain",IF(StockData[[#This Row],[Daily Return %]]&lt;0,"Loss","No Change"))</f>
        <v>Loss</v>
      </c>
    </row>
    <row r="4244" spans="1:25" x14ac:dyDescent="0.3">
      <c r="A4244" s="1">
        <v>45583</v>
      </c>
      <c r="B4244" s="1" t="s">
        <v>4296</v>
      </c>
      <c r="C4244" s="1" t="s">
        <v>230</v>
      </c>
      <c r="D4244">
        <f>MONTH(StockData[[#This Row],[DATE]])</f>
        <v>10</v>
      </c>
      <c r="E4244">
        <v>2024</v>
      </c>
      <c r="F4244" t="s">
        <v>231</v>
      </c>
      <c r="G4244" t="str">
        <f>"Q"&amp;ROUNDUP(StockData[[#This Row],[Month Number]]/3,0)</f>
        <v>Q4</v>
      </c>
      <c r="H4244" s="1" t="s">
        <v>4097</v>
      </c>
      <c r="I4244" s="1" t="s">
        <v>3093</v>
      </c>
      <c r="J4244" t="s">
        <v>30</v>
      </c>
      <c r="K4244">
        <v>665</v>
      </c>
      <c r="L4244">
        <v>673.8</v>
      </c>
      <c r="M4244">
        <v>654.6</v>
      </c>
      <c r="N4244">
        <v>666.1</v>
      </c>
      <c r="O4244">
        <v>667.45</v>
      </c>
      <c r="P4244">
        <v>669.3</v>
      </c>
      <c r="Q4244">
        <v>666.89</v>
      </c>
      <c r="R4244">
        <v>2268280</v>
      </c>
      <c r="S4244">
        <v>1512691811.5999999</v>
      </c>
      <c r="T4244">
        <v>66707</v>
      </c>
      <c r="U4244">
        <v>1391205</v>
      </c>
      <c r="V4244">
        <v>61.33</v>
      </c>
      <c r="W4244" s="3">
        <f>StockData[[#This Row],[CLOSE]]-StockData[[#This Row],[PREV. CLOSE]]</f>
        <v>3.1999999999999318</v>
      </c>
      <c r="X4244" s="2">
        <f>IFERROR((StockData[[#This Row],[CLOSE]]-StockData[[#This Row],[PREV. CLOSE]])/StockData[[#This Row],[PREV. CLOSE]],0)</f>
        <v>4.8040834709502048E-3</v>
      </c>
      <c r="Y4244" t="str">
        <f>IF(StockData[[#This Row],[Daily Return %]]&gt;0,"Gain",IF(StockData[[#This Row],[Daily Return %]]&lt;0,"Loss","No Change"))</f>
        <v>Gain</v>
      </c>
    </row>
    <row r="4245" spans="1:25" x14ac:dyDescent="0.3">
      <c r="A4245" s="1">
        <v>45586</v>
      </c>
      <c r="B4245" s="1" t="s">
        <v>4297</v>
      </c>
      <c r="C4245" s="1" t="s">
        <v>230</v>
      </c>
      <c r="D4245">
        <f>MONTH(StockData[[#This Row],[DATE]])</f>
        <v>10</v>
      </c>
      <c r="E4245">
        <v>2024</v>
      </c>
      <c r="F4245" t="s">
        <v>231</v>
      </c>
      <c r="G4245" t="str">
        <f>"Q"&amp;ROUNDUP(StockData[[#This Row],[Month Number]]/3,0)</f>
        <v>Q4</v>
      </c>
      <c r="H4245" s="1" t="s">
        <v>4097</v>
      </c>
      <c r="I4245" s="1" t="s">
        <v>3093</v>
      </c>
      <c r="J4245" t="s">
        <v>30</v>
      </c>
      <c r="K4245">
        <v>665.1</v>
      </c>
      <c r="L4245">
        <v>670.1</v>
      </c>
      <c r="M4245">
        <v>658.1</v>
      </c>
      <c r="N4245">
        <v>669.3</v>
      </c>
      <c r="O4245">
        <v>662.6</v>
      </c>
      <c r="P4245">
        <v>661.95</v>
      </c>
      <c r="Q4245">
        <v>662.34</v>
      </c>
      <c r="R4245">
        <v>1528718</v>
      </c>
      <c r="S4245">
        <v>1012526017.35</v>
      </c>
      <c r="T4245">
        <v>56294</v>
      </c>
      <c r="U4245">
        <v>770705</v>
      </c>
      <c r="V4245">
        <v>50.42</v>
      </c>
      <c r="W4245" s="3">
        <f>StockData[[#This Row],[CLOSE]]-StockData[[#This Row],[PREV. CLOSE]]</f>
        <v>-7.3499999999999091</v>
      </c>
      <c r="X4245" s="2">
        <f>IFERROR((StockData[[#This Row],[CLOSE]]-StockData[[#This Row],[PREV. CLOSE]])/StockData[[#This Row],[PREV. CLOSE]],0)</f>
        <v>-1.0981622590766337E-2</v>
      </c>
      <c r="Y4245" t="str">
        <f>IF(StockData[[#This Row],[Daily Return %]]&gt;0,"Gain",IF(StockData[[#This Row],[Daily Return %]]&lt;0,"Loss","No Change"))</f>
        <v>Loss</v>
      </c>
    </row>
    <row r="4246" spans="1:25" x14ac:dyDescent="0.3">
      <c r="A4246" s="1">
        <v>45587</v>
      </c>
      <c r="B4246" s="1" t="s">
        <v>4298</v>
      </c>
      <c r="C4246" s="1" t="s">
        <v>230</v>
      </c>
      <c r="D4246">
        <f>MONTH(StockData[[#This Row],[DATE]])</f>
        <v>10</v>
      </c>
      <c r="E4246">
        <v>2024</v>
      </c>
      <c r="F4246" t="s">
        <v>231</v>
      </c>
      <c r="G4246" t="str">
        <f>"Q"&amp;ROUNDUP(StockData[[#This Row],[Month Number]]/3,0)</f>
        <v>Q4</v>
      </c>
      <c r="H4246" s="1" t="s">
        <v>4097</v>
      </c>
      <c r="I4246" s="1" t="s">
        <v>3093</v>
      </c>
      <c r="J4246" t="s">
        <v>30</v>
      </c>
      <c r="K4246">
        <v>662</v>
      </c>
      <c r="L4246">
        <v>667.35</v>
      </c>
      <c r="M4246">
        <v>655.04999999999995</v>
      </c>
      <c r="N4246">
        <v>661.95</v>
      </c>
      <c r="O4246">
        <v>659.8</v>
      </c>
      <c r="P4246">
        <v>657</v>
      </c>
      <c r="Q4246">
        <v>660.5</v>
      </c>
      <c r="R4246">
        <v>1235282</v>
      </c>
      <c r="S4246">
        <v>815900200</v>
      </c>
      <c r="T4246">
        <v>52643</v>
      </c>
      <c r="U4246">
        <v>753829</v>
      </c>
      <c r="V4246">
        <v>61.02</v>
      </c>
      <c r="W4246" s="3">
        <f>StockData[[#This Row],[CLOSE]]-StockData[[#This Row],[PREV. CLOSE]]</f>
        <v>-4.9500000000000455</v>
      </c>
      <c r="X4246" s="2">
        <f>IFERROR((StockData[[#This Row],[CLOSE]]-StockData[[#This Row],[PREV. CLOSE]])/StockData[[#This Row],[PREV. CLOSE]],0)</f>
        <v>-7.4779061862679129E-3</v>
      </c>
      <c r="Y4246" t="str">
        <f>IF(StockData[[#This Row],[Daily Return %]]&gt;0,"Gain",IF(StockData[[#This Row],[Daily Return %]]&lt;0,"Loss","No Change"))</f>
        <v>Loss</v>
      </c>
    </row>
    <row r="4247" spans="1:25" x14ac:dyDescent="0.3">
      <c r="A4247" s="1">
        <v>45588</v>
      </c>
      <c r="B4247" s="1" t="s">
        <v>4299</v>
      </c>
      <c r="C4247" s="1" t="s">
        <v>230</v>
      </c>
      <c r="D4247">
        <f>MONTH(StockData[[#This Row],[DATE]])</f>
        <v>10</v>
      </c>
      <c r="E4247">
        <v>2024</v>
      </c>
      <c r="F4247" t="s">
        <v>231</v>
      </c>
      <c r="G4247" t="str">
        <f>"Q"&amp;ROUNDUP(StockData[[#This Row],[Month Number]]/3,0)</f>
        <v>Q4</v>
      </c>
      <c r="H4247" s="1" t="s">
        <v>4097</v>
      </c>
      <c r="I4247" s="1" t="s">
        <v>3093</v>
      </c>
      <c r="J4247" t="s">
        <v>30</v>
      </c>
      <c r="K4247">
        <v>659</v>
      </c>
      <c r="L4247">
        <v>665</v>
      </c>
      <c r="M4247">
        <v>648.65</v>
      </c>
      <c r="N4247">
        <v>657</v>
      </c>
      <c r="O4247">
        <v>658</v>
      </c>
      <c r="P4247">
        <v>656.6</v>
      </c>
      <c r="Q4247">
        <v>659.09</v>
      </c>
      <c r="R4247">
        <v>1273237</v>
      </c>
      <c r="S4247">
        <v>839173577.70000005</v>
      </c>
      <c r="T4247">
        <v>42188</v>
      </c>
      <c r="U4247">
        <v>693498</v>
      </c>
      <c r="V4247">
        <v>54.47</v>
      </c>
      <c r="W4247" s="3">
        <f>StockData[[#This Row],[CLOSE]]-StockData[[#This Row],[PREV. CLOSE]]</f>
        <v>-0.39999999999997726</v>
      </c>
      <c r="X4247" s="2">
        <f>IFERROR((StockData[[#This Row],[CLOSE]]-StockData[[#This Row],[PREV. CLOSE]])/StockData[[#This Row],[PREV. CLOSE]],0)</f>
        <v>-6.0882800608824542E-4</v>
      </c>
      <c r="Y4247" t="str">
        <f>IF(StockData[[#This Row],[Daily Return %]]&gt;0,"Gain",IF(StockData[[#This Row],[Daily Return %]]&lt;0,"Loss","No Change"))</f>
        <v>Loss</v>
      </c>
    </row>
    <row r="4248" spans="1:25" x14ac:dyDescent="0.3">
      <c r="A4248" s="1">
        <v>45589</v>
      </c>
      <c r="B4248" s="1" t="s">
        <v>4300</v>
      </c>
      <c r="C4248" s="1" t="s">
        <v>230</v>
      </c>
      <c r="D4248">
        <f>MONTH(StockData[[#This Row],[DATE]])</f>
        <v>10</v>
      </c>
      <c r="E4248">
        <v>2024</v>
      </c>
      <c r="F4248" t="s">
        <v>231</v>
      </c>
      <c r="G4248" t="str">
        <f>"Q"&amp;ROUNDUP(StockData[[#This Row],[Month Number]]/3,0)</f>
        <v>Q4</v>
      </c>
      <c r="H4248" s="1" t="s">
        <v>4097</v>
      </c>
      <c r="I4248" s="1" t="s">
        <v>3093</v>
      </c>
      <c r="J4248" t="s">
        <v>30</v>
      </c>
      <c r="K4248">
        <v>657.5</v>
      </c>
      <c r="L4248">
        <v>661.1</v>
      </c>
      <c r="M4248">
        <v>631.20000000000005</v>
      </c>
      <c r="N4248">
        <v>656.6</v>
      </c>
      <c r="O4248">
        <v>635.29999999999995</v>
      </c>
      <c r="P4248">
        <v>634.25</v>
      </c>
      <c r="Q4248">
        <v>638.54</v>
      </c>
      <c r="R4248">
        <v>1911649</v>
      </c>
      <c r="S4248">
        <v>1220656056.45</v>
      </c>
      <c r="T4248">
        <v>65358</v>
      </c>
      <c r="U4248">
        <v>1117094</v>
      </c>
      <c r="V4248">
        <v>58.44</v>
      </c>
      <c r="W4248" s="3">
        <f>StockData[[#This Row],[CLOSE]]-StockData[[#This Row],[PREV. CLOSE]]</f>
        <v>-22.350000000000023</v>
      </c>
      <c r="X4248" s="2">
        <f>IFERROR((StockData[[#This Row],[CLOSE]]-StockData[[#This Row],[PREV. CLOSE]])/StockData[[#This Row],[PREV. CLOSE]],0)</f>
        <v>-3.4038988729820321E-2</v>
      </c>
      <c r="Y4248" t="str">
        <f>IF(StockData[[#This Row],[Daily Return %]]&gt;0,"Gain",IF(StockData[[#This Row],[Daily Return %]]&lt;0,"Loss","No Change"))</f>
        <v>Loss</v>
      </c>
    </row>
    <row r="4249" spans="1:25" x14ac:dyDescent="0.3">
      <c r="A4249" s="1">
        <v>45590</v>
      </c>
      <c r="B4249" s="1" t="s">
        <v>4301</v>
      </c>
      <c r="C4249" s="1" t="s">
        <v>230</v>
      </c>
      <c r="D4249">
        <f>MONTH(StockData[[#This Row],[DATE]])</f>
        <v>10</v>
      </c>
      <c r="E4249">
        <v>2024</v>
      </c>
      <c r="F4249" t="s">
        <v>231</v>
      </c>
      <c r="G4249" t="str">
        <f>"Q"&amp;ROUNDUP(StockData[[#This Row],[Month Number]]/3,0)</f>
        <v>Q4</v>
      </c>
      <c r="H4249" s="1" t="s">
        <v>4097</v>
      </c>
      <c r="I4249" s="1" t="s">
        <v>3093</v>
      </c>
      <c r="J4249" t="s">
        <v>30</v>
      </c>
      <c r="K4249">
        <v>635</v>
      </c>
      <c r="L4249">
        <v>645.5</v>
      </c>
      <c r="M4249">
        <v>631.04999999999995</v>
      </c>
      <c r="N4249">
        <v>634.25</v>
      </c>
      <c r="O4249">
        <v>639</v>
      </c>
      <c r="P4249">
        <v>640.1</v>
      </c>
      <c r="Q4249">
        <v>640.04999999999995</v>
      </c>
      <c r="R4249">
        <v>1594085</v>
      </c>
      <c r="S4249">
        <v>1020286456.8</v>
      </c>
      <c r="T4249">
        <v>78264</v>
      </c>
      <c r="U4249">
        <v>817360</v>
      </c>
      <c r="V4249">
        <v>51.27</v>
      </c>
      <c r="W4249" s="3">
        <f>StockData[[#This Row],[CLOSE]]-StockData[[#This Row],[PREV. CLOSE]]</f>
        <v>5.8500000000000227</v>
      </c>
      <c r="X4249" s="2">
        <f>IFERROR((StockData[[#This Row],[CLOSE]]-StockData[[#This Row],[PREV. CLOSE]])/StockData[[#This Row],[PREV. CLOSE]],0)</f>
        <v>9.2234923137564408E-3</v>
      </c>
      <c r="Y4249" t="str">
        <f>IF(StockData[[#This Row],[Daily Return %]]&gt;0,"Gain",IF(StockData[[#This Row],[Daily Return %]]&lt;0,"Loss","No Change"))</f>
        <v>Gain</v>
      </c>
    </row>
    <row r="4250" spans="1:25" x14ac:dyDescent="0.3">
      <c r="A4250" s="1">
        <v>45593</v>
      </c>
      <c r="B4250" s="1" t="s">
        <v>4302</v>
      </c>
      <c r="C4250" s="1" t="s">
        <v>230</v>
      </c>
      <c r="D4250">
        <f>MONTH(StockData[[#This Row],[DATE]])</f>
        <v>10</v>
      </c>
      <c r="E4250">
        <v>2024</v>
      </c>
      <c r="F4250" t="s">
        <v>231</v>
      </c>
      <c r="G4250" t="str">
        <f>"Q"&amp;ROUNDUP(StockData[[#This Row],[Month Number]]/3,0)</f>
        <v>Q4</v>
      </c>
      <c r="H4250" s="1" t="s">
        <v>4097</v>
      </c>
      <c r="I4250" s="1" t="s">
        <v>3093</v>
      </c>
      <c r="J4250" t="s">
        <v>30</v>
      </c>
      <c r="K4250">
        <v>640.1</v>
      </c>
      <c r="L4250">
        <v>642</v>
      </c>
      <c r="M4250">
        <v>616.85</v>
      </c>
      <c r="N4250">
        <v>640.1</v>
      </c>
      <c r="O4250">
        <v>635</v>
      </c>
      <c r="P4250">
        <v>634</v>
      </c>
      <c r="Q4250">
        <v>631.48</v>
      </c>
      <c r="R4250">
        <v>3375207</v>
      </c>
      <c r="S4250">
        <v>2131392175.55</v>
      </c>
      <c r="T4250">
        <v>80731</v>
      </c>
      <c r="U4250">
        <v>1788565</v>
      </c>
      <c r="V4250">
        <v>52.99</v>
      </c>
      <c r="W4250" s="3">
        <f>StockData[[#This Row],[CLOSE]]-StockData[[#This Row],[PREV. CLOSE]]</f>
        <v>-6.1000000000000227</v>
      </c>
      <c r="X4250" s="2">
        <f>IFERROR((StockData[[#This Row],[CLOSE]]-StockData[[#This Row],[PREV. CLOSE]])/StockData[[#This Row],[PREV. CLOSE]],0)</f>
        <v>-9.5297609748477147E-3</v>
      </c>
      <c r="Y4250" t="str">
        <f>IF(StockData[[#This Row],[Daily Return %]]&gt;0,"Gain",IF(StockData[[#This Row],[Daily Return %]]&lt;0,"Loss","No Change"))</f>
        <v>Loss</v>
      </c>
    </row>
    <row r="4251" spans="1:25" x14ac:dyDescent="0.3">
      <c r="A4251" s="1">
        <v>45594</v>
      </c>
      <c r="B4251" s="1" t="s">
        <v>4303</v>
      </c>
      <c r="C4251" s="1" t="s">
        <v>230</v>
      </c>
      <c r="D4251">
        <f>MONTH(StockData[[#This Row],[DATE]])</f>
        <v>10</v>
      </c>
      <c r="E4251">
        <v>2024</v>
      </c>
      <c r="F4251" t="s">
        <v>231</v>
      </c>
      <c r="G4251" t="str">
        <f>"Q"&amp;ROUNDUP(StockData[[#This Row],[Month Number]]/3,0)</f>
        <v>Q4</v>
      </c>
      <c r="H4251" s="1" t="s">
        <v>4097</v>
      </c>
      <c r="I4251" s="1" t="s">
        <v>3093</v>
      </c>
      <c r="J4251" t="s">
        <v>30</v>
      </c>
      <c r="K4251">
        <v>634</v>
      </c>
      <c r="L4251">
        <v>638.1</v>
      </c>
      <c r="M4251">
        <v>624</v>
      </c>
      <c r="N4251">
        <v>634</v>
      </c>
      <c r="O4251">
        <v>625.9</v>
      </c>
      <c r="P4251">
        <v>629.15</v>
      </c>
      <c r="Q4251">
        <v>628.6</v>
      </c>
      <c r="R4251">
        <v>1207825</v>
      </c>
      <c r="S4251">
        <v>759238977.20000005</v>
      </c>
      <c r="T4251">
        <v>51111</v>
      </c>
      <c r="U4251">
        <v>609577</v>
      </c>
      <c r="V4251">
        <v>50.47</v>
      </c>
      <c r="W4251" s="3">
        <f>StockData[[#This Row],[CLOSE]]-StockData[[#This Row],[PREV. CLOSE]]</f>
        <v>-4.8500000000000227</v>
      </c>
      <c r="X4251" s="2">
        <f>IFERROR((StockData[[#This Row],[CLOSE]]-StockData[[#This Row],[PREV. CLOSE]])/StockData[[#This Row],[PREV. CLOSE]],0)</f>
        <v>-7.6498422712934109E-3</v>
      </c>
      <c r="Y4251" t="str">
        <f>IF(StockData[[#This Row],[Daily Return %]]&gt;0,"Gain",IF(StockData[[#This Row],[Daily Return %]]&lt;0,"Loss","No Change"))</f>
        <v>Loss</v>
      </c>
    </row>
    <row r="4252" spans="1:25" x14ac:dyDescent="0.3">
      <c r="A4252" s="1">
        <v>45595</v>
      </c>
      <c r="B4252" s="1" t="s">
        <v>4304</v>
      </c>
      <c r="C4252" s="1" t="s">
        <v>230</v>
      </c>
      <c r="D4252">
        <f>MONTH(StockData[[#This Row],[DATE]])</f>
        <v>10</v>
      </c>
      <c r="E4252">
        <v>2024</v>
      </c>
      <c r="F4252" t="s">
        <v>231</v>
      </c>
      <c r="G4252" t="str">
        <f>"Q"&amp;ROUNDUP(StockData[[#This Row],[Month Number]]/3,0)</f>
        <v>Q4</v>
      </c>
      <c r="H4252" s="1" t="s">
        <v>4097</v>
      </c>
      <c r="I4252" s="1" t="s">
        <v>3093</v>
      </c>
      <c r="J4252" t="s">
        <v>30</v>
      </c>
      <c r="K4252">
        <v>668</v>
      </c>
      <c r="L4252">
        <v>687</v>
      </c>
      <c r="M4252">
        <v>647.04999999999995</v>
      </c>
      <c r="N4252">
        <v>629.15</v>
      </c>
      <c r="O4252">
        <v>650.70000000000005</v>
      </c>
      <c r="P4252">
        <v>651.15</v>
      </c>
      <c r="Q4252">
        <v>662.47</v>
      </c>
      <c r="R4252">
        <v>13797789</v>
      </c>
      <c r="S4252">
        <v>9140597291.7999992</v>
      </c>
      <c r="T4252">
        <v>264593</v>
      </c>
      <c r="U4252">
        <v>3356254</v>
      </c>
      <c r="V4252">
        <v>24.32</v>
      </c>
      <c r="W4252" s="3">
        <f>StockData[[#This Row],[CLOSE]]-StockData[[#This Row],[PREV. CLOSE]]</f>
        <v>22</v>
      </c>
      <c r="X4252" s="2">
        <f>IFERROR((StockData[[#This Row],[CLOSE]]-StockData[[#This Row],[PREV. CLOSE]])/StockData[[#This Row],[PREV. CLOSE]],0)</f>
        <v>3.4967813716919656E-2</v>
      </c>
      <c r="Y4252" t="str">
        <f>IF(StockData[[#This Row],[Daily Return %]]&gt;0,"Gain",IF(StockData[[#This Row],[Daily Return %]]&lt;0,"Loss","No Change"))</f>
        <v>Gain</v>
      </c>
    </row>
    <row r="4253" spans="1:25" x14ac:dyDescent="0.3">
      <c r="A4253" s="1">
        <v>45596</v>
      </c>
      <c r="B4253" s="1" t="s">
        <v>4305</v>
      </c>
      <c r="C4253" s="1" t="s">
        <v>230</v>
      </c>
      <c r="D4253">
        <f>MONTH(StockData[[#This Row],[DATE]])</f>
        <v>10</v>
      </c>
      <c r="E4253">
        <v>2024</v>
      </c>
      <c r="F4253" t="s">
        <v>231</v>
      </c>
      <c r="G4253" t="str">
        <f>"Q"&amp;ROUNDUP(StockData[[#This Row],[Month Number]]/3,0)</f>
        <v>Q4</v>
      </c>
      <c r="H4253" s="1" t="s">
        <v>4097</v>
      </c>
      <c r="I4253" s="1" t="s">
        <v>3093</v>
      </c>
      <c r="J4253" t="s">
        <v>30</v>
      </c>
      <c r="K4253">
        <v>649.9</v>
      </c>
      <c r="L4253">
        <v>649.9</v>
      </c>
      <c r="M4253">
        <v>632.85</v>
      </c>
      <c r="N4253">
        <v>651.15</v>
      </c>
      <c r="O4253">
        <v>643</v>
      </c>
      <c r="P4253">
        <v>640</v>
      </c>
      <c r="Q4253">
        <v>639.89</v>
      </c>
      <c r="R4253">
        <v>2765889</v>
      </c>
      <c r="S4253">
        <v>1769858691.75</v>
      </c>
      <c r="T4253">
        <v>69208</v>
      </c>
      <c r="U4253">
        <v>1502648</v>
      </c>
      <c r="V4253">
        <v>54.33</v>
      </c>
      <c r="W4253" s="3">
        <f>StockData[[#This Row],[CLOSE]]-StockData[[#This Row],[PREV. CLOSE]]</f>
        <v>-11.149999999999977</v>
      </c>
      <c r="X4253" s="2">
        <f>IFERROR((StockData[[#This Row],[CLOSE]]-StockData[[#This Row],[PREV. CLOSE]])/StockData[[#This Row],[PREV. CLOSE]],0)</f>
        <v>-1.7123550641173275E-2</v>
      </c>
      <c r="Y4253" t="str">
        <f>IF(StockData[[#This Row],[Daily Return %]]&gt;0,"Gain",IF(StockData[[#This Row],[Daily Return %]]&lt;0,"Loss","No Change"))</f>
        <v>Loss</v>
      </c>
    </row>
    <row r="4254" spans="1:25" x14ac:dyDescent="0.3">
      <c r="A4254" s="1">
        <v>45597</v>
      </c>
      <c r="B4254" s="1" t="s">
        <v>4306</v>
      </c>
      <c r="C4254" s="1" t="s">
        <v>254</v>
      </c>
      <c r="D4254">
        <f>MONTH(StockData[[#This Row],[DATE]])</f>
        <v>11</v>
      </c>
      <c r="E4254">
        <v>2024</v>
      </c>
      <c r="F4254" t="s">
        <v>231</v>
      </c>
      <c r="G4254" t="str">
        <f>"Q"&amp;ROUNDUP(StockData[[#This Row],[Month Number]]/3,0)</f>
        <v>Q4</v>
      </c>
      <c r="H4254" s="1" t="s">
        <v>4097</v>
      </c>
      <c r="I4254" s="1" t="s">
        <v>3093</v>
      </c>
      <c r="J4254" t="s">
        <v>30</v>
      </c>
      <c r="K4254">
        <v>643.79999999999995</v>
      </c>
      <c r="L4254">
        <v>650.95000000000005</v>
      </c>
      <c r="M4254">
        <v>642</v>
      </c>
      <c r="N4254">
        <v>640</v>
      </c>
      <c r="O4254">
        <v>648.70000000000005</v>
      </c>
      <c r="P4254">
        <v>645.95000000000005</v>
      </c>
      <c r="Q4254">
        <v>646.4</v>
      </c>
      <c r="R4254">
        <v>224128</v>
      </c>
      <c r="S4254">
        <v>144877007.84999999</v>
      </c>
      <c r="T4254">
        <v>5998</v>
      </c>
      <c r="U4254">
        <v>72949</v>
      </c>
      <c r="V4254">
        <v>32.549999999999997</v>
      </c>
      <c r="W4254" s="3">
        <f>StockData[[#This Row],[CLOSE]]-StockData[[#This Row],[PREV. CLOSE]]</f>
        <v>5.9500000000000455</v>
      </c>
      <c r="X4254" s="2">
        <f>IFERROR((StockData[[#This Row],[CLOSE]]-StockData[[#This Row],[PREV. CLOSE]])/StockData[[#This Row],[PREV. CLOSE]],0)</f>
        <v>9.2968750000000707E-3</v>
      </c>
      <c r="Y4254" t="str">
        <f>IF(StockData[[#This Row],[Daily Return %]]&gt;0,"Gain",IF(StockData[[#This Row],[Daily Return %]]&lt;0,"Loss","No Change"))</f>
        <v>Gain</v>
      </c>
    </row>
    <row r="4255" spans="1:25" x14ac:dyDescent="0.3">
      <c r="A4255" s="1">
        <v>45600</v>
      </c>
      <c r="B4255" s="1" t="s">
        <v>4307</v>
      </c>
      <c r="C4255" s="1" t="s">
        <v>254</v>
      </c>
      <c r="D4255">
        <f>MONTH(StockData[[#This Row],[DATE]])</f>
        <v>11</v>
      </c>
      <c r="E4255">
        <v>2024</v>
      </c>
      <c r="F4255" t="s">
        <v>231</v>
      </c>
      <c r="G4255" t="str">
        <f>"Q"&amp;ROUNDUP(StockData[[#This Row],[Month Number]]/3,0)</f>
        <v>Q4</v>
      </c>
      <c r="H4255" s="1" t="s">
        <v>4097</v>
      </c>
      <c r="I4255" s="1" t="s">
        <v>3093</v>
      </c>
      <c r="J4255" t="s">
        <v>30</v>
      </c>
      <c r="K4255">
        <v>642.6</v>
      </c>
      <c r="L4255">
        <v>644.45000000000005</v>
      </c>
      <c r="M4255">
        <v>624.79999999999995</v>
      </c>
      <c r="N4255">
        <v>645.95000000000005</v>
      </c>
      <c r="O4255">
        <v>635.5</v>
      </c>
      <c r="P4255">
        <v>634.95000000000005</v>
      </c>
      <c r="Q4255">
        <v>633.35</v>
      </c>
      <c r="R4255">
        <v>1501436</v>
      </c>
      <c r="S4255">
        <v>950938123.89999998</v>
      </c>
      <c r="T4255">
        <v>42889</v>
      </c>
      <c r="U4255">
        <v>837053</v>
      </c>
      <c r="V4255">
        <v>55.75</v>
      </c>
      <c r="W4255" s="3">
        <f>StockData[[#This Row],[CLOSE]]-StockData[[#This Row],[PREV. CLOSE]]</f>
        <v>-11</v>
      </c>
      <c r="X4255" s="2">
        <f>IFERROR((StockData[[#This Row],[CLOSE]]-StockData[[#This Row],[PREV. CLOSE]])/StockData[[#This Row],[PREV. CLOSE]],0)</f>
        <v>-1.7029181825218669E-2</v>
      </c>
      <c r="Y4255" t="str">
        <f>IF(StockData[[#This Row],[Daily Return %]]&gt;0,"Gain",IF(StockData[[#This Row],[Daily Return %]]&lt;0,"Loss","No Change"))</f>
        <v>Loss</v>
      </c>
    </row>
    <row r="4256" spans="1:25" x14ac:dyDescent="0.3">
      <c r="A4256" s="1">
        <v>45601</v>
      </c>
      <c r="B4256" s="1" t="s">
        <v>4308</v>
      </c>
      <c r="C4256" s="1" t="s">
        <v>254</v>
      </c>
      <c r="D4256">
        <f>MONTH(StockData[[#This Row],[DATE]])</f>
        <v>11</v>
      </c>
      <c r="E4256">
        <v>2024</v>
      </c>
      <c r="F4256" t="s">
        <v>231</v>
      </c>
      <c r="G4256" t="str">
        <f>"Q"&amp;ROUNDUP(StockData[[#This Row],[Month Number]]/3,0)</f>
        <v>Q4</v>
      </c>
      <c r="H4256" s="1" t="s">
        <v>4097</v>
      </c>
      <c r="I4256" s="1" t="s">
        <v>3093</v>
      </c>
      <c r="J4256" t="s">
        <v>30</v>
      </c>
      <c r="K4256">
        <v>634.1</v>
      </c>
      <c r="L4256">
        <v>636.65</v>
      </c>
      <c r="M4256">
        <v>627.95000000000005</v>
      </c>
      <c r="N4256">
        <v>634.95000000000005</v>
      </c>
      <c r="O4256">
        <v>633.9</v>
      </c>
      <c r="P4256">
        <v>634</v>
      </c>
      <c r="Q4256">
        <v>632.45000000000005</v>
      </c>
      <c r="R4256">
        <v>2574988</v>
      </c>
      <c r="S4256">
        <v>1628539978.45</v>
      </c>
      <c r="T4256">
        <v>84726</v>
      </c>
      <c r="U4256">
        <v>1719012</v>
      </c>
      <c r="V4256">
        <v>66.760000000000005</v>
      </c>
      <c r="W4256" s="3">
        <f>StockData[[#This Row],[CLOSE]]-StockData[[#This Row],[PREV. CLOSE]]</f>
        <v>-0.95000000000004547</v>
      </c>
      <c r="X4256" s="2">
        <f>IFERROR((StockData[[#This Row],[CLOSE]]-StockData[[#This Row],[PREV. CLOSE]])/StockData[[#This Row],[PREV. CLOSE]],0)</f>
        <v>-1.4961808016379957E-3</v>
      </c>
      <c r="Y4256" t="str">
        <f>IF(StockData[[#This Row],[Daily Return %]]&gt;0,"Gain",IF(StockData[[#This Row],[Daily Return %]]&lt;0,"Loss","No Change"))</f>
        <v>Loss</v>
      </c>
    </row>
    <row r="4257" spans="1:25" x14ac:dyDescent="0.3">
      <c r="A4257" s="1">
        <v>45602</v>
      </c>
      <c r="B4257" s="1" t="s">
        <v>4309</v>
      </c>
      <c r="C4257" s="1" t="s">
        <v>254</v>
      </c>
      <c r="D4257">
        <f>MONTH(StockData[[#This Row],[DATE]])</f>
        <v>11</v>
      </c>
      <c r="E4257">
        <v>2024</v>
      </c>
      <c r="F4257" t="s">
        <v>231</v>
      </c>
      <c r="G4257" t="str">
        <f>"Q"&amp;ROUNDUP(StockData[[#This Row],[Month Number]]/3,0)</f>
        <v>Q4</v>
      </c>
      <c r="H4257" s="1" t="s">
        <v>4097</v>
      </c>
      <c r="I4257" s="1" t="s">
        <v>3093</v>
      </c>
      <c r="J4257" t="s">
        <v>30</v>
      </c>
      <c r="K4257">
        <v>631.4</v>
      </c>
      <c r="L4257">
        <v>650</v>
      </c>
      <c r="M4257">
        <v>631.4</v>
      </c>
      <c r="N4257">
        <v>634</v>
      </c>
      <c r="O4257">
        <v>645.20000000000005</v>
      </c>
      <c r="P4257">
        <v>648.70000000000005</v>
      </c>
      <c r="Q4257">
        <v>645.71</v>
      </c>
      <c r="R4257">
        <v>814595</v>
      </c>
      <c r="S4257">
        <v>525988569.89999998</v>
      </c>
      <c r="T4257">
        <v>38568</v>
      </c>
      <c r="U4257">
        <v>407249</v>
      </c>
      <c r="V4257">
        <v>49.99</v>
      </c>
      <c r="W4257" s="3">
        <f>StockData[[#This Row],[CLOSE]]-StockData[[#This Row],[PREV. CLOSE]]</f>
        <v>14.700000000000045</v>
      </c>
      <c r="X4257" s="2">
        <f>IFERROR((StockData[[#This Row],[CLOSE]]-StockData[[#This Row],[PREV. CLOSE]])/StockData[[#This Row],[PREV. CLOSE]],0)</f>
        <v>2.3186119873817107E-2</v>
      </c>
      <c r="Y4257" t="str">
        <f>IF(StockData[[#This Row],[Daily Return %]]&gt;0,"Gain",IF(StockData[[#This Row],[Daily Return %]]&lt;0,"Loss","No Change"))</f>
        <v>Gain</v>
      </c>
    </row>
    <row r="4258" spans="1:25" x14ac:dyDescent="0.3">
      <c r="A4258" s="1">
        <v>45603</v>
      </c>
      <c r="B4258" s="1" t="s">
        <v>4310</v>
      </c>
      <c r="C4258" s="1" t="s">
        <v>254</v>
      </c>
      <c r="D4258">
        <f>MONTH(StockData[[#This Row],[DATE]])</f>
        <v>11</v>
      </c>
      <c r="E4258">
        <v>2024</v>
      </c>
      <c r="F4258" t="s">
        <v>231</v>
      </c>
      <c r="G4258" t="str">
        <f>"Q"&amp;ROUNDUP(StockData[[#This Row],[Month Number]]/3,0)</f>
        <v>Q4</v>
      </c>
      <c r="H4258" s="1" t="s">
        <v>4097</v>
      </c>
      <c r="I4258" s="1" t="s">
        <v>3093</v>
      </c>
      <c r="J4258" t="s">
        <v>30</v>
      </c>
      <c r="K4258">
        <v>648.4</v>
      </c>
      <c r="L4258">
        <v>648.4</v>
      </c>
      <c r="M4258">
        <v>630.20000000000005</v>
      </c>
      <c r="N4258">
        <v>648.70000000000005</v>
      </c>
      <c r="O4258">
        <v>632.65</v>
      </c>
      <c r="P4258">
        <v>631.65</v>
      </c>
      <c r="Q4258">
        <v>636.78</v>
      </c>
      <c r="R4258">
        <v>1004635</v>
      </c>
      <c r="S4258">
        <v>639727006.25</v>
      </c>
      <c r="T4258">
        <v>45369</v>
      </c>
      <c r="U4258">
        <v>531319</v>
      </c>
      <c r="V4258">
        <v>52.89</v>
      </c>
      <c r="W4258" s="3">
        <f>StockData[[#This Row],[CLOSE]]-StockData[[#This Row],[PREV. CLOSE]]</f>
        <v>-17.050000000000068</v>
      </c>
      <c r="X4258" s="2">
        <f>IFERROR((StockData[[#This Row],[CLOSE]]-StockData[[#This Row],[PREV. CLOSE]])/StockData[[#This Row],[PREV. CLOSE]],0)</f>
        <v>-2.6283335902574482E-2</v>
      </c>
      <c r="Y4258" t="str">
        <f>IF(StockData[[#This Row],[Daily Return %]]&gt;0,"Gain",IF(StockData[[#This Row],[Daily Return %]]&lt;0,"Loss","No Change"))</f>
        <v>Loss</v>
      </c>
    </row>
    <row r="4259" spans="1:25" x14ac:dyDescent="0.3">
      <c r="A4259" s="1">
        <v>45604</v>
      </c>
      <c r="B4259" s="1" t="s">
        <v>4311</v>
      </c>
      <c r="C4259" s="1" t="s">
        <v>254</v>
      </c>
      <c r="D4259">
        <f>MONTH(StockData[[#This Row],[DATE]])</f>
        <v>11</v>
      </c>
      <c r="E4259">
        <v>2024</v>
      </c>
      <c r="F4259" t="s">
        <v>231</v>
      </c>
      <c r="G4259" t="str">
        <f>"Q"&amp;ROUNDUP(StockData[[#This Row],[Month Number]]/3,0)</f>
        <v>Q4</v>
      </c>
      <c r="H4259" s="1" t="s">
        <v>4097</v>
      </c>
      <c r="I4259" s="1" t="s">
        <v>3093</v>
      </c>
      <c r="J4259" t="s">
        <v>30</v>
      </c>
      <c r="K4259">
        <v>633</v>
      </c>
      <c r="L4259">
        <v>636.85</v>
      </c>
      <c r="M4259">
        <v>627.4</v>
      </c>
      <c r="N4259">
        <v>631.65</v>
      </c>
      <c r="O4259">
        <v>628</v>
      </c>
      <c r="P4259">
        <v>629.85</v>
      </c>
      <c r="Q4259">
        <v>630.69000000000005</v>
      </c>
      <c r="R4259">
        <v>457247</v>
      </c>
      <c r="S4259">
        <v>288381337.60000002</v>
      </c>
      <c r="T4259">
        <v>26149</v>
      </c>
      <c r="U4259">
        <v>254540</v>
      </c>
      <c r="V4259">
        <v>55.67</v>
      </c>
      <c r="W4259" s="3">
        <f>StockData[[#This Row],[CLOSE]]-StockData[[#This Row],[PREV. CLOSE]]</f>
        <v>-1.7999999999999545</v>
      </c>
      <c r="X4259" s="2">
        <f>IFERROR((StockData[[#This Row],[CLOSE]]-StockData[[#This Row],[PREV. CLOSE]])/StockData[[#This Row],[PREV. CLOSE]],0)</f>
        <v>-2.8496794110661832E-3</v>
      </c>
      <c r="Y4259" t="str">
        <f>IF(StockData[[#This Row],[Daily Return %]]&gt;0,"Gain",IF(StockData[[#This Row],[Daily Return %]]&lt;0,"Loss","No Change"))</f>
        <v>Loss</v>
      </c>
    </row>
    <row r="4260" spans="1:25" x14ac:dyDescent="0.3">
      <c r="A4260" s="1">
        <v>45607</v>
      </c>
      <c r="B4260" s="1" t="s">
        <v>4312</v>
      </c>
      <c r="C4260" s="1" t="s">
        <v>254</v>
      </c>
      <c r="D4260">
        <f>MONTH(StockData[[#This Row],[DATE]])</f>
        <v>11</v>
      </c>
      <c r="E4260">
        <v>2024</v>
      </c>
      <c r="F4260" t="s">
        <v>231</v>
      </c>
      <c r="G4260" t="str">
        <f>"Q"&amp;ROUNDUP(StockData[[#This Row],[Month Number]]/3,0)</f>
        <v>Q4</v>
      </c>
      <c r="H4260" s="1" t="s">
        <v>4097</v>
      </c>
      <c r="I4260" s="1" t="s">
        <v>3093</v>
      </c>
      <c r="J4260" t="s">
        <v>30</v>
      </c>
      <c r="K4260">
        <v>625</v>
      </c>
      <c r="L4260">
        <v>628.29999999999995</v>
      </c>
      <c r="M4260">
        <v>613.45000000000005</v>
      </c>
      <c r="N4260">
        <v>629.85</v>
      </c>
      <c r="O4260">
        <v>616.35</v>
      </c>
      <c r="P4260">
        <v>617.1</v>
      </c>
      <c r="Q4260">
        <v>621.92999999999995</v>
      </c>
      <c r="R4260">
        <v>1270012</v>
      </c>
      <c r="S4260">
        <v>789852413.35000002</v>
      </c>
      <c r="T4260">
        <v>44235</v>
      </c>
      <c r="U4260">
        <v>392332</v>
      </c>
      <c r="V4260">
        <v>30.89</v>
      </c>
      <c r="W4260" s="3">
        <f>StockData[[#This Row],[CLOSE]]-StockData[[#This Row],[PREV. CLOSE]]</f>
        <v>-12.75</v>
      </c>
      <c r="X4260" s="2">
        <f>IFERROR((StockData[[#This Row],[CLOSE]]-StockData[[#This Row],[PREV. CLOSE]])/StockData[[#This Row],[PREV. CLOSE]],0)</f>
        <v>-2.0242914979757085E-2</v>
      </c>
      <c r="Y4260" t="str">
        <f>IF(StockData[[#This Row],[Daily Return %]]&gt;0,"Gain",IF(StockData[[#This Row],[Daily Return %]]&lt;0,"Loss","No Change"))</f>
        <v>Loss</v>
      </c>
    </row>
    <row r="4261" spans="1:25" x14ac:dyDescent="0.3">
      <c r="A4261" s="1">
        <v>45608</v>
      </c>
      <c r="B4261" s="1" t="s">
        <v>4313</v>
      </c>
      <c r="C4261" s="1" t="s">
        <v>254</v>
      </c>
      <c r="D4261">
        <f>MONTH(StockData[[#This Row],[DATE]])</f>
        <v>11</v>
      </c>
      <c r="E4261">
        <v>2024</v>
      </c>
      <c r="F4261" t="s">
        <v>231</v>
      </c>
      <c r="G4261" t="str">
        <f>"Q"&amp;ROUNDUP(StockData[[#This Row],[Month Number]]/3,0)</f>
        <v>Q4</v>
      </c>
      <c r="H4261" s="1" t="s">
        <v>4097</v>
      </c>
      <c r="I4261" s="1" t="s">
        <v>3093</v>
      </c>
      <c r="J4261" t="s">
        <v>30</v>
      </c>
      <c r="K4261">
        <v>618.9</v>
      </c>
      <c r="L4261">
        <v>618.9</v>
      </c>
      <c r="M4261">
        <v>594.1</v>
      </c>
      <c r="N4261">
        <v>617.1</v>
      </c>
      <c r="O4261">
        <v>594.1</v>
      </c>
      <c r="P4261">
        <v>595.54999999999995</v>
      </c>
      <c r="Q4261">
        <v>603.39</v>
      </c>
      <c r="R4261">
        <v>5562123</v>
      </c>
      <c r="S4261">
        <v>3356122422.1999998</v>
      </c>
      <c r="T4261">
        <v>67630</v>
      </c>
      <c r="U4261">
        <v>4191144</v>
      </c>
      <c r="V4261">
        <v>75.349999999999994</v>
      </c>
      <c r="W4261" s="3">
        <f>StockData[[#This Row],[CLOSE]]-StockData[[#This Row],[PREV. CLOSE]]</f>
        <v>-21.550000000000068</v>
      </c>
      <c r="X4261" s="2">
        <f>IFERROR((StockData[[#This Row],[CLOSE]]-StockData[[#This Row],[PREV. CLOSE]])/StockData[[#This Row],[PREV. CLOSE]],0)</f>
        <v>-3.4921406579160701E-2</v>
      </c>
      <c r="Y4261" t="str">
        <f>IF(StockData[[#This Row],[Daily Return %]]&gt;0,"Gain",IF(StockData[[#This Row],[Daily Return %]]&lt;0,"Loss","No Change"))</f>
        <v>Loss</v>
      </c>
    </row>
    <row r="4262" spans="1:25" x14ac:dyDescent="0.3">
      <c r="A4262" s="1">
        <v>45609</v>
      </c>
      <c r="B4262" s="1" t="s">
        <v>4314</v>
      </c>
      <c r="C4262" s="1" t="s">
        <v>254</v>
      </c>
      <c r="D4262">
        <f>MONTH(StockData[[#This Row],[DATE]])</f>
        <v>11</v>
      </c>
      <c r="E4262">
        <v>2024</v>
      </c>
      <c r="F4262" t="s">
        <v>231</v>
      </c>
      <c r="G4262" t="str">
        <f>"Q"&amp;ROUNDUP(StockData[[#This Row],[Month Number]]/3,0)</f>
        <v>Q4</v>
      </c>
      <c r="H4262" s="1" t="s">
        <v>4097</v>
      </c>
      <c r="I4262" s="1" t="s">
        <v>3093</v>
      </c>
      <c r="J4262" t="s">
        <v>30</v>
      </c>
      <c r="K4262">
        <v>594.5</v>
      </c>
      <c r="L4262">
        <v>603.15</v>
      </c>
      <c r="M4262">
        <v>589.04999999999995</v>
      </c>
      <c r="N4262">
        <v>595.54999999999995</v>
      </c>
      <c r="O4262">
        <v>597</v>
      </c>
      <c r="P4262">
        <v>597.20000000000005</v>
      </c>
      <c r="Q4262">
        <v>598.65</v>
      </c>
      <c r="R4262">
        <v>4858275</v>
      </c>
      <c r="S4262">
        <v>2908426730.3499999</v>
      </c>
      <c r="T4262">
        <v>67469</v>
      </c>
      <c r="U4262">
        <v>2984331</v>
      </c>
      <c r="V4262">
        <v>61.43</v>
      </c>
      <c r="W4262" s="3">
        <f>StockData[[#This Row],[CLOSE]]-StockData[[#This Row],[PREV. CLOSE]]</f>
        <v>1.6500000000000909</v>
      </c>
      <c r="X4262" s="2">
        <f>IFERROR((StockData[[#This Row],[CLOSE]]-StockData[[#This Row],[PREV. CLOSE]])/StockData[[#This Row],[PREV. CLOSE]],0)</f>
        <v>2.7705482327262045E-3</v>
      </c>
      <c r="Y4262" t="str">
        <f>IF(StockData[[#This Row],[Daily Return %]]&gt;0,"Gain",IF(StockData[[#This Row],[Daily Return %]]&lt;0,"Loss","No Change"))</f>
        <v>Gain</v>
      </c>
    </row>
    <row r="4263" spans="1:25" x14ac:dyDescent="0.3">
      <c r="A4263" s="1">
        <v>45610</v>
      </c>
      <c r="B4263" s="1" t="s">
        <v>4315</v>
      </c>
      <c r="C4263" s="1" t="s">
        <v>254</v>
      </c>
      <c r="D4263">
        <f>MONTH(StockData[[#This Row],[DATE]])</f>
        <v>11</v>
      </c>
      <c r="E4263">
        <v>2024</v>
      </c>
      <c r="F4263" t="s">
        <v>231</v>
      </c>
      <c r="G4263" t="str">
        <f>"Q"&amp;ROUNDUP(StockData[[#This Row],[Month Number]]/3,0)</f>
        <v>Q4</v>
      </c>
      <c r="H4263" s="1" t="s">
        <v>4097</v>
      </c>
      <c r="I4263" s="1" t="s">
        <v>3093</v>
      </c>
      <c r="J4263" t="s">
        <v>30</v>
      </c>
      <c r="K4263">
        <v>600.4</v>
      </c>
      <c r="L4263">
        <v>600.95000000000005</v>
      </c>
      <c r="M4263">
        <v>591.6</v>
      </c>
      <c r="N4263">
        <v>597.20000000000005</v>
      </c>
      <c r="O4263">
        <v>592.15</v>
      </c>
      <c r="P4263">
        <v>592.25</v>
      </c>
      <c r="Q4263">
        <v>595.5</v>
      </c>
      <c r="R4263">
        <v>855697</v>
      </c>
      <c r="S4263">
        <v>509564623.85000002</v>
      </c>
      <c r="T4263">
        <v>35860</v>
      </c>
      <c r="U4263">
        <v>441424</v>
      </c>
      <c r="V4263">
        <v>51.59</v>
      </c>
      <c r="W4263" s="3">
        <f>StockData[[#This Row],[CLOSE]]-StockData[[#This Row],[PREV. CLOSE]]</f>
        <v>-4.9500000000000455</v>
      </c>
      <c r="X4263" s="2">
        <f>IFERROR((StockData[[#This Row],[CLOSE]]-StockData[[#This Row],[PREV. CLOSE]])/StockData[[#This Row],[PREV. CLOSE]],0)</f>
        <v>-8.2886805090422733E-3</v>
      </c>
      <c r="Y4263" t="str">
        <f>IF(StockData[[#This Row],[Daily Return %]]&gt;0,"Gain",IF(StockData[[#This Row],[Daily Return %]]&lt;0,"Loss","No Change"))</f>
        <v>Loss</v>
      </c>
    </row>
    <row r="4264" spans="1:25" x14ac:dyDescent="0.3">
      <c r="A4264" s="1">
        <v>45614</v>
      </c>
      <c r="B4264" s="1" t="s">
        <v>4316</v>
      </c>
      <c r="C4264" s="1" t="s">
        <v>254</v>
      </c>
      <c r="D4264">
        <f>MONTH(StockData[[#This Row],[DATE]])</f>
        <v>11</v>
      </c>
      <c r="E4264">
        <v>2024</v>
      </c>
      <c r="F4264" t="s">
        <v>231</v>
      </c>
      <c r="G4264" t="str">
        <f>"Q"&amp;ROUNDUP(StockData[[#This Row],[Month Number]]/3,0)</f>
        <v>Q4</v>
      </c>
      <c r="H4264" s="1" t="s">
        <v>4097</v>
      </c>
      <c r="I4264" s="1" t="s">
        <v>3093</v>
      </c>
      <c r="J4264" t="s">
        <v>30</v>
      </c>
      <c r="K4264">
        <v>592.25</v>
      </c>
      <c r="L4264">
        <v>596.45000000000005</v>
      </c>
      <c r="M4264">
        <v>579.6</v>
      </c>
      <c r="N4264">
        <v>592.25</v>
      </c>
      <c r="O4264">
        <v>595.9</v>
      </c>
      <c r="P4264">
        <v>595.15</v>
      </c>
      <c r="Q4264">
        <v>589.89</v>
      </c>
      <c r="R4264">
        <v>2092848</v>
      </c>
      <c r="S4264">
        <v>1234548082.95</v>
      </c>
      <c r="T4264">
        <v>56593</v>
      </c>
      <c r="U4264">
        <v>1257691</v>
      </c>
      <c r="V4264">
        <v>60.09</v>
      </c>
      <c r="W4264" s="3">
        <f>StockData[[#This Row],[CLOSE]]-StockData[[#This Row],[PREV. CLOSE]]</f>
        <v>2.8999999999999773</v>
      </c>
      <c r="X4264" s="2">
        <f>IFERROR((StockData[[#This Row],[CLOSE]]-StockData[[#This Row],[PREV. CLOSE]])/StockData[[#This Row],[PREV. CLOSE]],0)</f>
        <v>4.896580835795656E-3</v>
      </c>
      <c r="Y4264" t="str">
        <f>IF(StockData[[#This Row],[Daily Return %]]&gt;0,"Gain",IF(StockData[[#This Row],[Daily Return %]]&lt;0,"Loss","No Change"))</f>
        <v>Gain</v>
      </c>
    </row>
    <row r="4265" spans="1:25" x14ac:dyDescent="0.3">
      <c r="A4265" s="1">
        <v>45615</v>
      </c>
      <c r="B4265" s="1" t="s">
        <v>4317</v>
      </c>
      <c r="C4265" s="1" t="s">
        <v>254</v>
      </c>
      <c r="D4265">
        <f>MONTH(StockData[[#This Row],[DATE]])</f>
        <v>11</v>
      </c>
      <c r="E4265">
        <v>2024</v>
      </c>
      <c r="F4265" t="s">
        <v>231</v>
      </c>
      <c r="G4265" t="str">
        <f>"Q"&amp;ROUNDUP(StockData[[#This Row],[Month Number]]/3,0)</f>
        <v>Q4</v>
      </c>
      <c r="H4265" s="1" t="s">
        <v>4097</v>
      </c>
      <c r="I4265" s="1" t="s">
        <v>3093</v>
      </c>
      <c r="J4265" t="s">
        <v>30</v>
      </c>
      <c r="K4265">
        <v>597.4</v>
      </c>
      <c r="L4265">
        <v>599.85</v>
      </c>
      <c r="M4265">
        <v>590</v>
      </c>
      <c r="N4265">
        <v>595.15</v>
      </c>
      <c r="O4265">
        <v>590.70000000000005</v>
      </c>
      <c r="P4265">
        <v>590.95000000000005</v>
      </c>
      <c r="Q4265">
        <v>595.97</v>
      </c>
      <c r="R4265">
        <v>861557</v>
      </c>
      <c r="S4265">
        <v>513463029.80000001</v>
      </c>
      <c r="T4265">
        <v>33197</v>
      </c>
      <c r="U4265">
        <v>446403</v>
      </c>
      <c r="V4265">
        <v>51.81</v>
      </c>
      <c r="W4265" s="3">
        <f>StockData[[#This Row],[CLOSE]]-StockData[[#This Row],[PREV. CLOSE]]</f>
        <v>-4.1999999999999318</v>
      </c>
      <c r="X4265" s="2">
        <f>IFERROR((StockData[[#This Row],[CLOSE]]-StockData[[#This Row],[PREV. CLOSE]])/StockData[[#This Row],[PREV. CLOSE]],0)</f>
        <v>-7.0570444425773872E-3</v>
      </c>
      <c r="Y4265" t="str">
        <f>IF(StockData[[#This Row],[Daily Return %]]&gt;0,"Gain",IF(StockData[[#This Row],[Daily Return %]]&lt;0,"Loss","No Change"))</f>
        <v>Loss</v>
      </c>
    </row>
    <row r="4266" spans="1:25" x14ac:dyDescent="0.3">
      <c r="A4266" s="1">
        <v>45617</v>
      </c>
      <c r="B4266" s="1" t="s">
        <v>4318</v>
      </c>
      <c r="C4266" s="1" t="s">
        <v>254</v>
      </c>
      <c r="D4266">
        <f>MONTH(StockData[[#This Row],[DATE]])</f>
        <v>11</v>
      </c>
      <c r="E4266">
        <v>2024</v>
      </c>
      <c r="F4266" t="s">
        <v>231</v>
      </c>
      <c r="G4266" t="str">
        <f>"Q"&amp;ROUNDUP(StockData[[#This Row],[Month Number]]/3,0)</f>
        <v>Q4</v>
      </c>
      <c r="H4266" s="1" t="s">
        <v>4097</v>
      </c>
      <c r="I4266" s="1" t="s">
        <v>3093</v>
      </c>
      <c r="J4266" t="s">
        <v>30</v>
      </c>
      <c r="K4266">
        <v>589</v>
      </c>
      <c r="L4266">
        <v>592</v>
      </c>
      <c r="M4266">
        <v>584.20000000000005</v>
      </c>
      <c r="N4266">
        <v>590.95000000000005</v>
      </c>
      <c r="O4266">
        <v>590.85</v>
      </c>
      <c r="P4266">
        <v>591.04999999999995</v>
      </c>
      <c r="Q4266">
        <v>589.66</v>
      </c>
      <c r="R4266">
        <v>918041</v>
      </c>
      <c r="S4266">
        <v>541331804.54999995</v>
      </c>
      <c r="T4266">
        <v>34563</v>
      </c>
      <c r="U4266">
        <v>528042</v>
      </c>
      <c r="V4266">
        <v>57.52</v>
      </c>
      <c r="W4266" s="3">
        <f>StockData[[#This Row],[CLOSE]]-StockData[[#This Row],[PREV. CLOSE]]</f>
        <v>9.9999999999909051E-2</v>
      </c>
      <c r="X4266" s="2">
        <f>IFERROR((StockData[[#This Row],[CLOSE]]-StockData[[#This Row],[PREV. CLOSE]])/StockData[[#This Row],[PREV. CLOSE]],0)</f>
        <v>1.6921905406533386E-4</v>
      </c>
      <c r="Y4266" t="str">
        <f>IF(StockData[[#This Row],[Daily Return %]]&gt;0,"Gain",IF(StockData[[#This Row],[Daily Return %]]&lt;0,"Loss","No Change"))</f>
        <v>Gain</v>
      </c>
    </row>
    <row r="4267" spans="1:25" x14ac:dyDescent="0.3">
      <c r="A4267" s="1">
        <v>45618</v>
      </c>
      <c r="B4267" s="1" t="s">
        <v>4319</v>
      </c>
      <c r="C4267" s="1" t="s">
        <v>254</v>
      </c>
      <c r="D4267">
        <f>MONTH(StockData[[#This Row],[DATE]])</f>
        <v>11</v>
      </c>
      <c r="E4267">
        <v>2024</v>
      </c>
      <c r="F4267" t="s">
        <v>231</v>
      </c>
      <c r="G4267" t="str">
        <f>"Q"&amp;ROUNDUP(StockData[[#This Row],[Month Number]]/3,0)</f>
        <v>Q4</v>
      </c>
      <c r="H4267" s="1" t="s">
        <v>4097</v>
      </c>
      <c r="I4267" s="1" t="s">
        <v>3093</v>
      </c>
      <c r="J4267" t="s">
        <v>30</v>
      </c>
      <c r="K4267">
        <v>590</v>
      </c>
      <c r="L4267">
        <v>601.65</v>
      </c>
      <c r="M4267">
        <v>585</v>
      </c>
      <c r="N4267">
        <v>591.04999999999995</v>
      </c>
      <c r="O4267">
        <v>598</v>
      </c>
      <c r="P4267">
        <v>599.15</v>
      </c>
      <c r="Q4267">
        <v>594.86</v>
      </c>
      <c r="R4267">
        <v>730158</v>
      </c>
      <c r="S4267">
        <v>434338349.64999998</v>
      </c>
      <c r="T4267">
        <v>38802</v>
      </c>
      <c r="U4267">
        <v>401483</v>
      </c>
      <c r="V4267">
        <v>54.99</v>
      </c>
      <c r="W4267" s="3">
        <f>StockData[[#This Row],[CLOSE]]-StockData[[#This Row],[PREV. CLOSE]]</f>
        <v>8.1000000000000227</v>
      </c>
      <c r="X4267" s="2">
        <f>IFERROR((StockData[[#This Row],[CLOSE]]-StockData[[#This Row],[PREV. CLOSE]])/StockData[[#This Row],[PREV. CLOSE]],0)</f>
        <v>1.3704424329582986E-2</v>
      </c>
      <c r="Y4267" t="str">
        <f>IF(StockData[[#This Row],[Daily Return %]]&gt;0,"Gain",IF(StockData[[#This Row],[Daily Return %]]&lt;0,"Loss","No Change"))</f>
        <v>Gain</v>
      </c>
    </row>
    <row r="4268" spans="1:25" x14ac:dyDescent="0.3">
      <c r="A4268" s="1">
        <v>45621</v>
      </c>
      <c r="B4268" s="1" t="s">
        <v>4320</v>
      </c>
      <c r="C4268" s="1" t="s">
        <v>254</v>
      </c>
      <c r="D4268">
        <f>MONTH(StockData[[#This Row],[DATE]])</f>
        <v>11</v>
      </c>
      <c r="E4268">
        <v>2024</v>
      </c>
      <c r="F4268" t="s">
        <v>231</v>
      </c>
      <c r="G4268" t="str">
        <f>"Q"&amp;ROUNDUP(StockData[[#This Row],[Month Number]]/3,0)</f>
        <v>Q4</v>
      </c>
      <c r="H4268" s="1" t="s">
        <v>4097</v>
      </c>
      <c r="I4268" s="1" t="s">
        <v>3093</v>
      </c>
      <c r="J4268" t="s">
        <v>30</v>
      </c>
      <c r="K4268">
        <v>604.15</v>
      </c>
      <c r="L4268">
        <v>613.85</v>
      </c>
      <c r="M4268">
        <v>598.79999999999995</v>
      </c>
      <c r="N4268">
        <v>599.15</v>
      </c>
      <c r="O4268">
        <v>608.1</v>
      </c>
      <c r="P4268">
        <v>607.79999999999995</v>
      </c>
      <c r="Q4268">
        <v>606.54999999999995</v>
      </c>
      <c r="R4268">
        <v>7697180</v>
      </c>
      <c r="S4268">
        <v>4668727499.0500002</v>
      </c>
      <c r="T4268">
        <v>92714</v>
      </c>
      <c r="U4268">
        <v>5658220</v>
      </c>
      <c r="V4268">
        <v>73.510000000000005</v>
      </c>
      <c r="W4268" s="3">
        <f>StockData[[#This Row],[CLOSE]]-StockData[[#This Row],[PREV. CLOSE]]</f>
        <v>8.6499999999999773</v>
      </c>
      <c r="X4268" s="2">
        <f>IFERROR((StockData[[#This Row],[CLOSE]]-StockData[[#This Row],[PREV. CLOSE]])/StockData[[#This Row],[PREV. CLOSE]],0)</f>
        <v>1.4437119252274018E-2</v>
      </c>
      <c r="Y4268" t="str">
        <f>IF(StockData[[#This Row],[Daily Return %]]&gt;0,"Gain",IF(StockData[[#This Row],[Daily Return %]]&lt;0,"Loss","No Change"))</f>
        <v>Gain</v>
      </c>
    </row>
    <row r="4269" spans="1:25" x14ac:dyDescent="0.3">
      <c r="A4269" s="1">
        <v>45622</v>
      </c>
      <c r="B4269" s="1" t="s">
        <v>4321</v>
      </c>
      <c r="C4269" s="1" t="s">
        <v>254</v>
      </c>
      <c r="D4269">
        <f>MONTH(StockData[[#This Row],[DATE]])</f>
        <v>11</v>
      </c>
      <c r="E4269">
        <v>2024</v>
      </c>
      <c r="F4269" t="s">
        <v>231</v>
      </c>
      <c r="G4269" t="str">
        <f>"Q"&amp;ROUNDUP(StockData[[#This Row],[Month Number]]/3,0)</f>
        <v>Q4</v>
      </c>
      <c r="H4269" s="1" t="s">
        <v>4097</v>
      </c>
      <c r="I4269" s="1" t="s">
        <v>3093</v>
      </c>
      <c r="J4269" t="s">
        <v>30</v>
      </c>
      <c r="K4269">
        <v>612.45000000000005</v>
      </c>
      <c r="L4269">
        <v>633</v>
      </c>
      <c r="M4269">
        <v>608.04999999999995</v>
      </c>
      <c r="N4269">
        <v>607.79999999999995</v>
      </c>
      <c r="O4269">
        <v>628</v>
      </c>
      <c r="P4269">
        <v>628.35</v>
      </c>
      <c r="Q4269">
        <v>623.14</v>
      </c>
      <c r="R4269">
        <v>3737523</v>
      </c>
      <c r="S4269">
        <v>2328987065.0999999</v>
      </c>
      <c r="T4269">
        <v>90201</v>
      </c>
      <c r="U4269">
        <v>2482600</v>
      </c>
      <c r="V4269">
        <v>66.42</v>
      </c>
      <c r="W4269" s="3">
        <f>StockData[[#This Row],[CLOSE]]-StockData[[#This Row],[PREV. CLOSE]]</f>
        <v>20.550000000000068</v>
      </c>
      <c r="X4269" s="2">
        <f>IFERROR((StockData[[#This Row],[CLOSE]]-StockData[[#This Row],[PREV. CLOSE]])/StockData[[#This Row],[PREV. CLOSE]],0)</f>
        <v>3.3810463968410774E-2</v>
      </c>
      <c r="Y4269" t="str">
        <f>IF(StockData[[#This Row],[Daily Return %]]&gt;0,"Gain",IF(StockData[[#This Row],[Daily Return %]]&lt;0,"Loss","No Change"))</f>
        <v>Gain</v>
      </c>
    </row>
    <row r="4270" spans="1:25" x14ac:dyDescent="0.3">
      <c r="A4270" s="1">
        <v>45623</v>
      </c>
      <c r="B4270" s="1" t="s">
        <v>4322</v>
      </c>
      <c r="C4270" s="1" t="s">
        <v>254</v>
      </c>
      <c r="D4270">
        <f>MONTH(StockData[[#This Row],[DATE]])</f>
        <v>11</v>
      </c>
      <c r="E4270">
        <v>2024</v>
      </c>
      <c r="F4270" t="s">
        <v>231</v>
      </c>
      <c r="G4270" t="str">
        <f>"Q"&amp;ROUNDUP(StockData[[#This Row],[Month Number]]/3,0)</f>
        <v>Q4</v>
      </c>
      <c r="H4270" s="1" t="s">
        <v>4097</v>
      </c>
      <c r="I4270" s="1" t="s">
        <v>3093</v>
      </c>
      <c r="J4270" t="s">
        <v>30</v>
      </c>
      <c r="K4270">
        <v>624.35</v>
      </c>
      <c r="L4270">
        <v>653.70000000000005</v>
      </c>
      <c r="M4270">
        <v>622.35</v>
      </c>
      <c r="N4270">
        <v>628.35</v>
      </c>
      <c r="O4270">
        <v>651.79999999999995</v>
      </c>
      <c r="P4270">
        <v>649.9</v>
      </c>
      <c r="Q4270">
        <v>641.37</v>
      </c>
      <c r="R4270">
        <v>4938340</v>
      </c>
      <c r="S4270">
        <v>3167296708.3000002</v>
      </c>
      <c r="T4270">
        <v>118720</v>
      </c>
      <c r="U4270">
        <v>3554546</v>
      </c>
      <c r="V4270">
        <v>71.98</v>
      </c>
      <c r="W4270" s="3">
        <f>StockData[[#This Row],[CLOSE]]-StockData[[#This Row],[PREV. CLOSE]]</f>
        <v>21.549999999999955</v>
      </c>
      <c r="X4270" s="2">
        <f>IFERROR((StockData[[#This Row],[CLOSE]]-StockData[[#This Row],[PREV. CLOSE]])/StockData[[#This Row],[PREV. CLOSE]],0)</f>
        <v>3.4296172515317823E-2</v>
      </c>
      <c r="Y4270" t="str">
        <f>IF(StockData[[#This Row],[Daily Return %]]&gt;0,"Gain",IF(StockData[[#This Row],[Daily Return %]]&lt;0,"Loss","No Change"))</f>
        <v>Gain</v>
      </c>
    </row>
    <row r="4271" spans="1:25" x14ac:dyDescent="0.3">
      <c r="A4271" s="1">
        <v>45624</v>
      </c>
      <c r="B4271" s="1" t="s">
        <v>4323</v>
      </c>
      <c r="C4271" s="1" t="s">
        <v>254</v>
      </c>
      <c r="D4271">
        <f>MONTH(StockData[[#This Row],[DATE]])</f>
        <v>11</v>
      </c>
      <c r="E4271">
        <v>2024</v>
      </c>
      <c r="F4271" t="s">
        <v>231</v>
      </c>
      <c r="G4271" t="str">
        <f>"Q"&amp;ROUNDUP(StockData[[#This Row],[Month Number]]/3,0)</f>
        <v>Q4</v>
      </c>
      <c r="H4271" s="1" t="s">
        <v>4097</v>
      </c>
      <c r="I4271" s="1" t="s">
        <v>3093</v>
      </c>
      <c r="J4271" t="s">
        <v>30</v>
      </c>
      <c r="K4271">
        <v>649.9</v>
      </c>
      <c r="L4271">
        <v>664.1</v>
      </c>
      <c r="M4271">
        <v>642.79999999999995</v>
      </c>
      <c r="N4271">
        <v>649.9</v>
      </c>
      <c r="O4271">
        <v>644</v>
      </c>
      <c r="P4271">
        <v>644.85</v>
      </c>
      <c r="Q4271">
        <v>654.45000000000005</v>
      </c>
      <c r="R4271">
        <v>5907307</v>
      </c>
      <c r="S4271">
        <v>3866008779.25</v>
      </c>
      <c r="T4271">
        <v>84926</v>
      </c>
      <c r="U4271">
        <v>1692382</v>
      </c>
      <c r="V4271">
        <v>28.65</v>
      </c>
      <c r="W4271" s="3">
        <f>StockData[[#This Row],[CLOSE]]-StockData[[#This Row],[PREV. CLOSE]]</f>
        <v>-5.0499999999999545</v>
      </c>
      <c r="X4271" s="2">
        <f>IFERROR((StockData[[#This Row],[CLOSE]]-StockData[[#This Row],[PREV. CLOSE]])/StockData[[#This Row],[PREV. CLOSE]],0)</f>
        <v>-7.7704262194183025E-3</v>
      </c>
      <c r="Y4271" t="str">
        <f>IF(StockData[[#This Row],[Daily Return %]]&gt;0,"Gain",IF(StockData[[#This Row],[Daily Return %]]&lt;0,"Loss","No Change"))</f>
        <v>Loss</v>
      </c>
    </row>
    <row r="4272" spans="1:25" x14ac:dyDescent="0.3">
      <c r="A4272" s="1">
        <v>45625</v>
      </c>
      <c r="B4272" s="1" t="s">
        <v>4324</v>
      </c>
      <c r="C4272" s="1" t="s">
        <v>254</v>
      </c>
      <c r="D4272">
        <f>MONTH(StockData[[#This Row],[DATE]])</f>
        <v>11</v>
      </c>
      <c r="E4272">
        <v>2024</v>
      </c>
      <c r="F4272" t="s">
        <v>231</v>
      </c>
      <c r="G4272" t="str">
        <f>"Q"&amp;ROUNDUP(StockData[[#This Row],[Month Number]]/3,0)</f>
        <v>Q4</v>
      </c>
      <c r="H4272" s="1" t="s">
        <v>4097</v>
      </c>
      <c r="I4272" s="1" t="s">
        <v>3093</v>
      </c>
      <c r="J4272" t="s">
        <v>30</v>
      </c>
      <c r="K4272">
        <v>635</v>
      </c>
      <c r="L4272">
        <v>651.29999999999995</v>
      </c>
      <c r="M4272">
        <v>630.70000000000005</v>
      </c>
      <c r="N4272">
        <v>644.85</v>
      </c>
      <c r="O4272">
        <v>642.54999999999995</v>
      </c>
      <c r="P4272">
        <v>644.95000000000005</v>
      </c>
      <c r="Q4272">
        <v>643.84</v>
      </c>
      <c r="R4272">
        <v>2575758</v>
      </c>
      <c r="S4272">
        <v>1658369983</v>
      </c>
      <c r="T4272">
        <v>56574</v>
      </c>
      <c r="U4272">
        <v>1342561</v>
      </c>
      <c r="V4272">
        <v>52.12</v>
      </c>
      <c r="W4272" s="3">
        <f>StockData[[#This Row],[CLOSE]]-StockData[[#This Row],[PREV. CLOSE]]</f>
        <v>0.10000000000002274</v>
      </c>
      <c r="X4272" s="2">
        <f>IFERROR((StockData[[#This Row],[CLOSE]]-StockData[[#This Row],[PREV. CLOSE]])/StockData[[#This Row],[PREV. CLOSE]],0)</f>
        <v>1.550748236024234E-4</v>
      </c>
      <c r="Y4272" t="str">
        <f>IF(StockData[[#This Row],[Daily Return %]]&gt;0,"Gain",IF(StockData[[#This Row],[Daily Return %]]&lt;0,"Loss","No Change"))</f>
        <v>Gain</v>
      </c>
    </row>
    <row r="4273" spans="1:25" x14ac:dyDescent="0.3">
      <c r="A4273" s="1">
        <v>45628</v>
      </c>
      <c r="B4273" s="1" t="s">
        <v>4325</v>
      </c>
      <c r="C4273" s="1" t="s">
        <v>274</v>
      </c>
      <c r="D4273">
        <f>MONTH(StockData[[#This Row],[DATE]])</f>
        <v>12</v>
      </c>
      <c r="E4273">
        <v>2024</v>
      </c>
      <c r="F4273" t="s">
        <v>231</v>
      </c>
      <c r="G4273" t="str">
        <f>"Q"&amp;ROUNDUP(StockData[[#This Row],[Month Number]]/3,0)</f>
        <v>Q4</v>
      </c>
      <c r="H4273" s="1" t="s">
        <v>4097</v>
      </c>
      <c r="I4273" s="1" t="s">
        <v>3093</v>
      </c>
      <c r="J4273" t="s">
        <v>30</v>
      </c>
      <c r="K4273">
        <v>637.1</v>
      </c>
      <c r="L4273">
        <v>649.15</v>
      </c>
      <c r="M4273">
        <v>637</v>
      </c>
      <c r="N4273">
        <v>644.95000000000005</v>
      </c>
      <c r="O4273">
        <v>645.45000000000005</v>
      </c>
      <c r="P4273">
        <v>646.54999999999995</v>
      </c>
      <c r="Q4273">
        <v>644.79</v>
      </c>
      <c r="R4273">
        <v>2030938</v>
      </c>
      <c r="S4273">
        <v>1309532470</v>
      </c>
      <c r="T4273">
        <v>39675</v>
      </c>
      <c r="U4273">
        <v>1385366</v>
      </c>
      <c r="V4273">
        <v>68.209999999999994</v>
      </c>
      <c r="W4273" s="3">
        <f>StockData[[#This Row],[CLOSE]]-StockData[[#This Row],[PREV. CLOSE]]</f>
        <v>1.5999999999999091</v>
      </c>
      <c r="X4273" s="2">
        <f>IFERROR((StockData[[#This Row],[CLOSE]]-StockData[[#This Row],[PREV. CLOSE]])/StockData[[#This Row],[PREV. CLOSE]],0)</f>
        <v>2.4808124660825009E-3</v>
      </c>
      <c r="Y4273" t="str">
        <f>IF(StockData[[#This Row],[Daily Return %]]&gt;0,"Gain",IF(StockData[[#This Row],[Daily Return %]]&lt;0,"Loss","No Change"))</f>
        <v>Gain</v>
      </c>
    </row>
    <row r="4274" spans="1:25" x14ac:dyDescent="0.3">
      <c r="A4274" s="1">
        <v>45629</v>
      </c>
      <c r="B4274" s="1" t="s">
        <v>4326</v>
      </c>
      <c r="C4274" s="1" t="s">
        <v>274</v>
      </c>
      <c r="D4274">
        <f>MONTH(StockData[[#This Row],[DATE]])</f>
        <v>12</v>
      </c>
      <c r="E4274">
        <v>2024</v>
      </c>
      <c r="F4274" t="s">
        <v>231</v>
      </c>
      <c r="G4274" t="str">
        <f>"Q"&amp;ROUNDUP(StockData[[#This Row],[Month Number]]/3,0)</f>
        <v>Q4</v>
      </c>
      <c r="H4274" s="1" t="s">
        <v>4097</v>
      </c>
      <c r="I4274" s="1" t="s">
        <v>3093</v>
      </c>
      <c r="J4274" t="s">
        <v>30</v>
      </c>
      <c r="K4274">
        <v>646.5</v>
      </c>
      <c r="L4274">
        <v>646.5</v>
      </c>
      <c r="M4274">
        <v>637</v>
      </c>
      <c r="N4274">
        <v>646.54999999999995</v>
      </c>
      <c r="O4274">
        <v>640.15</v>
      </c>
      <c r="P4274">
        <v>641.70000000000005</v>
      </c>
      <c r="Q4274">
        <v>641.04</v>
      </c>
      <c r="R4274">
        <v>1018771</v>
      </c>
      <c r="S4274">
        <v>653076124.5</v>
      </c>
      <c r="T4274">
        <v>44748</v>
      </c>
      <c r="U4274">
        <v>678221</v>
      </c>
      <c r="V4274">
        <v>66.569999999999993</v>
      </c>
      <c r="W4274" s="3">
        <f>StockData[[#This Row],[CLOSE]]-StockData[[#This Row],[PREV. CLOSE]]</f>
        <v>-4.8499999999999091</v>
      </c>
      <c r="X4274" s="2">
        <f>IFERROR((StockData[[#This Row],[CLOSE]]-StockData[[#This Row],[PREV. CLOSE]])/StockData[[#This Row],[PREV. CLOSE]],0)</f>
        <v>-7.5013533369420919E-3</v>
      </c>
      <c r="Y4274" t="str">
        <f>IF(StockData[[#This Row],[Daily Return %]]&gt;0,"Gain",IF(StockData[[#This Row],[Daily Return %]]&lt;0,"Loss","No Change"))</f>
        <v>Loss</v>
      </c>
    </row>
    <row r="4275" spans="1:25" x14ac:dyDescent="0.3">
      <c r="A4275" s="1">
        <v>45630</v>
      </c>
      <c r="B4275" s="1" t="s">
        <v>4327</v>
      </c>
      <c r="C4275" s="1" t="s">
        <v>274</v>
      </c>
      <c r="D4275">
        <f>MONTH(StockData[[#This Row],[DATE]])</f>
        <v>12</v>
      </c>
      <c r="E4275">
        <v>2024</v>
      </c>
      <c r="F4275" t="s">
        <v>231</v>
      </c>
      <c r="G4275" t="str">
        <f>"Q"&amp;ROUNDUP(StockData[[#This Row],[Month Number]]/3,0)</f>
        <v>Q4</v>
      </c>
      <c r="H4275" s="1" t="s">
        <v>4097</v>
      </c>
      <c r="I4275" s="1" t="s">
        <v>3093</v>
      </c>
      <c r="J4275" t="s">
        <v>30</v>
      </c>
      <c r="K4275">
        <v>641.79999999999995</v>
      </c>
      <c r="L4275">
        <v>643.15</v>
      </c>
      <c r="M4275">
        <v>627.04999999999995</v>
      </c>
      <c r="N4275">
        <v>641.70000000000005</v>
      </c>
      <c r="O4275">
        <v>630.5</v>
      </c>
      <c r="P4275">
        <v>631.6</v>
      </c>
      <c r="Q4275">
        <v>632.94000000000005</v>
      </c>
      <c r="R4275">
        <v>1433224</v>
      </c>
      <c r="S4275">
        <v>907151014.75</v>
      </c>
      <c r="T4275">
        <v>30625</v>
      </c>
      <c r="U4275">
        <v>897995</v>
      </c>
      <c r="V4275">
        <v>62.66</v>
      </c>
      <c r="W4275" s="3">
        <f>StockData[[#This Row],[CLOSE]]-StockData[[#This Row],[PREV. CLOSE]]</f>
        <v>-10.100000000000023</v>
      </c>
      <c r="X4275" s="2">
        <f>IFERROR((StockData[[#This Row],[CLOSE]]-StockData[[#This Row],[PREV. CLOSE]])/StockData[[#This Row],[PREV. CLOSE]],0)</f>
        <v>-1.5739442106903572E-2</v>
      </c>
      <c r="Y4275" t="str">
        <f>IF(StockData[[#This Row],[Daily Return %]]&gt;0,"Gain",IF(StockData[[#This Row],[Daily Return %]]&lt;0,"Loss","No Change"))</f>
        <v>Loss</v>
      </c>
    </row>
    <row r="4276" spans="1:25" x14ac:dyDescent="0.3">
      <c r="A4276" s="1">
        <v>45631</v>
      </c>
      <c r="B4276" s="1" t="s">
        <v>4328</v>
      </c>
      <c r="C4276" s="1" t="s">
        <v>274</v>
      </c>
      <c r="D4276">
        <f>MONTH(StockData[[#This Row],[DATE]])</f>
        <v>12</v>
      </c>
      <c r="E4276">
        <v>2024</v>
      </c>
      <c r="F4276" t="s">
        <v>231</v>
      </c>
      <c r="G4276" t="str">
        <f>"Q"&amp;ROUNDUP(StockData[[#This Row],[Month Number]]/3,0)</f>
        <v>Q4</v>
      </c>
      <c r="H4276" s="1" t="s">
        <v>4097</v>
      </c>
      <c r="I4276" s="1" t="s">
        <v>3093</v>
      </c>
      <c r="J4276" t="s">
        <v>30</v>
      </c>
      <c r="K4276">
        <v>631.04999999999995</v>
      </c>
      <c r="L4276">
        <v>635</v>
      </c>
      <c r="M4276">
        <v>627.20000000000005</v>
      </c>
      <c r="N4276">
        <v>631.6</v>
      </c>
      <c r="O4276">
        <v>632</v>
      </c>
      <c r="P4276">
        <v>633.25</v>
      </c>
      <c r="Q4276">
        <v>631.4</v>
      </c>
      <c r="R4276">
        <v>939448</v>
      </c>
      <c r="S4276">
        <v>593163064.89999998</v>
      </c>
      <c r="T4276">
        <v>44323</v>
      </c>
      <c r="U4276">
        <v>579612</v>
      </c>
      <c r="V4276">
        <v>61.7</v>
      </c>
      <c r="W4276" s="3">
        <f>StockData[[#This Row],[CLOSE]]-StockData[[#This Row],[PREV. CLOSE]]</f>
        <v>1.6499999999999773</v>
      </c>
      <c r="X4276" s="2">
        <f>IFERROR((StockData[[#This Row],[CLOSE]]-StockData[[#This Row],[PREV. CLOSE]])/StockData[[#This Row],[PREV. CLOSE]],0)</f>
        <v>2.6124129195693115E-3</v>
      </c>
      <c r="Y4276" t="str">
        <f>IF(StockData[[#This Row],[Daily Return %]]&gt;0,"Gain",IF(StockData[[#This Row],[Daily Return %]]&lt;0,"Loss","No Change"))</f>
        <v>Gain</v>
      </c>
    </row>
    <row r="4277" spans="1:25" x14ac:dyDescent="0.3">
      <c r="A4277" s="1">
        <v>45632</v>
      </c>
      <c r="B4277" s="1" t="s">
        <v>4329</v>
      </c>
      <c r="C4277" s="1" t="s">
        <v>274</v>
      </c>
      <c r="D4277">
        <f>MONTH(StockData[[#This Row],[DATE]])</f>
        <v>12</v>
      </c>
      <c r="E4277">
        <v>2024</v>
      </c>
      <c r="F4277" t="s">
        <v>231</v>
      </c>
      <c r="G4277" t="str">
        <f>"Q"&amp;ROUNDUP(StockData[[#This Row],[Month Number]]/3,0)</f>
        <v>Q4</v>
      </c>
      <c r="H4277" s="1" t="s">
        <v>4097</v>
      </c>
      <c r="I4277" s="1" t="s">
        <v>3093</v>
      </c>
      <c r="J4277" t="s">
        <v>30</v>
      </c>
      <c r="K4277">
        <v>633.29999999999995</v>
      </c>
      <c r="L4277">
        <v>639.4</v>
      </c>
      <c r="M4277">
        <v>631</v>
      </c>
      <c r="N4277">
        <v>633.25</v>
      </c>
      <c r="O4277">
        <v>631.45000000000005</v>
      </c>
      <c r="P4277">
        <v>633.65</v>
      </c>
      <c r="Q4277">
        <v>634.59</v>
      </c>
      <c r="R4277">
        <v>942056</v>
      </c>
      <c r="S4277">
        <v>597817079.64999998</v>
      </c>
      <c r="T4277">
        <v>31964</v>
      </c>
      <c r="U4277">
        <v>600249</v>
      </c>
      <c r="V4277">
        <v>63.72</v>
      </c>
      <c r="W4277" s="3">
        <f>StockData[[#This Row],[CLOSE]]-StockData[[#This Row],[PREV. CLOSE]]</f>
        <v>0.39999999999997726</v>
      </c>
      <c r="X4277" s="2">
        <f>IFERROR((StockData[[#This Row],[CLOSE]]-StockData[[#This Row],[PREV. CLOSE]])/StockData[[#This Row],[PREV. CLOSE]],0)</f>
        <v>6.3166206079743746E-4</v>
      </c>
      <c r="Y4277" t="str">
        <f>IF(StockData[[#This Row],[Daily Return %]]&gt;0,"Gain",IF(StockData[[#This Row],[Daily Return %]]&lt;0,"Loss","No Change"))</f>
        <v>Gain</v>
      </c>
    </row>
    <row r="4278" spans="1:25" x14ac:dyDescent="0.3">
      <c r="A4278" s="1">
        <v>45635</v>
      </c>
      <c r="B4278" s="1" t="s">
        <v>4330</v>
      </c>
      <c r="C4278" s="1" t="s">
        <v>274</v>
      </c>
      <c r="D4278">
        <f>MONTH(StockData[[#This Row],[DATE]])</f>
        <v>12</v>
      </c>
      <c r="E4278">
        <v>2024</v>
      </c>
      <c r="F4278" t="s">
        <v>231</v>
      </c>
      <c r="G4278" t="str">
        <f>"Q"&amp;ROUNDUP(StockData[[#This Row],[Month Number]]/3,0)</f>
        <v>Q4</v>
      </c>
      <c r="H4278" s="1" t="s">
        <v>4097</v>
      </c>
      <c r="I4278" s="1" t="s">
        <v>3093</v>
      </c>
      <c r="J4278" t="s">
        <v>30</v>
      </c>
      <c r="K4278">
        <v>621.1</v>
      </c>
      <c r="L4278">
        <v>628.35</v>
      </c>
      <c r="M4278">
        <v>600.54999999999995</v>
      </c>
      <c r="N4278">
        <v>633.65</v>
      </c>
      <c r="O4278">
        <v>610.35</v>
      </c>
      <c r="P4278">
        <v>607.75</v>
      </c>
      <c r="Q4278">
        <v>606.78</v>
      </c>
      <c r="R4278">
        <v>4029912</v>
      </c>
      <c r="S4278">
        <v>2445260311.9499998</v>
      </c>
      <c r="T4278">
        <v>117631</v>
      </c>
      <c r="U4278">
        <v>2016417</v>
      </c>
      <c r="V4278">
        <v>50.04</v>
      </c>
      <c r="W4278" s="3">
        <f>StockData[[#This Row],[CLOSE]]-StockData[[#This Row],[PREV. CLOSE]]</f>
        <v>-25.899999999999977</v>
      </c>
      <c r="X4278" s="2">
        <f>IFERROR((StockData[[#This Row],[CLOSE]]-StockData[[#This Row],[PREV. CLOSE]])/StockData[[#This Row],[PREV. CLOSE]],0)</f>
        <v>-4.08742996922591E-2</v>
      </c>
      <c r="Y4278" t="str">
        <f>IF(StockData[[#This Row],[Daily Return %]]&gt;0,"Gain",IF(StockData[[#This Row],[Daily Return %]]&lt;0,"Loss","No Change"))</f>
        <v>Loss</v>
      </c>
    </row>
    <row r="4279" spans="1:25" x14ac:dyDescent="0.3">
      <c r="A4279" s="1">
        <v>45636</v>
      </c>
      <c r="B4279" s="1" t="s">
        <v>4331</v>
      </c>
      <c r="C4279" s="1" t="s">
        <v>274</v>
      </c>
      <c r="D4279">
        <f>MONTH(StockData[[#This Row],[DATE]])</f>
        <v>12</v>
      </c>
      <c r="E4279">
        <v>2024</v>
      </c>
      <c r="F4279" t="s">
        <v>231</v>
      </c>
      <c r="G4279" t="str">
        <f>"Q"&amp;ROUNDUP(StockData[[#This Row],[Month Number]]/3,0)</f>
        <v>Q4</v>
      </c>
      <c r="H4279" s="1" t="s">
        <v>4097</v>
      </c>
      <c r="I4279" s="1" t="s">
        <v>3093</v>
      </c>
      <c r="J4279" t="s">
        <v>30</v>
      </c>
      <c r="K4279">
        <v>607.5</v>
      </c>
      <c r="L4279">
        <v>617</v>
      </c>
      <c r="M4279">
        <v>606</v>
      </c>
      <c r="N4279">
        <v>607.75</v>
      </c>
      <c r="O4279">
        <v>614.20000000000005</v>
      </c>
      <c r="P4279">
        <v>613.9</v>
      </c>
      <c r="Q4279">
        <v>611.16</v>
      </c>
      <c r="R4279">
        <v>1718121</v>
      </c>
      <c r="S4279">
        <v>1050042743.75</v>
      </c>
      <c r="T4279">
        <v>59194</v>
      </c>
      <c r="U4279">
        <v>976448</v>
      </c>
      <c r="V4279">
        <v>56.83</v>
      </c>
      <c r="W4279" s="3">
        <f>StockData[[#This Row],[CLOSE]]-StockData[[#This Row],[PREV. CLOSE]]</f>
        <v>6.1499999999999773</v>
      </c>
      <c r="X4279" s="2">
        <f>IFERROR((StockData[[#This Row],[CLOSE]]-StockData[[#This Row],[PREV. CLOSE]])/StockData[[#This Row],[PREV. CLOSE]],0)</f>
        <v>1.0119292472233612E-2</v>
      </c>
      <c r="Y4279" t="str">
        <f>IF(StockData[[#This Row],[Daily Return %]]&gt;0,"Gain",IF(StockData[[#This Row],[Daily Return %]]&lt;0,"Loss","No Change"))</f>
        <v>Gain</v>
      </c>
    </row>
    <row r="4280" spans="1:25" x14ac:dyDescent="0.3">
      <c r="A4280" s="1">
        <v>45637</v>
      </c>
      <c r="B4280" s="1" t="s">
        <v>4332</v>
      </c>
      <c r="C4280" s="1" t="s">
        <v>274</v>
      </c>
      <c r="D4280">
        <f>MONTH(StockData[[#This Row],[DATE]])</f>
        <v>12</v>
      </c>
      <c r="E4280">
        <v>2024</v>
      </c>
      <c r="F4280" t="s">
        <v>231</v>
      </c>
      <c r="G4280" t="str">
        <f>"Q"&amp;ROUNDUP(StockData[[#This Row],[Month Number]]/3,0)</f>
        <v>Q4</v>
      </c>
      <c r="H4280" s="1" t="s">
        <v>4097</v>
      </c>
      <c r="I4280" s="1" t="s">
        <v>3093</v>
      </c>
      <c r="J4280" t="s">
        <v>30</v>
      </c>
      <c r="K4280">
        <v>614.4</v>
      </c>
      <c r="L4280">
        <v>634.29999999999995</v>
      </c>
      <c r="M4280">
        <v>614</v>
      </c>
      <c r="N4280">
        <v>613.9</v>
      </c>
      <c r="O4280">
        <v>633.20000000000005</v>
      </c>
      <c r="P4280">
        <v>632.9</v>
      </c>
      <c r="Q4280">
        <v>629.65</v>
      </c>
      <c r="R4280">
        <v>2423839</v>
      </c>
      <c r="S4280">
        <v>1526180728.3499999</v>
      </c>
      <c r="T4280">
        <v>106304</v>
      </c>
      <c r="U4280">
        <v>1018515</v>
      </c>
      <c r="V4280">
        <v>42.02</v>
      </c>
      <c r="W4280" s="3">
        <f>StockData[[#This Row],[CLOSE]]-StockData[[#This Row],[PREV. CLOSE]]</f>
        <v>19</v>
      </c>
      <c r="X4280" s="2">
        <f>IFERROR((StockData[[#This Row],[CLOSE]]-StockData[[#This Row],[PREV. CLOSE]])/StockData[[#This Row],[PREV. CLOSE]],0)</f>
        <v>3.0949666069392409E-2</v>
      </c>
      <c r="Y4280" t="str">
        <f>IF(StockData[[#This Row],[Daily Return %]]&gt;0,"Gain",IF(StockData[[#This Row],[Daily Return %]]&lt;0,"Loss","No Change"))</f>
        <v>Gain</v>
      </c>
    </row>
    <row r="4281" spans="1:25" x14ac:dyDescent="0.3">
      <c r="A4281" s="1">
        <v>45638</v>
      </c>
      <c r="B4281" s="1" t="s">
        <v>4333</v>
      </c>
      <c r="C4281" s="1" t="s">
        <v>274</v>
      </c>
      <c r="D4281">
        <f>MONTH(StockData[[#This Row],[DATE]])</f>
        <v>12</v>
      </c>
      <c r="E4281">
        <v>2024</v>
      </c>
      <c r="F4281" t="s">
        <v>231</v>
      </c>
      <c r="G4281" t="str">
        <f>"Q"&amp;ROUNDUP(StockData[[#This Row],[Month Number]]/3,0)</f>
        <v>Q4</v>
      </c>
      <c r="H4281" s="1" t="s">
        <v>4097</v>
      </c>
      <c r="I4281" s="1" t="s">
        <v>3093</v>
      </c>
      <c r="J4281" t="s">
        <v>30</v>
      </c>
      <c r="K4281">
        <v>632.9</v>
      </c>
      <c r="L4281">
        <v>648.6</v>
      </c>
      <c r="M4281">
        <v>630.95000000000005</v>
      </c>
      <c r="N4281">
        <v>632.9</v>
      </c>
      <c r="O4281">
        <v>636.95000000000005</v>
      </c>
      <c r="P4281">
        <v>635.9</v>
      </c>
      <c r="Q4281">
        <v>639.78</v>
      </c>
      <c r="R4281">
        <v>3551037</v>
      </c>
      <c r="S4281">
        <v>2271895636.0500002</v>
      </c>
      <c r="T4281">
        <v>105966</v>
      </c>
      <c r="U4281">
        <v>1857567</v>
      </c>
      <c r="V4281">
        <v>52.31</v>
      </c>
      <c r="W4281" s="3">
        <f>StockData[[#This Row],[CLOSE]]-StockData[[#This Row],[PREV. CLOSE]]</f>
        <v>3</v>
      </c>
      <c r="X4281" s="2">
        <f>IFERROR((StockData[[#This Row],[CLOSE]]-StockData[[#This Row],[PREV. CLOSE]])/StockData[[#This Row],[PREV. CLOSE]],0)</f>
        <v>4.7400853215357882E-3</v>
      </c>
      <c r="Y4281" t="str">
        <f>IF(StockData[[#This Row],[Daily Return %]]&gt;0,"Gain",IF(StockData[[#This Row],[Daily Return %]]&lt;0,"Loss","No Change"))</f>
        <v>Gain</v>
      </c>
    </row>
    <row r="4282" spans="1:25" x14ac:dyDescent="0.3">
      <c r="A4282" s="1">
        <v>45639</v>
      </c>
      <c r="B4282" s="1" t="s">
        <v>4334</v>
      </c>
      <c r="C4282" s="1" t="s">
        <v>274</v>
      </c>
      <c r="D4282">
        <f>MONTH(StockData[[#This Row],[DATE]])</f>
        <v>12</v>
      </c>
      <c r="E4282">
        <v>2024</v>
      </c>
      <c r="F4282" t="s">
        <v>231</v>
      </c>
      <c r="G4282" t="str">
        <f>"Q"&amp;ROUNDUP(StockData[[#This Row],[Month Number]]/3,0)</f>
        <v>Q4</v>
      </c>
      <c r="H4282" s="1" t="s">
        <v>4097</v>
      </c>
      <c r="I4282" s="1" t="s">
        <v>3093</v>
      </c>
      <c r="J4282" t="s">
        <v>30</v>
      </c>
      <c r="K4282">
        <v>630</v>
      </c>
      <c r="L4282">
        <v>642.54999999999995</v>
      </c>
      <c r="M4282">
        <v>629.45000000000005</v>
      </c>
      <c r="N4282">
        <v>635.9</v>
      </c>
      <c r="O4282">
        <v>639</v>
      </c>
      <c r="P4282">
        <v>639.79999999999995</v>
      </c>
      <c r="Q4282">
        <v>636.66</v>
      </c>
      <c r="R4282">
        <v>1877660</v>
      </c>
      <c r="S4282">
        <v>1195435478.8499999</v>
      </c>
      <c r="T4282">
        <v>53023</v>
      </c>
      <c r="U4282">
        <v>1108170</v>
      </c>
      <c r="V4282">
        <v>59.02</v>
      </c>
      <c r="W4282" s="3">
        <f>StockData[[#This Row],[CLOSE]]-StockData[[#This Row],[PREV. CLOSE]]</f>
        <v>3.8999999999999773</v>
      </c>
      <c r="X4282" s="2">
        <f>IFERROR((StockData[[#This Row],[CLOSE]]-StockData[[#This Row],[PREV. CLOSE]])/StockData[[#This Row],[PREV. CLOSE]],0)</f>
        <v>6.133039786129859E-3</v>
      </c>
      <c r="Y4282" t="str">
        <f>IF(StockData[[#This Row],[Daily Return %]]&gt;0,"Gain",IF(StockData[[#This Row],[Daily Return %]]&lt;0,"Loss","No Change"))</f>
        <v>Gain</v>
      </c>
    </row>
    <row r="4283" spans="1:25" x14ac:dyDescent="0.3">
      <c r="A4283" s="1">
        <v>45642</v>
      </c>
      <c r="B4283" s="1" t="s">
        <v>4335</v>
      </c>
      <c r="C4283" s="1" t="s">
        <v>274</v>
      </c>
      <c r="D4283">
        <f>MONTH(StockData[[#This Row],[DATE]])</f>
        <v>12</v>
      </c>
      <c r="E4283">
        <v>2024</v>
      </c>
      <c r="F4283" t="s">
        <v>231</v>
      </c>
      <c r="G4283" t="str">
        <f>"Q"&amp;ROUNDUP(StockData[[#This Row],[Month Number]]/3,0)</f>
        <v>Q4</v>
      </c>
      <c r="H4283" s="1" t="s">
        <v>4097</v>
      </c>
      <c r="I4283" s="1" t="s">
        <v>3093</v>
      </c>
      <c r="J4283" t="s">
        <v>30</v>
      </c>
      <c r="K4283">
        <v>639.65</v>
      </c>
      <c r="L4283">
        <v>647.15</v>
      </c>
      <c r="M4283">
        <v>633.5</v>
      </c>
      <c r="N4283">
        <v>639.79999999999995</v>
      </c>
      <c r="O4283">
        <v>645</v>
      </c>
      <c r="P4283">
        <v>645.1</v>
      </c>
      <c r="Q4283">
        <v>639.84</v>
      </c>
      <c r="R4283">
        <v>2951376</v>
      </c>
      <c r="S4283">
        <v>1888416530.5</v>
      </c>
      <c r="T4283">
        <v>56354</v>
      </c>
      <c r="U4283">
        <v>2227482</v>
      </c>
      <c r="V4283">
        <v>75.47</v>
      </c>
      <c r="W4283" s="3">
        <f>StockData[[#This Row],[CLOSE]]-StockData[[#This Row],[PREV. CLOSE]]</f>
        <v>5.3000000000000682</v>
      </c>
      <c r="X4283" s="2">
        <f>IFERROR((StockData[[#This Row],[CLOSE]]-StockData[[#This Row],[PREV. CLOSE]])/StockData[[#This Row],[PREV. CLOSE]],0)</f>
        <v>8.2838386995937301E-3</v>
      </c>
      <c r="Y4283" t="str">
        <f>IF(StockData[[#This Row],[Daily Return %]]&gt;0,"Gain",IF(StockData[[#This Row],[Daily Return %]]&lt;0,"Loss","No Change"))</f>
        <v>Gain</v>
      </c>
    </row>
    <row r="4284" spans="1:25" x14ac:dyDescent="0.3">
      <c r="A4284" s="1">
        <v>45643</v>
      </c>
      <c r="B4284" s="1" t="s">
        <v>4336</v>
      </c>
      <c r="C4284" s="1" t="s">
        <v>274</v>
      </c>
      <c r="D4284">
        <f>MONTH(StockData[[#This Row],[DATE]])</f>
        <v>12</v>
      </c>
      <c r="E4284">
        <v>2024</v>
      </c>
      <c r="F4284" t="s">
        <v>231</v>
      </c>
      <c r="G4284" t="str">
        <f>"Q"&amp;ROUNDUP(StockData[[#This Row],[Month Number]]/3,0)</f>
        <v>Q4</v>
      </c>
      <c r="H4284" s="1" t="s">
        <v>4097</v>
      </c>
      <c r="I4284" s="1" t="s">
        <v>3093</v>
      </c>
      <c r="J4284" t="s">
        <v>30</v>
      </c>
      <c r="K4284">
        <v>645.15</v>
      </c>
      <c r="L4284">
        <v>648</v>
      </c>
      <c r="M4284">
        <v>629.15</v>
      </c>
      <c r="N4284">
        <v>645.1</v>
      </c>
      <c r="O4284">
        <v>629.15</v>
      </c>
      <c r="P4284">
        <v>633.45000000000005</v>
      </c>
      <c r="Q4284">
        <v>638.04999999999995</v>
      </c>
      <c r="R4284">
        <v>2068434</v>
      </c>
      <c r="S4284">
        <v>1319765601.2</v>
      </c>
      <c r="T4284">
        <v>42974</v>
      </c>
      <c r="U4284">
        <v>1333279</v>
      </c>
      <c r="V4284">
        <v>64.459999999999994</v>
      </c>
      <c r="W4284" s="3">
        <f>StockData[[#This Row],[CLOSE]]-StockData[[#This Row],[PREV. CLOSE]]</f>
        <v>-11.649999999999977</v>
      </c>
      <c r="X4284" s="2">
        <f>IFERROR((StockData[[#This Row],[CLOSE]]-StockData[[#This Row],[PREV. CLOSE]])/StockData[[#This Row],[PREV. CLOSE]],0)</f>
        <v>-1.8059215625484386E-2</v>
      </c>
      <c r="Y4284" t="str">
        <f>IF(StockData[[#This Row],[Daily Return %]]&gt;0,"Gain",IF(StockData[[#This Row],[Daily Return %]]&lt;0,"Loss","No Change"))</f>
        <v>Loss</v>
      </c>
    </row>
    <row r="4285" spans="1:25" x14ac:dyDescent="0.3">
      <c r="A4285" s="1">
        <v>45644</v>
      </c>
      <c r="B4285" s="1" t="s">
        <v>4337</v>
      </c>
      <c r="C4285" s="1" t="s">
        <v>274</v>
      </c>
      <c r="D4285">
        <f>MONTH(StockData[[#This Row],[DATE]])</f>
        <v>12</v>
      </c>
      <c r="E4285">
        <v>2024</v>
      </c>
      <c r="F4285" t="s">
        <v>231</v>
      </c>
      <c r="G4285" t="str">
        <f>"Q"&amp;ROUNDUP(StockData[[#This Row],[Month Number]]/3,0)</f>
        <v>Q4</v>
      </c>
      <c r="H4285" s="1" t="s">
        <v>4097</v>
      </c>
      <c r="I4285" s="1" t="s">
        <v>3093</v>
      </c>
      <c r="J4285" t="s">
        <v>30</v>
      </c>
      <c r="K4285">
        <v>630.75</v>
      </c>
      <c r="L4285">
        <v>644.5</v>
      </c>
      <c r="M4285">
        <v>629.04999999999995</v>
      </c>
      <c r="N4285">
        <v>633.45000000000005</v>
      </c>
      <c r="O4285">
        <v>641.25</v>
      </c>
      <c r="P4285">
        <v>640.85</v>
      </c>
      <c r="Q4285">
        <v>638.78</v>
      </c>
      <c r="R4285">
        <v>1481711</v>
      </c>
      <c r="S4285">
        <v>946494196.10000002</v>
      </c>
      <c r="T4285">
        <v>43506</v>
      </c>
      <c r="U4285">
        <v>816156</v>
      </c>
      <c r="V4285">
        <v>55.08</v>
      </c>
      <c r="W4285" s="3">
        <f>StockData[[#This Row],[CLOSE]]-StockData[[#This Row],[PREV. CLOSE]]</f>
        <v>7.3999999999999773</v>
      </c>
      <c r="X4285" s="2">
        <f>IFERROR((StockData[[#This Row],[CLOSE]]-StockData[[#This Row],[PREV. CLOSE]])/StockData[[#This Row],[PREV. CLOSE]],0)</f>
        <v>1.168205856815846E-2</v>
      </c>
      <c r="Y4285" t="str">
        <f>IF(StockData[[#This Row],[Daily Return %]]&gt;0,"Gain",IF(StockData[[#This Row],[Daily Return %]]&lt;0,"Loss","No Change"))</f>
        <v>Gain</v>
      </c>
    </row>
    <row r="4286" spans="1:25" x14ac:dyDescent="0.3">
      <c r="A4286" s="1">
        <v>45645</v>
      </c>
      <c r="B4286" s="1" t="s">
        <v>4338</v>
      </c>
      <c r="C4286" s="1" t="s">
        <v>274</v>
      </c>
      <c r="D4286">
        <f>MONTH(StockData[[#This Row],[DATE]])</f>
        <v>12</v>
      </c>
      <c r="E4286">
        <v>2024</v>
      </c>
      <c r="F4286" t="s">
        <v>231</v>
      </c>
      <c r="G4286" t="str">
        <f>"Q"&amp;ROUNDUP(StockData[[#This Row],[Month Number]]/3,0)</f>
        <v>Q4</v>
      </c>
      <c r="H4286" s="1" t="s">
        <v>4097</v>
      </c>
      <c r="I4286" s="1" t="s">
        <v>3093</v>
      </c>
      <c r="J4286" t="s">
        <v>30</v>
      </c>
      <c r="K4286">
        <v>640.79999999999995</v>
      </c>
      <c r="L4286">
        <v>644</v>
      </c>
      <c r="M4286">
        <v>629.5</v>
      </c>
      <c r="N4286">
        <v>640.85</v>
      </c>
      <c r="O4286">
        <v>642.54999999999995</v>
      </c>
      <c r="P4286">
        <v>640.95000000000005</v>
      </c>
      <c r="Q4286">
        <v>638.67999999999995</v>
      </c>
      <c r="R4286">
        <v>1353612</v>
      </c>
      <c r="S4286">
        <v>864521596.29999995</v>
      </c>
      <c r="T4286">
        <v>27980</v>
      </c>
      <c r="U4286">
        <v>832500</v>
      </c>
      <c r="V4286">
        <v>61.5</v>
      </c>
      <c r="W4286" s="3">
        <f>StockData[[#This Row],[CLOSE]]-StockData[[#This Row],[PREV. CLOSE]]</f>
        <v>0.10000000000002274</v>
      </c>
      <c r="X4286" s="2">
        <f>IFERROR((StockData[[#This Row],[CLOSE]]-StockData[[#This Row],[PREV. CLOSE]])/StockData[[#This Row],[PREV. CLOSE]],0)</f>
        <v>1.560427557151014E-4</v>
      </c>
      <c r="Y4286" t="str">
        <f>IF(StockData[[#This Row],[Daily Return %]]&gt;0,"Gain",IF(StockData[[#This Row],[Daily Return %]]&lt;0,"Loss","No Change"))</f>
        <v>Gain</v>
      </c>
    </row>
    <row r="4287" spans="1:25" x14ac:dyDescent="0.3">
      <c r="A4287" s="1">
        <v>45646</v>
      </c>
      <c r="B4287" s="1" t="s">
        <v>4339</v>
      </c>
      <c r="C4287" s="1" t="s">
        <v>274</v>
      </c>
      <c r="D4287">
        <f>MONTH(StockData[[#This Row],[DATE]])</f>
        <v>12</v>
      </c>
      <c r="E4287">
        <v>2024</v>
      </c>
      <c r="F4287" t="s">
        <v>231</v>
      </c>
      <c r="G4287" t="str">
        <f>"Q"&amp;ROUNDUP(StockData[[#This Row],[Month Number]]/3,0)</f>
        <v>Q4</v>
      </c>
      <c r="H4287" s="1" t="s">
        <v>4097</v>
      </c>
      <c r="I4287" s="1" t="s">
        <v>3093</v>
      </c>
      <c r="J4287" t="s">
        <v>30</v>
      </c>
      <c r="K4287">
        <v>641.85</v>
      </c>
      <c r="L4287">
        <v>647.5</v>
      </c>
      <c r="M4287">
        <v>626</v>
      </c>
      <c r="N4287">
        <v>640.95000000000005</v>
      </c>
      <c r="O4287">
        <v>629.25</v>
      </c>
      <c r="P4287">
        <v>627.95000000000005</v>
      </c>
      <c r="Q4287">
        <v>634.91</v>
      </c>
      <c r="R4287">
        <v>1756903</v>
      </c>
      <c r="S4287">
        <v>1115470416.55</v>
      </c>
      <c r="T4287">
        <v>35574</v>
      </c>
      <c r="U4287">
        <v>855035</v>
      </c>
      <c r="V4287">
        <v>48.67</v>
      </c>
      <c r="W4287" s="3">
        <f>StockData[[#This Row],[CLOSE]]-StockData[[#This Row],[PREV. CLOSE]]</f>
        <v>-13</v>
      </c>
      <c r="X4287" s="2">
        <f>IFERROR((StockData[[#This Row],[CLOSE]]-StockData[[#This Row],[PREV. CLOSE]])/StockData[[#This Row],[PREV. CLOSE]],0)</f>
        <v>-2.0282393322412044E-2</v>
      </c>
      <c r="Y4287" t="str">
        <f>IF(StockData[[#This Row],[Daily Return %]]&gt;0,"Gain",IF(StockData[[#This Row],[Daily Return %]]&lt;0,"Loss","No Change"))</f>
        <v>Loss</v>
      </c>
    </row>
    <row r="4288" spans="1:25" x14ac:dyDescent="0.3">
      <c r="A4288" s="1">
        <v>45649</v>
      </c>
      <c r="B4288" s="1" t="s">
        <v>4340</v>
      </c>
      <c r="C4288" s="1" t="s">
        <v>274</v>
      </c>
      <c r="D4288">
        <f>MONTH(StockData[[#This Row],[DATE]])</f>
        <v>12</v>
      </c>
      <c r="E4288">
        <v>2024</v>
      </c>
      <c r="F4288" t="s">
        <v>231</v>
      </c>
      <c r="G4288" t="str">
        <f>"Q"&amp;ROUNDUP(StockData[[#This Row],[Month Number]]/3,0)</f>
        <v>Q4</v>
      </c>
      <c r="H4288" s="1" t="s">
        <v>4097</v>
      </c>
      <c r="I4288" s="1" t="s">
        <v>3093</v>
      </c>
      <c r="J4288" t="s">
        <v>30</v>
      </c>
      <c r="K4288">
        <v>625.15</v>
      </c>
      <c r="L4288">
        <v>638</v>
      </c>
      <c r="M4288">
        <v>620.20000000000005</v>
      </c>
      <c r="N4288">
        <v>627.95000000000005</v>
      </c>
      <c r="O4288">
        <v>636.25</v>
      </c>
      <c r="P4288">
        <v>636.54999999999995</v>
      </c>
      <c r="Q4288">
        <v>631.35</v>
      </c>
      <c r="R4288">
        <v>1262775</v>
      </c>
      <c r="S4288">
        <v>797253900.29999995</v>
      </c>
      <c r="T4288">
        <v>48156</v>
      </c>
      <c r="U4288">
        <v>594100</v>
      </c>
      <c r="V4288">
        <v>47.05</v>
      </c>
      <c r="W4288" s="3">
        <f>StockData[[#This Row],[CLOSE]]-StockData[[#This Row],[PREV. CLOSE]]</f>
        <v>8.5999999999999091</v>
      </c>
      <c r="X4288" s="2">
        <f>IFERROR((StockData[[#This Row],[CLOSE]]-StockData[[#This Row],[PREV. CLOSE]])/StockData[[#This Row],[PREV. CLOSE]],0)</f>
        <v>1.3695357910661531E-2</v>
      </c>
      <c r="Y4288" t="str">
        <f>IF(StockData[[#This Row],[Daily Return %]]&gt;0,"Gain",IF(StockData[[#This Row],[Daily Return %]]&lt;0,"Loss","No Change"))</f>
        <v>Gain</v>
      </c>
    </row>
    <row r="4289" spans="1:25" x14ac:dyDescent="0.3">
      <c r="A4289" s="1">
        <v>45650</v>
      </c>
      <c r="B4289" s="1" t="s">
        <v>4341</v>
      </c>
      <c r="C4289" s="1" t="s">
        <v>274</v>
      </c>
      <c r="D4289">
        <f>MONTH(StockData[[#This Row],[DATE]])</f>
        <v>12</v>
      </c>
      <c r="E4289">
        <v>2024</v>
      </c>
      <c r="F4289" t="s">
        <v>231</v>
      </c>
      <c r="G4289" t="str">
        <f>"Q"&amp;ROUNDUP(StockData[[#This Row],[Month Number]]/3,0)</f>
        <v>Q4</v>
      </c>
      <c r="H4289" s="1" t="s">
        <v>4097</v>
      </c>
      <c r="I4289" s="1" t="s">
        <v>3093</v>
      </c>
      <c r="J4289" t="s">
        <v>30</v>
      </c>
      <c r="K4289">
        <v>636.9</v>
      </c>
      <c r="L4289">
        <v>645.70000000000005</v>
      </c>
      <c r="M4289">
        <v>621.79999999999995</v>
      </c>
      <c r="N4289">
        <v>636.54999999999995</v>
      </c>
      <c r="O4289">
        <v>629.9</v>
      </c>
      <c r="P4289">
        <v>633.35</v>
      </c>
      <c r="Q4289">
        <v>637.02</v>
      </c>
      <c r="R4289">
        <v>1573431</v>
      </c>
      <c r="S4289">
        <v>1002305557.8</v>
      </c>
      <c r="T4289">
        <v>34159</v>
      </c>
      <c r="U4289">
        <v>861261</v>
      </c>
      <c r="V4289">
        <v>54.74</v>
      </c>
      <c r="W4289" s="3">
        <f>StockData[[#This Row],[CLOSE]]-StockData[[#This Row],[PREV. CLOSE]]</f>
        <v>-3.1999999999999318</v>
      </c>
      <c r="X4289" s="2">
        <f>IFERROR((StockData[[#This Row],[CLOSE]]-StockData[[#This Row],[PREV. CLOSE]])/StockData[[#This Row],[PREV. CLOSE]],0)</f>
        <v>-5.0270992066607997E-3</v>
      </c>
      <c r="Y4289" t="str">
        <f>IF(StockData[[#This Row],[Daily Return %]]&gt;0,"Gain",IF(StockData[[#This Row],[Daily Return %]]&lt;0,"Loss","No Change"))</f>
        <v>Loss</v>
      </c>
    </row>
    <row r="4290" spans="1:25" x14ac:dyDescent="0.3">
      <c r="A4290" s="1">
        <v>45652</v>
      </c>
      <c r="B4290" s="1" t="s">
        <v>4342</v>
      </c>
      <c r="C4290" s="1" t="s">
        <v>274</v>
      </c>
      <c r="D4290">
        <f>MONTH(StockData[[#This Row],[DATE]])</f>
        <v>12</v>
      </c>
      <c r="E4290">
        <v>2024</v>
      </c>
      <c r="F4290" t="s">
        <v>231</v>
      </c>
      <c r="G4290" t="str">
        <f>"Q"&amp;ROUNDUP(StockData[[#This Row],[Month Number]]/3,0)</f>
        <v>Q4</v>
      </c>
      <c r="H4290" s="1" t="s">
        <v>4097</v>
      </c>
      <c r="I4290" s="1" t="s">
        <v>3093</v>
      </c>
      <c r="J4290" t="s">
        <v>30</v>
      </c>
      <c r="K4290">
        <v>628.95000000000005</v>
      </c>
      <c r="L4290">
        <v>634.25</v>
      </c>
      <c r="M4290">
        <v>625.54999999999995</v>
      </c>
      <c r="N4290">
        <v>633.35</v>
      </c>
      <c r="O4290">
        <v>630.04999999999995</v>
      </c>
      <c r="P4290">
        <v>632.6</v>
      </c>
      <c r="Q4290">
        <v>630.54999999999995</v>
      </c>
      <c r="R4290">
        <v>667331</v>
      </c>
      <c r="S4290">
        <v>420787847.25</v>
      </c>
      <c r="T4290">
        <v>20269</v>
      </c>
      <c r="U4290">
        <v>330084</v>
      </c>
      <c r="V4290">
        <v>49.46</v>
      </c>
      <c r="W4290" s="3">
        <f>StockData[[#This Row],[CLOSE]]-StockData[[#This Row],[PREV. CLOSE]]</f>
        <v>-0.75</v>
      </c>
      <c r="X4290" s="2">
        <f>IFERROR((StockData[[#This Row],[CLOSE]]-StockData[[#This Row],[PREV. CLOSE]])/StockData[[#This Row],[PREV. CLOSE]],0)</f>
        <v>-1.1841793637009553E-3</v>
      </c>
      <c r="Y4290" t="str">
        <f>IF(StockData[[#This Row],[Daily Return %]]&gt;0,"Gain",IF(StockData[[#This Row],[Daily Return %]]&lt;0,"Loss","No Change"))</f>
        <v>Loss</v>
      </c>
    </row>
    <row r="4291" spans="1:25" x14ac:dyDescent="0.3">
      <c r="A4291" s="1">
        <v>45653</v>
      </c>
      <c r="B4291" s="1" t="s">
        <v>4343</v>
      </c>
      <c r="C4291" s="1" t="s">
        <v>274</v>
      </c>
      <c r="D4291">
        <f>MONTH(StockData[[#This Row],[DATE]])</f>
        <v>12</v>
      </c>
      <c r="E4291">
        <v>2024</v>
      </c>
      <c r="F4291" t="s">
        <v>231</v>
      </c>
      <c r="G4291" t="str">
        <f>"Q"&amp;ROUNDUP(StockData[[#This Row],[Month Number]]/3,0)</f>
        <v>Q4</v>
      </c>
      <c r="H4291" s="1" t="s">
        <v>4097</v>
      </c>
      <c r="I4291" s="1" t="s">
        <v>3093</v>
      </c>
      <c r="J4291" t="s">
        <v>30</v>
      </c>
      <c r="K4291">
        <v>632</v>
      </c>
      <c r="L4291">
        <v>635.1</v>
      </c>
      <c r="M4291">
        <v>628.75</v>
      </c>
      <c r="N4291">
        <v>632.6</v>
      </c>
      <c r="O4291">
        <v>634.5</v>
      </c>
      <c r="P4291">
        <v>632.6</v>
      </c>
      <c r="Q4291">
        <v>632.48</v>
      </c>
      <c r="R4291">
        <v>690259</v>
      </c>
      <c r="S4291">
        <v>436571862.25</v>
      </c>
      <c r="T4291">
        <v>18872</v>
      </c>
      <c r="U4291">
        <v>403408</v>
      </c>
      <c r="V4291">
        <v>58.44</v>
      </c>
      <c r="W4291" s="3">
        <f>StockData[[#This Row],[CLOSE]]-StockData[[#This Row],[PREV. CLOSE]]</f>
        <v>0</v>
      </c>
      <c r="X4291" s="2">
        <f>IFERROR((StockData[[#This Row],[CLOSE]]-StockData[[#This Row],[PREV. CLOSE]])/StockData[[#This Row],[PREV. CLOSE]],0)</f>
        <v>0</v>
      </c>
      <c r="Y4291" t="str">
        <f>IF(StockData[[#This Row],[Daily Return %]]&gt;0,"Gain",IF(StockData[[#This Row],[Daily Return %]]&lt;0,"Loss","No Change"))</f>
        <v>No Change</v>
      </c>
    </row>
    <row r="4292" spans="1:25" x14ac:dyDescent="0.3">
      <c r="A4292" s="1">
        <v>45656</v>
      </c>
      <c r="B4292" s="1" t="s">
        <v>4344</v>
      </c>
      <c r="C4292" s="1" t="s">
        <v>274</v>
      </c>
      <c r="D4292">
        <f>MONTH(StockData[[#This Row],[DATE]])</f>
        <v>12</v>
      </c>
      <c r="E4292">
        <v>2024</v>
      </c>
      <c r="F4292" t="s">
        <v>231</v>
      </c>
      <c r="G4292" t="str">
        <f>"Q"&amp;ROUNDUP(StockData[[#This Row],[Month Number]]/3,0)</f>
        <v>Q4</v>
      </c>
      <c r="H4292" s="1" t="s">
        <v>4097</v>
      </c>
      <c r="I4292" s="1" t="s">
        <v>3093</v>
      </c>
      <c r="J4292" t="s">
        <v>30</v>
      </c>
      <c r="K4292">
        <v>632.6</v>
      </c>
      <c r="L4292">
        <v>644.9</v>
      </c>
      <c r="M4292">
        <v>628.20000000000005</v>
      </c>
      <c r="N4292">
        <v>632.6</v>
      </c>
      <c r="O4292">
        <v>640.15</v>
      </c>
      <c r="P4292">
        <v>642.20000000000005</v>
      </c>
      <c r="Q4292">
        <v>639.73</v>
      </c>
      <c r="R4292">
        <v>1421436</v>
      </c>
      <c r="S4292">
        <v>909337909.64999998</v>
      </c>
      <c r="T4292">
        <v>39609</v>
      </c>
      <c r="U4292">
        <v>812842</v>
      </c>
      <c r="V4292">
        <v>57.18</v>
      </c>
      <c r="W4292" s="3">
        <f>StockData[[#This Row],[CLOSE]]-StockData[[#This Row],[PREV. CLOSE]]</f>
        <v>9.6000000000000227</v>
      </c>
      <c r="X4292" s="2">
        <f>IFERROR((StockData[[#This Row],[CLOSE]]-StockData[[#This Row],[PREV. CLOSE]])/StockData[[#This Row],[PREV. CLOSE]],0)</f>
        <v>1.5175466329434117E-2</v>
      </c>
      <c r="Y4292" t="str">
        <f>IF(StockData[[#This Row],[Daily Return %]]&gt;0,"Gain",IF(StockData[[#This Row],[Daily Return %]]&lt;0,"Loss","No Change"))</f>
        <v>Gain</v>
      </c>
    </row>
    <row r="4293" spans="1:25" x14ac:dyDescent="0.3">
      <c r="A4293" s="1">
        <v>45657</v>
      </c>
      <c r="B4293" s="1" t="s">
        <v>4345</v>
      </c>
      <c r="C4293" s="1" t="s">
        <v>274</v>
      </c>
      <c r="D4293">
        <f>MONTH(StockData[[#This Row],[DATE]])</f>
        <v>12</v>
      </c>
      <c r="E4293">
        <v>2024</v>
      </c>
      <c r="F4293" t="s">
        <v>231</v>
      </c>
      <c r="G4293" t="str">
        <f>"Q"&amp;ROUNDUP(StockData[[#This Row],[Month Number]]/3,0)</f>
        <v>Q4</v>
      </c>
      <c r="H4293" s="1" t="s">
        <v>4097</v>
      </c>
      <c r="I4293" s="1" t="s">
        <v>3093</v>
      </c>
      <c r="J4293" t="s">
        <v>30</v>
      </c>
      <c r="K4293">
        <v>641.15</v>
      </c>
      <c r="L4293">
        <v>642.1</v>
      </c>
      <c r="M4293">
        <v>634.25</v>
      </c>
      <c r="N4293">
        <v>642.20000000000005</v>
      </c>
      <c r="O4293">
        <v>640.25</v>
      </c>
      <c r="P4293">
        <v>639.5</v>
      </c>
      <c r="Q4293">
        <v>638.37</v>
      </c>
      <c r="R4293">
        <v>1228183</v>
      </c>
      <c r="S4293">
        <v>784035620.75</v>
      </c>
      <c r="T4293">
        <v>30127</v>
      </c>
      <c r="U4293">
        <v>774120</v>
      </c>
      <c r="V4293">
        <v>63.03</v>
      </c>
      <c r="W4293" s="3">
        <f>StockData[[#This Row],[CLOSE]]-StockData[[#This Row],[PREV. CLOSE]]</f>
        <v>-2.7000000000000455</v>
      </c>
      <c r="X4293" s="2">
        <f>IFERROR((StockData[[#This Row],[CLOSE]]-StockData[[#This Row],[PREV. CLOSE]])/StockData[[#This Row],[PREV. CLOSE]],0)</f>
        <v>-4.2042977265650035E-3</v>
      </c>
      <c r="Y4293" t="str">
        <f>IF(StockData[[#This Row],[Daily Return %]]&gt;0,"Gain",IF(StockData[[#This Row],[Daily Return %]]&lt;0,"Loss","No Change"))</f>
        <v>Loss</v>
      </c>
    </row>
    <row r="4294" spans="1:25" x14ac:dyDescent="0.3">
      <c r="A4294" s="1">
        <v>45658</v>
      </c>
      <c r="B4294" s="1" t="s">
        <v>4346</v>
      </c>
      <c r="C4294" s="1" t="s">
        <v>26</v>
      </c>
      <c r="D4294">
        <f>MONTH(StockData[[#This Row],[DATE]])</f>
        <v>1</v>
      </c>
      <c r="E4294">
        <v>2025</v>
      </c>
      <c r="F4294" t="s">
        <v>27</v>
      </c>
      <c r="G4294" t="str">
        <f>"Q"&amp;ROUNDUP(StockData[[#This Row],[Month Number]]/3,0)</f>
        <v>Q1</v>
      </c>
      <c r="H4294" s="1" t="s">
        <v>4097</v>
      </c>
      <c r="I4294" s="1" t="s">
        <v>3093</v>
      </c>
      <c r="J4294" t="s">
        <v>30</v>
      </c>
      <c r="K4294">
        <v>636</v>
      </c>
      <c r="L4294">
        <v>648.20000000000005</v>
      </c>
      <c r="M4294">
        <v>634.04999999999995</v>
      </c>
      <c r="N4294">
        <v>639.5</v>
      </c>
      <c r="O4294">
        <v>642.70000000000005</v>
      </c>
      <c r="P4294">
        <v>644</v>
      </c>
      <c r="Q4294">
        <v>643.97</v>
      </c>
      <c r="R4294">
        <v>1612824</v>
      </c>
      <c r="S4294">
        <v>1038603726.8</v>
      </c>
      <c r="T4294">
        <v>60590</v>
      </c>
      <c r="U4294">
        <v>948552</v>
      </c>
      <c r="V4294">
        <v>58.81</v>
      </c>
      <c r="W4294" s="3">
        <f>StockData[[#This Row],[CLOSE]]-StockData[[#This Row],[PREV. CLOSE]]</f>
        <v>4.5</v>
      </c>
      <c r="X4294" s="2">
        <f>IFERROR((StockData[[#This Row],[CLOSE]]-StockData[[#This Row],[PREV. CLOSE]])/StockData[[#This Row],[PREV. CLOSE]],0)</f>
        <v>7.0367474589523062E-3</v>
      </c>
      <c r="Y4294" t="str">
        <f>IF(StockData[[#This Row],[Daily Return %]]&gt;0,"Gain",IF(StockData[[#This Row],[Daily Return %]]&lt;0,"Loss","No Change"))</f>
        <v>Gain</v>
      </c>
    </row>
    <row r="4295" spans="1:25" x14ac:dyDescent="0.3">
      <c r="A4295" s="1">
        <v>45659</v>
      </c>
      <c r="B4295" s="1" t="s">
        <v>4347</v>
      </c>
      <c r="C4295" s="1" t="s">
        <v>26</v>
      </c>
      <c r="D4295">
        <f>MONTH(StockData[[#This Row],[DATE]])</f>
        <v>1</v>
      </c>
      <c r="E4295">
        <v>2025</v>
      </c>
      <c r="F4295" t="s">
        <v>27</v>
      </c>
      <c r="G4295" t="str">
        <f>"Q"&amp;ROUNDUP(StockData[[#This Row],[Month Number]]/3,0)</f>
        <v>Q1</v>
      </c>
      <c r="H4295" s="1" t="s">
        <v>4097</v>
      </c>
      <c r="I4295" s="1" t="s">
        <v>3093</v>
      </c>
      <c r="J4295" t="s">
        <v>30</v>
      </c>
      <c r="K4295">
        <v>635.29999999999995</v>
      </c>
      <c r="L4295">
        <v>656</v>
      </c>
      <c r="M4295">
        <v>635.29999999999995</v>
      </c>
      <c r="N4295">
        <v>644</v>
      </c>
      <c r="O4295">
        <v>652.5</v>
      </c>
      <c r="P4295">
        <v>653.35</v>
      </c>
      <c r="Q4295">
        <v>650.78</v>
      </c>
      <c r="R4295">
        <v>1609622</v>
      </c>
      <c r="S4295">
        <v>1047516943.35</v>
      </c>
      <c r="T4295">
        <v>53853</v>
      </c>
      <c r="U4295">
        <v>958259</v>
      </c>
      <c r="V4295">
        <v>59.53</v>
      </c>
      <c r="W4295" s="3">
        <f>StockData[[#This Row],[CLOSE]]-StockData[[#This Row],[PREV. CLOSE]]</f>
        <v>9.3500000000000227</v>
      </c>
      <c r="X4295" s="2">
        <f>IFERROR((StockData[[#This Row],[CLOSE]]-StockData[[#This Row],[PREV. CLOSE]])/StockData[[#This Row],[PREV. CLOSE]],0)</f>
        <v>1.4518633540372706E-2</v>
      </c>
      <c r="Y4295" t="str">
        <f>IF(StockData[[#This Row],[Daily Return %]]&gt;0,"Gain",IF(StockData[[#This Row],[Daily Return %]]&lt;0,"Loss","No Change"))</f>
        <v>Gain</v>
      </c>
    </row>
    <row r="4296" spans="1:25" x14ac:dyDescent="0.3">
      <c r="A4296" s="1">
        <v>45660</v>
      </c>
      <c r="B4296" s="1" t="s">
        <v>4348</v>
      </c>
      <c r="C4296" s="1" t="s">
        <v>26</v>
      </c>
      <c r="D4296">
        <f>MONTH(StockData[[#This Row],[DATE]])</f>
        <v>1</v>
      </c>
      <c r="E4296">
        <v>2025</v>
      </c>
      <c r="F4296" t="s">
        <v>27</v>
      </c>
      <c r="G4296" t="str">
        <f>"Q"&amp;ROUNDUP(StockData[[#This Row],[Month Number]]/3,0)</f>
        <v>Q1</v>
      </c>
      <c r="H4296" s="1" t="s">
        <v>4097</v>
      </c>
      <c r="I4296" s="1" t="s">
        <v>3093</v>
      </c>
      <c r="J4296" t="s">
        <v>30</v>
      </c>
      <c r="K4296">
        <v>657</v>
      </c>
      <c r="L4296">
        <v>663.65</v>
      </c>
      <c r="M4296">
        <v>647.65</v>
      </c>
      <c r="N4296">
        <v>653.35</v>
      </c>
      <c r="O4296">
        <v>660</v>
      </c>
      <c r="P4296">
        <v>660.95</v>
      </c>
      <c r="Q4296">
        <v>657.18</v>
      </c>
      <c r="R4296">
        <v>1752004</v>
      </c>
      <c r="S4296">
        <v>1151385241.3</v>
      </c>
      <c r="T4296">
        <v>52811</v>
      </c>
      <c r="U4296">
        <v>899688</v>
      </c>
      <c r="V4296">
        <v>51.35</v>
      </c>
      <c r="W4296" s="3">
        <f>StockData[[#This Row],[CLOSE]]-StockData[[#This Row],[PREV. CLOSE]]</f>
        <v>7.6000000000000227</v>
      </c>
      <c r="X4296" s="2">
        <f>IFERROR((StockData[[#This Row],[CLOSE]]-StockData[[#This Row],[PREV. CLOSE]])/StockData[[#This Row],[PREV. CLOSE]],0)</f>
        <v>1.1632356317440916E-2</v>
      </c>
      <c r="Y4296" t="str">
        <f>IF(StockData[[#This Row],[Daily Return %]]&gt;0,"Gain",IF(StockData[[#This Row],[Daily Return %]]&lt;0,"Loss","No Change"))</f>
        <v>Gain</v>
      </c>
    </row>
    <row r="4297" spans="1:25" x14ac:dyDescent="0.3">
      <c r="A4297" s="1">
        <v>45663</v>
      </c>
      <c r="B4297" s="1" t="s">
        <v>4349</v>
      </c>
      <c r="C4297" s="1" t="s">
        <v>26</v>
      </c>
      <c r="D4297">
        <f>MONTH(StockData[[#This Row],[DATE]])</f>
        <v>1</v>
      </c>
      <c r="E4297">
        <v>2025</v>
      </c>
      <c r="F4297" t="s">
        <v>27</v>
      </c>
      <c r="G4297" t="str">
        <f>"Q"&amp;ROUNDUP(StockData[[#This Row],[Month Number]]/3,0)</f>
        <v>Q1</v>
      </c>
      <c r="H4297" s="1" t="s">
        <v>4097</v>
      </c>
      <c r="I4297" s="1" t="s">
        <v>3093</v>
      </c>
      <c r="J4297" t="s">
        <v>30</v>
      </c>
      <c r="K4297">
        <v>667</v>
      </c>
      <c r="L4297">
        <v>675.05</v>
      </c>
      <c r="M4297">
        <v>633.15</v>
      </c>
      <c r="N4297">
        <v>660.95</v>
      </c>
      <c r="O4297">
        <v>648.5</v>
      </c>
      <c r="P4297">
        <v>648.35</v>
      </c>
      <c r="Q4297">
        <v>646.54</v>
      </c>
      <c r="R4297">
        <v>2833965</v>
      </c>
      <c r="S4297">
        <v>1832259315.8</v>
      </c>
      <c r="T4297">
        <v>80631</v>
      </c>
      <c r="U4297">
        <v>1223426</v>
      </c>
      <c r="V4297">
        <v>43.17</v>
      </c>
      <c r="W4297" s="3">
        <f>StockData[[#This Row],[CLOSE]]-StockData[[#This Row],[PREV. CLOSE]]</f>
        <v>-12.600000000000023</v>
      </c>
      <c r="X4297" s="2">
        <f>IFERROR((StockData[[#This Row],[CLOSE]]-StockData[[#This Row],[PREV. CLOSE]])/StockData[[#This Row],[PREV. CLOSE]],0)</f>
        <v>-1.9063469248808567E-2</v>
      </c>
      <c r="Y4297" t="str">
        <f>IF(StockData[[#This Row],[Daily Return %]]&gt;0,"Gain",IF(StockData[[#This Row],[Daily Return %]]&lt;0,"Loss","No Change"))</f>
        <v>Loss</v>
      </c>
    </row>
    <row r="4298" spans="1:25" x14ac:dyDescent="0.3">
      <c r="A4298" s="1">
        <v>45664</v>
      </c>
      <c r="B4298" s="1" t="s">
        <v>4350</v>
      </c>
      <c r="C4298" s="1" t="s">
        <v>26</v>
      </c>
      <c r="D4298">
        <f>MONTH(StockData[[#This Row],[DATE]])</f>
        <v>1</v>
      </c>
      <c r="E4298">
        <v>2025</v>
      </c>
      <c r="F4298" t="s">
        <v>27</v>
      </c>
      <c r="G4298" t="str">
        <f>"Q"&amp;ROUNDUP(StockData[[#This Row],[Month Number]]/3,0)</f>
        <v>Q1</v>
      </c>
      <c r="H4298" s="1" t="s">
        <v>4097</v>
      </c>
      <c r="I4298" s="1" t="s">
        <v>3093</v>
      </c>
      <c r="J4298" t="s">
        <v>30</v>
      </c>
      <c r="K4298">
        <v>645.29999999999995</v>
      </c>
      <c r="L4298">
        <v>654.75</v>
      </c>
      <c r="M4298">
        <v>638.65</v>
      </c>
      <c r="N4298">
        <v>648.35</v>
      </c>
      <c r="O4298">
        <v>639.75</v>
      </c>
      <c r="P4298">
        <v>643.6</v>
      </c>
      <c r="Q4298">
        <v>648.30999999999995</v>
      </c>
      <c r="R4298">
        <v>1687921</v>
      </c>
      <c r="S4298">
        <v>1094300787.8499999</v>
      </c>
      <c r="T4298">
        <v>58190</v>
      </c>
      <c r="U4298">
        <v>1192699</v>
      </c>
      <c r="V4298">
        <v>70.66</v>
      </c>
      <c r="W4298" s="3">
        <f>StockData[[#This Row],[CLOSE]]-StockData[[#This Row],[PREV. CLOSE]]</f>
        <v>-4.75</v>
      </c>
      <c r="X4298" s="2">
        <f>IFERROR((StockData[[#This Row],[CLOSE]]-StockData[[#This Row],[PREV. CLOSE]])/StockData[[#This Row],[PREV. CLOSE]],0)</f>
        <v>-7.3262898126012178E-3</v>
      </c>
      <c r="Y4298" t="str">
        <f>IF(StockData[[#This Row],[Daily Return %]]&gt;0,"Gain",IF(StockData[[#This Row],[Daily Return %]]&lt;0,"Loss","No Change"))</f>
        <v>Loss</v>
      </c>
    </row>
    <row r="4299" spans="1:25" x14ac:dyDescent="0.3">
      <c r="A4299" s="1">
        <v>45665</v>
      </c>
      <c r="B4299" s="1" t="s">
        <v>4351</v>
      </c>
      <c r="C4299" s="1" t="s">
        <v>26</v>
      </c>
      <c r="D4299">
        <f>MONTH(StockData[[#This Row],[DATE]])</f>
        <v>1</v>
      </c>
      <c r="E4299">
        <v>2025</v>
      </c>
      <c r="F4299" t="s">
        <v>27</v>
      </c>
      <c r="G4299" t="str">
        <f>"Q"&amp;ROUNDUP(StockData[[#This Row],[Month Number]]/3,0)</f>
        <v>Q1</v>
      </c>
      <c r="H4299" s="1" t="s">
        <v>4097</v>
      </c>
      <c r="I4299" s="1" t="s">
        <v>3093</v>
      </c>
      <c r="J4299" t="s">
        <v>30</v>
      </c>
      <c r="K4299">
        <v>638.1</v>
      </c>
      <c r="L4299">
        <v>640.35</v>
      </c>
      <c r="M4299">
        <v>623.25</v>
      </c>
      <c r="N4299">
        <v>643.6</v>
      </c>
      <c r="O4299">
        <v>638.85</v>
      </c>
      <c r="P4299">
        <v>638.4</v>
      </c>
      <c r="Q4299">
        <v>634.41999999999996</v>
      </c>
      <c r="R4299">
        <v>1621163</v>
      </c>
      <c r="S4299">
        <v>1028491519.7</v>
      </c>
      <c r="T4299">
        <v>45647</v>
      </c>
      <c r="U4299">
        <v>828073</v>
      </c>
      <c r="V4299">
        <v>51.08</v>
      </c>
      <c r="W4299" s="3">
        <f>StockData[[#This Row],[CLOSE]]-StockData[[#This Row],[PREV. CLOSE]]</f>
        <v>-5.2000000000000455</v>
      </c>
      <c r="X4299" s="2">
        <f>IFERROR((StockData[[#This Row],[CLOSE]]-StockData[[#This Row],[PREV. CLOSE]])/StockData[[#This Row],[PREV. CLOSE]],0)</f>
        <v>-8.0795525170914307E-3</v>
      </c>
      <c r="Y4299" t="str">
        <f>IF(StockData[[#This Row],[Daily Return %]]&gt;0,"Gain",IF(StockData[[#This Row],[Daily Return %]]&lt;0,"Loss","No Change"))</f>
        <v>Loss</v>
      </c>
    </row>
    <row r="4300" spans="1:25" x14ac:dyDescent="0.3">
      <c r="A4300" s="1">
        <v>45666</v>
      </c>
      <c r="B4300" s="1" t="s">
        <v>4352</v>
      </c>
      <c r="C4300" s="1" t="s">
        <v>26</v>
      </c>
      <c r="D4300">
        <f>MONTH(StockData[[#This Row],[DATE]])</f>
        <v>1</v>
      </c>
      <c r="E4300">
        <v>2025</v>
      </c>
      <c r="F4300" t="s">
        <v>27</v>
      </c>
      <c r="G4300" t="str">
        <f>"Q"&amp;ROUNDUP(StockData[[#This Row],[Month Number]]/3,0)</f>
        <v>Q1</v>
      </c>
      <c r="H4300" s="1" t="s">
        <v>4097</v>
      </c>
      <c r="I4300" s="1" t="s">
        <v>3093</v>
      </c>
      <c r="J4300" t="s">
        <v>30</v>
      </c>
      <c r="K4300">
        <v>639</v>
      </c>
      <c r="L4300">
        <v>668.95</v>
      </c>
      <c r="M4300">
        <v>635.85</v>
      </c>
      <c r="N4300">
        <v>638.4</v>
      </c>
      <c r="O4300">
        <v>667</v>
      </c>
      <c r="P4300">
        <v>666.9</v>
      </c>
      <c r="Q4300">
        <v>662.28</v>
      </c>
      <c r="R4300">
        <v>2573131</v>
      </c>
      <c r="S4300">
        <v>1704122109.4000001</v>
      </c>
      <c r="T4300">
        <v>92174</v>
      </c>
      <c r="U4300">
        <v>719107</v>
      </c>
      <c r="V4300">
        <v>27.95</v>
      </c>
      <c r="W4300" s="3">
        <f>StockData[[#This Row],[CLOSE]]-StockData[[#This Row],[PREV. CLOSE]]</f>
        <v>28.5</v>
      </c>
      <c r="X4300" s="2">
        <f>IFERROR((StockData[[#This Row],[CLOSE]]-StockData[[#This Row],[PREV. CLOSE]])/StockData[[#This Row],[PREV. CLOSE]],0)</f>
        <v>4.4642857142857144E-2</v>
      </c>
      <c r="Y4300" t="str">
        <f>IF(StockData[[#This Row],[Daily Return %]]&gt;0,"Gain",IF(StockData[[#This Row],[Daily Return %]]&lt;0,"Loss","No Change"))</f>
        <v>Gain</v>
      </c>
    </row>
    <row r="4301" spans="1:25" x14ac:dyDescent="0.3">
      <c r="A4301" s="1">
        <v>45667</v>
      </c>
      <c r="B4301" s="1" t="s">
        <v>4353</v>
      </c>
      <c r="C4301" s="1" t="s">
        <v>26</v>
      </c>
      <c r="D4301">
        <f>MONTH(StockData[[#This Row],[DATE]])</f>
        <v>1</v>
      </c>
      <c r="E4301">
        <v>2025</v>
      </c>
      <c r="F4301" t="s">
        <v>27</v>
      </c>
      <c r="G4301" t="str">
        <f>"Q"&amp;ROUNDUP(StockData[[#This Row],[Month Number]]/3,0)</f>
        <v>Q1</v>
      </c>
      <c r="H4301" s="1" t="s">
        <v>4097</v>
      </c>
      <c r="I4301" s="1" t="s">
        <v>3093</v>
      </c>
      <c r="J4301" t="s">
        <v>30</v>
      </c>
      <c r="K4301">
        <v>669</v>
      </c>
      <c r="L4301">
        <v>679.6</v>
      </c>
      <c r="M4301">
        <v>664.7</v>
      </c>
      <c r="N4301">
        <v>666.9</v>
      </c>
      <c r="O4301">
        <v>673.55</v>
      </c>
      <c r="P4301">
        <v>673.9</v>
      </c>
      <c r="Q4301">
        <v>673.45</v>
      </c>
      <c r="R4301">
        <v>3578086</v>
      </c>
      <c r="S4301">
        <v>2409668222.6500001</v>
      </c>
      <c r="T4301">
        <v>73342</v>
      </c>
      <c r="U4301">
        <v>1725756</v>
      </c>
      <c r="V4301">
        <v>48.23</v>
      </c>
      <c r="W4301" s="3">
        <f>StockData[[#This Row],[CLOSE]]-StockData[[#This Row],[PREV. CLOSE]]</f>
        <v>7</v>
      </c>
      <c r="X4301" s="2">
        <f>IFERROR((StockData[[#This Row],[CLOSE]]-StockData[[#This Row],[PREV. CLOSE]])/StockData[[#This Row],[PREV. CLOSE]],0)</f>
        <v>1.0496326285799971E-2</v>
      </c>
      <c r="Y4301" t="str">
        <f>IF(StockData[[#This Row],[Daily Return %]]&gt;0,"Gain",IF(StockData[[#This Row],[Daily Return %]]&lt;0,"Loss","No Change"))</f>
        <v>Gain</v>
      </c>
    </row>
    <row r="4302" spans="1:25" x14ac:dyDescent="0.3">
      <c r="A4302" s="1">
        <v>45670</v>
      </c>
      <c r="B4302" s="1" t="s">
        <v>4354</v>
      </c>
      <c r="C4302" s="1" t="s">
        <v>26</v>
      </c>
      <c r="D4302">
        <f>MONTH(StockData[[#This Row],[DATE]])</f>
        <v>1</v>
      </c>
      <c r="E4302">
        <v>2025</v>
      </c>
      <c r="F4302" t="s">
        <v>27</v>
      </c>
      <c r="G4302" t="str">
        <f>"Q"&amp;ROUNDUP(StockData[[#This Row],[Month Number]]/3,0)</f>
        <v>Q1</v>
      </c>
      <c r="H4302" s="1" t="s">
        <v>4097</v>
      </c>
      <c r="I4302" s="1" t="s">
        <v>3093</v>
      </c>
      <c r="J4302" t="s">
        <v>30</v>
      </c>
      <c r="K4302">
        <v>671</v>
      </c>
      <c r="L4302">
        <v>675.25</v>
      </c>
      <c r="M4302">
        <v>663.35</v>
      </c>
      <c r="N4302">
        <v>673.9</v>
      </c>
      <c r="O4302">
        <v>664.45</v>
      </c>
      <c r="P4302">
        <v>668.4</v>
      </c>
      <c r="Q4302">
        <v>671.05</v>
      </c>
      <c r="R4302">
        <v>3161422</v>
      </c>
      <c r="S4302">
        <v>2121485932.0999999</v>
      </c>
      <c r="T4302">
        <v>60783</v>
      </c>
      <c r="U4302">
        <v>2092881</v>
      </c>
      <c r="V4302">
        <v>66.2</v>
      </c>
      <c r="W4302" s="3">
        <f>StockData[[#This Row],[CLOSE]]-StockData[[#This Row],[PREV. CLOSE]]</f>
        <v>-5.5</v>
      </c>
      <c r="X4302" s="2">
        <f>IFERROR((StockData[[#This Row],[CLOSE]]-StockData[[#This Row],[PREV. CLOSE]])/StockData[[#This Row],[PREV. CLOSE]],0)</f>
        <v>-8.1614482860958605E-3</v>
      </c>
      <c r="Y4302" t="str">
        <f>IF(StockData[[#This Row],[Daily Return %]]&gt;0,"Gain",IF(StockData[[#This Row],[Daily Return %]]&lt;0,"Loss","No Change"))</f>
        <v>Loss</v>
      </c>
    </row>
    <row r="4303" spans="1:25" x14ac:dyDescent="0.3">
      <c r="A4303" s="1">
        <v>45671</v>
      </c>
      <c r="B4303" s="1" t="s">
        <v>4355</v>
      </c>
      <c r="C4303" s="1" t="s">
        <v>26</v>
      </c>
      <c r="D4303">
        <f>MONTH(StockData[[#This Row],[DATE]])</f>
        <v>1</v>
      </c>
      <c r="E4303">
        <v>2025</v>
      </c>
      <c r="F4303" t="s">
        <v>27</v>
      </c>
      <c r="G4303" t="str">
        <f>"Q"&amp;ROUNDUP(StockData[[#This Row],[Month Number]]/3,0)</f>
        <v>Q1</v>
      </c>
      <c r="H4303" s="1" t="s">
        <v>4097</v>
      </c>
      <c r="I4303" s="1" t="s">
        <v>3093</v>
      </c>
      <c r="J4303" t="s">
        <v>30</v>
      </c>
      <c r="K4303">
        <v>665</v>
      </c>
      <c r="L4303">
        <v>669.4</v>
      </c>
      <c r="M4303">
        <v>654.75</v>
      </c>
      <c r="N4303">
        <v>668.4</v>
      </c>
      <c r="O4303">
        <v>663.45</v>
      </c>
      <c r="P4303">
        <v>661.1</v>
      </c>
      <c r="Q4303">
        <v>661.03</v>
      </c>
      <c r="R4303">
        <v>1619502</v>
      </c>
      <c r="S4303">
        <v>1070537814.9</v>
      </c>
      <c r="T4303">
        <v>41814</v>
      </c>
      <c r="U4303">
        <v>798476</v>
      </c>
      <c r="V4303">
        <v>49.3</v>
      </c>
      <c r="W4303" s="3">
        <f>StockData[[#This Row],[CLOSE]]-StockData[[#This Row],[PREV. CLOSE]]</f>
        <v>-7.2999999999999545</v>
      </c>
      <c r="X4303" s="2">
        <f>IFERROR((StockData[[#This Row],[CLOSE]]-StockData[[#This Row],[PREV. CLOSE]])/StockData[[#This Row],[PREV. CLOSE]],0)</f>
        <v>-1.0921603830041824E-2</v>
      </c>
      <c r="Y4303" t="str">
        <f>IF(StockData[[#This Row],[Daily Return %]]&gt;0,"Gain",IF(StockData[[#This Row],[Daily Return %]]&lt;0,"Loss","No Change"))</f>
        <v>Loss</v>
      </c>
    </row>
    <row r="4304" spans="1:25" x14ac:dyDescent="0.3">
      <c r="A4304" s="1">
        <v>45672</v>
      </c>
      <c r="B4304" s="1" t="s">
        <v>4356</v>
      </c>
      <c r="C4304" s="1" t="s">
        <v>26</v>
      </c>
      <c r="D4304">
        <f>MONTH(StockData[[#This Row],[DATE]])</f>
        <v>1</v>
      </c>
      <c r="E4304">
        <v>2025</v>
      </c>
      <c r="F4304" t="s">
        <v>27</v>
      </c>
      <c r="G4304" t="str">
        <f>"Q"&amp;ROUNDUP(StockData[[#This Row],[Month Number]]/3,0)</f>
        <v>Q1</v>
      </c>
      <c r="H4304" s="1" t="s">
        <v>4097</v>
      </c>
      <c r="I4304" s="1" t="s">
        <v>3093</v>
      </c>
      <c r="J4304" t="s">
        <v>30</v>
      </c>
      <c r="K4304">
        <v>664.9</v>
      </c>
      <c r="L4304">
        <v>664.9</v>
      </c>
      <c r="M4304">
        <v>650.75</v>
      </c>
      <c r="N4304">
        <v>661.1</v>
      </c>
      <c r="O4304">
        <v>661.4</v>
      </c>
      <c r="P4304">
        <v>659.75</v>
      </c>
      <c r="Q4304">
        <v>658.57</v>
      </c>
      <c r="R4304">
        <v>947122</v>
      </c>
      <c r="S4304">
        <v>623743939.10000002</v>
      </c>
      <c r="T4304">
        <v>30926</v>
      </c>
      <c r="U4304">
        <v>485923</v>
      </c>
      <c r="V4304">
        <v>51.31</v>
      </c>
      <c r="W4304" s="3">
        <f>StockData[[#This Row],[CLOSE]]-StockData[[#This Row],[PREV. CLOSE]]</f>
        <v>-1.3500000000000227</v>
      </c>
      <c r="X4304" s="2">
        <f>IFERROR((StockData[[#This Row],[CLOSE]]-StockData[[#This Row],[PREV. CLOSE]])/StockData[[#This Row],[PREV. CLOSE]],0)</f>
        <v>-2.0420511269097301E-3</v>
      </c>
      <c r="Y4304" t="str">
        <f>IF(StockData[[#This Row],[Daily Return %]]&gt;0,"Gain",IF(StockData[[#This Row],[Daily Return %]]&lt;0,"Loss","No Change"))</f>
        <v>Loss</v>
      </c>
    </row>
    <row r="4305" spans="1:25" x14ac:dyDescent="0.3">
      <c r="A4305" s="1">
        <v>45673</v>
      </c>
      <c r="B4305" s="1" t="s">
        <v>4357</v>
      </c>
      <c r="C4305" s="1" t="s">
        <v>26</v>
      </c>
      <c r="D4305">
        <f>MONTH(StockData[[#This Row],[DATE]])</f>
        <v>1</v>
      </c>
      <c r="E4305">
        <v>2025</v>
      </c>
      <c r="F4305" t="s">
        <v>27</v>
      </c>
      <c r="G4305" t="str">
        <f>"Q"&amp;ROUNDUP(StockData[[#This Row],[Month Number]]/3,0)</f>
        <v>Q1</v>
      </c>
      <c r="H4305" s="1" t="s">
        <v>4097</v>
      </c>
      <c r="I4305" s="1" t="s">
        <v>3093</v>
      </c>
      <c r="J4305" t="s">
        <v>30</v>
      </c>
      <c r="K4305">
        <v>660.95</v>
      </c>
      <c r="L4305">
        <v>662.8</v>
      </c>
      <c r="M4305">
        <v>648.35</v>
      </c>
      <c r="N4305">
        <v>659.75</v>
      </c>
      <c r="O4305">
        <v>652</v>
      </c>
      <c r="P4305">
        <v>652.6</v>
      </c>
      <c r="Q4305">
        <v>653.11</v>
      </c>
      <c r="R4305">
        <v>739133</v>
      </c>
      <c r="S4305">
        <v>482735343.14999998</v>
      </c>
      <c r="T4305">
        <v>31922</v>
      </c>
      <c r="U4305">
        <v>352226</v>
      </c>
      <c r="V4305">
        <v>47.65</v>
      </c>
      <c r="W4305" s="3">
        <f>StockData[[#This Row],[CLOSE]]-StockData[[#This Row],[PREV. CLOSE]]</f>
        <v>-7.1499999999999773</v>
      </c>
      <c r="X4305" s="2">
        <f>IFERROR((StockData[[#This Row],[CLOSE]]-StockData[[#This Row],[PREV. CLOSE]])/StockData[[#This Row],[PREV. CLOSE]],0)</f>
        <v>-1.0837438423645285E-2</v>
      </c>
      <c r="Y4305" t="str">
        <f>IF(StockData[[#This Row],[Daily Return %]]&gt;0,"Gain",IF(StockData[[#This Row],[Daily Return %]]&lt;0,"Loss","No Change"))</f>
        <v>Loss</v>
      </c>
    </row>
    <row r="4306" spans="1:25" x14ac:dyDescent="0.3">
      <c r="A4306" s="1">
        <v>45674</v>
      </c>
      <c r="B4306" s="1" t="s">
        <v>4358</v>
      </c>
      <c r="C4306" s="1" t="s">
        <v>26</v>
      </c>
      <c r="D4306">
        <f>MONTH(StockData[[#This Row],[DATE]])</f>
        <v>1</v>
      </c>
      <c r="E4306">
        <v>2025</v>
      </c>
      <c r="F4306" t="s">
        <v>27</v>
      </c>
      <c r="G4306" t="str">
        <f>"Q"&amp;ROUNDUP(StockData[[#This Row],[Month Number]]/3,0)</f>
        <v>Q1</v>
      </c>
      <c r="H4306" s="1" t="s">
        <v>4097</v>
      </c>
      <c r="I4306" s="1" t="s">
        <v>3093</v>
      </c>
      <c r="J4306" t="s">
        <v>30</v>
      </c>
      <c r="K4306">
        <v>650</v>
      </c>
      <c r="L4306">
        <v>667.9</v>
      </c>
      <c r="M4306">
        <v>645.4</v>
      </c>
      <c r="N4306">
        <v>652.6</v>
      </c>
      <c r="O4306">
        <v>663.3</v>
      </c>
      <c r="P4306">
        <v>664.4</v>
      </c>
      <c r="Q4306">
        <v>662.51</v>
      </c>
      <c r="R4306">
        <v>2338569</v>
      </c>
      <c r="S4306">
        <v>1549317244.0999999</v>
      </c>
      <c r="T4306">
        <v>55195</v>
      </c>
      <c r="U4306">
        <v>1475918</v>
      </c>
      <c r="V4306">
        <v>63.11</v>
      </c>
      <c r="W4306" s="3">
        <f>StockData[[#This Row],[CLOSE]]-StockData[[#This Row],[PREV. CLOSE]]</f>
        <v>11.799999999999955</v>
      </c>
      <c r="X4306" s="2">
        <f>IFERROR((StockData[[#This Row],[CLOSE]]-StockData[[#This Row],[PREV. CLOSE]])/StockData[[#This Row],[PREV. CLOSE]],0)</f>
        <v>1.8081520073551877E-2</v>
      </c>
      <c r="Y4306" t="str">
        <f>IF(StockData[[#This Row],[Daily Return %]]&gt;0,"Gain",IF(StockData[[#This Row],[Daily Return %]]&lt;0,"Loss","No Change"))</f>
        <v>Gain</v>
      </c>
    </row>
    <row r="4307" spans="1:25" x14ac:dyDescent="0.3">
      <c r="A4307" s="1">
        <v>45677</v>
      </c>
      <c r="B4307" s="1" t="s">
        <v>4359</v>
      </c>
      <c r="C4307" s="1" t="s">
        <v>26</v>
      </c>
      <c r="D4307">
        <f>MONTH(StockData[[#This Row],[DATE]])</f>
        <v>1</v>
      </c>
      <c r="E4307">
        <v>2025</v>
      </c>
      <c r="F4307" t="s">
        <v>27</v>
      </c>
      <c r="G4307" t="str">
        <f>"Q"&amp;ROUNDUP(StockData[[#This Row],[Month Number]]/3,0)</f>
        <v>Q1</v>
      </c>
      <c r="H4307" s="1" t="s">
        <v>4097</v>
      </c>
      <c r="I4307" s="1" t="s">
        <v>3093</v>
      </c>
      <c r="J4307" t="s">
        <v>30</v>
      </c>
      <c r="K4307">
        <v>667.45</v>
      </c>
      <c r="L4307">
        <v>667.45</v>
      </c>
      <c r="M4307">
        <v>655.35</v>
      </c>
      <c r="N4307">
        <v>664.4</v>
      </c>
      <c r="O4307">
        <v>657.6</v>
      </c>
      <c r="P4307">
        <v>657.45</v>
      </c>
      <c r="Q4307">
        <v>658.65</v>
      </c>
      <c r="R4307">
        <v>456518</v>
      </c>
      <c r="S4307">
        <v>300686134.55000001</v>
      </c>
      <c r="T4307">
        <v>19205</v>
      </c>
      <c r="U4307">
        <v>178561</v>
      </c>
      <c r="V4307">
        <v>39.11</v>
      </c>
      <c r="W4307" s="3">
        <f>StockData[[#This Row],[CLOSE]]-StockData[[#This Row],[PREV. CLOSE]]</f>
        <v>-6.9499999999999318</v>
      </c>
      <c r="X4307" s="2">
        <f>IFERROR((StockData[[#This Row],[CLOSE]]-StockData[[#This Row],[PREV. CLOSE]])/StockData[[#This Row],[PREV. CLOSE]],0)</f>
        <v>-1.0460565924141981E-2</v>
      </c>
      <c r="Y4307" t="str">
        <f>IF(StockData[[#This Row],[Daily Return %]]&gt;0,"Gain",IF(StockData[[#This Row],[Daily Return %]]&lt;0,"Loss","No Change"))</f>
        <v>Loss</v>
      </c>
    </row>
    <row r="4308" spans="1:25" x14ac:dyDescent="0.3">
      <c r="A4308" s="1">
        <v>45678</v>
      </c>
      <c r="B4308" s="1" t="s">
        <v>4360</v>
      </c>
      <c r="C4308" s="1" t="s">
        <v>26</v>
      </c>
      <c r="D4308">
        <f>MONTH(StockData[[#This Row],[DATE]])</f>
        <v>1</v>
      </c>
      <c r="E4308">
        <v>2025</v>
      </c>
      <c r="F4308" t="s">
        <v>27</v>
      </c>
      <c r="G4308" t="str">
        <f>"Q"&amp;ROUNDUP(StockData[[#This Row],[Month Number]]/3,0)</f>
        <v>Q1</v>
      </c>
      <c r="H4308" s="1" t="s">
        <v>4097</v>
      </c>
      <c r="I4308" s="1" t="s">
        <v>3093</v>
      </c>
      <c r="J4308" t="s">
        <v>30</v>
      </c>
      <c r="K4308">
        <v>662.1</v>
      </c>
      <c r="L4308">
        <v>668.3</v>
      </c>
      <c r="M4308">
        <v>657.15</v>
      </c>
      <c r="N4308">
        <v>657.45</v>
      </c>
      <c r="O4308">
        <v>664.55</v>
      </c>
      <c r="P4308">
        <v>666.4</v>
      </c>
      <c r="Q4308">
        <v>664.53</v>
      </c>
      <c r="R4308">
        <v>2291644</v>
      </c>
      <c r="S4308">
        <v>1522874017.1500001</v>
      </c>
      <c r="T4308">
        <v>38170</v>
      </c>
      <c r="U4308">
        <v>1453321</v>
      </c>
      <c r="V4308">
        <v>63.42</v>
      </c>
      <c r="W4308" s="3">
        <f>StockData[[#This Row],[CLOSE]]-StockData[[#This Row],[PREV. CLOSE]]</f>
        <v>8.9499999999999318</v>
      </c>
      <c r="X4308" s="2">
        <f>IFERROR((StockData[[#This Row],[CLOSE]]-StockData[[#This Row],[PREV. CLOSE]])/StockData[[#This Row],[PREV. CLOSE]],0)</f>
        <v>1.3613202524906732E-2</v>
      </c>
      <c r="Y4308" t="str">
        <f>IF(StockData[[#This Row],[Daily Return %]]&gt;0,"Gain",IF(StockData[[#This Row],[Daily Return %]]&lt;0,"Loss","No Change"))</f>
        <v>Gain</v>
      </c>
    </row>
    <row r="4309" spans="1:25" x14ac:dyDescent="0.3">
      <c r="A4309" s="1">
        <v>45679</v>
      </c>
      <c r="B4309" s="1" t="s">
        <v>4361</v>
      </c>
      <c r="C4309" s="1" t="s">
        <v>26</v>
      </c>
      <c r="D4309">
        <f>MONTH(StockData[[#This Row],[DATE]])</f>
        <v>1</v>
      </c>
      <c r="E4309">
        <v>2025</v>
      </c>
      <c r="F4309" t="s">
        <v>27</v>
      </c>
      <c r="G4309" t="str">
        <f>"Q"&amp;ROUNDUP(StockData[[#This Row],[Month Number]]/3,0)</f>
        <v>Q1</v>
      </c>
      <c r="H4309" s="1" t="s">
        <v>4097</v>
      </c>
      <c r="I4309" s="1" t="s">
        <v>3093</v>
      </c>
      <c r="J4309" t="s">
        <v>30</v>
      </c>
      <c r="K4309">
        <v>668</v>
      </c>
      <c r="L4309">
        <v>670</v>
      </c>
      <c r="M4309">
        <v>660.85</v>
      </c>
      <c r="N4309">
        <v>666.4</v>
      </c>
      <c r="O4309">
        <v>663.1</v>
      </c>
      <c r="P4309">
        <v>665.35</v>
      </c>
      <c r="Q4309">
        <v>665.71</v>
      </c>
      <c r="R4309">
        <v>2086320</v>
      </c>
      <c r="S4309">
        <v>1388873661.7</v>
      </c>
      <c r="T4309">
        <v>65613</v>
      </c>
      <c r="U4309">
        <v>1169252</v>
      </c>
      <c r="V4309">
        <v>56.04</v>
      </c>
      <c r="W4309" s="3">
        <f>StockData[[#This Row],[CLOSE]]-StockData[[#This Row],[PREV. CLOSE]]</f>
        <v>-1.0499999999999545</v>
      </c>
      <c r="X4309" s="2">
        <f>IFERROR((StockData[[#This Row],[CLOSE]]-StockData[[#This Row],[PREV. CLOSE]])/StockData[[#This Row],[PREV. CLOSE]],0)</f>
        <v>-1.5756302521007721E-3</v>
      </c>
      <c r="Y4309" t="str">
        <f>IF(StockData[[#This Row],[Daily Return %]]&gt;0,"Gain",IF(StockData[[#This Row],[Daily Return %]]&lt;0,"Loss","No Change"))</f>
        <v>Loss</v>
      </c>
    </row>
    <row r="4310" spans="1:25" x14ac:dyDescent="0.3">
      <c r="A4310" s="1">
        <v>45680</v>
      </c>
      <c r="B4310" s="1" t="s">
        <v>4362</v>
      </c>
      <c r="C4310" s="1" t="s">
        <v>26</v>
      </c>
      <c r="D4310">
        <f>MONTH(StockData[[#This Row],[DATE]])</f>
        <v>1</v>
      </c>
      <c r="E4310">
        <v>2025</v>
      </c>
      <c r="F4310" t="s">
        <v>27</v>
      </c>
      <c r="G4310" t="str">
        <f>"Q"&amp;ROUNDUP(StockData[[#This Row],[Month Number]]/3,0)</f>
        <v>Q1</v>
      </c>
      <c r="H4310" s="1" t="s">
        <v>4097</v>
      </c>
      <c r="I4310" s="1" t="s">
        <v>3093</v>
      </c>
      <c r="J4310" t="s">
        <v>30</v>
      </c>
      <c r="K4310">
        <v>664.95</v>
      </c>
      <c r="L4310">
        <v>674.35</v>
      </c>
      <c r="M4310">
        <v>656.5</v>
      </c>
      <c r="N4310">
        <v>665.35</v>
      </c>
      <c r="O4310">
        <v>669.4</v>
      </c>
      <c r="P4310">
        <v>667.9</v>
      </c>
      <c r="Q4310">
        <v>668.17</v>
      </c>
      <c r="R4310">
        <v>593272</v>
      </c>
      <c r="S4310">
        <v>396408809.85000002</v>
      </c>
      <c r="T4310">
        <v>23043</v>
      </c>
      <c r="U4310">
        <v>196125</v>
      </c>
      <c r="V4310">
        <v>33.06</v>
      </c>
      <c r="W4310" s="3">
        <f>StockData[[#This Row],[CLOSE]]-StockData[[#This Row],[PREV. CLOSE]]</f>
        <v>2.5499999999999545</v>
      </c>
      <c r="X4310" s="2">
        <f>IFERROR((StockData[[#This Row],[CLOSE]]-StockData[[#This Row],[PREV. CLOSE]])/StockData[[#This Row],[PREV. CLOSE]],0)</f>
        <v>3.8325693244156524E-3</v>
      </c>
      <c r="Y4310" t="str">
        <f>IF(StockData[[#This Row],[Daily Return %]]&gt;0,"Gain",IF(StockData[[#This Row],[Daily Return %]]&lt;0,"Loss","No Change"))</f>
        <v>Gain</v>
      </c>
    </row>
    <row r="4311" spans="1:25" x14ac:dyDescent="0.3">
      <c r="A4311" s="1">
        <v>45681</v>
      </c>
      <c r="B4311" s="1" t="s">
        <v>4363</v>
      </c>
      <c r="C4311" s="1" t="s">
        <v>26</v>
      </c>
      <c r="D4311">
        <f>MONTH(StockData[[#This Row],[DATE]])</f>
        <v>1</v>
      </c>
      <c r="E4311">
        <v>2025</v>
      </c>
      <c r="F4311" t="s">
        <v>27</v>
      </c>
      <c r="G4311" t="str">
        <f>"Q"&amp;ROUNDUP(StockData[[#This Row],[Month Number]]/3,0)</f>
        <v>Q1</v>
      </c>
      <c r="H4311" s="1" t="s">
        <v>4097</v>
      </c>
      <c r="I4311" s="1" t="s">
        <v>3093</v>
      </c>
      <c r="J4311" t="s">
        <v>30</v>
      </c>
      <c r="K4311">
        <v>669.35</v>
      </c>
      <c r="L4311">
        <v>672.55</v>
      </c>
      <c r="M4311">
        <v>663.4</v>
      </c>
      <c r="N4311">
        <v>667.9</v>
      </c>
      <c r="O4311">
        <v>665.05</v>
      </c>
      <c r="P4311">
        <v>666.2</v>
      </c>
      <c r="Q4311">
        <v>668.32</v>
      </c>
      <c r="R4311">
        <v>529334</v>
      </c>
      <c r="S4311">
        <v>353762694.89999998</v>
      </c>
      <c r="T4311">
        <v>22145</v>
      </c>
      <c r="U4311">
        <v>193481</v>
      </c>
      <c r="V4311">
        <v>36.549999999999997</v>
      </c>
      <c r="W4311" s="3">
        <f>StockData[[#This Row],[CLOSE]]-StockData[[#This Row],[PREV. CLOSE]]</f>
        <v>-1.6999999999999318</v>
      </c>
      <c r="X4311" s="2">
        <f>IFERROR((StockData[[#This Row],[CLOSE]]-StockData[[#This Row],[PREV. CLOSE]])/StockData[[#This Row],[PREV. CLOSE]],0)</f>
        <v>-2.5452912112590687E-3</v>
      </c>
      <c r="Y4311" t="str">
        <f>IF(StockData[[#This Row],[Daily Return %]]&gt;0,"Gain",IF(StockData[[#This Row],[Daily Return %]]&lt;0,"Loss","No Change"))</f>
        <v>Loss</v>
      </c>
    </row>
    <row r="4312" spans="1:25" x14ac:dyDescent="0.3">
      <c r="A4312" s="1">
        <v>45684</v>
      </c>
      <c r="B4312" s="1" t="s">
        <v>4364</v>
      </c>
      <c r="C4312" s="1" t="s">
        <v>26</v>
      </c>
      <c r="D4312">
        <f>MONTH(StockData[[#This Row],[DATE]])</f>
        <v>1</v>
      </c>
      <c r="E4312">
        <v>2025</v>
      </c>
      <c r="F4312" t="s">
        <v>27</v>
      </c>
      <c r="G4312" t="str">
        <f>"Q"&amp;ROUNDUP(StockData[[#This Row],[Month Number]]/3,0)</f>
        <v>Q1</v>
      </c>
      <c r="H4312" s="1" t="s">
        <v>4097</v>
      </c>
      <c r="I4312" s="1" t="s">
        <v>3093</v>
      </c>
      <c r="J4312" t="s">
        <v>30</v>
      </c>
      <c r="K4312">
        <v>661.05</v>
      </c>
      <c r="L4312">
        <v>667</v>
      </c>
      <c r="M4312">
        <v>654.25</v>
      </c>
      <c r="N4312">
        <v>666.2</v>
      </c>
      <c r="O4312">
        <v>656.2</v>
      </c>
      <c r="P4312">
        <v>656.65</v>
      </c>
      <c r="Q4312">
        <v>660.14</v>
      </c>
      <c r="R4312">
        <v>467561</v>
      </c>
      <c r="S4312">
        <v>308655256.25</v>
      </c>
      <c r="T4312">
        <v>29628</v>
      </c>
      <c r="U4312">
        <v>175354</v>
      </c>
      <c r="V4312">
        <v>37.5</v>
      </c>
      <c r="W4312" s="3">
        <f>StockData[[#This Row],[CLOSE]]-StockData[[#This Row],[PREV. CLOSE]]</f>
        <v>-9.5500000000000682</v>
      </c>
      <c r="X4312" s="2">
        <f>IFERROR((StockData[[#This Row],[CLOSE]]-StockData[[#This Row],[PREV. CLOSE]])/StockData[[#This Row],[PREV. CLOSE]],0)</f>
        <v>-1.4335034524167019E-2</v>
      </c>
      <c r="Y4312" t="str">
        <f>IF(StockData[[#This Row],[Daily Return %]]&gt;0,"Gain",IF(StockData[[#This Row],[Daily Return %]]&lt;0,"Loss","No Change"))</f>
        <v>Loss</v>
      </c>
    </row>
    <row r="4313" spans="1:25" x14ac:dyDescent="0.3">
      <c r="A4313" s="1">
        <v>45685</v>
      </c>
      <c r="B4313" s="1" t="s">
        <v>4365</v>
      </c>
      <c r="C4313" s="1" t="s">
        <v>26</v>
      </c>
      <c r="D4313">
        <f>MONTH(StockData[[#This Row],[DATE]])</f>
        <v>1</v>
      </c>
      <c r="E4313">
        <v>2025</v>
      </c>
      <c r="F4313" t="s">
        <v>27</v>
      </c>
      <c r="G4313" t="str">
        <f>"Q"&amp;ROUNDUP(StockData[[#This Row],[Month Number]]/3,0)</f>
        <v>Q1</v>
      </c>
      <c r="H4313" s="1" t="s">
        <v>4097</v>
      </c>
      <c r="I4313" s="1" t="s">
        <v>3093</v>
      </c>
      <c r="J4313" t="s">
        <v>30</v>
      </c>
      <c r="K4313">
        <v>656.65</v>
      </c>
      <c r="L4313">
        <v>668.1</v>
      </c>
      <c r="M4313">
        <v>654.29999999999995</v>
      </c>
      <c r="N4313">
        <v>656.65</v>
      </c>
      <c r="O4313">
        <v>667.45</v>
      </c>
      <c r="P4313">
        <v>663.95</v>
      </c>
      <c r="Q4313">
        <v>661.35</v>
      </c>
      <c r="R4313">
        <v>1500950</v>
      </c>
      <c r="S4313">
        <v>992652449</v>
      </c>
      <c r="T4313">
        <v>48948</v>
      </c>
      <c r="U4313">
        <v>997817</v>
      </c>
      <c r="V4313">
        <v>66.48</v>
      </c>
      <c r="W4313" s="3">
        <f>StockData[[#This Row],[CLOSE]]-StockData[[#This Row],[PREV. CLOSE]]</f>
        <v>7.3000000000000682</v>
      </c>
      <c r="X4313" s="2">
        <f>IFERROR((StockData[[#This Row],[CLOSE]]-StockData[[#This Row],[PREV. CLOSE]])/StockData[[#This Row],[PREV. CLOSE]],0)</f>
        <v>1.111703342724445E-2</v>
      </c>
      <c r="Y4313" t="str">
        <f>IF(StockData[[#This Row],[Daily Return %]]&gt;0,"Gain",IF(StockData[[#This Row],[Daily Return %]]&lt;0,"Loss","No Change"))</f>
        <v>Gain</v>
      </c>
    </row>
    <row r="4314" spans="1:25" x14ac:dyDescent="0.3">
      <c r="A4314" s="1">
        <v>45686</v>
      </c>
      <c r="B4314" s="1" t="s">
        <v>4366</v>
      </c>
      <c r="C4314" s="1" t="s">
        <v>26</v>
      </c>
      <c r="D4314">
        <f>MONTH(StockData[[#This Row],[DATE]])</f>
        <v>1</v>
      </c>
      <c r="E4314">
        <v>2025</v>
      </c>
      <c r="F4314" t="s">
        <v>27</v>
      </c>
      <c r="G4314" t="str">
        <f>"Q"&amp;ROUNDUP(StockData[[#This Row],[Month Number]]/3,0)</f>
        <v>Q1</v>
      </c>
      <c r="H4314" s="1" t="s">
        <v>4097</v>
      </c>
      <c r="I4314" s="1" t="s">
        <v>3093</v>
      </c>
      <c r="J4314" t="s">
        <v>30</v>
      </c>
      <c r="K4314">
        <v>666</v>
      </c>
      <c r="L4314">
        <v>683.6</v>
      </c>
      <c r="M4314">
        <v>664.35</v>
      </c>
      <c r="N4314">
        <v>663.95</v>
      </c>
      <c r="O4314">
        <v>674.4</v>
      </c>
      <c r="P4314">
        <v>671.85</v>
      </c>
      <c r="Q4314">
        <v>674.67</v>
      </c>
      <c r="R4314">
        <v>2457335</v>
      </c>
      <c r="S4314">
        <v>1657881144.0999999</v>
      </c>
      <c r="T4314">
        <v>55723</v>
      </c>
      <c r="U4314">
        <v>1318629</v>
      </c>
      <c r="V4314">
        <v>53.66</v>
      </c>
      <c r="W4314" s="3">
        <f>StockData[[#This Row],[CLOSE]]-StockData[[#This Row],[PREV. CLOSE]]</f>
        <v>7.8999999999999773</v>
      </c>
      <c r="X4314" s="2">
        <f>IFERROR((StockData[[#This Row],[CLOSE]]-StockData[[#This Row],[PREV. CLOSE]])/StockData[[#This Row],[PREV. CLOSE]],0)</f>
        <v>1.1898486331802058E-2</v>
      </c>
      <c r="Y4314" t="str">
        <f>IF(StockData[[#This Row],[Daily Return %]]&gt;0,"Gain",IF(StockData[[#This Row],[Daily Return %]]&lt;0,"Loss","No Change"))</f>
        <v>Gain</v>
      </c>
    </row>
    <row r="4315" spans="1:25" x14ac:dyDescent="0.3">
      <c r="A4315" s="1">
        <v>45687</v>
      </c>
      <c r="B4315" s="1" t="s">
        <v>4367</v>
      </c>
      <c r="C4315" s="1" t="s">
        <v>26</v>
      </c>
      <c r="D4315">
        <f>MONTH(StockData[[#This Row],[DATE]])</f>
        <v>1</v>
      </c>
      <c r="E4315">
        <v>2025</v>
      </c>
      <c r="F4315" t="s">
        <v>27</v>
      </c>
      <c r="G4315" t="str">
        <f>"Q"&amp;ROUNDUP(StockData[[#This Row],[Month Number]]/3,0)</f>
        <v>Q1</v>
      </c>
      <c r="H4315" s="1" t="s">
        <v>4097</v>
      </c>
      <c r="I4315" s="1" t="s">
        <v>3093</v>
      </c>
      <c r="J4315" t="s">
        <v>30</v>
      </c>
      <c r="K4315">
        <v>674.55</v>
      </c>
      <c r="L4315">
        <v>680</v>
      </c>
      <c r="M4315">
        <v>668.1</v>
      </c>
      <c r="N4315">
        <v>671.85</v>
      </c>
      <c r="O4315">
        <v>680</v>
      </c>
      <c r="P4315">
        <v>672.15</v>
      </c>
      <c r="Q4315">
        <v>672.73</v>
      </c>
      <c r="R4315">
        <v>911550</v>
      </c>
      <c r="S4315">
        <v>613224919.5</v>
      </c>
      <c r="T4315">
        <v>35371</v>
      </c>
      <c r="U4315">
        <v>417953</v>
      </c>
      <c r="V4315">
        <v>45.85</v>
      </c>
      <c r="W4315" s="3">
        <f>StockData[[#This Row],[CLOSE]]-StockData[[#This Row],[PREV. CLOSE]]</f>
        <v>0.29999999999995453</v>
      </c>
      <c r="X4315" s="2">
        <f>IFERROR((StockData[[#This Row],[CLOSE]]-StockData[[#This Row],[PREV. CLOSE]])/StockData[[#This Row],[PREV. CLOSE]],0)</f>
        <v>4.4652824291129646E-4</v>
      </c>
      <c r="Y4315" t="str">
        <f>IF(StockData[[#This Row],[Daily Return %]]&gt;0,"Gain",IF(StockData[[#This Row],[Daily Return %]]&lt;0,"Loss","No Change"))</f>
        <v>Gain</v>
      </c>
    </row>
    <row r="4316" spans="1:25" x14ac:dyDescent="0.3">
      <c r="A4316" s="1">
        <v>45688</v>
      </c>
      <c r="B4316" s="1" t="s">
        <v>4368</v>
      </c>
      <c r="C4316" s="1" t="s">
        <v>26</v>
      </c>
      <c r="D4316">
        <f>MONTH(StockData[[#This Row],[DATE]])</f>
        <v>1</v>
      </c>
      <c r="E4316">
        <v>2025</v>
      </c>
      <c r="F4316" t="s">
        <v>27</v>
      </c>
      <c r="G4316" t="str">
        <f>"Q"&amp;ROUNDUP(StockData[[#This Row],[Month Number]]/3,0)</f>
        <v>Q1</v>
      </c>
      <c r="H4316" s="1" t="s">
        <v>4097</v>
      </c>
      <c r="I4316" s="1" t="s">
        <v>3093</v>
      </c>
      <c r="J4316" t="s">
        <v>30</v>
      </c>
      <c r="K4316">
        <v>677</v>
      </c>
      <c r="L4316">
        <v>686.55</v>
      </c>
      <c r="M4316">
        <v>655.04999999999995</v>
      </c>
      <c r="N4316">
        <v>672.15</v>
      </c>
      <c r="O4316">
        <v>670.85</v>
      </c>
      <c r="P4316">
        <v>670.65</v>
      </c>
      <c r="Q4316">
        <v>673.54</v>
      </c>
      <c r="R4316">
        <v>3690369</v>
      </c>
      <c r="S4316">
        <v>2485605772.0999999</v>
      </c>
      <c r="T4316">
        <v>110919</v>
      </c>
      <c r="U4316">
        <v>1083476</v>
      </c>
      <c r="V4316">
        <v>29.36</v>
      </c>
      <c r="W4316" s="3">
        <f>StockData[[#This Row],[CLOSE]]-StockData[[#This Row],[PREV. CLOSE]]</f>
        <v>-1.5</v>
      </c>
      <c r="X4316" s="2">
        <f>IFERROR((StockData[[#This Row],[CLOSE]]-StockData[[#This Row],[PREV. CLOSE]])/StockData[[#This Row],[PREV. CLOSE]],0)</f>
        <v>-2.2316447221602323E-3</v>
      </c>
      <c r="Y4316" t="str">
        <f>IF(StockData[[#This Row],[Daily Return %]]&gt;0,"Gain",IF(StockData[[#This Row],[Daily Return %]]&lt;0,"Loss","No Change"))</f>
        <v>Loss</v>
      </c>
    </row>
    <row r="4317" spans="1:25" x14ac:dyDescent="0.3">
      <c r="A4317" s="1">
        <v>45689</v>
      </c>
      <c r="B4317" s="1" t="s">
        <v>4369</v>
      </c>
      <c r="C4317" s="1" t="s">
        <v>54</v>
      </c>
      <c r="D4317">
        <f>MONTH(StockData[[#This Row],[DATE]])</f>
        <v>2</v>
      </c>
      <c r="E4317">
        <v>2025</v>
      </c>
      <c r="F4317" t="s">
        <v>27</v>
      </c>
      <c r="G4317" t="str">
        <f>"Q"&amp;ROUNDUP(StockData[[#This Row],[Month Number]]/3,0)</f>
        <v>Q1</v>
      </c>
      <c r="H4317" s="1" t="s">
        <v>4097</v>
      </c>
      <c r="I4317" s="1" t="s">
        <v>3093</v>
      </c>
      <c r="J4317" t="s">
        <v>30</v>
      </c>
      <c r="K4317">
        <v>670.65</v>
      </c>
      <c r="L4317">
        <v>736.9</v>
      </c>
      <c r="M4317">
        <v>666.05</v>
      </c>
      <c r="N4317">
        <v>670.65</v>
      </c>
      <c r="O4317">
        <v>686.25</v>
      </c>
      <c r="P4317">
        <v>694.2</v>
      </c>
      <c r="Q4317">
        <v>697.2</v>
      </c>
      <c r="R4317">
        <v>4446114</v>
      </c>
      <c r="S4317">
        <v>3099840053.5999999</v>
      </c>
      <c r="T4317">
        <v>97668</v>
      </c>
      <c r="U4317">
        <v>1882851</v>
      </c>
      <c r="V4317">
        <v>42.35</v>
      </c>
      <c r="W4317" s="3">
        <f>StockData[[#This Row],[CLOSE]]-StockData[[#This Row],[PREV. CLOSE]]</f>
        <v>23.550000000000068</v>
      </c>
      <c r="X4317" s="2">
        <f>IFERROR((StockData[[#This Row],[CLOSE]]-StockData[[#This Row],[PREV. CLOSE]])/StockData[[#This Row],[PREV. CLOSE]],0)</f>
        <v>3.5115186759114396E-2</v>
      </c>
      <c r="Y4317" t="str">
        <f>IF(StockData[[#This Row],[Daily Return %]]&gt;0,"Gain",IF(StockData[[#This Row],[Daily Return %]]&lt;0,"Loss","No Change"))</f>
        <v>Gain</v>
      </c>
    </row>
    <row r="4318" spans="1:25" x14ac:dyDescent="0.3">
      <c r="A4318" s="1">
        <v>45691</v>
      </c>
      <c r="B4318" s="1" t="s">
        <v>4370</v>
      </c>
      <c r="C4318" s="1" t="s">
        <v>54</v>
      </c>
      <c r="D4318">
        <f>MONTH(StockData[[#This Row],[DATE]])</f>
        <v>2</v>
      </c>
      <c r="E4318">
        <v>2025</v>
      </c>
      <c r="F4318" t="s">
        <v>27</v>
      </c>
      <c r="G4318" t="str">
        <f>"Q"&amp;ROUNDUP(StockData[[#This Row],[Month Number]]/3,0)</f>
        <v>Q1</v>
      </c>
      <c r="H4318" s="1" t="s">
        <v>4097</v>
      </c>
      <c r="I4318" s="1" t="s">
        <v>3093</v>
      </c>
      <c r="J4318" t="s">
        <v>30</v>
      </c>
      <c r="K4318">
        <v>688.4</v>
      </c>
      <c r="L4318">
        <v>690.05</v>
      </c>
      <c r="M4318">
        <v>661.85</v>
      </c>
      <c r="N4318">
        <v>694.2</v>
      </c>
      <c r="O4318">
        <v>670.75</v>
      </c>
      <c r="P4318">
        <v>673.35</v>
      </c>
      <c r="Q4318">
        <v>675.49</v>
      </c>
      <c r="R4318">
        <v>2367737</v>
      </c>
      <c r="S4318">
        <v>1599383989.5</v>
      </c>
      <c r="T4318">
        <v>94226</v>
      </c>
      <c r="U4318">
        <v>1200354</v>
      </c>
      <c r="V4318">
        <v>50.7</v>
      </c>
      <c r="W4318" s="3">
        <f>StockData[[#This Row],[CLOSE]]-StockData[[#This Row],[PREV. CLOSE]]</f>
        <v>-20.850000000000023</v>
      </c>
      <c r="X4318" s="2">
        <f>IFERROR((StockData[[#This Row],[CLOSE]]-StockData[[#This Row],[PREV. CLOSE]])/StockData[[#This Row],[PREV. CLOSE]],0)</f>
        <v>-3.003457216940366E-2</v>
      </c>
      <c r="Y4318" t="str">
        <f>IF(StockData[[#This Row],[Daily Return %]]&gt;0,"Gain",IF(StockData[[#This Row],[Daily Return %]]&lt;0,"Loss","No Change"))</f>
        <v>Loss</v>
      </c>
    </row>
    <row r="4319" spans="1:25" x14ac:dyDescent="0.3">
      <c r="A4319" s="1">
        <v>45692</v>
      </c>
      <c r="B4319" s="1" t="s">
        <v>4371</v>
      </c>
      <c r="C4319" s="1" t="s">
        <v>54</v>
      </c>
      <c r="D4319">
        <f>MONTH(StockData[[#This Row],[DATE]])</f>
        <v>2</v>
      </c>
      <c r="E4319">
        <v>2025</v>
      </c>
      <c r="F4319" t="s">
        <v>27</v>
      </c>
      <c r="G4319" t="str">
        <f>"Q"&amp;ROUNDUP(StockData[[#This Row],[Month Number]]/3,0)</f>
        <v>Q1</v>
      </c>
      <c r="H4319" s="1" t="s">
        <v>4097</v>
      </c>
      <c r="I4319" s="1" t="s">
        <v>3093</v>
      </c>
      <c r="J4319" t="s">
        <v>30</v>
      </c>
      <c r="K4319">
        <v>672.95</v>
      </c>
      <c r="L4319">
        <v>679.75</v>
      </c>
      <c r="M4319">
        <v>665.1</v>
      </c>
      <c r="N4319">
        <v>673.35</v>
      </c>
      <c r="O4319">
        <v>677.9</v>
      </c>
      <c r="P4319">
        <v>677.05</v>
      </c>
      <c r="Q4319">
        <v>674.46</v>
      </c>
      <c r="R4319">
        <v>1492015</v>
      </c>
      <c r="S4319">
        <v>1006304754.1</v>
      </c>
      <c r="T4319">
        <v>90847</v>
      </c>
      <c r="U4319">
        <v>755523</v>
      </c>
      <c r="V4319">
        <v>50.64</v>
      </c>
      <c r="W4319" s="3">
        <f>StockData[[#This Row],[CLOSE]]-StockData[[#This Row],[PREV. CLOSE]]</f>
        <v>3.6999999999999318</v>
      </c>
      <c r="X4319" s="2">
        <f>IFERROR((StockData[[#This Row],[CLOSE]]-StockData[[#This Row],[PREV. CLOSE]])/StockData[[#This Row],[PREV. CLOSE]],0)</f>
        <v>5.4949134922401893E-3</v>
      </c>
      <c r="Y4319" t="str">
        <f>IF(StockData[[#This Row],[Daily Return %]]&gt;0,"Gain",IF(StockData[[#This Row],[Daily Return %]]&lt;0,"Loss","No Change"))</f>
        <v>Gain</v>
      </c>
    </row>
    <row r="4320" spans="1:25" x14ac:dyDescent="0.3">
      <c r="A4320" s="1">
        <v>45693</v>
      </c>
      <c r="B4320" s="1" t="s">
        <v>4372</v>
      </c>
      <c r="C4320" s="1" t="s">
        <v>54</v>
      </c>
      <c r="D4320">
        <f>MONTH(StockData[[#This Row],[DATE]])</f>
        <v>2</v>
      </c>
      <c r="E4320">
        <v>2025</v>
      </c>
      <c r="F4320" t="s">
        <v>27</v>
      </c>
      <c r="G4320" t="str">
        <f>"Q"&amp;ROUNDUP(StockData[[#This Row],[Month Number]]/3,0)</f>
        <v>Q1</v>
      </c>
      <c r="H4320" s="1" t="s">
        <v>4097</v>
      </c>
      <c r="I4320" s="1" t="s">
        <v>3093</v>
      </c>
      <c r="J4320" t="s">
        <v>30</v>
      </c>
      <c r="K4320">
        <v>675.55</v>
      </c>
      <c r="L4320">
        <v>676</v>
      </c>
      <c r="M4320">
        <v>662.4</v>
      </c>
      <c r="N4320">
        <v>677.05</v>
      </c>
      <c r="O4320">
        <v>667.5</v>
      </c>
      <c r="P4320">
        <v>668.75</v>
      </c>
      <c r="Q4320">
        <v>668.47</v>
      </c>
      <c r="R4320">
        <v>1988584</v>
      </c>
      <c r="S4320">
        <v>1329312159.55</v>
      </c>
      <c r="T4320">
        <v>61960</v>
      </c>
      <c r="U4320">
        <v>1059385</v>
      </c>
      <c r="V4320">
        <v>53.27</v>
      </c>
      <c r="W4320" s="3">
        <f>StockData[[#This Row],[CLOSE]]-StockData[[#This Row],[PREV. CLOSE]]</f>
        <v>-8.2999999999999545</v>
      </c>
      <c r="X4320" s="2">
        <f>IFERROR((StockData[[#This Row],[CLOSE]]-StockData[[#This Row],[PREV. CLOSE]])/StockData[[#This Row],[PREV. CLOSE]],0)</f>
        <v>-1.2259065061664508E-2</v>
      </c>
      <c r="Y4320" t="str">
        <f>IF(StockData[[#This Row],[Daily Return %]]&gt;0,"Gain",IF(StockData[[#This Row],[Daily Return %]]&lt;0,"Loss","No Change"))</f>
        <v>Loss</v>
      </c>
    </row>
    <row r="4321" spans="1:25" x14ac:dyDescent="0.3">
      <c r="A4321" s="1">
        <v>45694</v>
      </c>
      <c r="B4321" s="1" t="s">
        <v>4373</v>
      </c>
      <c r="C4321" s="1" t="s">
        <v>54</v>
      </c>
      <c r="D4321">
        <f>MONTH(StockData[[#This Row],[DATE]])</f>
        <v>2</v>
      </c>
      <c r="E4321">
        <v>2025</v>
      </c>
      <c r="F4321" t="s">
        <v>27</v>
      </c>
      <c r="G4321" t="str">
        <f>"Q"&amp;ROUNDUP(StockData[[#This Row],[Month Number]]/3,0)</f>
        <v>Q1</v>
      </c>
      <c r="H4321" s="1" t="s">
        <v>4097</v>
      </c>
      <c r="I4321" s="1" t="s">
        <v>3093</v>
      </c>
      <c r="J4321" t="s">
        <v>30</v>
      </c>
      <c r="K4321">
        <v>669.4</v>
      </c>
      <c r="L4321">
        <v>676.7</v>
      </c>
      <c r="M4321">
        <v>657.75</v>
      </c>
      <c r="N4321">
        <v>668.75</v>
      </c>
      <c r="O4321">
        <v>661</v>
      </c>
      <c r="P4321">
        <v>661.55</v>
      </c>
      <c r="Q4321">
        <v>666.3</v>
      </c>
      <c r="R4321">
        <v>1253699</v>
      </c>
      <c r="S4321">
        <v>835340295.04999995</v>
      </c>
      <c r="T4321">
        <v>33502</v>
      </c>
      <c r="U4321">
        <v>661554</v>
      </c>
      <c r="V4321">
        <v>52.77</v>
      </c>
      <c r="W4321" s="3">
        <f>StockData[[#This Row],[CLOSE]]-StockData[[#This Row],[PREV. CLOSE]]</f>
        <v>-7.2000000000000455</v>
      </c>
      <c r="X4321" s="2">
        <f>IFERROR((StockData[[#This Row],[CLOSE]]-StockData[[#This Row],[PREV. CLOSE]])/StockData[[#This Row],[PREV. CLOSE]],0)</f>
        <v>-1.0766355140186984E-2</v>
      </c>
      <c r="Y4321" t="str">
        <f>IF(StockData[[#This Row],[Daily Return %]]&gt;0,"Gain",IF(StockData[[#This Row],[Daily Return %]]&lt;0,"Loss","No Change"))</f>
        <v>Loss</v>
      </c>
    </row>
    <row r="4322" spans="1:25" x14ac:dyDescent="0.3">
      <c r="A4322" s="1">
        <v>45695</v>
      </c>
      <c r="B4322" s="1" t="s">
        <v>4374</v>
      </c>
      <c r="C4322" s="1" t="s">
        <v>54</v>
      </c>
      <c r="D4322">
        <f>MONTH(StockData[[#This Row],[DATE]])</f>
        <v>2</v>
      </c>
      <c r="E4322">
        <v>2025</v>
      </c>
      <c r="F4322" t="s">
        <v>27</v>
      </c>
      <c r="G4322" t="str">
        <f>"Q"&amp;ROUNDUP(StockData[[#This Row],[Month Number]]/3,0)</f>
        <v>Q1</v>
      </c>
      <c r="H4322" s="1" t="s">
        <v>4097</v>
      </c>
      <c r="I4322" s="1" t="s">
        <v>3093</v>
      </c>
      <c r="J4322" t="s">
        <v>30</v>
      </c>
      <c r="K4322">
        <v>661.2</v>
      </c>
      <c r="L4322">
        <v>663.95</v>
      </c>
      <c r="M4322">
        <v>644.95000000000005</v>
      </c>
      <c r="N4322">
        <v>661.55</v>
      </c>
      <c r="O4322">
        <v>648.5</v>
      </c>
      <c r="P4322">
        <v>649.25</v>
      </c>
      <c r="Q4322">
        <v>649.58000000000004</v>
      </c>
      <c r="R4322">
        <v>837069</v>
      </c>
      <c r="S4322">
        <v>543743077.45000005</v>
      </c>
      <c r="T4322">
        <v>39121</v>
      </c>
      <c r="U4322">
        <v>381024</v>
      </c>
      <c r="V4322">
        <v>45.52</v>
      </c>
      <c r="W4322" s="3">
        <f>StockData[[#This Row],[CLOSE]]-StockData[[#This Row],[PREV. CLOSE]]</f>
        <v>-12.299999999999955</v>
      </c>
      <c r="X4322" s="2">
        <f>IFERROR((StockData[[#This Row],[CLOSE]]-StockData[[#This Row],[PREV. CLOSE]])/StockData[[#This Row],[PREV. CLOSE]],0)</f>
        <v>-1.8592698964552876E-2</v>
      </c>
      <c r="Y4322" t="str">
        <f>IF(StockData[[#This Row],[Daily Return %]]&gt;0,"Gain",IF(StockData[[#This Row],[Daily Return %]]&lt;0,"Loss","No Change"))</f>
        <v>Loss</v>
      </c>
    </row>
    <row r="4323" spans="1:25" x14ac:dyDescent="0.3">
      <c r="A4323" s="1">
        <v>45698</v>
      </c>
      <c r="B4323" s="1" t="s">
        <v>4375</v>
      </c>
      <c r="C4323" s="1" t="s">
        <v>54</v>
      </c>
      <c r="D4323">
        <f>MONTH(StockData[[#This Row],[DATE]])</f>
        <v>2</v>
      </c>
      <c r="E4323">
        <v>2025</v>
      </c>
      <c r="F4323" t="s">
        <v>27</v>
      </c>
      <c r="G4323" t="str">
        <f>"Q"&amp;ROUNDUP(StockData[[#This Row],[Month Number]]/3,0)</f>
        <v>Q1</v>
      </c>
      <c r="H4323" s="1" t="s">
        <v>4097</v>
      </c>
      <c r="I4323" s="1" t="s">
        <v>3093</v>
      </c>
      <c r="J4323" t="s">
        <v>30</v>
      </c>
      <c r="K4323">
        <v>648.45000000000005</v>
      </c>
      <c r="L4323">
        <v>652</v>
      </c>
      <c r="M4323">
        <v>635.6</v>
      </c>
      <c r="N4323">
        <v>649.25</v>
      </c>
      <c r="O4323">
        <v>643.79999999999995</v>
      </c>
      <c r="P4323">
        <v>644.1</v>
      </c>
      <c r="Q4323">
        <v>644.09</v>
      </c>
      <c r="R4323">
        <v>2613543</v>
      </c>
      <c r="S4323">
        <v>1683361946.6500001</v>
      </c>
      <c r="T4323">
        <v>64012</v>
      </c>
      <c r="U4323">
        <v>1723850</v>
      </c>
      <c r="V4323">
        <v>65.959999999999994</v>
      </c>
      <c r="W4323" s="3">
        <f>StockData[[#This Row],[CLOSE]]-StockData[[#This Row],[PREV. CLOSE]]</f>
        <v>-5.1499999999999773</v>
      </c>
      <c r="X4323" s="2">
        <f>IFERROR((StockData[[#This Row],[CLOSE]]-StockData[[#This Row],[PREV. CLOSE]])/StockData[[#This Row],[PREV. CLOSE]],0)</f>
        <v>-7.9322294955717788E-3</v>
      </c>
      <c r="Y4323" t="str">
        <f>IF(StockData[[#This Row],[Daily Return %]]&gt;0,"Gain",IF(StockData[[#This Row],[Daily Return %]]&lt;0,"Loss","No Change"))</f>
        <v>Loss</v>
      </c>
    </row>
    <row r="4324" spans="1:25" x14ac:dyDescent="0.3">
      <c r="A4324" s="1">
        <v>45699</v>
      </c>
      <c r="B4324" s="1" t="s">
        <v>4376</v>
      </c>
      <c r="C4324" s="1" t="s">
        <v>54</v>
      </c>
      <c r="D4324">
        <f>MONTH(StockData[[#This Row],[DATE]])</f>
        <v>2</v>
      </c>
      <c r="E4324">
        <v>2025</v>
      </c>
      <c r="F4324" t="s">
        <v>27</v>
      </c>
      <c r="G4324" t="str">
        <f>"Q"&amp;ROUNDUP(StockData[[#This Row],[Month Number]]/3,0)</f>
        <v>Q1</v>
      </c>
      <c r="H4324" s="1" t="s">
        <v>4097</v>
      </c>
      <c r="I4324" s="1" t="s">
        <v>3093</v>
      </c>
      <c r="J4324" t="s">
        <v>30</v>
      </c>
      <c r="K4324">
        <v>640.20000000000005</v>
      </c>
      <c r="L4324">
        <v>650.35</v>
      </c>
      <c r="M4324">
        <v>626.54999999999995</v>
      </c>
      <c r="N4324">
        <v>644.1</v>
      </c>
      <c r="O4324">
        <v>634.1</v>
      </c>
      <c r="P4324">
        <v>634.70000000000005</v>
      </c>
      <c r="Q4324">
        <v>634.29</v>
      </c>
      <c r="R4324">
        <v>998016</v>
      </c>
      <c r="S4324">
        <v>633029595.10000002</v>
      </c>
      <c r="T4324">
        <v>52985</v>
      </c>
      <c r="U4324">
        <v>563881</v>
      </c>
      <c r="V4324">
        <v>56.5</v>
      </c>
      <c r="W4324" s="3">
        <f>StockData[[#This Row],[CLOSE]]-StockData[[#This Row],[PREV. CLOSE]]</f>
        <v>-9.3999999999999773</v>
      </c>
      <c r="X4324" s="2">
        <f>IFERROR((StockData[[#This Row],[CLOSE]]-StockData[[#This Row],[PREV. CLOSE]])/StockData[[#This Row],[PREV. CLOSE]],0)</f>
        <v>-1.459400714174814E-2</v>
      </c>
      <c r="Y4324" t="str">
        <f>IF(StockData[[#This Row],[Daily Return %]]&gt;0,"Gain",IF(StockData[[#This Row],[Daily Return %]]&lt;0,"Loss","No Change"))</f>
        <v>Loss</v>
      </c>
    </row>
    <row r="4325" spans="1:25" x14ac:dyDescent="0.3">
      <c r="A4325" s="1">
        <v>45700</v>
      </c>
      <c r="B4325" s="1" t="s">
        <v>4377</v>
      </c>
      <c r="C4325" s="1" t="s">
        <v>54</v>
      </c>
      <c r="D4325">
        <f>MONTH(StockData[[#This Row],[DATE]])</f>
        <v>2</v>
      </c>
      <c r="E4325">
        <v>2025</v>
      </c>
      <c r="F4325" t="s">
        <v>27</v>
      </c>
      <c r="G4325" t="str">
        <f>"Q"&amp;ROUNDUP(StockData[[#This Row],[Month Number]]/3,0)</f>
        <v>Q1</v>
      </c>
      <c r="H4325" s="1" t="s">
        <v>4097</v>
      </c>
      <c r="I4325" s="1" t="s">
        <v>3093</v>
      </c>
      <c r="J4325" t="s">
        <v>30</v>
      </c>
      <c r="K4325">
        <v>630.70000000000005</v>
      </c>
      <c r="L4325">
        <v>638.29999999999995</v>
      </c>
      <c r="M4325">
        <v>620.29999999999995</v>
      </c>
      <c r="N4325">
        <v>634.70000000000005</v>
      </c>
      <c r="O4325">
        <v>632.29999999999995</v>
      </c>
      <c r="P4325">
        <v>632.15</v>
      </c>
      <c r="Q4325">
        <v>630.13</v>
      </c>
      <c r="R4325">
        <v>1073537</v>
      </c>
      <c r="S4325">
        <v>676468909.5</v>
      </c>
      <c r="T4325">
        <v>41580</v>
      </c>
      <c r="U4325">
        <v>588168</v>
      </c>
      <c r="V4325">
        <v>54.79</v>
      </c>
      <c r="W4325" s="3">
        <f>StockData[[#This Row],[CLOSE]]-StockData[[#This Row],[PREV. CLOSE]]</f>
        <v>-2.5500000000000682</v>
      </c>
      <c r="X4325" s="2">
        <f>IFERROR((StockData[[#This Row],[CLOSE]]-StockData[[#This Row],[PREV. CLOSE]])/StockData[[#This Row],[PREV. CLOSE]],0)</f>
        <v>-4.0176461320309883E-3</v>
      </c>
      <c r="Y4325" t="str">
        <f>IF(StockData[[#This Row],[Daily Return %]]&gt;0,"Gain",IF(StockData[[#This Row],[Daily Return %]]&lt;0,"Loss","No Change"))</f>
        <v>Loss</v>
      </c>
    </row>
    <row r="4326" spans="1:25" x14ac:dyDescent="0.3">
      <c r="A4326" s="1">
        <v>45701</v>
      </c>
      <c r="B4326" s="1" t="s">
        <v>4378</v>
      </c>
      <c r="C4326" s="1" t="s">
        <v>54</v>
      </c>
      <c r="D4326">
        <f>MONTH(StockData[[#This Row],[DATE]])</f>
        <v>2</v>
      </c>
      <c r="E4326">
        <v>2025</v>
      </c>
      <c r="F4326" t="s">
        <v>27</v>
      </c>
      <c r="G4326" t="str">
        <f>"Q"&amp;ROUNDUP(StockData[[#This Row],[Month Number]]/3,0)</f>
        <v>Q1</v>
      </c>
      <c r="H4326" s="1" t="s">
        <v>4097</v>
      </c>
      <c r="I4326" s="1" t="s">
        <v>3093</v>
      </c>
      <c r="J4326" t="s">
        <v>30</v>
      </c>
      <c r="K4326">
        <v>630</v>
      </c>
      <c r="L4326">
        <v>643.35</v>
      </c>
      <c r="M4326">
        <v>630</v>
      </c>
      <c r="N4326">
        <v>632.15</v>
      </c>
      <c r="O4326">
        <v>631.65</v>
      </c>
      <c r="P4326">
        <v>634.5</v>
      </c>
      <c r="Q4326">
        <v>638.61</v>
      </c>
      <c r="R4326">
        <v>1144554</v>
      </c>
      <c r="S4326">
        <v>730926206.14999998</v>
      </c>
      <c r="T4326">
        <v>35484</v>
      </c>
      <c r="U4326">
        <v>744898</v>
      </c>
      <c r="V4326">
        <v>65.08</v>
      </c>
      <c r="W4326" s="3">
        <f>StockData[[#This Row],[CLOSE]]-StockData[[#This Row],[PREV. CLOSE]]</f>
        <v>2.3500000000000227</v>
      </c>
      <c r="X4326" s="2">
        <f>IFERROR((StockData[[#This Row],[CLOSE]]-StockData[[#This Row],[PREV. CLOSE]])/StockData[[#This Row],[PREV. CLOSE]],0)</f>
        <v>3.7174721189591441E-3</v>
      </c>
      <c r="Y4326" t="str">
        <f>IF(StockData[[#This Row],[Daily Return %]]&gt;0,"Gain",IF(StockData[[#This Row],[Daily Return %]]&lt;0,"Loss","No Change"))</f>
        <v>Gain</v>
      </c>
    </row>
    <row r="4327" spans="1:25" x14ac:dyDescent="0.3">
      <c r="A4327" s="1">
        <v>45702</v>
      </c>
      <c r="B4327" s="1" t="s">
        <v>4379</v>
      </c>
      <c r="C4327" s="1" t="s">
        <v>54</v>
      </c>
      <c r="D4327">
        <f>MONTH(StockData[[#This Row],[DATE]])</f>
        <v>2</v>
      </c>
      <c r="E4327">
        <v>2025</v>
      </c>
      <c r="F4327" t="s">
        <v>27</v>
      </c>
      <c r="G4327" t="str">
        <f>"Q"&amp;ROUNDUP(StockData[[#This Row],[Month Number]]/3,0)</f>
        <v>Q1</v>
      </c>
      <c r="H4327" s="1" t="s">
        <v>4097</v>
      </c>
      <c r="I4327" s="1" t="s">
        <v>3093</v>
      </c>
      <c r="J4327" t="s">
        <v>30</v>
      </c>
      <c r="K4327">
        <v>635.04999999999995</v>
      </c>
      <c r="L4327">
        <v>638.25</v>
      </c>
      <c r="M4327">
        <v>629.5</v>
      </c>
      <c r="N4327">
        <v>634.5</v>
      </c>
      <c r="O4327">
        <v>633.9</v>
      </c>
      <c r="P4327">
        <v>633.75</v>
      </c>
      <c r="Q4327">
        <v>633.6</v>
      </c>
      <c r="R4327">
        <v>1821215</v>
      </c>
      <c r="S4327">
        <v>1153928840</v>
      </c>
      <c r="T4327">
        <v>53928</v>
      </c>
      <c r="U4327">
        <v>1093449</v>
      </c>
      <c r="V4327">
        <v>60.04</v>
      </c>
      <c r="W4327" s="3">
        <f>StockData[[#This Row],[CLOSE]]-StockData[[#This Row],[PREV. CLOSE]]</f>
        <v>-0.75</v>
      </c>
      <c r="X4327" s="2">
        <f>IFERROR((StockData[[#This Row],[CLOSE]]-StockData[[#This Row],[PREV. CLOSE]])/StockData[[#This Row],[PREV. CLOSE]],0)</f>
        <v>-1.1820330969267139E-3</v>
      </c>
      <c r="Y4327" t="str">
        <f>IF(StockData[[#This Row],[Daily Return %]]&gt;0,"Gain",IF(StockData[[#This Row],[Daily Return %]]&lt;0,"Loss","No Change"))</f>
        <v>Loss</v>
      </c>
    </row>
    <row r="4328" spans="1:25" x14ac:dyDescent="0.3">
      <c r="A4328" s="1">
        <v>45705</v>
      </c>
      <c r="B4328" s="1" t="s">
        <v>4380</v>
      </c>
      <c r="C4328" s="1" t="s">
        <v>54</v>
      </c>
      <c r="D4328">
        <f>MONTH(StockData[[#This Row],[DATE]])</f>
        <v>2</v>
      </c>
      <c r="E4328">
        <v>2025</v>
      </c>
      <c r="F4328" t="s">
        <v>27</v>
      </c>
      <c r="G4328" t="str">
        <f>"Q"&amp;ROUNDUP(StockData[[#This Row],[Month Number]]/3,0)</f>
        <v>Q1</v>
      </c>
      <c r="H4328" s="1" t="s">
        <v>4097</v>
      </c>
      <c r="I4328" s="1" t="s">
        <v>3093</v>
      </c>
      <c r="J4328" t="s">
        <v>30</v>
      </c>
      <c r="K4328">
        <v>625.5</v>
      </c>
      <c r="L4328">
        <v>632.15</v>
      </c>
      <c r="M4328">
        <v>613.6</v>
      </c>
      <c r="N4328">
        <v>633.75</v>
      </c>
      <c r="O4328">
        <v>625.20000000000005</v>
      </c>
      <c r="P4328">
        <v>624.75</v>
      </c>
      <c r="Q4328">
        <v>624.04</v>
      </c>
      <c r="R4328">
        <v>1571043</v>
      </c>
      <c r="S4328">
        <v>980391741.29999995</v>
      </c>
      <c r="T4328">
        <v>33256</v>
      </c>
      <c r="U4328">
        <v>957375</v>
      </c>
      <c r="V4328">
        <v>60.94</v>
      </c>
      <c r="W4328" s="3">
        <f>StockData[[#This Row],[CLOSE]]-StockData[[#This Row],[PREV. CLOSE]]</f>
        <v>-9</v>
      </c>
      <c r="X4328" s="2">
        <f>IFERROR((StockData[[#This Row],[CLOSE]]-StockData[[#This Row],[PREV. CLOSE]])/StockData[[#This Row],[PREV. CLOSE]],0)</f>
        <v>-1.4201183431952662E-2</v>
      </c>
      <c r="Y4328" t="str">
        <f>IF(StockData[[#This Row],[Daily Return %]]&gt;0,"Gain",IF(StockData[[#This Row],[Daily Return %]]&lt;0,"Loss","No Change"))</f>
        <v>Loss</v>
      </c>
    </row>
    <row r="4329" spans="1:25" x14ac:dyDescent="0.3">
      <c r="A4329" s="1">
        <v>45706</v>
      </c>
      <c r="B4329" s="1" t="s">
        <v>4381</v>
      </c>
      <c r="C4329" s="1" t="s">
        <v>54</v>
      </c>
      <c r="D4329">
        <f>MONTH(StockData[[#This Row],[DATE]])</f>
        <v>2</v>
      </c>
      <c r="E4329">
        <v>2025</v>
      </c>
      <c r="F4329" t="s">
        <v>27</v>
      </c>
      <c r="G4329" t="str">
        <f>"Q"&amp;ROUNDUP(StockData[[#This Row],[Month Number]]/3,0)</f>
        <v>Q1</v>
      </c>
      <c r="H4329" s="1" t="s">
        <v>4097</v>
      </c>
      <c r="I4329" s="1" t="s">
        <v>3093</v>
      </c>
      <c r="J4329" t="s">
        <v>30</v>
      </c>
      <c r="K4329">
        <v>620.25</v>
      </c>
      <c r="L4329">
        <v>628.04999999999995</v>
      </c>
      <c r="M4329">
        <v>619.70000000000005</v>
      </c>
      <c r="N4329">
        <v>624.75</v>
      </c>
      <c r="O4329">
        <v>625</v>
      </c>
      <c r="P4329">
        <v>626.15</v>
      </c>
      <c r="Q4329">
        <v>624.5</v>
      </c>
      <c r="R4329">
        <v>712638</v>
      </c>
      <c r="S4329">
        <v>445039892.75</v>
      </c>
      <c r="T4329">
        <v>39735</v>
      </c>
      <c r="U4329">
        <v>502387</v>
      </c>
      <c r="V4329">
        <v>70.5</v>
      </c>
      <c r="W4329" s="3">
        <f>StockData[[#This Row],[CLOSE]]-StockData[[#This Row],[PREV. CLOSE]]</f>
        <v>1.3999999999999773</v>
      </c>
      <c r="X4329" s="2">
        <f>IFERROR((StockData[[#This Row],[CLOSE]]-StockData[[#This Row],[PREV. CLOSE]])/StockData[[#This Row],[PREV. CLOSE]],0)</f>
        <v>2.2408963585433808E-3</v>
      </c>
      <c r="Y4329" t="str">
        <f>IF(StockData[[#This Row],[Daily Return %]]&gt;0,"Gain",IF(StockData[[#This Row],[Daily Return %]]&lt;0,"Loss","No Change"))</f>
        <v>Gain</v>
      </c>
    </row>
    <row r="4330" spans="1:25" x14ac:dyDescent="0.3">
      <c r="A4330" s="1">
        <v>45707</v>
      </c>
      <c r="B4330" s="1" t="s">
        <v>4382</v>
      </c>
      <c r="C4330" s="1" t="s">
        <v>54</v>
      </c>
      <c r="D4330">
        <f>MONTH(StockData[[#This Row],[DATE]])</f>
        <v>2</v>
      </c>
      <c r="E4330">
        <v>2025</v>
      </c>
      <c r="F4330" t="s">
        <v>27</v>
      </c>
      <c r="G4330" t="str">
        <f>"Q"&amp;ROUNDUP(StockData[[#This Row],[Month Number]]/3,0)</f>
        <v>Q1</v>
      </c>
      <c r="H4330" s="1" t="s">
        <v>4097</v>
      </c>
      <c r="I4330" s="1" t="s">
        <v>3093</v>
      </c>
      <c r="J4330" t="s">
        <v>30</v>
      </c>
      <c r="K4330">
        <v>626.15</v>
      </c>
      <c r="L4330">
        <v>639.54999999999995</v>
      </c>
      <c r="M4330">
        <v>620.25</v>
      </c>
      <c r="N4330">
        <v>626.15</v>
      </c>
      <c r="O4330">
        <v>634.5</v>
      </c>
      <c r="P4330">
        <v>634.95000000000005</v>
      </c>
      <c r="Q4330">
        <v>629.41</v>
      </c>
      <c r="R4330">
        <v>1023390</v>
      </c>
      <c r="S4330">
        <v>644136355.25</v>
      </c>
      <c r="T4330">
        <v>32307</v>
      </c>
      <c r="U4330">
        <v>525463</v>
      </c>
      <c r="V4330">
        <v>51.35</v>
      </c>
      <c r="W4330" s="3">
        <f>StockData[[#This Row],[CLOSE]]-StockData[[#This Row],[PREV. CLOSE]]</f>
        <v>8.8000000000000682</v>
      </c>
      <c r="X4330" s="2">
        <f>IFERROR((StockData[[#This Row],[CLOSE]]-StockData[[#This Row],[PREV. CLOSE]])/StockData[[#This Row],[PREV. CLOSE]],0)</f>
        <v>1.4054140381697786E-2</v>
      </c>
      <c r="Y4330" t="str">
        <f>IF(StockData[[#This Row],[Daily Return %]]&gt;0,"Gain",IF(StockData[[#This Row],[Daily Return %]]&lt;0,"Loss","No Change"))</f>
        <v>Gain</v>
      </c>
    </row>
    <row r="4331" spans="1:25" x14ac:dyDescent="0.3">
      <c r="A4331" s="1">
        <v>45708</v>
      </c>
      <c r="B4331" s="1" t="s">
        <v>4383</v>
      </c>
      <c r="C4331" s="1" t="s">
        <v>54</v>
      </c>
      <c r="D4331">
        <f>MONTH(StockData[[#This Row],[DATE]])</f>
        <v>2</v>
      </c>
      <c r="E4331">
        <v>2025</v>
      </c>
      <c r="F4331" t="s">
        <v>27</v>
      </c>
      <c r="G4331" t="str">
        <f>"Q"&amp;ROUNDUP(StockData[[#This Row],[Month Number]]/3,0)</f>
        <v>Q1</v>
      </c>
      <c r="H4331" s="1" t="s">
        <v>4097</v>
      </c>
      <c r="I4331" s="1" t="s">
        <v>3093</v>
      </c>
      <c r="J4331" t="s">
        <v>30</v>
      </c>
      <c r="K4331">
        <v>633.45000000000005</v>
      </c>
      <c r="L4331">
        <v>643.4</v>
      </c>
      <c r="M4331">
        <v>630</v>
      </c>
      <c r="N4331">
        <v>634.95000000000005</v>
      </c>
      <c r="O4331">
        <v>642</v>
      </c>
      <c r="P4331">
        <v>641.6</v>
      </c>
      <c r="Q4331">
        <v>640.62</v>
      </c>
      <c r="R4331">
        <v>891876</v>
      </c>
      <c r="S4331">
        <v>571356838.45000005</v>
      </c>
      <c r="T4331">
        <v>41193</v>
      </c>
      <c r="U4331">
        <v>567218</v>
      </c>
      <c r="V4331">
        <v>63.6</v>
      </c>
      <c r="W4331" s="3">
        <f>StockData[[#This Row],[CLOSE]]-StockData[[#This Row],[PREV. CLOSE]]</f>
        <v>6.6499999999999773</v>
      </c>
      <c r="X4331" s="2">
        <f>IFERROR((StockData[[#This Row],[CLOSE]]-StockData[[#This Row],[PREV. CLOSE]])/StockData[[#This Row],[PREV. CLOSE]],0)</f>
        <v>1.0473265611465433E-2</v>
      </c>
      <c r="Y4331" t="str">
        <f>IF(StockData[[#This Row],[Daily Return %]]&gt;0,"Gain",IF(StockData[[#This Row],[Daily Return %]]&lt;0,"Loss","No Change"))</f>
        <v>Gain</v>
      </c>
    </row>
    <row r="4332" spans="1:25" x14ac:dyDescent="0.3">
      <c r="A4332" s="1">
        <v>45709</v>
      </c>
      <c r="B4332" s="1" t="s">
        <v>4384</v>
      </c>
      <c r="C4332" s="1" t="s">
        <v>54</v>
      </c>
      <c r="D4332">
        <f>MONTH(StockData[[#This Row],[DATE]])</f>
        <v>2</v>
      </c>
      <c r="E4332">
        <v>2025</v>
      </c>
      <c r="F4332" t="s">
        <v>27</v>
      </c>
      <c r="G4332" t="str">
        <f>"Q"&amp;ROUNDUP(StockData[[#This Row],[Month Number]]/3,0)</f>
        <v>Q1</v>
      </c>
      <c r="H4332" s="1" t="s">
        <v>4097</v>
      </c>
      <c r="I4332" s="1" t="s">
        <v>3093</v>
      </c>
      <c r="J4332" t="s">
        <v>30</v>
      </c>
      <c r="K4332">
        <v>642</v>
      </c>
      <c r="L4332">
        <v>644.65</v>
      </c>
      <c r="M4332">
        <v>615.20000000000005</v>
      </c>
      <c r="N4332">
        <v>641.6</v>
      </c>
      <c r="O4332">
        <v>625</v>
      </c>
      <c r="P4332">
        <v>624.79999999999995</v>
      </c>
      <c r="Q4332">
        <v>623.70000000000005</v>
      </c>
      <c r="R4332">
        <v>1976242</v>
      </c>
      <c r="S4332">
        <v>1232578979</v>
      </c>
      <c r="T4332">
        <v>68193</v>
      </c>
      <c r="U4332">
        <v>1118124</v>
      </c>
      <c r="V4332">
        <v>56.58</v>
      </c>
      <c r="W4332" s="3">
        <f>StockData[[#This Row],[CLOSE]]-StockData[[#This Row],[PREV. CLOSE]]</f>
        <v>-16.800000000000068</v>
      </c>
      <c r="X4332" s="2">
        <f>IFERROR((StockData[[#This Row],[CLOSE]]-StockData[[#This Row],[PREV. CLOSE]])/StockData[[#This Row],[PREV. CLOSE]],0)</f>
        <v>-2.6184538653366687E-2</v>
      </c>
      <c r="Y4332" t="str">
        <f>IF(StockData[[#This Row],[Daily Return %]]&gt;0,"Gain",IF(StockData[[#This Row],[Daily Return %]]&lt;0,"Loss","No Change"))</f>
        <v>Loss</v>
      </c>
    </row>
    <row r="4333" spans="1:25" x14ac:dyDescent="0.3">
      <c r="A4333" s="1">
        <v>45712</v>
      </c>
      <c r="B4333" s="1" t="s">
        <v>4385</v>
      </c>
      <c r="C4333" s="1" t="s">
        <v>54</v>
      </c>
      <c r="D4333">
        <f>MONTH(StockData[[#This Row],[DATE]])</f>
        <v>2</v>
      </c>
      <c r="E4333">
        <v>2025</v>
      </c>
      <c r="F4333" t="s">
        <v>27</v>
      </c>
      <c r="G4333" t="str">
        <f>"Q"&amp;ROUNDUP(StockData[[#This Row],[Month Number]]/3,0)</f>
        <v>Q1</v>
      </c>
      <c r="H4333" s="1" t="s">
        <v>4097</v>
      </c>
      <c r="I4333" s="1" t="s">
        <v>3093</v>
      </c>
      <c r="J4333" t="s">
        <v>30</v>
      </c>
      <c r="K4333">
        <v>611</v>
      </c>
      <c r="L4333">
        <v>625.85</v>
      </c>
      <c r="M4333">
        <v>611</v>
      </c>
      <c r="N4333">
        <v>624.79999999999995</v>
      </c>
      <c r="O4333">
        <v>620.9</v>
      </c>
      <c r="P4333">
        <v>621.25</v>
      </c>
      <c r="Q4333">
        <v>621.30999999999995</v>
      </c>
      <c r="R4333">
        <v>1542899</v>
      </c>
      <c r="S4333">
        <v>958612422.5</v>
      </c>
      <c r="T4333">
        <v>42542</v>
      </c>
      <c r="U4333">
        <v>960000</v>
      </c>
      <c r="V4333">
        <v>62.22</v>
      </c>
      <c r="W4333" s="3">
        <f>StockData[[#This Row],[CLOSE]]-StockData[[#This Row],[PREV. CLOSE]]</f>
        <v>-3.5499999999999545</v>
      </c>
      <c r="X4333" s="2">
        <f>IFERROR((StockData[[#This Row],[CLOSE]]-StockData[[#This Row],[PREV. CLOSE]])/StockData[[#This Row],[PREV. CLOSE]],0)</f>
        <v>-5.6818181818181091E-3</v>
      </c>
      <c r="Y4333" t="str">
        <f>IF(StockData[[#This Row],[Daily Return %]]&gt;0,"Gain",IF(StockData[[#This Row],[Daily Return %]]&lt;0,"Loss","No Change"))</f>
        <v>Loss</v>
      </c>
    </row>
    <row r="4334" spans="1:25" x14ac:dyDescent="0.3">
      <c r="A4334" s="1">
        <v>45713</v>
      </c>
      <c r="B4334" s="1" t="s">
        <v>4386</v>
      </c>
      <c r="C4334" s="1" t="s">
        <v>54</v>
      </c>
      <c r="D4334">
        <f>MONTH(StockData[[#This Row],[DATE]])</f>
        <v>2</v>
      </c>
      <c r="E4334">
        <v>2025</v>
      </c>
      <c r="F4334" t="s">
        <v>27</v>
      </c>
      <c r="G4334" t="str">
        <f>"Q"&amp;ROUNDUP(StockData[[#This Row],[Month Number]]/3,0)</f>
        <v>Q1</v>
      </c>
      <c r="H4334" s="1" t="s">
        <v>4097</v>
      </c>
      <c r="I4334" s="1" t="s">
        <v>3093</v>
      </c>
      <c r="J4334" t="s">
        <v>30</v>
      </c>
      <c r="K4334">
        <v>616.25</v>
      </c>
      <c r="L4334">
        <v>623.75</v>
      </c>
      <c r="M4334">
        <v>615.85</v>
      </c>
      <c r="N4334">
        <v>621.25</v>
      </c>
      <c r="O4334">
        <v>621</v>
      </c>
      <c r="P4334">
        <v>621.79999999999995</v>
      </c>
      <c r="Q4334">
        <v>621.41</v>
      </c>
      <c r="R4334">
        <v>1225342</v>
      </c>
      <c r="S4334">
        <v>761443182.14999998</v>
      </c>
      <c r="T4334">
        <v>30627</v>
      </c>
      <c r="U4334">
        <v>929931</v>
      </c>
      <c r="V4334">
        <v>75.89</v>
      </c>
      <c r="W4334" s="3">
        <f>StockData[[#This Row],[CLOSE]]-StockData[[#This Row],[PREV. CLOSE]]</f>
        <v>0.54999999999995453</v>
      </c>
      <c r="X4334" s="2">
        <f>IFERROR((StockData[[#This Row],[CLOSE]]-StockData[[#This Row],[PREV. CLOSE]])/StockData[[#This Row],[PREV. CLOSE]],0)</f>
        <v>8.85311871227291E-4</v>
      </c>
      <c r="Y4334" t="str">
        <f>IF(StockData[[#This Row],[Daily Return %]]&gt;0,"Gain",IF(StockData[[#This Row],[Daily Return %]]&lt;0,"Loss","No Change"))</f>
        <v>Gain</v>
      </c>
    </row>
    <row r="4335" spans="1:25" x14ac:dyDescent="0.3">
      <c r="A4335" s="1">
        <v>45715</v>
      </c>
      <c r="B4335" s="1" t="s">
        <v>4387</v>
      </c>
      <c r="C4335" s="1" t="s">
        <v>54</v>
      </c>
      <c r="D4335">
        <f>MONTH(StockData[[#This Row],[DATE]])</f>
        <v>2</v>
      </c>
      <c r="E4335">
        <v>2025</v>
      </c>
      <c r="F4335" t="s">
        <v>27</v>
      </c>
      <c r="G4335" t="str">
        <f>"Q"&amp;ROUNDUP(StockData[[#This Row],[Month Number]]/3,0)</f>
        <v>Q1</v>
      </c>
      <c r="H4335" s="1" t="s">
        <v>4097</v>
      </c>
      <c r="I4335" s="1" t="s">
        <v>3093</v>
      </c>
      <c r="J4335" t="s">
        <v>30</v>
      </c>
      <c r="K4335">
        <v>610</v>
      </c>
      <c r="L4335">
        <v>625.25</v>
      </c>
      <c r="M4335">
        <v>609.95000000000005</v>
      </c>
      <c r="N4335">
        <v>621.79999999999995</v>
      </c>
      <c r="O4335">
        <v>621.70000000000005</v>
      </c>
      <c r="P4335">
        <v>623.29999999999995</v>
      </c>
      <c r="Q4335">
        <v>621.62</v>
      </c>
      <c r="R4335">
        <v>1440672</v>
      </c>
      <c r="S4335">
        <v>895552326</v>
      </c>
      <c r="T4335">
        <v>48759</v>
      </c>
      <c r="U4335">
        <v>868202</v>
      </c>
      <c r="V4335">
        <v>60.26</v>
      </c>
      <c r="W4335" s="3">
        <f>StockData[[#This Row],[CLOSE]]-StockData[[#This Row],[PREV. CLOSE]]</f>
        <v>1.5</v>
      </c>
      <c r="X4335" s="2">
        <f>IFERROR((StockData[[#This Row],[CLOSE]]-StockData[[#This Row],[PREV. CLOSE]])/StockData[[#This Row],[PREV. CLOSE]],0)</f>
        <v>2.4123512383403024E-3</v>
      </c>
      <c r="Y4335" t="str">
        <f>IF(StockData[[#This Row],[Daily Return %]]&gt;0,"Gain",IF(StockData[[#This Row],[Daily Return %]]&lt;0,"Loss","No Change"))</f>
        <v>Gain</v>
      </c>
    </row>
    <row r="4336" spans="1:25" x14ac:dyDescent="0.3">
      <c r="A4336" s="1">
        <v>45716</v>
      </c>
      <c r="B4336" s="1" t="s">
        <v>4388</v>
      </c>
      <c r="C4336" s="1" t="s">
        <v>54</v>
      </c>
      <c r="D4336">
        <f>MONTH(StockData[[#This Row],[DATE]])</f>
        <v>2</v>
      </c>
      <c r="E4336">
        <v>2025</v>
      </c>
      <c r="F4336" t="s">
        <v>27</v>
      </c>
      <c r="G4336" t="str">
        <f>"Q"&amp;ROUNDUP(StockData[[#This Row],[Month Number]]/3,0)</f>
        <v>Q1</v>
      </c>
      <c r="H4336" s="1" t="s">
        <v>4097</v>
      </c>
      <c r="I4336" s="1" t="s">
        <v>3093</v>
      </c>
      <c r="J4336" t="s">
        <v>30</v>
      </c>
      <c r="K4336">
        <v>620.79999999999995</v>
      </c>
      <c r="L4336">
        <v>624.54999999999995</v>
      </c>
      <c r="M4336">
        <v>598.04999999999995</v>
      </c>
      <c r="N4336">
        <v>623.29999999999995</v>
      </c>
      <c r="O4336">
        <v>599.95000000000005</v>
      </c>
      <c r="P4336">
        <v>600.6</v>
      </c>
      <c r="Q4336">
        <v>604.28</v>
      </c>
      <c r="R4336">
        <v>2680280</v>
      </c>
      <c r="S4336">
        <v>1619640055</v>
      </c>
      <c r="T4336">
        <v>74203</v>
      </c>
      <c r="U4336">
        <v>1675077</v>
      </c>
      <c r="V4336">
        <v>62.5</v>
      </c>
      <c r="W4336" s="3">
        <f>StockData[[#This Row],[CLOSE]]-StockData[[#This Row],[PREV. CLOSE]]</f>
        <v>-22.699999999999932</v>
      </c>
      <c r="X4336" s="2">
        <f>IFERROR((StockData[[#This Row],[CLOSE]]-StockData[[#This Row],[PREV. CLOSE]])/StockData[[#This Row],[PREV. CLOSE]],0)</f>
        <v>-3.6419059842772231E-2</v>
      </c>
      <c r="Y4336" t="str">
        <f>IF(StockData[[#This Row],[Daily Return %]]&gt;0,"Gain",IF(StockData[[#This Row],[Daily Return %]]&lt;0,"Loss","No Change"))</f>
        <v>Loss</v>
      </c>
    </row>
    <row r="4337" spans="1:25" x14ac:dyDescent="0.3">
      <c r="A4337" s="1">
        <v>45719</v>
      </c>
      <c r="B4337" s="1" t="s">
        <v>4389</v>
      </c>
      <c r="C4337" s="1" t="s">
        <v>76</v>
      </c>
      <c r="D4337">
        <f>MONTH(StockData[[#This Row],[DATE]])</f>
        <v>3</v>
      </c>
      <c r="E4337">
        <v>2025</v>
      </c>
      <c r="F4337" t="s">
        <v>27</v>
      </c>
      <c r="G4337" t="str">
        <f>"Q"&amp;ROUNDUP(StockData[[#This Row],[Month Number]]/3,0)</f>
        <v>Q1</v>
      </c>
      <c r="H4337" s="1" t="s">
        <v>4097</v>
      </c>
      <c r="I4337" s="1" t="s">
        <v>3093</v>
      </c>
      <c r="J4337" t="s">
        <v>30</v>
      </c>
      <c r="K4337">
        <v>596.79999999999995</v>
      </c>
      <c r="L4337">
        <v>599.65</v>
      </c>
      <c r="M4337">
        <v>589.5</v>
      </c>
      <c r="N4337">
        <v>600.6</v>
      </c>
      <c r="O4337">
        <v>594.9</v>
      </c>
      <c r="P4337">
        <v>594.15</v>
      </c>
      <c r="Q4337">
        <v>593.94000000000005</v>
      </c>
      <c r="R4337">
        <v>1783194</v>
      </c>
      <c r="S4337">
        <v>1059110338.95</v>
      </c>
      <c r="T4337">
        <v>55081</v>
      </c>
      <c r="U4337">
        <v>1189310</v>
      </c>
      <c r="V4337">
        <v>66.7</v>
      </c>
      <c r="W4337" s="3">
        <f>StockData[[#This Row],[CLOSE]]-StockData[[#This Row],[PREV. CLOSE]]</f>
        <v>-6.4500000000000455</v>
      </c>
      <c r="X4337" s="2">
        <f>IFERROR((StockData[[#This Row],[CLOSE]]-StockData[[#This Row],[PREV. CLOSE]])/StockData[[#This Row],[PREV. CLOSE]],0)</f>
        <v>-1.0739260739260814E-2</v>
      </c>
      <c r="Y4337" t="str">
        <f>IF(StockData[[#This Row],[Daily Return %]]&gt;0,"Gain",IF(StockData[[#This Row],[Daily Return %]]&lt;0,"Loss","No Change"))</f>
        <v>Loss</v>
      </c>
    </row>
    <row r="4338" spans="1:25" x14ac:dyDescent="0.3">
      <c r="A4338" s="1">
        <v>45720</v>
      </c>
      <c r="B4338" s="1" t="s">
        <v>4390</v>
      </c>
      <c r="C4338" s="1" t="s">
        <v>76</v>
      </c>
      <c r="D4338">
        <f>MONTH(StockData[[#This Row],[DATE]])</f>
        <v>3</v>
      </c>
      <c r="E4338">
        <v>2025</v>
      </c>
      <c r="F4338" t="s">
        <v>27</v>
      </c>
      <c r="G4338" t="str">
        <f>"Q"&amp;ROUNDUP(StockData[[#This Row],[Month Number]]/3,0)</f>
        <v>Q1</v>
      </c>
      <c r="H4338" s="1" t="s">
        <v>4097</v>
      </c>
      <c r="I4338" s="1" t="s">
        <v>3093</v>
      </c>
      <c r="J4338" t="s">
        <v>30</v>
      </c>
      <c r="K4338">
        <v>585</v>
      </c>
      <c r="L4338">
        <v>590.6</v>
      </c>
      <c r="M4338">
        <v>577.85</v>
      </c>
      <c r="N4338">
        <v>594.15</v>
      </c>
      <c r="O4338">
        <v>588</v>
      </c>
      <c r="P4338">
        <v>587.75</v>
      </c>
      <c r="Q4338">
        <v>582.77</v>
      </c>
      <c r="R4338">
        <v>4370725</v>
      </c>
      <c r="S4338">
        <v>2547128252.8499999</v>
      </c>
      <c r="T4338">
        <v>60668</v>
      </c>
      <c r="U4338">
        <v>3005076</v>
      </c>
      <c r="V4338">
        <v>68.75</v>
      </c>
      <c r="W4338" s="3">
        <f>StockData[[#This Row],[CLOSE]]-StockData[[#This Row],[PREV. CLOSE]]</f>
        <v>-6.3999999999999773</v>
      </c>
      <c r="X4338" s="2">
        <f>IFERROR((StockData[[#This Row],[CLOSE]]-StockData[[#This Row],[PREV. CLOSE]])/StockData[[#This Row],[PREV. CLOSE]],0)</f>
        <v>-1.0771690650509093E-2</v>
      </c>
      <c r="Y4338" t="str">
        <f>IF(StockData[[#This Row],[Daily Return %]]&gt;0,"Gain",IF(StockData[[#This Row],[Daily Return %]]&lt;0,"Loss","No Change"))</f>
        <v>Loss</v>
      </c>
    </row>
    <row r="4339" spans="1:25" x14ac:dyDescent="0.3">
      <c r="A4339" s="1">
        <v>45721</v>
      </c>
      <c r="B4339" s="1" t="s">
        <v>4391</v>
      </c>
      <c r="C4339" s="1" t="s">
        <v>76</v>
      </c>
      <c r="D4339">
        <f>MONTH(StockData[[#This Row],[DATE]])</f>
        <v>3</v>
      </c>
      <c r="E4339">
        <v>2025</v>
      </c>
      <c r="F4339" t="s">
        <v>27</v>
      </c>
      <c r="G4339" t="str">
        <f>"Q"&amp;ROUNDUP(StockData[[#This Row],[Month Number]]/3,0)</f>
        <v>Q1</v>
      </c>
      <c r="H4339" s="1" t="s">
        <v>4097</v>
      </c>
      <c r="I4339" s="1" t="s">
        <v>3093</v>
      </c>
      <c r="J4339" t="s">
        <v>30</v>
      </c>
      <c r="K4339">
        <v>584.79999999999995</v>
      </c>
      <c r="L4339">
        <v>594.20000000000005</v>
      </c>
      <c r="M4339">
        <v>581.95000000000005</v>
      </c>
      <c r="N4339">
        <v>587.75</v>
      </c>
      <c r="O4339">
        <v>592.35</v>
      </c>
      <c r="P4339">
        <v>589.15</v>
      </c>
      <c r="Q4339">
        <v>589.17999999999995</v>
      </c>
      <c r="R4339">
        <v>3256655</v>
      </c>
      <c r="S4339">
        <v>1918741326.2</v>
      </c>
      <c r="T4339">
        <v>63267</v>
      </c>
      <c r="U4339">
        <v>2523989</v>
      </c>
      <c r="V4339">
        <v>77.5</v>
      </c>
      <c r="W4339" s="3">
        <f>StockData[[#This Row],[CLOSE]]-StockData[[#This Row],[PREV. CLOSE]]</f>
        <v>1.3999999999999773</v>
      </c>
      <c r="X4339" s="2">
        <f>IFERROR((StockData[[#This Row],[CLOSE]]-StockData[[#This Row],[PREV. CLOSE]])/StockData[[#This Row],[PREV. CLOSE]],0)</f>
        <v>2.3819651212249721E-3</v>
      </c>
      <c r="Y4339" t="str">
        <f>IF(StockData[[#This Row],[Daily Return %]]&gt;0,"Gain",IF(StockData[[#This Row],[Daily Return %]]&lt;0,"Loss","No Change"))</f>
        <v>Gain</v>
      </c>
    </row>
    <row r="4340" spans="1:25" x14ac:dyDescent="0.3">
      <c r="A4340" s="1">
        <v>45722</v>
      </c>
      <c r="B4340" s="1" t="s">
        <v>4392</v>
      </c>
      <c r="C4340" s="1" t="s">
        <v>76</v>
      </c>
      <c r="D4340">
        <f>MONTH(StockData[[#This Row],[DATE]])</f>
        <v>3</v>
      </c>
      <c r="E4340">
        <v>2025</v>
      </c>
      <c r="F4340" t="s">
        <v>27</v>
      </c>
      <c r="G4340" t="str">
        <f>"Q"&amp;ROUNDUP(StockData[[#This Row],[Month Number]]/3,0)</f>
        <v>Q1</v>
      </c>
      <c r="H4340" s="1" t="s">
        <v>4097</v>
      </c>
      <c r="I4340" s="1" t="s">
        <v>3093</v>
      </c>
      <c r="J4340" t="s">
        <v>30</v>
      </c>
      <c r="K4340">
        <v>596.75</v>
      </c>
      <c r="L4340">
        <v>611.5</v>
      </c>
      <c r="M4340">
        <v>594</v>
      </c>
      <c r="N4340">
        <v>589.15</v>
      </c>
      <c r="O4340">
        <v>606.9</v>
      </c>
      <c r="P4340">
        <v>607.70000000000005</v>
      </c>
      <c r="Q4340">
        <v>606.32000000000005</v>
      </c>
      <c r="R4340">
        <v>2103830</v>
      </c>
      <c r="S4340">
        <v>1275587328.25</v>
      </c>
      <c r="T4340">
        <v>82238</v>
      </c>
      <c r="U4340">
        <v>1185334</v>
      </c>
      <c r="V4340">
        <v>56.34</v>
      </c>
      <c r="W4340" s="3">
        <f>StockData[[#This Row],[CLOSE]]-StockData[[#This Row],[PREV. CLOSE]]</f>
        <v>18.550000000000068</v>
      </c>
      <c r="X4340" s="2">
        <f>IFERROR((StockData[[#This Row],[CLOSE]]-StockData[[#This Row],[PREV. CLOSE]])/StockData[[#This Row],[PREV. CLOSE]],0)</f>
        <v>3.1486039209030078E-2</v>
      </c>
      <c r="Y4340" t="str">
        <f>IF(StockData[[#This Row],[Daily Return %]]&gt;0,"Gain",IF(StockData[[#This Row],[Daily Return %]]&lt;0,"Loss","No Change"))</f>
        <v>Gain</v>
      </c>
    </row>
    <row r="4341" spans="1:25" x14ac:dyDescent="0.3">
      <c r="A4341" s="1">
        <v>45723</v>
      </c>
      <c r="B4341" s="1" t="s">
        <v>4393</v>
      </c>
      <c r="C4341" s="1" t="s">
        <v>76</v>
      </c>
      <c r="D4341">
        <f>MONTH(StockData[[#This Row],[DATE]])</f>
        <v>3</v>
      </c>
      <c r="E4341">
        <v>2025</v>
      </c>
      <c r="F4341" t="s">
        <v>27</v>
      </c>
      <c r="G4341" t="str">
        <f>"Q"&amp;ROUNDUP(StockData[[#This Row],[Month Number]]/3,0)</f>
        <v>Q1</v>
      </c>
      <c r="H4341" s="1" t="s">
        <v>4097</v>
      </c>
      <c r="I4341" s="1" t="s">
        <v>3093</v>
      </c>
      <c r="J4341" t="s">
        <v>30</v>
      </c>
      <c r="K4341">
        <v>607.70000000000005</v>
      </c>
      <c r="L4341">
        <v>613.35</v>
      </c>
      <c r="M4341">
        <v>604.95000000000005</v>
      </c>
      <c r="N4341">
        <v>607.70000000000005</v>
      </c>
      <c r="O4341">
        <v>610.95000000000005</v>
      </c>
      <c r="P4341">
        <v>609.65</v>
      </c>
      <c r="Q4341">
        <v>609.88</v>
      </c>
      <c r="R4341">
        <v>1327590</v>
      </c>
      <c r="S4341">
        <v>809666240.85000002</v>
      </c>
      <c r="T4341">
        <v>43423</v>
      </c>
      <c r="U4341">
        <v>574546</v>
      </c>
      <c r="V4341">
        <v>43.28</v>
      </c>
      <c r="W4341" s="3">
        <f>StockData[[#This Row],[CLOSE]]-StockData[[#This Row],[PREV. CLOSE]]</f>
        <v>1.9499999999999318</v>
      </c>
      <c r="X4341" s="2">
        <f>IFERROR((StockData[[#This Row],[CLOSE]]-StockData[[#This Row],[PREV. CLOSE]])/StockData[[#This Row],[PREV. CLOSE]],0)</f>
        <v>3.2088201415170835E-3</v>
      </c>
      <c r="Y4341" t="str">
        <f>IF(StockData[[#This Row],[Daily Return %]]&gt;0,"Gain",IF(StockData[[#This Row],[Daily Return %]]&lt;0,"Loss","No Change"))</f>
        <v>Gain</v>
      </c>
    </row>
    <row r="4342" spans="1:25" x14ac:dyDescent="0.3">
      <c r="A4342" s="1">
        <v>45726</v>
      </c>
      <c r="B4342" s="1" t="s">
        <v>4394</v>
      </c>
      <c r="C4342" s="1" t="s">
        <v>76</v>
      </c>
      <c r="D4342">
        <f>MONTH(StockData[[#This Row],[DATE]])</f>
        <v>3</v>
      </c>
      <c r="E4342">
        <v>2025</v>
      </c>
      <c r="F4342" t="s">
        <v>27</v>
      </c>
      <c r="G4342" t="str">
        <f>"Q"&amp;ROUNDUP(StockData[[#This Row],[Month Number]]/3,0)</f>
        <v>Q1</v>
      </c>
      <c r="H4342" s="1" t="s">
        <v>4097</v>
      </c>
      <c r="I4342" s="1" t="s">
        <v>3093</v>
      </c>
      <c r="J4342" t="s">
        <v>30</v>
      </c>
      <c r="K4342">
        <v>609.95000000000005</v>
      </c>
      <c r="L4342">
        <v>615</v>
      </c>
      <c r="M4342">
        <v>605.25</v>
      </c>
      <c r="N4342">
        <v>609.65</v>
      </c>
      <c r="O4342">
        <v>605.85</v>
      </c>
      <c r="P4342">
        <v>607.29999999999995</v>
      </c>
      <c r="Q4342">
        <v>609.13</v>
      </c>
      <c r="R4342">
        <v>1188893</v>
      </c>
      <c r="S4342">
        <v>724187359.70000005</v>
      </c>
      <c r="T4342">
        <v>41867</v>
      </c>
      <c r="U4342">
        <v>745502</v>
      </c>
      <c r="V4342">
        <v>62.71</v>
      </c>
      <c r="W4342" s="3">
        <f>StockData[[#This Row],[CLOSE]]-StockData[[#This Row],[PREV. CLOSE]]</f>
        <v>-2.3500000000000227</v>
      </c>
      <c r="X4342" s="2">
        <f>IFERROR((StockData[[#This Row],[CLOSE]]-StockData[[#This Row],[PREV. CLOSE]])/StockData[[#This Row],[PREV. CLOSE]],0)</f>
        <v>-3.8546707127040478E-3</v>
      </c>
      <c r="Y4342" t="str">
        <f>IF(StockData[[#This Row],[Daily Return %]]&gt;0,"Gain",IF(StockData[[#This Row],[Daily Return %]]&lt;0,"Loss","No Change"))</f>
        <v>Loss</v>
      </c>
    </row>
    <row r="4343" spans="1:25" x14ac:dyDescent="0.3">
      <c r="A4343" s="1">
        <v>45727</v>
      </c>
      <c r="B4343" s="1" t="s">
        <v>4395</v>
      </c>
      <c r="C4343" s="1" t="s">
        <v>76</v>
      </c>
      <c r="D4343">
        <f>MONTH(StockData[[#This Row],[DATE]])</f>
        <v>3</v>
      </c>
      <c r="E4343">
        <v>2025</v>
      </c>
      <c r="F4343" t="s">
        <v>27</v>
      </c>
      <c r="G4343" t="str">
        <f>"Q"&amp;ROUNDUP(StockData[[#This Row],[Month Number]]/3,0)</f>
        <v>Q1</v>
      </c>
      <c r="H4343" s="1" t="s">
        <v>4097</v>
      </c>
      <c r="I4343" s="1" t="s">
        <v>3093</v>
      </c>
      <c r="J4343" t="s">
        <v>30</v>
      </c>
      <c r="K4343">
        <v>605.85</v>
      </c>
      <c r="L4343">
        <v>606.4</v>
      </c>
      <c r="M4343">
        <v>592.70000000000005</v>
      </c>
      <c r="N4343">
        <v>607.29999999999995</v>
      </c>
      <c r="O4343">
        <v>605</v>
      </c>
      <c r="P4343">
        <v>602.9</v>
      </c>
      <c r="Q4343">
        <v>599.95000000000005</v>
      </c>
      <c r="R4343">
        <v>2227722</v>
      </c>
      <c r="S4343">
        <v>1336520990.4000001</v>
      </c>
      <c r="T4343">
        <v>35874</v>
      </c>
      <c r="U4343">
        <v>1638102</v>
      </c>
      <c r="V4343">
        <v>73.53</v>
      </c>
      <c r="W4343" s="3">
        <f>StockData[[#This Row],[CLOSE]]-StockData[[#This Row],[PREV. CLOSE]]</f>
        <v>-4.3999999999999773</v>
      </c>
      <c r="X4343" s="2">
        <f>IFERROR((StockData[[#This Row],[CLOSE]]-StockData[[#This Row],[PREV. CLOSE]])/StockData[[#This Row],[PREV. CLOSE]],0)</f>
        <v>-7.245183599538906E-3</v>
      </c>
      <c r="Y4343" t="str">
        <f>IF(StockData[[#This Row],[Daily Return %]]&gt;0,"Gain",IF(StockData[[#This Row],[Daily Return %]]&lt;0,"Loss","No Change"))</f>
        <v>Loss</v>
      </c>
    </row>
    <row r="4344" spans="1:25" x14ac:dyDescent="0.3">
      <c r="A4344" s="1">
        <v>45728</v>
      </c>
      <c r="B4344" s="1" t="s">
        <v>4396</v>
      </c>
      <c r="C4344" s="1" t="s">
        <v>76</v>
      </c>
      <c r="D4344">
        <f>MONTH(StockData[[#This Row],[DATE]])</f>
        <v>3</v>
      </c>
      <c r="E4344">
        <v>2025</v>
      </c>
      <c r="F4344" t="s">
        <v>27</v>
      </c>
      <c r="G4344" t="str">
        <f>"Q"&amp;ROUNDUP(StockData[[#This Row],[Month Number]]/3,0)</f>
        <v>Q1</v>
      </c>
      <c r="H4344" s="1" t="s">
        <v>4097</v>
      </c>
      <c r="I4344" s="1" t="s">
        <v>3093</v>
      </c>
      <c r="J4344" t="s">
        <v>30</v>
      </c>
      <c r="K4344">
        <v>603.1</v>
      </c>
      <c r="L4344">
        <v>607.6</v>
      </c>
      <c r="M4344">
        <v>597.95000000000005</v>
      </c>
      <c r="N4344">
        <v>602.9</v>
      </c>
      <c r="O4344">
        <v>602.4</v>
      </c>
      <c r="P4344">
        <v>600.35</v>
      </c>
      <c r="Q4344">
        <v>600.32000000000005</v>
      </c>
      <c r="R4344">
        <v>3676916</v>
      </c>
      <c r="S4344">
        <v>2207338952.5</v>
      </c>
      <c r="T4344">
        <v>47413</v>
      </c>
      <c r="U4344">
        <v>2756180</v>
      </c>
      <c r="V4344">
        <v>74.959999999999994</v>
      </c>
      <c r="W4344" s="3">
        <f>StockData[[#This Row],[CLOSE]]-StockData[[#This Row],[PREV. CLOSE]]</f>
        <v>-2.5499999999999545</v>
      </c>
      <c r="X4344" s="2">
        <f>IFERROR((StockData[[#This Row],[CLOSE]]-StockData[[#This Row],[PREV. CLOSE]])/StockData[[#This Row],[PREV. CLOSE]],0)</f>
        <v>-4.2295571404875679E-3</v>
      </c>
      <c r="Y4344" t="str">
        <f>IF(StockData[[#This Row],[Daily Return %]]&gt;0,"Gain",IF(StockData[[#This Row],[Daily Return %]]&lt;0,"Loss","No Change"))</f>
        <v>Loss</v>
      </c>
    </row>
    <row r="4345" spans="1:25" x14ac:dyDescent="0.3">
      <c r="A4345" s="1">
        <v>45729</v>
      </c>
      <c r="B4345" s="1" t="s">
        <v>4397</v>
      </c>
      <c r="C4345" s="1" t="s">
        <v>76</v>
      </c>
      <c r="D4345">
        <f>MONTH(StockData[[#This Row],[DATE]])</f>
        <v>3</v>
      </c>
      <c r="E4345">
        <v>2025</v>
      </c>
      <c r="F4345" t="s">
        <v>27</v>
      </c>
      <c r="G4345" t="str">
        <f>"Q"&amp;ROUNDUP(StockData[[#This Row],[Month Number]]/3,0)</f>
        <v>Q1</v>
      </c>
      <c r="H4345" s="1" t="s">
        <v>4097</v>
      </c>
      <c r="I4345" s="1" t="s">
        <v>3093</v>
      </c>
      <c r="J4345" t="s">
        <v>30</v>
      </c>
      <c r="K4345">
        <v>603.45000000000005</v>
      </c>
      <c r="L4345">
        <v>613</v>
      </c>
      <c r="M4345">
        <v>598.75</v>
      </c>
      <c r="N4345">
        <v>600.35</v>
      </c>
      <c r="O4345">
        <v>606.1</v>
      </c>
      <c r="P4345">
        <v>606.29999999999995</v>
      </c>
      <c r="Q4345">
        <v>606.52</v>
      </c>
      <c r="R4345">
        <v>689569</v>
      </c>
      <c r="S4345">
        <v>418237639.64999998</v>
      </c>
      <c r="T4345">
        <v>27657</v>
      </c>
      <c r="U4345">
        <v>379899</v>
      </c>
      <c r="V4345">
        <v>55.09</v>
      </c>
      <c r="W4345" s="3">
        <f>StockData[[#This Row],[CLOSE]]-StockData[[#This Row],[PREV. CLOSE]]</f>
        <v>5.9499999999999318</v>
      </c>
      <c r="X4345" s="2">
        <f>IFERROR((StockData[[#This Row],[CLOSE]]-StockData[[#This Row],[PREV. CLOSE]])/StockData[[#This Row],[PREV. CLOSE]],0)</f>
        <v>9.9108853168983612E-3</v>
      </c>
      <c r="Y4345" t="str">
        <f>IF(StockData[[#This Row],[Daily Return %]]&gt;0,"Gain",IF(StockData[[#This Row],[Daily Return %]]&lt;0,"Loss","No Change"))</f>
        <v>Gain</v>
      </c>
    </row>
    <row r="4346" spans="1:25" x14ac:dyDescent="0.3">
      <c r="A4346" s="1">
        <v>45733</v>
      </c>
      <c r="B4346" s="1" t="s">
        <v>4398</v>
      </c>
      <c r="C4346" s="1" t="s">
        <v>76</v>
      </c>
      <c r="D4346">
        <f>MONTH(StockData[[#This Row],[DATE]])</f>
        <v>3</v>
      </c>
      <c r="E4346">
        <v>2025</v>
      </c>
      <c r="F4346" t="s">
        <v>27</v>
      </c>
      <c r="G4346" t="str">
        <f>"Q"&amp;ROUNDUP(StockData[[#This Row],[Month Number]]/3,0)</f>
        <v>Q1</v>
      </c>
      <c r="H4346" s="1" t="s">
        <v>4097</v>
      </c>
      <c r="I4346" s="1" t="s">
        <v>3093</v>
      </c>
      <c r="J4346" t="s">
        <v>30</v>
      </c>
      <c r="K4346">
        <v>601</v>
      </c>
      <c r="L4346">
        <v>609.6</v>
      </c>
      <c r="M4346">
        <v>601</v>
      </c>
      <c r="N4346">
        <v>606.29999999999995</v>
      </c>
      <c r="O4346">
        <v>607.9</v>
      </c>
      <c r="P4346">
        <v>607.54999999999995</v>
      </c>
      <c r="Q4346">
        <v>606.15</v>
      </c>
      <c r="R4346">
        <v>820003</v>
      </c>
      <c r="S4346">
        <v>497043428.10000002</v>
      </c>
      <c r="T4346">
        <v>32182</v>
      </c>
      <c r="U4346">
        <v>573943</v>
      </c>
      <c r="V4346">
        <v>69.989999999999995</v>
      </c>
      <c r="W4346" s="3">
        <f>StockData[[#This Row],[CLOSE]]-StockData[[#This Row],[PREV. CLOSE]]</f>
        <v>1.25</v>
      </c>
      <c r="X4346" s="2">
        <f>IFERROR((StockData[[#This Row],[CLOSE]]-StockData[[#This Row],[PREV. CLOSE]])/StockData[[#This Row],[PREV. CLOSE]],0)</f>
        <v>2.0616856341745013E-3</v>
      </c>
      <c r="Y4346" t="str">
        <f>IF(StockData[[#This Row],[Daily Return %]]&gt;0,"Gain",IF(StockData[[#This Row],[Daily Return %]]&lt;0,"Loss","No Change"))</f>
        <v>Gain</v>
      </c>
    </row>
    <row r="4347" spans="1:25" x14ac:dyDescent="0.3">
      <c r="A4347" s="1">
        <v>45734</v>
      </c>
      <c r="B4347" s="1" t="s">
        <v>4399</v>
      </c>
      <c r="C4347" s="1" t="s">
        <v>76</v>
      </c>
      <c r="D4347">
        <f>MONTH(StockData[[#This Row],[DATE]])</f>
        <v>3</v>
      </c>
      <c r="E4347">
        <v>2025</v>
      </c>
      <c r="F4347" t="s">
        <v>27</v>
      </c>
      <c r="G4347" t="str">
        <f>"Q"&amp;ROUNDUP(StockData[[#This Row],[Month Number]]/3,0)</f>
        <v>Q1</v>
      </c>
      <c r="H4347" s="1" t="s">
        <v>4097</v>
      </c>
      <c r="I4347" s="1" t="s">
        <v>3093</v>
      </c>
      <c r="J4347" t="s">
        <v>30</v>
      </c>
      <c r="K4347">
        <v>611.9</v>
      </c>
      <c r="L4347">
        <v>622.20000000000005</v>
      </c>
      <c r="M4347">
        <v>610</v>
      </c>
      <c r="N4347">
        <v>607.54999999999995</v>
      </c>
      <c r="O4347">
        <v>621</v>
      </c>
      <c r="P4347">
        <v>621.35</v>
      </c>
      <c r="Q4347">
        <v>618.97</v>
      </c>
      <c r="R4347">
        <v>605785</v>
      </c>
      <c r="S4347">
        <v>374961775.10000002</v>
      </c>
      <c r="T4347">
        <v>17776</v>
      </c>
      <c r="U4347">
        <v>357338</v>
      </c>
      <c r="V4347">
        <v>58.99</v>
      </c>
      <c r="W4347" s="3">
        <f>StockData[[#This Row],[CLOSE]]-StockData[[#This Row],[PREV. CLOSE]]</f>
        <v>13.800000000000068</v>
      </c>
      <c r="X4347" s="2">
        <f>IFERROR((StockData[[#This Row],[CLOSE]]-StockData[[#This Row],[PREV. CLOSE]])/StockData[[#This Row],[PREV. CLOSE]],0)</f>
        <v>2.2714179902888765E-2</v>
      </c>
      <c r="Y4347" t="str">
        <f>IF(StockData[[#This Row],[Daily Return %]]&gt;0,"Gain",IF(StockData[[#This Row],[Daily Return %]]&lt;0,"Loss","No Change"))</f>
        <v>Gain</v>
      </c>
    </row>
    <row r="4348" spans="1:25" x14ac:dyDescent="0.3">
      <c r="A4348" s="1">
        <v>45735</v>
      </c>
      <c r="B4348" s="1" t="s">
        <v>4400</v>
      </c>
      <c r="C4348" s="1" t="s">
        <v>76</v>
      </c>
      <c r="D4348">
        <f>MONTH(StockData[[#This Row],[DATE]])</f>
        <v>3</v>
      </c>
      <c r="E4348">
        <v>2025</v>
      </c>
      <c r="F4348" t="s">
        <v>27</v>
      </c>
      <c r="G4348" t="str">
        <f>"Q"&amp;ROUNDUP(StockData[[#This Row],[Month Number]]/3,0)</f>
        <v>Q1</v>
      </c>
      <c r="H4348" s="1" t="s">
        <v>4097</v>
      </c>
      <c r="I4348" s="1" t="s">
        <v>3093</v>
      </c>
      <c r="J4348" t="s">
        <v>30</v>
      </c>
      <c r="K4348">
        <v>618.45000000000005</v>
      </c>
      <c r="L4348">
        <v>622.75</v>
      </c>
      <c r="M4348">
        <v>615.25</v>
      </c>
      <c r="N4348">
        <v>621.35</v>
      </c>
      <c r="O4348">
        <v>619.95000000000005</v>
      </c>
      <c r="P4348">
        <v>619.1</v>
      </c>
      <c r="Q4348">
        <v>619.26</v>
      </c>
      <c r="R4348">
        <v>1640160</v>
      </c>
      <c r="S4348">
        <v>1015685158.9</v>
      </c>
      <c r="T4348">
        <v>39112</v>
      </c>
      <c r="U4348">
        <v>1140280</v>
      </c>
      <c r="V4348">
        <v>69.52</v>
      </c>
      <c r="W4348" s="3">
        <f>StockData[[#This Row],[CLOSE]]-StockData[[#This Row],[PREV. CLOSE]]</f>
        <v>-2.25</v>
      </c>
      <c r="X4348" s="2">
        <f>IFERROR((StockData[[#This Row],[CLOSE]]-StockData[[#This Row],[PREV. CLOSE]])/StockData[[#This Row],[PREV. CLOSE]],0)</f>
        <v>-3.6211475014082239E-3</v>
      </c>
      <c r="Y4348" t="str">
        <f>IF(StockData[[#This Row],[Daily Return %]]&gt;0,"Gain",IF(StockData[[#This Row],[Daily Return %]]&lt;0,"Loss","No Change"))</f>
        <v>Loss</v>
      </c>
    </row>
    <row r="4349" spans="1:25" x14ac:dyDescent="0.3">
      <c r="A4349" s="1">
        <v>45736</v>
      </c>
      <c r="B4349" s="1" t="s">
        <v>4401</v>
      </c>
      <c r="C4349" s="1" t="s">
        <v>76</v>
      </c>
      <c r="D4349">
        <f>MONTH(StockData[[#This Row],[DATE]])</f>
        <v>3</v>
      </c>
      <c r="E4349">
        <v>2025</v>
      </c>
      <c r="F4349" t="s">
        <v>27</v>
      </c>
      <c r="G4349" t="str">
        <f>"Q"&amp;ROUNDUP(StockData[[#This Row],[Month Number]]/3,0)</f>
        <v>Q1</v>
      </c>
      <c r="H4349" s="1" t="s">
        <v>4097</v>
      </c>
      <c r="I4349" s="1" t="s">
        <v>3093</v>
      </c>
      <c r="J4349" t="s">
        <v>30</v>
      </c>
      <c r="K4349">
        <v>623.6</v>
      </c>
      <c r="L4349">
        <v>633.85</v>
      </c>
      <c r="M4349">
        <v>615.5</v>
      </c>
      <c r="N4349">
        <v>619.1</v>
      </c>
      <c r="O4349">
        <v>632.6</v>
      </c>
      <c r="P4349">
        <v>632.35</v>
      </c>
      <c r="Q4349">
        <v>629.20000000000005</v>
      </c>
      <c r="R4349">
        <v>1000000</v>
      </c>
      <c r="S4349">
        <v>629198200.60000002</v>
      </c>
      <c r="T4349">
        <v>35117</v>
      </c>
      <c r="U4349">
        <v>479493</v>
      </c>
      <c r="V4349">
        <v>47.95</v>
      </c>
      <c r="W4349" s="3">
        <f>StockData[[#This Row],[CLOSE]]-StockData[[#This Row],[PREV. CLOSE]]</f>
        <v>13.25</v>
      </c>
      <c r="X4349" s="2">
        <f>IFERROR((StockData[[#This Row],[CLOSE]]-StockData[[#This Row],[PREV. CLOSE]])/StockData[[#This Row],[PREV. CLOSE]],0)</f>
        <v>2.1402035212405104E-2</v>
      </c>
      <c r="Y4349" t="str">
        <f>IF(StockData[[#This Row],[Daily Return %]]&gt;0,"Gain",IF(StockData[[#This Row],[Daily Return %]]&lt;0,"Loss","No Change"))</f>
        <v>Gain</v>
      </c>
    </row>
    <row r="4350" spans="1:25" x14ac:dyDescent="0.3">
      <c r="A4350" s="1">
        <v>45737</v>
      </c>
      <c r="B4350" s="1" t="s">
        <v>4402</v>
      </c>
      <c r="C4350" s="1" t="s">
        <v>76</v>
      </c>
      <c r="D4350">
        <f>MONTH(StockData[[#This Row],[DATE]])</f>
        <v>3</v>
      </c>
      <c r="E4350">
        <v>2025</v>
      </c>
      <c r="F4350" t="s">
        <v>27</v>
      </c>
      <c r="G4350" t="str">
        <f>"Q"&amp;ROUNDUP(StockData[[#This Row],[Month Number]]/3,0)</f>
        <v>Q1</v>
      </c>
      <c r="H4350" s="1" t="s">
        <v>4097</v>
      </c>
      <c r="I4350" s="1" t="s">
        <v>3093</v>
      </c>
      <c r="J4350" t="s">
        <v>30</v>
      </c>
      <c r="K4350">
        <v>634.5</v>
      </c>
      <c r="L4350">
        <v>634.54999999999995</v>
      </c>
      <c r="M4350">
        <v>627.5</v>
      </c>
      <c r="N4350">
        <v>632.35</v>
      </c>
      <c r="O4350">
        <v>632.5</v>
      </c>
      <c r="P4350">
        <v>630.79999999999995</v>
      </c>
      <c r="Q4350">
        <v>630.63</v>
      </c>
      <c r="R4350">
        <v>1549109</v>
      </c>
      <c r="S4350">
        <v>976915796.20000005</v>
      </c>
      <c r="T4350">
        <v>45261</v>
      </c>
      <c r="U4350">
        <v>1045905</v>
      </c>
      <c r="V4350">
        <v>67.52</v>
      </c>
      <c r="W4350" s="3">
        <f>StockData[[#This Row],[CLOSE]]-StockData[[#This Row],[PREV. CLOSE]]</f>
        <v>-1.5500000000000682</v>
      </c>
      <c r="X4350" s="2">
        <f>IFERROR((StockData[[#This Row],[CLOSE]]-StockData[[#This Row],[PREV. CLOSE]])/StockData[[#This Row],[PREV. CLOSE]],0)</f>
        <v>-2.4511741915079753E-3</v>
      </c>
      <c r="Y4350" t="str">
        <f>IF(StockData[[#This Row],[Daily Return %]]&gt;0,"Gain",IF(StockData[[#This Row],[Daily Return %]]&lt;0,"Loss","No Change"))</f>
        <v>Loss</v>
      </c>
    </row>
    <row r="4351" spans="1:25" x14ac:dyDescent="0.3">
      <c r="A4351" s="1">
        <v>45740</v>
      </c>
      <c r="B4351" s="1" t="s">
        <v>4403</v>
      </c>
      <c r="C4351" s="1" t="s">
        <v>76</v>
      </c>
      <c r="D4351">
        <f>MONTH(StockData[[#This Row],[DATE]])</f>
        <v>3</v>
      </c>
      <c r="E4351">
        <v>2025</v>
      </c>
      <c r="F4351" t="s">
        <v>27</v>
      </c>
      <c r="G4351" t="str">
        <f>"Q"&amp;ROUNDUP(StockData[[#This Row],[Month Number]]/3,0)</f>
        <v>Q1</v>
      </c>
      <c r="H4351" s="1" t="s">
        <v>4097</v>
      </c>
      <c r="I4351" s="1" t="s">
        <v>3093</v>
      </c>
      <c r="J4351" t="s">
        <v>30</v>
      </c>
      <c r="K4351">
        <v>635.20000000000005</v>
      </c>
      <c r="L4351">
        <v>636</v>
      </c>
      <c r="M4351">
        <v>629.85</v>
      </c>
      <c r="N4351">
        <v>630.79999999999995</v>
      </c>
      <c r="O4351">
        <v>635.95000000000005</v>
      </c>
      <c r="P4351">
        <v>632.9</v>
      </c>
      <c r="Q4351">
        <v>633.51</v>
      </c>
      <c r="R4351">
        <v>697650</v>
      </c>
      <c r="S4351">
        <v>441968804.05000001</v>
      </c>
      <c r="T4351">
        <v>18178</v>
      </c>
      <c r="U4351">
        <v>462162</v>
      </c>
      <c r="V4351">
        <v>66.25</v>
      </c>
      <c r="W4351" s="3">
        <f>StockData[[#This Row],[CLOSE]]-StockData[[#This Row],[PREV. CLOSE]]</f>
        <v>2.1000000000000227</v>
      </c>
      <c r="X4351" s="2">
        <f>IFERROR((StockData[[#This Row],[CLOSE]]-StockData[[#This Row],[PREV. CLOSE]])/StockData[[#This Row],[PREV. CLOSE]],0)</f>
        <v>3.32910589727334E-3</v>
      </c>
      <c r="Y4351" t="str">
        <f>IF(StockData[[#This Row],[Daily Return %]]&gt;0,"Gain",IF(StockData[[#This Row],[Daily Return %]]&lt;0,"Loss","No Change"))</f>
        <v>Gain</v>
      </c>
    </row>
    <row r="4352" spans="1:25" x14ac:dyDescent="0.3">
      <c r="A4352" s="1">
        <v>45741</v>
      </c>
      <c r="B4352" s="1" t="s">
        <v>4404</v>
      </c>
      <c r="C4352" s="1" t="s">
        <v>76</v>
      </c>
      <c r="D4352">
        <f>MONTH(StockData[[#This Row],[DATE]])</f>
        <v>3</v>
      </c>
      <c r="E4352">
        <v>2025</v>
      </c>
      <c r="F4352" t="s">
        <v>27</v>
      </c>
      <c r="G4352" t="str">
        <f>"Q"&amp;ROUNDUP(StockData[[#This Row],[Month Number]]/3,0)</f>
        <v>Q1</v>
      </c>
      <c r="H4352" s="1" t="s">
        <v>4097</v>
      </c>
      <c r="I4352" s="1" t="s">
        <v>3093</v>
      </c>
      <c r="J4352" t="s">
        <v>30</v>
      </c>
      <c r="K4352">
        <v>634.6</v>
      </c>
      <c r="L4352">
        <v>638.95000000000005</v>
      </c>
      <c r="M4352">
        <v>622.20000000000005</v>
      </c>
      <c r="N4352">
        <v>632.9</v>
      </c>
      <c r="O4352">
        <v>622.95000000000005</v>
      </c>
      <c r="P4352">
        <v>624.79999999999995</v>
      </c>
      <c r="Q4352">
        <v>628.61</v>
      </c>
      <c r="R4352">
        <v>1419249</v>
      </c>
      <c r="S4352">
        <v>892159642.60000002</v>
      </c>
      <c r="T4352">
        <v>36076</v>
      </c>
      <c r="U4352">
        <v>840336</v>
      </c>
      <c r="V4352">
        <v>59.21</v>
      </c>
      <c r="W4352" s="3">
        <f>StockData[[#This Row],[CLOSE]]-StockData[[#This Row],[PREV. CLOSE]]</f>
        <v>-8.1000000000000227</v>
      </c>
      <c r="X4352" s="2">
        <f>IFERROR((StockData[[#This Row],[CLOSE]]-StockData[[#This Row],[PREV. CLOSE]])/StockData[[#This Row],[PREV. CLOSE]],0)</f>
        <v>-1.2798230368146663E-2</v>
      </c>
      <c r="Y4352" t="str">
        <f>IF(StockData[[#This Row],[Daily Return %]]&gt;0,"Gain",IF(StockData[[#This Row],[Daily Return %]]&lt;0,"Loss","No Change"))</f>
        <v>Loss</v>
      </c>
    </row>
    <row r="4353" spans="1:25" x14ac:dyDescent="0.3">
      <c r="A4353" s="1">
        <v>45742</v>
      </c>
      <c r="B4353" s="1" t="s">
        <v>4405</v>
      </c>
      <c r="C4353" s="1" t="s">
        <v>76</v>
      </c>
      <c r="D4353">
        <f>MONTH(StockData[[#This Row],[DATE]])</f>
        <v>3</v>
      </c>
      <c r="E4353">
        <v>2025</v>
      </c>
      <c r="F4353" t="s">
        <v>27</v>
      </c>
      <c r="G4353" t="str">
        <f>"Q"&amp;ROUNDUP(StockData[[#This Row],[Month Number]]/3,0)</f>
        <v>Q1</v>
      </c>
      <c r="H4353" s="1" t="s">
        <v>4097</v>
      </c>
      <c r="I4353" s="1" t="s">
        <v>3093</v>
      </c>
      <c r="J4353" t="s">
        <v>30</v>
      </c>
      <c r="K4353">
        <v>629</v>
      </c>
      <c r="L4353">
        <v>642.9</v>
      </c>
      <c r="M4353">
        <v>627.1</v>
      </c>
      <c r="N4353">
        <v>624.79999999999995</v>
      </c>
      <c r="O4353">
        <v>640</v>
      </c>
      <c r="P4353">
        <v>639.75</v>
      </c>
      <c r="Q4353">
        <v>637.29999999999995</v>
      </c>
      <c r="R4353">
        <v>1901786</v>
      </c>
      <c r="S4353">
        <v>1212009994.75</v>
      </c>
      <c r="T4353">
        <v>72225</v>
      </c>
      <c r="U4353">
        <v>924172</v>
      </c>
      <c r="V4353">
        <v>48.59</v>
      </c>
      <c r="W4353" s="3">
        <f>StockData[[#This Row],[CLOSE]]-StockData[[#This Row],[PREV. CLOSE]]</f>
        <v>14.950000000000045</v>
      </c>
      <c r="X4353" s="2">
        <f>IFERROR((StockData[[#This Row],[CLOSE]]-StockData[[#This Row],[PREV. CLOSE]])/StockData[[#This Row],[PREV. CLOSE]],0)</f>
        <v>2.3927656850192137E-2</v>
      </c>
      <c r="Y4353" t="str">
        <f>IF(StockData[[#This Row],[Daily Return %]]&gt;0,"Gain",IF(StockData[[#This Row],[Daily Return %]]&lt;0,"Loss","No Change"))</f>
        <v>Gain</v>
      </c>
    </row>
    <row r="4354" spans="1:25" x14ac:dyDescent="0.3">
      <c r="A4354" s="1">
        <v>45743</v>
      </c>
      <c r="B4354" s="1" t="s">
        <v>4406</v>
      </c>
      <c r="C4354" s="1" t="s">
        <v>76</v>
      </c>
      <c r="D4354">
        <f>MONTH(StockData[[#This Row],[DATE]])</f>
        <v>3</v>
      </c>
      <c r="E4354">
        <v>2025</v>
      </c>
      <c r="F4354" t="s">
        <v>27</v>
      </c>
      <c r="G4354" t="str">
        <f>"Q"&amp;ROUNDUP(StockData[[#This Row],[Month Number]]/3,0)</f>
        <v>Q1</v>
      </c>
      <c r="H4354" s="1" t="s">
        <v>4097</v>
      </c>
      <c r="I4354" s="1" t="s">
        <v>3093</v>
      </c>
      <c r="J4354" t="s">
        <v>30</v>
      </c>
      <c r="K4354">
        <v>642</v>
      </c>
      <c r="L4354">
        <v>651.5</v>
      </c>
      <c r="M4354">
        <v>635.70000000000005</v>
      </c>
      <c r="N4354">
        <v>639.75</v>
      </c>
      <c r="O4354">
        <v>651</v>
      </c>
      <c r="P4354">
        <v>649.04999999999995</v>
      </c>
      <c r="Q4354">
        <v>646.04999999999995</v>
      </c>
      <c r="R4354">
        <v>1497543</v>
      </c>
      <c r="S4354">
        <v>967488875.39999998</v>
      </c>
      <c r="T4354">
        <v>59126</v>
      </c>
      <c r="U4354">
        <v>675117</v>
      </c>
      <c r="V4354">
        <v>45.08</v>
      </c>
      <c r="W4354" s="3">
        <f>StockData[[#This Row],[CLOSE]]-StockData[[#This Row],[PREV. CLOSE]]</f>
        <v>9.2999999999999545</v>
      </c>
      <c r="X4354" s="2">
        <f>IFERROR((StockData[[#This Row],[CLOSE]]-StockData[[#This Row],[PREV. CLOSE]])/StockData[[#This Row],[PREV. CLOSE]],0)</f>
        <v>1.4536928487690432E-2</v>
      </c>
      <c r="Y4354" t="str">
        <f>IF(StockData[[#This Row],[Daily Return %]]&gt;0,"Gain",IF(StockData[[#This Row],[Daily Return %]]&lt;0,"Loss","No Change"))</f>
        <v>Gain</v>
      </c>
    </row>
    <row r="4355" spans="1:25" x14ac:dyDescent="0.3">
      <c r="A4355" s="1">
        <v>45744</v>
      </c>
      <c r="B4355" s="1" t="s">
        <v>4407</v>
      </c>
      <c r="C4355" s="1" t="s">
        <v>76</v>
      </c>
      <c r="D4355">
        <f>MONTH(StockData[[#This Row],[DATE]])</f>
        <v>3</v>
      </c>
      <c r="E4355">
        <v>2025</v>
      </c>
      <c r="F4355" t="s">
        <v>27</v>
      </c>
      <c r="G4355" t="str">
        <f>"Q"&amp;ROUNDUP(StockData[[#This Row],[Month Number]]/3,0)</f>
        <v>Q1</v>
      </c>
      <c r="H4355" s="1" t="s">
        <v>4097</v>
      </c>
      <c r="I4355" s="1" t="s">
        <v>3093</v>
      </c>
      <c r="J4355" t="s">
        <v>30</v>
      </c>
      <c r="K4355">
        <v>649.04999999999995</v>
      </c>
      <c r="L4355">
        <v>661</v>
      </c>
      <c r="M4355">
        <v>649</v>
      </c>
      <c r="N4355">
        <v>649.04999999999995</v>
      </c>
      <c r="O4355">
        <v>652.95000000000005</v>
      </c>
      <c r="P4355">
        <v>651.65</v>
      </c>
      <c r="Q4355">
        <v>654.23</v>
      </c>
      <c r="R4355">
        <v>1075086</v>
      </c>
      <c r="S4355">
        <v>703349252</v>
      </c>
      <c r="T4355">
        <v>42789</v>
      </c>
      <c r="U4355">
        <v>601012</v>
      </c>
      <c r="V4355">
        <v>55.9</v>
      </c>
      <c r="W4355" s="3">
        <f>StockData[[#This Row],[CLOSE]]-StockData[[#This Row],[PREV. CLOSE]]</f>
        <v>2.6000000000000227</v>
      </c>
      <c r="X4355" s="2">
        <f>IFERROR((StockData[[#This Row],[CLOSE]]-StockData[[#This Row],[PREV. CLOSE]])/StockData[[#This Row],[PREV. CLOSE]],0)</f>
        <v>4.0058547107311038E-3</v>
      </c>
      <c r="Y4355" t="str">
        <f>IF(StockData[[#This Row],[Daily Return %]]&gt;0,"Gain",IF(StockData[[#This Row],[Daily Return %]]&lt;0,"Loss","No Change"))</f>
        <v>Gain</v>
      </c>
    </row>
    <row r="4356" spans="1:25" x14ac:dyDescent="0.3">
      <c r="A4356" s="1">
        <v>45748</v>
      </c>
      <c r="B4356" s="1" t="s">
        <v>4408</v>
      </c>
      <c r="C4356" s="1" t="s">
        <v>96</v>
      </c>
      <c r="D4356">
        <f>MONTH(StockData[[#This Row],[DATE]])</f>
        <v>4</v>
      </c>
      <c r="E4356">
        <v>2025</v>
      </c>
      <c r="F4356" t="s">
        <v>97</v>
      </c>
      <c r="G4356" t="str">
        <f>"Q"&amp;ROUNDUP(StockData[[#This Row],[Month Number]]/3,0)</f>
        <v>Q2</v>
      </c>
      <c r="H4356" s="1" t="s">
        <v>4097</v>
      </c>
      <c r="I4356" s="1" t="s">
        <v>3093</v>
      </c>
      <c r="J4356" t="s">
        <v>30</v>
      </c>
      <c r="K4356">
        <v>641</v>
      </c>
      <c r="L4356">
        <v>660.5</v>
      </c>
      <c r="M4356">
        <v>641</v>
      </c>
      <c r="N4356">
        <v>651.65</v>
      </c>
      <c r="O4356">
        <v>650</v>
      </c>
      <c r="P4356">
        <v>647.54999999999995</v>
      </c>
      <c r="Q4356">
        <v>651.92999999999995</v>
      </c>
      <c r="R4356">
        <v>1203066</v>
      </c>
      <c r="S4356">
        <v>784317612.5</v>
      </c>
      <c r="T4356">
        <v>42540</v>
      </c>
      <c r="U4356">
        <v>709606</v>
      </c>
      <c r="V4356">
        <v>58.98</v>
      </c>
      <c r="W4356" s="3">
        <f>StockData[[#This Row],[CLOSE]]-StockData[[#This Row],[PREV. CLOSE]]</f>
        <v>-4.1000000000000227</v>
      </c>
      <c r="X4356" s="2">
        <f>IFERROR((StockData[[#This Row],[CLOSE]]-StockData[[#This Row],[PREV. CLOSE]])/StockData[[#This Row],[PREV. CLOSE]],0)</f>
        <v>-6.2917210158827943E-3</v>
      </c>
      <c r="Y4356" t="str">
        <f>IF(StockData[[#This Row],[Daily Return %]]&gt;0,"Gain",IF(StockData[[#This Row],[Daily Return %]]&lt;0,"Loss","No Change"))</f>
        <v>Loss</v>
      </c>
    </row>
    <row r="4357" spans="1:25" x14ac:dyDescent="0.3">
      <c r="A4357" s="1">
        <v>45749</v>
      </c>
      <c r="B4357" s="1" t="s">
        <v>4409</v>
      </c>
      <c r="C4357" s="1" t="s">
        <v>96</v>
      </c>
      <c r="D4357">
        <f>MONTH(StockData[[#This Row],[DATE]])</f>
        <v>4</v>
      </c>
      <c r="E4357">
        <v>2025</v>
      </c>
      <c r="F4357" t="s">
        <v>97</v>
      </c>
      <c r="G4357" t="str">
        <f>"Q"&amp;ROUNDUP(StockData[[#This Row],[Month Number]]/3,0)</f>
        <v>Q2</v>
      </c>
      <c r="H4357" s="1" t="s">
        <v>4097</v>
      </c>
      <c r="I4357" s="1" t="s">
        <v>3093</v>
      </c>
      <c r="J4357" t="s">
        <v>30</v>
      </c>
      <c r="K4357">
        <v>650.5</v>
      </c>
      <c r="L4357">
        <v>659.9</v>
      </c>
      <c r="M4357">
        <v>643.79999999999995</v>
      </c>
      <c r="N4357">
        <v>647.54999999999995</v>
      </c>
      <c r="O4357">
        <v>657</v>
      </c>
      <c r="P4357">
        <v>656.45</v>
      </c>
      <c r="Q4357">
        <v>653.66999999999996</v>
      </c>
      <c r="R4357">
        <v>2202713</v>
      </c>
      <c r="S4357">
        <v>1439837194.4000001</v>
      </c>
      <c r="T4357">
        <v>52780</v>
      </c>
      <c r="U4357">
        <v>1233137</v>
      </c>
      <c r="V4357">
        <v>55.98</v>
      </c>
      <c r="W4357" s="3">
        <f>StockData[[#This Row],[CLOSE]]-StockData[[#This Row],[PREV. CLOSE]]</f>
        <v>8.9000000000000909</v>
      </c>
      <c r="X4357" s="2">
        <f>IFERROR((StockData[[#This Row],[CLOSE]]-StockData[[#This Row],[PREV. CLOSE]])/StockData[[#This Row],[PREV. CLOSE]],0)</f>
        <v>1.3744112423751204E-2</v>
      </c>
      <c r="Y4357" t="str">
        <f>IF(StockData[[#This Row],[Daily Return %]]&gt;0,"Gain",IF(StockData[[#This Row],[Daily Return %]]&lt;0,"Loss","No Change"))</f>
        <v>Gain</v>
      </c>
    </row>
    <row r="4358" spans="1:25" x14ac:dyDescent="0.3">
      <c r="A4358" s="1">
        <v>45750</v>
      </c>
      <c r="B4358" s="1" t="s">
        <v>4410</v>
      </c>
      <c r="C4358" s="1" t="s">
        <v>96</v>
      </c>
      <c r="D4358">
        <f>MONTH(StockData[[#This Row],[DATE]])</f>
        <v>4</v>
      </c>
      <c r="E4358">
        <v>2025</v>
      </c>
      <c r="F4358" t="s">
        <v>97</v>
      </c>
      <c r="G4358" t="str">
        <f>"Q"&amp;ROUNDUP(StockData[[#This Row],[Month Number]]/3,0)</f>
        <v>Q2</v>
      </c>
      <c r="H4358" s="1" t="s">
        <v>4097</v>
      </c>
      <c r="I4358" s="1" t="s">
        <v>3093</v>
      </c>
      <c r="J4358" t="s">
        <v>30</v>
      </c>
      <c r="K4358">
        <v>655</v>
      </c>
      <c r="L4358">
        <v>662.5</v>
      </c>
      <c r="M4358">
        <v>645.1</v>
      </c>
      <c r="N4358">
        <v>656.45</v>
      </c>
      <c r="O4358">
        <v>660</v>
      </c>
      <c r="P4358">
        <v>660.95</v>
      </c>
      <c r="Q4358">
        <v>657.59</v>
      </c>
      <c r="R4358">
        <v>2210443</v>
      </c>
      <c r="S4358">
        <v>1453560191.05</v>
      </c>
      <c r="T4358">
        <v>38902</v>
      </c>
      <c r="U4358">
        <v>1468316</v>
      </c>
      <c r="V4358">
        <v>66.430000000000007</v>
      </c>
      <c r="W4358" s="3">
        <f>StockData[[#This Row],[CLOSE]]-StockData[[#This Row],[PREV. CLOSE]]</f>
        <v>4.5</v>
      </c>
      <c r="X4358" s="2">
        <f>IFERROR((StockData[[#This Row],[CLOSE]]-StockData[[#This Row],[PREV. CLOSE]])/StockData[[#This Row],[PREV. CLOSE]],0)</f>
        <v>6.8550536979206335E-3</v>
      </c>
      <c r="Y4358" t="str">
        <f>IF(StockData[[#This Row],[Daily Return %]]&gt;0,"Gain",IF(StockData[[#This Row],[Daily Return %]]&lt;0,"Loss","No Change"))</f>
        <v>Gain</v>
      </c>
    </row>
    <row r="4359" spans="1:25" x14ac:dyDescent="0.3">
      <c r="A4359" s="1">
        <v>45751</v>
      </c>
      <c r="B4359" s="1" t="s">
        <v>4411</v>
      </c>
      <c r="C4359" s="1" t="s">
        <v>96</v>
      </c>
      <c r="D4359">
        <f>MONTH(StockData[[#This Row],[DATE]])</f>
        <v>4</v>
      </c>
      <c r="E4359">
        <v>2025</v>
      </c>
      <c r="F4359" t="s">
        <v>97</v>
      </c>
      <c r="G4359" t="str">
        <f>"Q"&amp;ROUNDUP(StockData[[#This Row],[Month Number]]/3,0)</f>
        <v>Q2</v>
      </c>
      <c r="H4359" s="1" t="s">
        <v>4097</v>
      </c>
      <c r="I4359" s="1" t="s">
        <v>3093</v>
      </c>
      <c r="J4359" t="s">
        <v>30</v>
      </c>
      <c r="K4359">
        <v>658.9</v>
      </c>
      <c r="L4359">
        <v>682</v>
      </c>
      <c r="M4359">
        <v>653.95000000000005</v>
      </c>
      <c r="N4359">
        <v>660.95</v>
      </c>
      <c r="O4359">
        <v>680.85</v>
      </c>
      <c r="P4359">
        <v>677.3</v>
      </c>
      <c r="Q4359">
        <v>672.09</v>
      </c>
      <c r="R4359">
        <v>4041611</v>
      </c>
      <c r="S4359">
        <v>2716324103.25</v>
      </c>
      <c r="T4359">
        <v>89722</v>
      </c>
      <c r="U4359">
        <v>2252181</v>
      </c>
      <c r="V4359">
        <v>55.72</v>
      </c>
      <c r="W4359" s="3">
        <f>StockData[[#This Row],[CLOSE]]-StockData[[#This Row],[PREV. CLOSE]]</f>
        <v>16.349999999999909</v>
      </c>
      <c r="X4359" s="2">
        <f>IFERROR((StockData[[#This Row],[CLOSE]]-StockData[[#This Row],[PREV. CLOSE]])/StockData[[#This Row],[PREV. CLOSE]],0)</f>
        <v>2.4737120810953792E-2</v>
      </c>
      <c r="Y4359" t="str">
        <f>IF(StockData[[#This Row],[Daily Return %]]&gt;0,"Gain",IF(StockData[[#This Row],[Daily Return %]]&lt;0,"Loss","No Change"))</f>
        <v>Gain</v>
      </c>
    </row>
    <row r="4360" spans="1:25" x14ac:dyDescent="0.3">
      <c r="A4360" s="1">
        <v>45754</v>
      </c>
      <c r="B4360" s="1" t="s">
        <v>4412</v>
      </c>
      <c r="C4360" s="1" t="s">
        <v>96</v>
      </c>
      <c r="D4360">
        <f>MONTH(StockData[[#This Row],[DATE]])</f>
        <v>4</v>
      </c>
      <c r="E4360">
        <v>2025</v>
      </c>
      <c r="F4360" t="s">
        <v>97</v>
      </c>
      <c r="G4360" t="str">
        <f>"Q"&amp;ROUNDUP(StockData[[#This Row],[Month Number]]/3,0)</f>
        <v>Q2</v>
      </c>
      <c r="H4360" s="1" t="s">
        <v>4097</v>
      </c>
      <c r="I4360" s="1" t="s">
        <v>3093</v>
      </c>
      <c r="J4360" t="s">
        <v>30</v>
      </c>
      <c r="K4360">
        <v>650</v>
      </c>
      <c r="L4360">
        <v>678</v>
      </c>
      <c r="M4360">
        <v>647.54999999999995</v>
      </c>
      <c r="N4360">
        <v>677.3</v>
      </c>
      <c r="O4360">
        <v>662</v>
      </c>
      <c r="P4360">
        <v>662.65</v>
      </c>
      <c r="Q4360">
        <v>664.47</v>
      </c>
      <c r="R4360">
        <v>2540552</v>
      </c>
      <c r="S4360">
        <v>1688117184.25</v>
      </c>
      <c r="T4360">
        <v>83458</v>
      </c>
      <c r="U4360">
        <v>1281939</v>
      </c>
      <c r="V4360">
        <v>50.46</v>
      </c>
      <c r="W4360" s="3">
        <f>StockData[[#This Row],[CLOSE]]-StockData[[#This Row],[PREV. CLOSE]]</f>
        <v>-14.649999999999977</v>
      </c>
      <c r="X4360" s="2">
        <f>IFERROR((StockData[[#This Row],[CLOSE]]-StockData[[#This Row],[PREV. CLOSE]])/StockData[[#This Row],[PREV. CLOSE]],0)</f>
        <v>-2.163000147645058E-2</v>
      </c>
      <c r="Y4360" t="str">
        <f>IF(StockData[[#This Row],[Daily Return %]]&gt;0,"Gain",IF(StockData[[#This Row],[Daily Return %]]&lt;0,"Loss","No Change"))</f>
        <v>Loss</v>
      </c>
    </row>
    <row r="4361" spans="1:25" x14ac:dyDescent="0.3">
      <c r="A4361" s="1">
        <v>45755</v>
      </c>
      <c r="B4361" s="1" t="s">
        <v>4413</v>
      </c>
      <c r="C4361" s="1" t="s">
        <v>96</v>
      </c>
      <c r="D4361">
        <f>MONTH(StockData[[#This Row],[DATE]])</f>
        <v>4</v>
      </c>
      <c r="E4361">
        <v>2025</v>
      </c>
      <c r="F4361" t="s">
        <v>97</v>
      </c>
      <c r="G4361" t="str">
        <f>"Q"&amp;ROUNDUP(StockData[[#This Row],[Month Number]]/3,0)</f>
        <v>Q2</v>
      </c>
      <c r="H4361" s="1" t="s">
        <v>4097</v>
      </c>
      <c r="I4361" s="1" t="s">
        <v>3093</v>
      </c>
      <c r="J4361" t="s">
        <v>30</v>
      </c>
      <c r="K4361">
        <v>668</v>
      </c>
      <c r="L4361">
        <v>680</v>
      </c>
      <c r="M4361">
        <v>660.95</v>
      </c>
      <c r="N4361">
        <v>662.65</v>
      </c>
      <c r="O4361">
        <v>679</v>
      </c>
      <c r="P4361">
        <v>678.1</v>
      </c>
      <c r="Q4361">
        <v>673.37</v>
      </c>
      <c r="R4361">
        <v>3307994</v>
      </c>
      <c r="S4361">
        <v>2227497749.1999998</v>
      </c>
      <c r="T4361">
        <v>84919</v>
      </c>
      <c r="U4361">
        <v>2171288</v>
      </c>
      <c r="V4361">
        <v>65.64</v>
      </c>
      <c r="W4361" s="3">
        <f>StockData[[#This Row],[CLOSE]]-StockData[[#This Row],[PREV. CLOSE]]</f>
        <v>15.450000000000045</v>
      </c>
      <c r="X4361" s="2">
        <f>IFERROR((StockData[[#This Row],[CLOSE]]-StockData[[#This Row],[PREV. CLOSE]])/StockData[[#This Row],[PREV. CLOSE]],0)</f>
        <v>2.3315475741341653E-2</v>
      </c>
      <c r="Y4361" t="str">
        <f>IF(StockData[[#This Row],[Daily Return %]]&gt;0,"Gain",IF(StockData[[#This Row],[Daily Return %]]&lt;0,"Loss","No Change"))</f>
        <v>Gain</v>
      </c>
    </row>
    <row r="4362" spans="1:25" x14ac:dyDescent="0.3">
      <c r="A4362" s="1">
        <v>45756</v>
      </c>
      <c r="B4362" s="1" t="s">
        <v>4414</v>
      </c>
      <c r="C4362" s="1" t="s">
        <v>96</v>
      </c>
      <c r="D4362">
        <f>MONTH(StockData[[#This Row],[DATE]])</f>
        <v>4</v>
      </c>
      <c r="E4362">
        <v>2025</v>
      </c>
      <c r="F4362" t="s">
        <v>97</v>
      </c>
      <c r="G4362" t="str">
        <f>"Q"&amp;ROUNDUP(StockData[[#This Row],[Month Number]]/3,0)</f>
        <v>Q2</v>
      </c>
      <c r="H4362" s="1" t="s">
        <v>4097</v>
      </c>
      <c r="I4362" s="1" t="s">
        <v>3093</v>
      </c>
      <c r="J4362" t="s">
        <v>30</v>
      </c>
      <c r="K4362">
        <v>677.05</v>
      </c>
      <c r="L4362">
        <v>698.4</v>
      </c>
      <c r="M4362">
        <v>675.5</v>
      </c>
      <c r="N4362">
        <v>678.1</v>
      </c>
      <c r="O4362">
        <v>692.25</v>
      </c>
      <c r="P4362">
        <v>693.45</v>
      </c>
      <c r="Q4362">
        <v>691.53</v>
      </c>
      <c r="R4362">
        <v>3695669</v>
      </c>
      <c r="S4362">
        <v>2555649168.9499998</v>
      </c>
      <c r="T4362">
        <v>98573</v>
      </c>
      <c r="U4362">
        <v>2170861</v>
      </c>
      <c r="V4362">
        <v>58.74</v>
      </c>
      <c r="W4362" s="3">
        <f>StockData[[#This Row],[CLOSE]]-StockData[[#This Row],[PREV. CLOSE]]</f>
        <v>15.350000000000023</v>
      </c>
      <c r="X4362" s="2">
        <f>IFERROR((StockData[[#This Row],[CLOSE]]-StockData[[#This Row],[PREV. CLOSE]])/StockData[[#This Row],[PREV. CLOSE]],0)</f>
        <v>2.2636779236100902E-2</v>
      </c>
      <c r="Y4362" t="str">
        <f>IF(StockData[[#This Row],[Daily Return %]]&gt;0,"Gain",IF(StockData[[#This Row],[Daily Return %]]&lt;0,"Loss","No Change"))</f>
        <v>Gain</v>
      </c>
    </row>
    <row r="4363" spans="1:25" x14ac:dyDescent="0.3">
      <c r="A4363" s="1">
        <v>45758</v>
      </c>
      <c r="B4363" s="1" t="s">
        <v>4415</v>
      </c>
      <c r="C4363" s="1" t="s">
        <v>96</v>
      </c>
      <c r="D4363">
        <f>MONTH(StockData[[#This Row],[DATE]])</f>
        <v>4</v>
      </c>
      <c r="E4363">
        <v>2025</v>
      </c>
      <c r="F4363" t="s">
        <v>97</v>
      </c>
      <c r="G4363" t="str">
        <f>"Q"&amp;ROUNDUP(StockData[[#This Row],[Month Number]]/3,0)</f>
        <v>Q2</v>
      </c>
      <c r="H4363" s="1" t="s">
        <v>4097</v>
      </c>
      <c r="I4363" s="1" t="s">
        <v>3093</v>
      </c>
      <c r="J4363" t="s">
        <v>30</v>
      </c>
      <c r="K4363">
        <v>693.45</v>
      </c>
      <c r="L4363">
        <v>714.65</v>
      </c>
      <c r="M4363">
        <v>687.75</v>
      </c>
      <c r="N4363">
        <v>693.45</v>
      </c>
      <c r="O4363">
        <v>708.55</v>
      </c>
      <c r="P4363">
        <v>709.95</v>
      </c>
      <c r="Q4363">
        <v>705.21</v>
      </c>
      <c r="R4363">
        <v>5205941</v>
      </c>
      <c r="S4363">
        <v>3671271539.3499999</v>
      </c>
      <c r="T4363">
        <v>75468</v>
      </c>
      <c r="U4363">
        <v>3593861</v>
      </c>
      <c r="V4363">
        <v>69.03</v>
      </c>
      <c r="W4363" s="3">
        <f>StockData[[#This Row],[CLOSE]]-StockData[[#This Row],[PREV. CLOSE]]</f>
        <v>16.5</v>
      </c>
      <c r="X4363" s="2">
        <f>IFERROR((StockData[[#This Row],[CLOSE]]-StockData[[#This Row],[PREV. CLOSE]])/StockData[[#This Row],[PREV. CLOSE]],0)</f>
        <v>2.3794073112697382E-2</v>
      </c>
      <c r="Y4363" t="str">
        <f>IF(StockData[[#This Row],[Daily Return %]]&gt;0,"Gain",IF(StockData[[#This Row],[Daily Return %]]&lt;0,"Loss","No Change"))</f>
        <v>Gain</v>
      </c>
    </row>
    <row r="4364" spans="1:25" x14ac:dyDescent="0.3">
      <c r="A4364" s="1">
        <v>45762</v>
      </c>
      <c r="B4364" s="1" t="s">
        <v>4416</v>
      </c>
      <c r="C4364" s="1" t="s">
        <v>96</v>
      </c>
      <c r="D4364">
        <f>MONTH(StockData[[#This Row],[DATE]])</f>
        <v>4</v>
      </c>
      <c r="E4364">
        <v>2025</v>
      </c>
      <c r="F4364" t="s">
        <v>97</v>
      </c>
      <c r="G4364" t="str">
        <f>"Q"&amp;ROUNDUP(StockData[[#This Row],[Month Number]]/3,0)</f>
        <v>Q2</v>
      </c>
      <c r="H4364" s="1" t="s">
        <v>4097</v>
      </c>
      <c r="I4364" s="1" t="s">
        <v>3093</v>
      </c>
      <c r="J4364" t="s">
        <v>30</v>
      </c>
      <c r="K4364">
        <v>716</v>
      </c>
      <c r="L4364">
        <v>720</v>
      </c>
      <c r="M4364">
        <v>701.4</v>
      </c>
      <c r="N4364">
        <v>709.95</v>
      </c>
      <c r="O4364">
        <v>711.2</v>
      </c>
      <c r="P4364">
        <v>711.85</v>
      </c>
      <c r="Q4364">
        <v>709.39</v>
      </c>
      <c r="R4364">
        <v>4917060</v>
      </c>
      <c r="S4364">
        <v>3488109939</v>
      </c>
      <c r="T4364">
        <v>106026</v>
      </c>
      <c r="U4364">
        <v>3376914</v>
      </c>
      <c r="V4364">
        <v>68.680000000000007</v>
      </c>
      <c r="W4364" s="3">
        <f>StockData[[#This Row],[CLOSE]]-StockData[[#This Row],[PREV. CLOSE]]</f>
        <v>1.8999999999999773</v>
      </c>
      <c r="X4364" s="2">
        <f>IFERROR((StockData[[#This Row],[CLOSE]]-StockData[[#This Row],[PREV. CLOSE]])/StockData[[#This Row],[PREV. CLOSE]],0)</f>
        <v>2.6762448059722195E-3</v>
      </c>
      <c r="Y4364" t="str">
        <f>IF(StockData[[#This Row],[Daily Return %]]&gt;0,"Gain",IF(StockData[[#This Row],[Daily Return %]]&lt;0,"Loss","No Change"))</f>
        <v>Gain</v>
      </c>
    </row>
    <row r="4365" spans="1:25" x14ac:dyDescent="0.3">
      <c r="A4365" s="1">
        <v>45763</v>
      </c>
      <c r="B4365" s="1" t="s">
        <v>4417</v>
      </c>
      <c r="C4365" s="1" t="s">
        <v>96</v>
      </c>
      <c r="D4365">
        <f>MONTH(StockData[[#This Row],[DATE]])</f>
        <v>4</v>
      </c>
      <c r="E4365">
        <v>2025</v>
      </c>
      <c r="F4365" t="s">
        <v>97</v>
      </c>
      <c r="G4365" t="str">
        <f>"Q"&amp;ROUNDUP(StockData[[#This Row],[Month Number]]/3,0)</f>
        <v>Q2</v>
      </c>
      <c r="H4365" s="1" t="s">
        <v>4097</v>
      </c>
      <c r="I4365" s="1" t="s">
        <v>3093</v>
      </c>
      <c r="J4365" t="s">
        <v>30</v>
      </c>
      <c r="K4365">
        <v>711.1</v>
      </c>
      <c r="L4365">
        <v>724.55</v>
      </c>
      <c r="M4365">
        <v>709.1</v>
      </c>
      <c r="N4365">
        <v>711.85</v>
      </c>
      <c r="O4365">
        <v>719</v>
      </c>
      <c r="P4365">
        <v>720.45</v>
      </c>
      <c r="Q4365">
        <v>720.23</v>
      </c>
      <c r="R4365">
        <v>2898568</v>
      </c>
      <c r="S4365">
        <v>2087629080.8499999</v>
      </c>
      <c r="T4365">
        <v>68036</v>
      </c>
      <c r="U4365">
        <v>1865401</v>
      </c>
      <c r="V4365">
        <v>64.36</v>
      </c>
      <c r="W4365" s="3">
        <f>StockData[[#This Row],[CLOSE]]-StockData[[#This Row],[PREV. CLOSE]]</f>
        <v>8.6000000000000227</v>
      </c>
      <c r="X4365" s="2">
        <f>IFERROR((StockData[[#This Row],[CLOSE]]-StockData[[#This Row],[PREV. CLOSE]])/StockData[[#This Row],[PREV. CLOSE]],0)</f>
        <v>1.2081196881365488E-2</v>
      </c>
      <c r="Y4365" t="str">
        <f>IF(StockData[[#This Row],[Daily Return %]]&gt;0,"Gain",IF(StockData[[#This Row],[Daily Return %]]&lt;0,"Loss","No Change"))</f>
        <v>Gain</v>
      </c>
    </row>
    <row r="4366" spans="1:25" x14ac:dyDescent="0.3">
      <c r="A4366" s="1">
        <v>45764</v>
      </c>
      <c r="B4366" s="1" t="s">
        <v>4418</v>
      </c>
      <c r="C4366" s="1" t="s">
        <v>96</v>
      </c>
      <c r="D4366">
        <f>MONTH(StockData[[#This Row],[DATE]])</f>
        <v>4</v>
      </c>
      <c r="E4366">
        <v>2025</v>
      </c>
      <c r="F4366" t="s">
        <v>97</v>
      </c>
      <c r="G4366" t="str">
        <f>"Q"&amp;ROUNDUP(StockData[[#This Row],[Month Number]]/3,0)</f>
        <v>Q2</v>
      </c>
      <c r="H4366" s="1" t="s">
        <v>4097</v>
      </c>
      <c r="I4366" s="1" t="s">
        <v>3093</v>
      </c>
      <c r="J4366" t="s">
        <v>30</v>
      </c>
      <c r="K4366">
        <v>718</v>
      </c>
      <c r="L4366">
        <v>726.3</v>
      </c>
      <c r="M4366">
        <v>713.05</v>
      </c>
      <c r="N4366">
        <v>720.45</v>
      </c>
      <c r="O4366">
        <v>713.75</v>
      </c>
      <c r="P4366">
        <v>714.8</v>
      </c>
      <c r="Q4366">
        <v>716.84</v>
      </c>
      <c r="R4366">
        <v>2584756</v>
      </c>
      <c r="S4366">
        <v>1852849555.05</v>
      </c>
      <c r="T4366">
        <v>65896</v>
      </c>
      <c r="U4366">
        <v>1655667</v>
      </c>
      <c r="V4366">
        <v>64.06</v>
      </c>
      <c r="W4366" s="3">
        <f>StockData[[#This Row],[CLOSE]]-StockData[[#This Row],[PREV. CLOSE]]</f>
        <v>-5.6500000000000909</v>
      </c>
      <c r="X4366" s="2">
        <f>IFERROR((StockData[[#This Row],[CLOSE]]-StockData[[#This Row],[PREV. CLOSE]])/StockData[[#This Row],[PREV. CLOSE]],0)</f>
        <v>-7.8423207717400103E-3</v>
      </c>
      <c r="Y4366" t="str">
        <f>IF(StockData[[#This Row],[Daily Return %]]&gt;0,"Gain",IF(StockData[[#This Row],[Daily Return %]]&lt;0,"Loss","No Change"))</f>
        <v>Loss</v>
      </c>
    </row>
    <row r="4367" spans="1:25" x14ac:dyDescent="0.3">
      <c r="A4367" s="1">
        <v>45768</v>
      </c>
      <c r="B4367" s="1" t="s">
        <v>4419</v>
      </c>
      <c r="C4367" s="1" t="s">
        <v>96</v>
      </c>
      <c r="D4367">
        <f>MONTH(StockData[[#This Row],[DATE]])</f>
        <v>4</v>
      </c>
      <c r="E4367">
        <v>2025</v>
      </c>
      <c r="F4367" t="s">
        <v>97</v>
      </c>
      <c r="G4367" t="str">
        <f>"Q"&amp;ROUNDUP(StockData[[#This Row],[Month Number]]/3,0)</f>
        <v>Q2</v>
      </c>
      <c r="H4367" s="1" t="s">
        <v>4097</v>
      </c>
      <c r="I4367" s="1" t="s">
        <v>3093</v>
      </c>
      <c r="J4367" t="s">
        <v>30</v>
      </c>
      <c r="K4367">
        <v>714.8</v>
      </c>
      <c r="L4367">
        <v>714.8</v>
      </c>
      <c r="M4367">
        <v>694.1</v>
      </c>
      <c r="N4367">
        <v>714.8</v>
      </c>
      <c r="O4367">
        <v>695.15</v>
      </c>
      <c r="P4367">
        <v>695.15</v>
      </c>
      <c r="Q4367">
        <v>700.75</v>
      </c>
      <c r="R4367">
        <v>2702126</v>
      </c>
      <c r="S4367">
        <v>1893521891.55</v>
      </c>
      <c r="T4367">
        <v>85557</v>
      </c>
      <c r="U4367">
        <v>1666320</v>
      </c>
      <c r="V4367">
        <v>61.67</v>
      </c>
      <c r="W4367" s="3">
        <f>StockData[[#This Row],[CLOSE]]-StockData[[#This Row],[PREV. CLOSE]]</f>
        <v>-19.649999999999977</v>
      </c>
      <c r="X4367" s="2">
        <f>IFERROR((StockData[[#This Row],[CLOSE]]-StockData[[#This Row],[PREV. CLOSE]])/StockData[[#This Row],[PREV. CLOSE]],0)</f>
        <v>-2.7490207050923306E-2</v>
      </c>
      <c r="Y4367" t="str">
        <f>IF(StockData[[#This Row],[Daily Return %]]&gt;0,"Gain",IF(StockData[[#This Row],[Daily Return %]]&lt;0,"Loss","No Change"))</f>
        <v>Loss</v>
      </c>
    </row>
    <row r="4368" spans="1:25" x14ac:dyDescent="0.3">
      <c r="A4368" s="1">
        <v>45769</v>
      </c>
      <c r="B4368" s="1" t="s">
        <v>4420</v>
      </c>
      <c r="C4368" s="1" t="s">
        <v>96</v>
      </c>
      <c r="D4368">
        <f>MONTH(StockData[[#This Row],[DATE]])</f>
        <v>4</v>
      </c>
      <c r="E4368">
        <v>2025</v>
      </c>
      <c r="F4368" t="s">
        <v>97</v>
      </c>
      <c r="G4368" t="str">
        <f>"Q"&amp;ROUNDUP(StockData[[#This Row],[Month Number]]/3,0)</f>
        <v>Q2</v>
      </c>
      <c r="H4368" s="1" t="s">
        <v>4097</v>
      </c>
      <c r="I4368" s="1" t="s">
        <v>3093</v>
      </c>
      <c r="J4368" t="s">
        <v>30</v>
      </c>
      <c r="K4368">
        <v>698.9</v>
      </c>
      <c r="L4368">
        <v>716.4</v>
      </c>
      <c r="M4368">
        <v>694.1</v>
      </c>
      <c r="N4368">
        <v>695.15</v>
      </c>
      <c r="O4368">
        <v>709.9</v>
      </c>
      <c r="P4368">
        <v>709.15</v>
      </c>
      <c r="Q4368">
        <v>706.8</v>
      </c>
      <c r="R4368">
        <v>2138487</v>
      </c>
      <c r="S4368">
        <v>1511485363.25</v>
      </c>
      <c r="T4368">
        <v>50868</v>
      </c>
      <c r="U4368">
        <v>1149165</v>
      </c>
      <c r="V4368">
        <v>53.74</v>
      </c>
      <c r="W4368" s="3">
        <f>StockData[[#This Row],[CLOSE]]-StockData[[#This Row],[PREV. CLOSE]]</f>
        <v>14</v>
      </c>
      <c r="X4368" s="2">
        <f>IFERROR((StockData[[#This Row],[CLOSE]]-StockData[[#This Row],[PREV. CLOSE]])/StockData[[#This Row],[PREV. CLOSE]],0)</f>
        <v>2.0139538229159176E-2</v>
      </c>
      <c r="Y4368" t="str">
        <f>IF(StockData[[#This Row],[Daily Return %]]&gt;0,"Gain",IF(StockData[[#This Row],[Daily Return %]]&lt;0,"Loss","No Change"))</f>
        <v>Gain</v>
      </c>
    </row>
    <row r="4369" spans="1:25" x14ac:dyDescent="0.3">
      <c r="A4369" s="1">
        <v>45770</v>
      </c>
      <c r="B4369" s="1" t="s">
        <v>4421</v>
      </c>
      <c r="C4369" s="1" t="s">
        <v>96</v>
      </c>
      <c r="D4369">
        <f>MONTH(StockData[[#This Row],[DATE]])</f>
        <v>4</v>
      </c>
      <c r="E4369">
        <v>2025</v>
      </c>
      <c r="F4369" t="s">
        <v>97</v>
      </c>
      <c r="G4369" t="str">
        <f>"Q"&amp;ROUNDUP(StockData[[#This Row],[Month Number]]/3,0)</f>
        <v>Q2</v>
      </c>
      <c r="H4369" s="1" t="s">
        <v>4097</v>
      </c>
      <c r="I4369" s="1" t="s">
        <v>3093</v>
      </c>
      <c r="J4369" t="s">
        <v>30</v>
      </c>
      <c r="K4369">
        <v>710.95</v>
      </c>
      <c r="L4369">
        <v>719.4</v>
      </c>
      <c r="M4369">
        <v>707.1</v>
      </c>
      <c r="N4369">
        <v>709.15</v>
      </c>
      <c r="O4369">
        <v>715</v>
      </c>
      <c r="P4369">
        <v>716.55</v>
      </c>
      <c r="Q4369">
        <v>712.7</v>
      </c>
      <c r="R4369">
        <v>2282463</v>
      </c>
      <c r="S4369">
        <v>1626703674.6500001</v>
      </c>
      <c r="T4369">
        <v>57094</v>
      </c>
      <c r="U4369">
        <v>1339478</v>
      </c>
      <c r="V4369">
        <v>58.69</v>
      </c>
      <c r="W4369" s="3">
        <f>StockData[[#This Row],[CLOSE]]-StockData[[#This Row],[PREV. CLOSE]]</f>
        <v>7.3999999999999773</v>
      </c>
      <c r="X4369" s="2">
        <f>IFERROR((StockData[[#This Row],[CLOSE]]-StockData[[#This Row],[PREV. CLOSE]])/StockData[[#This Row],[PREV. CLOSE]],0)</f>
        <v>1.0435027850243217E-2</v>
      </c>
      <c r="Y4369" t="str">
        <f>IF(StockData[[#This Row],[Daily Return %]]&gt;0,"Gain",IF(StockData[[#This Row],[Daily Return %]]&lt;0,"Loss","No Change"))</f>
        <v>Gain</v>
      </c>
    </row>
    <row r="4370" spans="1:25" x14ac:dyDescent="0.3">
      <c r="A4370" s="1">
        <v>45771</v>
      </c>
      <c r="B4370" s="1" t="s">
        <v>4422</v>
      </c>
      <c r="C4370" s="1" t="s">
        <v>96</v>
      </c>
      <c r="D4370">
        <f>MONTH(StockData[[#This Row],[DATE]])</f>
        <v>4</v>
      </c>
      <c r="E4370">
        <v>2025</v>
      </c>
      <c r="F4370" t="s">
        <v>97</v>
      </c>
      <c r="G4370" t="str">
        <f>"Q"&amp;ROUNDUP(StockData[[#This Row],[Month Number]]/3,0)</f>
        <v>Q2</v>
      </c>
      <c r="H4370" s="1" t="s">
        <v>4097</v>
      </c>
      <c r="I4370" s="1" t="s">
        <v>3093</v>
      </c>
      <c r="J4370" t="s">
        <v>30</v>
      </c>
      <c r="K4370">
        <v>716.8</v>
      </c>
      <c r="L4370">
        <v>722.8</v>
      </c>
      <c r="M4370">
        <v>705.45</v>
      </c>
      <c r="N4370">
        <v>716.55</v>
      </c>
      <c r="O4370">
        <v>712.6</v>
      </c>
      <c r="P4370">
        <v>712.75</v>
      </c>
      <c r="Q4370">
        <v>714.07</v>
      </c>
      <c r="R4370">
        <v>2663875</v>
      </c>
      <c r="S4370">
        <v>1902204770.95</v>
      </c>
      <c r="T4370">
        <v>55508</v>
      </c>
      <c r="U4370">
        <v>1563942</v>
      </c>
      <c r="V4370">
        <v>58.71</v>
      </c>
      <c r="W4370" s="3">
        <f>StockData[[#This Row],[CLOSE]]-StockData[[#This Row],[PREV. CLOSE]]</f>
        <v>-3.7999999999999545</v>
      </c>
      <c r="X4370" s="2">
        <f>IFERROR((StockData[[#This Row],[CLOSE]]-StockData[[#This Row],[PREV. CLOSE]])/StockData[[#This Row],[PREV. CLOSE]],0)</f>
        <v>-5.3031888912147855E-3</v>
      </c>
      <c r="Y4370" t="str">
        <f>IF(StockData[[#This Row],[Daily Return %]]&gt;0,"Gain",IF(StockData[[#This Row],[Daily Return %]]&lt;0,"Loss","No Change"))</f>
        <v>Loss</v>
      </c>
    </row>
    <row r="4371" spans="1:25" x14ac:dyDescent="0.3">
      <c r="A4371" s="1">
        <v>45772</v>
      </c>
      <c r="B4371" s="1" t="s">
        <v>4423</v>
      </c>
      <c r="C4371" s="1" t="s">
        <v>96</v>
      </c>
      <c r="D4371">
        <f>MONTH(StockData[[#This Row],[DATE]])</f>
        <v>4</v>
      </c>
      <c r="E4371">
        <v>2025</v>
      </c>
      <c r="F4371" t="s">
        <v>97</v>
      </c>
      <c r="G4371" t="str">
        <f>"Q"&amp;ROUNDUP(StockData[[#This Row],[Month Number]]/3,0)</f>
        <v>Q2</v>
      </c>
      <c r="H4371" s="1" t="s">
        <v>4097</v>
      </c>
      <c r="I4371" s="1" t="s">
        <v>3093</v>
      </c>
      <c r="J4371" t="s">
        <v>30</v>
      </c>
      <c r="K4371">
        <v>717.3</v>
      </c>
      <c r="L4371">
        <v>722.3</v>
      </c>
      <c r="M4371">
        <v>706.2</v>
      </c>
      <c r="N4371">
        <v>712.75</v>
      </c>
      <c r="O4371">
        <v>710</v>
      </c>
      <c r="P4371">
        <v>710.4</v>
      </c>
      <c r="Q4371">
        <v>712.28</v>
      </c>
      <c r="R4371">
        <v>1566764</v>
      </c>
      <c r="S4371">
        <v>1115969419.5999999</v>
      </c>
      <c r="T4371">
        <v>57868</v>
      </c>
      <c r="U4371">
        <v>882027</v>
      </c>
      <c r="V4371">
        <v>56.3</v>
      </c>
      <c r="W4371" s="3">
        <f>StockData[[#This Row],[CLOSE]]-StockData[[#This Row],[PREV. CLOSE]]</f>
        <v>-2.3500000000000227</v>
      </c>
      <c r="X4371" s="2">
        <f>IFERROR((StockData[[#This Row],[CLOSE]]-StockData[[#This Row],[PREV. CLOSE]])/StockData[[#This Row],[PREV. CLOSE]],0)</f>
        <v>-3.2970887407927363E-3</v>
      </c>
      <c r="Y4371" t="str">
        <f>IF(StockData[[#This Row],[Daily Return %]]&gt;0,"Gain",IF(StockData[[#This Row],[Daily Return %]]&lt;0,"Loss","No Change"))</f>
        <v>Loss</v>
      </c>
    </row>
    <row r="4372" spans="1:25" x14ac:dyDescent="0.3">
      <c r="A4372" s="1">
        <v>45775</v>
      </c>
      <c r="B4372" s="1" t="s">
        <v>4424</v>
      </c>
      <c r="C4372" s="1" t="s">
        <v>96</v>
      </c>
      <c r="D4372">
        <f>MONTH(StockData[[#This Row],[DATE]])</f>
        <v>4</v>
      </c>
      <c r="E4372">
        <v>2025</v>
      </c>
      <c r="F4372" t="s">
        <v>97</v>
      </c>
      <c r="G4372" t="str">
        <f>"Q"&amp;ROUNDUP(StockData[[#This Row],[Month Number]]/3,0)</f>
        <v>Q2</v>
      </c>
      <c r="H4372" s="1" t="s">
        <v>4097</v>
      </c>
      <c r="I4372" s="1" t="s">
        <v>3093</v>
      </c>
      <c r="J4372" t="s">
        <v>30</v>
      </c>
      <c r="K4372">
        <v>707.7</v>
      </c>
      <c r="L4372">
        <v>722.25</v>
      </c>
      <c r="M4372">
        <v>705.6</v>
      </c>
      <c r="N4372">
        <v>710.4</v>
      </c>
      <c r="O4372">
        <v>715.05</v>
      </c>
      <c r="P4372">
        <v>715.45</v>
      </c>
      <c r="Q4372">
        <v>717.15</v>
      </c>
      <c r="R4372">
        <v>2393391</v>
      </c>
      <c r="S4372">
        <v>1716414968.3</v>
      </c>
      <c r="T4372">
        <v>48495</v>
      </c>
      <c r="U4372">
        <v>1547457</v>
      </c>
      <c r="V4372">
        <v>64.66</v>
      </c>
      <c r="W4372" s="3">
        <f>StockData[[#This Row],[CLOSE]]-StockData[[#This Row],[PREV. CLOSE]]</f>
        <v>5.0500000000000682</v>
      </c>
      <c r="X4372" s="2">
        <f>IFERROR((StockData[[#This Row],[CLOSE]]-StockData[[#This Row],[PREV. CLOSE]])/StockData[[#This Row],[PREV. CLOSE]],0)</f>
        <v>7.1086711711712677E-3</v>
      </c>
      <c r="Y4372" t="str">
        <f>IF(StockData[[#This Row],[Daily Return %]]&gt;0,"Gain",IF(StockData[[#This Row],[Daily Return %]]&lt;0,"Loss","No Change"))</f>
        <v>Gain</v>
      </c>
    </row>
    <row r="4373" spans="1:25" x14ac:dyDescent="0.3">
      <c r="A4373" s="1">
        <v>45776</v>
      </c>
      <c r="B4373" s="1" t="s">
        <v>4425</v>
      </c>
      <c r="C4373" s="1" t="s">
        <v>96</v>
      </c>
      <c r="D4373">
        <f>MONTH(StockData[[#This Row],[DATE]])</f>
        <v>4</v>
      </c>
      <c r="E4373">
        <v>2025</v>
      </c>
      <c r="F4373" t="s">
        <v>97</v>
      </c>
      <c r="G4373" t="str">
        <f>"Q"&amp;ROUNDUP(StockData[[#This Row],[Month Number]]/3,0)</f>
        <v>Q2</v>
      </c>
      <c r="H4373" s="1" t="s">
        <v>4097</v>
      </c>
      <c r="I4373" s="1" t="s">
        <v>3093</v>
      </c>
      <c r="J4373" t="s">
        <v>30</v>
      </c>
      <c r="K4373">
        <v>715.45</v>
      </c>
      <c r="L4373">
        <v>723.95</v>
      </c>
      <c r="M4373">
        <v>709.95</v>
      </c>
      <c r="N4373">
        <v>715.45</v>
      </c>
      <c r="O4373">
        <v>710.25</v>
      </c>
      <c r="P4373">
        <v>711.35</v>
      </c>
      <c r="Q4373">
        <v>715.58</v>
      </c>
      <c r="R4373">
        <v>1846949</v>
      </c>
      <c r="S4373">
        <v>1321645994.1500001</v>
      </c>
      <c r="T4373">
        <v>47104</v>
      </c>
      <c r="U4373">
        <v>1172396</v>
      </c>
      <c r="V4373">
        <v>63.48</v>
      </c>
      <c r="W4373" s="3">
        <f>StockData[[#This Row],[CLOSE]]-StockData[[#This Row],[PREV. CLOSE]]</f>
        <v>-4.1000000000000227</v>
      </c>
      <c r="X4373" s="2">
        <f>IFERROR((StockData[[#This Row],[CLOSE]]-StockData[[#This Row],[PREV. CLOSE]])/StockData[[#This Row],[PREV. CLOSE]],0)</f>
        <v>-5.7306590257879967E-3</v>
      </c>
      <c r="Y4373" t="str">
        <f>IF(StockData[[#This Row],[Daily Return %]]&gt;0,"Gain",IF(StockData[[#This Row],[Daily Return %]]&lt;0,"Loss","No Change"))</f>
        <v>Loss</v>
      </c>
    </row>
    <row r="4374" spans="1:25" x14ac:dyDescent="0.3">
      <c r="A4374" s="1">
        <v>45777</v>
      </c>
      <c r="B4374" s="1" t="s">
        <v>4426</v>
      </c>
      <c r="C4374" s="1" t="s">
        <v>96</v>
      </c>
      <c r="D4374">
        <f>MONTH(StockData[[#This Row],[DATE]])</f>
        <v>4</v>
      </c>
      <c r="E4374">
        <v>2025</v>
      </c>
      <c r="F4374" t="s">
        <v>97</v>
      </c>
      <c r="G4374" t="str">
        <f>"Q"&amp;ROUNDUP(StockData[[#This Row],[Month Number]]/3,0)</f>
        <v>Q2</v>
      </c>
      <c r="H4374" s="1" t="s">
        <v>4097</v>
      </c>
      <c r="I4374" s="1" t="s">
        <v>3093</v>
      </c>
      <c r="J4374" t="s">
        <v>30</v>
      </c>
      <c r="K4374">
        <v>710.85</v>
      </c>
      <c r="L4374">
        <v>722.8</v>
      </c>
      <c r="M4374">
        <v>706.55</v>
      </c>
      <c r="N4374">
        <v>711.35</v>
      </c>
      <c r="O4374">
        <v>709</v>
      </c>
      <c r="P4374">
        <v>710.45</v>
      </c>
      <c r="Q4374">
        <v>712.6</v>
      </c>
      <c r="R4374">
        <v>2215886</v>
      </c>
      <c r="S4374">
        <v>1579048169.25</v>
      </c>
      <c r="T4374">
        <v>54260</v>
      </c>
      <c r="U4374">
        <v>1455242</v>
      </c>
      <c r="V4374">
        <v>65.67</v>
      </c>
      <c r="W4374" s="3">
        <f>StockData[[#This Row],[CLOSE]]-StockData[[#This Row],[PREV. CLOSE]]</f>
        <v>-0.89999999999997726</v>
      </c>
      <c r="X4374" s="2">
        <f>IFERROR((StockData[[#This Row],[CLOSE]]-StockData[[#This Row],[PREV. CLOSE]])/StockData[[#This Row],[PREV. CLOSE]],0)</f>
        <v>-1.2651999718844131E-3</v>
      </c>
      <c r="Y4374" t="str">
        <f>IF(StockData[[#This Row],[Daily Return %]]&gt;0,"Gain",IF(StockData[[#This Row],[Daily Return %]]&lt;0,"Loss","No Change"))</f>
        <v>Loss</v>
      </c>
    </row>
    <row r="4375" spans="1:25" x14ac:dyDescent="0.3">
      <c r="A4375" s="1">
        <v>45779</v>
      </c>
      <c r="B4375" s="1" t="s">
        <v>4427</v>
      </c>
      <c r="C4375" s="1" t="s">
        <v>119</v>
      </c>
      <c r="D4375">
        <f>MONTH(StockData[[#This Row],[DATE]])</f>
        <v>5</v>
      </c>
      <c r="E4375">
        <v>2025</v>
      </c>
      <c r="F4375" t="s">
        <v>97</v>
      </c>
      <c r="G4375" t="str">
        <f>"Q"&amp;ROUNDUP(StockData[[#This Row],[Month Number]]/3,0)</f>
        <v>Q2</v>
      </c>
      <c r="H4375" s="1" t="s">
        <v>4097</v>
      </c>
      <c r="I4375" s="1" t="s">
        <v>3093</v>
      </c>
      <c r="J4375" t="s">
        <v>30</v>
      </c>
      <c r="K4375">
        <v>708.05</v>
      </c>
      <c r="L4375">
        <v>713</v>
      </c>
      <c r="M4375">
        <v>696</v>
      </c>
      <c r="N4375">
        <v>710.45</v>
      </c>
      <c r="O4375">
        <v>698.5</v>
      </c>
      <c r="P4375">
        <v>697.75</v>
      </c>
      <c r="Q4375">
        <v>703.61</v>
      </c>
      <c r="R4375">
        <v>1352659</v>
      </c>
      <c r="S4375">
        <v>951751126.35000002</v>
      </c>
      <c r="T4375">
        <v>53770</v>
      </c>
      <c r="U4375">
        <v>564247</v>
      </c>
      <c r="V4375">
        <v>41.71</v>
      </c>
      <c r="W4375" s="3">
        <f>StockData[[#This Row],[CLOSE]]-StockData[[#This Row],[PREV. CLOSE]]</f>
        <v>-12.700000000000045</v>
      </c>
      <c r="X4375" s="2">
        <f>IFERROR((StockData[[#This Row],[CLOSE]]-StockData[[#This Row],[PREV. CLOSE]])/StockData[[#This Row],[PREV. CLOSE]],0)</f>
        <v>-1.7875994088253987E-2</v>
      </c>
      <c r="Y4375" t="str">
        <f>IF(StockData[[#This Row],[Daily Return %]]&gt;0,"Gain",IF(StockData[[#This Row],[Daily Return %]]&lt;0,"Loss","No Change"))</f>
        <v>Loss</v>
      </c>
    </row>
    <row r="4376" spans="1:25" x14ac:dyDescent="0.3">
      <c r="A4376" s="1">
        <v>45782</v>
      </c>
      <c r="B4376" s="1" t="s">
        <v>4428</v>
      </c>
      <c r="C4376" s="1" t="s">
        <v>119</v>
      </c>
      <c r="D4376">
        <f>MONTH(StockData[[#This Row],[DATE]])</f>
        <v>5</v>
      </c>
      <c r="E4376">
        <v>2025</v>
      </c>
      <c r="F4376" t="s">
        <v>97</v>
      </c>
      <c r="G4376" t="str">
        <f>"Q"&amp;ROUNDUP(StockData[[#This Row],[Month Number]]/3,0)</f>
        <v>Q2</v>
      </c>
      <c r="H4376" s="1" t="s">
        <v>4097</v>
      </c>
      <c r="I4376" s="1" t="s">
        <v>3093</v>
      </c>
      <c r="J4376" t="s">
        <v>30</v>
      </c>
      <c r="K4376">
        <v>709.8</v>
      </c>
      <c r="L4376">
        <v>735.85</v>
      </c>
      <c r="M4376">
        <v>709.75</v>
      </c>
      <c r="N4376">
        <v>697.75</v>
      </c>
      <c r="O4376">
        <v>726.35</v>
      </c>
      <c r="P4376">
        <v>722.65</v>
      </c>
      <c r="Q4376">
        <v>724.11</v>
      </c>
      <c r="R4376">
        <v>8525971</v>
      </c>
      <c r="S4376">
        <v>6173701252.3999996</v>
      </c>
      <c r="T4376">
        <v>123847</v>
      </c>
      <c r="U4376">
        <v>4430079</v>
      </c>
      <c r="V4376">
        <v>51.96</v>
      </c>
      <c r="W4376" s="3">
        <f>StockData[[#This Row],[CLOSE]]-StockData[[#This Row],[PREV. CLOSE]]</f>
        <v>24.899999999999977</v>
      </c>
      <c r="X4376" s="2">
        <f>IFERROR((StockData[[#This Row],[CLOSE]]-StockData[[#This Row],[PREV. CLOSE]])/StockData[[#This Row],[PREV. CLOSE]],0)</f>
        <v>3.5686134002149733E-2</v>
      </c>
      <c r="Y4376" t="str">
        <f>IF(StockData[[#This Row],[Daily Return %]]&gt;0,"Gain",IF(StockData[[#This Row],[Daily Return %]]&lt;0,"Loss","No Change"))</f>
        <v>Gain</v>
      </c>
    </row>
    <row r="4377" spans="1:25" x14ac:dyDescent="0.3">
      <c r="A4377" s="1">
        <v>45783</v>
      </c>
      <c r="B4377" s="1" t="s">
        <v>4429</v>
      </c>
      <c r="C4377" s="1" t="s">
        <v>119</v>
      </c>
      <c r="D4377">
        <f>MONTH(StockData[[#This Row],[DATE]])</f>
        <v>5</v>
      </c>
      <c r="E4377">
        <v>2025</v>
      </c>
      <c r="F4377" t="s">
        <v>97</v>
      </c>
      <c r="G4377" t="str">
        <f>"Q"&amp;ROUNDUP(StockData[[#This Row],[Month Number]]/3,0)</f>
        <v>Q2</v>
      </c>
      <c r="H4377" s="1" t="s">
        <v>4097</v>
      </c>
      <c r="I4377" s="1" t="s">
        <v>3093</v>
      </c>
      <c r="J4377" t="s">
        <v>30</v>
      </c>
      <c r="K4377">
        <v>722.65</v>
      </c>
      <c r="L4377">
        <v>727.7</v>
      </c>
      <c r="M4377">
        <v>713.55</v>
      </c>
      <c r="N4377">
        <v>722.65</v>
      </c>
      <c r="O4377">
        <v>720.9</v>
      </c>
      <c r="P4377">
        <v>720.1</v>
      </c>
      <c r="Q4377">
        <v>718.95</v>
      </c>
      <c r="R4377">
        <v>2063870</v>
      </c>
      <c r="S4377">
        <v>1483817309.25</v>
      </c>
      <c r="T4377">
        <v>53075</v>
      </c>
      <c r="U4377">
        <v>1341067</v>
      </c>
      <c r="V4377">
        <v>64.98</v>
      </c>
      <c r="W4377" s="3">
        <f>StockData[[#This Row],[CLOSE]]-StockData[[#This Row],[PREV. CLOSE]]</f>
        <v>-2.5499999999999545</v>
      </c>
      <c r="X4377" s="2">
        <f>IFERROR((StockData[[#This Row],[CLOSE]]-StockData[[#This Row],[PREV. CLOSE]])/StockData[[#This Row],[PREV. CLOSE]],0)</f>
        <v>-3.5286791669548946E-3</v>
      </c>
      <c r="Y4377" t="str">
        <f>IF(StockData[[#This Row],[Daily Return %]]&gt;0,"Gain",IF(StockData[[#This Row],[Daily Return %]]&lt;0,"Loss","No Change"))</f>
        <v>Loss</v>
      </c>
    </row>
    <row r="4378" spans="1:25" x14ac:dyDescent="0.3">
      <c r="A4378" s="1">
        <v>45784</v>
      </c>
      <c r="B4378" s="1" t="s">
        <v>4430</v>
      </c>
      <c r="C4378" s="1" t="s">
        <v>119</v>
      </c>
      <c r="D4378">
        <f>MONTH(StockData[[#This Row],[DATE]])</f>
        <v>5</v>
      </c>
      <c r="E4378">
        <v>2025</v>
      </c>
      <c r="F4378" t="s">
        <v>97</v>
      </c>
      <c r="G4378" t="str">
        <f>"Q"&amp;ROUNDUP(StockData[[#This Row],[Month Number]]/3,0)</f>
        <v>Q2</v>
      </c>
      <c r="H4378" s="1" t="s">
        <v>4097</v>
      </c>
      <c r="I4378" s="1" t="s">
        <v>3093</v>
      </c>
      <c r="J4378" t="s">
        <v>30</v>
      </c>
      <c r="K4378">
        <v>707</v>
      </c>
      <c r="L4378">
        <v>737.5</v>
      </c>
      <c r="M4378">
        <v>707</v>
      </c>
      <c r="N4378">
        <v>720.1</v>
      </c>
      <c r="O4378">
        <v>734.15</v>
      </c>
      <c r="P4378">
        <v>736.35</v>
      </c>
      <c r="Q4378">
        <v>732.39</v>
      </c>
      <c r="R4378">
        <v>3995818</v>
      </c>
      <c r="S4378">
        <v>2926499559.5999999</v>
      </c>
      <c r="T4378">
        <v>77433</v>
      </c>
      <c r="U4378">
        <v>2450442</v>
      </c>
      <c r="V4378">
        <v>61.33</v>
      </c>
      <c r="W4378" s="3">
        <f>StockData[[#This Row],[CLOSE]]-StockData[[#This Row],[PREV. CLOSE]]</f>
        <v>16.25</v>
      </c>
      <c r="X4378" s="2">
        <f>IFERROR((StockData[[#This Row],[CLOSE]]-StockData[[#This Row],[PREV. CLOSE]])/StockData[[#This Row],[PREV. CLOSE]],0)</f>
        <v>2.2566310234689625E-2</v>
      </c>
      <c r="Y4378" t="str">
        <f>IF(StockData[[#This Row],[Daily Return %]]&gt;0,"Gain",IF(StockData[[#This Row],[Daily Return %]]&lt;0,"Loss","No Change"))</f>
        <v>Gain</v>
      </c>
    </row>
    <row r="4379" spans="1:25" x14ac:dyDescent="0.3">
      <c r="A4379" s="1">
        <v>45785</v>
      </c>
      <c r="B4379" s="1" t="s">
        <v>4431</v>
      </c>
      <c r="C4379" s="1" t="s">
        <v>119</v>
      </c>
      <c r="D4379">
        <f>MONTH(StockData[[#This Row],[DATE]])</f>
        <v>5</v>
      </c>
      <c r="E4379">
        <v>2025</v>
      </c>
      <c r="F4379" t="s">
        <v>97</v>
      </c>
      <c r="G4379" t="str">
        <f>"Q"&amp;ROUNDUP(StockData[[#This Row],[Month Number]]/3,0)</f>
        <v>Q2</v>
      </c>
      <c r="H4379" s="1" t="s">
        <v>4097</v>
      </c>
      <c r="I4379" s="1" t="s">
        <v>3093</v>
      </c>
      <c r="J4379" t="s">
        <v>30</v>
      </c>
      <c r="K4379">
        <v>740</v>
      </c>
      <c r="L4379">
        <v>740.2</v>
      </c>
      <c r="M4379">
        <v>716.6</v>
      </c>
      <c r="N4379">
        <v>736.35</v>
      </c>
      <c r="O4379">
        <v>718</v>
      </c>
      <c r="P4379">
        <v>719.55</v>
      </c>
      <c r="Q4379">
        <v>725.64</v>
      </c>
      <c r="R4379">
        <v>3195214</v>
      </c>
      <c r="S4379">
        <v>2318588418.3499999</v>
      </c>
      <c r="T4379">
        <v>92978</v>
      </c>
      <c r="U4379">
        <v>1948156</v>
      </c>
      <c r="V4379">
        <v>60.97</v>
      </c>
      <c r="W4379" s="3">
        <f>StockData[[#This Row],[CLOSE]]-StockData[[#This Row],[PREV. CLOSE]]</f>
        <v>-16.800000000000068</v>
      </c>
      <c r="X4379" s="2">
        <f>IFERROR((StockData[[#This Row],[CLOSE]]-StockData[[#This Row],[PREV. CLOSE]])/StockData[[#This Row],[PREV. CLOSE]],0)</f>
        <v>-2.2815237319209706E-2</v>
      </c>
      <c r="Y4379" t="str">
        <f>IF(StockData[[#This Row],[Daily Return %]]&gt;0,"Gain",IF(StockData[[#This Row],[Daily Return %]]&lt;0,"Loss","No Change"))</f>
        <v>Loss</v>
      </c>
    </row>
    <row r="4380" spans="1:25" x14ac:dyDescent="0.3">
      <c r="A4380" s="1">
        <v>45786</v>
      </c>
      <c r="B4380" s="1" t="s">
        <v>4432</v>
      </c>
      <c r="C4380" s="1" t="s">
        <v>119</v>
      </c>
      <c r="D4380">
        <f>MONTH(StockData[[#This Row],[DATE]])</f>
        <v>5</v>
      </c>
      <c r="E4380">
        <v>2025</v>
      </c>
      <c r="F4380" t="s">
        <v>97</v>
      </c>
      <c r="G4380" t="str">
        <f>"Q"&amp;ROUNDUP(StockData[[#This Row],[Month Number]]/3,0)</f>
        <v>Q2</v>
      </c>
      <c r="H4380" s="1" t="s">
        <v>4097</v>
      </c>
      <c r="I4380" s="1" t="s">
        <v>3093</v>
      </c>
      <c r="J4380" t="s">
        <v>30</v>
      </c>
      <c r="K4380">
        <v>712</v>
      </c>
      <c r="L4380">
        <v>725</v>
      </c>
      <c r="M4380">
        <v>712</v>
      </c>
      <c r="N4380">
        <v>719.55</v>
      </c>
      <c r="O4380">
        <v>721</v>
      </c>
      <c r="P4380">
        <v>723.3</v>
      </c>
      <c r="Q4380">
        <v>720.55</v>
      </c>
      <c r="R4380">
        <v>2511756</v>
      </c>
      <c r="S4380">
        <v>1809850389.9000001</v>
      </c>
      <c r="T4380">
        <v>61910</v>
      </c>
      <c r="U4380">
        <v>1759998</v>
      </c>
      <c r="V4380">
        <v>70.069999999999993</v>
      </c>
      <c r="W4380" s="3">
        <f>StockData[[#This Row],[CLOSE]]-StockData[[#This Row],[PREV. CLOSE]]</f>
        <v>3.75</v>
      </c>
      <c r="X4380" s="2">
        <f>IFERROR((StockData[[#This Row],[CLOSE]]-StockData[[#This Row],[PREV. CLOSE]])/StockData[[#This Row],[PREV. CLOSE]],0)</f>
        <v>5.211590577444236E-3</v>
      </c>
      <c r="Y4380" t="str">
        <f>IF(StockData[[#This Row],[Daily Return %]]&gt;0,"Gain",IF(StockData[[#This Row],[Daily Return %]]&lt;0,"Loss","No Change"))</f>
        <v>Gain</v>
      </c>
    </row>
    <row r="4381" spans="1:25" x14ac:dyDescent="0.3">
      <c r="A4381" s="1">
        <v>45789</v>
      </c>
      <c r="B4381" s="1" t="s">
        <v>4433</v>
      </c>
      <c r="C4381" s="1" t="s">
        <v>119</v>
      </c>
      <c r="D4381">
        <f>MONTH(StockData[[#This Row],[DATE]])</f>
        <v>5</v>
      </c>
      <c r="E4381">
        <v>2025</v>
      </c>
      <c r="F4381" t="s">
        <v>97</v>
      </c>
      <c r="G4381" t="str">
        <f>"Q"&amp;ROUNDUP(StockData[[#This Row],[Month Number]]/3,0)</f>
        <v>Q2</v>
      </c>
      <c r="H4381" s="1" t="s">
        <v>4097</v>
      </c>
      <c r="I4381" s="1" t="s">
        <v>3093</v>
      </c>
      <c r="J4381" t="s">
        <v>30</v>
      </c>
      <c r="K4381">
        <v>734.95</v>
      </c>
      <c r="L4381">
        <v>739</v>
      </c>
      <c r="M4381">
        <v>726.9</v>
      </c>
      <c r="N4381">
        <v>723.3</v>
      </c>
      <c r="O4381">
        <v>738.1</v>
      </c>
      <c r="P4381">
        <v>738.1</v>
      </c>
      <c r="Q4381">
        <v>733.69</v>
      </c>
      <c r="R4381">
        <v>1515956</v>
      </c>
      <c r="S4381">
        <v>1112244498.2</v>
      </c>
      <c r="T4381">
        <v>41631</v>
      </c>
      <c r="U4381">
        <v>964046</v>
      </c>
      <c r="V4381">
        <v>63.59</v>
      </c>
      <c r="W4381" s="3">
        <f>StockData[[#This Row],[CLOSE]]-StockData[[#This Row],[PREV. CLOSE]]</f>
        <v>14.800000000000068</v>
      </c>
      <c r="X4381" s="2">
        <f>IFERROR((StockData[[#This Row],[CLOSE]]-StockData[[#This Row],[PREV. CLOSE]])/StockData[[#This Row],[PREV. CLOSE]],0)</f>
        <v>2.04617724319094E-2</v>
      </c>
      <c r="Y4381" t="str">
        <f>IF(StockData[[#This Row],[Daily Return %]]&gt;0,"Gain",IF(StockData[[#This Row],[Daily Return %]]&lt;0,"Loss","No Change"))</f>
        <v>Gain</v>
      </c>
    </row>
    <row r="4382" spans="1:25" x14ac:dyDescent="0.3">
      <c r="A4382" s="1">
        <v>45790</v>
      </c>
      <c r="B4382" s="1" t="s">
        <v>4434</v>
      </c>
      <c r="C4382" s="1" t="s">
        <v>119</v>
      </c>
      <c r="D4382">
        <f>MONTH(StockData[[#This Row],[DATE]])</f>
        <v>5</v>
      </c>
      <c r="E4382">
        <v>2025</v>
      </c>
      <c r="F4382" t="s">
        <v>97</v>
      </c>
      <c r="G4382" t="str">
        <f>"Q"&amp;ROUNDUP(StockData[[#This Row],[Month Number]]/3,0)</f>
        <v>Q2</v>
      </c>
      <c r="H4382" s="1" t="s">
        <v>4097</v>
      </c>
      <c r="I4382" s="1" t="s">
        <v>3093</v>
      </c>
      <c r="J4382" t="s">
        <v>30</v>
      </c>
      <c r="K4382">
        <v>738</v>
      </c>
      <c r="L4382">
        <v>738</v>
      </c>
      <c r="M4382">
        <v>725.1</v>
      </c>
      <c r="N4382">
        <v>738.1</v>
      </c>
      <c r="O4382">
        <v>727</v>
      </c>
      <c r="P4382">
        <v>727.6</v>
      </c>
      <c r="Q4382">
        <v>729.09</v>
      </c>
      <c r="R4382">
        <v>2720588</v>
      </c>
      <c r="S4382">
        <v>1983565030.4000001</v>
      </c>
      <c r="T4382">
        <v>60252</v>
      </c>
      <c r="U4382">
        <v>1784145</v>
      </c>
      <c r="V4382">
        <v>65.58</v>
      </c>
      <c r="W4382" s="3">
        <f>StockData[[#This Row],[CLOSE]]-StockData[[#This Row],[PREV. CLOSE]]</f>
        <v>-10.5</v>
      </c>
      <c r="X4382" s="2">
        <f>IFERROR((StockData[[#This Row],[CLOSE]]-StockData[[#This Row],[PREV. CLOSE]])/StockData[[#This Row],[PREV. CLOSE]],0)</f>
        <v>-1.4225714672808563E-2</v>
      </c>
      <c r="Y4382" t="str">
        <f>IF(StockData[[#This Row],[Daily Return %]]&gt;0,"Gain",IF(StockData[[#This Row],[Daily Return %]]&lt;0,"Loss","No Change"))</f>
        <v>Loss</v>
      </c>
    </row>
    <row r="4383" spans="1:25" x14ac:dyDescent="0.3">
      <c r="A4383" s="1">
        <v>45791</v>
      </c>
      <c r="B4383" s="1" t="s">
        <v>4435</v>
      </c>
      <c r="C4383" s="1" t="s">
        <v>119</v>
      </c>
      <c r="D4383">
        <f>MONTH(StockData[[#This Row],[DATE]])</f>
        <v>5</v>
      </c>
      <c r="E4383">
        <v>2025</v>
      </c>
      <c r="F4383" t="s">
        <v>97</v>
      </c>
      <c r="G4383" t="str">
        <f>"Q"&amp;ROUNDUP(StockData[[#This Row],[Month Number]]/3,0)</f>
        <v>Q2</v>
      </c>
      <c r="H4383" s="1" t="s">
        <v>4097</v>
      </c>
      <c r="I4383" s="1" t="s">
        <v>3093</v>
      </c>
      <c r="J4383" t="s">
        <v>30</v>
      </c>
      <c r="K4383">
        <v>723.95</v>
      </c>
      <c r="L4383">
        <v>732.8</v>
      </c>
      <c r="M4383">
        <v>720.8</v>
      </c>
      <c r="N4383">
        <v>727.6</v>
      </c>
      <c r="O4383">
        <v>721.6</v>
      </c>
      <c r="P4383">
        <v>722.55</v>
      </c>
      <c r="Q4383">
        <v>725.21</v>
      </c>
      <c r="R4383">
        <v>2751553</v>
      </c>
      <c r="S4383">
        <v>1995440608.0999999</v>
      </c>
      <c r="T4383">
        <v>53487</v>
      </c>
      <c r="U4383">
        <v>1908639</v>
      </c>
      <c r="V4383">
        <v>69.37</v>
      </c>
      <c r="W4383" s="3">
        <f>StockData[[#This Row],[CLOSE]]-StockData[[#This Row],[PREV. CLOSE]]</f>
        <v>-5.0500000000000682</v>
      </c>
      <c r="X4383" s="2">
        <f>IFERROR((StockData[[#This Row],[CLOSE]]-StockData[[#This Row],[PREV. CLOSE]])/StockData[[#This Row],[PREV. CLOSE]],0)</f>
        <v>-6.9406267179770043E-3</v>
      </c>
      <c r="Y4383" t="str">
        <f>IF(StockData[[#This Row],[Daily Return %]]&gt;0,"Gain",IF(StockData[[#This Row],[Daily Return %]]&lt;0,"Loss","No Change"))</f>
        <v>Loss</v>
      </c>
    </row>
    <row r="4384" spans="1:25" x14ac:dyDescent="0.3">
      <c r="A4384" s="1">
        <v>45792</v>
      </c>
      <c r="B4384" s="1" t="s">
        <v>4436</v>
      </c>
      <c r="C4384" s="1" t="s">
        <v>119</v>
      </c>
      <c r="D4384">
        <f>MONTH(StockData[[#This Row],[DATE]])</f>
        <v>5</v>
      </c>
      <c r="E4384">
        <v>2025</v>
      </c>
      <c r="F4384" t="s">
        <v>97</v>
      </c>
      <c r="G4384" t="str">
        <f>"Q"&amp;ROUNDUP(StockData[[#This Row],[Month Number]]/3,0)</f>
        <v>Q2</v>
      </c>
      <c r="H4384" s="1" t="s">
        <v>4097</v>
      </c>
      <c r="I4384" s="1" t="s">
        <v>3093</v>
      </c>
      <c r="J4384" t="s">
        <v>30</v>
      </c>
      <c r="K4384">
        <v>726.8</v>
      </c>
      <c r="L4384">
        <v>731</v>
      </c>
      <c r="M4384">
        <v>716.7</v>
      </c>
      <c r="N4384">
        <v>722.55</v>
      </c>
      <c r="O4384">
        <v>721.75</v>
      </c>
      <c r="P4384">
        <v>720.6</v>
      </c>
      <c r="Q4384">
        <v>723.08</v>
      </c>
      <c r="R4384">
        <v>4308349</v>
      </c>
      <c r="S4384">
        <v>3115283564.4499998</v>
      </c>
      <c r="T4384">
        <v>62821</v>
      </c>
      <c r="U4384">
        <v>3310773</v>
      </c>
      <c r="V4384">
        <v>76.849999999999994</v>
      </c>
      <c r="W4384" s="3">
        <f>StockData[[#This Row],[CLOSE]]-StockData[[#This Row],[PREV. CLOSE]]</f>
        <v>-1.9499999999999318</v>
      </c>
      <c r="X4384" s="2">
        <f>IFERROR((StockData[[#This Row],[CLOSE]]-StockData[[#This Row],[PREV. CLOSE]])/StockData[[#This Row],[PREV. CLOSE]],0)</f>
        <v>-2.6987751712683303E-3</v>
      </c>
      <c r="Y4384" t="str">
        <f>IF(StockData[[#This Row],[Daily Return %]]&gt;0,"Gain",IF(StockData[[#This Row],[Daily Return %]]&lt;0,"Loss","No Change"))</f>
        <v>Loss</v>
      </c>
    </row>
    <row r="4385" spans="1:25" x14ac:dyDescent="0.3">
      <c r="A4385" s="1">
        <v>45793</v>
      </c>
      <c r="B4385" s="1" t="s">
        <v>4437</v>
      </c>
      <c r="C4385" s="1" t="s">
        <v>119</v>
      </c>
      <c r="D4385">
        <f>MONTH(StockData[[#This Row],[DATE]])</f>
        <v>5</v>
      </c>
      <c r="E4385">
        <v>2025</v>
      </c>
      <c r="F4385" t="s">
        <v>97</v>
      </c>
      <c r="G4385" t="str">
        <f>"Q"&amp;ROUNDUP(StockData[[#This Row],[Month Number]]/3,0)</f>
        <v>Q2</v>
      </c>
      <c r="H4385" s="1" t="s">
        <v>4097</v>
      </c>
      <c r="I4385" s="1" t="s">
        <v>3093</v>
      </c>
      <c r="J4385" t="s">
        <v>30</v>
      </c>
      <c r="K4385">
        <v>721</v>
      </c>
      <c r="L4385">
        <v>729.9</v>
      </c>
      <c r="M4385">
        <v>716.1</v>
      </c>
      <c r="N4385">
        <v>720.6</v>
      </c>
      <c r="O4385">
        <v>723</v>
      </c>
      <c r="P4385">
        <v>724.4</v>
      </c>
      <c r="Q4385">
        <v>724.7</v>
      </c>
      <c r="R4385">
        <v>1909055</v>
      </c>
      <c r="S4385">
        <v>1383493661.9000001</v>
      </c>
      <c r="T4385">
        <v>45752</v>
      </c>
      <c r="U4385">
        <v>1366029</v>
      </c>
      <c r="V4385">
        <v>71.56</v>
      </c>
      <c r="W4385" s="3">
        <f>StockData[[#This Row],[CLOSE]]-StockData[[#This Row],[PREV. CLOSE]]</f>
        <v>3.7999999999999545</v>
      </c>
      <c r="X4385" s="2">
        <f>IFERROR((StockData[[#This Row],[CLOSE]]-StockData[[#This Row],[PREV. CLOSE]])/StockData[[#This Row],[PREV. CLOSE]],0)</f>
        <v>5.2733832917012963E-3</v>
      </c>
      <c r="Y4385" t="str">
        <f>IF(StockData[[#This Row],[Daily Return %]]&gt;0,"Gain",IF(StockData[[#This Row],[Daily Return %]]&lt;0,"Loss","No Change"))</f>
        <v>Gain</v>
      </c>
    </row>
    <row r="4386" spans="1:25" x14ac:dyDescent="0.3">
      <c r="A4386" s="1">
        <v>45796</v>
      </c>
      <c r="B4386" s="1" t="s">
        <v>4438</v>
      </c>
      <c r="C4386" s="1" t="s">
        <v>119</v>
      </c>
      <c r="D4386">
        <f>MONTH(StockData[[#This Row],[DATE]])</f>
        <v>5</v>
      </c>
      <c r="E4386">
        <v>2025</v>
      </c>
      <c r="F4386" t="s">
        <v>97</v>
      </c>
      <c r="G4386" t="str">
        <f>"Q"&amp;ROUNDUP(StockData[[#This Row],[Month Number]]/3,0)</f>
        <v>Q2</v>
      </c>
      <c r="H4386" s="1" t="s">
        <v>4097</v>
      </c>
      <c r="I4386" s="1" t="s">
        <v>3093</v>
      </c>
      <c r="J4386" t="s">
        <v>30</v>
      </c>
      <c r="K4386">
        <v>724.4</v>
      </c>
      <c r="L4386">
        <v>726.8</v>
      </c>
      <c r="M4386">
        <v>713.55</v>
      </c>
      <c r="N4386">
        <v>724.4</v>
      </c>
      <c r="O4386">
        <v>716.15</v>
      </c>
      <c r="P4386">
        <v>716.6</v>
      </c>
      <c r="Q4386">
        <v>717.93</v>
      </c>
      <c r="R4386">
        <v>1434238</v>
      </c>
      <c r="S4386">
        <v>1029683122.3</v>
      </c>
      <c r="T4386">
        <v>33851</v>
      </c>
      <c r="U4386">
        <v>871915</v>
      </c>
      <c r="V4386">
        <v>60.79</v>
      </c>
      <c r="W4386" s="3">
        <f>StockData[[#This Row],[CLOSE]]-StockData[[#This Row],[PREV. CLOSE]]</f>
        <v>-7.7999999999999545</v>
      </c>
      <c r="X4386" s="2">
        <f>IFERROR((StockData[[#This Row],[CLOSE]]-StockData[[#This Row],[PREV. CLOSE]])/StockData[[#This Row],[PREV. CLOSE]],0)</f>
        <v>-1.0767531750414073E-2</v>
      </c>
      <c r="Y4386" t="str">
        <f>IF(StockData[[#This Row],[Daily Return %]]&gt;0,"Gain",IF(StockData[[#This Row],[Daily Return %]]&lt;0,"Loss","No Change"))</f>
        <v>Loss</v>
      </c>
    </row>
    <row r="4387" spans="1:25" x14ac:dyDescent="0.3">
      <c r="A4387" s="1">
        <v>45797</v>
      </c>
      <c r="B4387" s="1" t="s">
        <v>4439</v>
      </c>
      <c r="C4387" s="1" t="s">
        <v>119</v>
      </c>
      <c r="D4387">
        <f>MONTH(StockData[[#This Row],[DATE]])</f>
        <v>5</v>
      </c>
      <c r="E4387">
        <v>2025</v>
      </c>
      <c r="F4387" t="s">
        <v>97</v>
      </c>
      <c r="G4387" t="str">
        <f>"Q"&amp;ROUNDUP(StockData[[#This Row],[Month Number]]/3,0)</f>
        <v>Q2</v>
      </c>
      <c r="H4387" s="1" t="s">
        <v>4097</v>
      </c>
      <c r="I4387" s="1" t="s">
        <v>3093</v>
      </c>
      <c r="J4387" t="s">
        <v>30</v>
      </c>
      <c r="K4387">
        <v>721.8</v>
      </c>
      <c r="L4387">
        <v>722.75</v>
      </c>
      <c r="M4387">
        <v>702.3</v>
      </c>
      <c r="N4387">
        <v>716.6</v>
      </c>
      <c r="O4387">
        <v>704.6</v>
      </c>
      <c r="P4387">
        <v>704.05</v>
      </c>
      <c r="Q4387">
        <v>710</v>
      </c>
      <c r="R4387">
        <v>2493313</v>
      </c>
      <c r="S4387">
        <v>1770243510.7</v>
      </c>
      <c r="T4387">
        <v>47503</v>
      </c>
      <c r="U4387">
        <v>1757246</v>
      </c>
      <c r="V4387">
        <v>70.48</v>
      </c>
      <c r="W4387" s="3">
        <f>StockData[[#This Row],[CLOSE]]-StockData[[#This Row],[PREV. CLOSE]]</f>
        <v>-12.550000000000068</v>
      </c>
      <c r="X4387" s="2">
        <f>IFERROR((StockData[[#This Row],[CLOSE]]-StockData[[#This Row],[PREV. CLOSE]])/StockData[[#This Row],[PREV. CLOSE]],0)</f>
        <v>-1.7513257047167274E-2</v>
      </c>
      <c r="Y4387" t="str">
        <f>IF(StockData[[#This Row],[Daily Return %]]&gt;0,"Gain",IF(StockData[[#This Row],[Daily Return %]]&lt;0,"Loss","No Change"))</f>
        <v>Loss</v>
      </c>
    </row>
    <row r="4388" spans="1:25" x14ac:dyDescent="0.3">
      <c r="A4388" s="1">
        <v>45798</v>
      </c>
      <c r="B4388" s="1" t="s">
        <v>4440</v>
      </c>
      <c r="C4388" s="1" t="s">
        <v>119</v>
      </c>
      <c r="D4388">
        <f>MONTH(StockData[[#This Row],[DATE]])</f>
        <v>5</v>
      </c>
      <c r="E4388">
        <v>2025</v>
      </c>
      <c r="F4388" t="s">
        <v>97</v>
      </c>
      <c r="G4388" t="str">
        <f>"Q"&amp;ROUNDUP(StockData[[#This Row],[Month Number]]/3,0)</f>
        <v>Q2</v>
      </c>
      <c r="H4388" s="1" t="s">
        <v>4097</v>
      </c>
      <c r="I4388" s="1" t="s">
        <v>3093</v>
      </c>
      <c r="J4388" t="s">
        <v>30</v>
      </c>
      <c r="K4388">
        <v>705.25</v>
      </c>
      <c r="L4388">
        <v>718.3</v>
      </c>
      <c r="M4388">
        <v>705.25</v>
      </c>
      <c r="N4388">
        <v>704.05</v>
      </c>
      <c r="O4388">
        <v>710</v>
      </c>
      <c r="P4388">
        <v>709.65</v>
      </c>
      <c r="Q4388">
        <v>710.83</v>
      </c>
      <c r="R4388">
        <v>2944314</v>
      </c>
      <c r="S4388">
        <v>2092919260.25</v>
      </c>
      <c r="T4388">
        <v>51744</v>
      </c>
      <c r="U4388">
        <v>1982825</v>
      </c>
      <c r="V4388">
        <v>67.34</v>
      </c>
      <c r="W4388" s="3">
        <f>StockData[[#This Row],[CLOSE]]-StockData[[#This Row],[PREV. CLOSE]]</f>
        <v>5.6000000000000227</v>
      </c>
      <c r="X4388" s="2">
        <f>IFERROR((StockData[[#This Row],[CLOSE]]-StockData[[#This Row],[PREV. CLOSE]])/StockData[[#This Row],[PREV. CLOSE]],0)</f>
        <v>7.9539805411547801E-3</v>
      </c>
      <c r="Y4388" t="str">
        <f>IF(StockData[[#This Row],[Daily Return %]]&gt;0,"Gain",IF(StockData[[#This Row],[Daily Return %]]&lt;0,"Loss","No Change"))</f>
        <v>Gain</v>
      </c>
    </row>
    <row r="4389" spans="1:25" x14ac:dyDescent="0.3">
      <c r="A4389" s="1">
        <v>45799</v>
      </c>
      <c r="B4389" s="1" t="s">
        <v>4441</v>
      </c>
      <c r="C4389" s="1" t="s">
        <v>119</v>
      </c>
      <c r="D4389">
        <f>MONTH(StockData[[#This Row],[DATE]])</f>
        <v>5</v>
      </c>
      <c r="E4389">
        <v>2025</v>
      </c>
      <c r="F4389" t="s">
        <v>97</v>
      </c>
      <c r="G4389" t="str">
        <f>"Q"&amp;ROUNDUP(StockData[[#This Row],[Month Number]]/3,0)</f>
        <v>Q2</v>
      </c>
      <c r="H4389" s="1" t="s">
        <v>4097</v>
      </c>
      <c r="I4389" s="1" t="s">
        <v>3093</v>
      </c>
      <c r="J4389" t="s">
        <v>30</v>
      </c>
      <c r="K4389">
        <v>709.8</v>
      </c>
      <c r="L4389">
        <v>712</v>
      </c>
      <c r="M4389">
        <v>695.1</v>
      </c>
      <c r="N4389">
        <v>709.65</v>
      </c>
      <c r="O4389">
        <v>698.75</v>
      </c>
      <c r="P4389">
        <v>698.25</v>
      </c>
      <c r="Q4389">
        <v>699.23</v>
      </c>
      <c r="R4389">
        <v>2352847</v>
      </c>
      <c r="S4389">
        <v>1645192285.7</v>
      </c>
      <c r="T4389">
        <v>39145</v>
      </c>
      <c r="U4389">
        <v>1835208</v>
      </c>
      <c r="V4389">
        <v>78</v>
      </c>
      <c r="W4389" s="3">
        <f>StockData[[#This Row],[CLOSE]]-StockData[[#This Row],[PREV. CLOSE]]</f>
        <v>-11.399999999999977</v>
      </c>
      <c r="X4389" s="2">
        <f>IFERROR((StockData[[#This Row],[CLOSE]]-StockData[[#This Row],[PREV. CLOSE]])/StockData[[#This Row],[PREV. CLOSE]],0)</f>
        <v>-1.6064257028112417E-2</v>
      </c>
      <c r="Y4389" t="str">
        <f>IF(StockData[[#This Row],[Daily Return %]]&gt;0,"Gain",IF(StockData[[#This Row],[Daily Return %]]&lt;0,"Loss","No Change"))</f>
        <v>Loss</v>
      </c>
    </row>
    <row r="4390" spans="1:25" x14ac:dyDescent="0.3">
      <c r="A4390" s="1">
        <v>45800</v>
      </c>
      <c r="B4390" s="1" t="s">
        <v>4442</v>
      </c>
      <c r="C4390" s="1" t="s">
        <v>119</v>
      </c>
      <c r="D4390">
        <f>MONTH(StockData[[#This Row],[DATE]])</f>
        <v>5</v>
      </c>
      <c r="E4390">
        <v>2025</v>
      </c>
      <c r="F4390" t="s">
        <v>97</v>
      </c>
      <c r="G4390" t="str">
        <f>"Q"&amp;ROUNDUP(StockData[[#This Row],[Month Number]]/3,0)</f>
        <v>Q2</v>
      </c>
      <c r="H4390" s="1" t="s">
        <v>4097</v>
      </c>
      <c r="I4390" s="1" t="s">
        <v>3093</v>
      </c>
      <c r="J4390" t="s">
        <v>30</v>
      </c>
      <c r="K4390">
        <v>698.25</v>
      </c>
      <c r="L4390">
        <v>709.25</v>
      </c>
      <c r="M4390">
        <v>696.75</v>
      </c>
      <c r="N4390">
        <v>698.25</v>
      </c>
      <c r="O4390">
        <v>701.65</v>
      </c>
      <c r="P4390">
        <v>700.85</v>
      </c>
      <c r="Q4390">
        <v>703.39</v>
      </c>
      <c r="R4390">
        <v>1724941</v>
      </c>
      <c r="S4390">
        <v>1213301825.45</v>
      </c>
      <c r="T4390">
        <v>25604</v>
      </c>
      <c r="U4390">
        <v>1296812</v>
      </c>
      <c r="V4390">
        <v>75.180000000000007</v>
      </c>
      <c r="W4390" s="3">
        <f>StockData[[#This Row],[CLOSE]]-StockData[[#This Row],[PREV. CLOSE]]</f>
        <v>2.6000000000000227</v>
      </c>
      <c r="X4390" s="2">
        <f>IFERROR((StockData[[#This Row],[CLOSE]]-StockData[[#This Row],[PREV. CLOSE]])/StockData[[#This Row],[PREV. CLOSE]],0)</f>
        <v>3.7235947010383426E-3</v>
      </c>
      <c r="Y4390" t="str">
        <f>IF(StockData[[#This Row],[Daily Return %]]&gt;0,"Gain",IF(StockData[[#This Row],[Daily Return %]]&lt;0,"Loss","No Change"))</f>
        <v>Gain</v>
      </c>
    </row>
    <row r="4391" spans="1:25" x14ac:dyDescent="0.3">
      <c r="A4391" s="1">
        <v>45803</v>
      </c>
      <c r="B4391" s="1" t="s">
        <v>4443</v>
      </c>
      <c r="C4391" s="1" t="s">
        <v>119</v>
      </c>
      <c r="D4391">
        <f>MONTH(StockData[[#This Row],[DATE]])</f>
        <v>5</v>
      </c>
      <c r="E4391">
        <v>2025</v>
      </c>
      <c r="F4391" t="s">
        <v>97</v>
      </c>
      <c r="G4391" t="str">
        <f>"Q"&amp;ROUNDUP(StockData[[#This Row],[Month Number]]/3,0)</f>
        <v>Q2</v>
      </c>
      <c r="H4391" s="1" t="s">
        <v>4097</v>
      </c>
      <c r="I4391" s="1" t="s">
        <v>3093</v>
      </c>
      <c r="J4391" t="s">
        <v>30</v>
      </c>
      <c r="K4391">
        <v>704</v>
      </c>
      <c r="L4391">
        <v>712.5</v>
      </c>
      <c r="M4391">
        <v>702.35</v>
      </c>
      <c r="N4391">
        <v>700.85</v>
      </c>
      <c r="O4391">
        <v>712.45</v>
      </c>
      <c r="P4391">
        <v>711.35</v>
      </c>
      <c r="Q4391">
        <v>708.19</v>
      </c>
      <c r="R4391">
        <v>1994607</v>
      </c>
      <c r="S4391">
        <v>1412554465.95</v>
      </c>
      <c r="T4391">
        <v>45445</v>
      </c>
      <c r="U4391">
        <v>1316035</v>
      </c>
      <c r="V4391">
        <v>65.98</v>
      </c>
      <c r="W4391" s="3">
        <f>StockData[[#This Row],[CLOSE]]-StockData[[#This Row],[PREV. CLOSE]]</f>
        <v>10.5</v>
      </c>
      <c r="X4391" s="2">
        <f>IFERROR((StockData[[#This Row],[CLOSE]]-StockData[[#This Row],[PREV. CLOSE]])/StockData[[#This Row],[PREV. CLOSE]],0)</f>
        <v>1.4981807804808447E-2</v>
      </c>
      <c r="Y4391" t="str">
        <f>IF(StockData[[#This Row],[Daily Return %]]&gt;0,"Gain",IF(StockData[[#This Row],[Daily Return %]]&lt;0,"Loss","No Change"))</f>
        <v>Gain</v>
      </c>
    </row>
    <row r="4392" spans="1:25" x14ac:dyDescent="0.3">
      <c r="A4392" s="1">
        <v>45804</v>
      </c>
      <c r="B4392" s="1" t="s">
        <v>4444</v>
      </c>
      <c r="C4392" s="1" t="s">
        <v>119</v>
      </c>
      <c r="D4392">
        <f>MONTH(StockData[[#This Row],[DATE]])</f>
        <v>5</v>
      </c>
      <c r="E4392">
        <v>2025</v>
      </c>
      <c r="F4392" t="s">
        <v>97</v>
      </c>
      <c r="G4392" t="str">
        <f>"Q"&amp;ROUNDUP(StockData[[#This Row],[Month Number]]/3,0)</f>
        <v>Q2</v>
      </c>
      <c r="H4392" s="1" t="s">
        <v>4097</v>
      </c>
      <c r="I4392" s="1" t="s">
        <v>3093</v>
      </c>
      <c r="J4392" t="s">
        <v>30</v>
      </c>
      <c r="K4392">
        <v>712.45</v>
      </c>
      <c r="L4392">
        <v>717</v>
      </c>
      <c r="M4392">
        <v>702.75</v>
      </c>
      <c r="N4392">
        <v>711.35</v>
      </c>
      <c r="O4392">
        <v>716.9</v>
      </c>
      <c r="P4392">
        <v>715.65</v>
      </c>
      <c r="Q4392">
        <v>712.55</v>
      </c>
      <c r="R4392">
        <v>1267453</v>
      </c>
      <c r="S4392">
        <v>903126529.20000005</v>
      </c>
      <c r="T4392">
        <v>30924</v>
      </c>
      <c r="U4392">
        <v>791484</v>
      </c>
      <c r="V4392">
        <v>62.45</v>
      </c>
      <c r="W4392" s="3">
        <f>StockData[[#This Row],[CLOSE]]-StockData[[#This Row],[PREV. CLOSE]]</f>
        <v>4.2999999999999545</v>
      </c>
      <c r="X4392" s="2">
        <f>IFERROR((StockData[[#This Row],[CLOSE]]-StockData[[#This Row],[PREV. CLOSE]])/StockData[[#This Row],[PREV. CLOSE]],0)</f>
        <v>6.0448443101145067E-3</v>
      </c>
      <c r="Y4392" t="str">
        <f>IF(StockData[[#This Row],[Daily Return %]]&gt;0,"Gain",IF(StockData[[#This Row],[Daily Return %]]&lt;0,"Loss","No Change"))</f>
        <v>Gain</v>
      </c>
    </row>
    <row r="4393" spans="1:25" x14ac:dyDescent="0.3">
      <c r="A4393" s="1">
        <v>45805</v>
      </c>
      <c r="B4393" s="1" t="s">
        <v>4445</v>
      </c>
      <c r="C4393" s="1" t="s">
        <v>119</v>
      </c>
      <c r="D4393">
        <f>MONTH(StockData[[#This Row],[DATE]])</f>
        <v>5</v>
      </c>
      <c r="E4393">
        <v>2025</v>
      </c>
      <c r="F4393" t="s">
        <v>97</v>
      </c>
      <c r="G4393" t="str">
        <f>"Q"&amp;ROUNDUP(StockData[[#This Row],[Month Number]]/3,0)</f>
        <v>Q2</v>
      </c>
      <c r="H4393" s="1" t="s">
        <v>4097</v>
      </c>
      <c r="I4393" s="1" t="s">
        <v>3093</v>
      </c>
      <c r="J4393" t="s">
        <v>30</v>
      </c>
      <c r="K4393">
        <v>718.1</v>
      </c>
      <c r="L4393">
        <v>725</v>
      </c>
      <c r="M4393">
        <v>713.7</v>
      </c>
      <c r="N4393">
        <v>715.65</v>
      </c>
      <c r="O4393">
        <v>721.4</v>
      </c>
      <c r="P4393">
        <v>719.3</v>
      </c>
      <c r="Q4393">
        <v>720.22</v>
      </c>
      <c r="R4393">
        <v>2271957</v>
      </c>
      <c r="S4393">
        <v>1636298403.05</v>
      </c>
      <c r="T4393">
        <v>38413</v>
      </c>
      <c r="U4393">
        <v>1545418</v>
      </c>
      <c r="V4393">
        <v>68.02</v>
      </c>
      <c r="W4393" s="3">
        <f>StockData[[#This Row],[CLOSE]]-StockData[[#This Row],[PREV. CLOSE]]</f>
        <v>3.6499999999999773</v>
      </c>
      <c r="X4393" s="2">
        <f>IFERROR((StockData[[#This Row],[CLOSE]]-StockData[[#This Row],[PREV. CLOSE]])/StockData[[#This Row],[PREV. CLOSE]],0)</f>
        <v>5.1002585062530246E-3</v>
      </c>
      <c r="Y4393" t="str">
        <f>IF(StockData[[#This Row],[Daily Return %]]&gt;0,"Gain",IF(StockData[[#This Row],[Daily Return %]]&lt;0,"Loss","No Change"))</f>
        <v>Gain</v>
      </c>
    </row>
    <row r="4394" spans="1:25" x14ac:dyDescent="0.3">
      <c r="A4394" s="1">
        <v>45806</v>
      </c>
      <c r="B4394" s="1" t="s">
        <v>4446</v>
      </c>
      <c r="C4394" s="1" t="s">
        <v>119</v>
      </c>
      <c r="D4394">
        <f>MONTH(StockData[[#This Row],[DATE]])</f>
        <v>5</v>
      </c>
      <c r="E4394">
        <v>2025</v>
      </c>
      <c r="F4394" t="s">
        <v>97</v>
      </c>
      <c r="G4394" t="str">
        <f>"Q"&amp;ROUNDUP(StockData[[#This Row],[Month Number]]/3,0)</f>
        <v>Q2</v>
      </c>
      <c r="H4394" s="1" t="s">
        <v>4097</v>
      </c>
      <c r="I4394" s="1" t="s">
        <v>3093</v>
      </c>
      <c r="J4394" t="s">
        <v>30</v>
      </c>
      <c r="K4394">
        <v>723.9</v>
      </c>
      <c r="L4394">
        <v>726</v>
      </c>
      <c r="M4394">
        <v>712.3</v>
      </c>
      <c r="N4394">
        <v>719.3</v>
      </c>
      <c r="O4394">
        <v>723.25</v>
      </c>
      <c r="P4394">
        <v>723.45</v>
      </c>
      <c r="Q4394">
        <v>719.26</v>
      </c>
      <c r="R4394">
        <v>2316776</v>
      </c>
      <c r="S4394">
        <v>1666358123</v>
      </c>
      <c r="T4394">
        <v>68607</v>
      </c>
      <c r="U4394">
        <v>1419543</v>
      </c>
      <c r="V4394">
        <v>61.27</v>
      </c>
      <c r="W4394" s="3">
        <f>StockData[[#This Row],[CLOSE]]-StockData[[#This Row],[PREV. CLOSE]]</f>
        <v>4.1500000000000909</v>
      </c>
      <c r="X4394" s="2">
        <f>IFERROR((StockData[[#This Row],[CLOSE]]-StockData[[#This Row],[PREV. CLOSE]])/StockData[[#This Row],[PREV. CLOSE]],0)</f>
        <v>5.7694981231754365E-3</v>
      </c>
      <c r="Y4394" t="str">
        <f>IF(StockData[[#This Row],[Daily Return %]]&gt;0,"Gain",IF(StockData[[#This Row],[Daily Return %]]&lt;0,"Loss","No Change"))</f>
        <v>Gain</v>
      </c>
    </row>
    <row r="4395" spans="1:25" x14ac:dyDescent="0.3">
      <c r="A4395" s="1">
        <v>45807</v>
      </c>
      <c r="B4395" s="1" t="s">
        <v>4447</v>
      </c>
      <c r="C4395" s="1" t="s">
        <v>119</v>
      </c>
      <c r="D4395">
        <f>MONTH(StockData[[#This Row],[DATE]])</f>
        <v>5</v>
      </c>
      <c r="E4395">
        <v>2025</v>
      </c>
      <c r="F4395" t="s">
        <v>97</v>
      </c>
      <c r="G4395" t="str">
        <f>"Q"&amp;ROUNDUP(StockData[[#This Row],[Month Number]]/3,0)</f>
        <v>Q2</v>
      </c>
      <c r="H4395" s="1" t="s">
        <v>4097</v>
      </c>
      <c r="I4395" s="1" t="s">
        <v>3093</v>
      </c>
      <c r="J4395" t="s">
        <v>30</v>
      </c>
      <c r="K4395">
        <v>719.4</v>
      </c>
      <c r="L4395">
        <v>727.9</v>
      </c>
      <c r="M4395">
        <v>711.9</v>
      </c>
      <c r="N4395">
        <v>723.45</v>
      </c>
      <c r="O4395">
        <v>718</v>
      </c>
      <c r="P4395">
        <v>716.45</v>
      </c>
      <c r="Q4395">
        <v>717.43</v>
      </c>
      <c r="R4395">
        <v>3894257</v>
      </c>
      <c r="S4395">
        <v>2793873292.8499999</v>
      </c>
      <c r="T4395">
        <v>57366</v>
      </c>
      <c r="U4395">
        <v>2860538</v>
      </c>
      <c r="V4395">
        <v>73.459999999999994</v>
      </c>
      <c r="W4395" s="3">
        <f>StockData[[#This Row],[CLOSE]]-StockData[[#This Row],[PREV. CLOSE]]</f>
        <v>-7</v>
      </c>
      <c r="X4395" s="2">
        <f>IFERROR((StockData[[#This Row],[CLOSE]]-StockData[[#This Row],[PREV. CLOSE]])/StockData[[#This Row],[PREV. CLOSE]],0)</f>
        <v>-9.6758587324625063E-3</v>
      </c>
      <c r="Y4395" t="str">
        <f>IF(StockData[[#This Row],[Daily Return %]]&gt;0,"Gain",IF(StockData[[#This Row],[Daily Return %]]&lt;0,"Loss","No Change"))</f>
        <v>Loss</v>
      </c>
    </row>
    <row r="4396" spans="1:25" x14ac:dyDescent="0.3">
      <c r="A4396" s="1">
        <v>45810</v>
      </c>
      <c r="B4396" s="1" t="s">
        <v>4448</v>
      </c>
      <c r="C4396" s="1" t="s">
        <v>142</v>
      </c>
      <c r="D4396">
        <f>MONTH(StockData[[#This Row],[DATE]])</f>
        <v>6</v>
      </c>
      <c r="E4396">
        <v>2025</v>
      </c>
      <c r="F4396" t="s">
        <v>97</v>
      </c>
      <c r="G4396" t="str">
        <f>"Q"&amp;ROUNDUP(StockData[[#This Row],[Month Number]]/3,0)</f>
        <v>Q2</v>
      </c>
      <c r="H4396" s="1" t="s">
        <v>4097</v>
      </c>
      <c r="I4396" s="1" t="s">
        <v>3093</v>
      </c>
      <c r="J4396" t="s">
        <v>30</v>
      </c>
      <c r="K4396">
        <v>715.05</v>
      </c>
      <c r="L4396">
        <v>718.8</v>
      </c>
      <c r="M4396">
        <v>700.8</v>
      </c>
      <c r="N4396">
        <v>716.45</v>
      </c>
      <c r="O4396">
        <v>703.2</v>
      </c>
      <c r="P4396">
        <v>704.35</v>
      </c>
      <c r="Q4396">
        <v>706.72</v>
      </c>
      <c r="R4396">
        <v>1630797</v>
      </c>
      <c r="S4396">
        <v>1152508752.55</v>
      </c>
      <c r="T4396">
        <v>57180</v>
      </c>
      <c r="U4396">
        <v>1038606</v>
      </c>
      <c r="V4396">
        <v>63.69</v>
      </c>
      <c r="W4396" s="3">
        <f>StockData[[#This Row],[CLOSE]]-StockData[[#This Row],[PREV. CLOSE]]</f>
        <v>-12.100000000000023</v>
      </c>
      <c r="X4396" s="2">
        <f>IFERROR((StockData[[#This Row],[CLOSE]]-StockData[[#This Row],[PREV. CLOSE]])/StockData[[#This Row],[PREV. CLOSE]],0)</f>
        <v>-1.6888826854630501E-2</v>
      </c>
      <c r="Y4396" t="str">
        <f>IF(StockData[[#This Row],[Daily Return %]]&gt;0,"Gain",IF(StockData[[#This Row],[Daily Return %]]&lt;0,"Loss","No Change"))</f>
        <v>Loss</v>
      </c>
    </row>
    <row r="4397" spans="1:25" x14ac:dyDescent="0.3">
      <c r="A4397" s="1">
        <v>45811</v>
      </c>
      <c r="B4397" s="1" t="s">
        <v>4449</v>
      </c>
      <c r="C4397" s="1" t="s">
        <v>142</v>
      </c>
      <c r="D4397">
        <f>MONTH(StockData[[#This Row],[DATE]])</f>
        <v>6</v>
      </c>
      <c r="E4397">
        <v>2025</v>
      </c>
      <c r="F4397" t="s">
        <v>97</v>
      </c>
      <c r="G4397" t="str">
        <f>"Q"&amp;ROUNDUP(StockData[[#This Row],[Month Number]]/3,0)</f>
        <v>Q2</v>
      </c>
      <c r="H4397" s="1" t="s">
        <v>4097</v>
      </c>
      <c r="I4397" s="1" t="s">
        <v>3093</v>
      </c>
      <c r="J4397" t="s">
        <v>30</v>
      </c>
      <c r="K4397">
        <v>708.8</v>
      </c>
      <c r="L4397">
        <v>708.8</v>
      </c>
      <c r="M4397">
        <v>699.45</v>
      </c>
      <c r="N4397">
        <v>704.35</v>
      </c>
      <c r="O4397">
        <v>704.65</v>
      </c>
      <c r="P4397">
        <v>703.6</v>
      </c>
      <c r="Q4397">
        <v>702.32</v>
      </c>
      <c r="R4397">
        <v>1738779</v>
      </c>
      <c r="S4397">
        <v>1221178797.6500001</v>
      </c>
      <c r="T4397">
        <v>36962</v>
      </c>
      <c r="U4397">
        <v>1206448</v>
      </c>
      <c r="V4397">
        <v>69.38</v>
      </c>
      <c r="W4397" s="3">
        <f>StockData[[#This Row],[CLOSE]]-StockData[[#This Row],[PREV. CLOSE]]</f>
        <v>-0.75</v>
      </c>
      <c r="X4397" s="2">
        <f>IFERROR((StockData[[#This Row],[CLOSE]]-StockData[[#This Row],[PREV. CLOSE]])/StockData[[#This Row],[PREV. CLOSE]],0)</f>
        <v>-1.0648115283594804E-3</v>
      </c>
      <c r="Y4397" t="str">
        <f>IF(StockData[[#This Row],[Daily Return %]]&gt;0,"Gain",IF(StockData[[#This Row],[Daily Return %]]&lt;0,"Loss","No Change"))</f>
        <v>Loss</v>
      </c>
    </row>
    <row r="4398" spans="1:25" x14ac:dyDescent="0.3">
      <c r="A4398" s="1">
        <v>45812</v>
      </c>
      <c r="B4398" s="1" t="s">
        <v>4450</v>
      </c>
      <c r="C4398" s="1" t="s">
        <v>142</v>
      </c>
      <c r="D4398">
        <f>MONTH(StockData[[#This Row],[DATE]])</f>
        <v>6</v>
      </c>
      <c r="E4398">
        <v>2025</v>
      </c>
      <c r="F4398" t="s">
        <v>97</v>
      </c>
      <c r="G4398" t="str">
        <f>"Q"&amp;ROUNDUP(StockData[[#This Row],[Month Number]]/3,0)</f>
        <v>Q2</v>
      </c>
      <c r="H4398" s="1" t="s">
        <v>4097</v>
      </c>
      <c r="I4398" s="1" t="s">
        <v>3093</v>
      </c>
      <c r="J4398" t="s">
        <v>30</v>
      </c>
      <c r="K4398">
        <v>704.5</v>
      </c>
      <c r="L4398">
        <v>708.45</v>
      </c>
      <c r="M4398">
        <v>699.8</v>
      </c>
      <c r="N4398">
        <v>703.6</v>
      </c>
      <c r="O4398">
        <v>705.75</v>
      </c>
      <c r="P4398">
        <v>703.05</v>
      </c>
      <c r="Q4398">
        <v>703.25</v>
      </c>
      <c r="R4398">
        <v>1944866</v>
      </c>
      <c r="S4398">
        <v>1367726189.6500001</v>
      </c>
      <c r="T4398">
        <v>56941</v>
      </c>
      <c r="U4398">
        <v>1280888</v>
      </c>
      <c r="V4398">
        <v>65.86</v>
      </c>
      <c r="W4398" s="3">
        <f>StockData[[#This Row],[CLOSE]]-StockData[[#This Row],[PREV. CLOSE]]</f>
        <v>-0.55000000000006821</v>
      </c>
      <c r="X4398" s="2">
        <f>IFERROR((StockData[[#This Row],[CLOSE]]-StockData[[#This Row],[PREV. CLOSE]])/StockData[[#This Row],[PREV. CLOSE]],0)</f>
        <v>-7.8169414440032437E-4</v>
      </c>
      <c r="Y4398" t="str">
        <f>IF(StockData[[#This Row],[Daily Return %]]&gt;0,"Gain",IF(StockData[[#This Row],[Daily Return %]]&lt;0,"Loss","No Change"))</f>
        <v>Loss</v>
      </c>
    </row>
    <row r="4399" spans="1:25" x14ac:dyDescent="0.3">
      <c r="A4399" s="1">
        <v>45813</v>
      </c>
      <c r="B4399" s="1" t="s">
        <v>4451</v>
      </c>
      <c r="C4399" s="1" t="s">
        <v>142</v>
      </c>
      <c r="D4399">
        <f>MONTH(StockData[[#This Row],[DATE]])</f>
        <v>6</v>
      </c>
      <c r="E4399">
        <v>2025</v>
      </c>
      <c r="F4399" t="s">
        <v>97</v>
      </c>
      <c r="G4399" t="str">
        <f>"Q"&amp;ROUNDUP(StockData[[#This Row],[Month Number]]/3,0)</f>
        <v>Q2</v>
      </c>
      <c r="H4399" s="1" t="s">
        <v>4097</v>
      </c>
      <c r="I4399" s="1" t="s">
        <v>3093</v>
      </c>
      <c r="J4399" t="s">
        <v>30</v>
      </c>
      <c r="K4399">
        <v>707.05</v>
      </c>
      <c r="L4399">
        <v>707.05</v>
      </c>
      <c r="M4399">
        <v>699.65</v>
      </c>
      <c r="N4399">
        <v>703.05</v>
      </c>
      <c r="O4399">
        <v>700.3</v>
      </c>
      <c r="P4399">
        <v>703.15</v>
      </c>
      <c r="Q4399">
        <v>703.47</v>
      </c>
      <c r="R4399">
        <v>1319022</v>
      </c>
      <c r="S4399">
        <v>927898838.45000005</v>
      </c>
      <c r="T4399">
        <v>30099</v>
      </c>
      <c r="U4399">
        <v>849674</v>
      </c>
      <c r="V4399">
        <v>64.42</v>
      </c>
      <c r="W4399" s="3">
        <f>StockData[[#This Row],[CLOSE]]-StockData[[#This Row],[PREV. CLOSE]]</f>
        <v>0.10000000000002274</v>
      </c>
      <c r="X4399" s="2">
        <f>IFERROR((StockData[[#This Row],[CLOSE]]-StockData[[#This Row],[PREV. CLOSE]])/StockData[[#This Row],[PREV. CLOSE]],0)</f>
        <v>1.422373942109704E-4</v>
      </c>
      <c r="Y4399" t="str">
        <f>IF(StockData[[#This Row],[Daily Return %]]&gt;0,"Gain",IF(StockData[[#This Row],[Daily Return %]]&lt;0,"Loss","No Change"))</f>
        <v>Gain</v>
      </c>
    </row>
    <row r="4400" spans="1:25" x14ac:dyDescent="0.3">
      <c r="A4400" s="1">
        <v>45814</v>
      </c>
      <c r="B4400" s="1" t="s">
        <v>4452</v>
      </c>
      <c r="C4400" s="1" t="s">
        <v>142</v>
      </c>
      <c r="D4400">
        <f>MONTH(StockData[[#This Row],[DATE]])</f>
        <v>6</v>
      </c>
      <c r="E4400">
        <v>2025</v>
      </c>
      <c r="F4400" t="s">
        <v>97</v>
      </c>
      <c r="G4400" t="str">
        <f>"Q"&amp;ROUNDUP(StockData[[#This Row],[Month Number]]/3,0)</f>
        <v>Q2</v>
      </c>
      <c r="H4400" s="1" t="s">
        <v>4097</v>
      </c>
      <c r="I4400" s="1" t="s">
        <v>3093</v>
      </c>
      <c r="J4400" t="s">
        <v>30</v>
      </c>
      <c r="K4400">
        <v>705</v>
      </c>
      <c r="L4400">
        <v>705.75</v>
      </c>
      <c r="M4400">
        <v>697</v>
      </c>
      <c r="N4400">
        <v>703.15</v>
      </c>
      <c r="O4400">
        <v>700</v>
      </c>
      <c r="P4400">
        <v>698.65</v>
      </c>
      <c r="Q4400">
        <v>699.66</v>
      </c>
      <c r="R4400">
        <v>1105116</v>
      </c>
      <c r="S4400">
        <v>773201157.95000005</v>
      </c>
      <c r="T4400">
        <v>35440</v>
      </c>
      <c r="U4400">
        <v>737046</v>
      </c>
      <c r="V4400">
        <v>66.69</v>
      </c>
      <c r="W4400" s="3">
        <f>StockData[[#This Row],[CLOSE]]-StockData[[#This Row],[PREV. CLOSE]]</f>
        <v>-4.5</v>
      </c>
      <c r="X4400" s="2">
        <f>IFERROR((StockData[[#This Row],[CLOSE]]-StockData[[#This Row],[PREV. CLOSE]])/StockData[[#This Row],[PREV. CLOSE]],0)</f>
        <v>-6.3997724525350214E-3</v>
      </c>
      <c r="Y4400" t="str">
        <f>IF(StockData[[#This Row],[Daily Return %]]&gt;0,"Gain",IF(StockData[[#This Row],[Daily Return %]]&lt;0,"Loss","No Change"))</f>
        <v>Loss</v>
      </c>
    </row>
    <row r="4401" spans="1:25" x14ac:dyDescent="0.3">
      <c r="A4401" s="1">
        <v>45817</v>
      </c>
      <c r="B4401" s="1" t="s">
        <v>4453</v>
      </c>
      <c r="C4401" s="1" t="s">
        <v>142</v>
      </c>
      <c r="D4401">
        <f>MONTH(StockData[[#This Row],[DATE]])</f>
        <v>6</v>
      </c>
      <c r="E4401">
        <v>2025</v>
      </c>
      <c r="F4401" t="s">
        <v>97</v>
      </c>
      <c r="G4401" t="str">
        <f>"Q"&amp;ROUNDUP(StockData[[#This Row],[Month Number]]/3,0)</f>
        <v>Q2</v>
      </c>
      <c r="H4401" s="1" t="s">
        <v>4097</v>
      </c>
      <c r="I4401" s="1" t="s">
        <v>3093</v>
      </c>
      <c r="J4401" t="s">
        <v>30</v>
      </c>
      <c r="K4401">
        <v>700.45</v>
      </c>
      <c r="L4401">
        <v>705.9</v>
      </c>
      <c r="M4401">
        <v>695.1</v>
      </c>
      <c r="N4401">
        <v>698.65</v>
      </c>
      <c r="O4401">
        <v>704.3</v>
      </c>
      <c r="P4401">
        <v>704.35</v>
      </c>
      <c r="Q4401">
        <v>699.88</v>
      </c>
      <c r="R4401">
        <v>904800</v>
      </c>
      <c r="S4401">
        <v>633250479.20000005</v>
      </c>
      <c r="T4401">
        <v>20374</v>
      </c>
      <c r="U4401">
        <v>531340</v>
      </c>
      <c r="V4401">
        <v>58.72</v>
      </c>
      <c r="W4401" s="3">
        <f>StockData[[#This Row],[CLOSE]]-StockData[[#This Row],[PREV. CLOSE]]</f>
        <v>5.7000000000000455</v>
      </c>
      <c r="X4401" s="2">
        <f>IFERROR((StockData[[#This Row],[CLOSE]]-StockData[[#This Row],[PREV. CLOSE]])/StockData[[#This Row],[PREV. CLOSE]],0)</f>
        <v>8.1585915694554444E-3</v>
      </c>
      <c r="Y4401" t="str">
        <f>IF(StockData[[#This Row],[Daily Return %]]&gt;0,"Gain",IF(StockData[[#This Row],[Daily Return %]]&lt;0,"Loss","No Change"))</f>
        <v>Gain</v>
      </c>
    </row>
    <row r="4402" spans="1:25" x14ac:dyDescent="0.3">
      <c r="A4402" s="1">
        <v>45818</v>
      </c>
      <c r="B4402" s="1" t="s">
        <v>4454</v>
      </c>
      <c r="C4402" s="1" t="s">
        <v>142</v>
      </c>
      <c r="D4402">
        <f>MONTH(StockData[[#This Row],[DATE]])</f>
        <v>6</v>
      </c>
      <c r="E4402">
        <v>2025</v>
      </c>
      <c r="F4402" t="s">
        <v>97</v>
      </c>
      <c r="G4402" t="str">
        <f>"Q"&amp;ROUNDUP(StockData[[#This Row],[Month Number]]/3,0)</f>
        <v>Q2</v>
      </c>
      <c r="H4402" s="1" t="s">
        <v>4097</v>
      </c>
      <c r="I4402" s="1" t="s">
        <v>3093</v>
      </c>
      <c r="J4402" t="s">
        <v>30</v>
      </c>
      <c r="K4402">
        <v>707.4</v>
      </c>
      <c r="L4402">
        <v>708.75</v>
      </c>
      <c r="M4402">
        <v>696.4</v>
      </c>
      <c r="N4402">
        <v>704.35</v>
      </c>
      <c r="O4402">
        <v>698.95</v>
      </c>
      <c r="P4402">
        <v>698.65</v>
      </c>
      <c r="Q4402">
        <v>699.97</v>
      </c>
      <c r="R4402">
        <v>1533185</v>
      </c>
      <c r="S4402">
        <v>1073177271.5</v>
      </c>
      <c r="T4402">
        <v>47976</v>
      </c>
      <c r="U4402">
        <v>1159608</v>
      </c>
      <c r="V4402">
        <v>75.63</v>
      </c>
      <c r="W4402" s="3">
        <f>StockData[[#This Row],[CLOSE]]-StockData[[#This Row],[PREV. CLOSE]]</f>
        <v>-5.7000000000000455</v>
      </c>
      <c r="X4402" s="2">
        <f>IFERROR((StockData[[#This Row],[CLOSE]]-StockData[[#This Row],[PREV. CLOSE]])/StockData[[#This Row],[PREV. CLOSE]],0)</f>
        <v>-8.092567615532115E-3</v>
      </c>
      <c r="Y4402" t="str">
        <f>IF(StockData[[#This Row],[Daily Return %]]&gt;0,"Gain",IF(StockData[[#This Row],[Daily Return %]]&lt;0,"Loss","No Change"))</f>
        <v>Loss</v>
      </c>
    </row>
    <row r="4403" spans="1:25" x14ac:dyDescent="0.3">
      <c r="A4403" s="1">
        <v>45819</v>
      </c>
      <c r="B4403" s="1" t="s">
        <v>4455</v>
      </c>
      <c r="C4403" s="1" t="s">
        <v>142</v>
      </c>
      <c r="D4403">
        <f>MONTH(StockData[[#This Row],[DATE]])</f>
        <v>6</v>
      </c>
      <c r="E4403">
        <v>2025</v>
      </c>
      <c r="F4403" t="s">
        <v>97</v>
      </c>
      <c r="G4403" t="str">
        <f>"Q"&amp;ROUNDUP(StockData[[#This Row],[Month Number]]/3,0)</f>
        <v>Q2</v>
      </c>
      <c r="H4403" s="1" t="s">
        <v>4097</v>
      </c>
      <c r="I4403" s="1" t="s">
        <v>3093</v>
      </c>
      <c r="J4403" t="s">
        <v>30</v>
      </c>
      <c r="K4403">
        <v>699</v>
      </c>
      <c r="L4403">
        <v>707.4</v>
      </c>
      <c r="M4403">
        <v>697.4</v>
      </c>
      <c r="N4403">
        <v>698.65</v>
      </c>
      <c r="O4403">
        <v>700.9</v>
      </c>
      <c r="P4403">
        <v>700.25</v>
      </c>
      <c r="Q4403">
        <v>701.77</v>
      </c>
      <c r="R4403">
        <v>3560937</v>
      </c>
      <c r="S4403">
        <v>2498946391.3000002</v>
      </c>
      <c r="T4403">
        <v>44167</v>
      </c>
      <c r="U4403">
        <v>2792336</v>
      </c>
      <c r="V4403">
        <v>78.42</v>
      </c>
      <c r="W4403" s="3">
        <f>StockData[[#This Row],[CLOSE]]-StockData[[#This Row],[PREV. CLOSE]]</f>
        <v>1.6000000000000227</v>
      </c>
      <c r="X4403" s="2">
        <f>IFERROR((StockData[[#This Row],[CLOSE]]-StockData[[#This Row],[PREV. CLOSE]])/StockData[[#This Row],[PREV. CLOSE]],0)</f>
        <v>2.2901309668647003E-3</v>
      </c>
      <c r="Y4403" t="str">
        <f>IF(StockData[[#This Row],[Daily Return %]]&gt;0,"Gain",IF(StockData[[#This Row],[Daily Return %]]&lt;0,"Loss","No Change"))</f>
        <v>Gain</v>
      </c>
    </row>
    <row r="4404" spans="1:25" x14ac:dyDescent="0.3">
      <c r="A4404" s="1">
        <v>45820</v>
      </c>
      <c r="B4404" s="1" t="s">
        <v>4456</v>
      </c>
      <c r="C4404" s="1" t="s">
        <v>142</v>
      </c>
      <c r="D4404">
        <f>MONTH(StockData[[#This Row],[DATE]])</f>
        <v>6</v>
      </c>
      <c r="E4404">
        <v>2025</v>
      </c>
      <c r="F4404" t="s">
        <v>97</v>
      </c>
      <c r="G4404" t="str">
        <f>"Q"&amp;ROUNDUP(StockData[[#This Row],[Month Number]]/3,0)</f>
        <v>Q2</v>
      </c>
      <c r="H4404" s="1" t="s">
        <v>4097</v>
      </c>
      <c r="I4404" s="1" t="s">
        <v>3093</v>
      </c>
      <c r="J4404" t="s">
        <v>30</v>
      </c>
      <c r="K4404">
        <v>703.8</v>
      </c>
      <c r="L4404">
        <v>705</v>
      </c>
      <c r="M4404">
        <v>690.6</v>
      </c>
      <c r="N4404">
        <v>700.25</v>
      </c>
      <c r="O4404">
        <v>691.3</v>
      </c>
      <c r="P4404">
        <v>692.45</v>
      </c>
      <c r="Q4404">
        <v>694.12</v>
      </c>
      <c r="R4404">
        <v>1686574</v>
      </c>
      <c r="S4404">
        <v>1170682412.2</v>
      </c>
      <c r="T4404">
        <v>38455</v>
      </c>
      <c r="U4404">
        <v>1070723</v>
      </c>
      <c r="V4404">
        <v>63.49</v>
      </c>
      <c r="W4404" s="3">
        <f>StockData[[#This Row],[CLOSE]]-StockData[[#This Row],[PREV. CLOSE]]</f>
        <v>-7.7999999999999545</v>
      </c>
      <c r="X4404" s="2">
        <f>IFERROR((StockData[[#This Row],[CLOSE]]-StockData[[#This Row],[PREV. CLOSE]])/StockData[[#This Row],[PREV. CLOSE]],0)</f>
        <v>-1.1138878971795722E-2</v>
      </c>
      <c r="Y4404" t="str">
        <f>IF(StockData[[#This Row],[Daily Return %]]&gt;0,"Gain",IF(StockData[[#This Row],[Daily Return %]]&lt;0,"Loss","No Change"))</f>
        <v>Loss</v>
      </c>
    </row>
    <row r="4405" spans="1:25" x14ac:dyDescent="0.3">
      <c r="A4405" s="1">
        <v>45821</v>
      </c>
      <c r="B4405" s="1" t="s">
        <v>4457</v>
      </c>
      <c r="C4405" s="1" t="s">
        <v>142</v>
      </c>
      <c r="D4405">
        <f>MONTH(StockData[[#This Row],[DATE]])</f>
        <v>6</v>
      </c>
      <c r="E4405">
        <v>2025</v>
      </c>
      <c r="F4405" t="s">
        <v>97</v>
      </c>
      <c r="G4405" t="str">
        <f>"Q"&amp;ROUNDUP(StockData[[#This Row],[Month Number]]/3,0)</f>
        <v>Q2</v>
      </c>
      <c r="H4405" s="1" t="s">
        <v>4097</v>
      </c>
      <c r="I4405" s="1" t="s">
        <v>3093</v>
      </c>
      <c r="J4405" t="s">
        <v>30</v>
      </c>
      <c r="K4405">
        <v>684.8</v>
      </c>
      <c r="L4405">
        <v>693.55</v>
      </c>
      <c r="M4405">
        <v>681.85</v>
      </c>
      <c r="N4405">
        <v>692.45</v>
      </c>
      <c r="O4405">
        <v>691.5</v>
      </c>
      <c r="P4405">
        <v>691.2</v>
      </c>
      <c r="Q4405">
        <v>689.06</v>
      </c>
      <c r="R4405">
        <v>1359160</v>
      </c>
      <c r="S4405">
        <v>936546102.54999995</v>
      </c>
      <c r="T4405">
        <v>31740</v>
      </c>
      <c r="U4405">
        <v>973321</v>
      </c>
      <c r="V4405">
        <v>71.61</v>
      </c>
      <c r="W4405" s="3">
        <f>StockData[[#This Row],[CLOSE]]-StockData[[#This Row],[PREV. CLOSE]]</f>
        <v>-1.25</v>
      </c>
      <c r="X4405" s="2">
        <f>IFERROR((StockData[[#This Row],[CLOSE]]-StockData[[#This Row],[PREV. CLOSE]])/StockData[[#This Row],[PREV. CLOSE]],0)</f>
        <v>-1.8051844898548631E-3</v>
      </c>
      <c r="Y4405" t="str">
        <f>IF(StockData[[#This Row],[Daily Return %]]&gt;0,"Gain",IF(StockData[[#This Row],[Daily Return %]]&lt;0,"Loss","No Change"))</f>
        <v>Loss</v>
      </c>
    </row>
    <row r="4406" spans="1:25" x14ac:dyDescent="0.3">
      <c r="A4406" s="1">
        <v>45824</v>
      </c>
      <c r="B4406" s="1" t="s">
        <v>4458</v>
      </c>
      <c r="C4406" s="1" t="s">
        <v>142</v>
      </c>
      <c r="D4406">
        <f>MONTH(StockData[[#This Row],[DATE]])</f>
        <v>6</v>
      </c>
      <c r="E4406">
        <v>2025</v>
      </c>
      <c r="F4406" t="s">
        <v>97</v>
      </c>
      <c r="G4406" t="str">
        <f>"Q"&amp;ROUNDUP(StockData[[#This Row],[Month Number]]/3,0)</f>
        <v>Q2</v>
      </c>
      <c r="H4406" s="1" t="s">
        <v>4097</v>
      </c>
      <c r="I4406" s="1" t="s">
        <v>3093</v>
      </c>
      <c r="J4406" t="s">
        <v>30</v>
      </c>
      <c r="K4406">
        <v>685.6</v>
      </c>
      <c r="L4406">
        <v>692.25</v>
      </c>
      <c r="M4406">
        <v>680.3</v>
      </c>
      <c r="N4406">
        <v>691.2</v>
      </c>
      <c r="O4406">
        <v>692</v>
      </c>
      <c r="P4406">
        <v>690.8</v>
      </c>
      <c r="Q4406">
        <v>687.77</v>
      </c>
      <c r="R4406">
        <v>1894563</v>
      </c>
      <c r="S4406">
        <v>1303019665</v>
      </c>
      <c r="T4406">
        <v>38547</v>
      </c>
      <c r="U4406">
        <v>1217165</v>
      </c>
      <c r="V4406">
        <v>64.25</v>
      </c>
      <c r="W4406" s="3">
        <f>StockData[[#This Row],[CLOSE]]-StockData[[#This Row],[PREV. CLOSE]]</f>
        <v>-0.40000000000009095</v>
      </c>
      <c r="X4406" s="2">
        <f>IFERROR((StockData[[#This Row],[CLOSE]]-StockData[[#This Row],[PREV. CLOSE]])/StockData[[#This Row],[PREV. CLOSE]],0)</f>
        <v>-5.7870370370383529E-4</v>
      </c>
      <c r="Y4406" t="str">
        <f>IF(StockData[[#This Row],[Daily Return %]]&gt;0,"Gain",IF(StockData[[#This Row],[Daily Return %]]&lt;0,"Loss","No Change"))</f>
        <v>Loss</v>
      </c>
    </row>
    <row r="4407" spans="1:25" x14ac:dyDescent="0.3">
      <c r="A4407" s="1">
        <v>45825</v>
      </c>
      <c r="B4407" s="1" t="s">
        <v>4459</v>
      </c>
      <c r="C4407" s="1" t="s">
        <v>142</v>
      </c>
      <c r="D4407">
        <f>MONTH(StockData[[#This Row],[DATE]])</f>
        <v>6</v>
      </c>
      <c r="E4407">
        <v>2025</v>
      </c>
      <c r="F4407" t="s">
        <v>97</v>
      </c>
      <c r="G4407" t="str">
        <f>"Q"&amp;ROUNDUP(StockData[[#This Row],[Month Number]]/3,0)</f>
        <v>Q2</v>
      </c>
      <c r="H4407" s="1" t="s">
        <v>4097</v>
      </c>
      <c r="I4407" s="1" t="s">
        <v>3093</v>
      </c>
      <c r="J4407" t="s">
        <v>30</v>
      </c>
      <c r="K4407">
        <v>692</v>
      </c>
      <c r="L4407">
        <v>696.4</v>
      </c>
      <c r="M4407">
        <v>684.2</v>
      </c>
      <c r="N4407">
        <v>690.8</v>
      </c>
      <c r="O4407">
        <v>686</v>
      </c>
      <c r="P4407">
        <v>686.85</v>
      </c>
      <c r="Q4407">
        <v>690.2</v>
      </c>
      <c r="R4407">
        <v>2159490</v>
      </c>
      <c r="S4407">
        <v>1490488089.5999999</v>
      </c>
      <c r="T4407">
        <v>34601</v>
      </c>
      <c r="U4407">
        <v>1414439</v>
      </c>
      <c r="V4407">
        <v>65.5</v>
      </c>
      <c r="W4407" s="3">
        <f>StockData[[#This Row],[CLOSE]]-StockData[[#This Row],[PREV. CLOSE]]</f>
        <v>-3.9499999999999318</v>
      </c>
      <c r="X4407" s="2">
        <f>IFERROR((StockData[[#This Row],[CLOSE]]-StockData[[#This Row],[PREV. CLOSE]])/StockData[[#This Row],[PREV. CLOSE]],0)</f>
        <v>-5.7180081065430401E-3</v>
      </c>
      <c r="Y4407" t="str">
        <f>IF(StockData[[#This Row],[Daily Return %]]&gt;0,"Gain",IF(StockData[[#This Row],[Daily Return %]]&lt;0,"Loss","No Change"))</f>
        <v>Loss</v>
      </c>
    </row>
    <row r="4408" spans="1:25" x14ac:dyDescent="0.3">
      <c r="A4408" s="1">
        <v>45826</v>
      </c>
      <c r="B4408" s="1" t="s">
        <v>4460</v>
      </c>
      <c r="C4408" s="1" t="s">
        <v>142</v>
      </c>
      <c r="D4408">
        <f>MONTH(StockData[[#This Row],[DATE]])</f>
        <v>6</v>
      </c>
      <c r="E4408">
        <v>2025</v>
      </c>
      <c r="F4408" t="s">
        <v>97</v>
      </c>
      <c r="G4408" t="str">
        <f>"Q"&amp;ROUNDUP(StockData[[#This Row],[Month Number]]/3,0)</f>
        <v>Q2</v>
      </c>
      <c r="H4408" s="1" t="s">
        <v>4097</v>
      </c>
      <c r="I4408" s="1" t="s">
        <v>3093</v>
      </c>
      <c r="J4408" t="s">
        <v>30</v>
      </c>
      <c r="K4408">
        <v>686.85</v>
      </c>
      <c r="L4408">
        <v>694.6</v>
      </c>
      <c r="M4408">
        <v>686.25</v>
      </c>
      <c r="N4408">
        <v>686.85</v>
      </c>
      <c r="O4408">
        <v>690.8</v>
      </c>
      <c r="P4408">
        <v>689.7</v>
      </c>
      <c r="Q4408">
        <v>689.83</v>
      </c>
      <c r="R4408">
        <v>1810324</v>
      </c>
      <c r="S4408">
        <v>1248819599.45</v>
      </c>
      <c r="T4408">
        <v>27843</v>
      </c>
      <c r="U4408">
        <v>1350408</v>
      </c>
      <c r="V4408">
        <v>74.59</v>
      </c>
      <c r="W4408" s="3">
        <f>StockData[[#This Row],[CLOSE]]-StockData[[#This Row],[PREV. CLOSE]]</f>
        <v>2.8500000000000227</v>
      </c>
      <c r="X4408" s="2">
        <f>IFERROR((StockData[[#This Row],[CLOSE]]-StockData[[#This Row],[PREV. CLOSE]])/StockData[[#This Row],[PREV. CLOSE]],0)</f>
        <v>4.1493775933610288E-3</v>
      </c>
      <c r="Y4408" t="str">
        <f>IF(StockData[[#This Row],[Daily Return %]]&gt;0,"Gain",IF(StockData[[#This Row],[Daily Return %]]&lt;0,"Loss","No Change"))</f>
        <v>Gain</v>
      </c>
    </row>
    <row r="4409" spans="1:25" x14ac:dyDescent="0.3">
      <c r="A4409" s="1">
        <v>45827</v>
      </c>
      <c r="B4409" s="1" t="s">
        <v>4461</v>
      </c>
      <c r="C4409" s="1" t="s">
        <v>142</v>
      </c>
      <c r="D4409">
        <f>MONTH(StockData[[#This Row],[DATE]])</f>
        <v>6</v>
      </c>
      <c r="E4409">
        <v>2025</v>
      </c>
      <c r="F4409" t="s">
        <v>97</v>
      </c>
      <c r="G4409" t="str">
        <f>"Q"&amp;ROUNDUP(StockData[[#This Row],[Month Number]]/3,0)</f>
        <v>Q2</v>
      </c>
      <c r="H4409" s="1" t="s">
        <v>4097</v>
      </c>
      <c r="I4409" s="1" t="s">
        <v>3093</v>
      </c>
      <c r="J4409" t="s">
        <v>30</v>
      </c>
      <c r="K4409">
        <v>694</v>
      </c>
      <c r="L4409">
        <v>695.5</v>
      </c>
      <c r="M4409">
        <v>687.4</v>
      </c>
      <c r="N4409">
        <v>689.7</v>
      </c>
      <c r="O4409">
        <v>690</v>
      </c>
      <c r="P4409">
        <v>690.6</v>
      </c>
      <c r="Q4409">
        <v>691.36</v>
      </c>
      <c r="R4409">
        <v>973270</v>
      </c>
      <c r="S4409">
        <v>672881204.79999995</v>
      </c>
      <c r="T4409">
        <v>19388</v>
      </c>
      <c r="U4409">
        <v>586488</v>
      </c>
      <c r="V4409">
        <v>60.26</v>
      </c>
      <c r="W4409" s="3">
        <f>StockData[[#This Row],[CLOSE]]-StockData[[#This Row],[PREV. CLOSE]]</f>
        <v>0.89999999999997726</v>
      </c>
      <c r="X4409" s="2">
        <f>IFERROR((StockData[[#This Row],[CLOSE]]-StockData[[#This Row],[PREV. CLOSE]])/StockData[[#This Row],[PREV. CLOSE]],0)</f>
        <v>1.3049151805132335E-3</v>
      </c>
      <c r="Y4409" t="str">
        <f>IF(StockData[[#This Row],[Daily Return %]]&gt;0,"Gain",IF(StockData[[#This Row],[Daily Return %]]&lt;0,"Loss","No Change"))</f>
        <v>Gain</v>
      </c>
    </row>
    <row r="4410" spans="1:25" x14ac:dyDescent="0.3">
      <c r="A4410" s="1">
        <v>45828</v>
      </c>
      <c r="B4410" s="1" t="s">
        <v>4462</v>
      </c>
      <c r="C4410" s="1" t="s">
        <v>142</v>
      </c>
      <c r="D4410">
        <f>MONTH(StockData[[#This Row],[DATE]])</f>
        <v>6</v>
      </c>
      <c r="E4410">
        <v>2025</v>
      </c>
      <c r="F4410" t="s">
        <v>97</v>
      </c>
      <c r="G4410" t="str">
        <f>"Q"&amp;ROUNDUP(StockData[[#This Row],[Month Number]]/3,0)</f>
        <v>Q2</v>
      </c>
      <c r="H4410" s="1" t="s">
        <v>4097</v>
      </c>
      <c r="I4410" s="1" t="s">
        <v>3093</v>
      </c>
      <c r="J4410" t="s">
        <v>30</v>
      </c>
      <c r="K4410">
        <v>690.6</v>
      </c>
      <c r="L4410">
        <v>696.8</v>
      </c>
      <c r="M4410">
        <v>687</v>
      </c>
      <c r="N4410">
        <v>690.6</v>
      </c>
      <c r="O4410">
        <v>689</v>
      </c>
      <c r="P4410">
        <v>693.3</v>
      </c>
      <c r="Q4410">
        <v>691.19</v>
      </c>
      <c r="R4410">
        <v>2558526</v>
      </c>
      <c r="S4410">
        <v>1768416380.3499999</v>
      </c>
      <c r="T4410">
        <v>41896</v>
      </c>
      <c r="U4410">
        <v>1869335</v>
      </c>
      <c r="V4410">
        <v>73.06</v>
      </c>
      <c r="W4410" s="3">
        <f>StockData[[#This Row],[CLOSE]]-StockData[[#This Row],[PREV. CLOSE]]</f>
        <v>2.6999999999999318</v>
      </c>
      <c r="X4410" s="2">
        <f>IFERROR((StockData[[#This Row],[CLOSE]]-StockData[[#This Row],[PREV. CLOSE]])/StockData[[#This Row],[PREV. CLOSE]],0)</f>
        <v>3.9096437880103271E-3</v>
      </c>
      <c r="Y4410" t="str">
        <f>IF(StockData[[#This Row],[Daily Return %]]&gt;0,"Gain",IF(StockData[[#This Row],[Daily Return %]]&lt;0,"Loss","No Change"))</f>
        <v>Gain</v>
      </c>
    </row>
    <row r="4411" spans="1:25" x14ac:dyDescent="0.3">
      <c r="A4411" s="1">
        <v>45831</v>
      </c>
      <c r="B4411" s="1" t="s">
        <v>4463</v>
      </c>
      <c r="C4411" s="1" t="s">
        <v>142</v>
      </c>
      <c r="D4411">
        <f>MONTH(StockData[[#This Row],[DATE]])</f>
        <v>6</v>
      </c>
      <c r="E4411">
        <v>2025</v>
      </c>
      <c r="F4411" t="s">
        <v>97</v>
      </c>
      <c r="G4411" t="str">
        <f>"Q"&amp;ROUNDUP(StockData[[#This Row],[Month Number]]/3,0)</f>
        <v>Q2</v>
      </c>
      <c r="H4411" s="1" t="s">
        <v>4097</v>
      </c>
      <c r="I4411" s="1" t="s">
        <v>3093</v>
      </c>
      <c r="J4411" t="s">
        <v>30</v>
      </c>
      <c r="K4411">
        <v>691</v>
      </c>
      <c r="L4411">
        <v>699</v>
      </c>
      <c r="M4411">
        <v>687.55</v>
      </c>
      <c r="N4411">
        <v>693.3</v>
      </c>
      <c r="O4411">
        <v>692.8</v>
      </c>
      <c r="P4411">
        <v>693.9</v>
      </c>
      <c r="Q4411">
        <v>695.04</v>
      </c>
      <c r="R4411">
        <v>1200845</v>
      </c>
      <c r="S4411">
        <v>834640758.95000005</v>
      </c>
      <c r="T4411">
        <v>33197</v>
      </c>
      <c r="U4411">
        <v>748694</v>
      </c>
      <c r="V4411">
        <v>62.35</v>
      </c>
      <c r="W4411" s="3">
        <f>StockData[[#This Row],[CLOSE]]-StockData[[#This Row],[PREV. CLOSE]]</f>
        <v>0.60000000000002274</v>
      </c>
      <c r="X4411" s="2">
        <f>IFERROR((StockData[[#This Row],[CLOSE]]-StockData[[#This Row],[PREV. CLOSE]])/StockData[[#This Row],[PREV. CLOSE]],0)</f>
        <v>8.6542622241457198E-4</v>
      </c>
      <c r="Y4411" t="str">
        <f>IF(StockData[[#This Row],[Daily Return %]]&gt;0,"Gain",IF(StockData[[#This Row],[Daily Return %]]&lt;0,"Loss","No Change"))</f>
        <v>Gain</v>
      </c>
    </row>
    <row r="4412" spans="1:25" x14ac:dyDescent="0.3">
      <c r="A4412" s="1">
        <v>45832</v>
      </c>
      <c r="B4412" s="1" t="s">
        <v>4464</v>
      </c>
      <c r="C4412" s="1" t="s">
        <v>142</v>
      </c>
      <c r="D4412">
        <f>MONTH(StockData[[#This Row],[DATE]])</f>
        <v>6</v>
      </c>
      <c r="E4412">
        <v>2025</v>
      </c>
      <c r="F4412" t="s">
        <v>97</v>
      </c>
      <c r="G4412" t="str">
        <f>"Q"&amp;ROUNDUP(StockData[[#This Row],[Month Number]]/3,0)</f>
        <v>Q2</v>
      </c>
      <c r="H4412" s="1" t="s">
        <v>4097</v>
      </c>
      <c r="I4412" s="1" t="s">
        <v>3093</v>
      </c>
      <c r="J4412" t="s">
        <v>30</v>
      </c>
      <c r="K4412">
        <v>699.15</v>
      </c>
      <c r="L4412">
        <v>705.7</v>
      </c>
      <c r="M4412">
        <v>695</v>
      </c>
      <c r="N4412">
        <v>693.9</v>
      </c>
      <c r="O4412">
        <v>704</v>
      </c>
      <c r="P4412">
        <v>703.5</v>
      </c>
      <c r="Q4412">
        <v>702.07</v>
      </c>
      <c r="R4412">
        <v>1250576</v>
      </c>
      <c r="S4412">
        <v>877995917</v>
      </c>
      <c r="T4412">
        <v>35607</v>
      </c>
      <c r="U4412">
        <v>809332</v>
      </c>
      <c r="V4412">
        <v>64.72</v>
      </c>
      <c r="W4412" s="3">
        <f>StockData[[#This Row],[CLOSE]]-StockData[[#This Row],[PREV. CLOSE]]</f>
        <v>9.6000000000000227</v>
      </c>
      <c r="X4412" s="2">
        <f>IFERROR((StockData[[#This Row],[CLOSE]]-StockData[[#This Row],[PREV. CLOSE]])/StockData[[#This Row],[PREV. CLOSE]],0)</f>
        <v>1.3834846519671455E-2</v>
      </c>
      <c r="Y4412" t="str">
        <f>IF(StockData[[#This Row],[Daily Return %]]&gt;0,"Gain",IF(StockData[[#This Row],[Daily Return %]]&lt;0,"Loss","No Change"))</f>
        <v>Gain</v>
      </c>
    </row>
    <row r="4413" spans="1:25" x14ac:dyDescent="0.3">
      <c r="A4413" s="1">
        <v>45833</v>
      </c>
      <c r="B4413" s="1" t="s">
        <v>4465</v>
      </c>
      <c r="C4413" s="1" t="s">
        <v>142</v>
      </c>
      <c r="D4413">
        <f>MONTH(StockData[[#This Row],[DATE]])</f>
        <v>6</v>
      </c>
      <c r="E4413">
        <v>2025</v>
      </c>
      <c r="F4413" t="s">
        <v>97</v>
      </c>
      <c r="G4413" t="str">
        <f>"Q"&amp;ROUNDUP(StockData[[#This Row],[Month Number]]/3,0)</f>
        <v>Q2</v>
      </c>
      <c r="H4413" s="1" t="s">
        <v>4097</v>
      </c>
      <c r="I4413" s="1" t="s">
        <v>3093</v>
      </c>
      <c r="J4413" t="s">
        <v>30</v>
      </c>
      <c r="K4413">
        <v>708.9</v>
      </c>
      <c r="L4413">
        <v>712</v>
      </c>
      <c r="M4413">
        <v>703.6</v>
      </c>
      <c r="N4413">
        <v>703.5</v>
      </c>
      <c r="O4413">
        <v>703.95</v>
      </c>
      <c r="P4413">
        <v>704.9</v>
      </c>
      <c r="Q4413">
        <v>707.14</v>
      </c>
      <c r="R4413">
        <v>3216401</v>
      </c>
      <c r="S4413">
        <v>2274454675.4499998</v>
      </c>
      <c r="T4413">
        <v>61382</v>
      </c>
      <c r="U4413">
        <v>2352215</v>
      </c>
      <c r="V4413">
        <v>73.13</v>
      </c>
      <c r="W4413" s="3">
        <f>StockData[[#This Row],[CLOSE]]-StockData[[#This Row],[PREV. CLOSE]]</f>
        <v>1.3999999999999773</v>
      </c>
      <c r="X4413" s="2">
        <f>IFERROR((StockData[[#This Row],[CLOSE]]-StockData[[#This Row],[PREV. CLOSE]])/StockData[[#This Row],[PREV. CLOSE]],0)</f>
        <v>1.9900497512437489E-3</v>
      </c>
      <c r="Y4413" t="str">
        <f>IF(StockData[[#This Row],[Daily Return %]]&gt;0,"Gain",IF(StockData[[#This Row],[Daily Return %]]&lt;0,"Loss","No Change"))</f>
        <v>Gain</v>
      </c>
    </row>
    <row r="4414" spans="1:25" x14ac:dyDescent="0.3">
      <c r="A4414" s="1">
        <v>45834</v>
      </c>
      <c r="B4414" s="1" t="s">
        <v>4466</v>
      </c>
      <c r="C4414" s="1" t="s">
        <v>142</v>
      </c>
      <c r="D4414">
        <f>MONTH(StockData[[#This Row],[DATE]])</f>
        <v>6</v>
      </c>
      <c r="E4414">
        <v>2025</v>
      </c>
      <c r="F4414" t="s">
        <v>97</v>
      </c>
      <c r="G4414" t="str">
        <f>"Q"&amp;ROUNDUP(StockData[[#This Row],[Month Number]]/3,0)</f>
        <v>Q2</v>
      </c>
      <c r="H4414" s="1" t="s">
        <v>4097</v>
      </c>
      <c r="I4414" s="1" t="s">
        <v>3093</v>
      </c>
      <c r="J4414" t="s">
        <v>30</v>
      </c>
      <c r="K4414">
        <v>705.8</v>
      </c>
      <c r="L4414">
        <v>727.9</v>
      </c>
      <c r="M4414">
        <v>705.8</v>
      </c>
      <c r="N4414">
        <v>704.9</v>
      </c>
      <c r="O4414">
        <v>725</v>
      </c>
      <c r="P4414">
        <v>726.25</v>
      </c>
      <c r="Q4414">
        <v>719.94</v>
      </c>
      <c r="R4414">
        <v>3673197</v>
      </c>
      <c r="S4414">
        <v>2644478387.3000002</v>
      </c>
      <c r="T4414">
        <v>86381</v>
      </c>
      <c r="U4414">
        <v>1972036</v>
      </c>
      <c r="V4414">
        <v>53.69</v>
      </c>
      <c r="W4414" s="3">
        <f>StockData[[#This Row],[CLOSE]]-StockData[[#This Row],[PREV. CLOSE]]</f>
        <v>21.350000000000023</v>
      </c>
      <c r="X4414" s="2">
        <f>IFERROR((StockData[[#This Row],[CLOSE]]-StockData[[#This Row],[PREV. CLOSE]])/StockData[[#This Row],[PREV. CLOSE]],0)</f>
        <v>3.0287984111221484E-2</v>
      </c>
      <c r="Y4414" t="str">
        <f>IF(StockData[[#This Row],[Daily Return %]]&gt;0,"Gain",IF(StockData[[#This Row],[Daily Return %]]&lt;0,"Loss","No Change"))</f>
        <v>Gain</v>
      </c>
    </row>
    <row r="4415" spans="1:25" x14ac:dyDescent="0.3">
      <c r="A4415" s="1">
        <v>45835</v>
      </c>
      <c r="B4415" s="1" t="s">
        <v>4467</v>
      </c>
      <c r="C4415" s="1" t="s">
        <v>142</v>
      </c>
      <c r="D4415">
        <f>MONTH(StockData[[#This Row],[DATE]])</f>
        <v>6</v>
      </c>
      <c r="E4415">
        <v>2025</v>
      </c>
      <c r="F4415" t="s">
        <v>97</v>
      </c>
      <c r="G4415" t="str">
        <f>"Q"&amp;ROUNDUP(StockData[[#This Row],[Month Number]]/3,0)</f>
        <v>Q2</v>
      </c>
      <c r="H4415" s="1" t="s">
        <v>4097</v>
      </c>
      <c r="I4415" s="1" t="s">
        <v>3093</v>
      </c>
      <c r="J4415" t="s">
        <v>30</v>
      </c>
      <c r="K4415">
        <v>728</v>
      </c>
      <c r="L4415">
        <v>735.7</v>
      </c>
      <c r="M4415">
        <v>724.45</v>
      </c>
      <c r="N4415">
        <v>726.25</v>
      </c>
      <c r="O4415">
        <v>729.6</v>
      </c>
      <c r="P4415">
        <v>731.65</v>
      </c>
      <c r="Q4415">
        <v>731.3</v>
      </c>
      <c r="R4415">
        <v>4329253</v>
      </c>
      <c r="S4415">
        <v>3165975641.25</v>
      </c>
      <c r="T4415">
        <v>109090</v>
      </c>
      <c r="U4415">
        <v>3098989</v>
      </c>
      <c r="V4415">
        <v>71.58</v>
      </c>
      <c r="W4415" s="3">
        <f>StockData[[#This Row],[CLOSE]]-StockData[[#This Row],[PREV. CLOSE]]</f>
        <v>5.3999999999999773</v>
      </c>
      <c r="X4415" s="2">
        <f>IFERROR((StockData[[#This Row],[CLOSE]]-StockData[[#This Row],[PREV. CLOSE]])/StockData[[#This Row],[PREV. CLOSE]],0)</f>
        <v>7.4354561101548739E-3</v>
      </c>
      <c r="Y4415" t="str">
        <f>IF(StockData[[#This Row],[Daily Return %]]&gt;0,"Gain",IF(StockData[[#This Row],[Daily Return %]]&lt;0,"Loss","No Change"))</f>
        <v>Gain</v>
      </c>
    </row>
    <row r="4416" spans="1:25" x14ac:dyDescent="0.3">
      <c r="A4416" s="1">
        <v>45838</v>
      </c>
      <c r="B4416" s="1" t="s">
        <v>4468</v>
      </c>
      <c r="C4416" s="1" t="s">
        <v>142</v>
      </c>
      <c r="D4416">
        <f>MONTH(StockData[[#This Row],[DATE]])</f>
        <v>6</v>
      </c>
      <c r="E4416">
        <v>2025</v>
      </c>
      <c r="F4416" t="s">
        <v>97</v>
      </c>
      <c r="G4416" t="str">
        <f>"Q"&amp;ROUNDUP(StockData[[#This Row],[Month Number]]/3,0)</f>
        <v>Q2</v>
      </c>
      <c r="H4416" s="1" t="s">
        <v>4097</v>
      </c>
      <c r="I4416" s="1" t="s">
        <v>3093</v>
      </c>
      <c r="J4416" t="s">
        <v>30</v>
      </c>
      <c r="K4416">
        <v>729.45</v>
      </c>
      <c r="L4416">
        <v>730.95</v>
      </c>
      <c r="M4416">
        <v>718</v>
      </c>
      <c r="N4416">
        <v>731.65</v>
      </c>
      <c r="O4416">
        <v>722</v>
      </c>
      <c r="P4416">
        <v>722.35</v>
      </c>
      <c r="Q4416">
        <v>721.31</v>
      </c>
      <c r="R4416">
        <v>1618205</v>
      </c>
      <c r="S4416">
        <v>1167232963.25</v>
      </c>
      <c r="T4416">
        <v>48687</v>
      </c>
      <c r="U4416">
        <v>987900</v>
      </c>
      <c r="V4416">
        <v>61.05</v>
      </c>
      <c r="W4416" s="3">
        <f>StockData[[#This Row],[CLOSE]]-StockData[[#This Row],[PREV. CLOSE]]</f>
        <v>-9.2999999999999545</v>
      </c>
      <c r="X4416" s="2">
        <f>IFERROR((StockData[[#This Row],[CLOSE]]-StockData[[#This Row],[PREV. CLOSE]])/StockData[[#This Row],[PREV. CLOSE]],0)</f>
        <v>-1.2710995694662686E-2</v>
      </c>
      <c r="Y4416" t="str">
        <f>IF(StockData[[#This Row],[Daily Return %]]&gt;0,"Gain",IF(StockData[[#This Row],[Daily Return %]]&lt;0,"Loss","No Change"))</f>
        <v>Loss</v>
      </c>
    </row>
    <row r="4417" spans="1:25" x14ac:dyDescent="0.3">
      <c r="A4417" s="1">
        <v>45839</v>
      </c>
      <c r="B4417" s="1" t="s">
        <v>4469</v>
      </c>
      <c r="C4417" s="1" t="s">
        <v>162</v>
      </c>
      <c r="D4417">
        <f>MONTH(StockData[[#This Row],[DATE]])</f>
        <v>7</v>
      </c>
      <c r="E4417">
        <v>2025</v>
      </c>
      <c r="F4417" t="s">
        <v>163</v>
      </c>
      <c r="G4417" t="str">
        <f>"Q"&amp;ROUNDUP(StockData[[#This Row],[Month Number]]/3,0)</f>
        <v>Q3</v>
      </c>
      <c r="H4417" s="1" t="s">
        <v>4097</v>
      </c>
      <c r="I4417" s="1" t="s">
        <v>3093</v>
      </c>
      <c r="J4417" t="s">
        <v>30</v>
      </c>
      <c r="K4417">
        <v>723.95</v>
      </c>
      <c r="L4417">
        <v>729</v>
      </c>
      <c r="M4417">
        <v>710.5</v>
      </c>
      <c r="N4417">
        <v>722.35</v>
      </c>
      <c r="O4417">
        <v>716</v>
      </c>
      <c r="P4417">
        <v>717.3</v>
      </c>
      <c r="Q4417">
        <v>717.89</v>
      </c>
      <c r="R4417">
        <v>1202600</v>
      </c>
      <c r="S4417">
        <v>863339879.60000002</v>
      </c>
      <c r="T4417">
        <v>39744</v>
      </c>
      <c r="U4417">
        <v>750315</v>
      </c>
      <c r="V4417">
        <v>62.39</v>
      </c>
      <c r="W4417" s="3">
        <f>StockData[[#This Row],[CLOSE]]-StockData[[#This Row],[PREV. CLOSE]]</f>
        <v>-5.0500000000000682</v>
      </c>
      <c r="X4417" s="2">
        <f>IFERROR((StockData[[#This Row],[CLOSE]]-StockData[[#This Row],[PREV. CLOSE]])/StockData[[#This Row],[PREV. CLOSE]],0)</f>
        <v>-6.9910708105489971E-3</v>
      </c>
      <c r="Y4417" t="str">
        <f>IF(StockData[[#This Row],[Daily Return %]]&gt;0,"Gain",IF(StockData[[#This Row],[Daily Return %]]&lt;0,"Loss","No Change"))</f>
        <v>Loss</v>
      </c>
    </row>
    <row r="4418" spans="1:25" x14ac:dyDescent="0.3">
      <c r="A4418" s="1">
        <v>45840</v>
      </c>
      <c r="B4418" s="1" t="s">
        <v>4470</v>
      </c>
      <c r="C4418" s="1" t="s">
        <v>162</v>
      </c>
      <c r="D4418">
        <f>MONTH(StockData[[#This Row],[DATE]])</f>
        <v>7</v>
      </c>
      <c r="E4418">
        <v>2025</v>
      </c>
      <c r="F4418" t="s">
        <v>163</v>
      </c>
      <c r="G4418" t="str">
        <f>"Q"&amp;ROUNDUP(StockData[[#This Row],[Month Number]]/3,0)</f>
        <v>Q3</v>
      </c>
      <c r="H4418" s="1" t="s">
        <v>4097</v>
      </c>
      <c r="I4418" s="1" t="s">
        <v>3093</v>
      </c>
      <c r="J4418" t="s">
        <v>30</v>
      </c>
      <c r="K4418">
        <v>717.05</v>
      </c>
      <c r="L4418">
        <v>719.1</v>
      </c>
      <c r="M4418">
        <v>705.35</v>
      </c>
      <c r="N4418">
        <v>717.3</v>
      </c>
      <c r="O4418">
        <v>708.55</v>
      </c>
      <c r="P4418">
        <v>712.4</v>
      </c>
      <c r="Q4418">
        <v>711.34</v>
      </c>
      <c r="R4418">
        <v>2521750</v>
      </c>
      <c r="S4418">
        <v>1793824310.8499999</v>
      </c>
      <c r="T4418">
        <v>48185</v>
      </c>
      <c r="U4418">
        <v>1396237</v>
      </c>
      <c r="V4418">
        <v>55.37</v>
      </c>
      <c r="W4418" s="3">
        <f>StockData[[#This Row],[CLOSE]]-StockData[[#This Row],[PREV. CLOSE]]</f>
        <v>-4.8999999999999773</v>
      </c>
      <c r="X4418" s="2">
        <f>IFERROR((StockData[[#This Row],[CLOSE]]-StockData[[#This Row],[PREV. CLOSE]])/StockData[[#This Row],[PREV. CLOSE]],0)</f>
        <v>-6.8311724522514671E-3</v>
      </c>
      <c r="Y4418" t="str">
        <f>IF(StockData[[#This Row],[Daily Return %]]&gt;0,"Gain",IF(StockData[[#This Row],[Daily Return %]]&lt;0,"Loss","No Change"))</f>
        <v>Loss</v>
      </c>
    </row>
    <row r="4419" spans="1:25" x14ac:dyDescent="0.3">
      <c r="A4419" s="1">
        <v>45841</v>
      </c>
      <c r="B4419" s="1" t="s">
        <v>4471</v>
      </c>
      <c r="C4419" s="1" t="s">
        <v>162</v>
      </c>
      <c r="D4419">
        <f>MONTH(StockData[[#This Row],[DATE]])</f>
        <v>7</v>
      </c>
      <c r="E4419">
        <v>2025</v>
      </c>
      <c r="F4419" t="s">
        <v>163</v>
      </c>
      <c r="G4419" t="str">
        <f>"Q"&amp;ROUNDUP(StockData[[#This Row],[Month Number]]/3,0)</f>
        <v>Q3</v>
      </c>
      <c r="H4419" s="1" t="s">
        <v>4097</v>
      </c>
      <c r="I4419" s="1" t="s">
        <v>3093</v>
      </c>
      <c r="J4419" t="s">
        <v>30</v>
      </c>
      <c r="K4419">
        <v>713.2</v>
      </c>
      <c r="L4419">
        <v>717.75</v>
      </c>
      <c r="M4419">
        <v>707.15</v>
      </c>
      <c r="N4419">
        <v>712.4</v>
      </c>
      <c r="O4419">
        <v>714.85</v>
      </c>
      <c r="P4419">
        <v>713.35</v>
      </c>
      <c r="Q4419">
        <v>712.25</v>
      </c>
      <c r="R4419">
        <v>2125636</v>
      </c>
      <c r="S4419">
        <v>1513994429.45</v>
      </c>
      <c r="T4419">
        <v>37636</v>
      </c>
      <c r="U4419">
        <v>1468297</v>
      </c>
      <c r="V4419">
        <v>69.08</v>
      </c>
      <c r="W4419" s="3">
        <f>StockData[[#This Row],[CLOSE]]-StockData[[#This Row],[PREV. CLOSE]]</f>
        <v>0.95000000000004547</v>
      </c>
      <c r="X4419" s="2">
        <f>IFERROR((StockData[[#This Row],[CLOSE]]-StockData[[#This Row],[PREV. CLOSE]])/StockData[[#This Row],[PREV. CLOSE]],0)</f>
        <v>1.3335204941044997E-3</v>
      </c>
      <c r="Y4419" t="str">
        <f>IF(StockData[[#This Row],[Daily Return %]]&gt;0,"Gain",IF(StockData[[#This Row],[Daily Return %]]&lt;0,"Loss","No Change"))</f>
        <v>Gain</v>
      </c>
    </row>
    <row r="4420" spans="1:25" x14ac:dyDescent="0.3">
      <c r="A4420" s="1">
        <v>45842</v>
      </c>
      <c r="B4420" s="1" t="s">
        <v>4472</v>
      </c>
      <c r="C4420" s="1" t="s">
        <v>162</v>
      </c>
      <c r="D4420">
        <f>MONTH(StockData[[#This Row],[DATE]])</f>
        <v>7</v>
      </c>
      <c r="E4420">
        <v>2025</v>
      </c>
      <c r="F4420" t="s">
        <v>163</v>
      </c>
      <c r="G4420" t="str">
        <f>"Q"&amp;ROUNDUP(StockData[[#This Row],[Month Number]]/3,0)</f>
        <v>Q3</v>
      </c>
      <c r="H4420" s="1" t="s">
        <v>4097</v>
      </c>
      <c r="I4420" s="1" t="s">
        <v>3093</v>
      </c>
      <c r="J4420" t="s">
        <v>30</v>
      </c>
      <c r="K4420">
        <v>735</v>
      </c>
      <c r="L4420">
        <v>744.45</v>
      </c>
      <c r="M4420">
        <v>725.2</v>
      </c>
      <c r="N4420">
        <v>713.35</v>
      </c>
      <c r="O4420">
        <v>728</v>
      </c>
      <c r="P4420">
        <v>728.6</v>
      </c>
      <c r="Q4420">
        <v>733.57</v>
      </c>
      <c r="R4420">
        <v>6030354</v>
      </c>
      <c r="S4420">
        <v>4423708119.1499996</v>
      </c>
      <c r="T4420">
        <v>110346</v>
      </c>
      <c r="U4420">
        <v>1370748</v>
      </c>
      <c r="V4420">
        <v>22.73</v>
      </c>
      <c r="W4420" s="3">
        <f>StockData[[#This Row],[CLOSE]]-StockData[[#This Row],[PREV. CLOSE]]</f>
        <v>15.25</v>
      </c>
      <c r="X4420" s="2">
        <f>IFERROR((StockData[[#This Row],[CLOSE]]-StockData[[#This Row],[PREV. CLOSE]])/StockData[[#This Row],[PREV. CLOSE]],0)</f>
        <v>2.13780051867947E-2</v>
      </c>
      <c r="Y4420" t="str">
        <f>IF(StockData[[#This Row],[Daily Return %]]&gt;0,"Gain",IF(StockData[[#This Row],[Daily Return %]]&lt;0,"Loss","No Change"))</f>
        <v>Gain</v>
      </c>
    </row>
    <row r="4421" spans="1:25" x14ac:dyDescent="0.3">
      <c r="A4421" s="1">
        <v>45845</v>
      </c>
      <c r="B4421" s="1" t="s">
        <v>4473</v>
      </c>
      <c r="C4421" s="1" t="s">
        <v>162</v>
      </c>
      <c r="D4421">
        <f>MONTH(StockData[[#This Row],[DATE]])</f>
        <v>7</v>
      </c>
      <c r="E4421">
        <v>2025</v>
      </c>
      <c r="F4421" t="s">
        <v>163</v>
      </c>
      <c r="G4421" t="str">
        <f>"Q"&amp;ROUNDUP(StockData[[#This Row],[Month Number]]/3,0)</f>
        <v>Q3</v>
      </c>
      <c r="H4421" s="1" t="s">
        <v>4097</v>
      </c>
      <c r="I4421" s="1" t="s">
        <v>3093</v>
      </c>
      <c r="J4421" t="s">
        <v>30</v>
      </c>
      <c r="K4421">
        <v>728.95</v>
      </c>
      <c r="L4421">
        <v>739</v>
      </c>
      <c r="M4421">
        <v>727.3</v>
      </c>
      <c r="N4421">
        <v>728.6</v>
      </c>
      <c r="O4421">
        <v>730.5</v>
      </c>
      <c r="P4421">
        <v>729.35</v>
      </c>
      <c r="Q4421">
        <v>732.06</v>
      </c>
      <c r="R4421">
        <v>2641977</v>
      </c>
      <c r="S4421">
        <v>1934095643</v>
      </c>
      <c r="T4421">
        <v>61899</v>
      </c>
      <c r="U4421">
        <v>1381012</v>
      </c>
      <c r="V4421">
        <v>52.27</v>
      </c>
      <c r="W4421" s="3">
        <f>StockData[[#This Row],[CLOSE]]-StockData[[#This Row],[PREV. CLOSE]]</f>
        <v>0.75</v>
      </c>
      <c r="X4421" s="2">
        <f>IFERROR((StockData[[#This Row],[CLOSE]]-StockData[[#This Row],[PREV. CLOSE]])/StockData[[#This Row],[PREV. CLOSE]],0)</f>
        <v>1.0293713972001097E-3</v>
      </c>
      <c r="Y4421" t="str">
        <f>IF(StockData[[#This Row],[Daily Return %]]&gt;0,"Gain",IF(StockData[[#This Row],[Daily Return %]]&lt;0,"Loss","No Change"))</f>
        <v>Gain</v>
      </c>
    </row>
    <row r="4422" spans="1:25" x14ac:dyDescent="0.3">
      <c r="A4422" s="1">
        <v>45846</v>
      </c>
      <c r="B4422" s="1" t="s">
        <v>4474</v>
      </c>
      <c r="C4422" s="1" t="s">
        <v>162</v>
      </c>
      <c r="D4422">
        <f>MONTH(StockData[[#This Row],[DATE]])</f>
        <v>7</v>
      </c>
      <c r="E4422">
        <v>2025</v>
      </c>
      <c r="F4422" t="s">
        <v>163</v>
      </c>
      <c r="G4422" t="str">
        <f>"Q"&amp;ROUNDUP(StockData[[#This Row],[Month Number]]/3,0)</f>
        <v>Q3</v>
      </c>
      <c r="H4422" s="1" t="s">
        <v>4097</v>
      </c>
      <c r="I4422" s="1" t="s">
        <v>3093</v>
      </c>
      <c r="J4422" t="s">
        <v>30</v>
      </c>
      <c r="K4422">
        <v>730</v>
      </c>
      <c r="L4422">
        <v>734.4</v>
      </c>
      <c r="M4422">
        <v>725.85</v>
      </c>
      <c r="N4422">
        <v>729.35</v>
      </c>
      <c r="O4422">
        <v>726.4</v>
      </c>
      <c r="P4422">
        <v>727.95</v>
      </c>
      <c r="Q4422">
        <v>729.41</v>
      </c>
      <c r="R4422">
        <v>1764146</v>
      </c>
      <c r="S4422">
        <v>1286793766.95</v>
      </c>
      <c r="T4422">
        <v>28518</v>
      </c>
      <c r="U4422">
        <v>1238445</v>
      </c>
      <c r="V4422">
        <v>70.2</v>
      </c>
      <c r="W4422" s="3">
        <f>StockData[[#This Row],[CLOSE]]-StockData[[#This Row],[PREV. CLOSE]]</f>
        <v>-1.3999999999999773</v>
      </c>
      <c r="X4422" s="2">
        <f>IFERROR((StockData[[#This Row],[CLOSE]]-StockData[[#This Row],[PREV. CLOSE]])/StockData[[#This Row],[PREV. CLOSE]],0)</f>
        <v>-1.9195173784876632E-3</v>
      </c>
      <c r="Y4422" t="str">
        <f>IF(StockData[[#This Row],[Daily Return %]]&gt;0,"Gain",IF(StockData[[#This Row],[Daily Return %]]&lt;0,"Loss","No Change"))</f>
        <v>Loss</v>
      </c>
    </row>
    <row r="4423" spans="1:25" x14ac:dyDescent="0.3">
      <c r="A4423" s="1">
        <v>45847</v>
      </c>
      <c r="B4423" s="1" t="s">
        <v>4475</v>
      </c>
      <c r="C4423" s="1" t="s">
        <v>162</v>
      </c>
      <c r="D4423">
        <f>MONTH(StockData[[#This Row],[DATE]])</f>
        <v>7</v>
      </c>
      <c r="E4423">
        <v>2025</v>
      </c>
      <c r="F4423" t="s">
        <v>163</v>
      </c>
      <c r="G4423" t="str">
        <f>"Q"&amp;ROUNDUP(StockData[[#This Row],[Month Number]]/3,0)</f>
        <v>Q3</v>
      </c>
      <c r="H4423" s="1" t="s">
        <v>4097</v>
      </c>
      <c r="I4423" s="1" t="s">
        <v>3093</v>
      </c>
      <c r="J4423" t="s">
        <v>30</v>
      </c>
      <c r="K4423">
        <v>730.3</v>
      </c>
      <c r="L4423">
        <v>732.2</v>
      </c>
      <c r="M4423">
        <v>721.05</v>
      </c>
      <c r="N4423">
        <v>727.95</v>
      </c>
      <c r="O4423">
        <v>730.65</v>
      </c>
      <c r="P4423">
        <v>730.35</v>
      </c>
      <c r="Q4423">
        <v>726.96</v>
      </c>
      <c r="R4423">
        <v>2447741</v>
      </c>
      <c r="S4423">
        <v>1779417740.25</v>
      </c>
      <c r="T4423">
        <v>46001</v>
      </c>
      <c r="U4423">
        <v>1672748</v>
      </c>
      <c r="V4423">
        <v>68.34</v>
      </c>
      <c r="W4423" s="3">
        <f>StockData[[#This Row],[CLOSE]]-StockData[[#This Row],[PREV. CLOSE]]</f>
        <v>2.3999999999999773</v>
      </c>
      <c r="X4423" s="2">
        <f>IFERROR((StockData[[#This Row],[CLOSE]]-StockData[[#This Row],[PREV. CLOSE]])/StockData[[#This Row],[PREV. CLOSE]],0)</f>
        <v>3.2969297341850089E-3</v>
      </c>
      <c r="Y4423" t="str">
        <f>IF(StockData[[#This Row],[Daily Return %]]&gt;0,"Gain",IF(StockData[[#This Row],[Daily Return %]]&lt;0,"Loss","No Change"))</f>
        <v>Gain</v>
      </c>
    </row>
    <row r="4424" spans="1:25" x14ac:dyDescent="0.3">
      <c r="A4424" s="1">
        <v>45848</v>
      </c>
      <c r="B4424" s="1" t="s">
        <v>4476</v>
      </c>
      <c r="C4424" s="1" t="s">
        <v>162</v>
      </c>
      <c r="D4424">
        <f>MONTH(StockData[[#This Row],[DATE]])</f>
        <v>7</v>
      </c>
      <c r="E4424">
        <v>2025</v>
      </c>
      <c r="F4424" t="s">
        <v>163</v>
      </c>
      <c r="G4424" t="str">
        <f>"Q"&amp;ROUNDUP(StockData[[#This Row],[Month Number]]/3,0)</f>
        <v>Q3</v>
      </c>
      <c r="H4424" s="1" t="s">
        <v>4097</v>
      </c>
      <c r="I4424" s="1" t="s">
        <v>3093</v>
      </c>
      <c r="J4424" t="s">
        <v>30</v>
      </c>
      <c r="K4424">
        <v>735</v>
      </c>
      <c r="L4424">
        <v>735</v>
      </c>
      <c r="M4424">
        <v>725.3</v>
      </c>
      <c r="N4424">
        <v>730.35</v>
      </c>
      <c r="O4424">
        <v>727</v>
      </c>
      <c r="P4424">
        <v>726.95</v>
      </c>
      <c r="Q4424">
        <v>729.12</v>
      </c>
      <c r="R4424">
        <v>1174052</v>
      </c>
      <c r="S4424">
        <v>856024222.79999995</v>
      </c>
      <c r="T4424">
        <v>42676</v>
      </c>
      <c r="U4424">
        <v>656788</v>
      </c>
      <c r="V4424">
        <v>55.94</v>
      </c>
      <c r="W4424" s="3">
        <f>StockData[[#This Row],[CLOSE]]-StockData[[#This Row],[PREV. CLOSE]]</f>
        <v>-3.3999999999999773</v>
      </c>
      <c r="X4424" s="2">
        <f>IFERROR((StockData[[#This Row],[CLOSE]]-StockData[[#This Row],[PREV. CLOSE]])/StockData[[#This Row],[PREV. CLOSE]],0)</f>
        <v>-4.6553022523447346E-3</v>
      </c>
      <c r="Y4424" t="str">
        <f>IF(StockData[[#This Row],[Daily Return %]]&gt;0,"Gain",IF(StockData[[#This Row],[Daily Return %]]&lt;0,"Loss","No Change"))</f>
        <v>Loss</v>
      </c>
    </row>
    <row r="4425" spans="1:25" x14ac:dyDescent="0.3">
      <c r="A4425" s="1">
        <v>45849</v>
      </c>
      <c r="B4425" s="1" t="s">
        <v>4477</v>
      </c>
      <c r="C4425" s="1" t="s">
        <v>162</v>
      </c>
      <c r="D4425">
        <f>MONTH(StockData[[#This Row],[DATE]])</f>
        <v>7</v>
      </c>
      <c r="E4425">
        <v>2025</v>
      </c>
      <c r="F4425" t="s">
        <v>163</v>
      </c>
      <c r="G4425" t="str">
        <f>"Q"&amp;ROUNDUP(StockData[[#This Row],[Month Number]]/3,0)</f>
        <v>Q3</v>
      </c>
      <c r="H4425" s="1" t="s">
        <v>4097</v>
      </c>
      <c r="I4425" s="1" t="s">
        <v>3093</v>
      </c>
      <c r="J4425" t="s">
        <v>30</v>
      </c>
      <c r="K4425">
        <v>728.2</v>
      </c>
      <c r="L4425">
        <v>735</v>
      </c>
      <c r="M4425">
        <v>722.55</v>
      </c>
      <c r="N4425">
        <v>726.95</v>
      </c>
      <c r="O4425">
        <v>725.55</v>
      </c>
      <c r="P4425">
        <v>725.65</v>
      </c>
      <c r="Q4425">
        <v>729.35</v>
      </c>
      <c r="R4425">
        <v>1263356</v>
      </c>
      <c r="S4425">
        <v>921426556.70000005</v>
      </c>
      <c r="T4425">
        <v>45407</v>
      </c>
      <c r="U4425">
        <v>656812</v>
      </c>
      <c r="V4425">
        <v>51.99</v>
      </c>
      <c r="W4425" s="3">
        <f>StockData[[#This Row],[CLOSE]]-StockData[[#This Row],[PREV. CLOSE]]</f>
        <v>-1.3000000000000682</v>
      </c>
      <c r="X4425" s="2">
        <f>IFERROR((StockData[[#This Row],[CLOSE]]-StockData[[#This Row],[PREV. CLOSE]])/StockData[[#This Row],[PREV. CLOSE]],0)</f>
        <v>-1.7882935552652427E-3</v>
      </c>
      <c r="Y4425" t="str">
        <f>IF(StockData[[#This Row],[Daily Return %]]&gt;0,"Gain",IF(StockData[[#This Row],[Daily Return %]]&lt;0,"Loss","No Change"))</f>
        <v>Loss</v>
      </c>
    </row>
    <row r="4426" spans="1:25" x14ac:dyDescent="0.3">
      <c r="A4426" s="1">
        <v>45852</v>
      </c>
      <c r="B4426" s="1" t="s">
        <v>4478</v>
      </c>
      <c r="C4426" s="1" t="s">
        <v>162</v>
      </c>
      <c r="D4426">
        <f>MONTH(StockData[[#This Row],[DATE]])</f>
        <v>7</v>
      </c>
      <c r="E4426">
        <v>2025</v>
      </c>
      <c r="F4426" t="s">
        <v>163</v>
      </c>
      <c r="G4426" t="str">
        <f>"Q"&amp;ROUNDUP(StockData[[#This Row],[Month Number]]/3,0)</f>
        <v>Q3</v>
      </c>
      <c r="H4426" s="1" t="s">
        <v>4097</v>
      </c>
      <c r="I4426" s="1" t="s">
        <v>3093</v>
      </c>
      <c r="J4426" t="s">
        <v>30</v>
      </c>
      <c r="K4426">
        <v>730.7</v>
      </c>
      <c r="L4426">
        <v>731.85</v>
      </c>
      <c r="M4426">
        <v>722.6</v>
      </c>
      <c r="N4426">
        <v>725.65</v>
      </c>
      <c r="O4426">
        <v>726.9</v>
      </c>
      <c r="P4426">
        <v>728</v>
      </c>
      <c r="Q4426">
        <v>728.09</v>
      </c>
      <c r="R4426">
        <v>1403107</v>
      </c>
      <c r="S4426">
        <v>1021583485</v>
      </c>
      <c r="T4426">
        <v>30046</v>
      </c>
      <c r="U4426">
        <v>900586</v>
      </c>
      <c r="V4426">
        <v>64.19</v>
      </c>
      <c r="W4426" s="3">
        <f>StockData[[#This Row],[CLOSE]]-StockData[[#This Row],[PREV. CLOSE]]</f>
        <v>2.3500000000000227</v>
      </c>
      <c r="X4426" s="2">
        <f>IFERROR((StockData[[#This Row],[CLOSE]]-StockData[[#This Row],[PREV. CLOSE]])/StockData[[#This Row],[PREV. CLOSE]],0)</f>
        <v>3.2384758492386449E-3</v>
      </c>
      <c r="Y4426" t="str">
        <f>IF(StockData[[#This Row],[Daily Return %]]&gt;0,"Gain",IF(StockData[[#This Row],[Daily Return %]]&lt;0,"Loss","No Change"))</f>
        <v>Gain</v>
      </c>
    </row>
    <row r="4427" spans="1:25" x14ac:dyDescent="0.3">
      <c r="A4427" s="1">
        <v>45853</v>
      </c>
      <c r="B4427" s="1" t="s">
        <v>4479</v>
      </c>
      <c r="C4427" s="1" t="s">
        <v>162</v>
      </c>
      <c r="D4427">
        <f>MONTH(StockData[[#This Row],[DATE]])</f>
        <v>7</v>
      </c>
      <c r="E4427">
        <v>2025</v>
      </c>
      <c r="F4427" t="s">
        <v>163</v>
      </c>
      <c r="G4427" t="str">
        <f>"Q"&amp;ROUNDUP(StockData[[#This Row],[Month Number]]/3,0)</f>
        <v>Q3</v>
      </c>
      <c r="H4427" s="1" t="s">
        <v>4097</v>
      </c>
      <c r="I4427" s="1" t="s">
        <v>3093</v>
      </c>
      <c r="J4427" t="s">
        <v>30</v>
      </c>
      <c r="K4427">
        <v>727.9</v>
      </c>
      <c r="L4427">
        <v>742.2</v>
      </c>
      <c r="M4427">
        <v>726.25</v>
      </c>
      <c r="N4427">
        <v>728</v>
      </c>
      <c r="O4427">
        <v>740</v>
      </c>
      <c r="P4427">
        <v>740.2</v>
      </c>
      <c r="Q4427">
        <v>735.91</v>
      </c>
      <c r="R4427">
        <v>1267255</v>
      </c>
      <c r="S4427">
        <v>932587823.10000002</v>
      </c>
      <c r="T4427">
        <v>53275</v>
      </c>
      <c r="U4427">
        <v>838129</v>
      </c>
      <c r="V4427">
        <v>66.14</v>
      </c>
      <c r="W4427" s="3">
        <f>StockData[[#This Row],[CLOSE]]-StockData[[#This Row],[PREV. CLOSE]]</f>
        <v>12.200000000000045</v>
      </c>
      <c r="X4427" s="2">
        <f>IFERROR((StockData[[#This Row],[CLOSE]]-StockData[[#This Row],[PREV. CLOSE]])/StockData[[#This Row],[PREV. CLOSE]],0)</f>
        <v>1.675824175824182E-2</v>
      </c>
      <c r="Y4427" t="str">
        <f>IF(StockData[[#This Row],[Daily Return %]]&gt;0,"Gain",IF(StockData[[#This Row],[Daily Return %]]&lt;0,"Loss","No Change"))</f>
        <v>Gain</v>
      </c>
    </row>
    <row r="4428" spans="1:25" x14ac:dyDescent="0.3">
      <c r="A4428" s="1">
        <v>45854</v>
      </c>
      <c r="B4428" s="1" t="s">
        <v>4480</v>
      </c>
      <c r="C4428" s="1" t="s">
        <v>162</v>
      </c>
      <c r="D4428">
        <f>MONTH(StockData[[#This Row],[DATE]])</f>
        <v>7</v>
      </c>
      <c r="E4428">
        <v>2025</v>
      </c>
      <c r="F4428" t="s">
        <v>163</v>
      </c>
      <c r="G4428" t="str">
        <f>"Q"&amp;ROUNDUP(StockData[[#This Row],[Month Number]]/3,0)</f>
        <v>Q3</v>
      </c>
      <c r="H4428" s="1" t="s">
        <v>4097</v>
      </c>
      <c r="I4428" s="1" t="s">
        <v>3093</v>
      </c>
      <c r="J4428" t="s">
        <v>30</v>
      </c>
      <c r="K4428">
        <v>745</v>
      </c>
      <c r="L4428">
        <v>745</v>
      </c>
      <c r="M4428">
        <v>729.35</v>
      </c>
      <c r="N4428">
        <v>740.2</v>
      </c>
      <c r="O4428">
        <v>731</v>
      </c>
      <c r="P4428">
        <v>731.65</v>
      </c>
      <c r="Q4428">
        <v>734.06</v>
      </c>
      <c r="R4428">
        <v>1250246</v>
      </c>
      <c r="S4428">
        <v>917750706.95000005</v>
      </c>
      <c r="T4428">
        <v>33962</v>
      </c>
      <c r="U4428">
        <v>644352</v>
      </c>
      <c r="V4428">
        <v>51.54</v>
      </c>
      <c r="W4428" s="3">
        <f>StockData[[#This Row],[CLOSE]]-StockData[[#This Row],[PREV. CLOSE]]</f>
        <v>-8.5500000000000682</v>
      </c>
      <c r="X4428" s="2">
        <f>IFERROR((StockData[[#This Row],[CLOSE]]-StockData[[#This Row],[PREV. CLOSE]])/StockData[[#This Row],[PREV. CLOSE]],0)</f>
        <v>-1.155093218049185E-2</v>
      </c>
      <c r="Y4428" t="str">
        <f>IF(StockData[[#This Row],[Daily Return %]]&gt;0,"Gain",IF(StockData[[#This Row],[Daily Return %]]&lt;0,"Loss","No Change"))</f>
        <v>Loss</v>
      </c>
    </row>
    <row r="4429" spans="1:25" x14ac:dyDescent="0.3">
      <c r="A4429" s="1">
        <v>45855</v>
      </c>
      <c r="B4429" s="1" t="s">
        <v>4481</v>
      </c>
      <c r="C4429" s="1" t="s">
        <v>162</v>
      </c>
      <c r="D4429">
        <f>MONTH(StockData[[#This Row],[DATE]])</f>
        <v>7</v>
      </c>
      <c r="E4429">
        <v>2025</v>
      </c>
      <c r="F4429" t="s">
        <v>163</v>
      </c>
      <c r="G4429" t="str">
        <f>"Q"&amp;ROUNDUP(StockData[[#This Row],[Month Number]]/3,0)</f>
        <v>Q3</v>
      </c>
      <c r="H4429" s="1" t="s">
        <v>4097</v>
      </c>
      <c r="I4429" s="1" t="s">
        <v>3093</v>
      </c>
      <c r="J4429" t="s">
        <v>30</v>
      </c>
      <c r="K4429">
        <v>732.9</v>
      </c>
      <c r="L4429">
        <v>738.4</v>
      </c>
      <c r="M4429">
        <v>731.95</v>
      </c>
      <c r="N4429">
        <v>731.65</v>
      </c>
      <c r="O4429">
        <v>734.35</v>
      </c>
      <c r="P4429">
        <v>733.3</v>
      </c>
      <c r="Q4429">
        <v>735.19</v>
      </c>
      <c r="R4429">
        <v>1114793</v>
      </c>
      <c r="S4429">
        <v>819581576</v>
      </c>
      <c r="T4429">
        <v>34558</v>
      </c>
      <c r="U4429">
        <v>675608</v>
      </c>
      <c r="V4429">
        <v>60.6</v>
      </c>
      <c r="W4429" s="3">
        <f>StockData[[#This Row],[CLOSE]]-StockData[[#This Row],[PREV. CLOSE]]</f>
        <v>1.6499999999999773</v>
      </c>
      <c r="X4429" s="2">
        <f>IFERROR((StockData[[#This Row],[CLOSE]]-StockData[[#This Row],[PREV. CLOSE]])/StockData[[#This Row],[PREV. CLOSE]],0)</f>
        <v>2.2551766555046504E-3</v>
      </c>
      <c r="Y4429" t="str">
        <f>IF(StockData[[#This Row],[Daily Return %]]&gt;0,"Gain",IF(StockData[[#This Row],[Daily Return %]]&lt;0,"Loss","No Change"))</f>
        <v>Gain</v>
      </c>
    </row>
    <row r="4430" spans="1:25" x14ac:dyDescent="0.3">
      <c r="A4430" s="1">
        <v>45856</v>
      </c>
      <c r="B4430" s="1" t="s">
        <v>4482</v>
      </c>
      <c r="C4430" s="1" t="s">
        <v>162</v>
      </c>
      <c r="D4430">
        <f>MONTH(StockData[[#This Row],[DATE]])</f>
        <v>7</v>
      </c>
      <c r="E4430">
        <v>2025</v>
      </c>
      <c r="F4430" t="s">
        <v>163</v>
      </c>
      <c r="G4430" t="str">
        <f>"Q"&amp;ROUNDUP(StockData[[#This Row],[Month Number]]/3,0)</f>
        <v>Q3</v>
      </c>
      <c r="H4430" s="1" t="s">
        <v>4097</v>
      </c>
      <c r="I4430" s="1" t="s">
        <v>3093</v>
      </c>
      <c r="J4430" t="s">
        <v>30</v>
      </c>
      <c r="K4430">
        <v>733.3</v>
      </c>
      <c r="L4430">
        <v>734.1</v>
      </c>
      <c r="M4430">
        <v>719.1</v>
      </c>
      <c r="N4430">
        <v>733.3</v>
      </c>
      <c r="O4430">
        <v>719.5</v>
      </c>
      <c r="P4430">
        <v>720.2</v>
      </c>
      <c r="Q4430">
        <v>723.04</v>
      </c>
      <c r="R4430">
        <v>554526</v>
      </c>
      <c r="S4430">
        <v>400943008.69999999</v>
      </c>
      <c r="T4430">
        <v>21777</v>
      </c>
      <c r="U4430">
        <v>292054</v>
      </c>
      <c r="V4430">
        <v>52.67</v>
      </c>
      <c r="W4430" s="3">
        <f>StockData[[#This Row],[CLOSE]]-StockData[[#This Row],[PREV. CLOSE]]</f>
        <v>-13.099999999999909</v>
      </c>
      <c r="X4430" s="2">
        <f>IFERROR((StockData[[#This Row],[CLOSE]]-StockData[[#This Row],[PREV. CLOSE]])/StockData[[#This Row],[PREV. CLOSE]],0)</f>
        <v>-1.7864448384017333E-2</v>
      </c>
      <c r="Y4430" t="str">
        <f>IF(StockData[[#This Row],[Daily Return %]]&gt;0,"Gain",IF(StockData[[#This Row],[Daily Return %]]&lt;0,"Loss","No Change"))</f>
        <v>Loss</v>
      </c>
    </row>
    <row r="4431" spans="1:25" x14ac:dyDescent="0.3">
      <c r="A4431" s="1">
        <v>45859</v>
      </c>
      <c r="B4431" s="1" t="s">
        <v>4483</v>
      </c>
      <c r="C4431" s="1" t="s">
        <v>162</v>
      </c>
      <c r="D4431">
        <f>MONTH(StockData[[#This Row],[DATE]])</f>
        <v>7</v>
      </c>
      <c r="E4431">
        <v>2025</v>
      </c>
      <c r="F4431" t="s">
        <v>163</v>
      </c>
      <c r="G4431" t="str">
        <f>"Q"&amp;ROUNDUP(StockData[[#This Row],[Month Number]]/3,0)</f>
        <v>Q3</v>
      </c>
      <c r="H4431" s="1" t="s">
        <v>4097</v>
      </c>
      <c r="I4431" s="1" t="s">
        <v>3093</v>
      </c>
      <c r="J4431" t="s">
        <v>30</v>
      </c>
      <c r="K4431">
        <v>720.2</v>
      </c>
      <c r="L4431">
        <v>726.5</v>
      </c>
      <c r="M4431">
        <v>712.8</v>
      </c>
      <c r="N4431">
        <v>720.2</v>
      </c>
      <c r="O4431">
        <v>720</v>
      </c>
      <c r="P4431">
        <v>717.7</v>
      </c>
      <c r="Q4431">
        <v>719.53</v>
      </c>
      <c r="R4431">
        <v>2355411</v>
      </c>
      <c r="S4431">
        <v>1694786513.2</v>
      </c>
      <c r="T4431">
        <v>47747</v>
      </c>
      <c r="U4431">
        <v>1478343</v>
      </c>
      <c r="V4431">
        <v>62.76</v>
      </c>
      <c r="W4431" s="3">
        <f>StockData[[#This Row],[CLOSE]]-StockData[[#This Row],[PREV. CLOSE]]</f>
        <v>-2.5</v>
      </c>
      <c r="X4431" s="2">
        <f>IFERROR((StockData[[#This Row],[CLOSE]]-StockData[[#This Row],[PREV. CLOSE]])/StockData[[#This Row],[PREV. CLOSE]],0)</f>
        <v>-3.4712579838933628E-3</v>
      </c>
      <c r="Y4431" t="str">
        <f>IF(StockData[[#This Row],[Daily Return %]]&gt;0,"Gain",IF(StockData[[#This Row],[Daily Return %]]&lt;0,"Loss","No Change"))</f>
        <v>Loss</v>
      </c>
    </row>
    <row r="4432" spans="1:25" x14ac:dyDescent="0.3">
      <c r="A4432" s="1">
        <v>45860</v>
      </c>
      <c r="B4432" s="1" t="s">
        <v>4484</v>
      </c>
      <c r="C4432" s="1" t="s">
        <v>162</v>
      </c>
      <c r="D4432">
        <f>MONTH(StockData[[#This Row],[DATE]])</f>
        <v>7</v>
      </c>
      <c r="E4432">
        <v>2025</v>
      </c>
      <c r="F4432" t="s">
        <v>163</v>
      </c>
      <c r="G4432" t="str">
        <f>"Q"&amp;ROUNDUP(StockData[[#This Row],[Month Number]]/3,0)</f>
        <v>Q3</v>
      </c>
      <c r="H4432" s="1" t="s">
        <v>4097</v>
      </c>
      <c r="I4432" s="1" t="s">
        <v>3093</v>
      </c>
      <c r="J4432" t="s">
        <v>30</v>
      </c>
      <c r="K4432">
        <v>720</v>
      </c>
      <c r="L4432">
        <v>724.55</v>
      </c>
      <c r="M4432">
        <v>714.95</v>
      </c>
      <c r="N4432">
        <v>717.7</v>
      </c>
      <c r="O4432">
        <v>717</v>
      </c>
      <c r="P4432">
        <v>716.35</v>
      </c>
      <c r="Q4432">
        <v>718.36</v>
      </c>
      <c r="R4432">
        <v>1717457</v>
      </c>
      <c r="S4432">
        <v>1233759052.25</v>
      </c>
      <c r="T4432">
        <v>35793</v>
      </c>
      <c r="U4432">
        <v>1170559</v>
      </c>
      <c r="V4432">
        <v>68.16</v>
      </c>
      <c r="W4432" s="3">
        <f>StockData[[#This Row],[CLOSE]]-StockData[[#This Row],[PREV. CLOSE]]</f>
        <v>-1.3500000000000227</v>
      </c>
      <c r="X4432" s="2">
        <f>IFERROR((StockData[[#This Row],[CLOSE]]-StockData[[#This Row],[PREV. CLOSE]])/StockData[[#This Row],[PREV. CLOSE]],0)</f>
        <v>-1.8810087780409958E-3</v>
      </c>
      <c r="Y4432" t="str">
        <f>IF(StockData[[#This Row],[Daily Return %]]&gt;0,"Gain",IF(StockData[[#This Row],[Daily Return %]]&lt;0,"Loss","No Change"))</f>
        <v>Loss</v>
      </c>
    </row>
    <row r="4433" spans="1:25" x14ac:dyDescent="0.3">
      <c r="A4433" s="1">
        <v>45861</v>
      </c>
      <c r="B4433" s="1" t="s">
        <v>4485</v>
      </c>
      <c r="C4433" s="1" t="s">
        <v>162</v>
      </c>
      <c r="D4433">
        <f>MONTH(StockData[[#This Row],[DATE]])</f>
        <v>7</v>
      </c>
      <c r="E4433">
        <v>2025</v>
      </c>
      <c r="F4433" t="s">
        <v>163</v>
      </c>
      <c r="G4433" t="str">
        <f>"Q"&amp;ROUNDUP(StockData[[#This Row],[Month Number]]/3,0)</f>
        <v>Q3</v>
      </c>
      <c r="H4433" s="1" t="s">
        <v>4097</v>
      </c>
      <c r="I4433" s="1" t="s">
        <v>3093</v>
      </c>
      <c r="J4433" t="s">
        <v>30</v>
      </c>
      <c r="K4433">
        <v>718.9</v>
      </c>
      <c r="L4433">
        <v>722.1</v>
      </c>
      <c r="M4433">
        <v>711.7</v>
      </c>
      <c r="N4433">
        <v>716.35</v>
      </c>
      <c r="O4433">
        <v>720.05</v>
      </c>
      <c r="P4433">
        <v>720.6</v>
      </c>
      <c r="Q4433">
        <v>717.09</v>
      </c>
      <c r="R4433">
        <v>1226308</v>
      </c>
      <c r="S4433">
        <v>879378233</v>
      </c>
      <c r="T4433">
        <v>29771</v>
      </c>
      <c r="U4433">
        <v>859105</v>
      </c>
      <c r="V4433">
        <v>70.06</v>
      </c>
      <c r="W4433" s="3">
        <f>StockData[[#This Row],[CLOSE]]-StockData[[#This Row],[PREV. CLOSE]]</f>
        <v>4.25</v>
      </c>
      <c r="X4433" s="2">
        <f>IFERROR((StockData[[#This Row],[CLOSE]]-StockData[[#This Row],[PREV. CLOSE]])/StockData[[#This Row],[PREV. CLOSE]],0)</f>
        <v>5.9328540517903259E-3</v>
      </c>
      <c r="Y4433" t="str">
        <f>IF(StockData[[#This Row],[Daily Return %]]&gt;0,"Gain",IF(StockData[[#This Row],[Daily Return %]]&lt;0,"Loss","No Change"))</f>
        <v>Gain</v>
      </c>
    </row>
    <row r="4434" spans="1:25" x14ac:dyDescent="0.3">
      <c r="A4434" s="1">
        <v>45862</v>
      </c>
      <c r="B4434" s="1" t="s">
        <v>4486</v>
      </c>
      <c r="C4434" s="1" t="s">
        <v>162</v>
      </c>
      <c r="D4434">
        <f>MONTH(StockData[[#This Row],[DATE]])</f>
        <v>7</v>
      </c>
      <c r="E4434">
        <v>2025</v>
      </c>
      <c r="F4434" t="s">
        <v>163</v>
      </c>
      <c r="G4434" t="str">
        <f>"Q"&amp;ROUNDUP(StockData[[#This Row],[Month Number]]/3,0)</f>
        <v>Q3</v>
      </c>
      <c r="H4434" s="1" t="s">
        <v>4097</v>
      </c>
      <c r="I4434" s="1" t="s">
        <v>3093</v>
      </c>
      <c r="J4434" t="s">
        <v>30</v>
      </c>
      <c r="K4434">
        <v>720</v>
      </c>
      <c r="L4434">
        <v>723.8</v>
      </c>
      <c r="M4434">
        <v>701</v>
      </c>
      <c r="N4434">
        <v>720.6</v>
      </c>
      <c r="O4434">
        <v>707.75</v>
      </c>
      <c r="P4434">
        <v>706.9</v>
      </c>
      <c r="Q4434">
        <v>707.56</v>
      </c>
      <c r="R4434">
        <v>888831</v>
      </c>
      <c r="S4434">
        <v>628902974.54999995</v>
      </c>
      <c r="T4434">
        <v>30554</v>
      </c>
      <c r="U4434">
        <v>425410</v>
      </c>
      <c r="V4434">
        <v>47.86</v>
      </c>
      <c r="W4434" s="3">
        <f>StockData[[#This Row],[CLOSE]]-StockData[[#This Row],[PREV. CLOSE]]</f>
        <v>-13.700000000000045</v>
      </c>
      <c r="X4434" s="2">
        <f>IFERROR((StockData[[#This Row],[CLOSE]]-StockData[[#This Row],[PREV. CLOSE]])/StockData[[#This Row],[PREV. CLOSE]],0)</f>
        <v>-1.9011934499028649E-2</v>
      </c>
      <c r="Y4434" t="str">
        <f>IF(StockData[[#This Row],[Daily Return %]]&gt;0,"Gain",IF(StockData[[#This Row],[Daily Return %]]&lt;0,"Loss","No Change"))</f>
        <v>Loss</v>
      </c>
    </row>
    <row r="4435" spans="1:25" x14ac:dyDescent="0.3">
      <c r="A4435" s="1">
        <v>45863</v>
      </c>
      <c r="B4435" s="1" t="s">
        <v>4487</v>
      </c>
      <c r="C4435" s="1" t="s">
        <v>162</v>
      </c>
      <c r="D4435">
        <f>MONTH(StockData[[#This Row],[DATE]])</f>
        <v>7</v>
      </c>
      <c r="E4435">
        <v>2025</v>
      </c>
      <c r="F4435" t="s">
        <v>163</v>
      </c>
      <c r="G4435" t="str">
        <f>"Q"&amp;ROUNDUP(StockData[[#This Row],[Month Number]]/3,0)</f>
        <v>Q3</v>
      </c>
      <c r="H4435" s="1" t="s">
        <v>4097</v>
      </c>
      <c r="I4435" s="1" t="s">
        <v>3093</v>
      </c>
      <c r="J4435" t="s">
        <v>30</v>
      </c>
      <c r="K4435">
        <v>705.65</v>
      </c>
      <c r="L4435">
        <v>707.05</v>
      </c>
      <c r="M4435">
        <v>691.5</v>
      </c>
      <c r="N4435">
        <v>706.9</v>
      </c>
      <c r="O4435">
        <v>694</v>
      </c>
      <c r="P4435">
        <v>693.95</v>
      </c>
      <c r="Q4435">
        <v>696.76</v>
      </c>
      <c r="R4435">
        <v>937078</v>
      </c>
      <c r="S4435">
        <v>652922670.25</v>
      </c>
      <c r="T4435">
        <v>48761</v>
      </c>
      <c r="U4435">
        <v>615120</v>
      </c>
      <c r="V4435">
        <v>65.64</v>
      </c>
      <c r="W4435" s="3">
        <f>StockData[[#This Row],[CLOSE]]-StockData[[#This Row],[PREV. CLOSE]]</f>
        <v>-12.949999999999932</v>
      </c>
      <c r="X4435" s="2">
        <f>IFERROR((StockData[[#This Row],[CLOSE]]-StockData[[#This Row],[PREV. CLOSE]])/StockData[[#This Row],[PREV. CLOSE]],0)</f>
        <v>-1.831942283208365E-2</v>
      </c>
      <c r="Y4435" t="str">
        <f>IF(StockData[[#This Row],[Daily Return %]]&gt;0,"Gain",IF(StockData[[#This Row],[Daily Return %]]&lt;0,"Loss","No Change"))</f>
        <v>Loss</v>
      </c>
    </row>
    <row r="4436" spans="1:25" x14ac:dyDescent="0.3">
      <c r="A4436" s="1">
        <v>45866</v>
      </c>
      <c r="B4436" s="1" t="s">
        <v>4488</v>
      </c>
      <c r="C4436" s="1" t="s">
        <v>162</v>
      </c>
      <c r="D4436">
        <f>MONTH(StockData[[#This Row],[DATE]])</f>
        <v>7</v>
      </c>
      <c r="E4436">
        <v>2025</v>
      </c>
      <c r="F4436" t="s">
        <v>163</v>
      </c>
      <c r="G4436" t="str">
        <f>"Q"&amp;ROUNDUP(StockData[[#This Row],[Month Number]]/3,0)</f>
        <v>Q3</v>
      </c>
      <c r="H4436" s="1" t="s">
        <v>4097</v>
      </c>
      <c r="I4436" s="1" t="s">
        <v>3093</v>
      </c>
      <c r="J4436" t="s">
        <v>30</v>
      </c>
      <c r="K4436">
        <v>694.3</v>
      </c>
      <c r="L4436">
        <v>709.8</v>
      </c>
      <c r="M4436">
        <v>690.2</v>
      </c>
      <c r="N4436">
        <v>693.95</v>
      </c>
      <c r="O4436">
        <v>697.9</v>
      </c>
      <c r="P4436">
        <v>698.4</v>
      </c>
      <c r="Q4436">
        <v>701.06</v>
      </c>
      <c r="R4436">
        <v>1956621</v>
      </c>
      <c r="S4436">
        <v>1371716150.3499999</v>
      </c>
      <c r="T4436">
        <v>49048</v>
      </c>
      <c r="U4436">
        <v>1267313</v>
      </c>
      <c r="V4436">
        <v>64.77</v>
      </c>
      <c r="W4436" s="3">
        <f>StockData[[#This Row],[CLOSE]]-StockData[[#This Row],[PREV. CLOSE]]</f>
        <v>4.4499999999999318</v>
      </c>
      <c r="X4436" s="2">
        <f>IFERROR((StockData[[#This Row],[CLOSE]]-StockData[[#This Row],[PREV. CLOSE]])/StockData[[#This Row],[PREV. CLOSE]],0)</f>
        <v>6.412565746811631E-3</v>
      </c>
      <c r="Y4436" t="str">
        <f>IF(StockData[[#This Row],[Daily Return %]]&gt;0,"Gain",IF(StockData[[#This Row],[Daily Return %]]&lt;0,"Loss","No Change"))</f>
        <v>Gain</v>
      </c>
    </row>
    <row r="4437" spans="1:25" x14ac:dyDescent="0.3">
      <c r="A4437" s="1">
        <v>45867</v>
      </c>
      <c r="B4437" s="1" t="s">
        <v>4489</v>
      </c>
      <c r="C4437" s="1" t="s">
        <v>162</v>
      </c>
      <c r="D4437">
        <f>MONTH(StockData[[#This Row],[DATE]])</f>
        <v>7</v>
      </c>
      <c r="E4437">
        <v>2025</v>
      </c>
      <c r="F4437" t="s">
        <v>163</v>
      </c>
      <c r="G4437" t="str">
        <f>"Q"&amp;ROUNDUP(StockData[[#This Row],[Month Number]]/3,0)</f>
        <v>Q3</v>
      </c>
      <c r="H4437" s="1" t="s">
        <v>4097</v>
      </c>
      <c r="I4437" s="1" t="s">
        <v>3093</v>
      </c>
      <c r="J4437" t="s">
        <v>30</v>
      </c>
      <c r="K4437">
        <v>696</v>
      </c>
      <c r="L4437">
        <v>701.3</v>
      </c>
      <c r="M4437">
        <v>691.5</v>
      </c>
      <c r="N4437">
        <v>698.4</v>
      </c>
      <c r="O4437">
        <v>698.25</v>
      </c>
      <c r="P4437">
        <v>698.2</v>
      </c>
      <c r="Q4437">
        <v>696.07</v>
      </c>
      <c r="R4437">
        <v>2285806</v>
      </c>
      <c r="S4437">
        <v>1591075727.5</v>
      </c>
      <c r="T4437">
        <v>64020</v>
      </c>
      <c r="U4437">
        <v>1650214</v>
      </c>
      <c r="V4437">
        <v>72.19</v>
      </c>
      <c r="W4437" s="3">
        <f>StockData[[#This Row],[CLOSE]]-StockData[[#This Row],[PREV. CLOSE]]</f>
        <v>-0.19999999999993179</v>
      </c>
      <c r="X4437" s="2">
        <f>IFERROR((StockData[[#This Row],[CLOSE]]-StockData[[#This Row],[PREV. CLOSE]])/StockData[[#This Row],[PREV. CLOSE]],0)</f>
        <v>-2.8636884306977632E-4</v>
      </c>
      <c r="Y4437" t="str">
        <f>IF(StockData[[#This Row],[Daily Return %]]&gt;0,"Gain",IF(StockData[[#This Row],[Daily Return %]]&lt;0,"Loss","No Change"))</f>
        <v>Loss</v>
      </c>
    </row>
    <row r="4438" spans="1:25" x14ac:dyDescent="0.3">
      <c r="A4438" s="1">
        <v>45868</v>
      </c>
      <c r="B4438" s="1" t="s">
        <v>4490</v>
      </c>
      <c r="C4438" s="1" t="s">
        <v>162</v>
      </c>
      <c r="D4438">
        <f>MONTH(StockData[[#This Row],[DATE]])</f>
        <v>7</v>
      </c>
      <c r="E4438">
        <v>2025</v>
      </c>
      <c r="F4438" t="s">
        <v>163</v>
      </c>
      <c r="G4438" t="str">
        <f>"Q"&amp;ROUNDUP(StockData[[#This Row],[Month Number]]/3,0)</f>
        <v>Q3</v>
      </c>
      <c r="H4438" s="1" t="s">
        <v>4097</v>
      </c>
      <c r="I4438" s="1" t="s">
        <v>3093</v>
      </c>
      <c r="J4438" t="s">
        <v>30</v>
      </c>
      <c r="K4438">
        <v>698.15</v>
      </c>
      <c r="L4438">
        <v>705.65</v>
      </c>
      <c r="M4438">
        <v>696.15</v>
      </c>
      <c r="N4438">
        <v>698.2</v>
      </c>
      <c r="O4438">
        <v>701.65</v>
      </c>
      <c r="P4438">
        <v>703.05</v>
      </c>
      <c r="Q4438">
        <v>701.87</v>
      </c>
      <c r="R4438">
        <v>2091790</v>
      </c>
      <c r="S4438">
        <v>1468163674.8</v>
      </c>
      <c r="T4438">
        <v>58725</v>
      </c>
      <c r="U4438">
        <v>1494948</v>
      </c>
      <c r="V4438">
        <v>71.47</v>
      </c>
      <c r="W4438" s="3">
        <f>StockData[[#This Row],[CLOSE]]-StockData[[#This Row],[PREV. CLOSE]]</f>
        <v>4.8499999999999091</v>
      </c>
      <c r="X4438" s="2">
        <f>IFERROR((StockData[[#This Row],[CLOSE]]-StockData[[#This Row],[PREV. CLOSE]])/StockData[[#This Row],[PREV. CLOSE]],0)</f>
        <v>6.9464336866226131E-3</v>
      </c>
      <c r="Y4438" t="str">
        <f>IF(StockData[[#This Row],[Daily Return %]]&gt;0,"Gain",IF(StockData[[#This Row],[Daily Return %]]&lt;0,"Loss","No Change"))</f>
        <v>Gain</v>
      </c>
    </row>
    <row r="4439" spans="1:25" x14ac:dyDescent="0.3">
      <c r="A4439" s="1">
        <v>45869</v>
      </c>
      <c r="B4439" s="1" t="s">
        <v>4491</v>
      </c>
      <c r="C4439" s="1" t="s">
        <v>162</v>
      </c>
      <c r="D4439">
        <f>MONTH(StockData[[#This Row],[DATE]])</f>
        <v>7</v>
      </c>
      <c r="E4439">
        <v>2025</v>
      </c>
      <c r="F4439" t="s">
        <v>163</v>
      </c>
      <c r="G4439" t="str">
        <f>"Q"&amp;ROUNDUP(StockData[[#This Row],[Month Number]]/3,0)</f>
        <v>Q3</v>
      </c>
      <c r="H4439" s="1" t="s">
        <v>4097</v>
      </c>
      <c r="I4439" s="1" t="s">
        <v>3093</v>
      </c>
      <c r="J4439" t="s">
        <v>30</v>
      </c>
      <c r="K4439">
        <v>700</v>
      </c>
      <c r="L4439">
        <v>714.35</v>
      </c>
      <c r="M4439">
        <v>699</v>
      </c>
      <c r="N4439">
        <v>703.05</v>
      </c>
      <c r="O4439">
        <v>709.9</v>
      </c>
      <c r="P4439">
        <v>709.8</v>
      </c>
      <c r="Q4439">
        <v>709.3</v>
      </c>
      <c r="R4439">
        <v>2682787</v>
      </c>
      <c r="S4439">
        <v>1902906833.1500001</v>
      </c>
      <c r="T4439">
        <v>87992</v>
      </c>
      <c r="U4439">
        <v>1437379</v>
      </c>
      <c r="V4439">
        <v>53.58</v>
      </c>
      <c r="W4439" s="3">
        <f>StockData[[#This Row],[CLOSE]]-StockData[[#This Row],[PREV. CLOSE]]</f>
        <v>6.75</v>
      </c>
      <c r="X4439" s="2">
        <f>IFERROR((StockData[[#This Row],[CLOSE]]-StockData[[#This Row],[PREV. CLOSE]])/StockData[[#This Row],[PREV. CLOSE]],0)</f>
        <v>9.6010241092383194E-3</v>
      </c>
      <c r="Y4439" t="str">
        <f>IF(StockData[[#This Row],[Daily Return %]]&gt;0,"Gain",IF(StockData[[#This Row],[Daily Return %]]&lt;0,"Loss","No Change"))</f>
        <v>Gain</v>
      </c>
    </row>
    <row r="4440" spans="1:25" x14ac:dyDescent="0.3">
      <c r="A4440" s="1">
        <v>45870</v>
      </c>
      <c r="B4440" s="1" t="s">
        <v>4492</v>
      </c>
      <c r="C4440" s="1" t="s">
        <v>186</v>
      </c>
      <c r="D4440">
        <f>MONTH(StockData[[#This Row],[DATE]])</f>
        <v>8</v>
      </c>
      <c r="E4440">
        <v>2025</v>
      </c>
      <c r="F4440" t="s">
        <v>163</v>
      </c>
      <c r="G4440" t="str">
        <f>"Q"&amp;ROUNDUP(StockData[[#This Row],[Month Number]]/3,0)</f>
        <v>Q3</v>
      </c>
      <c r="H4440" s="1" t="s">
        <v>4097</v>
      </c>
      <c r="I4440" s="1" t="s">
        <v>3093</v>
      </c>
      <c r="J4440" t="s">
        <v>30</v>
      </c>
      <c r="K4440">
        <v>707.1</v>
      </c>
      <c r="L4440">
        <v>724.95</v>
      </c>
      <c r="M4440">
        <v>707.1</v>
      </c>
      <c r="N4440">
        <v>709.8</v>
      </c>
      <c r="O4440">
        <v>709.95</v>
      </c>
      <c r="P4440">
        <v>711.2</v>
      </c>
      <c r="Q4440">
        <v>714.81</v>
      </c>
      <c r="R4440">
        <v>2791635</v>
      </c>
      <c r="S4440">
        <v>1995489066.45</v>
      </c>
      <c r="T4440">
        <v>54746</v>
      </c>
      <c r="U4440">
        <v>1668393</v>
      </c>
      <c r="V4440">
        <v>59.76</v>
      </c>
      <c r="W4440" s="3">
        <f>StockData[[#This Row],[CLOSE]]-StockData[[#This Row],[PREV. CLOSE]]</f>
        <v>1.4000000000000909</v>
      </c>
      <c r="X4440" s="2">
        <f>IFERROR((StockData[[#This Row],[CLOSE]]-StockData[[#This Row],[PREV. CLOSE]])/StockData[[#This Row],[PREV. CLOSE]],0)</f>
        <v>1.9723865877713316E-3</v>
      </c>
      <c r="Y4440" t="str">
        <f>IF(StockData[[#This Row],[Daily Return %]]&gt;0,"Gain",IF(StockData[[#This Row],[Daily Return %]]&lt;0,"Loss","No Change"))</f>
        <v>Gain</v>
      </c>
    </row>
    <row r="4441" spans="1:25" x14ac:dyDescent="0.3">
      <c r="A4441" s="1">
        <v>45873</v>
      </c>
      <c r="B4441" s="1" t="s">
        <v>4493</v>
      </c>
      <c r="C4441" s="1" t="s">
        <v>186</v>
      </c>
      <c r="D4441">
        <f>MONTH(StockData[[#This Row],[DATE]])</f>
        <v>8</v>
      </c>
      <c r="E4441">
        <v>2025</v>
      </c>
      <c r="F4441" t="s">
        <v>163</v>
      </c>
      <c r="G4441" t="str">
        <f>"Q"&amp;ROUNDUP(StockData[[#This Row],[Month Number]]/3,0)</f>
        <v>Q3</v>
      </c>
      <c r="H4441" s="1" t="s">
        <v>4097</v>
      </c>
      <c r="I4441" s="1" t="s">
        <v>3093</v>
      </c>
      <c r="J4441" t="s">
        <v>30</v>
      </c>
      <c r="K4441">
        <v>712.95</v>
      </c>
      <c r="L4441">
        <v>733.9</v>
      </c>
      <c r="M4441">
        <v>707.1</v>
      </c>
      <c r="N4441">
        <v>711.2</v>
      </c>
      <c r="O4441">
        <v>724.4</v>
      </c>
      <c r="P4441">
        <v>723.3</v>
      </c>
      <c r="Q4441">
        <v>719.81</v>
      </c>
      <c r="R4441">
        <v>4451592</v>
      </c>
      <c r="S4441">
        <v>3204316322.5999999</v>
      </c>
      <c r="T4441">
        <v>81391</v>
      </c>
      <c r="U4441">
        <v>1685656</v>
      </c>
      <c r="V4441">
        <v>37.869999999999997</v>
      </c>
      <c r="W4441" s="3">
        <f>StockData[[#This Row],[CLOSE]]-StockData[[#This Row],[PREV. CLOSE]]</f>
        <v>12.099999999999909</v>
      </c>
      <c r="X4441" s="2">
        <f>IFERROR((StockData[[#This Row],[CLOSE]]-StockData[[#This Row],[PREV. CLOSE]])/StockData[[#This Row],[PREV. CLOSE]],0)</f>
        <v>1.7013498312710783E-2</v>
      </c>
      <c r="Y4441" t="str">
        <f>IF(StockData[[#This Row],[Daily Return %]]&gt;0,"Gain",IF(StockData[[#This Row],[Daily Return %]]&lt;0,"Loss","No Change"))</f>
        <v>Gain</v>
      </c>
    </row>
    <row r="4442" spans="1:25" x14ac:dyDescent="0.3">
      <c r="A4442" s="1">
        <v>45874</v>
      </c>
      <c r="B4442" s="1" t="s">
        <v>4494</v>
      </c>
      <c r="C4442" s="1" t="s">
        <v>186</v>
      </c>
      <c r="D4442">
        <f>MONTH(StockData[[#This Row],[DATE]])</f>
        <v>8</v>
      </c>
      <c r="E4442">
        <v>2025</v>
      </c>
      <c r="F4442" t="s">
        <v>163</v>
      </c>
      <c r="G4442" t="str">
        <f>"Q"&amp;ROUNDUP(StockData[[#This Row],[Month Number]]/3,0)</f>
        <v>Q3</v>
      </c>
      <c r="H4442" s="1" t="s">
        <v>4097</v>
      </c>
      <c r="I4442" s="1" t="s">
        <v>3093</v>
      </c>
      <c r="J4442" t="s">
        <v>30</v>
      </c>
      <c r="K4442">
        <v>730.05</v>
      </c>
      <c r="L4442">
        <v>734.85</v>
      </c>
      <c r="M4442">
        <v>707.4</v>
      </c>
      <c r="N4442">
        <v>723.3</v>
      </c>
      <c r="O4442">
        <v>716.05</v>
      </c>
      <c r="P4442">
        <v>716.05</v>
      </c>
      <c r="Q4442">
        <v>716.29</v>
      </c>
      <c r="R4442">
        <v>3632435</v>
      </c>
      <c r="S4442">
        <v>2601876376.5500002</v>
      </c>
      <c r="T4442">
        <v>74453</v>
      </c>
      <c r="U4442">
        <v>1669613</v>
      </c>
      <c r="V4442">
        <v>45.96</v>
      </c>
      <c r="W4442" s="3">
        <f>StockData[[#This Row],[CLOSE]]-StockData[[#This Row],[PREV. CLOSE]]</f>
        <v>-7.25</v>
      </c>
      <c r="X4442" s="2">
        <f>IFERROR((StockData[[#This Row],[CLOSE]]-StockData[[#This Row],[PREV. CLOSE]])/StockData[[#This Row],[PREV. CLOSE]],0)</f>
        <v>-1.002350338725287E-2</v>
      </c>
      <c r="Y4442" t="str">
        <f>IF(StockData[[#This Row],[Daily Return %]]&gt;0,"Gain",IF(StockData[[#This Row],[Daily Return %]]&lt;0,"Loss","No Change"))</f>
        <v>Loss</v>
      </c>
    </row>
    <row r="4443" spans="1:25" x14ac:dyDescent="0.3">
      <c r="A4443" s="1">
        <v>45875</v>
      </c>
      <c r="B4443" s="1" t="s">
        <v>4495</v>
      </c>
      <c r="C4443" s="1" t="s">
        <v>186</v>
      </c>
      <c r="D4443">
        <f>MONTH(StockData[[#This Row],[DATE]])</f>
        <v>8</v>
      </c>
      <c r="E4443">
        <v>2025</v>
      </c>
      <c r="F4443" t="s">
        <v>163</v>
      </c>
      <c r="G4443" t="str">
        <f>"Q"&amp;ROUNDUP(StockData[[#This Row],[Month Number]]/3,0)</f>
        <v>Q3</v>
      </c>
      <c r="H4443" s="1" t="s">
        <v>4097</v>
      </c>
      <c r="I4443" s="1" t="s">
        <v>3093</v>
      </c>
      <c r="J4443" t="s">
        <v>30</v>
      </c>
      <c r="K4443">
        <v>720</v>
      </c>
      <c r="L4443">
        <v>724.1</v>
      </c>
      <c r="M4443">
        <v>709.3</v>
      </c>
      <c r="N4443">
        <v>716.05</v>
      </c>
      <c r="O4443">
        <v>715</v>
      </c>
      <c r="P4443">
        <v>714.65</v>
      </c>
      <c r="Q4443">
        <v>714.8</v>
      </c>
      <c r="R4443">
        <v>2396780</v>
      </c>
      <c r="S4443">
        <v>1713227068.4000001</v>
      </c>
      <c r="T4443">
        <v>48089</v>
      </c>
      <c r="U4443">
        <v>1437130</v>
      </c>
      <c r="V4443">
        <v>59.96</v>
      </c>
      <c r="W4443" s="3">
        <f>StockData[[#This Row],[CLOSE]]-StockData[[#This Row],[PREV. CLOSE]]</f>
        <v>-1.3999999999999773</v>
      </c>
      <c r="X4443" s="2">
        <f>IFERROR((StockData[[#This Row],[CLOSE]]-StockData[[#This Row],[PREV. CLOSE]])/StockData[[#This Row],[PREV. CLOSE]],0)</f>
        <v>-1.9551707283010649E-3</v>
      </c>
      <c r="Y4443" t="str">
        <f>IF(StockData[[#This Row],[Daily Return %]]&gt;0,"Gain",IF(StockData[[#This Row],[Daily Return %]]&lt;0,"Loss","No Change"))</f>
        <v>Loss</v>
      </c>
    </row>
    <row r="4444" spans="1:25" x14ac:dyDescent="0.3">
      <c r="A4444" s="1">
        <v>45876</v>
      </c>
      <c r="B4444" s="1" t="s">
        <v>4496</v>
      </c>
      <c r="C4444" s="1" t="s">
        <v>186</v>
      </c>
      <c r="D4444">
        <f>MONTH(StockData[[#This Row],[DATE]])</f>
        <v>8</v>
      </c>
      <c r="E4444">
        <v>2025</v>
      </c>
      <c r="F4444" t="s">
        <v>163</v>
      </c>
      <c r="G4444" t="str">
        <f>"Q"&amp;ROUNDUP(StockData[[#This Row],[Month Number]]/3,0)</f>
        <v>Q3</v>
      </c>
      <c r="H4444" s="1" t="s">
        <v>4097</v>
      </c>
      <c r="I4444" s="1" t="s">
        <v>3093</v>
      </c>
      <c r="J4444" t="s">
        <v>30</v>
      </c>
      <c r="K4444">
        <v>712.15</v>
      </c>
      <c r="L4444">
        <v>719.9</v>
      </c>
      <c r="M4444">
        <v>707.25</v>
      </c>
      <c r="N4444">
        <v>714.65</v>
      </c>
      <c r="O4444">
        <v>718.1</v>
      </c>
      <c r="P4444">
        <v>718.55</v>
      </c>
      <c r="Q4444">
        <v>713.53</v>
      </c>
      <c r="R4444">
        <v>977299</v>
      </c>
      <c r="S4444">
        <v>697331516.25</v>
      </c>
      <c r="T4444">
        <v>28715</v>
      </c>
      <c r="U4444">
        <v>575379</v>
      </c>
      <c r="V4444">
        <v>58.87</v>
      </c>
      <c r="W4444" s="3">
        <f>StockData[[#This Row],[CLOSE]]-StockData[[#This Row],[PREV. CLOSE]]</f>
        <v>3.8999999999999773</v>
      </c>
      <c r="X4444" s="2">
        <f>IFERROR((StockData[[#This Row],[CLOSE]]-StockData[[#This Row],[PREV. CLOSE]])/StockData[[#This Row],[PREV. CLOSE]],0)</f>
        <v>5.4572168194220632E-3</v>
      </c>
      <c r="Y4444" t="str">
        <f>IF(StockData[[#This Row],[Daily Return %]]&gt;0,"Gain",IF(StockData[[#This Row],[Daily Return %]]&lt;0,"Loss","No Change"))</f>
        <v>Gain</v>
      </c>
    </row>
    <row r="4445" spans="1:25" x14ac:dyDescent="0.3">
      <c r="A4445" s="1">
        <v>45877</v>
      </c>
      <c r="B4445" s="1" t="s">
        <v>4497</v>
      </c>
      <c r="C4445" s="1" t="s">
        <v>186</v>
      </c>
      <c r="D4445">
        <f>MONTH(StockData[[#This Row],[DATE]])</f>
        <v>8</v>
      </c>
      <c r="E4445">
        <v>2025</v>
      </c>
      <c r="F4445" t="s">
        <v>163</v>
      </c>
      <c r="G4445" t="str">
        <f>"Q"&amp;ROUNDUP(StockData[[#This Row],[Month Number]]/3,0)</f>
        <v>Q3</v>
      </c>
      <c r="H4445" s="1" t="s">
        <v>4097</v>
      </c>
      <c r="I4445" s="1" t="s">
        <v>3093</v>
      </c>
      <c r="J4445" t="s">
        <v>30</v>
      </c>
      <c r="K4445">
        <v>718.95</v>
      </c>
      <c r="L4445">
        <v>719.25</v>
      </c>
      <c r="M4445">
        <v>702.7</v>
      </c>
      <c r="N4445">
        <v>718.55</v>
      </c>
      <c r="O4445">
        <v>705.25</v>
      </c>
      <c r="P4445">
        <v>703.95</v>
      </c>
      <c r="Q4445">
        <v>709.01</v>
      </c>
      <c r="R4445">
        <v>1321300</v>
      </c>
      <c r="S4445">
        <v>936811258.45000005</v>
      </c>
      <c r="T4445">
        <v>25572</v>
      </c>
      <c r="U4445">
        <v>822336</v>
      </c>
      <c r="V4445">
        <v>62.24</v>
      </c>
      <c r="W4445" s="3">
        <f>StockData[[#This Row],[CLOSE]]-StockData[[#This Row],[PREV. CLOSE]]</f>
        <v>-14.599999999999909</v>
      </c>
      <c r="X4445" s="2">
        <f>IFERROR((StockData[[#This Row],[CLOSE]]-StockData[[#This Row],[PREV. CLOSE]])/StockData[[#This Row],[PREV. CLOSE]],0)</f>
        <v>-2.0318697376661206E-2</v>
      </c>
      <c r="Y4445" t="str">
        <f>IF(StockData[[#This Row],[Daily Return %]]&gt;0,"Gain",IF(StockData[[#This Row],[Daily Return %]]&lt;0,"Loss","No Change"))</f>
        <v>Loss</v>
      </c>
    </row>
    <row r="4446" spans="1:25" x14ac:dyDescent="0.3">
      <c r="A4446" s="1">
        <v>45880</v>
      </c>
      <c r="B4446" s="1" t="s">
        <v>4498</v>
      </c>
      <c r="C4446" s="1" t="s">
        <v>186</v>
      </c>
      <c r="D4446">
        <f>MONTH(StockData[[#This Row],[DATE]])</f>
        <v>8</v>
      </c>
      <c r="E4446">
        <v>2025</v>
      </c>
      <c r="F4446" t="s">
        <v>163</v>
      </c>
      <c r="G4446" t="str">
        <f>"Q"&amp;ROUNDUP(StockData[[#This Row],[Month Number]]/3,0)</f>
        <v>Q3</v>
      </c>
      <c r="H4446" s="1" t="s">
        <v>4097</v>
      </c>
      <c r="I4446" s="1" t="s">
        <v>3093</v>
      </c>
      <c r="J4446" t="s">
        <v>30</v>
      </c>
      <c r="K4446">
        <v>705.8</v>
      </c>
      <c r="L4446">
        <v>710.15</v>
      </c>
      <c r="M4446">
        <v>695.2</v>
      </c>
      <c r="N4446">
        <v>703.95</v>
      </c>
      <c r="O4446">
        <v>708</v>
      </c>
      <c r="P4446">
        <v>707</v>
      </c>
      <c r="Q4446">
        <v>703.85</v>
      </c>
      <c r="R4446">
        <v>1145468</v>
      </c>
      <c r="S4446">
        <v>806241531.64999998</v>
      </c>
      <c r="T4446">
        <v>43656</v>
      </c>
      <c r="U4446">
        <v>709165</v>
      </c>
      <c r="V4446">
        <v>61.91</v>
      </c>
      <c r="W4446" s="3">
        <f>StockData[[#This Row],[CLOSE]]-StockData[[#This Row],[PREV. CLOSE]]</f>
        <v>3.0499999999999545</v>
      </c>
      <c r="X4446" s="2">
        <f>IFERROR((StockData[[#This Row],[CLOSE]]-StockData[[#This Row],[PREV. CLOSE]])/StockData[[#This Row],[PREV. CLOSE]],0)</f>
        <v>4.3326940833865396E-3</v>
      </c>
      <c r="Y4446" t="str">
        <f>IF(StockData[[#This Row],[Daily Return %]]&gt;0,"Gain",IF(StockData[[#This Row],[Daily Return %]]&lt;0,"Loss","No Change"))</f>
        <v>Gain</v>
      </c>
    </row>
    <row r="4447" spans="1:25" x14ac:dyDescent="0.3">
      <c r="A4447" s="1">
        <v>45881</v>
      </c>
      <c r="B4447" s="1" t="s">
        <v>4499</v>
      </c>
      <c r="C4447" s="1" t="s">
        <v>186</v>
      </c>
      <c r="D4447">
        <f>MONTH(StockData[[#This Row],[DATE]])</f>
        <v>8</v>
      </c>
      <c r="E4447">
        <v>2025</v>
      </c>
      <c r="F4447" t="s">
        <v>163</v>
      </c>
      <c r="G4447" t="str">
        <f>"Q"&amp;ROUNDUP(StockData[[#This Row],[Month Number]]/3,0)</f>
        <v>Q3</v>
      </c>
      <c r="H4447" s="1" t="s">
        <v>4097</v>
      </c>
      <c r="I4447" s="1" t="s">
        <v>3093</v>
      </c>
      <c r="J4447" t="s">
        <v>30</v>
      </c>
      <c r="K4447">
        <v>707.7</v>
      </c>
      <c r="L4447">
        <v>712.5</v>
      </c>
      <c r="M4447">
        <v>702.85</v>
      </c>
      <c r="N4447">
        <v>707</v>
      </c>
      <c r="O4447">
        <v>707.7</v>
      </c>
      <c r="P4447">
        <v>704.1</v>
      </c>
      <c r="Q4447">
        <v>706.45</v>
      </c>
      <c r="R4447">
        <v>867153</v>
      </c>
      <c r="S4447">
        <v>612598059.04999995</v>
      </c>
      <c r="T4447">
        <v>42501</v>
      </c>
      <c r="U4447">
        <v>586747</v>
      </c>
      <c r="V4447">
        <v>67.66</v>
      </c>
      <c r="W4447" s="3">
        <f>StockData[[#This Row],[CLOSE]]-StockData[[#This Row],[PREV. CLOSE]]</f>
        <v>-2.8999999999999773</v>
      </c>
      <c r="X4447" s="2">
        <f>IFERROR((StockData[[#This Row],[CLOSE]]-StockData[[#This Row],[PREV. CLOSE]])/StockData[[#This Row],[PREV. CLOSE]],0)</f>
        <v>-4.1018387553040693E-3</v>
      </c>
      <c r="Y4447" t="str">
        <f>IF(StockData[[#This Row],[Daily Return %]]&gt;0,"Gain",IF(StockData[[#This Row],[Daily Return %]]&lt;0,"Loss","No Change"))</f>
        <v>Loss</v>
      </c>
    </row>
    <row r="4448" spans="1:25" x14ac:dyDescent="0.3">
      <c r="A4448" s="1">
        <v>45882</v>
      </c>
      <c r="B4448" s="1" t="s">
        <v>4500</v>
      </c>
      <c r="C4448" s="1" t="s">
        <v>186</v>
      </c>
      <c r="D4448">
        <f>MONTH(StockData[[#This Row],[DATE]])</f>
        <v>8</v>
      </c>
      <c r="E4448">
        <v>2025</v>
      </c>
      <c r="F4448" t="s">
        <v>163</v>
      </c>
      <c r="G4448" t="str">
        <f>"Q"&amp;ROUNDUP(StockData[[#This Row],[Month Number]]/3,0)</f>
        <v>Q3</v>
      </c>
      <c r="H4448" s="1" t="s">
        <v>4097</v>
      </c>
      <c r="I4448" s="1" t="s">
        <v>3093</v>
      </c>
      <c r="J4448" t="s">
        <v>30</v>
      </c>
      <c r="K4448">
        <v>705.05</v>
      </c>
      <c r="L4448">
        <v>711</v>
      </c>
      <c r="M4448">
        <v>699.25</v>
      </c>
      <c r="N4448">
        <v>704.1</v>
      </c>
      <c r="O4448">
        <v>710.25</v>
      </c>
      <c r="P4448">
        <v>710.2</v>
      </c>
      <c r="Q4448">
        <v>704.13</v>
      </c>
      <c r="R4448">
        <v>1291837</v>
      </c>
      <c r="S4448">
        <v>909616472.64999998</v>
      </c>
      <c r="T4448">
        <v>27990</v>
      </c>
      <c r="U4448">
        <v>933999</v>
      </c>
      <c r="V4448">
        <v>72.3</v>
      </c>
      <c r="W4448" s="3">
        <f>StockData[[#This Row],[CLOSE]]-StockData[[#This Row],[PREV. CLOSE]]</f>
        <v>6.1000000000000227</v>
      </c>
      <c r="X4448" s="2">
        <f>IFERROR((StockData[[#This Row],[CLOSE]]-StockData[[#This Row],[PREV. CLOSE]])/StockData[[#This Row],[PREV. CLOSE]],0)</f>
        <v>8.6635421104957009E-3</v>
      </c>
      <c r="Y4448" t="str">
        <f>IF(StockData[[#This Row],[Daily Return %]]&gt;0,"Gain",IF(StockData[[#This Row],[Daily Return %]]&lt;0,"Loss","No Change"))</f>
        <v>Gain</v>
      </c>
    </row>
    <row r="4449" spans="1:25" x14ac:dyDescent="0.3">
      <c r="A4449" s="1">
        <v>45883</v>
      </c>
      <c r="B4449" s="1" t="s">
        <v>4501</v>
      </c>
      <c r="C4449" s="1" t="s">
        <v>186</v>
      </c>
      <c r="D4449">
        <f>MONTH(StockData[[#This Row],[DATE]])</f>
        <v>8</v>
      </c>
      <c r="E4449">
        <v>2025</v>
      </c>
      <c r="F4449" t="s">
        <v>163</v>
      </c>
      <c r="G4449" t="str">
        <f>"Q"&amp;ROUNDUP(StockData[[#This Row],[Month Number]]/3,0)</f>
        <v>Q3</v>
      </c>
      <c r="H4449" s="1" t="s">
        <v>4097</v>
      </c>
      <c r="I4449" s="1" t="s">
        <v>3093</v>
      </c>
      <c r="J4449" t="s">
        <v>30</v>
      </c>
      <c r="K4449">
        <v>710.2</v>
      </c>
      <c r="L4449">
        <v>713.2</v>
      </c>
      <c r="M4449">
        <v>704.9</v>
      </c>
      <c r="N4449">
        <v>710.2</v>
      </c>
      <c r="O4449">
        <v>710.5</v>
      </c>
      <c r="P4449">
        <v>710.55</v>
      </c>
      <c r="Q4449">
        <v>710.47</v>
      </c>
      <c r="R4449">
        <v>1469217</v>
      </c>
      <c r="S4449">
        <v>1043831012.7</v>
      </c>
      <c r="T4449">
        <v>40077</v>
      </c>
      <c r="U4449">
        <v>1004979</v>
      </c>
      <c r="V4449">
        <v>68.400000000000006</v>
      </c>
      <c r="W4449" s="3">
        <f>StockData[[#This Row],[CLOSE]]-StockData[[#This Row],[PREV. CLOSE]]</f>
        <v>0.34999999999990905</v>
      </c>
      <c r="X4449" s="2">
        <f>IFERROR((StockData[[#This Row],[CLOSE]]-StockData[[#This Row],[PREV. CLOSE]])/StockData[[#This Row],[PREV. CLOSE]],0)</f>
        <v>4.9281892424656297E-4</v>
      </c>
      <c r="Y4449" t="str">
        <f>IF(StockData[[#This Row],[Daily Return %]]&gt;0,"Gain",IF(StockData[[#This Row],[Daily Return %]]&lt;0,"Loss","No Change"))</f>
        <v>Gain</v>
      </c>
    </row>
    <row r="4450" spans="1:25" x14ac:dyDescent="0.3">
      <c r="A4450" s="1">
        <v>45887</v>
      </c>
      <c r="B4450" s="1" t="s">
        <v>4502</v>
      </c>
      <c r="C4450" s="1" t="s">
        <v>186</v>
      </c>
      <c r="D4450">
        <f>MONTH(StockData[[#This Row],[DATE]])</f>
        <v>8</v>
      </c>
      <c r="E4450">
        <v>2025</v>
      </c>
      <c r="F4450" t="s">
        <v>163</v>
      </c>
      <c r="G4450" t="str">
        <f>"Q"&amp;ROUNDUP(StockData[[#This Row],[Month Number]]/3,0)</f>
        <v>Q3</v>
      </c>
      <c r="H4450" s="1" t="s">
        <v>4097</v>
      </c>
      <c r="I4450" s="1" t="s">
        <v>3093</v>
      </c>
      <c r="J4450" t="s">
        <v>30</v>
      </c>
      <c r="K4450">
        <v>725.05</v>
      </c>
      <c r="L4450">
        <v>728.7</v>
      </c>
      <c r="M4450">
        <v>714.3</v>
      </c>
      <c r="N4450">
        <v>710.55</v>
      </c>
      <c r="O4450">
        <v>720.15</v>
      </c>
      <c r="P4450">
        <v>720.4</v>
      </c>
      <c r="Q4450">
        <v>719.5</v>
      </c>
      <c r="R4450">
        <v>1946107</v>
      </c>
      <c r="S4450">
        <v>1400233615.6500001</v>
      </c>
      <c r="T4450">
        <v>52020</v>
      </c>
      <c r="U4450">
        <v>1094680</v>
      </c>
      <c r="V4450">
        <v>56.25</v>
      </c>
      <c r="W4450" s="3">
        <f>StockData[[#This Row],[CLOSE]]-StockData[[#This Row],[PREV. CLOSE]]</f>
        <v>9.8500000000000227</v>
      </c>
      <c r="X4450" s="2">
        <f>IFERROR((StockData[[#This Row],[CLOSE]]-StockData[[#This Row],[PREV. CLOSE]])/StockData[[#This Row],[PREV. CLOSE]],0)</f>
        <v>1.3862500879600342E-2</v>
      </c>
      <c r="Y4450" t="str">
        <f>IF(StockData[[#This Row],[Daily Return %]]&gt;0,"Gain",IF(StockData[[#This Row],[Daily Return %]]&lt;0,"Loss","No Change"))</f>
        <v>Gain</v>
      </c>
    </row>
    <row r="4451" spans="1:25" x14ac:dyDescent="0.3">
      <c r="A4451" s="1">
        <v>45888</v>
      </c>
      <c r="B4451" s="1" t="s">
        <v>4503</v>
      </c>
      <c r="C4451" s="1" t="s">
        <v>186</v>
      </c>
      <c r="D4451">
        <f>MONTH(StockData[[#This Row],[DATE]])</f>
        <v>8</v>
      </c>
      <c r="E4451">
        <v>2025</v>
      </c>
      <c r="F4451" t="s">
        <v>163</v>
      </c>
      <c r="G4451" t="str">
        <f>"Q"&amp;ROUNDUP(StockData[[#This Row],[Month Number]]/3,0)</f>
        <v>Q3</v>
      </c>
      <c r="H4451" s="1" t="s">
        <v>4097</v>
      </c>
      <c r="I4451" s="1" t="s">
        <v>3093</v>
      </c>
      <c r="J4451" t="s">
        <v>30</v>
      </c>
      <c r="K4451">
        <v>720.55</v>
      </c>
      <c r="L4451">
        <v>730</v>
      </c>
      <c r="M4451">
        <v>712.05</v>
      </c>
      <c r="N4451">
        <v>720.4</v>
      </c>
      <c r="O4451">
        <v>723</v>
      </c>
      <c r="P4451">
        <v>727.95</v>
      </c>
      <c r="Q4451">
        <v>724.35</v>
      </c>
      <c r="R4451">
        <v>955973</v>
      </c>
      <c r="S4451">
        <v>692461909.60000002</v>
      </c>
      <c r="T4451">
        <v>31966</v>
      </c>
      <c r="U4451">
        <v>636339</v>
      </c>
      <c r="V4451">
        <v>66.56</v>
      </c>
      <c r="W4451" s="3">
        <f>StockData[[#This Row],[CLOSE]]-StockData[[#This Row],[PREV. CLOSE]]</f>
        <v>7.5500000000000682</v>
      </c>
      <c r="X4451" s="2">
        <f>IFERROR((StockData[[#This Row],[CLOSE]]-StockData[[#This Row],[PREV. CLOSE]])/StockData[[#This Row],[PREV. CLOSE]],0)</f>
        <v>1.048028872848427E-2</v>
      </c>
      <c r="Y4451" t="str">
        <f>IF(StockData[[#This Row],[Daily Return %]]&gt;0,"Gain",IF(StockData[[#This Row],[Daily Return %]]&lt;0,"Loss","No Change"))</f>
        <v>Gain</v>
      </c>
    </row>
    <row r="4452" spans="1:25" x14ac:dyDescent="0.3">
      <c r="A4452" s="1">
        <v>45889</v>
      </c>
      <c r="B4452" s="1" t="s">
        <v>4504</v>
      </c>
      <c r="C4452" s="1" t="s">
        <v>186</v>
      </c>
      <c r="D4452">
        <f>MONTH(StockData[[#This Row],[DATE]])</f>
        <v>8</v>
      </c>
      <c r="E4452">
        <v>2025</v>
      </c>
      <c r="F4452" t="s">
        <v>163</v>
      </c>
      <c r="G4452" t="str">
        <f>"Q"&amp;ROUNDUP(StockData[[#This Row],[Month Number]]/3,0)</f>
        <v>Q3</v>
      </c>
      <c r="H4452" s="1" t="s">
        <v>4097</v>
      </c>
      <c r="I4452" s="1" t="s">
        <v>3093</v>
      </c>
      <c r="J4452" t="s">
        <v>30</v>
      </c>
      <c r="K4452">
        <v>727.85</v>
      </c>
      <c r="L4452">
        <v>753.4</v>
      </c>
      <c r="M4452">
        <v>717.45</v>
      </c>
      <c r="N4452">
        <v>727.95</v>
      </c>
      <c r="O4452">
        <v>753</v>
      </c>
      <c r="P4452">
        <v>751.85</v>
      </c>
      <c r="Q4452">
        <v>743.34</v>
      </c>
      <c r="R4452">
        <v>2543319</v>
      </c>
      <c r="S4452">
        <v>1890558750.1500001</v>
      </c>
      <c r="T4452">
        <v>73426</v>
      </c>
      <c r="U4452">
        <v>1130456</v>
      </c>
      <c r="V4452">
        <v>44.45</v>
      </c>
      <c r="W4452" s="3">
        <f>StockData[[#This Row],[CLOSE]]-StockData[[#This Row],[PREV. CLOSE]]</f>
        <v>23.899999999999977</v>
      </c>
      <c r="X4452" s="2">
        <f>IFERROR((StockData[[#This Row],[CLOSE]]-StockData[[#This Row],[PREV. CLOSE]])/StockData[[#This Row],[PREV. CLOSE]],0)</f>
        <v>3.2831925269592659E-2</v>
      </c>
      <c r="Y4452" t="str">
        <f>IF(StockData[[#This Row],[Daily Return %]]&gt;0,"Gain",IF(StockData[[#This Row],[Daily Return %]]&lt;0,"Loss","No Change"))</f>
        <v>Gain</v>
      </c>
    </row>
    <row r="4453" spans="1:25" x14ac:dyDescent="0.3">
      <c r="A4453" s="1">
        <v>45890</v>
      </c>
      <c r="B4453" s="1" t="s">
        <v>4505</v>
      </c>
      <c r="C4453" s="1" t="s">
        <v>186</v>
      </c>
      <c r="D4453">
        <f>MONTH(StockData[[#This Row],[DATE]])</f>
        <v>8</v>
      </c>
      <c r="E4453">
        <v>2025</v>
      </c>
      <c r="F4453" t="s">
        <v>163</v>
      </c>
      <c r="G4453" t="str">
        <f>"Q"&amp;ROUNDUP(StockData[[#This Row],[Month Number]]/3,0)</f>
        <v>Q3</v>
      </c>
      <c r="H4453" s="1" t="s">
        <v>4097</v>
      </c>
      <c r="I4453" s="1" t="s">
        <v>3093</v>
      </c>
      <c r="J4453" t="s">
        <v>30</v>
      </c>
      <c r="K4453">
        <v>759</v>
      </c>
      <c r="L4453">
        <v>759</v>
      </c>
      <c r="M4453">
        <v>737.45</v>
      </c>
      <c r="N4453">
        <v>751.85</v>
      </c>
      <c r="O4453">
        <v>739</v>
      </c>
      <c r="P4453">
        <v>739.65</v>
      </c>
      <c r="Q4453">
        <v>745.63</v>
      </c>
      <c r="R4453">
        <v>3103085</v>
      </c>
      <c r="S4453">
        <v>2313755019.5999999</v>
      </c>
      <c r="T4453">
        <v>49710</v>
      </c>
      <c r="U4453">
        <v>1865544</v>
      </c>
      <c r="V4453">
        <v>60.12</v>
      </c>
      <c r="W4453" s="3">
        <f>StockData[[#This Row],[CLOSE]]-StockData[[#This Row],[PREV. CLOSE]]</f>
        <v>-12.200000000000045</v>
      </c>
      <c r="X4453" s="2">
        <f>IFERROR((StockData[[#This Row],[CLOSE]]-StockData[[#This Row],[PREV. CLOSE]])/StockData[[#This Row],[PREV. CLOSE]],0)</f>
        <v>-1.6226640952317677E-2</v>
      </c>
      <c r="Y4453" t="str">
        <f>IF(StockData[[#This Row],[Daily Return %]]&gt;0,"Gain",IF(StockData[[#This Row],[Daily Return %]]&lt;0,"Loss","No Change"))</f>
        <v>Loss</v>
      </c>
    </row>
    <row r="4454" spans="1:25" x14ac:dyDescent="0.3">
      <c r="A4454" s="1">
        <v>45891</v>
      </c>
      <c r="B4454" s="1" t="s">
        <v>4506</v>
      </c>
      <c r="C4454" s="1" t="s">
        <v>186</v>
      </c>
      <c r="D4454">
        <f>MONTH(StockData[[#This Row],[DATE]])</f>
        <v>8</v>
      </c>
      <c r="E4454">
        <v>2025</v>
      </c>
      <c r="F4454" t="s">
        <v>163</v>
      </c>
      <c r="G4454" t="str">
        <f>"Q"&amp;ROUNDUP(StockData[[#This Row],[Month Number]]/3,0)</f>
        <v>Q3</v>
      </c>
      <c r="H4454" s="1" t="s">
        <v>4097</v>
      </c>
      <c r="I4454" s="1" t="s">
        <v>3093</v>
      </c>
      <c r="J4454" t="s">
        <v>30</v>
      </c>
      <c r="K4454">
        <v>741.65</v>
      </c>
      <c r="L4454">
        <v>742.1</v>
      </c>
      <c r="M4454">
        <v>724.65</v>
      </c>
      <c r="N4454">
        <v>739.65</v>
      </c>
      <c r="O4454">
        <v>731.7</v>
      </c>
      <c r="P4454">
        <v>730.7</v>
      </c>
      <c r="Q4454">
        <v>730.26</v>
      </c>
      <c r="R4454">
        <v>1579250</v>
      </c>
      <c r="S4454">
        <v>1153259859.05</v>
      </c>
      <c r="T4454">
        <v>46412</v>
      </c>
      <c r="U4454">
        <v>931349</v>
      </c>
      <c r="V4454">
        <v>58.97</v>
      </c>
      <c r="W4454" s="3">
        <f>StockData[[#This Row],[CLOSE]]-StockData[[#This Row],[PREV. CLOSE]]</f>
        <v>-8.9499999999999318</v>
      </c>
      <c r="X4454" s="2">
        <f>IFERROR((StockData[[#This Row],[CLOSE]]-StockData[[#This Row],[PREV. CLOSE]])/StockData[[#This Row],[PREV. CLOSE]],0)</f>
        <v>-1.2100317717839426E-2</v>
      </c>
      <c r="Y4454" t="str">
        <f>IF(StockData[[#This Row],[Daily Return %]]&gt;0,"Gain",IF(StockData[[#This Row],[Daily Return %]]&lt;0,"Loss","No Change"))</f>
        <v>Loss</v>
      </c>
    </row>
    <row r="4455" spans="1:25" x14ac:dyDescent="0.3">
      <c r="A4455" s="1">
        <v>45894</v>
      </c>
      <c r="B4455" s="1" t="s">
        <v>4507</v>
      </c>
      <c r="C4455" s="1" t="s">
        <v>186</v>
      </c>
      <c r="D4455">
        <f>MONTH(StockData[[#This Row],[DATE]])</f>
        <v>8</v>
      </c>
      <c r="E4455">
        <v>2025</v>
      </c>
      <c r="F4455" t="s">
        <v>163</v>
      </c>
      <c r="G4455" t="str">
        <f>"Q"&amp;ROUNDUP(StockData[[#This Row],[Month Number]]/3,0)</f>
        <v>Q3</v>
      </c>
      <c r="H4455" s="1" t="s">
        <v>4097</v>
      </c>
      <c r="I4455" s="1" t="s">
        <v>3093</v>
      </c>
      <c r="J4455" t="s">
        <v>30</v>
      </c>
      <c r="K4455">
        <v>732.75</v>
      </c>
      <c r="L4455">
        <v>734.3</v>
      </c>
      <c r="M4455">
        <v>720.4</v>
      </c>
      <c r="N4455">
        <v>730.7</v>
      </c>
      <c r="O4455">
        <v>725</v>
      </c>
      <c r="P4455">
        <v>722.4</v>
      </c>
      <c r="Q4455">
        <v>725.35</v>
      </c>
      <c r="R4455">
        <v>1747160</v>
      </c>
      <c r="S4455">
        <v>1267303391.3499999</v>
      </c>
      <c r="T4455">
        <v>46836</v>
      </c>
      <c r="U4455">
        <v>1231052</v>
      </c>
      <c r="V4455">
        <v>70.459999999999994</v>
      </c>
      <c r="W4455" s="3">
        <f>StockData[[#This Row],[CLOSE]]-StockData[[#This Row],[PREV. CLOSE]]</f>
        <v>-8.3000000000000682</v>
      </c>
      <c r="X4455" s="2">
        <f>IFERROR((StockData[[#This Row],[CLOSE]]-StockData[[#This Row],[PREV. CLOSE]])/StockData[[#This Row],[PREV. CLOSE]],0)</f>
        <v>-1.135897084987008E-2</v>
      </c>
      <c r="Y4455" t="str">
        <f>IF(StockData[[#This Row],[Daily Return %]]&gt;0,"Gain",IF(StockData[[#This Row],[Daily Return %]]&lt;0,"Loss","No Change"))</f>
        <v>Loss</v>
      </c>
    </row>
    <row r="4456" spans="1:25" x14ac:dyDescent="0.3">
      <c r="A4456" s="1">
        <v>45895</v>
      </c>
      <c r="B4456" s="1" t="s">
        <v>4508</v>
      </c>
      <c r="C4456" s="1" t="s">
        <v>186</v>
      </c>
      <c r="D4456">
        <f>MONTH(StockData[[#This Row],[DATE]])</f>
        <v>8</v>
      </c>
      <c r="E4456">
        <v>2025</v>
      </c>
      <c r="F4456" t="s">
        <v>163</v>
      </c>
      <c r="G4456" t="str">
        <f>"Q"&amp;ROUNDUP(StockData[[#This Row],[Month Number]]/3,0)</f>
        <v>Q3</v>
      </c>
      <c r="H4456" s="1" t="s">
        <v>4097</v>
      </c>
      <c r="I4456" s="1" t="s">
        <v>3093</v>
      </c>
      <c r="J4456" t="s">
        <v>30</v>
      </c>
      <c r="K4456">
        <v>720</v>
      </c>
      <c r="L4456">
        <v>726.6</v>
      </c>
      <c r="M4456">
        <v>715.2</v>
      </c>
      <c r="N4456">
        <v>722.4</v>
      </c>
      <c r="O4456">
        <v>718.4</v>
      </c>
      <c r="P4456">
        <v>717.75</v>
      </c>
      <c r="Q4456">
        <v>720.74</v>
      </c>
      <c r="R4456">
        <v>5014160</v>
      </c>
      <c r="S4456">
        <v>3613893917.5500002</v>
      </c>
      <c r="T4456">
        <v>82255</v>
      </c>
      <c r="U4456">
        <v>3797294</v>
      </c>
      <c r="V4456">
        <v>75.73</v>
      </c>
      <c r="W4456" s="3">
        <f>StockData[[#This Row],[CLOSE]]-StockData[[#This Row],[PREV. CLOSE]]</f>
        <v>-4.6499999999999773</v>
      </c>
      <c r="X4456" s="2">
        <f>IFERROR((StockData[[#This Row],[CLOSE]]-StockData[[#This Row],[PREV. CLOSE]])/StockData[[#This Row],[PREV. CLOSE]],0)</f>
        <v>-6.4368770764119286E-3</v>
      </c>
      <c r="Y4456" t="str">
        <f>IF(StockData[[#This Row],[Daily Return %]]&gt;0,"Gain",IF(StockData[[#This Row],[Daily Return %]]&lt;0,"Loss","No Change"))</f>
        <v>Loss</v>
      </c>
    </row>
    <row r="4457" spans="1:25" x14ac:dyDescent="0.3">
      <c r="A4457" s="1">
        <v>45897</v>
      </c>
      <c r="B4457" s="1" t="s">
        <v>4509</v>
      </c>
      <c r="C4457" s="1" t="s">
        <v>186</v>
      </c>
      <c r="D4457">
        <f>MONTH(StockData[[#This Row],[DATE]])</f>
        <v>8</v>
      </c>
      <c r="E4457">
        <v>2025</v>
      </c>
      <c r="F4457" t="s">
        <v>163</v>
      </c>
      <c r="G4457" t="str">
        <f>"Q"&amp;ROUNDUP(StockData[[#This Row],[Month Number]]/3,0)</f>
        <v>Q3</v>
      </c>
      <c r="H4457" s="1" t="s">
        <v>4097</v>
      </c>
      <c r="I4457" s="1" t="s">
        <v>3093</v>
      </c>
      <c r="J4457" t="s">
        <v>30</v>
      </c>
      <c r="K4457">
        <v>726</v>
      </c>
      <c r="L4457">
        <v>726</v>
      </c>
      <c r="M4457">
        <v>708.7</v>
      </c>
      <c r="N4457">
        <v>717.75</v>
      </c>
      <c r="O4457">
        <v>714.05</v>
      </c>
      <c r="P4457">
        <v>711.6</v>
      </c>
      <c r="Q4457">
        <v>713.22</v>
      </c>
      <c r="R4457">
        <v>1888463</v>
      </c>
      <c r="S4457">
        <v>1346881903.3</v>
      </c>
      <c r="T4457">
        <v>65018</v>
      </c>
      <c r="U4457">
        <v>1271103</v>
      </c>
      <c r="V4457">
        <v>67.31</v>
      </c>
      <c r="W4457" s="3">
        <f>StockData[[#This Row],[CLOSE]]-StockData[[#This Row],[PREV. CLOSE]]</f>
        <v>-6.1499999999999773</v>
      </c>
      <c r="X4457" s="2">
        <f>IFERROR((StockData[[#This Row],[CLOSE]]-StockData[[#This Row],[PREV. CLOSE]])/StockData[[#This Row],[PREV. CLOSE]],0)</f>
        <v>-8.5684430512016404E-3</v>
      </c>
      <c r="Y4457" t="str">
        <f>IF(StockData[[#This Row],[Daily Return %]]&gt;0,"Gain",IF(StockData[[#This Row],[Daily Return %]]&lt;0,"Loss","No Change"))</f>
        <v>Loss</v>
      </c>
    </row>
    <row r="4458" spans="1:25" x14ac:dyDescent="0.3">
      <c r="A4458" s="1">
        <v>45898</v>
      </c>
      <c r="B4458" s="1" t="s">
        <v>4510</v>
      </c>
      <c r="C4458" s="1" t="s">
        <v>186</v>
      </c>
      <c r="D4458">
        <f>MONTH(StockData[[#This Row],[DATE]])</f>
        <v>8</v>
      </c>
      <c r="E4458">
        <v>2025</v>
      </c>
      <c r="F4458" t="s">
        <v>163</v>
      </c>
      <c r="G4458" t="str">
        <f>"Q"&amp;ROUNDUP(StockData[[#This Row],[Month Number]]/3,0)</f>
        <v>Q3</v>
      </c>
      <c r="H4458" s="1" t="s">
        <v>4097</v>
      </c>
      <c r="I4458" s="1" t="s">
        <v>3093</v>
      </c>
      <c r="J4458" t="s">
        <v>30</v>
      </c>
      <c r="K4458">
        <v>710</v>
      </c>
      <c r="L4458">
        <v>727</v>
      </c>
      <c r="M4458">
        <v>709.3</v>
      </c>
      <c r="N4458">
        <v>711.6</v>
      </c>
      <c r="O4458">
        <v>726</v>
      </c>
      <c r="P4458">
        <v>725.85</v>
      </c>
      <c r="Q4458">
        <v>722.5</v>
      </c>
      <c r="R4458">
        <v>2136019</v>
      </c>
      <c r="S4458">
        <v>1543267715.5999999</v>
      </c>
      <c r="T4458">
        <v>63809</v>
      </c>
      <c r="U4458">
        <v>1399156</v>
      </c>
      <c r="V4458">
        <v>65.5</v>
      </c>
      <c r="W4458" s="3">
        <f>StockData[[#This Row],[CLOSE]]-StockData[[#This Row],[PREV. CLOSE]]</f>
        <v>14.25</v>
      </c>
      <c r="X4458" s="2">
        <f>IFERROR((StockData[[#This Row],[CLOSE]]-StockData[[#This Row],[PREV. CLOSE]])/StockData[[#This Row],[PREV. CLOSE]],0)</f>
        <v>2.0025295109612141E-2</v>
      </c>
      <c r="Y4458" t="str">
        <f>IF(StockData[[#This Row],[Daily Return %]]&gt;0,"Gain",IF(StockData[[#This Row],[Daily Return %]]&lt;0,"Loss","No Change"))</f>
        <v>Gain</v>
      </c>
    </row>
    <row r="4459" spans="1:25" x14ac:dyDescent="0.3">
      <c r="A4459" s="1">
        <v>45901</v>
      </c>
      <c r="B4459" s="1" t="s">
        <v>4511</v>
      </c>
      <c r="C4459" s="1" t="s">
        <v>208</v>
      </c>
      <c r="D4459">
        <f>MONTH(StockData[[#This Row],[DATE]])</f>
        <v>9</v>
      </c>
      <c r="E4459">
        <v>2025</v>
      </c>
      <c r="F4459" t="s">
        <v>163</v>
      </c>
      <c r="G4459" t="str">
        <f>"Q"&amp;ROUNDUP(StockData[[#This Row],[Month Number]]/3,0)</f>
        <v>Q3</v>
      </c>
      <c r="H4459" s="1" t="s">
        <v>4097</v>
      </c>
      <c r="I4459" s="1" t="s">
        <v>3093</v>
      </c>
      <c r="J4459" t="s">
        <v>30</v>
      </c>
      <c r="K4459">
        <v>726.4</v>
      </c>
      <c r="L4459">
        <v>732.9</v>
      </c>
      <c r="M4459">
        <v>725.45</v>
      </c>
      <c r="N4459">
        <v>725.85</v>
      </c>
      <c r="O4459">
        <v>731.5</v>
      </c>
      <c r="P4459">
        <v>731.4</v>
      </c>
      <c r="Q4459">
        <v>730.13</v>
      </c>
      <c r="R4459">
        <v>1044767</v>
      </c>
      <c r="S4459">
        <v>762811291.29999995</v>
      </c>
      <c r="T4459">
        <v>51715</v>
      </c>
      <c r="U4459">
        <v>575063</v>
      </c>
      <c r="V4459">
        <v>55.04</v>
      </c>
      <c r="W4459" s="3">
        <f>StockData[[#This Row],[CLOSE]]-StockData[[#This Row],[PREV. CLOSE]]</f>
        <v>5.5499999999999545</v>
      </c>
      <c r="X4459" s="2">
        <f>IFERROR((StockData[[#This Row],[CLOSE]]-StockData[[#This Row],[PREV. CLOSE]])/StockData[[#This Row],[PREV. CLOSE]],0)</f>
        <v>7.6462078941929518E-3</v>
      </c>
      <c r="Y4459" t="str">
        <f>IF(StockData[[#This Row],[Daily Return %]]&gt;0,"Gain",IF(StockData[[#This Row],[Daily Return %]]&lt;0,"Loss","No Change"))</f>
        <v>Gain</v>
      </c>
    </row>
    <row r="4460" spans="1:25" x14ac:dyDescent="0.3">
      <c r="A4460" s="1">
        <v>45902</v>
      </c>
      <c r="B4460" s="1" t="s">
        <v>4512</v>
      </c>
      <c r="C4460" s="1" t="s">
        <v>208</v>
      </c>
      <c r="D4460">
        <f>MONTH(StockData[[#This Row],[DATE]])</f>
        <v>9</v>
      </c>
      <c r="E4460">
        <v>2025</v>
      </c>
      <c r="F4460" t="s">
        <v>163</v>
      </c>
      <c r="G4460" t="str">
        <f>"Q"&amp;ROUNDUP(StockData[[#This Row],[Month Number]]/3,0)</f>
        <v>Q3</v>
      </c>
      <c r="H4460" s="1" t="s">
        <v>4097</v>
      </c>
      <c r="I4460" s="1" t="s">
        <v>3093</v>
      </c>
      <c r="J4460" t="s">
        <v>30</v>
      </c>
      <c r="K4460">
        <v>731.6</v>
      </c>
      <c r="L4460">
        <v>746.2</v>
      </c>
      <c r="M4460">
        <v>731.5</v>
      </c>
      <c r="N4460">
        <v>731.4</v>
      </c>
      <c r="O4460">
        <v>742.5</v>
      </c>
      <c r="P4460">
        <v>741.9</v>
      </c>
      <c r="Q4460">
        <v>741.5</v>
      </c>
      <c r="R4460">
        <v>2961872</v>
      </c>
      <c r="S4460">
        <v>2196235706.3499999</v>
      </c>
      <c r="T4460">
        <v>88119</v>
      </c>
      <c r="U4460">
        <v>1804729</v>
      </c>
      <c r="V4460">
        <v>60.93</v>
      </c>
      <c r="W4460" s="3">
        <f>StockData[[#This Row],[CLOSE]]-StockData[[#This Row],[PREV. CLOSE]]</f>
        <v>10.5</v>
      </c>
      <c r="X4460" s="2">
        <f>IFERROR((StockData[[#This Row],[CLOSE]]-StockData[[#This Row],[PREV. CLOSE]])/StockData[[#This Row],[PREV. CLOSE]],0)</f>
        <v>1.435602953240361E-2</v>
      </c>
      <c r="Y4460" t="str">
        <f>IF(StockData[[#This Row],[Daily Return %]]&gt;0,"Gain",IF(StockData[[#This Row],[Daily Return %]]&lt;0,"Loss","No Change"))</f>
        <v>Gain</v>
      </c>
    </row>
    <row r="4461" spans="1:25" x14ac:dyDescent="0.3">
      <c r="A4461" s="1">
        <v>45903</v>
      </c>
      <c r="B4461" s="1" t="s">
        <v>4513</v>
      </c>
      <c r="C4461" s="1" t="s">
        <v>208</v>
      </c>
      <c r="D4461">
        <f>MONTH(StockData[[#This Row],[DATE]])</f>
        <v>9</v>
      </c>
      <c r="E4461">
        <v>2025</v>
      </c>
      <c r="F4461" t="s">
        <v>163</v>
      </c>
      <c r="G4461" t="str">
        <f>"Q"&amp;ROUNDUP(StockData[[#This Row],[Month Number]]/3,0)</f>
        <v>Q3</v>
      </c>
      <c r="H4461" s="1" t="s">
        <v>4097</v>
      </c>
      <c r="I4461" s="1" t="s">
        <v>3093</v>
      </c>
      <c r="J4461" t="s">
        <v>30</v>
      </c>
      <c r="K4461">
        <v>742</v>
      </c>
      <c r="L4461">
        <v>742.95</v>
      </c>
      <c r="M4461">
        <v>732.05</v>
      </c>
      <c r="N4461">
        <v>741.9</v>
      </c>
      <c r="O4461">
        <v>733.05</v>
      </c>
      <c r="P4461">
        <v>734.75</v>
      </c>
      <c r="Q4461">
        <v>736.24</v>
      </c>
      <c r="R4461">
        <v>1252252</v>
      </c>
      <c r="S4461">
        <v>921957914.25</v>
      </c>
      <c r="T4461">
        <v>46856</v>
      </c>
      <c r="U4461">
        <v>867246</v>
      </c>
      <c r="V4461">
        <v>69.25</v>
      </c>
      <c r="W4461" s="3">
        <f>StockData[[#This Row],[CLOSE]]-StockData[[#This Row],[PREV. CLOSE]]</f>
        <v>-7.1499999999999773</v>
      </c>
      <c r="X4461" s="2">
        <f>IFERROR((StockData[[#This Row],[CLOSE]]-StockData[[#This Row],[PREV. CLOSE]])/StockData[[#This Row],[PREV. CLOSE]],0)</f>
        <v>-9.6374174417037037E-3</v>
      </c>
      <c r="Y4461" t="str">
        <f>IF(StockData[[#This Row],[Daily Return %]]&gt;0,"Gain",IF(StockData[[#This Row],[Daily Return %]]&lt;0,"Loss","No Change"))</f>
        <v>Loss</v>
      </c>
    </row>
    <row r="4462" spans="1:25" x14ac:dyDescent="0.3">
      <c r="A4462" s="1">
        <v>45904</v>
      </c>
      <c r="B4462" s="1" t="s">
        <v>4514</v>
      </c>
      <c r="C4462" s="1" t="s">
        <v>208</v>
      </c>
      <c r="D4462">
        <f>MONTH(StockData[[#This Row],[DATE]])</f>
        <v>9</v>
      </c>
      <c r="E4462">
        <v>2025</v>
      </c>
      <c r="F4462" t="s">
        <v>163</v>
      </c>
      <c r="G4462" t="str">
        <f>"Q"&amp;ROUNDUP(StockData[[#This Row],[Month Number]]/3,0)</f>
        <v>Q3</v>
      </c>
      <c r="H4462" s="1" t="s">
        <v>4097</v>
      </c>
      <c r="I4462" s="1" t="s">
        <v>3093</v>
      </c>
      <c r="J4462" t="s">
        <v>30</v>
      </c>
      <c r="K4462">
        <v>754.75</v>
      </c>
      <c r="L4462">
        <v>754.75</v>
      </c>
      <c r="M4462">
        <v>734.8</v>
      </c>
      <c r="N4462">
        <v>734.75</v>
      </c>
      <c r="O4462">
        <v>738.5</v>
      </c>
      <c r="P4462">
        <v>738.6</v>
      </c>
      <c r="Q4462">
        <v>740.61</v>
      </c>
      <c r="R4462">
        <v>2251956</v>
      </c>
      <c r="S4462">
        <v>1667828369.2</v>
      </c>
      <c r="T4462">
        <v>58296</v>
      </c>
      <c r="U4462">
        <v>1409589</v>
      </c>
      <c r="V4462">
        <v>62.59</v>
      </c>
      <c r="W4462" s="3">
        <f>StockData[[#This Row],[CLOSE]]-StockData[[#This Row],[PREV. CLOSE]]</f>
        <v>3.8500000000000227</v>
      </c>
      <c r="X4462" s="2">
        <f>IFERROR((StockData[[#This Row],[CLOSE]]-StockData[[#This Row],[PREV. CLOSE]])/StockData[[#This Row],[PREV. CLOSE]],0)</f>
        <v>5.2398775093569555E-3</v>
      </c>
      <c r="Y4462" t="str">
        <f>IF(StockData[[#This Row],[Daily Return %]]&gt;0,"Gain",IF(StockData[[#This Row],[Daily Return %]]&lt;0,"Loss","No Change"))</f>
        <v>Gain</v>
      </c>
    </row>
    <row r="4463" spans="1:25" x14ac:dyDescent="0.3">
      <c r="A4463" s="1">
        <v>45905</v>
      </c>
      <c r="B4463" s="1" t="s">
        <v>4515</v>
      </c>
      <c r="C4463" s="1" t="s">
        <v>208</v>
      </c>
      <c r="D4463">
        <f>MONTH(StockData[[#This Row],[DATE]])</f>
        <v>9</v>
      </c>
      <c r="E4463">
        <v>2025</v>
      </c>
      <c r="F4463" t="s">
        <v>163</v>
      </c>
      <c r="G4463" t="str">
        <f>"Q"&amp;ROUNDUP(StockData[[#This Row],[Month Number]]/3,0)</f>
        <v>Q3</v>
      </c>
      <c r="H4463" s="1" t="s">
        <v>4097</v>
      </c>
      <c r="I4463" s="1" t="s">
        <v>3093</v>
      </c>
      <c r="J4463" t="s">
        <v>30</v>
      </c>
      <c r="K4463">
        <v>740</v>
      </c>
      <c r="L4463">
        <v>740.45</v>
      </c>
      <c r="M4463">
        <v>726</v>
      </c>
      <c r="N4463">
        <v>738.6</v>
      </c>
      <c r="O4463">
        <v>731.75</v>
      </c>
      <c r="P4463">
        <v>731.7</v>
      </c>
      <c r="Q4463">
        <v>731.24</v>
      </c>
      <c r="R4463">
        <v>1035892</v>
      </c>
      <c r="S4463">
        <v>757489564.04999995</v>
      </c>
      <c r="T4463">
        <v>36402</v>
      </c>
      <c r="U4463">
        <v>602930</v>
      </c>
      <c r="V4463">
        <v>58.2</v>
      </c>
      <c r="W4463" s="3">
        <f>StockData[[#This Row],[CLOSE]]-StockData[[#This Row],[PREV. CLOSE]]</f>
        <v>-6.8999999999999773</v>
      </c>
      <c r="X4463" s="2">
        <f>IFERROR((StockData[[#This Row],[CLOSE]]-StockData[[#This Row],[PREV. CLOSE]])/StockData[[#This Row],[PREV. CLOSE]],0)</f>
        <v>-9.3419983753045988E-3</v>
      </c>
      <c r="Y4463" t="str">
        <f>IF(StockData[[#This Row],[Daily Return %]]&gt;0,"Gain",IF(StockData[[#This Row],[Daily Return %]]&lt;0,"Loss","No Change"))</f>
        <v>Loss</v>
      </c>
    </row>
    <row r="4464" spans="1:25" x14ac:dyDescent="0.3">
      <c r="A4464" s="1">
        <v>45908</v>
      </c>
      <c r="B4464" s="1" t="s">
        <v>4516</v>
      </c>
      <c r="C4464" s="1" t="s">
        <v>208</v>
      </c>
      <c r="D4464">
        <f>MONTH(StockData[[#This Row],[DATE]])</f>
        <v>9</v>
      </c>
      <c r="E4464">
        <v>2025</v>
      </c>
      <c r="F4464" t="s">
        <v>163</v>
      </c>
      <c r="G4464" t="str">
        <f>"Q"&amp;ROUNDUP(StockData[[#This Row],[Month Number]]/3,0)</f>
        <v>Q3</v>
      </c>
      <c r="H4464" s="1" t="s">
        <v>4097</v>
      </c>
      <c r="I4464" s="1" t="s">
        <v>3093</v>
      </c>
      <c r="J4464" t="s">
        <v>30</v>
      </c>
      <c r="K4464">
        <v>730.8</v>
      </c>
      <c r="L4464">
        <v>736</v>
      </c>
      <c r="M4464">
        <v>728.7</v>
      </c>
      <c r="N4464">
        <v>731.7</v>
      </c>
      <c r="O4464">
        <v>730</v>
      </c>
      <c r="P4464">
        <v>730.6</v>
      </c>
      <c r="Q4464">
        <v>732.59</v>
      </c>
      <c r="R4464">
        <v>455182</v>
      </c>
      <c r="S4464">
        <v>333463025.14999998</v>
      </c>
      <c r="T4464">
        <v>17783</v>
      </c>
      <c r="U4464">
        <v>216328</v>
      </c>
      <c r="V4464">
        <v>47.53</v>
      </c>
      <c r="W4464" s="3">
        <f>StockData[[#This Row],[CLOSE]]-StockData[[#This Row],[PREV. CLOSE]]</f>
        <v>-1.1000000000000227</v>
      </c>
      <c r="X4464" s="2">
        <f>IFERROR((StockData[[#This Row],[CLOSE]]-StockData[[#This Row],[PREV. CLOSE]])/StockData[[#This Row],[PREV. CLOSE]],0)</f>
        <v>-1.5033483668170325E-3</v>
      </c>
      <c r="Y4464" t="str">
        <f>IF(StockData[[#This Row],[Daily Return %]]&gt;0,"Gain",IF(StockData[[#This Row],[Daily Return %]]&lt;0,"Loss","No Change"))</f>
        <v>Loss</v>
      </c>
    </row>
    <row r="4465" spans="1:25" x14ac:dyDescent="0.3">
      <c r="A4465" s="1">
        <v>45909</v>
      </c>
      <c r="B4465" s="1" t="s">
        <v>4517</v>
      </c>
      <c r="C4465" s="1" t="s">
        <v>208</v>
      </c>
      <c r="D4465">
        <f>MONTH(StockData[[#This Row],[DATE]])</f>
        <v>9</v>
      </c>
      <c r="E4465">
        <v>2025</v>
      </c>
      <c r="F4465" t="s">
        <v>163</v>
      </c>
      <c r="G4465" t="str">
        <f>"Q"&amp;ROUNDUP(StockData[[#This Row],[Month Number]]/3,0)</f>
        <v>Q3</v>
      </c>
      <c r="H4465" s="1" t="s">
        <v>4097</v>
      </c>
      <c r="I4465" s="1" t="s">
        <v>3093</v>
      </c>
      <c r="J4465" t="s">
        <v>30</v>
      </c>
      <c r="K4465">
        <v>731.2</v>
      </c>
      <c r="L4465">
        <v>734.85</v>
      </c>
      <c r="M4465">
        <v>724.45</v>
      </c>
      <c r="N4465">
        <v>730.6</v>
      </c>
      <c r="O4465">
        <v>734</v>
      </c>
      <c r="P4465">
        <v>732.5</v>
      </c>
      <c r="Q4465">
        <v>729.89</v>
      </c>
      <c r="R4465">
        <v>1455793</v>
      </c>
      <c r="S4465">
        <v>1062567443.1</v>
      </c>
      <c r="T4465">
        <v>56089</v>
      </c>
      <c r="U4465">
        <v>1079947</v>
      </c>
      <c r="V4465">
        <v>74.180000000000007</v>
      </c>
      <c r="W4465" s="3">
        <f>StockData[[#This Row],[CLOSE]]-StockData[[#This Row],[PREV. CLOSE]]</f>
        <v>1.8999999999999773</v>
      </c>
      <c r="X4465" s="2">
        <f>IFERROR((StockData[[#This Row],[CLOSE]]-StockData[[#This Row],[PREV. CLOSE]])/StockData[[#This Row],[PREV. CLOSE]],0)</f>
        <v>2.6006022447303276E-3</v>
      </c>
      <c r="Y4465" t="str">
        <f>IF(StockData[[#This Row],[Daily Return %]]&gt;0,"Gain",IF(StockData[[#This Row],[Daily Return %]]&lt;0,"Loss","No Change"))</f>
        <v>Gain</v>
      </c>
    </row>
    <row r="4466" spans="1:25" x14ac:dyDescent="0.3">
      <c r="A4466" s="1">
        <v>45910</v>
      </c>
      <c r="B4466" s="1" t="s">
        <v>4518</v>
      </c>
      <c r="C4466" s="1" t="s">
        <v>208</v>
      </c>
      <c r="D4466">
        <f>MONTH(StockData[[#This Row],[DATE]])</f>
        <v>9</v>
      </c>
      <c r="E4466">
        <v>2025</v>
      </c>
      <c r="F4466" t="s">
        <v>163</v>
      </c>
      <c r="G4466" t="str">
        <f>"Q"&amp;ROUNDUP(StockData[[#This Row],[Month Number]]/3,0)</f>
        <v>Q3</v>
      </c>
      <c r="H4466" s="1" t="s">
        <v>4097</v>
      </c>
      <c r="I4466" s="1" t="s">
        <v>3093</v>
      </c>
      <c r="J4466" t="s">
        <v>30</v>
      </c>
      <c r="K4466">
        <v>734</v>
      </c>
      <c r="L4466">
        <v>737.7</v>
      </c>
      <c r="M4466">
        <v>728.9</v>
      </c>
      <c r="N4466">
        <v>732.5</v>
      </c>
      <c r="O4466">
        <v>736.5</v>
      </c>
      <c r="P4466">
        <v>734.55</v>
      </c>
      <c r="Q4466">
        <v>731.87</v>
      </c>
      <c r="R4466">
        <v>2564874</v>
      </c>
      <c r="S4466">
        <v>1877144913.95</v>
      </c>
      <c r="T4466">
        <v>65630</v>
      </c>
      <c r="U4466">
        <v>1891954</v>
      </c>
      <c r="V4466">
        <v>73.760000000000005</v>
      </c>
      <c r="W4466" s="3">
        <f>StockData[[#This Row],[CLOSE]]-StockData[[#This Row],[PREV. CLOSE]]</f>
        <v>2.0499999999999545</v>
      </c>
      <c r="X4466" s="2">
        <f>IFERROR((StockData[[#This Row],[CLOSE]]-StockData[[#This Row],[PREV. CLOSE]])/StockData[[#This Row],[PREV. CLOSE]],0)</f>
        <v>2.7986348122866272E-3</v>
      </c>
      <c r="Y4466" t="str">
        <f>IF(StockData[[#This Row],[Daily Return %]]&gt;0,"Gain",IF(StockData[[#This Row],[Daily Return %]]&lt;0,"Loss","No Change"))</f>
        <v>Gain</v>
      </c>
    </row>
    <row r="4467" spans="1:25" x14ac:dyDescent="0.3">
      <c r="A4467" s="1">
        <v>45911</v>
      </c>
      <c r="B4467" s="1" t="s">
        <v>4519</v>
      </c>
      <c r="C4467" s="1" t="s">
        <v>208</v>
      </c>
      <c r="D4467">
        <f>MONTH(StockData[[#This Row],[DATE]])</f>
        <v>9</v>
      </c>
      <c r="E4467">
        <v>2025</v>
      </c>
      <c r="F4467" t="s">
        <v>163</v>
      </c>
      <c r="G4467" t="str">
        <f>"Q"&amp;ROUNDUP(StockData[[#This Row],[Month Number]]/3,0)</f>
        <v>Q3</v>
      </c>
      <c r="H4467" s="1" t="s">
        <v>4097</v>
      </c>
      <c r="I4467" s="1" t="s">
        <v>3093</v>
      </c>
      <c r="J4467" t="s">
        <v>30</v>
      </c>
      <c r="K4467">
        <v>736.45</v>
      </c>
      <c r="L4467">
        <v>738.9</v>
      </c>
      <c r="M4467">
        <v>729.9</v>
      </c>
      <c r="N4467">
        <v>734.55</v>
      </c>
      <c r="O4467">
        <v>733.1</v>
      </c>
      <c r="P4467">
        <v>734.1</v>
      </c>
      <c r="Q4467">
        <v>733.41</v>
      </c>
      <c r="R4467">
        <v>1297516</v>
      </c>
      <c r="S4467">
        <v>951605350.54999995</v>
      </c>
      <c r="T4467">
        <v>36073</v>
      </c>
      <c r="U4467">
        <v>790606</v>
      </c>
      <c r="V4467">
        <v>60.93</v>
      </c>
      <c r="W4467" s="3">
        <f>StockData[[#This Row],[CLOSE]]-StockData[[#This Row],[PREV. CLOSE]]</f>
        <v>-0.44999999999993179</v>
      </c>
      <c r="X4467" s="2">
        <f>IFERROR((StockData[[#This Row],[CLOSE]]-StockData[[#This Row],[PREV. CLOSE]])/StockData[[#This Row],[PREV. CLOSE]],0)</f>
        <v>-6.1261997141097522E-4</v>
      </c>
      <c r="Y4467" t="str">
        <f>IF(StockData[[#This Row],[Daily Return %]]&gt;0,"Gain",IF(StockData[[#This Row],[Daily Return %]]&lt;0,"Loss","No Change"))</f>
        <v>Loss</v>
      </c>
    </row>
    <row r="4468" spans="1:25" x14ac:dyDescent="0.3">
      <c r="A4468" s="1">
        <v>45912</v>
      </c>
      <c r="B4468" s="1" t="s">
        <v>4520</v>
      </c>
      <c r="C4468" s="1" t="s">
        <v>208</v>
      </c>
      <c r="D4468">
        <f>MONTH(StockData[[#This Row],[DATE]])</f>
        <v>9</v>
      </c>
      <c r="E4468">
        <v>2025</v>
      </c>
      <c r="F4468" t="s">
        <v>163</v>
      </c>
      <c r="G4468" t="str">
        <f>"Q"&amp;ROUNDUP(StockData[[#This Row],[Month Number]]/3,0)</f>
        <v>Q3</v>
      </c>
      <c r="H4468" s="1" t="s">
        <v>4097</v>
      </c>
      <c r="I4468" s="1" t="s">
        <v>3093</v>
      </c>
      <c r="J4468" t="s">
        <v>30</v>
      </c>
      <c r="K4468">
        <v>738.95</v>
      </c>
      <c r="L4468">
        <v>738.95</v>
      </c>
      <c r="M4468">
        <v>731.7</v>
      </c>
      <c r="N4468">
        <v>734.1</v>
      </c>
      <c r="O4468">
        <v>735.7</v>
      </c>
      <c r="P4468">
        <v>734.55</v>
      </c>
      <c r="Q4468">
        <v>734.67</v>
      </c>
      <c r="R4468">
        <v>1040773</v>
      </c>
      <c r="S4468">
        <v>764625112</v>
      </c>
      <c r="T4468">
        <v>36204</v>
      </c>
      <c r="U4468">
        <v>620895</v>
      </c>
      <c r="V4468">
        <v>59.66</v>
      </c>
      <c r="W4468" s="3">
        <f>StockData[[#This Row],[CLOSE]]-StockData[[#This Row],[PREV. CLOSE]]</f>
        <v>0.44999999999993179</v>
      </c>
      <c r="X4468" s="2">
        <f>IFERROR((StockData[[#This Row],[CLOSE]]-StockData[[#This Row],[PREV. CLOSE]])/StockData[[#This Row],[PREV. CLOSE]],0)</f>
        <v>6.1299550469953929E-4</v>
      </c>
      <c r="Y4468" t="str">
        <f>IF(StockData[[#This Row],[Daily Return %]]&gt;0,"Gain",IF(StockData[[#This Row],[Daily Return %]]&lt;0,"Loss","No Change"))</f>
        <v>Gain</v>
      </c>
    </row>
    <row r="4469" spans="1:25" x14ac:dyDescent="0.3">
      <c r="A4469" s="1">
        <v>45915</v>
      </c>
      <c r="B4469" s="1" t="s">
        <v>4521</v>
      </c>
      <c r="C4469" s="1" t="s">
        <v>208</v>
      </c>
      <c r="D4469">
        <f>MONTH(StockData[[#This Row],[DATE]])</f>
        <v>9</v>
      </c>
      <c r="E4469">
        <v>2025</v>
      </c>
      <c r="F4469" t="s">
        <v>163</v>
      </c>
      <c r="G4469" t="str">
        <f>"Q"&amp;ROUNDUP(StockData[[#This Row],[Month Number]]/3,0)</f>
        <v>Q3</v>
      </c>
      <c r="H4469" s="1" t="s">
        <v>4097</v>
      </c>
      <c r="I4469" s="1" t="s">
        <v>3093</v>
      </c>
      <c r="J4469" t="s">
        <v>30</v>
      </c>
      <c r="K4469">
        <v>734.05</v>
      </c>
      <c r="L4469">
        <v>735.95</v>
      </c>
      <c r="M4469">
        <v>724.05</v>
      </c>
      <c r="N4469">
        <v>734.55</v>
      </c>
      <c r="O4469">
        <v>728</v>
      </c>
      <c r="P4469">
        <v>727.5</v>
      </c>
      <c r="Q4469">
        <v>727.39</v>
      </c>
      <c r="R4469">
        <v>2023144</v>
      </c>
      <c r="S4469">
        <v>1471621795.45</v>
      </c>
      <c r="T4469">
        <v>61449</v>
      </c>
      <c r="U4469">
        <v>1548599</v>
      </c>
      <c r="V4469">
        <v>76.540000000000006</v>
      </c>
      <c r="W4469" s="3">
        <f>StockData[[#This Row],[CLOSE]]-StockData[[#This Row],[PREV. CLOSE]]</f>
        <v>-7.0499999999999545</v>
      </c>
      <c r="X4469" s="2">
        <f>IFERROR((StockData[[#This Row],[CLOSE]]-StockData[[#This Row],[PREV. CLOSE]])/StockData[[#This Row],[PREV. CLOSE]],0)</f>
        <v>-9.5977128854400039E-3</v>
      </c>
      <c r="Y4469" t="str">
        <f>IF(StockData[[#This Row],[Daily Return %]]&gt;0,"Gain",IF(StockData[[#This Row],[Daily Return %]]&lt;0,"Loss","No Change"))</f>
        <v>Loss</v>
      </c>
    </row>
    <row r="4470" spans="1:25" x14ac:dyDescent="0.3">
      <c r="A4470" s="1">
        <v>45916</v>
      </c>
      <c r="B4470" s="1" t="s">
        <v>4522</v>
      </c>
      <c r="C4470" s="1" t="s">
        <v>208</v>
      </c>
      <c r="D4470">
        <f>MONTH(StockData[[#This Row],[DATE]])</f>
        <v>9</v>
      </c>
      <c r="E4470">
        <v>2025</v>
      </c>
      <c r="F4470" t="s">
        <v>163</v>
      </c>
      <c r="G4470" t="str">
        <f>"Q"&amp;ROUNDUP(StockData[[#This Row],[Month Number]]/3,0)</f>
        <v>Q3</v>
      </c>
      <c r="H4470" s="1" t="s">
        <v>4097</v>
      </c>
      <c r="I4470" s="1" t="s">
        <v>3093</v>
      </c>
      <c r="J4470" t="s">
        <v>30</v>
      </c>
      <c r="K4470">
        <v>729.95</v>
      </c>
      <c r="L4470">
        <v>731.75</v>
      </c>
      <c r="M4470">
        <v>719.55</v>
      </c>
      <c r="N4470">
        <v>727.5</v>
      </c>
      <c r="O4470">
        <v>723</v>
      </c>
      <c r="P4470">
        <v>723.9</v>
      </c>
      <c r="Q4470">
        <v>723.98</v>
      </c>
      <c r="R4470">
        <v>1685896</v>
      </c>
      <c r="S4470">
        <v>1220550485.2</v>
      </c>
      <c r="T4470">
        <v>49843</v>
      </c>
      <c r="U4470">
        <v>1286523</v>
      </c>
      <c r="V4470">
        <v>76.31</v>
      </c>
      <c r="W4470" s="3">
        <f>StockData[[#This Row],[CLOSE]]-StockData[[#This Row],[PREV. CLOSE]]</f>
        <v>-3.6000000000000227</v>
      </c>
      <c r="X4470" s="2">
        <f>IFERROR((StockData[[#This Row],[CLOSE]]-StockData[[#This Row],[PREV. CLOSE]])/StockData[[#This Row],[PREV. CLOSE]],0)</f>
        <v>-4.9484536082474544E-3</v>
      </c>
      <c r="Y4470" t="str">
        <f>IF(StockData[[#This Row],[Daily Return %]]&gt;0,"Gain",IF(StockData[[#This Row],[Daily Return %]]&lt;0,"Loss","No Change"))</f>
        <v>Loss</v>
      </c>
    </row>
    <row r="4471" spans="1:25" x14ac:dyDescent="0.3">
      <c r="A4471" s="1">
        <v>45917</v>
      </c>
      <c r="B4471" s="1" t="s">
        <v>4523</v>
      </c>
      <c r="C4471" s="1" t="s">
        <v>208</v>
      </c>
      <c r="D4471">
        <f>MONTH(StockData[[#This Row],[DATE]])</f>
        <v>9</v>
      </c>
      <c r="E4471">
        <v>2025</v>
      </c>
      <c r="F4471" t="s">
        <v>163</v>
      </c>
      <c r="G4471" t="str">
        <f>"Q"&amp;ROUNDUP(StockData[[#This Row],[Month Number]]/3,0)</f>
        <v>Q3</v>
      </c>
      <c r="H4471" s="1" t="s">
        <v>4097</v>
      </c>
      <c r="I4471" s="1" t="s">
        <v>3093</v>
      </c>
      <c r="J4471" t="s">
        <v>30</v>
      </c>
      <c r="K4471">
        <v>730</v>
      </c>
      <c r="L4471">
        <v>730</v>
      </c>
      <c r="M4471">
        <v>709.95</v>
      </c>
      <c r="N4471">
        <v>723.9</v>
      </c>
      <c r="O4471">
        <v>713.8</v>
      </c>
      <c r="P4471">
        <v>711.9</v>
      </c>
      <c r="Q4471">
        <v>714.15</v>
      </c>
      <c r="R4471">
        <v>5946154</v>
      </c>
      <c r="S4471">
        <v>4246440444.25</v>
      </c>
      <c r="T4471">
        <v>71512</v>
      </c>
      <c r="U4471">
        <v>3951545</v>
      </c>
      <c r="V4471">
        <v>66.459999999999994</v>
      </c>
      <c r="W4471" s="3">
        <f>StockData[[#This Row],[CLOSE]]-StockData[[#This Row],[PREV. CLOSE]]</f>
        <v>-12</v>
      </c>
      <c r="X4471" s="2">
        <f>IFERROR((StockData[[#This Row],[CLOSE]]-StockData[[#This Row],[PREV. CLOSE]])/StockData[[#This Row],[PREV. CLOSE]],0)</f>
        <v>-1.6576875259013676E-2</v>
      </c>
      <c r="Y4471" t="str">
        <f>IF(StockData[[#This Row],[Daily Return %]]&gt;0,"Gain",IF(StockData[[#This Row],[Daily Return %]]&lt;0,"Loss","No Change"))</f>
        <v>Loss</v>
      </c>
    </row>
    <row r="4472" spans="1:25" x14ac:dyDescent="0.3">
      <c r="A4472" s="1">
        <v>45918</v>
      </c>
      <c r="B4472" s="1" t="s">
        <v>4524</v>
      </c>
      <c r="C4472" s="1" t="s">
        <v>208</v>
      </c>
      <c r="D4472">
        <f>MONTH(StockData[[#This Row],[DATE]])</f>
        <v>9</v>
      </c>
      <c r="E4472">
        <v>2025</v>
      </c>
      <c r="F4472" t="s">
        <v>163</v>
      </c>
      <c r="G4472" t="str">
        <f>"Q"&amp;ROUNDUP(StockData[[#This Row],[Month Number]]/3,0)</f>
        <v>Q3</v>
      </c>
      <c r="H4472" s="1" t="s">
        <v>4097</v>
      </c>
      <c r="I4472" s="1" t="s">
        <v>3093</v>
      </c>
      <c r="J4472" t="s">
        <v>30</v>
      </c>
      <c r="K4472">
        <v>713.8</v>
      </c>
      <c r="L4472">
        <v>724.1</v>
      </c>
      <c r="M4472">
        <v>713.4</v>
      </c>
      <c r="N4472">
        <v>711.9</v>
      </c>
      <c r="O4472">
        <v>722.4</v>
      </c>
      <c r="P4472">
        <v>719.75</v>
      </c>
      <c r="Q4472">
        <v>719.92</v>
      </c>
      <c r="R4472">
        <v>1972919</v>
      </c>
      <c r="S4472">
        <v>1420352723.6500001</v>
      </c>
      <c r="T4472">
        <v>47204</v>
      </c>
      <c r="U4472">
        <v>1244654</v>
      </c>
      <c r="V4472">
        <v>63.09</v>
      </c>
      <c r="W4472" s="3">
        <f>StockData[[#This Row],[CLOSE]]-StockData[[#This Row],[PREV. CLOSE]]</f>
        <v>7.8500000000000227</v>
      </c>
      <c r="X4472" s="2">
        <f>IFERROR((StockData[[#This Row],[CLOSE]]-StockData[[#This Row],[PREV. CLOSE]])/StockData[[#This Row],[PREV. CLOSE]],0)</f>
        <v>1.102682961090044E-2</v>
      </c>
      <c r="Y4472" t="str">
        <f>IF(StockData[[#This Row],[Daily Return %]]&gt;0,"Gain",IF(StockData[[#This Row],[Daily Return %]]&lt;0,"Loss","No Change"))</f>
        <v>Gain</v>
      </c>
    </row>
    <row r="4473" spans="1:25" x14ac:dyDescent="0.3">
      <c r="A4473" s="1">
        <v>45919</v>
      </c>
      <c r="B4473" s="1" t="s">
        <v>4525</v>
      </c>
      <c r="C4473" s="1" t="s">
        <v>208</v>
      </c>
      <c r="D4473">
        <f>MONTH(StockData[[#This Row],[DATE]])</f>
        <v>9</v>
      </c>
      <c r="E4473">
        <v>2025</v>
      </c>
      <c r="F4473" t="s">
        <v>163</v>
      </c>
      <c r="G4473" t="str">
        <f>"Q"&amp;ROUNDUP(StockData[[#This Row],[Month Number]]/3,0)</f>
        <v>Q3</v>
      </c>
      <c r="H4473" s="1" t="s">
        <v>4097</v>
      </c>
      <c r="I4473" s="1" t="s">
        <v>3093</v>
      </c>
      <c r="J4473" t="s">
        <v>30</v>
      </c>
      <c r="K4473">
        <v>721</v>
      </c>
      <c r="L4473">
        <v>723.9</v>
      </c>
      <c r="M4473">
        <v>716</v>
      </c>
      <c r="N4473">
        <v>719.75</v>
      </c>
      <c r="O4473">
        <v>722</v>
      </c>
      <c r="P4473">
        <v>720.15</v>
      </c>
      <c r="Q4473">
        <v>719.43</v>
      </c>
      <c r="R4473">
        <v>3589676</v>
      </c>
      <c r="S4473">
        <v>2582531554.0999999</v>
      </c>
      <c r="T4473">
        <v>36716</v>
      </c>
      <c r="U4473">
        <v>2921321</v>
      </c>
      <c r="V4473">
        <v>81.38</v>
      </c>
      <c r="W4473" s="3">
        <f>StockData[[#This Row],[CLOSE]]-StockData[[#This Row],[PREV. CLOSE]]</f>
        <v>0.39999999999997726</v>
      </c>
      <c r="X4473" s="2">
        <f>IFERROR((StockData[[#This Row],[CLOSE]]-StockData[[#This Row],[PREV. CLOSE]])/StockData[[#This Row],[PREV. CLOSE]],0)</f>
        <v>5.5574852379295205E-4</v>
      </c>
      <c r="Y4473" t="str">
        <f>IF(StockData[[#This Row],[Daily Return %]]&gt;0,"Gain",IF(StockData[[#This Row],[Daily Return %]]&lt;0,"Loss","No Change"))</f>
        <v>Gain</v>
      </c>
    </row>
    <row r="4474" spans="1:25" x14ac:dyDescent="0.3">
      <c r="A4474" s="1">
        <v>45922</v>
      </c>
      <c r="B4474" s="1" t="s">
        <v>4526</v>
      </c>
      <c r="C4474" s="1" t="s">
        <v>208</v>
      </c>
      <c r="D4474">
        <f>MONTH(StockData[[#This Row],[DATE]])</f>
        <v>9</v>
      </c>
      <c r="E4474">
        <v>2025</v>
      </c>
      <c r="F4474" t="s">
        <v>163</v>
      </c>
      <c r="G4474" t="str">
        <f>"Q"&amp;ROUNDUP(StockData[[#This Row],[Month Number]]/3,0)</f>
        <v>Q3</v>
      </c>
      <c r="H4474" s="1" t="s">
        <v>4097</v>
      </c>
      <c r="I4474" s="1" t="s">
        <v>3093</v>
      </c>
      <c r="J4474" t="s">
        <v>30</v>
      </c>
      <c r="K4474">
        <v>720.15</v>
      </c>
      <c r="L4474">
        <v>729.15</v>
      </c>
      <c r="M4474">
        <v>714.4</v>
      </c>
      <c r="N4474">
        <v>720.15</v>
      </c>
      <c r="O4474">
        <v>716.7</v>
      </c>
      <c r="P4474">
        <v>716.85</v>
      </c>
      <c r="Q4474">
        <v>720.47</v>
      </c>
      <c r="R4474">
        <v>1425905</v>
      </c>
      <c r="S4474">
        <v>1027323488.7</v>
      </c>
      <c r="T4474">
        <v>41552</v>
      </c>
      <c r="U4474">
        <v>956634</v>
      </c>
      <c r="V4474">
        <v>67.09</v>
      </c>
      <c r="W4474" s="3">
        <f>StockData[[#This Row],[CLOSE]]-StockData[[#This Row],[PREV. CLOSE]]</f>
        <v>-3.2999999999999545</v>
      </c>
      <c r="X4474" s="2">
        <f>IFERROR((StockData[[#This Row],[CLOSE]]-StockData[[#This Row],[PREV. CLOSE]])/StockData[[#This Row],[PREV. CLOSE]],0)</f>
        <v>-4.5823786711101221E-3</v>
      </c>
      <c r="Y4474" t="str">
        <f>IF(StockData[[#This Row],[Daily Return %]]&gt;0,"Gain",IF(StockData[[#This Row],[Daily Return %]]&lt;0,"Loss","No Change"))</f>
        <v>Loss</v>
      </c>
    </row>
    <row r="4475" spans="1:25" x14ac:dyDescent="0.3">
      <c r="A4475" s="1">
        <v>45923</v>
      </c>
      <c r="B4475" s="1" t="s">
        <v>4527</v>
      </c>
      <c r="C4475" s="1" t="s">
        <v>208</v>
      </c>
      <c r="D4475">
        <f>MONTH(StockData[[#This Row],[DATE]])</f>
        <v>9</v>
      </c>
      <c r="E4475">
        <v>2025</v>
      </c>
      <c r="F4475" t="s">
        <v>163</v>
      </c>
      <c r="G4475" t="str">
        <f>"Q"&amp;ROUNDUP(StockData[[#This Row],[Month Number]]/3,0)</f>
        <v>Q3</v>
      </c>
      <c r="H4475" s="1" t="s">
        <v>4097</v>
      </c>
      <c r="I4475" s="1" t="s">
        <v>3093</v>
      </c>
      <c r="J4475" t="s">
        <v>30</v>
      </c>
      <c r="K4475">
        <v>720.4</v>
      </c>
      <c r="L4475">
        <v>721.5</v>
      </c>
      <c r="M4475">
        <v>704.5</v>
      </c>
      <c r="N4475">
        <v>716.85</v>
      </c>
      <c r="O4475">
        <v>705.25</v>
      </c>
      <c r="P4475">
        <v>706</v>
      </c>
      <c r="Q4475">
        <v>709.89</v>
      </c>
      <c r="R4475">
        <v>1832965</v>
      </c>
      <c r="S4475">
        <v>1301206477.2</v>
      </c>
      <c r="T4475">
        <v>43938</v>
      </c>
      <c r="U4475">
        <v>1379129</v>
      </c>
      <c r="V4475">
        <v>75.239999999999995</v>
      </c>
      <c r="W4475" s="3">
        <f>StockData[[#This Row],[CLOSE]]-StockData[[#This Row],[PREV. CLOSE]]</f>
        <v>-10.850000000000023</v>
      </c>
      <c r="X4475" s="2">
        <f>IFERROR((StockData[[#This Row],[CLOSE]]-StockData[[#This Row],[PREV. CLOSE]])/StockData[[#This Row],[PREV. CLOSE]],0)</f>
        <v>-1.5135662969937954E-2</v>
      </c>
      <c r="Y4475" t="str">
        <f>IF(StockData[[#This Row],[Daily Return %]]&gt;0,"Gain",IF(StockData[[#This Row],[Daily Return %]]&lt;0,"Loss","No Change"))</f>
        <v>Loss</v>
      </c>
    </row>
    <row r="4476" spans="1:25" x14ac:dyDescent="0.3">
      <c r="A4476" s="1">
        <v>45924</v>
      </c>
      <c r="B4476" s="1" t="s">
        <v>4528</v>
      </c>
      <c r="C4476" s="1" t="s">
        <v>208</v>
      </c>
      <c r="D4476">
        <f>MONTH(StockData[[#This Row],[DATE]])</f>
        <v>9</v>
      </c>
      <c r="E4476">
        <v>2025</v>
      </c>
      <c r="F4476" t="s">
        <v>163</v>
      </c>
      <c r="G4476" t="str">
        <f>"Q"&amp;ROUNDUP(StockData[[#This Row],[Month Number]]/3,0)</f>
        <v>Q3</v>
      </c>
      <c r="H4476" s="1" t="s">
        <v>4097</v>
      </c>
      <c r="I4476" s="1" t="s">
        <v>3093</v>
      </c>
      <c r="J4476" t="s">
        <v>30</v>
      </c>
      <c r="K4476">
        <v>709</v>
      </c>
      <c r="L4476">
        <v>713.75</v>
      </c>
      <c r="M4476">
        <v>700.05</v>
      </c>
      <c r="N4476">
        <v>706</v>
      </c>
      <c r="O4476">
        <v>708.05</v>
      </c>
      <c r="P4476">
        <v>707.55</v>
      </c>
      <c r="Q4476">
        <v>707.62</v>
      </c>
      <c r="R4476">
        <v>2131661</v>
      </c>
      <c r="S4476">
        <v>1508412291.75</v>
      </c>
      <c r="T4476">
        <v>64976</v>
      </c>
      <c r="U4476">
        <v>1386457</v>
      </c>
      <c r="V4476">
        <v>65.040000000000006</v>
      </c>
      <c r="W4476" s="3">
        <f>StockData[[#This Row],[CLOSE]]-StockData[[#This Row],[PREV. CLOSE]]</f>
        <v>1.5499999999999545</v>
      </c>
      <c r="X4476" s="2">
        <f>IFERROR((StockData[[#This Row],[CLOSE]]-StockData[[#This Row],[PREV. CLOSE]])/StockData[[#This Row],[PREV. CLOSE]],0)</f>
        <v>2.1954674220962529E-3</v>
      </c>
      <c r="Y4476" t="str">
        <f>IF(StockData[[#This Row],[Daily Return %]]&gt;0,"Gain",IF(StockData[[#This Row],[Daily Return %]]&lt;0,"Loss","No Change"))</f>
        <v>Gain</v>
      </c>
    </row>
    <row r="4477" spans="1:25" x14ac:dyDescent="0.3">
      <c r="A4477" s="1">
        <v>45925</v>
      </c>
      <c r="B4477" s="1" t="s">
        <v>4529</v>
      </c>
      <c r="C4477" s="1" t="s">
        <v>208</v>
      </c>
      <c r="D4477">
        <f>MONTH(StockData[[#This Row],[DATE]])</f>
        <v>9</v>
      </c>
      <c r="E4477">
        <v>2025</v>
      </c>
      <c r="F4477" t="s">
        <v>163</v>
      </c>
      <c r="G4477" t="str">
        <f>"Q"&amp;ROUNDUP(StockData[[#This Row],[Month Number]]/3,0)</f>
        <v>Q3</v>
      </c>
      <c r="H4477" s="1" t="s">
        <v>4097</v>
      </c>
      <c r="I4477" s="1" t="s">
        <v>3093</v>
      </c>
      <c r="J4477" t="s">
        <v>30</v>
      </c>
      <c r="K4477">
        <v>710.4</v>
      </c>
      <c r="L4477">
        <v>711.35</v>
      </c>
      <c r="M4477">
        <v>702.1</v>
      </c>
      <c r="N4477">
        <v>707.55</v>
      </c>
      <c r="O4477">
        <v>703</v>
      </c>
      <c r="P4477">
        <v>703.6</v>
      </c>
      <c r="Q4477">
        <v>706.71</v>
      </c>
      <c r="R4477">
        <v>1751179</v>
      </c>
      <c r="S4477">
        <v>1237578314.75</v>
      </c>
      <c r="T4477">
        <v>42383</v>
      </c>
      <c r="U4477">
        <v>1144980</v>
      </c>
      <c r="V4477">
        <v>65.38</v>
      </c>
      <c r="W4477" s="3">
        <f>StockData[[#This Row],[CLOSE]]-StockData[[#This Row],[PREV. CLOSE]]</f>
        <v>-3.9499999999999318</v>
      </c>
      <c r="X4477" s="2">
        <f>IFERROR((StockData[[#This Row],[CLOSE]]-StockData[[#This Row],[PREV. CLOSE]])/StockData[[#This Row],[PREV. CLOSE]],0)</f>
        <v>-5.5826443360892262E-3</v>
      </c>
      <c r="Y4477" t="str">
        <f>IF(StockData[[#This Row],[Daily Return %]]&gt;0,"Gain",IF(StockData[[#This Row],[Daily Return %]]&lt;0,"Loss","No Change"))</f>
        <v>Loss</v>
      </c>
    </row>
    <row r="4478" spans="1:25" x14ac:dyDescent="0.3">
      <c r="A4478" s="1">
        <v>45926</v>
      </c>
      <c r="B4478" s="1" t="s">
        <v>4530</v>
      </c>
      <c r="C4478" s="1" t="s">
        <v>208</v>
      </c>
      <c r="D4478">
        <f>MONTH(StockData[[#This Row],[DATE]])</f>
        <v>9</v>
      </c>
      <c r="E4478">
        <v>2025</v>
      </c>
      <c r="F4478" t="s">
        <v>163</v>
      </c>
      <c r="G4478" t="str">
        <f>"Q"&amp;ROUNDUP(StockData[[#This Row],[Month Number]]/3,0)</f>
        <v>Q3</v>
      </c>
      <c r="H4478" s="1" t="s">
        <v>4097</v>
      </c>
      <c r="I4478" s="1" t="s">
        <v>3093</v>
      </c>
      <c r="J4478" t="s">
        <v>30</v>
      </c>
      <c r="K4478">
        <v>703.6</v>
      </c>
      <c r="L4478">
        <v>704.75</v>
      </c>
      <c r="M4478">
        <v>695.65</v>
      </c>
      <c r="N4478">
        <v>703.6</v>
      </c>
      <c r="O4478">
        <v>698.5</v>
      </c>
      <c r="P4478">
        <v>698.35</v>
      </c>
      <c r="Q4478">
        <v>699.67</v>
      </c>
      <c r="R4478">
        <v>2170529</v>
      </c>
      <c r="S4478">
        <v>1518652438.6500001</v>
      </c>
      <c r="T4478">
        <v>55489</v>
      </c>
      <c r="U4478">
        <v>1559435</v>
      </c>
      <c r="V4478">
        <v>71.849999999999994</v>
      </c>
      <c r="W4478" s="3">
        <f>StockData[[#This Row],[CLOSE]]-StockData[[#This Row],[PREV. CLOSE]]</f>
        <v>-5.25</v>
      </c>
      <c r="X4478" s="2">
        <f>IFERROR((StockData[[#This Row],[CLOSE]]-StockData[[#This Row],[PREV. CLOSE]])/StockData[[#This Row],[PREV. CLOSE]],0)</f>
        <v>-7.4616259238203522E-3</v>
      </c>
      <c r="Y4478" t="str">
        <f>IF(StockData[[#This Row],[Daily Return %]]&gt;0,"Gain",IF(StockData[[#This Row],[Daily Return %]]&lt;0,"Loss","No Change"))</f>
        <v>Loss</v>
      </c>
    </row>
    <row r="4479" spans="1:25" x14ac:dyDescent="0.3">
      <c r="A4479" s="1">
        <v>45929</v>
      </c>
      <c r="B4479" s="1" t="s">
        <v>4531</v>
      </c>
      <c r="C4479" s="1" t="s">
        <v>208</v>
      </c>
      <c r="D4479">
        <f>MONTH(StockData[[#This Row],[DATE]])</f>
        <v>9</v>
      </c>
      <c r="E4479">
        <v>2025</v>
      </c>
      <c r="F4479" t="s">
        <v>163</v>
      </c>
      <c r="G4479" t="str">
        <f>"Q"&amp;ROUNDUP(StockData[[#This Row],[Month Number]]/3,0)</f>
        <v>Q3</v>
      </c>
      <c r="H4479" s="1" t="s">
        <v>4097</v>
      </c>
      <c r="I4479" s="1" t="s">
        <v>3093</v>
      </c>
      <c r="J4479" t="s">
        <v>30</v>
      </c>
      <c r="K4479">
        <v>695.1</v>
      </c>
      <c r="L4479">
        <v>703</v>
      </c>
      <c r="M4479">
        <v>690.3</v>
      </c>
      <c r="N4479">
        <v>698.35</v>
      </c>
      <c r="O4479">
        <v>700.05</v>
      </c>
      <c r="P4479">
        <v>698.7</v>
      </c>
      <c r="Q4479">
        <v>697.03</v>
      </c>
      <c r="R4479">
        <v>2398826</v>
      </c>
      <c r="S4479">
        <v>1672045256.1500001</v>
      </c>
      <c r="T4479">
        <v>81633</v>
      </c>
      <c r="U4479">
        <v>1640006</v>
      </c>
      <c r="V4479">
        <v>68.37</v>
      </c>
      <c r="W4479" s="3">
        <f>StockData[[#This Row],[CLOSE]]-StockData[[#This Row],[PREV. CLOSE]]</f>
        <v>0.35000000000002274</v>
      </c>
      <c r="X4479" s="2">
        <f>IFERROR((StockData[[#This Row],[CLOSE]]-StockData[[#This Row],[PREV. CLOSE]])/StockData[[#This Row],[PREV. CLOSE]],0)</f>
        <v>5.011813560535874E-4</v>
      </c>
      <c r="Y4479" t="str">
        <f>IF(StockData[[#This Row],[Daily Return %]]&gt;0,"Gain",IF(StockData[[#This Row],[Daily Return %]]&lt;0,"Loss","No Change"))</f>
        <v>Gain</v>
      </c>
    </row>
    <row r="4480" spans="1:25" x14ac:dyDescent="0.3">
      <c r="A4480" s="1">
        <v>45930</v>
      </c>
      <c r="B4480" s="1" t="s">
        <v>4532</v>
      </c>
      <c r="C4480" s="1" t="s">
        <v>208</v>
      </c>
      <c r="D4480">
        <f>MONTH(StockData[[#This Row],[DATE]])</f>
        <v>9</v>
      </c>
      <c r="E4480">
        <v>2025</v>
      </c>
      <c r="F4480" t="s">
        <v>163</v>
      </c>
      <c r="G4480" t="str">
        <f>"Q"&amp;ROUNDUP(StockData[[#This Row],[Month Number]]/3,0)</f>
        <v>Q3</v>
      </c>
      <c r="H4480" s="1" t="s">
        <v>4097</v>
      </c>
      <c r="I4480" s="1" t="s">
        <v>3093</v>
      </c>
      <c r="J4480" t="s">
        <v>30</v>
      </c>
      <c r="K4480">
        <v>698.7</v>
      </c>
      <c r="L4480">
        <v>702.15</v>
      </c>
      <c r="M4480">
        <v>693.5</v>
      </c>
      <c r="N4480">
        <v>698.7</v>
      </c>
      <c r="O4480">
        <v>697</v>
      </c>
      <c r="P4480">
        <v>697.4</v>
      </c>
      <c r="Q4480">
        <v>697.44</v>
      </c>
      <c r="R4480">
        <v>1891260</v>
      </c>
      <c r="S4480">
        <v>1319047078</v>
      </c>
      <c r="T4480">
        <v>48705</v>
      </c>
      <c r="U4480">
        <v>1151483</v>
      </c>
      <c r="V4480">
        <v>60.88</v>
      </c>
      <c r="W4480" s="3">
        <f>StockData[[#This Row],[CLOSE]]-StockData[[#This Row],[PREV. CLOSE]]</f>
        <v>-1.3000000000000682</v>
      </c>
      <c r="X4480" s="2">
        <f>IFERROR((StockData[[#This Row],[CLOSE]]-StockData[[#This Row],[PREV. CLOSE]])/StockData[[#This Row],[PREV. CLOSE]],0)</f>
        <v>-1.8605982539001977E-3</v>
      </c>
      <c r="Y4480" t="str">
        <f>IF(StockData[[#This Row],[Daily Return %]]&gt;0,"Gain",IF(StockData[[#This Row],[Daily Return %]]&lt;0,"Loss","No Change"))</f>
        <v>Loss</v>
      </c>
    </row>
    <row r="4481" spans="1:25" x14ac:dyDescent="0.3">
      <c r="A4481" s="1">
        <v>45931</v>
      </c>
      <c r="B4481" s="1" t="s">
        <v>4533</v>
      </c>
      <c r="C4481" s="1" t="s">
        <v>230</v>
      </c>
      <c r="D4481">
        <f>MONTH(StockData[[#This Row],[DATE]])</f>
        <v>10</v>
      </c>
      <c r="E4481">
        <v>2025</v>
      </c>
      <c r="F4481" t="s">
        <v>231</v>
      </c>
      <c r="G4481" t="str">
        <f>"Q"&amp;ROUNDUP(StockData[[#This Row],[Month Number]]/3,0)</f>
        <v>Q4</v>
      </c>
      <c r="H4481" s="1" t="s">
        <v>4097</v>
      </c>
      <c r="I4481" s="1" t="s">
        <v>3093</v>
      </c>
      <c r="J4481" t="s">
        <v>30</v>
      </c>
      <c r="K4481">
        <v>697</v>
      </c>
      <c r="L4481">
        <v>704.6</v>
      </c>
      <c r="M4481">
        <v>691.3</v>
      </c>
      <c r="N4481">
        <v>697.4</v>
      </c>
      <c r="O4481">
        <v>704</v>
      </c>
      <c r="P4481">
        <v>701.75</v>
      </c>
      <c r="Q4481">
        <v>699.42</v>
      </c>
      <c r="R4481">
        <v>2015531</v>
      </c>
      <c r="S4481">
        <v>1409705726.55</v>
      </c>
      <c r="T4481">
        <v>38529</v>
      </c>
      <c r="U4481">
        <v>1494023</v>
      </c>
      <c r="V4481">
        <v>74.13</v>
      </c>
      <c r="W4481" s="3">
        <f>StockData[[#This Row],[CLOSE]]-StockData[[#This Row],[PREV. CLOSE]]</f>
        <v>4.3500000000000227</v>
      </c>
      <c r="X4481" s="2">
        <f>IFERROR((StockData[[#This Row],[CLOSE]]-StockData[[#This Row],[PREV. CLOSE]])/StockData[[#This Row],[PREV. CLOSE]],0)</f>
        <v>6.2374533983367121E-3</v>
      </c>
      <c r="Y4481" t="str">
        <f>IF(StockData[[#This Row],[Daily Return %]]&gt;0,"Gain",IF(StockData[[#This Row],[Daily Return %]]&lt;0,"Loss","No Change"))</f>
        <v>Gain</v>
      </c>
    </row>
    <row r="4482" spans="1:25" x14ac:dyDescent="0.3">
      <c r="A4482" s="1">
        <v>45933</v>
      </c>
      <c r="B4482" s="1" t="s">
        <v>4534</v>
      </c>
      <c r="C4482" s="1" t="s">
        <v>230</v>
      </c>
      <c r="D4482">
        <f>MONTH(StockData[[#This Row],[DATE]])</f>
        <v>10</v>
      </c>
      <c r="E4482">
        <v>2025</v>
      </c>
      <c r="F4482" t="s">
        <v>231</v>
      </c>
      <c r="G4482" t="str">
        <f>"Q"&amp;ROUNDUP(StockData[[#This Row],[Month Number]]/3,0)</f>
        <v>Q4</v>
      </c>
      <c r="H4482" s="1" t="s">
        <v>4097</v>
      </c>
      <c r="I4482" s="1" t="s">
        <v>3093</v>
      </c>
      <c r="J4482" t="s">
        <v>30</v>
      </c>
      <c r="K4482">
        <v>700</v>
      </c>
      <c r="L4482">
        <v>712.75</v>
      </c>
      <c r="M4482">
        <v>697.6</v>
      </c>
      <c r="N4482">
        <v>701.75</v>
      </c>
      <c r="O4482">
        <v>710</v>
      </c>
      <c r="P4482">
        <v>710.95</v>
      </c>
      <c r="Q4482">
        <v>708.11</v>
      </c>
      <c r="R4482">
        <v>1495780</v>
      </c>
      <c r="S4482">
        <v>1059180739.6</v>
      </c>
      <c r="T4482">
        <v>41469</v>
      </c>
      <c r="U4482">
        <v>981911</v>
      </c>
      <c r="V4482">
        <v>65.650000000000006</v>
      </c>
      <c r="W4482" s="3">
        <f>StockData[[#This Row],[CLOSE]]-StockData[[#This Row],[PREV. CLOSE]]</f>
        <v>9.2000000000000455</v>
      </c>
      <c r="X4482" s="2">
        <f>IFERROR((StockData[[#This Row],[CLOSE]]-StockData[[#This Row],[PREV. CLOSE]])/StockData[[#This Row],[PREV. CLOSE]],0)</f>
        <v>1.3110081938012177E-2</v>
      </c>
      <c r="Y4482" t="str">
        <f>IF(StockData[[#This Row],[Daily Return %]]&gt;0,"Gain",IF(StockData[[#This Row],[Daily Return %]]&lt;0,"Loss","No Change"))</f>
        <v>Gain</v>
      </c>
    </row>
    <row r="4483" spans="1:25" x14ac:dyDescent="0.3">
      <c r="A4483" s="1">
        <v>45936</v>
      </c>
      <c r="B4483" s="1" t="s">
        <v>4535</v>
      </c>
      <c r="C4483" s="1" t="s">
        <v>230</v>
      </c>
      <c r="D4483">
        <f>MONTH(StockData[[#This Row],[DATE]])</f>
        <v>10</v>
      </c>
      <c r="E4483">
        <v>2025</v>
      </c>
      <c r="F4483" t="s">
        <v>231</v>
      </c>
      <c r="G4483" t="str">
        <f>"Q"&amp;ROUNDUP(StockData[[#This Row],[Month Number]]/3,0)</f>
        <v>Q4</v>
      </c>
      <c r="H4483" s="1" t="s">
        <v>4097</v>
      </c>
      <c r="I4483" s="1" t="s">
        <v>3093</v>
      </c>
      <c r="J4483" t="s">
        <v>30</v>
      </c>
      <c r="K4483">
        <v>715</v>
      </c>
      <c r="L4483">
        <v>716.75</v>
      </c>
      <c r="M4483">
        <v>703.95</v>
      </c>
      <c r="N4483">
        <v>710.95</v>
      </c>
      <c r="O4483">
        <v>716.5</v>
      </c>
      <c r="P4483">
        <v>715.55</v>
      </c>
      <c r="Q4483">
        <v>710.6</v>
      </c>
      <c r="R4483">
        <v>1988455</v>
      </c>
      <c r="S4483">
        <v>1412995703.2</v>
      </c>
      <c r="T4483">
        <v>32673</v>
      </c>
      <c r="U4483">
        <v>1298513</v>
      </c>
      <c r="V4483">
        <v>65.3</v>
      </c>
      <c r="W4483" s="3">
        <f>StockData[[#This Row],[CLOSE]]-StockData[[#This Row],[PREV. CLOSE]]</f>
        <v>4.5999999999999091</v>
      </c>
      <c r="X4483" s="2">
        <f>IFERROR((StockData[[#This Row],[CLOSE]]-StockData[[#This Row],[PREV. CLOSE]])/StockData[[#This Row],[PREV. CLOSE]],0)</f>
        <v>6.4702159082915944E-3</v>
      </c>
      <c r="Y4483" t="str">
        <f>IF(StockData[[#This Row],[Daily Return %]]&gt;0,"Gain",IF(StockData[[#This Row],[Daily Return %]]&lt;0,"Loss","No Change"))</f>
        <v>Gain</v>
      </c>
    </row>
    <row r="4484" spans="1:25" x14ac:dyDescent="0.3">
      <c r="A4484" s="1">
        <v>45937</v>
      </c>
      <c r="B4484" s="1" t="s">
        <v>4536</v>
      </c>
      <c r="C4484" s="1" t="s">
        <v>230</v>
      </c>
      <c r="D4484">
        <f>MONTH(StockData[[#This Row],[DATE]])</f>
        <v>10</v>
      </c>
      <c r="E4484">
        <v>2025</v>
      </c>
      <c r="F4484" t="s">
        <v>231</v>
      </c>
      <c r="G4484" t="str">
        <f>"Q"&amp;ROUNDUP(StockData[[#This Row],[Month Number]]/3,0)</f>
        <v>Q4</v>
      </c>
      <c r="H4484" s="1" t="s">
        <v>4097</v>
      </c>
      <c r="I4484" s="1" t="s">
        <v>3093</v>
      </c>
      <c r="J4484" t="s">
        <v>30</v>
      </c>
      <c r="K4484">
        <v>715.95</v>
      </c>
      <c r="L4484">
        <v>721.95</v>
      </c>
      <c r="M4484">
        <v>711.25</v>
      </c>
      <c r="N4484">
        <v>715.55</v>
      </c>
      <c r="O4484">
        <v>714.7</v>
      </c>
      <c r="P4484">
        <v>714.95</v>
      </c>
      <c r="Q4484">
        <v>717.27</v>
      </c>
      <c r="R4484">
        <v>1864614</v>
      </c>
      <c r="S4484">
        <v>1337426903.9000001</v>
      </c>
      <c r="T4484">
        <v>47603</v>
      </c>
      <c r="U4484">
        <v>1086204</v>
      </c>
      <c r="V4484">
        <v>58.25</v>
      </c>
      <c r="W4484" s="3">
        <f>StockData[[#This Row],[CLOSE]]-StockData[[#This Row],[PREV. CLOSE]]</f>
        <v>-0.59999999999990905</v>
      </c>
      <c r="X4484" s="2">
        <f>IFERROR((StockData[[#This Row],[CLOSE]]-StockData[[#This Row],[PREV. CLOSE]])/StockData[[#This Row],[PREV. CLOSE]],0)</f>
        <v>-8.3851582698610727E-4</v>
      </c>
      <c r="Y4484" t="str">
        <f>IF(StockData[[#This Row],[Daily Return %]]&gt;0,"Gain",IF(StockData[[#This Row],[Daily Return %]]&lt;0,"Loss","No Change"))</f>
        <v>Loss</v>
      </c>
    </row>
    <row r="4485" spans="1:25" x14ac:dyDescent="0.3">
      <c r="A4485" s="1">
        <v>45938</v>
      </c>
      <c r="B4485" s="1" t="s">
        <v>4537</v>
      </c>
      <c r="C4485" s="1" t="s">
        <v>230</v>
      </c>
      <c r="D4485">
        <f>MONTH(StockData[[#This Row],[DATE]])</f>
        <v>10</v>
      </c>
      <c r="E4485">
        <v>2025</v>
      </c>
      <c r="F4485" t="s">
        <v>231</v>
      </c>
      <c r="G4485" t="str">
        <f>"Q"&amp;ROUNDUP(StockData[[#This Row],[Month Number]]/3,0)</f>
        <v>Q4</v>
      </c>
      <c r="H4485" s="1" t="s">
        <v>4097</v>
      </c>
      <c r="I4485" s="1" t="s">
        <v>3093</v>
      </c>
      <c r="J4485" t="s">
        <v>30</v>
      </c>
      <c r="K4485">
        <v>710</v>
      </c>
      <c r="L4485">
        <v>713.95</v>
      </c>
      <c r="M4485">
        <v>707</v>
      </c>
      <c r="N4485">
        <v>714.95</v>
      </c>
      <c r="O4485">
        <v>710</v>
      </c>
      <c r="P4485">
        <v>710.8</v>
      </c>
      <c r="Q4485">
        <v>710.69</v>
      </c>
      <c r="R4485">
        <v>1546833</v>
      </c>
      <c r="S4485">
        <v>1099311515.7</v>
      </c>
      <c r="T4485">
        <v>43991</v>
      </c>
      <c r="U4485">
        <v>1008638</v>
      </c>
      <c r="V4485">
        <v>65.209999999999994</v>
      </c>
      <c r="W4485" s="3">
        <f>StockData[[#This Row],[CLOSE]]-StockData[[#This Row],[PREV. CLOSE]]</f>
        <v>-4.1500000000000909</v>
      </c>
      <c r="X4485" s="2">
        <f>IFERROR((StockData[[#This Row],[CLOSE]]-StockData[[#This Row],[PREV. CLOSE]])/StockData[[#This Row],[PREV. CLOSE]],0)</f>
        <v>-5.8046017204001548E-3</v>
      </c>
      <c r="Y4485" t="str">
        <f>IF(StockData[[#This Row],[Daily Return %]]&gt;0,"Gain",IF(StockData[[#This Row],[Daily Return %]]&lt;0,"Loss","No Change"))</f>
        <v>Loss</v>
      </c>
    </row>
    <row r="4486" spans="1:25" x14ac:dyDescent="0.3">
      <c r="A4486" s="1">
        <v>45939</v>
      </c>
      <c r="B4486" s="1" t="s">
        <v>4538</v>
      </c>
      <c r="C4486" s="1" t="s">
        <v>230</v>
      </c>
      <c r="D4486">
        <f>MONTH(StockData[[#This Row],[DATE]])</f>
        <v>10</v>
      </c>
      <c r="E4486">
        <v>2025</v>
      </c>
      <c r="F4486" t="s">
        <v>231</v>
      </c>
      <c r="G4486" t="str">
        <f>"Q"&amp;ROUNDUP(StockData[[#This Row],[Month Number]]/3,0)</f>
        <v>Q4</v>
      </c>
      <c r="H4486" s="1" t="s">
        <v>4097</v>
      </c>
      <c r="I4486" s="1" t="s">
        <v>3093</v>
      </c>
      <c r="J4486" t="s">
        <v>30</v>
      </c>
      <c r="K4486">
        <v>706.5</v>
      </c>
      <c r="L4486">
        <v>717.85</v>
      </c>
      <c r="M4486">
        <v>704.35</v>
      </c>
      <c r="N4486">
        <v>710.8</v>
      </c>
      <c r="O4486">
        <v>717</v>
      </c>
      <c r="P4486">
        <v>715.85</v>
      </c>
      <c r="Q4486">
        <v>711.83</v>
      </c>
      <c r="R4486">
        <v>1809553</v>
      </c>
      <c r="S4486">
        <v>1288087789.5</v>
      </c>
      <c r="T4486">
        <v>47506</v>
      </c>
      <c r="U4486">
        <v>1306562</v>
      </c>
      <c r="V4486">
        <v>72.2</v>
      </c>
      <c r="W4486" s="3">
        <f>StockData[[#This Row],[CLOSE]]-StockData[[#This Row],[PREV. CLOSE]]</f>
        <v>5.0500000000000682</v>
      </c>
      <c r="X4486" s="2">
        <f>IFERROR((StockData[[#This Row],[CLOSE]]-StockData[[#This Row],[PREV. CLOSE]])/StockData[[#This Row],[PREV. CLOSE]],0)</f>
        <v>7.1046707934722406E-3</v>
      </c>
      <c r="Y4486" t="str">
        <f>IF(StockData[[#This Row],[Daily Return %]]&gt;0,"Gain",IF(StockData[[#This Row],[Daily Return %]]&lt;0,"Loss","No Change"))</f>
        <v>Gain</v>
      </c>
    </row>
    <row r="4487" spans="1:25" x14ac:dyDescent="0.3">
      <c r="A4487" s="1">
        <v>45940</v>
      </c>
      <c r="B4487" s="1" t="s">
        <v>4539</v>
      </c>
      <c r="C4487" s="1" t="s">
        <v>230</v>
      </c>
      <c r="D4487">
        <f>MONTH(StockData[[#This Row],[DATE]])</f>
        <v>10</v>
      </c>
      <c r="E4487">
        <v>2025</v>
      </c>
      <c r="F4487" t="s">
        <v>231</v>
      </c>
      <c r="G4487" t="str">
        <f>"Q"&amp;ROUNDUP(StockData[[#This Row],[Month Number]]/3,0)</f>
        <v>Q4</v>
      </c>
      <c r="H4487" s="1" t="s">
        <v>4097</v>
      </c>
      <c r="I4487" s="1" t="s">
        <v>3093</v>
      </c>
      <c r="J4487" t="s">
        <v>30</v>
      </c>
      <c r="K4487">
        <v>717.5</v>
      </c>
      <c r="L4487">
        <v>719.55</v>
      </c>
      <c r="M4487">
        <v>712.5</v>
      </c>
      <c r="N4487">
        <v>715.85</v>
      </c>
      <c r="O4487">
        <v>712.6</v>
      </c>
      <c r="P4487">
        <v>714.3</v>
      </c>
      <c r="Q4487">
        <v>716.05</v>
      </c>
      <c r="R4487">
        <v>1412130</v>
      </c>
      <c r="S4487">
        <v>1011161980</v>
      </c>
      <c r="T4487">
        <v>62152</v>
      </c>
      <c r="U4487">
        <v>995586</v>
      </c>
      <c r="V4487">
        <v>70.5</v>
      </c>
      <c r="W4487" s="3">
        <f>StockData[[#This Row],[CLOSE]]-StockData[[#This Row],[PREV. CLOSE]]</f>
        <v>-1.5500000000000682</v>
      </c>
      <c r="X4487" s="2">
        <f>IFERROR((StockData[[#This Row],[CLOSE]]-StockData[[#This Row],[PREV. CLOSE]])/StockData[[#This Row],[PREV. CLOSE]],0)</f>
        <v>-2.1652580847943957E-3</v>
      </c>
      <c r="Y4487" t="str">
        <f>IF(StockData[[#This Row],[Daily Return %]]&gt;0,"Gain",IF(StockData[[#This Row],[Daily Return %]]&lt;0,"Loss","No Change"))</f>
        <v>Loss</v>
      </c>
    </row>
    <row r="4488" spans="1:25" x14ac:dyDescent="0.3">
      <c r="A4488" s="1">
        <v>45943</v>
      </c>
      <c r="B4488" s="1" t="s">
        <v>4540</v>
      </c>
      <c r="C4488" s="1" t="s">
        <v>230</v>
      </c>
      <c r="D4488">
        <f>MONTH(StockData[[#This Row],[DATE]])</f>
        <v>10</v>
      </c>
      <c r="E4488">
        <v>2025</v>
      </c>
      <c r="F4488" t="s">
        <v>231</v>
      </c>
      <c r="G4488" t="str">
        <f>"Q"&amp;ROUNDUP(StockData[[#This Row],[Month Number]]/3,0)</f>
        <v>Q4</v>
      </c>
      <c r="H4488" s="1" t="s">
        <v>4097</v>
      </c>
      <c r="I4488" s="1" t="s">
        <v>3093</v>
      </c>
      <c r="J4488" t="s">
        <v>30</v>
      </c>
      <c r="K4488">
        <v>709.9</v>
      </c>
      <c r="L4488">
        <v>716.9</v>
      </c>
      <c r="M4488">
        <v>708.45</v>
      </c>
      <c r="N4488">
        <v>714.3</v>
      </c>
      <c r="O4488">
        <v>712.9</v>
      </c>
      <c r="P4488">
        <v>713.35</v>
      </c>
      <c r="Q4488">
        <v>712.38</v>
      </c>
      <c r="R4488">
        <v>1598740</v>
      </c>
      <c r="S4488">
        <v>1138913911.0999999</v>
      </c>
      <c r="T4488">
        <v>54287</v>
      </c>
      <c r="U4488">
        <v>1052580</v>
      </c>
      <c r="V4488">
        <v>65.84</v>
      </c>
      <c r="W4488" s="3">
        <f>StockData[[#This Row],[CLOSE]]-StockData[[#This Row],[PREV. CLOSE]]</f>
        <v>-0.94999999999993179</v>
      </c>
      <c r="X4488" s="2">
        <f>IFERROR((StockData[[#This Row],[CLOSE]]-StockData[[#This Row],[PREV. CLOSE]])/StockData[[#This Row],[PREV. CLOSE]],0)</f>
        <v>-1.329973400531894E-3</v>
      </c>
      <c r="Y4488" t="str">
        <f>IF(StockData[[#This Row],[Daily Return %]]&gt;0,"Gain",IF(StockData[[#This Row],[Daily Return %]]&lt;0,"Loss","No Change"))</f>
        <v>Loss</v>
      </c>
    </row>
    <row r="4489" spans="1:25" x14ac:dyDescent="0.3">
      <c r="A4489" s="1">
        <v>45944</v>
      </c>
      <c r="B4489" s="1" t="s">
        <v>4541</v>
      </c>
      <c r="C4489" s="1" t="s">
        <v>230</v>
      </c>
      <c r="D4489">
        <f>MONTH(StockData[[#This Row],[DATE]])</f>
        <v>10</v>
      </c>
      <c r="E4489">
        <v>2025</v>
      </c>
      <c r="F4489" t="s">
        <v>231</v>
      </c>
      <c r="G4489" t="str">
        <f>"Q"&amp;ROUNDUP(StockData[[#This Row],[Month Number]]/3,0)</f>
        <v>Q4</v>
      </c>
      <c r="H4489" s="1" t="s">
        <v>4097</v>
      </c>
      <c r="I4489" s="1" t="s">
        <v>3093</v>
      </c>
      <c r="J4489" t="s">
        <v>30</v>
      </c>
      <c r="K4489">
        <v>713.35</v>
      </c>
      <c r="L4489">
        <v>717.45</v>
      </c>
      <c r="M4489">
        <v>707</v>
      </c>
      <c r="N4489">
        <v>713.35</v>
      </c>
      <c r="O4489">
        <v>707</v>
      </c>
      <c r="P4489">
        <v>708.2</v>
      </c>
      <c r="Q4489">
        <v>711.88</v>
      </c>
      <c r="R4489">
        <v>632893</v>
      </c>
      <c r="S4489">
        <v>450541109</v>
      </c>
      <c r="T4489">
        <v>47696</v>
      </c>
      <c r="U4489">
        <v>374732</v>
      </c>
      <c r="V4489">
        <v>59.21</v>
      </c>
      <c r="W4489" s="3">
        <f>StockData[[#This Row],[CLOSE]]-StockData[[#This Row],[PREV. CLOSE]]</f>
        <v>-5.1499999999999773</v>
      </c>
      <c r="X4489" s="2">
        <f>IFERROR((StockData[[#This Row],[CLOSE]]-StockData[[#This Row],[PREV. CLOSE]])/StockData[[#This Row],[PREV. CLOSE]],0)</f>
        <v>-7.2194574893109653E-3</v>
      </c>
      <c r="Y4489" t="str">
        <f>IF(StockData[[#This Row],[Daily Return %]]&gt;0,"Gain",IF(StockData[[#This Row],[Daily Return %]]&lt;0,"Loss","No Change"))</f>
        <v>Loss</v>
      </c>
    </row>
    <row r="4490" spans="1:25" x14ac:dyDescent="0.3">
      <c r="A4490" s="1">
        <v>45945</v>
      </c>
      <c r="B4490" s="1" t="s">
        <v>4542</v>
      </c>
      <c r="C4490" s="1" t="s">
        <v>230</v>
      </c>
      <c r="D4490">
        <f>MONTH(StockData[[#This Row],[DATE]])</f>
        <v>10</v>
      </c>
      <c r="E4490">
        <v>2025</v>
      </c>
      <c r="F4490" t="s">
        <v>231</v>
      </c>
      <c r="G4490" t="str">
        <f>"Q"&amp;ROUNDUP(StockData[[#This Row],[Month Number]]/3,0)</f>
        <v>Q4</v>
      </c>
      <c r="H4490" s="1" t="s">
        <v>4097</v>
      </c>
      <c r="I4490" s="1" t="s">
        <v>3093</v>
      </c>
      <c r="J4490" t="s">
        <v>30</v>
      </c>
      <c r="K4490">
        <v>708.25</v>
      </c>
      <c r="L4490">
        <v>713</v>
      </c>
      <c r="M4490">
        <v>705.2</v>
      </c>
      <c r="N4490">
        <v>708.2</v>
      </c>
      <c r="O4490">
        <v>707.8</v>
      </c>
      <c r="P4490">
        <v>710.2</v>
      </c>
      <c r="Q4490">
        <v>710.27</v>
      </c>
      <c r="R4490">
        <v>2960078</v>
      </c>
      <c r="S4490">
        <v>2102463704.55</v>
      </c>
      <c r="T4490">
        <v>21330</v>
      </c>
      <c r="U4490">
        <v>2641982</v>
      </c>
      <c r="V4490">
        <v>89.25</v>
      </c>
      <c r="W4490" s="3">
        <f>StockData[[#This Row],[CLOSE]]-StockData[[#This Row],[PREV. CLOSE]]</f>
        <v>2</v>
      </c>
      <c r="X4490" s="2">
        <f>IFERROR((StockData[[#This Row],[CLOSE]]-StockData[[#This Row],[PREV. CLOSE]])/StockData[[#This Row],[PREV. CLOSE]],0)</f>
        <v>2.8240609997175936E-3</v>
      </c>
      <c r="Y4490" t="str">
        <f>IF(StockData[[#This Row],[Daily Return %]]&gt;0,"Gain",IF(StockData[[#This Row],[Daily Return %]]&lt;0,"Loss","No Change"))</f>
        <v>Gain</v>
      </c>
    </row>
    <row r="4491" spans="1:25" x14ac:dyDescent="0.3">
      <c r="A4491" s="1">
        <v>45946</v>
      </c>
      <c r="B4491" s="1" t="s">
        <v>4543</v>
      </c>
      <c r="C4491" s="1" t="s">
        <v>230</v>
      </c>
      <c r="D4491">
        <f>MONTH(StockData[[#This Row],[DATE]])</f>
        <v>10</v>
      </c>
      <c r="E4491">
        <v>2025</v>
      </c>
      <c r="F4491" t="s">
        <v>231</v>
      </c>
      <c r="G4491" t="str">
        <f>"Q"&amp;ROUNDUP(StockData[[#This Row],[Month Number]]/3,0)</f>
        <v>Q4</v>
      </c>
      <c r="H4491" s="1" t="s">
        <v>4097</v>
      </c>
      <c r="I4491" s="1" t="s">
        <v>3093</v>
      </c>
      <c r="J4491" t="s">
        <v>30</v>
      </c>
      <c r="K4491">
        <v>710</v>
      </c>
      <c r="L4491">
        <v>726.95</v>
      </c>
      <c r="M4491">
        <v>708.4</v>
      </c>
      <c r="N4491">
        <v>710.2</v>
      </c>
      <c r="O4491">
        <v>726.75</v>
      </c>
      <c r="P4491">
        <v>725.7</v>
      </c>
      <c r="Q4491">
        <v>717.82</v>
      </c>
      <c r="R4491">
        <v>1205842</v>
      </c>
      <c r="S4491">
        <v>865571500.20000005</v>
      </c>
      <c r="T4491">
        <v>33225</v>
      </c>
      <c r="U4491">
        <v>765001</v>
      </c>
      <c r="V4491">
        <v>63.44</v>
      </c>
      <c r="W4491" s="3">
        <f>StockData[[#This Row],[CLOSE]]-StockData[[#This Row],[PREV. CLOSE]]</f>
        <v>15.5</v>
      </c>
      <c r="X4491" s="2">
        <f>IFERROR((StockData[[#This Row],[CLOSE]]-StockData[[#This Row],[PREV. CLOSE]])/StockData[[#This Row],[PREV. CLOSE]],0)</f>
        <v>2.1824838073782032E-2</v>
      </c>
      <c r="Y4491" t="str">
        <f>IF(StockData[[#This Row],[Daily Return %]]&gt;0,"Gain",IF(StockData[[#This Row],[Daily Return %]]&lt;0,"Loss","No Change"))</f>
        <v>Gain</v>
      </c>
    </row>
    <row r="4492" spans="1:25" x14ac:dyDescent="0.3">
      <c r="A4492" s="1">
        <v>45947</v>
      </c>
      <c r="B4492" s="1" t="s">
        <v>4544</v>
      </c>
      <c r="C4492" s="1" t="s">
        <v>230</v>
      </c>
      <c r="D4492">
        <f>MONTH(StockData[[#This Row],[DATE]])</f>
        <v>10</v>
      </c>
      <c r="E4492">
        <v>2025</v>
      </c>
      <c r="F4492" t="s">
        <v>231</v>
      </c>
      <c r="G4492" t="str">
        <f>"Q"&amp;ROUNDUP(StockData[[#This Row],[Month Number]]/3,0)</f>
        <v>Q4</v>
      </c>
      <c r="H4492" s="1" t="s">
        <v>4097</v>
      </c>
      <c r="I4492" s="1" t="s">
        <v>3093</v>
      </c>
      <c r="J4492" t="s">
        <v>30</v>
      </c>
      <c r="K4492">
        <v>728.5</v>
      </c>
      <c r="L4492">
        <v>739.5</v>
      </c>
      <c r="M4492">
        <v>726.95</v>
      </c>
      <c r="N4492">
        <v>725.7</v>
      </c>
      <c r="O4492">
        <v>736</v>
      </c>
      <c r="P4492">
        <v>735.15</v>
      </c>
      <c r="Q4492">
        <v>734.72</v>
      </c>
      <c r="R4492">
        <v>1707666</v>
      </c>
      <c r="S4492">
        <v>1254647877.5</v>
      </c>
      <c r="T4492">
        <v>49694</v>
      </c>
      <c r="U4492">
        <v>859825</v>
      </c>
      <c r="V4492">
        <v>50.35</v>
      </c>
      <c r="W4492" s="3">
        <f>StockData[[#This Row],[CLOSE]]-StockData[[#This Row],[PREV. CLOSE]]</f>
        <v>9.4499999999999318</v>
      </c>
      <c r="X4492" s="2">
        <f>IFERROR((StockData[[#This Row],[CLOSE]]-StockData[[#This Row],[PREV. CLOSE]])/StockData[[#This Row],[PREV. CLOSE]],0)</f>
        <v>1.3021909880115656E-2</v>
      </c>
      <c r="Y4492" t="str">
        <f>IF(StockData[[#This Row],[Daily Return %]]&gt;0,"Gain",IF(StockData[[#This Row],[Daily Return %]]&lt;0,"Loss","No Change"))</f>
        <v>Gain</v>
      </c>
    </row>
    <row r="4493" spans="1:25" x14ac:dyDescent="0.3">
      <c r="A4493" s="1">
        <v>45950</v>
      </c>
      <c r="B4493" s="1" t="s">
        <v>4545</v>
      </c>
      <c r="C4493" s="1" t="s">
        <v>230</v>
      </c>
      <c r="D4493">
        <f>MONTH(StockData[[#This Row],[DATE]])</f>
        <v>10</v>
      </c>
      <c r="E4493">
        <v>2025</v>
      </c>
      <c r="F4493" t="s">
        <v>231</v>
      </c>
      <c r="G4493" t="str">
        <f>"Q"&amp;ROUNDUP(StockData[[#This Row],[Month Number]]/3,0)</f>
        <v>Q4</v>
      </c>
      <c r="H4493" s="1" t="s">
        <v>4097</v>
      </c>
      <c r="I4493" s="1" t="s">
        <v>3093</v>
      </c>
      <c r="J4493" t="s">
        <v>30</v>
      </c>
      <c r="K4493">
        <v>735.1</v>
      </c>
      <c r="L4493">
        <v>742</v>
      </c>
      <c r="M4493">
        <v>726.3</v>
      </c>
      <c r="N4493">
        <v>735.15</v>
      </c>
      <c r="O4493">
        <v>727</v>
      </c>
      <c r="P4493">
        <v>727.35</v>
      </c>
      <c r="Q4493">
        <v>729.63</v>
      </c>
      <c r="R4493">
        <v>1394719</v>
      </c>
      <c r="S4493">
        <v>1017635138.1</v>
      </c>
      <c r="T4493">
        <v>37623</v>
      </c>
      <c r="U4493">
        <v>948041</v>
      </c>
      <c r="V4493">
        <v>67.97</v>
      </c>
      <c r="W4493" s="3">
        <f>StockData[[#This Row],[CLOSE]]-StockData[[#This Row],[PREV. CLOSE]]</f>
        <v>-7.7999999999999545</v>
      </c>
      <c r="X4493" s="2">
        <f>IFERROR((StockData[[#This Row],[CLOSE]]-StockData[[#This Row],[PREV. CLOSE]])/StockData[[#This Row],[PREV. CLOSE]],0)</f>
        <v>-1.0610079575596756E-2</v>
      </c>
      <c r="Y4493" t="str">
        <f>IF(StockData[[#This Row],[Daily Return %]]&gt;0,"Gain",IF(StockData[[#This Row],[Daily Return %]]&lt;0,"Loss","No Change"))</f>
        <v>Loss</v>
      </c>
    </row>
    <row r="4494" spans="1:25" x14ac:dyDescent="0.3">
      <c r="A4494" s="1">
        <v>45951</v>
      </c>
      <c r="B4494" s="1" t="s">
        <v>4546</v>
      </c>
      <c r="C4494" s="1" t="s">
        <v>230</v>
      </c>
      <c r="D4494">
        <f>MONTH(StockData[[#This Row],[DATE]])</f>
        <v>10</v>
      </c>
      <c r="E4494">
        <v>2025</v>
      </c>
      <c r="F4494" t="s">
        <v>231</v>
      </c>
      <c r="G4494" t="str">
        <f>"Q"&amp;ROUNDUP(StockData[[#This Row],[Month Number]]/3,0)</f>
        <v>Q4</v>
      </c>
      <c r="H4494" s="1" t="s">
        <v>4097</v>
      </c>
      <c r="I4494" s="1" t="s">
        <v>3093</v>
      </c>
      <c r="J4494" t="s">
        <v>30</v>
      </c>
      <c r="K4494">
        <v>729.1</v>
      </c>
      <c r="L4494">
        <v>729.9</v>
      </c>
      <c r="M4494">
        <v>718</v>
      </c>
      <c r="N4494">
        <v>727.35</v>
      </c>
      <c r="O4494">
        <v>720.8</v>
      </c>
      <c r="P4494">
        <v>722.05</v>
      </c>
      <c r="Q4494">
        <v>724.15</v>
      </c>
      <c r="R4494">
        <v>81792</v>
      </c>
      <c r="S4494">
        <v>59229622.350000001</v>
      </c>
      <c r="T4494">
        <v>3477</v>
      </c>
      <c r="U4494">
        <v>42641</v>
      </c>
      <c r="V4494">
        <v>52.27</v>
      </c>
      <c r="W4494" s="3">
        <f>StockData[[#This Row],[CLOSE]]-StockData[[#This Row],[PREV. CLOSE]]</f>
        <v>-5.3000000000000682</v>
      </c>
      <c r="X4494" s="2">
        <f>IFERROR((StockData[[#This Row],[CLOSE]]-StockData[[#This Row],[PREV. CLOSE]])/StockData[[#This Row],[PREV. CLOSE]],0)</f>
        <v>-7.2867257853853964E-3</v>
      </c>
      <c r="Y4494" t="str">
        <f>IF(StockData[[#This Row],[Daily Return %]]&gt;0,"Gain",IF(StockData[[#This Row],[Daily Return %]]&lt;0,"Loss","No Change"))</f>
        <v>Loss</v>
      </c>
    </row>
    <row r="4495" spans="1:25" x14ac:dyDescent="0.3">
      <c r="A4495" s="1">
        <v>45953</v>
      </c>
      <c r="B4495" s="1" t="s">
        <v>4547</v>
      </c>
      <c r="C4495" s="1" t="s">
        <v>230</v>
      </c>
      <c r="D4495">
        <f>MONTH(StockData[[#This Row],[DATE]])</f>
        <v>10</v>
      </c>
      <c r="E4495">
        <v>2025</v>
      </c>
      <c r="F4495" t="s">
        <v>231</v>
      </c>
      <c r="G4495" t="str">
        <f>"Q"&amp;ROUNDUP(StockData[[#This Row],[Month Number]]/3,0)</f>
        <v>Q4</v>
      </c>
      <c r="H4495" s="1" t="s">
        <v>4097</v>
      </c>
      <c r="I4495" s="1" t="s">
        <v>3093</v>
      </c>
      <c r="J4495" t="s">
        <v>30</v>
      </c>
      <c r="K4495">
        <v>722</v>
      </c>
      <c r="L4495">
        <v>736.5</v>
      </c>
      <c r="M4495">
        <v>720.2</v>
      </c>
      <c r="N4495">
        <v>722.05</v>
      </c>
      <c r="O4495">
        <v>722.1</v>
      </c>
      <c r="P4495">
        <v>724.8</v>
      </c>
      <c r="Q4495">
        <v>729.55</v>
      </c>
      <c r="R4495">
        <v>1679459</v>
      </c>
      <c r="S4495">
        <v>1225253189.8499999</v>
      </c>
      <c r="T4495">
        <v>62571</v>
      </c>
      <c r="U4495">
        <v>1016243</v>
      </c>
      <c r="V4495">
        <v>60.51</v>
      </c>
      <c r="W4495" s="3">
        <f>StockData[[#This Row],[CLOSE]]-StockData[[#This Row],[PREV. CLOSE]]</f>
        <v>2.75</v>
      </c>
      <c r="X4495" s="2">
        <f>IFERROR((StockData[[#This Row],[CLOSE]]-StockData[[#This Row],[PREV. CLOSE]])/StockData[[#This Row],[PREV. CLOSE]],0)</f>
        <v>3.8086005124298872E-3</v>
      </c>
      <c r="Y4495" t="str">
        <f>IF(StockData[[#This Row],[Daily Return %]]&gt;0,"Gain",IF(StockData[[#This Row],[Daily Return %]]&lt;0,"Loss","No Change"))</f>
        <v>Gain</v>
      </c>
    </row>
    <row r="4496" spans="1:25" x14ac:dyDescent="0.3">
      <c r="A4496" s="1">
        <v>45954</v>
      </c>
      <c r="B4496" s="1" t="s">
        <v>4548</v>
      </c>
      <c r="C4496" s="1" t="s">
        <v>230</v>
      </c>
      <c r="D4496">
        <f>MONTH(StockData[[#This Row],[DATE]])</f>
        <v>10</v>
      </c>
      <c r="E4496">
        <v>2025</v>
      </c>
      <c r="F4496" t="s">
        <v>231</v>
      </c>
      <c r="G4496" t="str">
        <f>"Q"&amp;ROUNDUP(StockData[[#This Row],[Month Number]]/3,0)</f>
        <v>Q4</v>
      </c>
      <c r="H4496" s="1" t="s">
        <v>4097</v>
      </c>
      <c r="I4496" s="1" t="s">
        <v>3093</v>
      </c>
      <c r="J4496" t="s">
        <v>30</v>
      </c>
      <c r="K4496">
        <v>724.8</v>
      </c>
      <c r="L4496">
        <v>727.9</v>
      </c>
      <c r="M4496">
        <v>713</v>
      </c>
      <c r="N4496">
        <v>724.8</v>
      </c>
      <c r="O4496">
        <v>725.95</v>
      </c>
      <c r="P4496">
        <v>725.85</v>
      </c>
      <c r="Q4496">
        <v>723.44</v>
      </c>
      <c r="R4496">
        <v>1279440</v>
      </c>
      <c r="S4496">
        <v>925595514.60000002</v>
      </c>
      <c r="T4496">
        <v>30363</v>
      </c>
      <c r="U4496">
        <v>841965</v>
      </c>
      <c r="V4496">
        <v>65.81</v>
      </c>
      <c r="W4496" s="3">
        <f>StockData[[#This Row],[CLOSE]]-StockData[[#This Row],[PREV. CLOSE]]</f>
        <v>1.0500000000000682</v>
      </c>
      <c r="X4496" s="2">
        <f>IFERROR((StockData[[#This Row],[CLOSE]]-StockData[[#This Row],[PREV. CLOSE]])/StockData[[#This Row],[PREV. CLOSE]],0)</f>
        <v>1.4486754966888359E-3</v>
      </c>
      <c r="Y4496" t="str">
        <f>IF(StockData[[#This Row],[Daily Return %]]&gt;0,"Gain",IF(StockData[[#This Row],[Daily Return %]]&lt;0,"Loss","No Change"))</f>
        <v>Gain</v>
      </c>
    </row>
    <row r="4497" spans="1:25" x14ac:dyDescent="0.3">
      <c r="A4497" s="1">
        <v>45957</v>
      </c>
      <c r="B4497" s="1" t="s">
        <v>4549</v>
      </c>
      <c r="C4497" s="1" t="s">
        <v>230</v>
      </c>
      <c r="D4497">
        <f>MONTH(StockData[[#This Row],[DATE]])</f>
        <v>10</v>
      </c>
      <c r="E4497">
        <v>2025</v>
      </c>
      <c r="F4497" t="s">
        <v>231</v>
      </c>
      <c r="G4497" t="str">
        <f>"Q"&amp;ROUNDUP(StockData[[#This Row],[Month Number]]/3,0)</f>
        <v>Q4</v>
      </c>
      <c r="H4497" s="1" t="s">
        <v>4097</v>
      </c>
      <c r="I4497" s="1" t="s">
        <v>3093</v>
      </c>
      <c r="J4497" t="s">
        <v>30</v>
      </c>
      <c r="K4497">
        <v>725.95</v>
      </c>
      <c r="L4497">
        <v>728.6</v>
      </c>
      <c r="M4497">
        <v>717</v>
      </c>
      <c r="N4497">
        <v>725.85</v>
      </c>
      <c r="O4497">
        <v>723</v>
      </c>
      <c r="P4497">
        <v>723.6</v>
      </c>
      <c r="Q4497">
        <v>722.82</v>
      </c>
      <c r="R4497">
        <v>1032827</v>
      </c>
      <c r="S4497">
        <v>746549305.45000005</v>
      </c>
      <c r="T4497">
        <v>33674</v>
      </c>
      <c r="U4497">
        <v>611758</v>
      </c>
      <c r="V4497">
        <v>59.23</v>
      </c>
      <c r="W4497" s="3">
        <f>StockData[[#This Row],[CLOSE]]-StockData[[#This Row],[PREV. CLOSE]]</f>
        <v>-2.25</v>
      </c>
      <c r="X4497" s="2">
        <f>IFERROR((StockData[[#This Row],[CLOSE]]-StockData[[#This Row],[PREV. CLOSE]])/StockData[[#This Row],[PREV. CLOSE]],0)</f>
        <v>-3.0998140111593302E-3</v>
      </c>
      <c r="Y4497" t="str">
        <f>IF(StockData[[#This Row],[Daily Return %]]&gt;0,"Gain",IF(StockData[[#This Row],[Daily Return %]]&lt;0,"Loss","No Change"))</f>
        <v>Loss</v>
      </c>
    </row>
    <row r="4498" spans="1:25" x14ac:dyDescent="0.3">
      <c r="A4498" s="1">
        <v>45958</v>
      </c>
      <c r="B4498" s="1" t="s">
        <v>4550</v>
      </c>
      <c r="C4498" s="1" t="s">
        <v>230</v>
      </c>
      <c r="D4498">
        <f>MONTH(StockData[[#This Row],[DATE]])</f>
        <v>10</v>
      </c>
      <c r="E4498">
        <v>2025</v>
      </c>
      <c r="F4498" t="s">
        <v>231</v>
      </c>
      <c r="G4498" t="str">
        <f>"Q"&amp;ROUNDUP(StockData[[#This Row],[Month Number]]/3,0)</f>
        <v>Q4</v>
      </c>
      <c r="H4498" s="1" t="s">
        <v>4097</v>
      </c>
      <c r="I4498" s="1" t="s">
        <v>3093</v>
      </c>
      <c r="J4498" t="s">
        <v>30</v>
      </c>
      <c r="K4498">
        <v>720.1</v>
      </c>
      <c r="L4498">
        <v>730</v>
      </c>
      <c r="M4498">
        <v>716</v>
      </c>
      <c r="N4498">
        <v>723.6</v>
      </c>
      <c r="O4498">
        <v>719.2</v>
      </c>
      <c r="P4498">
        <v>720.05</v>
      </c>
      <c r="Q4498">
        <v>720.05</v>
      </c>
      <c r="R4498">
        <v>2259608</v>
      </c>
      <c r="S4498">
        <v>1627023726.7</v>
      </c>
      <c r="T4498">
        <v>37494</v>
      </c>
      <c r="U4498">
        <v>1708199</v>
      </c>
      <c r="V4498">
        <v>75.599999999999994</v>
      </c>
      <c r="W4498" s="3">
        <f>StockData[[#This Row],[CLOSE]]-StockData[[#This Row],[PREV. CLOSE]]</f>
        <v>-3.5500000000000682</v>
      </c>
      <c r="X4498" s="2">
        <f>IFERROR((StockData[[#This Row],[CLOSE]]-StockData[[#This Row],[PREV. CLOSE]])/StockData[[#This Row],[PREV. CLOSE]],0)</f>
        <v>-4.906025428413582E-3</v>
      </c>
      <c r="Y4498" t="str">
        <f>IF(StockData[[#This Row],[Daily Return %]]&gt;0,"Gain",IF(StockData[[#This Row],[Daily Return %]]&lt;0,"Loss","No Change"))</f>
        <v>Loss</v>
      </c>
    </row>
    <row r="4499" spans="1:25" x14ac:dyDescent="0.3">
      <c r="A4499" s="1">
        <v>45959</v>
      </c>
      <c r="B4499" s="1" t="s">
        <v>4551</v>
      </c>
      <c r="C4499" s="1" t="s">
        <v>230</v>
      </c>
      <c r="D4499">
        <f>MONTH(StockData[[#This Row],[DATE]])</f>
        <v>10</v>
      </c>
      <c r="E4499">
        <v>2025</v>
      </c>
      <c r="F4499" t="s">
        <v>231</v>
      </c>
      <c r="G4499" t="str">
        <f>"Q"&amp;ROUNDUP(StockData[[#This Row],[Month Number]]/3,0)</f>
        <v>Q4</v>
      </c>
      <c r="H4499" s="1" t="s">
        <v>4097</v>
      </c>
      <c r="I4499" s="1" t="s">
        <v>3093</v>
      </c>
      <c r="J4499" t="s">
        <v>30</v>
      </c>
      <c r="K4499">
        <v>720.1</v>
      </c>
      <c r="L4499">
        <v>724.4</v>
      </c>
      <c r="M4499">
        <v>718.85</v>
      </c>
      <c r="N4499">
        <v>720.05</v>
      </c>
      <c r="O4499">
        <v>721.5</v>
      </c>
      <c r="P4499">
        <v>721.8</v>
      </c>
      <c r="Q4499">
        <v>722.07</v>
      </c>
      <c r="R4499">
        <v>1943057</v>
      </c>
      <c r="S4499">
        <v>1403013700.7</v>
      </c>
      <c r="T4499">
        <v>36659</v>
      </c>
      <c r="U4499">
        <v>1532095</v>
      </c>
      <c r="V4499">
        <v>78.849999999999994</v>
      </c>
      <c r="W4499" s="3">
        <f>StockData[[#This Row],[CLOSE]]-StockData[[#This Row],[PREV. CLOSE]]</f>
        <v>1.75</v>
      </c>
      <c r="X4499" s="2">
        <f>IFERROR((StockData[[#This Row],[CLOSE]]-StockData[[#This Row],[PREV. CLOSE]])/StockData[[#This Row],[PREV. CLOSE]],0)</f>
        <v>2.4303867786959242E-3</v>
      </c>
      <c r="Y4499" t="str">
        <f>IF(StockData[[#This Row],[Daily Return %]]&gt;0,"Gain",IF(StockData[[#This Row],[Daily Return %]]&lt;0,"Loss","No Change"))</f>
        <v>Gain</v>
      </c>
    </row>
    <row r="4500" spans="1:25" x14ac:dyDescent="0.3">
      <c r="A4500" s="1">
        <v>45960</v>
      </c>
      <c r="B4500" s="1" t="s">
        <v>4552</v>
      </c>
      <c r="C4500" s="1" t="s">
        <v>230</v>
      </c>
      <c r="D4500">
        <f>MONTH(StockData[[#This Row],[DATE]])</f>
        <v>10</v>
      </c>
      <c r="E4500">
        <v>2025</v>
      </c>
      <c r="F4500" t="s">
        <v>231</v>
      </c>
      <c r="G4500" t="str">
        <f>"Q"&amp;ROUNDUP(StockData[[#This Row],[Month Number]]/3,0)</f>
        <v>Q4</v>
      </c>
      <c r="H4500" s="1" t="s">
        <v>4097</v>
      </c>
      <c r="I4500" s="1" t="s">
        <v>3093</v>
      </c>
      <c r="J4500" t="s">
        <v>30</v>
      </c>
      <c r="K4500">
        <v>720</v>
      </c>
      <c r="L4500">
        <v>724.7</v>
      </c>
      <c r="M4500">
        <v>717.15</v>
      </c>
      <c r="N4500">
        <v>721.8</v>
      </c>
      <c r="O4500">
        <v>723.8</v>
      </c>
      <c r="P4500">
        <v>721.5</v>
      </c>
      <c r="Q4500">
        <v>720.59</v>
      </c>
      <c r="R4500">
        <v>1504657</v>
      </c>
      <c r="S4500">
        <v>1084239544.75</v>
      </c>
      <c r="T4500">
        <v>38005</v>
      </c>
      <c r="U4500">
        <v>1003953</v>
      </c>
      <c r="V4500">
        <v>66.72</v>
      </c>
      <c r="W4500" s="3">
        <f>StockData[[#This Row],[CLOSE]]-StockData[[#This Row],[PREV. CLOSE]]</f>
        <v>-0.29999999999995453</v>
      </c>
      <c r="X4500" s="2">
        <f>IFERROR((StockData[[#This Row],[CLOSE]]-StockData[[#This Row],[PREV. CLOSE]])/StockData[[#This Row],[PREV. CLOSE]],0)</f>
        <v>-4.1562759767242247E-4</v>
      </c>
      <c r="Y4500" t="str">
        <f>IF(StockData[[#This Row],[Daily Return %]]&gt;0,"Gain",IF(StockData[[#This Row],[Daily Return %]]&lt;0,"Loss","No Change"))</f>
        <v>Loss</v>
      </c>
    </row>
    <row r="4501" spans="1:25" x14ac:dyDescent="0.3">
      <c r="A4501" s="1">
        <v>45961</v>
      </c>
      <c r="B4501" s="1" t="s">
        <v>4553</v>
      </c>
      <c r="C4501" s="1" t="s">
        <v>230</v>
      </c>
      <c r="D4501">
        <f>MONTH(StockData[[#This Row],[DATE]])</f>
        <v>10</v>
      </c>
      <c r="E4501">
        <v>2025</v>
      </c>
      <c r="F4501" t="s">
        <v>231</v>
      </c>
      <c r="G4501" t="str">
        <f>"Q"&amp;ROUNDUP(StockData[[#This Row],[Month Number]]/3,0)</f>
        <v>Q4</v>
      </c>
      <c r="H4501" s="1" t="s">
        <v>4097</v>
      </c>
      <c r="I4501" s="1" t="s">
        <v>3093</v>
      </c>
      <c r="J4501" t="s">
        <v>30</v>
      </c>
      <c r="K4501">
        <v>721.5</v>
      </c>
      <c r="L4501">
        <v>728.65</v>
      </c>
      <c r="M4501">
        <v>718.65</v>
      </c>
      <c r="N4501">
        <v>721.5</v>
      </c>
      <c r="O4501">
        <v>722</v>
      </c>
      <c r="P4501">
        <v>719.95</v>
      </c>
      <c r="Q4501">
        <v>722.61</v>
      </c>
      <c r="R4501">
        <v>1185320</v>
      </c>
      <c r="S4501">
        <v>856524027.85000002</v>
      </c>
      <c r="T4501">
        <v>25827</v>
      </c>
      <c r="U4501">
        <v>709075</v>
      </c>
      <c r="V4501">
        <v>59.82</v>
      </c>
      <c r="W4501" s="3">
        <f>StockData[[#This Row],[CLOSE]]-StockData[[#This Row],[PREV. CLOSE]]</f>
        <v>-1.5499999999999545</v>
      </c>
      <c r="X4501" s="2">
        <f>IFERROR((StockData[[#This Row],[CLOSE]]-StockData[[#This Row],[PREV. CLOSE]])/StockData[[#This Row],[PREV. CLOSE]],0)</f>
        <v>-2.1483021483020854E-3</v>
      </c>
      <c r="Y4501" t="str">
        <f>IF(StockData[[#This Row],[Daily Return %]]&gt;0,"Gain",IF(StockData[[#This Row],[Daily Return %]]&lt;0,"Loss","No Change"))</f>
        <v>Loss</v>
      </c>
    </row>
    <row r="4502" spans="1:25" x14ac:dyDescent="0.3">
      <c r="A4502" s="1">
        <v>45964</v>
      </c>
      <c r="B4502" s="1" t="s">
        <v>4554</v>
      </c>
      <c r="C4502" s="1" t="s">
        <v>254</v>
      </c>
      <c r="D4502">
        <f>MONTH(StockData[[#This Row],[DATE]])</f>
        <v>11</v>
      </c>
      <c r="E4502">
        <v>2025</v>
      </c>
      <c r="F4502" t="s">
        <v>231</v>
      </c>
      <c r="G4502" t="str">
        <f>"Q"&amp;ROUNDUP(StockData[[#This Row],[Month Number]]/3,0)</f>
        <v>Q4</v>
      </c>
      <c r="H4502" s="1" t="s">
        <v>4097</v>
      </c>
      <c r="I4502" s="1" t="s">
        <v>3093</v>
      </c>
      <c r="J4502" t="s">
        <v>30</v>
      </c>
      <c r="K4502">
        <v>716.3</v>
      </c>
      <c r="L4502">
        <v>724.9</v>
      </c>
      <c r="M4502">
        <v>716.25</v>
      </c>
      <c r="N4502">
        <v>719.95</v>
      </c>
      <c r="O4502">
        <v>722.65</v>
      </c>
      <c r="P4502">
        <v>722.2</v>
      </c>
      <c r="Q4502">
        <v>720.65</v>
      </c>
      <c r="R4502">
        <v>713200</v>
      </c>
      <c r="S4502">
        <v>513966761.75</v>
      </c>
      <c r="T4502">
        <v>25377</v>
      </c>
      <c r="U4502">
        <v>426189</v>
      </c>
      <c r="V4502">
        <v>59.76</v>
      </c>
      <c r="W4502" s="3">
        <f>StockData[[#This Row],[CLOSE]]-StockData[[#This Row],[PREV. CLOSE]]</f>
        <v>2.25</v>
      </c>
      <c r="X4502" s="2">
        <f>IFERROR((StockData[[#This Row],[CLOSE]]-StockData[[#This Row],[PREV. CLOSE]])/StockData[[#This Row],[PREV. CLOSE]],0)</f>
        <v>3.1252170289603441E-3</v>
      </c>
      <c r="Y4502" t="str">
        <f>IF(StockData[[#This Row],[Daily Return %]]&gt;0,"Gain",IF(StockData[[#This Row],[Daily Return %]]&lt;0,"Loss","No Change"))</f>
        <v>Gain</v>
      </c>
    </row>
    <row r="4503" spans="1:25" x14ac:dyDescent="0.3">
      <c r="A4503" s="1">
        <v>45965</v>
      </c>
      <c r="B4503" s="1" t="s">
        <v>4555</v>
      </c>
      <c r="C4503" s="1" t="s">
        <v>254</v>
      </c>
      <c r="D4503">
        <f>MONTH(StockData[[#This Row],[DATE]])</f>
        <v>11</v>
      </c>
      <c r="E4503">
        <v>2025</v>
      </c>
      <c r="F4503" t="s">
        <v>231</v>
      </c>
      <c r="G4503" t="str">
        <f>"Q"&amp;ROUNDUP(StockData[[#This Row],[Month Number]]/3,0)</f>
        <v>Q4</v>
      </c>
      <c r="H4503" s="1" t="s">
        <v>4097</v>
      </c>
      <c r="I4503" s="1" t="s">
        <v>3093</v>
      </c>
      <c r="J4503" t="s">
        <v>30</v>
      </c>
      <c r="K4503">
        <v>718</v>
      </c>
      <c r="L4503">
        <v>720.8</v>
      </c>
      <c r="M4503">
        <v>715.35</v>
      </c>
      <c r="N4503">
        <v>722.2</v>
      </c>
      <c r="O4503">
        <v>718.95</v>
      </c>
      <c r="P4503">
        <v>717.3</v>
      </c>
      <c r="Q4503">
        <v>717.54</v>
      </c>
      <c r="R4503">
        <v>605166</v>
      </c>
      <c r="S4503">
        <v>434233654.75</v>
      </c>
      <c r="T4503">
        <v>22666</v>
      </c>
      <c r="U4503">
        <v>382330</v>
      </c>
      <c r="V4503">
        <v>63.18</v>
      </c>
      <c r="W4503" s="3">
        <f>StockData[[#This Row],[CLOSE]]-StockData[[#This Row],[PREV. CLOSE]]</f>
        <v>-4.9000000000000909</v>
      </c>
      <c r="X4503" s="2">
        <f>IFERROR((StockData[[#This Row],[CLOSE]]-StockData[[#This Row],[PREV. CLOSE]])/StockData[[#This Row],[PREV. CLOSE]],0)</f>
        <v>-6.7848241484354619E-3</v>
      </c>
      <c r="Y4503" t="str">
        <f>IF(StockData[[#This Row],[Daily Return %]]&gt;0,"Gain",IF(StockData[[#This Row],[Daily Return %]]&lt;0,"Loss","No Change"))</f>
        <v>Loss</v>
      </c>
    </row>
    <row r="4504" spans="1:25" x14ac:dyDescent="0.3">
      <c r="A4504" s="1">
        <v>45967</v>
      </c>
      <c r="B4504" s="1" t="s">
        <v>4556</v>
      </c>
      <c r="C4504" s="1" t="s">
        <v>254</v>
      </c>
      <c r="D4504">
        <f>MONTH(StockData[[#This Row],[DATE]])</f>
        <v>11</v>
      </c>
      <c r="E4504">
        <v>2025</v>
      </c>
      <c r="F4504" t="s">
        <v>231</v>
      </c>
      <c r="G4504" t="str">
        <f>"Q"&amp;ROUNDUP(StockData[[#This Row],[Month Number]]/3,0)</f>
        <v>Q4</v>
      </c>
      <c r="H4504" s="1" t="s">
        <v>4097</v>
      </c>
      <c r="I4504" s="1" t="s">
        <v>3093</v>
      </c>
      <c r="J4504" t="s">
        <v>30</v>
      </c>
      <c r="K4504">
        <v>715</v>
      </c>
      <c r="L4504">
        <v>720.5</v>
      </c>
      <c r="M4504">
        <v>711.2</v>
      </c>
      <c r="N4504">
        <v>717.3</v>
      </c>
      <c r="O4504">
        <v>712.65</v>
      </c>
      <c r="P4504">
        <v>713.15</v>
      </c>
      <c r="Q4504">
        <v>714.49</v>
      </c>
      <c r="R4504">
        <v>670236</v>
      </c>
      <c r="S4504">
        <v>478874000.60000002</v>
      </c>
      <c r="T4504">
        <v>28518</v>
      </c>
      <c r="U4504">
        <v>367229</v>
      </c>
      <c r="V4504">
        <v>54.79</v>
      </c>
      <c r="W4504" s="3">
        <f>StockData[[#This Row],[CLOSE]]-StockData[[#This Row],[PREV. CLOSE]]</f>
        <v>-4.1499999999999773</v>
      </c>
      <c r="X4504" s="2">
        <f>IFERROR((StockData[[#This Row],[CLOSE]]-StockData[[#This Row],[PREV. CLOSE]])/StockData[[#This Row],[PREV. CLOSE]],0)</f>
        <v>-5.7855848320088913E-3</v>
      </c>
      <c r="Y4504" t="str">
        <f>IF(StockData[[#This Row],[Daily Return %]]&gt;0,"Gain",IF(StockData[[#This Row],[Daily Return %]]&lt;0,"Loss","No Change"))</f>
        <v>Loss</v>
      </c>
    </row>
    <row r="4505" spans="1:25" x14ac:dyDescent="0.3">
      <c r="A4505" s="1">
        <v>45968</v>
      </c>
      <c r="B4505" s="1" t="s">
        <v>4557</v>
      </c>
      <c r="C4505" s="1" t="s">
        <v>254</v>
      </c>
      <c r="D4505">
        <f>MONTH(StockData[[#This Row],[DATE]])</f>
        <v>11</v>
      </c>
      <c r="E4505">
        <v>2025</v>
      </c>
      <c r="F4505" t="s">
        <v>231</v>
      </c>
      <c r="G4505" t="str">
        <f>"Q"&amp;ROUNDUP(StockData[[#This Row],[Month Number]]/3,0)</f>
        <v>Q4</v>
      </c>
      <c r="H4505" s="1" t="s">
        <v>4097</v>
      </c>
      <c r="I4505" s="1" t="s">
        <v>3093</v>
      </c>
      <c r="J4505" t="s">
        <v>30</v>
      </c>
      <c r="K4505">
        <v>716</v>
      </c>
      <c r="L4505">
        <v>716</v>
      </c>
      <c r="M4505">
        <v>705.8</v>
      </c>
      <c r="N4505">
        <v>713.15</v>
      </c>
      <c r="O4505">
        <v>710.2</v>
      </c>
      <c r="P4505">
        <v>711.6</v>
      </c>
      <c r="Q4505">
        <v>711.08</v>
      </c>
      <c r="R4505">
        <v>453081</v>
      </c>
      <c r="S4505">
        <v>322177189.80000001</v>
      </c>
      <c r="T4505">
        <v>23541</v>
      </c>
      <c r="U4505">
        <v>239438</v>
      </c>
      <c r="V4505">
        <v>52.85</v>
      </c>
      <c r="W4505" s="3">
        <f>StockData[[#This Row],[CLOSE]]-StockData[[#This Row],[PREV. CLOSE]]</f>
        <v>-1.5499999999999545</v>
      </c>
      <c r="X4505" s="2">
        <f>IFERROR((StockData[[#This Row],[CLOSE]]-StockData[[#This Row],[PREV. CLOSE]])/StockData[[#This Row],[PREV. CLOSE]],0)</f>
        <v>-2.173455794713531E-3</v>
      </c>
      <c r="Y4505" t="str">
        <f>IF(StockData[[#This Row],[Daily Return %]]&gt;0,"Gain",IF(StockData[[#This Row],[Daily Return %]]&lt;0,"Loss","No Change"))</f>
        <v>Loss</v>
      </c>
    </row>
    <row r="4506" spans="1:25" x14ac:dyDescent="0.3">
      <c r="A4506" s="1">
        <v>45971</v>
      </c>
      <c r="B4506" s="1" t="s">
        <v>4558</v>
      </c>
      <c r="C4506" s="1" t="s">
        <v>254</v>
      </c>
      <c r="D4506">
        <f>MONTH(StockData[[#This Row],[DATE]])</f>
        <v>11</v>
      </c>
      <c r="E4506">
        <v>2025</v>
      </c>
      <c r="F4506" t="s">
        <v>231</v>
      </c>
      <c r="G4506" t="str">
        <f>"Q"&amp;ROUNDUP(StockData[[#This Row],[Month Number]]/3,0)</f>
        <v>Q4</v>
      </c>
      <c r="H4506" s="1" t="s">
        <v>4097</v>
      </c>
      <c r="I4506" s="1" t="s">
        <v>3093</v>
      </c>
      <c r="J4506" t="s">
        <v>30</v>
      </c>
      <c r="K4506">
        <v>713.9</v>
      </c>
      <c r="L4506">
        <v>720.9</v>
      </c>
      <c r="M4506">
        <v>710.45</v>
      </c>
      <c r="N4506">
        <v>711.6</v>
      </c>
      <c r="O4506">
        <v>720</v>
      </c>
      <c r="P4506">
        <v>719.25</v>
      </c>
      <c r="Q4506">
        <v>718.28</v>
      </c>
      <c r="R4506">
        <v>337191</v>
      </c>
      <c r="S4506">
        <v>242196155.34999999</v>
      </c>
      <c r="T4506">
        <v>20856</v>
      </c>
      <c r="U4506">
        <v>194758</v>
      </c>
      <c r="V4506">
        <v>57.76</v>
      </c>
      <c r="W4506" s="3">
        <f>StockData[[#This Row],[CLOSE]]-StockData[[#This Row],[PREV. CLOSE]]</f>
        <v>7.6499999999999773</v>
      </c>
      <c r="X4506" s="2">
        <f>IFERROR((StockData[[#This Row],[CLOSE]]-StockData[[#This Row],[PREV. CLOSE]])/StockData[[#This Row],[PREV. CLOSE]],0)</f>
        <v>1.075042158516017E-2</v>
      </c>
      <c r="Y4506" t="str">
        <f>IF(StockData[[#This Row],[Daily Return %]]&gt;0,"Gain",IF(StockData[[#This Row],[Daily Return %]]&lt;0,"Loss","No Change"))</f>
        <v>Gain</v>
      </c>
    </row>
    <row r="4507" spans="1:25" x14ac:dyDescent="0.3">
      <c r="A4507" s="1">
        <v>45972</v>
      </c>
      <c r="B4507" s="1" t="s">
        <v>4559</v>
      </c>
      <c r="C4507" s="1" t="s">
        <v>254</v>
      </c>
      <c r="D4507">
        <f>MONTH(StockData[[#This Row],[DATE]])</f>
        <v>11</v>
      </c>
      <c r="E4507">
        <v>2025</v>
      </c>
      <c r="F4507" t="s">
        <v>231</v>
      </c>
      <c r="G4507" t="str">
        <f>"Q"&amp;ROUNDUP(StockData[[#This Row],[Month Number]]/3,0)</f>
        <v>Q4</v>
      </c>
      <c r="H4507" s="1" t="s">
        <v>4097</v>
      </c>
      <c r="I4507" s="1" t="s">
        <v>3093</v>
      </c>
      <c r="J4507" t="s">
        <v>30</v>
      </c>
      <c r="K4507">
        <v>718.45</v>
      </c>
      <c r="L4507">
        <v>718.45</v>
      </c>
      <c r="M4507">
        <v>709.7</v>
      </c>
      <c r="N4507">
        <v>719.25</v>
      </c>
      <c r="O4507">
        <v>713</v>
      </c>
      <c r="P4507">
        <v>713</v>
      </c>
      <c r="Q4507">
        <v>713.51</v>
      </c>
      <c r="R4507">
        <v>2399280</v>
      </c>
      <c r="S4507">
        <v>1711909230.7</v>
      </c>
      <c r="T4507">
        <v>39814</v>
      </c>
      <c r="U4507">
        <v>1890866</v>
      </c>
      <c r="V4507">
        <v>78.81</v>
      </c>
      <c r="W4507" s="3">
        <f>StockData[[#This Row],[CLOSE]]-StockData[[#This Row],[PREV. CLOSE]]</f>
        <v>-6.25</v>
      </c>
      <c r="X4507" s="2">
        <f>IFERROR((StockData[[#This Row],[CLOSE]]-StockData[[#This Row],[PREV. CLOSE]])/StockData[[#This Row],[PREV. CLOSE]],0)</f>
        <v>-8.689607229753215E-3</v>
      </c>
      <c r="Y4507" t="str">
        <f>IF(StockData[[#This Row],[Daily Return %]]&gt;0,"Gain",IF(StockData[[#This Row],[Daily Return %]]&lt;0,"Loss","No Change"))</f>
        <v>Loss</v>
      </c>
    </row>
    <row r="4508" spans="1:25" x14ac:dyDescent="0.3">
      <c r="A4508" s="1">
        <v>45973</v>
      </c>
      <c r="B4508" s="1" t="s">
        <v>4560</v>
      </c>
      <c r="C4508" s="1" t="s">
        <v>254</v>
      </c>
      <c r="D4508">
        <f>MONTH(StockData[[#This Row],[DATE]])</f>
        <v>11</v>
      </c>
      <c r="E4508">
        <v>2025</v>
      </c>
      <c r="F4508" t="s">
        <v>231</v>
      </c>
      <c r="G4508" t="str">
        <f>"Q"&amp;ROUNDUP(StockData[[#This Row],[Month Number]]/3,0)</f>
        <v>Q4</v>
      </c>
      <c r="H4508" s="1" t="s">
        <v>4097</v>
      </c>
      <c r="I4508" s="1" t="s">
        <v>3093</v>
      </c>
      <c r="J4508" t="s">
        <v>30</v>
      </c>
      <c r="K4508">
        <v>713.5</v>
      </c>
      <c r="L4508">
        <v>725.1</v>
      </c>
      <c r="M4508">
        <v>706.75</v>
      </c>
      <c r="N4508">
        <v>713</v>
      </c>
      <c r="O4508">
        <v>719</v>
      </c>
      <c r="P4508">
        <v>720.95</v>
      </c>
      <c r="Q4508">
        <v>716.59</v>
      </c>
      <c r="R4508">
        <v>2394231</v>
      </c>
      <c r="S4508">
        <v>1715684610.2</v>
      </c>
      <c r="T4508">
        <v>50716</v>
      </c>
      <c r="U4508">
        <v>1669962</v>
      </c>
      <c r="V4508">
        <v>69.75</v>
      </c>
      <c r="W4508" s="3">
        <f>StockData[[#This Row],[CLOSE]]-StockData[[#This Row],[PREV. CLOSE]]</f>
        <v>7.9500000000000455</v>
      </c>
      <c r="X4508" s="2">
        <f>IFERROR((StockData[[#This Row],[CLOSE]]-StockData[[#This Row],[PREV. CLOSE]])/StockData[[#This Row],[PREV. CLOSE]],0)</f>
        <v>1.1150070126227273E-2</v>
      </c>
      <c r="Y4508" t="str">
        <f>IF(StockData[[#This Row],[Daily Return %]]&gt;0,"Gain",IF(StockData[[#This Row],[Daily Return %]]&lt;0,"Loss","No Change"))</f>
        <v>Gain</v>
      </c>
    </row>
    <row r="4509" spans="1:25" x14ac:dyDescent="0.3">
      <c r="A4509" s="1">
        <v>45974</v>
      </c>
      <c r="B4509" s="1" t="s">
        <v>4561</v>
      </c>
      <c r="C4509" s="1" t="s">
        <v>254</v>
      </c>
      <c r="D4509">
        <f>MONTH(StockData[[#This Row],[DATE]])</f>
        <v>11</v>
      </c>
      <c r="E4509">
        <v>2025</v>
      </c>
      <c r="F4509" t="s">
        <v>231</v>
      </c>
      <c r="G4509" t="str">
        <f>"Q"&amp;ROUNDUP(StockData[[#This Row],[Month Number]]/3,0)</f>
        <v>Q4</v>
      </c>
      <c r="H4509" s="1" t="s">
        <v>4097</v>
      </c>
      <c r="I4509" s="1" t="s">
        <v>3093</v>
      </c>
      <c r="J4509" t="s">
        <v>30</v>
      </c>
      <c r="K4509">
        <v>720.95</v>
      </c>
      <c r="L4509">
        <v>727.15</v>
      </c>
      <c r="M4509">
        <v>718</v>
      </c>
      <c r="N4509">
        <v>720.95</v>
      </c>
      <c r="O4509">
        <v>722.5</v>
      </c>
      <c r="P4509">
        <v>722</v>
      </c>
      <c r="Q4509">
        <v>721.77</v>
      </c>
      <c r="R4509">
        <v>698548</v>
      </c>
      <c r="S4509">
        <v>504192528.10000002</v>
      </c>
      <c r="T4509">
        <v>36879</v>
      </c>
      <c r="U4509">
        <v>339265</v>
      </c>
      <c r="V4509">
        <v>48.57</v>
      </c>
      <c r="W4509" s="3">
        <f>StockData[[#This Row],[CLOSE]]-StockData[[#This Row],[PREV. CLOSE]]</f>
        <v>1.0499999999999545</v>
      </c>
      <c r="X4509" s="2">
        <f>IFERROR((StockData[[#This Row],[CLOSE]]-StockData[[#This Row],[PREV. CLOSE]])/StockData[[#This Row],[PREV. CLOSE]],0)</f>
        <v>1.456411679034544E-3</v>
      </c>
      <c r="Y4509" t="str">
        <f>IF(StockData[[#This Row],[Daily Return %]]&gt;0,"Gain",IF(StockData[[#This Row],[Daily Return %]]&lt;0,"Loss","No Change"))</f>
        <v>Gain</v>
      </c>
    </row>
    <row r="4510" spans="1:25" x14ac:dyDescent="0.3">
      <c r="A4510" s="1">
        <v>45975</v>
      </c>
      <c r="B4510" s="1" t="s">
        <v>4562</v>
      </c>
      <c r="C4510" s="1" t="s">
        <v>254</v>
      </c>
      <c r="D4510">
        <f>MONTH(StockData[[#This Row],[DATE]])</f>
        <v>11</v>
      </c>
      <c r="E4510">
        <v>2025</v>
      </c>
      <c r="F4510" t="s">
        <v>231</v>
      </c>
      <c r="G4510" t="str">
        <f>"Q"&amp;ROUNDUP(StockData[[#This Row],[Month Number]]/3,0)</f>
        <v>Q4</v>
      </c>
      <c r="H4510" s="1" t="s">
        <v>4097</v>
      </c>
      <c r="I4510" s="1" t="s">
        <v>3093</v>
      </c>
      <c r="J4510" t="s">
        <v>30</v>
      </c>
      <c r="K4510">
        <v>722</v>
      </c>
      <c r="L4510">
        <v>741.85</v>
      </c>
      <c r="M4510">
        <v>712.4</v>
      </c>
      <c r="N4510">
        <v>722</v>
      </c>
      <c r="O4510">
        <v>737.95</v>
      </c>
      <c r="P4510">
        <v>738.7</v>
      </c>
      <c r="Q4510">
        <v>727.7</v>
      </c>
      <c r="R4510">
        <v>2572321</v>
      </c>
      <c r="S4510">
        <v>1871881475.3</v>
      </c>
      <c r="T4510">
        <v>50035</v>
      </c>
      <c r="U4510">
        <v>540990</v>
      </c>
      <c r="V4510">
        <v>21.03</v>
      </c>
      <c r="W4510" s="3">
        <f>StockData[[#This Row],[CLOSE]]-StockData[[#This Row],[PREV. CLOSE]]</f>
        <v>16.700000000000045</v>
      </c>
      <c r="X4510" s="2">
        <f>IFERROR((StockData[[#This Row],[CLOSE]]-StockData[[#This Row],[PREV. CLOSE]])/StockData[[#This Row],[PREV. CLOSE]],0)</f>
        <v>2.3130193905817237E-2</v>
      </c>
      <c r="Y4510" t="str">
        <f>IF(StockData[[#This Row],[Daily Return %]]&gt;0,"Gain",IF(StockData[[#This Row],[Daily Return %]]&lt;0,"Loss","No Change"))</f>
        <v>Gain</v>
      </c>
    </row>
    <row r="4511" spans="1:25" x14ac:dyDescent="0.3">
      <c r="A4511" s="1">
        <v>45978</v>
      </c>
      <c r="B4511" s="1" t="s">
        <v>4563</v>
      </c>
      <c r="C4511" s="1" t="s">
        <v>254</v>
      </c>
      <c r="D4511">
        <f>MONTH(StockData[[#This Row],[DATE]])</f>
        <v>11</v>
      </c>
      <c r="E4511">
        <v>2025</v>
      </c>
      <c r="F4511" t="s">
        <v>231</v>
      </c>
      <c r="G4511" t="str">
        <f>"Q"&amp;ROUNDUP(StockData[[#This Row],[Month Number]]/3,0)</f>
        <v>Q4</v>
      </c>
      <c r="H4511" s="1" t="s">
        <v>4097</v>
      </c>
      <c r="I4511" s="1" t="s">
        <v>3093</v>
      </c>
      <c r="J4511" t="s">
        <v>30</v>
      </c>
      <c r="K4511">
        <v>753.5</v>
      </c>
      <c r="L4511">
        <v>764.65</v>
      </c>
      <c r="M4511">
        <v>750.2</v>
      </c>
      <c r="N4511">
        <v>738.7</v>
      </c>
      <c r="O4511">
        <v>758.8</v>
      </c>
      <c r="P4511">
        <v>760.7</v>
      </c>
      <c r="Q4511">
        <v>759.44</v>
      </c>
      <c r="R4511">
        <v>3726013</v>
      </c>
      <c r="S4511">
        <v>2829666841.4000001</v>
      </c>
      <c r="T4511">
        <v>70805</v>
      </c>
      <c r="U4511">
        <v>1027121</v>
      </c>
      <c r="V4511">
        <v>27.57</v>
      </c>
      <c r="W4511" s="3">
        <f>StockData[[#This Row],[CLOSE]]-StockData[[#This Row],[PREV. CLOSE]]</f>
        <v>22</v>
      </c>
      <c r="X4511" s="2">
        <f>IFERROR((StockData[[#This Row],[CLOSE]]-StockData[[#This Row],[PREV. CLOSE]])/StockData[[#This Row],[PREV. CLOSE]],0)</f>
        <v>2.9782049546500607E-2</v>
      </c>
      <c r="Y4511" t="str">
        <f>IF(StockData[[#This Row],[Daily Return %]]&gt;0,"Gain",IF(StockData[[#This Row],[Daily Return %]]&lt;0,"Loss","No Change"))</f>
        <v>Gain</v>
      </c>
    </row>
    <row r="4512" spans="1:25" x14ac:dyDescent="0.3">
      <c r="A4512" s="1">
        <v>45979</v>
      </c>
      <c r="B4512" s="1" t="s">
        <v>4564</v>
      </c>
      <c r="C4512" s="1" t="s">
        <v>254</v>
      </c>
      <c r="D4512">
        <f>MONTH(StockData[[#This Row],[DATE]])</f>
        <v>11</v>
      </c>
      <c r="E4512">
        <v>2025</v>
      </c>
      <c r="F4512" t="s">
        <v>231</v>
      </c>
      <c r="G4512" t="str">
        <f>"Q"&amp;ROUNDUP(StockData[[#This Row],[Month Number]]/3,0)</f>
        <v>Q4</v>
      </c>
      <c r="H4512" s="1" t="s">
        <v>4097</v>
      </c>
      <c r="I4512" s="1" t="s">
        <v>3093</v>
      </c>
      <c r="J4512" t="s">
        <v>30</v>
      </c>
      <c r="K4512">
        <v>757.95</v>
      </c>
      <c r="L4512">
        <v>765.3</v>
      </c>
      <c r="M4512">
        <v>753.05</v>
      </c>
      <c r="N4512">
        <v>760.7</v>
      </c>
      <c r="O4512">
        <v>754</v>
      </c>
      <c r="P4512">
        <v>756.45</v>
      </c>
      <c r="Q4512">
        <v>760.07</v>
      </c>
      <c r="R4512">
        <v>2300354</v>
      </c>
      <c r="S4512">
        <v>1748441318.45</v>
      </c>
      <c r="T4512">
        <v>57437</v>
      </c>
      <c r="U4512">
        <v>1534310</v>
      </c>
      <c r="V4512">
        <v>66.7</v>
      </c>
      <c r="W4512" s="3">
        <f>StockData[[#This Row],[CLOSE]]-StockData[[#This Row],[PREV. CLOSE]]</f>
        <v>-4.25</v>
      </c>
      <c r="X4512" s="2">
        <f>IFERROR((StockData[[#This Row],[CLOSE]]-StockData[[#This Row],[PREV. CLOSE]])/StockData[[#This Row],[PREV. CLOSE]],0)</f>
        <v>-5.5869593795188641E-3</v>
      </c>
      <c r="Y4512" t="str">
        <f>IF(StockData[[#This Row],[Daily Return %]]&gt;0,"Gain",IF(StockData[[#This Row],[Daily Return %]]&lt;0,"Loss","No Change"))</f>
        <v>Loss</v>
      </c>
    </row>
    <row r="4513" spans="1:25" x14ac:dyDescent="0.3">
      <c r="A4513" s="1">
        <v>45980</v>
      </c>
      <c r="B4513" s="1" t="s">
        <v>4565</v>
      </c>
      <c r="C4513" s="1" t="s">
        <v>254</v>
      </c>
      <c r="D4513">
        <f>MONTH(StockData[[#This Row],[DATE]])</f>
        <v>11</v>
      </c>
      <c r="E4513">
        <v>2025</v>
      </c>
      <c r="F4513" t="s">
        <v>231</v>
      </c>
      <c r="G4513" t="str">
        <f>"Q"&amp;ROUNDUP(StockData[[#This Row],[Month Number]]/3,0)</f>
        <v>Q4</v>
      </c>
      <c r="H4513" s="1" t="s">
        <v>4097</v>
      </c>
      <c r="I4513" s="1" t="s">
        <v>3093</v>
      </c>
      <c r="J4513" t="s">
        <v>30</v>
      </c>
      <c r="K4513">
        <v>753.9</v>
      </c>
      <c r="L4513">
        <v>756.4</v>
      </c>
      <c r="M4513">
        <v>745.85</v>
      </c>
      <c r="N4513">
        <v>756.45</v>
      </c>
      <c r="O4513">
        <v>752</v>
      </c>
      <c r="P4513">
        <v>748.15</v>
      </c>
      <c r="Q4513">
        <v>751</v>
      </c>
      <c r="R4513">
        <v>2500810</v>
      </c>
      <c r="S4513">
        <v>1878102074.3</v>
      </c>
      <c r="T4513">
        <v>58230</v>
      </c>
      <c r="U4513">
        <v>1871401</v>
      </c>
      <c r="V4513">
        <v>74.83</v>
      </c>
      <c r="W4513" s="3">
        <f>StockData[[#This Row],[CLOSE]]-StockData[[#This Row],[PREV. CLOSE]]</f>
        <v>-8.3000000000000682</v>
      </c>
      <c r="X4513" s="2">
        <f>IFERROR((StockData[[#This Row],[CLOSE]]-StockData[[#This Row],[PREV. CLOSE]])/StockData[[#This Row],[PREV. CLOSE]],0)</f>
        <v>-1.097230484499976E-2</v>
      </c>
      <c r="Y4513" t="str">
        <f>IF(StockData[[#This Row],[Daily Return %]]&gt;0,"Gain",IF(StockData[[#This Row],[Daily Return %]]&lt;0,"Loss","No Change"))</f>
        <v>Loss</v>
      </c>
    </row>
    <row r="4514" spans="1:25" x14ac:dyDescent="0.3">
      <c r="A4514" s="1">
        <v>45981</v>
      </c>
      <c r="B4514" s="1" t="s">
        <v>4566</v>
      </c>
      <c r="C4514" s="1" t="s">
        <v>254</v>
      </c>
      <c r="D4514">
        <f>MONTH(StockData[[#This Row],[DATE]])</f>
        <v>11</v>
      </c>
      <c r="E4514">
        <v>2025</v>
      </c>
      <c r="F4514" t="s">
        <v>231</v>
      </c>
      <c r="G4514" t="str">
        <f>"Q"&amp;ROUNDUP(StockData[[#This Row],[Month Number]]/3,0)</f>
        <v>Q4</v>
      </c>
      <c r="H4514" s="1" t="s">
        <v>4097</v>
      </c>
      <c r="I4514" s="1" t="s">
        <v>3093</v>
      </c>
      <c r="J4514" t="s">
        <v>30</v>
      </c>
      <c r="K4514">
        <v>748</v>
      </c>
      <c r="L4514">
        <v>751.9</v>
      </c>
      <c r="M4514">
        <v>733.35</v>
      </c>
      <c r="N4514">
        <v>748.15</v>
      </c>
      <c r="O4514">
        <v>737</v>
      </c>
      <c r="P4514">
        <v>736.15</v>
      </c>
      <c r="Q4514">
        <v>742.35</v>
      </c>
      <c r="R4514">
        <v>1605550</v>
      </c>
      <c r="S4514">
        <v>1191872466.3</v>
      </c>
      <c r="T4514">
        <v>36770</v>
      </c>
      <c r="U4514">
        <v>1192258</v>
      </c>
      <c r="V4514">
        <v>74.260000000000005</v>
      </c>
      <c r="W4514" s="3">
        <f>StockData[[#This Row],[CLOSE]]-StockData[[#This Row],[PREV. CLOSE]]</f>
        <v>-12</v>
      </c>
      <c r="X4514" s="2">
        <f>IFERROR((StockData[[#This Row],[CLOSE]]-StockData[[#This Row],[PREV. CLOSE]])/StockData[[#This Row],[PREV. CLOSE]],0)</f>
        <v>-1.6039564258504311E-2</v>
      </c>
      <c r="Y4514" t="str">
        <f>IF(StockData[[#This Row],[Daily Return %]]&gt;0,"Gain",IF(StockData[[#This Row],[Daily Return %]]&lt;0,"Loss","No Change"))</f>
        <v>Loss</v>
      </c>
    </row>
    <row r="4515" spans="1:25" x14ac:dyDescent="0.3">
      <c r="A4515" s="1">
        <v>45982</v>
      </c>
      <c r="B4515" s="1" t="s">
        <v>4567</v>
      </c>
      <c r="C4515" s="1" t="s">
        <v>254</v>
      </c>
      <c r="D4515">
        <f>MONTH(StockData[[#This Row],[DATE]])</f>
        <v>11</v>
      </c>
      <c r="E4515">
        <v>2025</v>
      </c>
      <c r="F4515" t="s">
        <v>231</v>
      </c>
      <c r="G4515" t="str">
        <f>"Q"&amp;ROUNDUP(StockData[[#This Row],[Month Number]]/3,0)</f>
        <v>Q4</v>
      </c>
      <c r="H4515" s="1" t="s">
        <v>4097</v>
      </c>
      <c r="I4515" s="1" t="s">
        <v>3093</v>
      </c>
      <c r="J4515" t="s">
        <v>30</v>
      </c>
      <c r="K4515">
        <v>733.35</v>
      </c>
      <c r="L4515">
        <v>743</v>
      </c>
      <c r="M4515">
        <v>733</v>
      </c>
      <c r="N4515">
        <v>736.15</v>
      </c>
      <c r="O4515">
        <v>736.1</v>
      </c>
      <c r="P4515">
        <v>739.9</v>
      </c>
      <c r="Q4515">
        <v>739.38</v>
      </c>
      <c r="R4515">
        <v>1754099</v>
      </c>
      <c r="S4515">
        <v>1296940399.2</v>
      </c>
      <c r="T4515">
        <v>58890</v>
      </c>
      <c r="U4515">
        <v>1159495</v>
      </c>
      <c r="V4515">
        <v>66.099999999999994</v>
      </c>
      <c r="W4515" s="3">
        <f>StockData[[#This Row],[CLOSE]]-StockData[[#This Row],[PREV. CLOSE]]</f>
        <v>3.75</v>
      </c>
      <c r="X4515" s="2">
        <f>IFERROR((StockData[[#This Row],[CLOSE]]-StockData[[#This Row],[PREV. CLOSE]])/StockData[[#This Row],[PREV. CLOSE]],0)</f>
        <v>5.0940705019357473E-3</v>
      </c>
      <c r="Y4515" t="str">
        <f>IF(StockData[[#This Row],[Daily Return %]]&gt;0,"Gain",IF(StockData[[#This Row],[Daily Return %]]&lt;0,"Loss","No Change"))</f>
        <v>Gain</v>
      </c>
    </row>
    <row r="4516" spans="1:25" x14ac:dyDescent="0.3">
      <c r="A4516" s="1">
        <v>45985</v>
      </c>
      <c r="B4516" s="1" t="s">
        <v>4568</v>
      </c>
      <c r="C4516" s="1" t="s">
        <v>254</v>
      </c>
      <c r="D4516">
        <f>MONTH(StockData[[#This Row],[DATE]])</f>
        <v>11</v>
      </c>
      <c r="E4516">
        <v>2025</v>
      </c>
      <c r="F4516" t="s">
        <v>231</v>
      </c>
      <c r="G4516" t="str">
        <f>"Q"&amp;ROUNDUP(StockData[[#This Row],[Month Number]]/3,0)</f>
        <v>Q4</v>
      </c>
      <c r="H4516" s="1" t="s">
        <v>4097</v>
      </c>
      <c r="I4516" s="1" t="s">
        <v>3093</v>
      </c>
      <c r="J4516" t="s">
        <v>30</v>
      </c>
      <c r="K4516">
        <v>740.9</v>
      </c>
      <c r="L4516">
        <v>742.9</v>
      </c>
      <c r="M4516">
        <v>730.35</v>
      </c>
      <c r="N4516">
        <v>739.9</v>
      </c>
      <c r="O4516">
        <v>734</v>
      </c>
      <c r="P4516">
        <v>735.95</v>
      </c>
      <c r="Q4516">
        <v>736.01</v>
      </c>
      <c r="R4516">
        <v>4028756</v>
      </c>
      <c r="S4516">
        <v>2965187356.9000001</v>
      </c>
      <c r="T4516">
        <v>54988</v>
      </c>
      <c r="U4516">
        <v>2755009</v>
      </c>
      <c r="V4516">
        <v>68.38</v>
      </c>
      <c r="W4516" s="3">
        <f>StockData[[#This Row],[CLOSE]]-StockData[[#This Row],[PREV. CLOSE]]</f>
        <v>-3.9499999999999318</v>
      </c>
      <c r="X4516" s="2">
        <f>IFERROR((StockData[[#This Row],[CLOSE]]-StockData[[#This Row],[PREV. CLOSE]])/StockData[[#This Row],[PREV. CLOSE]],0)</f>
        <v>-5.3385592647654167E-3</v>
      </c>
      <c r="Y4516" t="str">
        <f>IF(StockData[[#This Row],[Daily Return %]]&gt;0,"Gain",IF(StockData[[#This Row],[Daily Return %]]&lt;0,"Loss","No Change"))</f>
        <v>Loss</v>
      </c>
    </row>
    <row r="4517" spans="1:25" x14ac:dyDescent="0.3">
      <c r="A4517" s="1">
        <v>45986</v>
      </c>
      <c r="B4517" s="1" t="s">
        <v>4569</v>
      </c>
      <c r="C4517" s="1" t="s">
        <v>254</v>
      </c>
      <c r="D4517">
        <f>MONTH(StockData[[#This Row],[DATE]])</f>
        <v>11</v>
      </c>
      <c r="E4517">
        <v>2025</v>
      </c>
      <c r="F4517" t="s">
        <v>231</v>
      </c>
      <c r="G4517" t="str">
        <f>"Q"&amp;ROUNDUP(StockData[[#This Row],[Month Number]]/3,0)</f>
        <v>Q4</v>
      </c>
      <c r="H4517" s="1" t="s">
        <v>4097</v>
      </c>
      <c r="I4517" s="1" t="s">
        <v>3093</v>
      </c>
      <c r="J4517" t="s">
        <v>30</v>
      </c>
      <c r="K4517">
        <v>735</v>
      </c>
      <c r="L4517">
        <v>736.15</v>
      </c>
      <c r="M4517">
        <v>728</v>
      </c>
      <c r="N4517">
        <v>735.95</v>
      </c>
      <c r="O4517">
        <v>728</v>
      </c>
      <c r="P4517">
        <v>731.35</v>
      </c>
      <c r="Q4517">
        <v>732.02</v>
      </c>
      <c r="R4517">
        <v>968184</v>
      </c>
      <c r="S4517">
        <v>708726084.39999998</v>
      </c>
      <c r="T4517">
        <v>40951</v>
      </c>
      <c r="U4517">
        <v>630741</v>
      </c>
      <c r="V4517">
        <v>65.150000000000006</v>
      </c>
      <c r="W4517" s="3">
        <f>StockData[[#This Row],[CLOSE]]-StockData[[#This Row],[PREV. CLOSE]]</f>
        <v>-4.6000000000000227</v>
      </c>
      <c r="X4517" s="2">
        <f>IFERROR((StockData[[#This Row],[CLOSE]]-StockData[[#This Row],[PREV. CLOSE]])/StockData[[#This Row],[PREV. CLOSE]],0)</f>
        <v>-6.2504246212378867E-3</v>
      </c>
      <c r="Y4517" t="str">
        <f>IF(StockData[[#This Row],[Daily Return %]]&gt;0,"Gain",IF(StockData[[#This Row],[Daily Return %]]&lt;0,"Loss","No Change"))</f>
        <v>Loss</v>
      </c>
    </row>
    <row r="4518" spans="1:25" x14ac:dyDescent="0.3">
      <c r="A4518" s="1">
        <v>45987</v>
      </c>
      <c r="B4518" s="1" t="s">
        <v>4570</v>
      </c>
      <c r="C4518" s="1" t="s">
        <v>254</v>
      </c>
      <c r="D4518">
        <f>MONTH(StockData[[#This Row],[DATE]])</f>
        <v>11</v>
      </c>
      <c r="E4518">
        <v>2025</v>
      </c>
      <c r="F4518" t="s">
        <v>231</v>
      </c>
      <c r="G4518" t="str">
        <f>"Q"&amp;ROUNDUP(StockData[[#This Row],[Month Number]]/3,0)</f>
        <v>Q4</v>
      </c>
      <c r="H4518" s="1" t="s">
        <v>4097</v>
      </c>
      <c r="I4518" s="1" t="s">
        <v>3093</v>
      </c>
      <c r="J4518" t="s">
        <v>30</v>
      </c>
      <c r="K4518">
        <v>731.05</v>
      </c>
      <c r="L4518">
        <v>737.5</v>
      </c>
      <c r="M4518">
        <v>727.4</v>
      </c>
      <c r="N4518">
        <v>731.35</v>
      </c>
      <c r="O4518">
        <v>736.6</v>
      </c>
      <c r="P4518">
        <v>734.1</v>
      </c>
      <c r="Q4518">
        <v>731.44</v>
      </c>
      <c r="R4518">
        <v>1984835</v>
      </c>
      <c r="S4518">
        <v>1451790823.6500001</v>
      </c>
      <c r="T4518">
        <v>32736</v>
      </c>
      <c r="U4518">
        <v>1444806</v>
      </c>
      <c r="V4518">
        <v>72.790000000000006</v>
      </c>
      <c r="W4518" s="3">
        <f>StockData[[#This Row],[CLOSE]]-StockData[[#This Row],[PREV. CLOSE]]</f>
        <v>2.75</v>
      </c>
      <c r="X4518" s="2">
        <f>IFERROR((StockData[[#This Row],[CLOSE]]-StockData[[#This Row],[PREV. CLOSE]])/StockData[[#This Row],[PREV. CLOSE]],0)</f>
        <v>3.760169549463321E-3</v>
      </c>
      <c r="Y4518" t="str">
        <f>IF(StockData[[#This Row],[Daily Return %]]&gt;0,"Gain",IF(StockData[[#This Row],[Daily Return %]]&lt;0,"Loss","No Change"))</f>
        <v>Gain</v>
      </c>
    </row>
    <row r="4519" spans="1:25" x14ac:dyDescent="0.3">
      <c r="A4519" s="1">
        <v>45988</v>
      </c>
      <c r="B4519" s="1" t="s">
        <v>4571</v>
      </c>
      <c r="C4519" s="1" t="s">
        <v>254</v>
      </c>
      <c r="D4519">
        <f>MONTH(StockData[[#This Row],[DATE]])</f>
        <v>11</v>
      </c>
      <c r="E4519">
        <v>2025</v>
      </c>
      <c r="F4519" t="s">
        <v>231</v>
      </c>
      <c r="G4519" t="str">
        <f>"Q"&amp;ROUNDUP(StockData[[#This Row],[Month Number]]/3,0)</f>
        <v>Q4</v>
      </c>
      <c r="H4519" s="1" t="s">
        <v>4097</v>
      </c>
      <c r="I4519" s="1" t="s">
        <v>3093</v>
      </c>
      <c r="J4519" t="s">
        <v>30</v>
      </c>
      <c r="K4519">
        <v>736.4</v>
      </c>
      <c r="L4519">
        <v>738.5</v>
      </c>
      <c r="M4519">
        <v>720.55</v>
      </c>
      <c r="N4519">
        <v>734.1</v>
      </c>
      <c r="O4519">
        <v>727</v>
      </c>
      <c r="P4519">
        <v>727.4</v>
      </c>
      <c r="Q4519">
        <v>727.03</v>
      </c>
      <c r="R4519">
        <v>1934840</v>
      </c>
      <c r="S4519">
        <v>1406695308.8499999</v>
      </c>
      <c r="T4519">
        <v>51842</v>
      </c>
      <c r="U4519">
        <v>1397024</v>
      </c>
      <c r="V4519">
        <v>72.2</v>
      </c>
      <c r="W4519" s="3">
        <f>StockData[[#This Row],[CLOSE]]-StockData[[#This Row],[PREV. CLOSE]]</f>
        <v>-6.7000000000000455</v>
      </c>
      <c r="X4519" s="2">
        <f>IFERROR((StockData[[#This Row],[CLOSE]]-StockData[[#This Row],[PREV. CLOSE]])/StockData[[#This Row],[PREV. CLOSE]],0)</f>
        <v>-9.1268219588612528E-3</v>
      </c>
      <c r="Y4519" t="str">
        <f>IF(StockData[[#This Row],[Daily Return %]]&gt;0,"Gain",IF(StockData[[#This Row],[Daily Return %]]&lt;0,"Loss","No Change"))</f>
        <v>Loss</v>
      </c>
    </row>
    <row r="4520" spans="1:25" x14ac:dyDescent="0.3">
      <c r="A4520" s="1">
        <v>45989</v>
      </c>
      <c r="B4520" s="1" t="s">
        <v>4572</v>
      </c>
      <c r="C4520" s="1" t="s">
        <v>254</v>
      </c>
      <c r="D4520">
        <f>MONTH(StockData[[#This Row],[DATE]])</f>
        <v>11</v>
      </c>
      <c r="E4520">
        <v>2025</v>
      </c>
      <c r="F4520" t="s">
        <v>231</v>
      </c>
      <c r="G4520" t="str">
        <f>"Q"&amp;ROUNDUP(StockData[[#This Row],[Month Number]]/3,0)</f>
        <v>Q4</v>
      </c>
      <c r="H4520" s="1" t="s">
        <v>4097</v>
      </c>
      <c r="I4520" s="1" t="s">
        <v>3093</v>
      </c>
      <c r="J4520" t="s">
        <v>30</v>
      </c>
      <c r="K4520">
        <v>727.4</v>
      </c>
      <c r="L4520">
        <v>728.9</v>
      </c>
      <c r="M4520">
        <v>715</v>
      </c>
      <c r="N4520">
        <v>727.4</v>
      </c>
      <c r="O4520">
        <v>716.3</v>
      </c>
      <c r="P4520">
        <v>717.4</v>
      </c>
      <c r="Q4520">
        <v>719.84</v>
      </c>
      <c r="R4520">
        <v>1314458</v>
      </c>
      <c r="S4520">
        <v>946199625.10000002</v>
      </c>
      <c r="T4520">
        <v>43594</v>
      </c>
      <c r="U4520">
        <v>941451</v>
      </c>
      <c r="V4520">
        <v>71.62</v>
      </c>
      <c r="W4520" s="3">
        <f>StockData[[#This Row],[CLOSE]]-StockData[[#This Row],[PREV. CLOSE]]</f>
        <v>-10</v>
      </c>
      <c r="X4520" s="2">
        <f>IFERROR((StockData[[#This Row],[CLOSE]]-StockData[[#This Row],[PREV. CLOSE]])/StockData[[#This Row],[PREV. CLOSE]],0)</f>
        <v>-1.3747594171020072E-2</v>
      </c>
      <c r="Y4520" t="str">
        <f>IF(StockData[[#This Row],[Daily Return %]]&gt;0,"Gain",IF(StockData[[#This Row],[Daily Return %]]&lt;0,"Loss","No Change"))</f>
        <v>Loss</v>
      </c>
    </row>
    <row r="4521" spans="1:25" x14ac:dyDescent="0.3">
      <c r="A4521" s="1">
        <v>45992</v>
      </c>
      <c r="B4521" s="1" t="s">
        <v>4573</v>
      </c>
      <c r="C4521" s="1" t="s">
        <v>274</v>
      </c>
      <c r="D4521">
        <f>MONTH(StockData[[#This Row],[DATE]])</f>
        <v>12</v>
      </c>
      <c r="E4521">
        <v>2025</v>
      </c>
      <c r="F4521" t="s">
        <v>231</v>
      </c>
      <c r="G4521" t="str">
        <f>"Q"&amp;ROUNDUP(StockData[[#This Row],[Month Number]]/3,0)</f>
        <v>Q4</v>
      </c>
      <c r="H4521" s="1" t="s">
        <v>4097</v>
      </c>
      <c r="I4521" s="1" t="s">
        <v>3093</v>
      </c>
      <c r="J4521" t="s">
        <v>30</v>
      </c>
      <c r="K4521">
        <v>717.7</v>
      </c>
      <c r="L4521">
        <v>721.35</v>
      </c>
      <c r="M4521">
        <v>711.05</v>
      </c>
      <c r="N4521">
        <v>717.4</v>
      </c>
      <c r="O4521">
        <v>718.5</v>
      </c>
      <c r="P4521">
        <v>718.95</v>
      </c>
      <c r="Q4521">
        <v>715.85</v>
      </c>
      <c r="R4521">
        <v>2277267</v>
      </c>
      <c r="S4521">
        <v>1630178514</v>
      </c>
      <c r="T4521">
        <v>36801</v>
      </c>
      <c r="U4521">
        <v>1864926</v>
      </c>
      <c r="V4521">
        <v>81.89</v>
      </c>
      <c r="W4521" s="3">
        <f>StockData[[#This Row],[CLOSE]]-StockData[[#This Row],[PREV. CLOSE]]</f>
        <v>1.5500000000000682</v>
      </c>
      <c r="X4521" s="2">
        <f>IFERROR((StockData[[#This Row],[CLOSE]]-StockData[[#This Row],[PREV. CLOSE]])/StockData[[#This Row],[PREV. CLOSE]],0)</f>
        <v>2.1605798717592253E-3</v>
      </c>
      <c r="Y4521" t="str">
        <f>IF(StockData[[#This Row],[Daily Return %]]&gt;0,"Gain",IF(StockData[[#This Row],[Daily Return %]]&lt;0,"Loss","No Change"))</f>
        <v>Gain</v>
      </c>
    </row>
    <row r="4522" spans="1:25" x14ac:dyDescent="0.3">
      <c r="A4522" s="1">
        <v>45993</v>
      </c>
      <c r="B4522" s="1" t="s">
        <v>4574</v>
      </c>
      <c r="C4522" s="1" t="s">
        <v>274</v>
      </c>
      <c r="D4522">
        <f>MONTH(StockData[[#This Row],[DATE]])</f>
        <v>12</v>
      </c>
      <c r="E4522">
        <v>2025</v>
      </c>
      <c r="F4522" t="s">
        <v>231</v>
      </c>
      <c r="G4522" t="str">
        <f>"Q"&amp;ROUNDUP(StockData[[#This Row],[Month Number]]/3,0)</f>
        <v>Q4</v>
      </c>
      <c r="H4522" s="1" t="s">
        <v>4097</v>
      </c>
      <c r="I4522" s="1" t="s">
        <v>3093</v>
      </c>
      <c r="J4522" t="s">
        <v>30</v>
      </c>
      <c r="K4522">
        <v>720.5</v>
      </c>
      <c r="L4522">
        <v>724.1</v>
      </c>
      <c r="M4522">
        <v>713.05</v>
      </c>
      <c r="N4522">
        <v>718.95</v>
      </c>
      <c r="O4522">
        <v>715.65</v>
      </c>
      <c r="P4522">
        <v>717.35</v>
      </c>
      <c r="Q4522">
        <v>717.6</v>
      </c>
      <c r="R4522">
        <v>2439574</v>
      </c>
      <c r="S4522">
        <v>1750632137.2</v>
      </c>
      <c r="T4522">
        <v>53790</v>
      </c>
      <c r="U4522">
        <v>1823828</v>
      </c>
      <c r="V4522">
        <v>74.760000000000005</v>
      </c>
      <c r="W4522" s="3">
        <f>StockData[[#This Row],[CLOSE]]-StockData[[#This Row],[PREV. CLOSE]]</f>
        <v>-1.6000000000000227</v>
      </c>
      <c r="X4522" s="2">
        <f>IFERROR((StockData[[#This Row],[CLOSE]]-StockData[[#This Row],[PREV. CLOSE]])/StockData[[#This Row],[PREV. CLOSE]],0)</f>
        <v>-2.2254676959455075E-3</v>
      </c>
      <c r="Y4522" t="str">
        <f>IF(StockData[[#This Row],[Daily Return %]]&gt;0,"Gain",IF(StockData[[#This Row],[Daily Return %]]&lt;0,"Loss","No Change"))</f>
        <v>Loss</v>
      </c>
    </row>
    <row r="4523" spans="1:25" x14ac:dyDescent="0.3">
      <c r="A4523" s="1">
        <v>45994</v>
      </c>
      <c r="B4523" s="1" t="s">
        <v>4575</v>
      </c>
      <c r="C4523" s="1" t="s">
        <v>274</v>
      </c>
      <c r="D4523">
        <f>MONTH(StockData[[#This Row],[DATE]])</f>
        <v>12</v>
      </c>
      <c r="E4523">
        <v>2025</v>
      </c>
      <c r="F4523" t="s">
        <v>231</v>
      </c>
      <c r="G4523" t="str">
        <f>"Q"&amp;ROUNDUP(StockData[[#This Row],[Month Number]]/3,0)</f>
        <v>Q4</v>
      </c>
      <c r="H4523" s="1" t="s">
        <v>4097</v>
      </c>
      <c r="I4523" s="1" t="s">
        <v>3093</v>
      </c>
      <c r="J4523" t="s">
        <v>30</v>
      </c>
      <c r="K4523">
        <v>717.9</v>
      </c>
      <c r="L4523">
        <v>719.65</v>
      </c>
      <c r="M4523">
        <v>708.5</v>
      </c>
      <c r="N4523">
        <v>717.35</v>
      </c>
      <c r="O4523">
        <v>709.7</v>
      </c>
      <c r="P4523">
        <v>710.65</v>
      </c>
      <c r="Q4523">
        <v>712.22</v>
      </c>
      <c r="R4523">
        <v>1403587</v>
      </c>
      <c r="S4523">
        <v>999665504.45000005</v>
      </c>
      <c r="T4523">
        <v>42073</v>
      </c>
      <c r="U4523">
        <v>1045257</v>
      </c>
      <c r="V4523">
        <v>74.47</v>
      </c>
      <c r="W4523" s="3">
        <f>StockData[[#This Row],[CLOSE]]-StockData[[#This Row],[PREV. CLOSE]]</f>
        <v>-6.7000000000000455</v>
      </c>
      <c r="X4523" s="2">
        <f>IFERROR((StockData[[#This Row],[CLOSE]]-StockData[[#This Row],[PREV. CLOSE]])/StockData[[#This Row],[PREV. CLOSE]],0)</f>
        <v>-9.3399316930369344E-3</v>
      </c>
      <c r="Y4523" t="str">
        <f>IF(StockData[[#This Row],[Daily Return %]]&gt;0,"Gain",IF(StockData[[#This Row],[Daily Return %]]&lt;0,"Loss","No Change"))</f>
        <v>Loss</v>
      </c>
    </row>
    <row r="4524" spans="1:25" x14ac:dyDescent="0.3">
      <c r="A4524" s="1">
        <v>45995</v>
      </c>
      <c r="B4524" s="1" t="s">
        <v>4576</v>
      </c>
      <c r="C4524" s="1" t="s">
        <v>274</v>
      </c>
      <c r="D4524">
        <f>MONTH(StockData[[#This Row],[DATE]])</f>
        <v>12</v>
      </c>
      <c r="E4524">
        <v>2025</v>
      </c>
      <c r="F4524" t="s">
        <v>231</v>
      </c>
      <c r="G4524" t="str">
        <f>"Q"&amp;ROUNDUP(StockData[[#This Row],[Month Number]]/3,0)</f>
        <v>Q4</v>
      </c>
      <c r="H4524" s="1" t="s">
        <v>4097</v>
      </c>
      <c r="I4524" s="1" t="s">
        <v>3093</v>
      </c>
      <c r="J4524" t="s">
        <v>30</v>
      </c>
      <c r="K4524">
        <v>711.8</v>
      </c>
      <c r="L4524">
        <v>715.55</v>
      </c>
      <c r="M4524">
        <v>707.25</v>
      </c>
      <c r="N4524">
        <v>710.65</v>
      </c>
      <c r="O4524">
        <v>714.95</v>
      </c>
      <c r="P4524">
        <v>714.65</v>
      </c>
      <c r="Q4524">
        <v>712.79</v>
      </c>
      <c r="R4524">
        <v>1425940</v>
      </c>
      <c r="S4524">
        <v>1016399781.6</v>
      </c>
      <c r="T4524">
        <v>39244</v>
      </c>
      <c r="U4524">
        <v>1057898</v>
      </c>
      <c r="V4524">
        <v>74.19</v>
      </c>
      <c r="W4524" s="3">
        <f>StockData[[#This Row],[CLOSE]]-StockData[[#This Row],[PREV. CLOSE]]</f>
        <v>4</v>
      </c>
      <c r="X4524" s="2">
        <f>IFERROR((StockData[[#This Row],[CLOSE]]-StockData[[#This Row],[PREV. CLOSE]])/StockData[[#This Row],[PREV. CLOSE]],0)</f>
        <v>5.6286498276225993E-3</v>
      </c>
      <c r="Y4524" t="str">
        <f>IF(StockData[[#This Row],[Daily Return %]]&gt;0,"Gain",IF(StockData[[#This Row],[Daily Return %]]&lt;0,"Loss","No Change"))</f>
        <v>Gain</v>
      </c>
    </row>
    <row r="4525" spans="1:25" x14ac:dyDescent="0.3">
      <c r="A4525" s="1">
        <v>45996</v>
      </c>
      <c r="B4525" s="1" t="s">
        <v>4577</v>
      </c>
      <c r="C4525" s="1" t="s">
        <v>274</v>
      </c>
      <c r="D4525">
        <f>MONTH(StockData[[#This Row],[DATE]])</f>
        <v>12</v>
      </c>
      <c r="E4525">
        <v>2025</v>
      </c>
      <c r="F4525" t="s">
        <v>231</v>
      </c>
      <c r="G4525" t="str">
        <f>"Q"&amp;ROUNDUP(StockData[[#This Row],[Month Number]]/3,0)</f>
        <v>Q4</v>
      </c>
      <c r="H4525" s="1" t="s">
        <v>4097</v>
      </c>
      <c r="I4525" s="1" t="s">
        <v>3093</v>
      </c>
      <c r="J4525" t="s">
        <v>30</v>
      </c>
      <c r="K4525">
        <v>716</v>
      </c>
      <c r="L4525">
        <v>737.8</v>
      </c>
      <c r="M4525">
        <v>713.05</v>
      </c>
      <c r="N4525">
        <v>714.65</v>
      </c>
      <c r="O4525">
        <v>736</v>
      </c>
      <c r="P4525">
        <v>736.65</v>
      </c>
      <c r="Q4525">
        <v>728.43</v>
      </c>
      <c r="R4525">
        <v>2651174</v>
      </c>
      <c r="S4525">
        <v>1931200603.45</v>
      </c>
      <c r="T4525">
        <v>61816</v>
      </c>
      <c r="U4525">
        <v>1540627</v>
      </c>
      <c r="V4525">
        <v>58.11</v>
      </c>
      <c r="W4525" s="3">
        <f>StockData[[#This Row],[CLOSE]]-StockData[[#This Row],[PREV. CLOSE]]</f>
        <v>22</v>
      </c>
      <c r="X4525" s="2">
        <f>IFERROR((StockData[[#This Row],[CLOSE]]-StockData[[#This Row],[PREV. CLOSE]])/StockData[[#This Row],[PREV. CLOSE]],0)</f>
        <v>3.0784300006996432E-2</v>
      </c>
      <c r="Y4525" t="str">
        <f>IF(StockData[[#This Row],[Daily Return %]]&gt;0,"Gain",IF(StockData[[#This Row],[Daily Return %]]&lt;0,"Loss","No Change"))</f>
        <v>Gain</v>
      </c>
    </row>
    <row r="4526" spans="1:25" x14ac:dyDescent="0.3">
      <c r="A4526" s="1">
        <v>45999</v>
      </c>
      <c r="B4526" s="1" t="s">
        <v>4578</v>
      </c>
      <c r="C4526" s="1" t="s">
        <v>274</v>
      </c>
      <c r="D4526">
        <f>MONTH(StockData[[#This Row],[DATE]])</f>
        <v>12</v>
      </c>
      <c r="E4526">
        <v>2025</v>
      </c>
      <c r="F4526" t="s">
        <v>231</v>
      </c>
      <c r="G4526" t="str">
        <f>"Q"&amp;ROUNDUP(StockData[[#This Row],[Month Number]]/3,0)</f>
        <v>Q4</v>
      </c>
      <c r="H4526" s="1" t="s">
        <v>4097</v>
      </c>
      <c r="I4526" s="1" t="s">
        <v>3093</v>
      </c>
      <c r="J4526" t="s">
        <v>30</v>
      </c>
      <c r="K4526">
        <v>737.8</v>
      </c>
      <c r="L4526">
        <v>739.5</v>
      </c>
      <c r="M4526">
        <v>726.1</v>
      </c>
      <c r="N4526">
        <v>736.65</v>
      </c>
      <c r="O4526">
        <v>727.15</v>
      </c>
      <c r="P4526">
        <v>729.3</v>
      </c>
      <c r="Q4526">
        <v>731.25</v>
      </c>
      <c r="R4526">
        <v>2300562</v>
      </c>
      <c r="S4526">
        <v>1682287348.3</v>
      </c>
      <c r="T4526">
        <v>51060</v>
      </c>
      <c r="U4526">
        <v>1698001</v>
      </c>
      <c r="V4526">
        <v>73.81</v>
      </c>
      <c r="W4526" s="3">
        <f>StockData[[#This Row],[CLOSE]]-StockData[[#This Row],[PREV. CLOSE]]</f>
        <v>-7.3500000000000227</v>
      </c>
      <c r="X4526" s="2">
        <f>IFERROR((StockData[[#This Row],[CLOSE]]-StockData[[#This Row],[PREV. CLOSE]])/StockData[[#This Row],[PREV. CLOSE]],0)</f>
        <v>-9.9776013031969354E-3</v>
      </c>
      <c r="Y4526" t="str">
        <f>IF(StockData[[#This Row],[Daily Return %]]&gt;0,"Gain",IF(StockData[[#This Row],[Daily Return %]]&lt;0,"Loss","No Change"))</f>
        <v>Loss</v>
      </c>
    </row>
    <row r="4527" spans="1:25" x14ac:dyDescent="0.3">
      <c r="A4527" s="1">
        <v>46000</v>
      </c>
      <c r="B4527" s="1" t="s">
        <v>4579</v>
      </c>
      <c r="C4527" s="1" t="s">
        <v>274</v>
      </c>
      <c r="D4527">
        <f>MONTH(StockData[[#This Row],[DATE]])</f>
        <v>12</v>
      </c>
      <c r="E4527">
        <v>2025</v>
      </c>
      <c r="F4527" t="s">
        <v>231</v>
      </c>
      <c r="G4527" t="str">
        <f>"Q"&amp;ROUNDUP(StockData[[#This Row],[Month Number]]/3,0)</f>
        <v>Q4</v>
      </c>
      <c r="H4527" s="1" t="s">
        <v>4097</v>
      </c>
      <c r="I4527" s="1" t="s">
        <v>3093</v>
      </c>
      <c r="J4527" t="s">
        <v>30</v>
      </c>
      <c r="K4527">
        <v>725</v>
      </c>
      <c r="L4527">
        <v>735</v>
      </c>
      <c r="M4527">
        <v>722.4</v>
      </c>
      <c r="N4527">
        <v>729.3</v>
      </c>
      <c r="O4527">
        <v>730.75</v>
      </c>
      <c r="P4527">
        <v>730.5</v>
      </c>
      <c r="Q4527">
        <v>729.47</v>
      </c>
      <c r="R4527">
        <v>1120548</v>
      </c>
      <c r="S4527">
        <v>817404388.29999995</v>
      </c>
      <c r="T4527">
        <v>28866</v>
      </c>
      <c r="U4527">
        <v>655067</v>
      </c>
      <c r="V4527">
        <v>58.46</v>
      </c>
      <c r="W4527" s="3">
        <f>StockData[[#This Row],[CLOSE]]-StockData[[#This Row],[PREV. CLOSE]]</f>
        <v>1.2000000000000455</v>
      </c>
      <c r="X4527" s="2">
        <f>IFERROR((StockData[[#This Row],[CLOSE]]-StockData[[#This Row],[PREV. CLOSE]])/StockData[[#This Row],[PREV. CLOSE]],0)</f>
        <v>1.645413410119355E-3</v>
      </c>
      <c r="Y4527" t="str">
        <f>IF(StockData[[#This Row],[Daily Return %]]&gt;0,"Gain",IF(StockData[[#This Row],[Daily Return %]]&lt;0,"Loss","No Change"))</f>
        <v>Gain</v>
      </c>
    </row>
    <row r="4528" spans="1:25" x14ac:dyDescent="0.3">
      <c r="A4528" s="1">
        <v>46001</v>
      </c>
      <c r="B4528" s="1" t="s">
        <v>4580</v>
      </c>
      <c r="C4528" s="1" t="s">
        <v>274</v>
      </c>
      <c r="D4528">
        <f>MONTH(StockData[[#This Row],[DATE]])</f>
        <v>12</v>
      </c>
      <c r="E4528">
        <v>2025</v>
      </c>
      <c r="F4528" t="s">
        <v>231</v>
      </c>
      <c r="G4528" t="str">
        <f>"Q"&amp;ROUNDUP(StockData[[#This Row],[Month Number]]/3,0)</f>
        <v>Q4</v>
      </c>
      <c r="H4528" s="1" t="s">
        <v>4097</v>
      </c>
      <c r="I4528" s="1" t="s">
        <v>3093</v>
      </c>
      <c r="J4528" t="s">
        <v>30</v>
      </c>
      <c r="K4528">
        <v>730.5</v>
      </c>
      <c r="L4528">
        <v>735.55</v>
      </c>
      <c r="M4528">
        <v>721.55</v>
      </c>
      <c r="N4528">
        <v>730.5</v>
      </c>
      <c r="O4528">
        <v>722.7</v>
      </c>
      <c r="P4528">
        <v>724.75</v>
      </c>
      <c r="Q4528">
        <v>727.3</v>
      </c>
      <c r="R4528">
        <v>1196695</v>
      </c>
      <c r="S4528">
        <v>870350669.39999998</v>
      </c>
      <c r="T4528">
        <v>30197</v>
      </c>
      <c r="U4528">
        <v>799091</v>
      </c>
      <c r="V4528">
        <v>66.77</v>
      </c>
      <c r="W4528" s="3">
        <f>StockData[[#This Row],[CLOSE]]-StockData[[#This Row],[PREV. CLOSE]]</f>
        <v>-5.75</v>
      </c>
      <c r="X4528" s="2">
        <f>IFERROR((StockData[[#This Row],[CLOSE]]-StockData[[#This Row],[PREV. CLOSE]])/StockData[[#This Row],[PREV. CLOSE]],0)</f>
        <v>-7.8713210130047905E-3</v>
      </c>
      <c r="Y4528" t="str">
        <f>IF(StockData[[#This Row],[Daily Return %]]&gt;0,"Gain",IF(StockData[[#This Row],[Daily Return %]]&lt;0,"Loss","No Change"))</f>
        <v>Loss</v>
      </c>
    </row>
    <row r="4529" spans="1:25" x14ac:dyDescent="0.3">
      <c r="A4529" s="1">
        <v>46002</v>
      </c>
      <c r="B4529" s="1" t="s">
        <v>4581</v>
      </c>
      <c r="C4529" s="1" t="s">
        <v>274</v>
      </c>
      <c r="D4529">
        <f>MONTH(StockData[[#This Row],[DATE]])</f>
        <v>12</v>
      </c>
      <c r="E4529">
        <v>2025</v>
      </c>
      <c r="F4529" t="s">
        <v>231</v>
      </c>
      <c r="G4529" t="str">
        <f>"Q"&amp;ROUNDUP(StockData[[#This Row],[Month Number]]/3,0)</f>
        <v>Q4</v>
      </c>
      <c r="H4529" s="1" t="s">
        <v>4097</v>
      </c>
      <c r="I4529" s="1" t="s">
        <v>3093</v>
      </c>
      <c r="J4529" t="s">
        <v>30</v>
      </c>
      <c r="K4529">
        <v>724.75</v>
      </c>
      <c r="L4529">
        <v>730.3</v>
      </c>
      <c r="M4529">
        <v>719.1</v>
      </c>
      <c r="N4529">
        <v>724.75</v>
      </c>
      <c r="O4529">
        <v>727.1</v>
      </c>
      <c r="P4529">
        <v>724.7</v>
      </c>
      <c r="Q4529">
        <v>725.11</v>
      </c>
      <c r="R4529">
        <v>1627878</v>
      </c>
      <c r="S4529">
        <v>1180384292.8</v>
      </c>
      <c r="T4529">
        <v>43819</v>
      </c>
      <c r="U4529">
        <v>1200772</v>
      </c>
      <c r="V4529">
        <v>73.760000000000005</v>
      </c>
      <c r="W4529" s="3">
        <f>StockData[[#This Row],[CLOSE]]-StockData[[#This Row],[PREV. CLOSE]]</f>
        <v>-4.9999999999954525E-2</v>
      </c>
      <c r="X4529" s="2">
        <f>IFERROR((StockData[[#This Row],[CLOSE]]-StockData[[#This Row],[PREV. CLOSE]])/StockData[[#This Row],[PREV. CLOSE]],0)</f>
        <v>-6.8989306657405347E-5</v>
      </c>
      <c r="Y4529" t="str">
        <f>IF(StockData[[#This Row],[Daily Return %]]&gt;0,"Gain",IF(StockData[[#This Row],[Daily Return %]]&lt;0,"Loss","No Change"))</f>
        <v>Loss</v>
      </c>
    </row>
    <row r="4530" spans="1:25" x14ac:dyDescent="0.3">
      <c r="A4530" s="1">
        <v>46003</v>
      </c>
      <c r="B4530" s="1" t="s">
        <v>4582</v>
      </c>
      <c r="C4530" s="1" t="s">
        <v>274</v>
      </c>
      <c r="D4530">
        <f>MONTH(StockData[[#This Row],[DATE]])</f>
        <v>12</v>
      </c>
      <c r="E4530">
        <v>2025</v>
      </c>
      <c r="F4530" t="s">
        <v>231</v>
      </c>
      <c r="G4530" t="str">
        <f>"Q"&amp;ROUNDUP(StockData[[#This Row],[Month Number]]/3,0)</f>
        <v>Q4</v>
      </c>
      <c r="H4530" s="1" t="s">
        <v>4097</v>
      </c>
      <c r="I4530" s="1" t="s">
        <v>3093</v>
      </c>
      <c r="J4530" t="s">
        <v>30</v>
      </c>
      <c r="K4530">
        <v>726.95</v>
      </c>
      <c r="L4530">
        <v>728</v>
      </c>
      <c r="M4530">
        <v>718.7</v>
      </c>
      <c r="N4530">
        <v>724.7</v>
      </c>
      <c r="O4530">
        <v>725.95</v>
      </c>
      <c r="P4530">
        <v>727.05</v>
      </c>
      <c r="Q4530">
        <v>724.9</v>
      </c>
      <c r="R4530">
        <v>1794314</v>
      </c>
      <c r="S4530">
        <v>1300703185.75</v>
      </c>
      <c r="T4530">
        <v>31374</v>
      </c>
      <c r="U4530">
        <v>1357963</v>
      </c>
      <c r="V4530">
        <v>75.680000000000007</v>
      </c>
      <c r="W4530" s="3">
        <f>StockData[[#This Row],[CLOSE]]-StockData[[#This Row],[PREV. CLOSE]]</f>
        <v>2.3499999999999091</v>
      </c>
      <c r="X4530" s="2">
        <f>IFERROR((StockData[[#This Row],[CLOSE]]-StockData[[#This Row],[PREV. CLOSE]])/StockData[[#This Row],[PREV. CLOSE]],0)</f>
        <v>3.2427211259830396E-3</v>
      </c>
      <c r="Y4530" t="str">
        <f>IF(StockData[[#This Row],[Daily Return %]]&gt;0,"Gain",IF(StockData[[#This Row],[Daily Return %]]&lt;0,"Loss","No Change"))</f>
        <v>Gain</v>
      </c>
    </row>
    <row r="4531" spans="1:25" x14ac:dyDescent="0.3">
      <c r="A4531" s="1">
        <v>46006</v>
      </c>
      <c r="B4531" s="1" t="s">
        <v>4583</v>
      </c>
      <c r="C4531" s="1" t="s">
        <v>274</v>
      </c>
      <c r="D4531">
        <f>MONTH(StockData[[#This Row],[DATE]])</f>
        <v>12</v>
      </c>
      <c r="E4531">
        <v>2025</v>
      </c>
      <c r="F4531" t="s">
        <v>231</v>
      </c>
      <c r="G4531" t="str">
        <f>"Q"&amp;ROUNDUP(StockData[[#This Row],[Month Number]]/3,0)</f>
        <v>Q4</v>
      </c>
      <c r="H4531" s="1" t="s">
        <v>4097</v>
      </c>
      <c r="I4531" s="1" t="s">
        <v>3093</v>
      </c>
      <c r="J4531" t="s">
        <v>30</v>
      </c>
      <c r="K4531">
        <v>729.6</v>
      </c>
      <c r="L4531">
        <v>738.75</v>
      </c>
      <c r="M4531">
        <v>722</v>
      </c>
      <c r="N4531">
        <v>727.05</v>
      </c>
      <c r="O4531">
        <v>738</v>
      </c>
      <c r="P4531">
        <v>737.65</v>
      </c>
      <c r="Q4531">
        <v>734.88</v>
      </c>
      <c r="R4531">
        <v>1525769</v>
      </c>
      <c r="S4531">
        <v>1121258764.3</v>
      </c>
      <c r="T4531">
        <v>33153</v>
      </c>
      <c r="U4531">
        <v>727122</v>
      </c>
      <c r="V4531">
        <v>47.66</v>
      </c>
      <c r="W4531" s="3">
        <f>StockData[[#This Row],[CLOSE]]-StockData[[#This Row],[PREV. CLOSE]]</f>
        <v>10.600000000000023</v>
      </c>
      <c r="X4531" s="2">
        <f>IFERROR((StockData[[#This Row],[CLOSE]]-StockData[[#This Row],[PREV. CLOSE]])/StockData[[#This Row],[PREV. CLOSE]],0)</f>
        <v>1.4579464961144383E-2</v>
      </c>
      <c r="Y4531" t="str">
        <f>IF(StockData[[#This Row],[Daily Return %]]&gt;0,"Gain",IF(StockData[[#This Row],[Daily Return %]]&lt;0,"Loss","No Change"))</f>
        <v>Gain</v>
      </c>
    </row>
    <row r="4532" spans="1:25" x14ac:dyDescent="0.3">
      <c r="A4532" s="1">
        <v>46007</v>
      </c>
      <c r="B4532" s="1" t="s">
        <v>4584</v>
      </c>
      <c r="C4532" s="1" t="s">
        <v>274</v>
      </c>
      <c r="D4532">
        <f>MONTH(StockData[[#This Row],[DATE]])</f>
        <v>12</v>
      </c>
      <c r="E4532">
        <v>2025</v>
      </c>
      <c r="F4532" t="s">
        <v>231</v>
      </c>
      <c r="G4532" t="str">
        <f>"Q"&amp;ROUNDUP(StockData[[#This Row],[Month Number]]/3,0)</f>
        <v>Q4</v>
      </c>
      <c r="H4532" s="1" t="s">
        <v>4097</v>
      </c>
      <c r="I4532" s="1" t="s">
        <v>3093</v>
      </c>
      <c r="J4532" t="s">
        <v>30</v>
      </c>
      <c r="K4532">
        <v>740</v>
      </c>
      <c r="L4532">
        <v>750.6</v>
      </c>
      <c r="M4532">
        <v>736.25</v>
      </c>
      <c r="N4532">
        <v>737.65</v>
      </c>
      <c r="O4532">
        <v>738.5</v>
      </c>
      <c r="P4532">
        <v>738.8</v>
      </c>
      <c r="Q4532">
        <v>743.29</v>
      </c>
      <c r="R4532">
        <v>1942539</v>
      </c>
      <c r="S4532">
        <v>1443863357.4000001</v>
      </c>
      <c r="T4532">
        <v>37823</v>
      </c>
      <c r="U4532">
        <v>849376</v>
      </c>
      <c r="V4532">
        <v>43.73</v>
      </c>
      <c r="W4532" s="3">
        <f>StockData[[#This Row],[CLOSE]]-StockData[[#This Row],[PREV. CLOSE]]</f>
        <v>1.1499999999999773</v>
      </c>
      <c r="X4532" s="2">
        <f>IFERROR((StockData[[#This Row],[CLOSE]]-StockData[[#This Row],[PREV. CLOSE]])/StockData[[#This Row],[PREV. CLOSE]],0)</f>
        <v>1.5590049481461091E-3</v>
      </c>
      <c r="Y4532" t="str">
        <f>IF(StockData[[#This Row],[Daily Return %]]&gt;0,"Gain",IF(StockData[[#This Row],[Daily Return %]]&lt;0,"Loss","No Change"))</f>
        <v>Gain</v>
      </c>
    </row>
    <row r="4533" spans="1:25" x14ac:dyDescent="0.3">
      <c r="A4533" s="1">
        <v>46008</v>
      </c>
      <c r="B4533" s="1" t="s">
        <v>4585</v>
      </c>
      <c r="C4533" s="1" t="s">
        <v>274</v>
      </c>
      <c r="D4533">
        <f>MONTH(StockData[[#This Row],[DATE]])</f>
        <v>12</v>
      </c>
      <c r="E4533">
        <v>2025</v>
      </c>
      <c r="F4533" t="s">
        <v>231</v>
      </c>
      <c r="G4533" t="str">
        <f>"Q"&amp;ROUNDUP(StockData[[#This Row],[Month Number]]/3,0)</f>
        <v>Q4</v>
      </c>
      <c r="H4533" s="1" t="s">
        <v>4097</v>
      </c>
      <c r="I4533" s="1" t="s">
        <v>3093</v>
      </c>
      <c r="J4533" t="s">
        <v>30</v>
      </c>
      <c r="K4533">
        <v>738</v>
      </c>
      <c r="L4533">
        <v>741.35</v>
      </c>
      <c r="M4533">
        <v>734.1</v>
      </c>
      <c r="N4533">
        <v>738.8</v>
      </c>
      <c r="O4533">
        <v>736.55</v>
      </c>
      <c r="P4533">
        <v>738.15</v>
      </c>
      <c r="Q4533">
        <v>738.08</v>
      </c>
      <c r="R4533">
        <v>877616</v>
      </c>
      <c r="S4533">
        <v>647746539.79999995</v>
      </c>
      <c r="T4533">
        <v>32222</v>
      </c>
      <c r="U4533">
        <v>582935</v>
      </c>
      <c r="V4533">
        <v>66.42</v>
      </c>
      <c r="W4533" s="3">
        <f>StockData[[#This Row],[CLOSE]]-StockData[[#This Row],[PREV. CLOSE]]</f>
        <v>-0.64999999999997726</v>
      </c>
      <c r="X4533" s="2">
        <f>IFERROR((StockData[[#This Row],[CLOSE]]-StockData[[#This Row],[PREV. CLOSE]])/StockData[[#This Row],[PREV. CLOSE]],0)</f>
        <v>-8.7980508933402455E-4</v>
      </c>
      <c r="Y4533" t="str">
        <f>IF(StockData[[#This Row],[Daily Return %]]&gt;0,"Gain",IF(StockData[[#This Row],[Daily Return %]]&lt;0,"Loss","No Change"))</f>
        <v>Loss</v>
      </c>
    </row>
    <row r="4534" spans="1:25" x14ac:dyDescent="0.3">
      <c r="A4534" s="1">
        <v>46009</v>
      </c>
      <c r="B4534" s="1" t="s">
        <v>4586</v>
      </c>
      <c r="C4534" s="1" t="s">
        <v>274</v>
      </c>
      <c r="D4534">
        <f>MONTH(StockData[[#This Row],[DATE]])</f>
        <v>12</v>
      </c>
      <c r="E4534">
        <v>2025</v>
      </c>
      <c r="F4534" t="s">
        <v>231</v>
      </c>
      <c r="G4534" t="str">
        <f>"Q"&amp;ROUNDUP(StockData[[#This Row],[Month Number]]/3,0)</f>
        <v>Q4</v>
      </c>
      <c r="H4534" s="1" t="s">
        <v>4097</v>
      </c>
      <c r="I4534" s="1" t="s">
        <v>3093</v>
      </c>
      <c r="J4534" t="s">
        <v>30</v>
      </c>
      <c r="K4534">
        <v>743.55</v>
      </c>
      <c r="L4534">
        <v>743.55</v>
      </c>
      <c r="M4534">
        <v>733.9</v>
      </c>
      <c r="N4534">
        <v>738.15</v>
      </c>
      <c r="O4534">
        <v>742</v>
      </c>
      <c r="P4534">
        <v>742.45</v>
      </c>
      <c r="Q4534">
        <v>740.16</v>
      </c>
      <c r="R4534">
        <v>1076550</v>
      </c>
      <c r="S4534">
        <v>796820574.35000002</v>
      </c>
      <c r="T4534">
        <v>34714</v>
      </c>
      <c r="U4534">
        <v>692110</v>
      </c>
      <c r="V4534">
        <v>64.290000000000006</v>
      </c>
      <c r="W4534" s="3">
        <f>StockData[[#This Row],[CLOSE]]-StockData[[#This Row],[PREV. CLOSE]]</f>
        <v>4.3000000000000682</v>
      </c>
      <c r="X4534" s="2">
        <f>IFERROR((StockData[[#This Row],[CLOSE]]-StockData[[#This Row],[PREV. CLOSE]])/StockData[[#This Row],[PREV. CLOSE]],0)</f>
        <v>5.8253742464269703E-3</v>
      </c>
      <c r="Y4534" t="str">
        <f>IF(StockData[[#This Row],[Daily Return %]]&gt;0,"Gain",IF(StockData[[#This Row],[Daily Return %]]&lt;0,"Loss","No Change"))</f>
        <v>Gain</v>
      </c>
    </row>
    <row r="4535" spans="1:25" x14ac:dyDescent="0.3">
      <c r="A4535" s="1">
        <v>46010</v>
      </c>
      <c r="B4535" s="1" t="s">
        <v>4587</v>
      </c>
      <c r="C4535" s="1" t="s">
        <v>274</v>
      </c>
      <c r="D4535">
        <f>MONTH(StockData[[#This Row],[DATE]])</f>
        <v>12</v>
      </c>
      <c r="E4535">
        <v>2025</v>
      </c>
      <c r="F4535" t="s">
        <v>231</v>
      </c>
      <c r="G4535" t="str">
        <f>"Q"&amp;ROUNDUP(StockData[[#This Row],[Month Number]]/3,0)</f>
        <v>Q4</v>
      </c>
      <c r="H4535" s="1" t="s">
        <v>4097</v>
      </c>
      <c r="I4535" s="1" t="s">
        <v>3093</v>
      </c>
      <c r="J4535" t="s">
        <v>30</v>
      </c>
      <c r="K4535">
        <v>743.45</v>
      </c>
      <c r="L4535">
        <v>743.5</v>
      </c>
      <c r="M4535">
        <v>732.6</v>
      </c>
      <c r="N4535">
        <v>742.45</v>
      </c>
      <c r="O4535">
        <v>736.75</v>
      </c>
      <c r="P4535">
        <v>741.2</v>
      </c>
      <c r="Q4535">
        <v>739.79</v>
      </c>
      <c r="R4535">
        <v>1082044</v>
      </c>
      <c r="S4535">
        <v>800486347.10000002</v>
      </c>
      <c r="T4535">
        <v>33473</v>
      </c>
      <c r="U4535">
        <v>738836</v>
      </c>
      <c r="V4535">
        <v>68.28</v>
      </c>
      <c r="W4535" s="3">
        <f>StockData[[#This Row],[CLOSE]]-StockData[[#This Row],[PREV. CLOSE]]</f>
        <v>-1.25</v>
      </c>
      <c r="X4535" s="2">
        <f>IFERROR((StockData[[#This Row],[CLOSE]]-StockData[[#This Row],[PREV. CLOSE]])/StockData[[#This Row],[PREV. CLOSE]],0)</f>
        <v>-1.6836150582530808E-3</v>
      </c>
      <c r="Y4535" t="str">
        <f>IF(StockData[[#This Row],[Daily Return %]]&gt;0,"Gain",IF(StockData[[#This Row],[Daily Return %]]&lt;0,"Loss","No Change"))</f>
        <v>Loss</v>
      </c>
    </row>
    <row r="4536" spans="1:25" x14ac:dyDescent="0.3">
      <c r="A4536" s="1">
        <v>46013</v>
      </c>
      <c r="B4536" s="1" t="s">
        <v>4588</v>
      </c>
      <c r="C4536" s="1" t="s">
        <v>274</v>
      </c>
      <c r="D4536">
        <f>MONTH(StockData[[#This Row],[DATE]])</f>
        <v>12</v>
      </c>
      <c r="E4536">
        <v>2025</v>
      </c>
      <c r="F4536" t="s">
        <v>231</v>
      </c>
      <c r="G4536" t="str">
        <f>"Q"&amp;ROUNDUP(StockData[[#This Row],[Month Number]]/3,0)</f>
        <v>Q4</v>
      </c>
      <c r="H4536" s="1" t="s">
        <v>4097</v>
      </c>
      <c r="I4536" s="1" t="s">
        <v>3093</v>
      </c>
      <c r="J4536" t="s">
        <v>30</v>
      </c>
      <c r="K4536">
        <v>741.2</v>
      </c>
      <c r="L4536">
        <v>743.45</v>
      </c>
      <c r="M4536">
        <v>737.5</v>
      </c>
      <c r="N4536">
        <v>741.2</v>
      </c>
      <c r="O4536">
        <v>738.15</v>
      </c>
      <c r="P4536">
        <v>739.25</v>
      </c>
      <c r="Q4536">
        <v>740.33</v>
      </c>
      <c r="R4536">
        <v>1844499</v>
      </c>
      <c r="S4536">
        <v>1365544860.3499999</v>
      </c>
      <c r="T4536">
        <v>49247</v>
      </c>
      <c r="U4536">
        <v>1365408</v>
      </c>
      <c r="V4536">
        <v>74.03</v>
      </c>
      <c r="W4536" s="3">
        <f>StockData[[#This Row],[CLOSE]]-StockData[[#This Row],[PREV. CLOSE]]</f>
        <v>-1.9500000000000455</v>
      </c>
      <c r="X4536" s="2">
        <f>IFERROR((StockData[[#This Row],[CLOSE]]-StockData[[#This Row],[PREV. CLOSE]])/StockData[[#This Row],[PREV. CLOSE]],0)</f>
        <v>-2.6308688613060514E-3</v>
      </c>
      <c r="Y4536" t="str">
        <f>IF(StockData[[#This Row],[Daily Return %]]&gt;0,"Gain",IF(StockData[[#This Row],[Daily Return %]]&lt;0,"Loss","No Change"))</f>
        <v>Loss</v>
      </c>
    </row>
    <row r="4537" spans="1:25" x14ac:dyDescent="0.3">
      <c r="A4537" s="1">
        <v>46014</v>
      </c>
      <c r="B4537" s="1" t="s">
        <v>4589</v>
      </c>
      <c r="C4537" s="1" t="s">
        <v>274</v>
      </c>
      <c r="D4537">
        <f>MONTH(StockData[[#This Row],[DATE]])</f>
        <v>12</v>
      </c>
      <c r="E4537">
        <v>2025</v>
      </c>
      <c r="F4537" t="s">
        <v>231</v>
      </c>
      <c r="G4537" t="str">
        <f>"Q"&amp;ROUNDUP(StockData[[#This Row],[Month Number]]/3,0)</f>
        <v>Q4</v>
      </c>
      <c r="H4537" s="1" t="s">
        <v>4097</v>
      </c>
      <c r="I4537" s="1" t="s">
        <v>3093</v>
      </c>
      <c r="J4537" t="s">
        <v>30</v>
      </c>
      <c r="K4537">
        <v>739.7</v>
      </c>
      <c r="L4537">
        <v>739.95</v>
      </c>
      <c r="M4537">
        <v>727.7</v>
      </c>
      <c r="N4537">
        <v>739.25</v>
      </c>
      <c r="O4537">
        <v>735.6</v>
      </c>
      <c r="P4537">
        <v>737.35</v>
      </c>
      <c r="Q4537">
        <v>733.84</v>
      </c>
      <c r="R4537">
        <v>1215107</v>
      </c>
      <c r="S4537">
        <v>891690595.70000005</v>
      </c>
      <c r="T4537">
        <v>56319</v>
      </c>
      <c r="U4537">
        <v>740513</v>
      </c>
      <c r="V4537">
        <v>60.94</v>
      </c>
      <c r="W4537" s="3">
        <f>StockData[[#This Row],[CLOSE]]-StockData[[#This Row],[PREV. CLOSE]]</f>
        <v>-1.8999999999999773</v>
      </c>
      <c r="X4537" s="2">
        <f>IFERROR((StockData[[#This Row],[CLOSE]]-StockData[[#This Row],[PREV. CLOSE]])/StockData[[#This Row],[PREV. CLOSE]],0)</f>
        <v>-2.5701724721000707E-3</v>
      </c>
      <c r="Y4537" t="str">
        <f>IF(StockData[[#This Row],[Daily Return %]]&gt;0,"Gain",IF(StockData[[#This Row],[Daily Return %]]&lt;0,"Loss","No Change"))</f>
        <v>Loss</v>
      </c>
    </row>
    <row r="4538" spans="1:25" x14ac:dyDescent="0.3">
      <c r="A4538" s="1">
        <v>46015</v>
      </c>
      <c r="B4538" s="1" t="s">
        <v>4590</v>
      </c>
      <c r="C4538" s="1" t="s">
        <v>274</v>
      </c>
      <c r="D4538">
        <f>MONTH(StockData[[#This Row],[DATE]])</f>
        <v>12</v>
      </c>
      <c r="E4538">
        <v>2025</v>
      </c>
      <c r="F4538" t="s">
        <v>231</v>
      </c>
      <c r="G4538" t="str">
        <f>"Q"&amp;ROUNDUP(StockData[[#This Row],[Month Number]]/3,0)</f>
        <v>Q4</v>
      </c>
      <c r="H4538" s="1" t="s">
        <v>4097</v>
      </c>
      <c r="I4538" s="1" t="s">
        <v>3093</v>
      </c>
      <c r="J4538" t="s">
        <v>30</v>
      </c>
      <c r="K4538">
        <v>739</v>
      </c>
      <c r="L4538">
        <v>740.25</v>
      </c>
      <c r="M4538">
        <v>731.05</v>
      </c>
      <c r="N4538">
        <v>737.35</v>
      </c>
      <c r="O4538">
        <v>734</v>
      </c>
      <c r="P4538">
        <v>734.75</v>
      </c>
      <c r="Q4538">
        <v>735.84</v>
      </c>
      <c r="R4538">
        <v>921626</v>
      </c>
      <c r="S4538">
        <v>678169078.10000002</v>
      </c>
      <c r="T4538">
        <v>22101</v>
      </c>
      <c r="U4538">
        <v>635527</v>
      </c>
      <c r="V4538">
        <v>68.959999999999994</v>
      </c>
      <c r="W4538" s="3">
        <f>StockData[[#This Row],[CLOSE]]-StockData[[#This Row],[PREV. CLOSE]]</f>
        <v>-2.6000000000000227</v>
      </c>
      <c r="X4538" s="2">
        <f>IFERROR((StockData[[#This Row],[CLOSE]]-StockData[[#This Row],[PREV. CLOSE]])/StockData[[#This Row],[PREV. CLOSE]],0)</f>
        <v>-3.5261409100156272E-3</v>
      </c>
      <c r="Y4538" t="str">
        <f>IF(StockData[[#This Row],[Daily Return %]]&gt;0,"Gain",IF(StockData[[#This Row],[Daily Return %]]&lt;0,"Loss","No Change"))</f>
        <v>Loss</v>
      </c>
    </row>
    <row r="4539" spans="1:25" x14ac:dyDescent="0.3">
      <c r="A4539" s="1">
        <v>46017</v>
      </c>
      <c r="B4539" s="1" t="s">
        <v>4591</v>
      </c>
      <c r="C4539" s="1" t="s">
        <v>274</v>
      </c>
      <c r="D4539">
        <f>MONTH(StockData[[#This Row],[DATE]])</f>
        <v>12</v>
      </c>
      <c r="E4539">
        <v>2025</v>
      </c>
      <c r="F4539" t="s">
        <v>231</v>
      </c>
      <c r="G4539" t="str">
        <f>"Q"&amp;ROUNDUP(StockData[[#This Row],[Month Number]]/3,0)</f>
        <v>Q4</v>
      </c>
      <c r="H4539" s="1" t="s">
        <v>4097</v>
      </c>
      <c r="I4539" s="1" t="s">
        <v>3093</v>
      </c>
      <c r="J4539" t="s">
        <v>30</v>
      </c>
      <c r="K4539">
        <v>735.05</v>
      </c>
      <c r="L4539">
        <v>746.5</v>
      </c>
      <c r="M4539">
        <v>732.7</v>
      </c>
      <c r="N4539">
        <v>734.75</v>
      </c>
      <c r="O4539">
        <v>743.5</v>
      </c>
      <c r="P4539">
        <v>743.3</v>
      </c>
      <c r="Q4539">
        <v>740.72</v>
      </c>
      <c r="R4539">
        <v>996756</v>
      </c>
      <c r="S4539">
        <v>738321645.29999995</v>
      </c>
      <c r="T4539">
        <v>25058</v>
      </c>
      <c r="U4539">
        <v>619549</v>
      </c>
      <c r="V4539">
        <v>62.16</v>
      </c>
      <c r="W4539" s="3">
        <f>StockData[[#This Row],[CLOSE]]-StockData[[#This Row],[PREV. CLOSE]]</f>
        <v>8.5499999999999545</v>
      </c>
      <c r="X4539" s="2">
        <f>IFERROR((StockData[[#This Row],[CLOSE]]-StockData[[#This Row],[PREV. CLOSE]])/StockData[[#This Row],[PREV. CLOSE]],0)</f>
        <v>1.1636611092208171E-2</v>
      </c>
      <c r="Y4539" t="str">
        <f>IF(StockData[[#This Row],[Daily Return %]]&gt;0,"Gain",IF(StockData[[#This Row],[Daily Return %]]&lt;0,"Loss","No Change"))</f>
        <v>Gain</v>
      </c>
    </row>
    <row r="4540" spans="1:25" x14ac:dyDescent="0.3">
      <c r="A4540" s="1">
        <v>46020</v>
      </c>
      <c r="B4540" s="1" t="s">
        <v>4592</v>
      </c>
      <c r="C4540" s="1" t="s">
        <v>274</v>
      </c>
      <c r="D4540">
        <f>MONTH(StockData[[#This Row],[DATE]])</f>
        <v>12</v>
      </c>
      <c r="E4540">
        <v>2025</v>
      </c>
      <c r="F4540" t="s">
        <v>231</v>
      </c>
      <c r="G4540" t="str">
        <f>"Q"&amp;ROUNDUP(StockData[[#This Row],[Month Number]]/3,0)</f>
        <v>Q4</v>
      </c>
      <c r="H4540" s="1" t="s">
        <v>4097</v>
      </c>
      <c r="I4540" s="1" t="s">
        <v>3093</v>
      </c>
      <c r="J4540" t="s">
        <v>30</v>
      </c>
      <c r="K4540">
        <v>745</v>
      </c>
      <c r="L4540">
        <v>755</v>
      </c>
      <c r="M4540">
        <v>743</v>
      </c>
      <c r="N4540">
        <v>743.3</v>
      </c>
      <c r="O4540">
        <v>753</v>
      </c>
      <c r="P4540">
        <v>753.1</v>
      </c>
      <c r="Q4540">
        <v>749.62</v>
      </c>
      <c r="R4540">
        <v>1469144</v>
      </c>
      <c r="S4540">
        <v>1101292727.0999999</v>
      </c>
      <c r="T4540">
        <v>61528</v>
      </c>
      <c r="U4540">
        <v>890446</v>
      </c>
      <c r="V4540">
        <v>60.61</v>
      </c>
      <c r="W4540" s="3">
        <f>StockData[[#This Row],[CLOSE]]-StockData[[#This Row],[PREV. CLOSE]]</f>
        <v>9.8000000000000682</v>
      </c>
      <c r="X4540" s="2">
        <f>IFERROR((StockData[[#This Row],[CLOSE]]-StockData[[#This Row],[PREV. CLOSE]])/StockData[[#This Row],[PREV. CLOSE]],0)</f>
        <v>1.3184447733082293E-2</v>
      </c>
      <c r="Y4540" t="str">
        <f>IF(StockData[[#This Row],[Daily Return %]]&gt;0,"Gain",IF(StockData[[#This Row],[Daily Return %]]&lt;0,"Loss","No Change"))</f>
        <v>Gain</v>
      </c>
    </row>
    <row r="4541" spans="1:25" x14ac:dyDescent="0.3">
      <c r="A4541" s="1">
        <v>46021</v>
      </c>
      <c r="B4541" s="1" t="s">
        <v>4593</v>
      </c>
      <c r="C4541" s="1" t="s">
        <v>274</v>
      </c>
      <c r="D4541">
        <f>MONTH(StockData[[#This Row],[DATE]])</f>
        <v>12</v>
      </c>
      <c r="E4541">
        <v>2025</v>
      </c>
      <c r="F4541" t="s">
        <v>231</v>
      </c>
      <c r="G4541" t="str">
        <f>"Q"&amp;ROUNDUP(StockData[[#This Row],[Month Number]]/3,0)</f>
        <v>Q4</v>
      </c>
      <c r="H4541" s="1" t="s">
        <v>4097</v>
      </c>
      <c r="I4541" s="1" t="s">
        <v>3093</v>
      </c>
      <c r="J4541" t="s">
        <v>30</v>
      </c>
      <c r="K4541">
        <v>753.4</v>
      </c>
      <c r="L4541">
        <v>753.6</v>
      </c>
      <c r="M4541">
        <v>736.35</v>
      </c>
      <c r="N4541">
        <v>753.1</v>
      </c>
      <c r="O4541">
        <v>739</v>
      </c>
      <c r="P4541">
        <v>739.1</v>
      </c>
      <c r="Q4541">
        <v>742.38</v>
      </c>
      <c r="R4541">
        <v>3422069</v>
      </c>
      <c r="S4541">
        <v>2540479990.6500001</v>
      </c>
      <c r="T4541">
        <v>92902</v>
      </c>
      <c r="U4541">
        <v>2209935</v>
      </c>
      <c r="V4541">
        <v>64.58</v>
      </c>
      <c r="W4541" s="3">
        <f>StockData[[#This Row],[CLOSE]]-StockData[[#This Row],[PREV. CLOSE]]</f>
        <v>-14</v>
      </c>
      <c r="X4541" s="2">
        <f>IFERROR((StockData[[#This Row],[CLOSE]]-StockData[[#This Row],[PREV. CLOSE]])/StockData[[#This Row],[PREV. CLOSE]],0)</f>
        <v>-1.8589828708006906E-2</v>
      </c>
      <c r="Y4541" t="str">
        <f>IF(StockData[[#This Row],[Daily Return %]]&gt;0,"Gain",IF(StockData[[#This Row],[Daily Return %]]&lt;0,"Loss","No Change"))</f>
        <v>Loss</v>
      </c>
    </row>
    <row r="4542" spans="1:25" x14ac:dyDescent="0.3">
      <c r="A4542" s="1">
        <v>46022</v>
      </c>
      <c r="B4542" s="1" t="s">
        <v>4594</v>
      </c>
      <c r="C4542" s="1" t="s">
        <v>274</v>
      </c>
      <c r="D4542">
        <f>MONTH(StockData[[#This Row],[DATE]])</f>
        <v>12</v>
      </c>
      <c r="E4542">
        <v>2025</v>
      </c>
      <c r="F4542" t="s">
        <v>231</v>
      </c>
      <c r="G4542" t="str">
        <f>"Q"&amp;ROUNDUP(StockData[[#This Row],[Month Number]]/3,0)</f>
        <v>Q4</v>
      </c>
      <c r="H4542" s="1" t="s">
        <v>4097</v>
      </c>
      <c r="I4542" s="1" t="s">
        <v>3093</v>
      </c>
      <c r="J4542" t="s">
        <v>30</v>
      </c>
      <c r="K4542">
        <v>740.5</v>
      </c>
      <c r="L4542">
        <v>752.7</v>
      </c>
      <c r="M4542">
        <v>737.7</v>
      </c>
      <c r="N4542">
        <v>739.1</v>
      </c>
      <c r="O4542">
        <v>750.7</v>
      </c>
      <c r="P4542">
        <v>750.6</v>
      </c>
      <c r="Q4542">
        <v>748.79</v>
      </c>
      <c r="R4542">
        <v>578363</v>
      </c>
      <c r="S4542">
        <v>433071600.14999998</v>
      </c>
      <c r="T4542">
        <v>19603</v>
      </c>
      <c r="U4542">
        <v>345513</v>
      </c>
      <c r="V4542">
        <v>59.74</v>
      </c>
      <c r="W4542" s="3">
        <f>StockData[[#This Row],[CLOSE]]-StockData[[#This Row],[PREV. CLOSE]]</f>
        <v>11.5</v>
      </c>
      <c r="X4542" s="2">
        <f>IFERROR((StockData[[#This Row],[CLOSE]]-StockData[[#This Row],[PREV. CLOSE]])/StockData[[#This Row],[PREV. CLOSE]],0)</f>
        <v>1.5559464213232309E-2</v>
      </c>
      <c r="Y4542" t="str">
        <f>IF(StockData[[#This Row],[Daily Return %]]&gt;0,"Gain",IF(StockData[[#This Row],[Daily Return %]]&lt;0,"Loss","No Change"))</f>
        <v>Gain</v>
      </c>
    </row>
    <row r="4543" spans="1:25" x14ac:dyDescent="0.3">
      <c r="A4543" s="1">
        <v>45292</v>
      </c>
      <c r="B4543" s="1" t="s">
        <v>4595</v>
      </c>
      <c r="C4543" s="1" t="s">
        <v>26</v>
      </c>
      <c r="D4543">
        <f>MONTH(StockData[[#This Row],[DATE]])</f>
        <v>1</v>
      </c>
      <c r="E4543">
        <v>2024</v>
      </c>
      <c r="F4543" t="s">
        <v>27</v>
      </c>
      <c r="G4543" t="str">
        <f>"Q"&amp;ROUNDUP(StockData[[#This Row],[Month Number]]/3,0)</f>
        <v>Q1</v>
      </c>
      <c r="H4543" s="1" t="s">
        <v>4596</v>
      </c>
      <c r="I4543" s="1" t="s">
        <v>4597</v>
      </c>
      <c r="J4543" t="s">
        <v>30</v>
      </c>
      <c r="K4543">
        <v>1729.4</v>
      </c>
      <c r="L4543">
        <v>1730</v>
      </c>
      <c r="M4543">
        <v>1699</v>
      </c>
      <c r="N4543">
        <v>1729.4</v>
      </c>
      <c r="O4543">
        <v>1702</v>
      </c>
      <c r="P4543">
        <v>1703.3</v>
      </c>
      <c r="Q4543">
        <v>1705.61</v>
      </c>
      <c r="R4543">
        <v>1307485</v>
      </c>
      <c r="S4543">
        <v>2230055234</v>
      </c>
      <c r="T4543">
        <v>88305</v>
      </c>
      <c r="U4543">
        <v>611782</v>
      </c>
      <c r="V4543">
        <v>46.79</v>
      </c>
      <c r="W4543" s="3">
        <f>StockData[[#This Row],[CLOSE]]-StockData[[#This Row],[PREV. CLOSE]]</f>
        <v>-26.100000000000136</v>
      </c>
      <c r="X4543" s="2">
        <f>IFERROR((StockData[[#This Row],[CLOSE]]-StockData[[#This Row],[PREV. CLOSE]])/StockData[[#This Row],[PREV. CLOSE]],0)</f>
        <v>-1.5091939400948384E-2</v>
      </c>
      <c r="Y4543" t="str">
        <f>IF(StockData[[#This Row],[Daily Return %]]&gt;0,"Gain",IF(StockData[[#This Row],[Daily Return %]]&lt;0,"Loss","No Change"))</f>
        <v>Loss</v>
      </c>
    </row>
    <row r="4544" spans="1:25" x14ac:dyDescent="0.3">
      <c r="A4544" s="1">
        <v>45293</v>
      </c>
      <c r="B4544" s="1" t="s">
        <v>4598</v>
      </c>
      <c r="C4544" s="1" t="s">
        <v>26</v>
      </c>
      <c r="D4544">
        <f>MONTH(StockData[[#This Row],[DATE]])</f>
        <v>1</v>
      </c>
      <c r="E4544">
        <v>2024</v>
      </c>
      <c r="F4544" t="s">
        <v>27</v>
      </c>
      <c r="G4544" t="str">
        <f>"Q"&amp;ROUNDUP(StockData[[#This Row],[Month Number]]/3,0)</f>
        <v>Q1</v>
      </c>
      <c r="H4544" s="1" t="s">
        <v>4596</v>
      </c>
      <c r="I4544" s="1" t="s">
        <v>4597</v>
      </c>
      <c r="J4544" t="s">
        <v>30</v>
      </c>
      <c r="K4544">
        <v>1703.6</v>
      </c>
      <c r="L4544">
        <v>1705</v>
      </c>
      <c r="M4544">
        <v>1649.45</v>
      </c>
      <c r="N4544">
        <v>1703.3</v>
      </c>
      <c r="O4544">
        <v>1661</v>
      </c>
      <c r="P4544">
        <v>1656.2</v>
      </c>
      <c r="Q4544">
        <v>1661.8</v>
      </c>
      <c r="R4544">
        <v>2857334</v>
      </c>
      <c r="S4544">
        <v>4748322508.25</v>
      </c>
      <c r="T4544">
        <v>178353</v>
      </c>
      <c r="U4544">
        <v>1811155</v>
      </c>
      <c r="V4544">
        <v>63.39</v>
      </c>
      <c r="W4544" s="3">
        <f>StockData[[#This Row],[CLOSE]]-StockData[[#This Row],[PREV. CLOSE]]</f>
        <v>-47.099999999999909</v>
      </c>
      <c r="X4544" s="2">
        <f>IFERROR((StockData[[#This Row],[CLOSE]]-StockData[[#This Row],[PREV. CLOSE]])/StockData[[#This Row],[PREV. CLOSE]],0)</f>
        <v>-2.7652204544120186E-2</v>
      </c>
      <c r="Y4544" t="str">
        <f>IF(StockData[[#This Row],[Daily Return %]]&gt;0,"Gain",IF(StockData[[#This Row],[Daily Return %]]&lt;0,"Loss","No Change"))</f>
        <v>Loss</v>
      </c>
    </row>
    <row r="4545" spans="1:25" x14ac:dyDescent="0.3">
      <c r="A4545" s="1">
        <v>45294</v>
      </c>
      <c r="B4545" s="1" t="s">
        <v>4599</v>
      </c>
      <c r="C4545" s="1" t="s">
        <v>26</v>
      </c>
      <c r="D4545">
        <f>MONTH(StockData[[#This Row],[DATE]])</f>
        <v>1</v>
      </c>
      <c r="E4545">
        <v>2024</v>
      </c>
      <c r="F4545" t="s">
        <v>27</v>
      </c>
      <c r="G4545" t="str">
        <f>"Q"&amp;ROUNDUP(StockData[[#This Row],[Month Number]]/3,0)</f>
        <v>Q1</v>
      </c>
      <c r="H4545" s="1" t="s">
        <v>4596</v>
      </c>
      <c r="I4545" s="1" t="s">
        <v>4597</v>
      </c>
      <c r="J4545" t="s">
        <v>30</v>
      </c>
      <c r="K4545">
        <v>1672</v>
      </c>
      <c r="L4545">
        <v>1678.2</v>
      </c>
      <c r="M4545">
        <v>1648.05</v>
      </c>
      <c r="N4545">
        <v>1656.2</v>
      </c>
      <c r="O4545">
        <v>1656.5</v>
      </c>
      <c r="P4545">
        <v>1655.25</v>
      </c>
      <c r="Q4545">
        <v>1658.32</v>
      </c>
      <c r="R4545">
        <v>1927812</v>
      </c>
      <c r="S4545">
        <v>3196931108.0999999</v>
      </c>
      <c r="T4545">
        <v>136110</v>
      </c>
      <c r="U4545">
        <v>1060295</v>
      </c>
      <c r="V4545">
        <v>55</v>
      </c>
      <c r="W4545" s="3">
        <f>StockData[[#This Row],[CLOSE]]-StockData[[#This Row],[PREV. CLOSE]]</f>
        <v>-0.95000000000004547</v>
      </c>
      <c r="X4545" s="2">
        <f>IFERROR((StockData[[#This Row],[CLOSE]]-StockData[[#This Row],[PREV. CLOSE]])/StockData[[#This Row],[PREV. CLOSE]],0)</f>
        <v>-5.7360222195389774E-4</v>
      </c>
      <c r="Y4545" t="str">
        <f>IF(StockData[[#This Row],[Daily Return %]]&gt;0,"Gain",IF(StockData[[#This Row],[Daily Return %]]&lt;0,"Loss","No Change"))</f>
        <v>Loss</v>
      </c>
    </row>
    <row r="4546" spans="1:25" x14ac:dyDescent="0.3">
      <c r="A4546" s="1">
        <v>45295</v>
      </c>
      <c r="B4546" s="1" t="s">
        <v>4600</v>
      </c>
      <c r="C4546" s="1" t="s">
        <v>26</v>
      </c>
      <c r="D4546">
        <f>MONTH(StockData[[#This Row],[DATE]])</f>
        <v>1</v>
      </c>
      <c r="E4546">
        <v>2024</v>
      </c>
      <c r="F4546" t="s">
        <v>27</v>
      </c>
      <c r="G4546" t="str">
        <f>"Q"&amp;ROUNDUP(StockData[[#This Row],[Month Number]]/3,0)</f>
        <v>Q1</v>
      </c>
      <c r="H4546" s="1" t="s">
        <v>4596</v>
      </c>
      <c r="I4546" s="1" t="s">
        <v>4597</v>
      </c>
      <c r="J4546" t="s">
        <v>30</v>
      </c>
      <c r="K4546">
        <v>1666.9</v>
      </c>
      <c r="L4546">
        <v>1674.45</v>
      </c>
      <c r="M4546">
        <v>1638.2</v>
      </c>
      <c r="N4546">
        <v>1655.25</v>
      </c>
      <c r="O4546">
        <v>1642</v>
      </c>
      <c r="P4546">
        <v>1641.7</v>
      </c>
      <c r="Q4546">
        <v>1653.75</v>
      </c>
      <c r="R4546">
        <v>2835768</v>
      </c>
      <c r="S4546">
        <v>4689664224.3999996</v>
      </c>
      <c r="T4546">
        <v>147068</v>
      </c>
      <c r="U4546">
        <v>1940025</v>
      </c>
      <c r="V4546">
        <v>68.41</v>
      </c>
      <c r="W4546" s="3">
        <f>StockData[[#This Row],[CLOSE]]-StockData[[#This Row],[PREV. CLOSE]]</f>
        <v>-13.549999999999955</v>
      </c>
      <c r="X4546" s="2">
        <f>IFERROR((StockData[[#This Row],[CLOSE]]-StockData[[#This Row],[PREV. CLOSE]])/StockData[[#This Row],[PREV. CLOSE]],0)</f>
        <v>-8.1860746110859108E-3</v>
      </c>
      <c r="Y4546" t="str">
        <f>IF(StockData[[#This Row],[Daily Return %]]&gt;0,"Gain",IF(StockData[[#This Row],[Daily Return %]]&lt;0,"Loss","No Change"))</f>
        <v>Loss</v>
      </c>
    </row>
    <row r="4547" spans="1:25" x14ac:dyDescent="0.3">
      <c r="A4547" s="1">
        <v>45296</v>
      </c>
      <c r="B4547" s="1" t="s">
        <v>4601</v>
      </c>
      <c r="C4547" s="1" t="s">
        <v>26</v>
      </c>
      <c r="D4547">
        <f>MONTH(StockData[[#This Row],[DATE]])</f>
        <v>1</v>
      </c>
      <c r="E4547">
        <v>2024</v>
      </c>
      <c r="F4547" t="s">
        <v>27</v>
      </c>
      <c r="G4547" t="str">
        <f>"Q"&amp;ROUNDUP(StockData[[#This Row],[Month Number]]/3,0)</f>
        <v>Q1</v>
      </c>
      <c r="H4547" s="1" t="s">
        <v>4596</v>
      </c>
      <c r="I4547" s="1" t="s">
        <v>4597</v>
      </c>
      <c r="J4547" t="s">
        <v>30</v>
      </c>
      <c r="K4547">
        <v>1647.95</v>
      </c>
      <c r="L4547">
        <v>1661.5</v>
      </c>
      <c r="M4547">
        <v>1636.5</v>
      </c>
      <c r="N4547">
        <v>1641.7</v>
      </c>
      <c r="O4547">
        <v>1640.65</v>
      </c>
      <c r="P4547">
        <v>1642</v>
      </c>
      <c r="Q4547">
        <v>1645.68</v>
      </c>
      <c r="R4547">
        <v>1709313</v>
      </c>
      <c r="S4547">
        <v>2812987716.25</v>
      </c>
      <c r="T4547">
        <v>125534</v>
      </c>
      <c r="U4547">
        <v>974366</v>
      </c>
      <c r="V4547">
        <v>57</v>
      </c>
      <c r="W4547" s="3">
        <f>StockData[[#This Row],[CLOSE]]-StockData[[#This Row],[PREV. CLOSE]]</f>
        <v>0.29999999999995453</v>
      </c>
      <c r="X4547" s="2">
        <f>IFERROR((StockData[[#This Row],[CLOSE]]-StockData[[#This Row],[PREV. CLOSE]])/StockData[[#This Row],[PREV. CLOSE]],0)</f>
        <v>1.8273740634705153E-4</v>
      </c>
      <c r="Y4547" t="str">
        <f>IF(StockData[[#This Row],[Daily Return %]]&gt;0,"Gain",IF(StockData[[#This Row],[Daily Return %]]&lt;0,"Loss","No Change"))</f>
        <v>Gain</v>
      </c>
    </row>
    <row r="4548" spans="1:25" x14ac:dyDescent="0.3">
      <c r="A4548" s="1">
        <v>45299</v>
      </c>
      <c r="B4548" s="1" t="s">
        <v>4602</v>
      </c>
      <c r="C4548" s="1" t="s">
        <v>26</v>
      </c>
      <c r="D4548">
        <f>MONTH(StockData[[#This Row],[DATE]])</f>
        <v>1</v>
      </c>
      <c r="E4548">
        <v>2024</v>
      </c>
      <c r="F4548" t="s">
        <v>27</v>
      </c>
      <c r="G4548" t="str">
        <f>"Q"&amp;ROUNDUP(StockData[[#This Row],[Month Number]]/3,0)</f>
        <v>Q1</v>
      </c>
      <c r="H4548" s="1" t="s">
        <v>4596</v>
      </c>
      <c r="I4548" s="1" t="s">
        <v>4597</v>
      </c>
      <c r="J4548" t="s">
        <v>30</v>
      </c>
      <c r="K4548">
        <v>1648.15</v>
      </c>
      <c r="L4548">
        <v>1653.4</v>
      </c>
      <c r="M4548">
        <v>1606.1</v>
      </c>
      <c r="N4548">
        <v>1642</v>
      </c>
      <c r="O4548">
        <v>1606.1</v>
      </c>
      <c r="P4548">
        <v>1616.15</v>
      </c>
      <c r="Q4548">
        <v>1625.06</v>
      </c>
      <c r="R4548">
        <v>1492195</v>
      </c>
      <c r="S4548">
        <v>2424900552.3000002</v>
      </c>
      <c r="T4548">
        <v>131119</v>
      </c>
      <c r="U4548">
        <v>916260</v>
      </c>
      <c r="V4548">
        <v>61.4</v>
      </c>
      <c r="W4548" s="3">
        <f>StockData[[#This Row],[CLOSE]]-StockData[[#This Row],[PREV. CLOSE]]</f>
        <v>-25.849999999999909</v>
      </c>
      <c r="X4548" s="2">
        <f>IFERROR((StockData[[#This Row],[CLOSE]]-StockData[[#This Row],[PREV. CLOSE]])/StockData[[#This Row],[PREV. CLOSE]],0)</f>
        <v>-1.5742996345919556E-2</v>
      </c>
      <c r="Y4548" t="str">
        <f>IF(StockData[[#This Row],[Daily Return %]]&gt;0,"Gain",IF(StockData[[#This Row],[Daily Return %]]&lt;0,"Loss","No Change"))</f>
        <v>Loss</v>
      </c>
    </row>
    <row r="4549" spans="1:25" x14ac:dyDescent="0.3">
      <c r="A4549" s="1">
        <v>45300</v>
      </c>
      <c r="B4549" s="1" t="s">
        <v>4603</v>
      </c>
      <c r="C4549" s="1" t="s">
        <v>26</v>
      </c>
      <c r="D4549">
        <f>MONTH(StockData[[#This Row],[DATE]])</f>
        <v>1</v>
      </c>
      <c r="E4549">
        <v>2024</v>
      </c>
      <c r="F4549" t="s">
        <v>27</v>
      </c>
      <c r="G4549" t="str">
        <f>"Q"&amp;ROUNDUP(StockData[[#This Row],[Month Number]]/3,0)</f>
        <v>Q1</v>
      </c>
      <c r="H4549" s="1" t="s">
        <v>4596</v>
      </c>
      <c r="I4549" s="1" t="s">
        <v>4597</v>
      </c>
      <c r="J4549" t="s">
        <v>30</v>
      </c>
      <c r="K4549">
        <v>1625</v>
      </c>
      <c r="L4549">
        <v>1636.8</v>
      </c>
      <c r="M4549">
        <v>1615</v>
      </c>
      <c r="N4549">
        <v>1616.15</v>
      </c>
      <c r="O4549">
        <v>1630.5</v>
      </c>
      <c r="P4549">
        <v>1629.9</v>
      </c>
      <c r="Q4549">
        <v>1630.04</v>
      </c>
      <c r="R4549">
        <v>2542484</v>
      </c>
      <c r="S4549">
        <v>4144356068.9499998</v>
      </c>
      <c r="T4549">
        <v>120247</v>
      </c>
      <c r="U4549">
        <v>1770687</v>
      </c>
      <c r="V4549">
        <v>69.64</v>
      </c>
      <c r="W4549" s="3">
        <f>StockData[[#This Row],[CLOSE]]-StockData[[#This Row],[PREV. CLOSE]]</f>
        <v>13.75</v>
      </c>
      <c r="X4549" s="2">
        <f>IFERROR((StockData[[#This Row],[CLOSE]]-StockData[[#This Row],[PREV. CLOSE]])/StockData[[#This Row],[PREV. CLOSE]],0)</f>
        <v>8.5078736503418611E-3</v>
      </c>
      <c r="Y4549" t="str">
        <f>IF(StockData[[#This Row],[Daily Return %]]&gt;0,"Gain",IF(StockData[[#This Row],[Daily Return %]]&lt;0,"Loss","No Change"))</f>
        <v>Gain</v>
      </c>
    </row>
    <row r="4550" spans="1:25" x14ac:dyDescent="0.3">
      <c r="A4550" s="1">
        <v>45301</v>
      </c>
      <c r="B4550" s="1" t="s">
        <v>4604</v>
      </c>
      <c r="C4550" s="1" t="s">
        <v>26</v>
      </c>
      <c r="D4550">
        <f>MONTH(StockData[[#This Row],[DATE]])</f>
        <v>1</v>
      </c>
      <c r="E4550">
        <v>2024</v>
      </c>
      <c r="F4550" t="s">
        <v>27</v>
      </c>
      <c r="G4550" t="str">
        <f>"Q"&amp;ROUNDUP(StockData[[#This Row],[Month Number]]/3,0)</f>
        <v>Q1</v>
      </c>
      <c r="H4550" s="1" t="s">
        <v>4596</v>
      </c>
      <c r="I4550" s="1" t="s">
        <v>4597</v>
      </c>
      <c r="J4550" t="s">
        <v>30</v>
      </c>
      <c r="K4550">
        <v>1645</v>
      </c>
      <c r="L4550">
        <v>1647.45</v>
      </c>
      <c r="M4550">
        <v>1621.35</v>
      </c>
      <c r="N4550">
        <v>1629.9</v>
      </c>
      <c r="O4550">
        <v>1626.5</v>
      </c>
      <c r="P4550">
        <v>1632.8</v>
      </c>
      <c r="Q4550">
        <v>1630.09</v>
      </c>
      <c r="R4550">
        <v>1954233</v>
      </c>
      <c r="S4550">
        <v>3185579690.1500001</v>
      </c>
      <c r="T4550">
        <v>93797</v>
      </c>
      <c r="U4550">
        <v>1196049</v>
      </c>
      <c r="V4550">
        <v>61.2</v>
      </c>
      <c r="W4550" s="3">
        <f>StockData[[#This Row],[CLOSE]]-StockData[[#This Row],[PREV. CLOSE]]</f>
        <v>2.8999999999998636</v>
      </c>
      <c r="X4550" s="2">
        <f>IFERROR((StockData[[#This Row],[CLOSE]]-StockData[[#This Row],[PREV. CLOSE]])/StockData[[#This Row],[PREV. CLOSE]],0)</f>
        <v>1.7792502607521096E-3</v>
      </c>
      <c r="Y4550" t="str">
        <f>IF(StockData[[#This Row],[Daily Return %]]&gt;0,"Gain",IF(StockData[[#This Row],[Daily Return %]]&lt;0,"Loss","No Change"))</f>
        <v>Gain</v>
      </c>
    </row>
    <row r="4551" spans="1:25" x14ac:dyDescent="0.3">
      <c r="A4551" s="1">
        <v>45302</v>
      </c>
      <c r="B4551" s="1" t="s">
        <v>4605</v>
      </c>
      <c r="C4551" s="1" t="s">
        <v>26</v>
      </c>
      <c r="D4551">
        <f>MONTH(StockData[[#This Row],[DATE]])</f>
        <v>1</v>
      </c>
      <c r="E4551">
        <v>2024</v>
      </c>
      <c r="F4551" t="s">
        <v>27</v>
      </c>
      <c r="G4551" t="str">
        <f>"Q"&amp;ROUNDUP(StockData[[#This Row],[Month Number]]/3,0)</f>
        <v>Q1</v>
      </c>
      <c r="H4551" s="1" t="s">
        <v>4596</v>
      </c>
      <c r="I4551" s="1" t="s">
        <v>4597</v>
      </c>
      <c r="J4551" t="s">
        <v>30</v>
      </c>
      <c r="K4551">
        <v>1643.9</v>
      </c>
      <c r="L4551">
        <v>1651.25</v>
      </c>
      <c r="M4551">
        <v>1625.85</v>
      </c>
      <c r="N4551">
        <v>1632.8</v>
      </c>
      <c r="O4551">
        <v>1631.45</v>
      </c>
      <c r="P4551">
        <v>1628.65</v>
      </c>
      <c r="Q4551">
        <v>1635.48</v>
      </c>
      <c r="R4551">
        <v>2228002</v>
      </c>
      <c r="S4551">
        <v>3643852904.75</v>
      </c>
      <c r="T4551">
        <v>94877</v>
      </c>
      <c r="U4551">
        <v>1497989</v>
      </c>
      <c r="V4551">
        <v>67.23</v>
      </c>
      <c r="W4551" s="3">
        <f>StockData[[#This Row],[CLOSE]]-StockData[[#This Row],[PREV. CLOSE]]</f>
        <v>-4.1499999999998636</v>
      </c>
      <c r="X4551" s="2">
        <f>IFERROR((StockData[[#This Row],[CLOSE]]-StockData[[#This Row],[PREV. CLOSE]])/StockData[[#This Row],[PREV. CLOSE]],0)</f>
        <v>-2.541646251837251E-3</v>
      </c>
      <c r="Y4551" t="str">
        <f>IF(StockData[[#This Row],[Daily Return %]]&gt;0,"Gain",IF(StockData[[#This Row],[Daily Return %]]&lt;0,"Loss","No Change"))</f>
        <v>Loss</v>
      </c>
    </row>
    <row r="4552" spans="1:25" x14ac:dyDescent="0.3">
      <c r="A4552" s="1">
        <v>45303</v>
      </c>
      <c r="B4552" s="1" t="s">
        <v>4606</v>
      </c>
      <c r="C4552" s="1" t="s">
        <v>26</v>
      </c>
      <c r="D4552">
        <f>MONTH(StockData[[#This Row],[DATE]])</f>
        <v>1</v>
      </c>
      <c r="E4552">
        <v>2024</v>
      </c>
      <c r="F4552" t="s">
        <v>27</v>
      </c>
      <c r="G4552" t="str">
        <f>"Q"&amp;ROUNDUP(StockData[[#This Row],[Month Number]]/3,0)</f>
        <v>Q1</v>
      </c>
      <c r="H4552" s="1" t="s">
        <v>4596</v>
      </c>
      <c r="I4552" s="1" t="s">
        <v>4597</v>
      </c>
      <c r="J4552" t="s">
        <v>30</v>
      </c>
      <c r="K4552">
        <v>1630</v>
      </c>
      <c r="L4552">
        <v>1633.85</v>
      </c>
      <c r="M4552">
        <v>1601.5</v>
      </c>
      <c r="N4552">
        <v>1628.65</v>
      </c>
      <c r="O4552">
        <v>1626.5</v>
      </c>
      <c r="P4552">
        <v>1624.45</v>
      </c>
      <c r="Q4552">
        <v>1614.52</v>
      </c>
      <c r="R4552">
        <v>3061539</v>
      </c>
      <c r="S4552">
        <v>4942919898.5</v>
      </c>
      <c r="T4552">
        <v>155045</v>
      </c>
      <c r="U4552">
        <v>1792589</v>
      </c>
      <c r="V4552">
        <v>58.55</v>
      </c>
      <c r="W4552" s="3">
        <f>StockData[[#This Row],[CLOSE]]-StockData[[#This Row],[PREV. CLOSE]]</f>
        <v>-4.2000000000000455</v>
      </c>
      <c r="X4552" s="2">
        <f>IFERROR((StockData[[#This Row],[CLOSE]]-StockData[[#This Row],[PREV. CLOSE]])/StockData[[#This Row],[PREV. CLOSE]],0)</f>
        <v>-2.5788229515242961E-3</v>
      </c>
      <c r="Y4552" t="str">
        <f>IF(StockData[[#This Row],[Daily Return %]]&gt;0,"Gain",IF(StockData[[#This Row],[Daily Return %]]&lt;0,"Loss","No Change"))</f>
        <v>Loss</v>
      </c>
    </row>
    <row r="4553" spans="1:25" x14ac:dyDescent="0.3">
      <c r="A4553" s="1">
        <v>45306</v>
      </c>
      <c r="B4553" s="1" t="s">
        <v>4607</v>
      </c>
      <c r="C4553" s="1" t="s">
        <v>26</v>
      </c>
      <c r="D4553">
        <f>MONTH(StockData[[#This Row],[DATE]])</f>
        <v>1</v>
      </c>
      <c r="E4553">
        <v>2024</v>
      </c>
      <c r="F4553" t="s">
        <v>27</v>
      </c>
      <c r="G4553" t="str">
        <f>"Q"&amp;ROUNDUP(StockData[[#This Row],[Month Number]]/3,0)</f>
        <v>Q1</v>
      </c>
      <c r="H4553" s="1" t="s">
        <v>4596</v>
      </c>
      <c r="I4553" s="1" t="s">
        <v>4597</v>
      </c>
      <c r="J4553" t="s">
        <v>30</v>
      </c>
      <c r="K4553">
        <v>1635</v>
      </c>
      <c r="L4553">
        <v>1640.9</v>
      </c>
      <c r="M4553">
        <v>1616.1</v>
      </c>
      <c r="N4553">
        <v>1624.45</v>
      </c>
      <c r="O4553">
        <v>1638</v>
      </c>
      <c r="P4553">
        <v>1635.55</v>
      </c>
      <c r="Q4553">
        <v>1628.55</v>
      </c>
      <c r="R4553">
        <v>1405514</v>
      </c>
      <c r="S4553">
        <v>2288952748.8499999</v>
      </c>
      <c r="T4553">
        <v>90573</v>
      </c>
      <c r="U4553">
        <v>857320</v>
      </c>
      <c r="V4553">
        <v>61</v>
      </c>
      <c r="W4553" s="3">
        <f>StockData[[#This Row],[CLOSE]]-StockData[[#This Row],[PREV. CLOSE]]</f>
        <v>11.099999999999909</v>
      </c>
      <c r="X4553" s="2">
        <f>IFERROR((StockData[[#This Row],[CLOSE]]-StockData[[#This Row],[PREV. CLOSE]])/StockData[[#This Row],[PREV. CLOSE]],0)</f>
        <v>6.8330819662038899E-3</v>
      </c>
      <c r="Y4553" t="str">
        <f>IF(StockData[[#This Row],[Daily Return %]]&gt;0,"Gain",IF(StockData[[#This Row],[Daily Return %]]&lt;0,"Loss","No Change"))</f>
        <v>Gain</v>
      </c>
    </row>
    <row r="4554" spans="1:25" x14ac:dyDescent="0.3">
      <c r="A4554" s="1">
        <v>45307</v>
      </c>
      <c r="B4554" s="1" t="s">
        <v>4608</v>
      </c>
      <c r="C4554" s="1" t="s">
        <v>26</v>
      </c>
      <c r="D4554">
        <f>MONTH(StockData[[#This Row],[DATE]])</f>
        <v>1</v>
      </c>
      <c r="E4554">
        <v>2024</v>
      </c>
      <c r="F4554" t="s">
        <v>27</v>
      </c>
      <c r="G4554" t="str">
        <f>"Q"&amp;ROUNDUP(StockData[[#This Row],[Month Number]]/3,0)</f>
        <v>Q1</v>
      </c>
      <c r="H4554" s="1" t="s">
        <v>4596</v>
      </c>
      <c r="I4554" s="1" t="s">
        <v>4597</v>
      </c>
      <c r="J4554" t="s">
        <v>30</v>
      </c>
      <c r="K4554">
        <v>1638</v>
      </c>
      <c r="L4554">
        <v>1640</v>
      </c>
      <c r="M4554">
        <v>1617.55</v>
      </c>
      <c r="N4554">
        <v>1635.55</v>
      </c>
      <c r="O4554">
        <v>1621</v>
      </c>
      <c r="P4554">
        <v>1620.35</v>
      </c>
      <c r="Q4554">
        <v>1627.1</v>
      </c>
      <c r="R4554">
        <v>2236688</v>
      </c>
      <c r="S4554">
        <v>3639324487.4000001</v>
      </c>
      <c r="T4554">
        <v>106188</v>
      </c>
      <c r="U4554">
        <v>1459830</v>
      </c>
      <c r="V4554">
        <v>65.27</v>
      </c>
      <c r="W4554" s="3">
        <f>StockData[[#This Row],[CLOSE]]-StockData[[#This Row],[PREV. CLOSE]]</f>
        <v>-15.200000000000045</v>
      </c>
      <c r="X4554" s="2">
        <f>IFERROR((StockData[[#This Row],[CLOSE]]-StockData[[#This Row],[PREV. CLOSE]])/StockData[[#This Row],[PREV. CLOSE]],0)</f>
        <v>-9.2935098284980863E-3</v>
      </c>
      <c r="Y4554" t="str">
        <f>IF(StockData[[#This Row],[Daily Return %]]&gt;0,"Gain",IF(StockData[[#This Row],[Daily Return %]]&lt;0,"Loss","No Change"))</f>
        <v>Loss</v>
      </c>
    </row>
    <row r="4555" spans="1:25" x14ac:dyDescent="0.3">
      <c r="A4555" s="1">
        <v>45308</v>
      </c>
      <c r="B4555" s="1" t="s">
        <v>4609</v>
      </c>
      <c r="C4555" s="1" t="s">
        <v>26</v>
      </c>
      <c r="D4555">
        <f>MONTH(StockData[[#This Row],[DATE]])</f>
        <v>1</v>
      </c>
      <c r="E4555">
        <v>2024</v>
      </c>
      <c r="F4555" t="s">
        <v>27</v>
      </c>
      <c r="G4555" t="str">
        <f>"Q"&amp;ROUNDUP(StockData[[#This Row],[Month Number]]/3,0)</f>
        <v>Q1</v>
      </c>
      <c r="H4555" s="1" t="s">
        <v>4596</v>
      </c>
      <c r="I4555" s="1" t="s">
        <v>4597</v>
      </c>
      <c r="J4555" t="s">
        <v>30</v>
      </c>
      <c r="K4555">
        <v>1612</v>
      </c>
      <c r="L4555">
        <v>1615</v>
      </c>
      <c r="M4555">
        <v>1591</v>
      </c>
      <c r="N4555">
        <v>1620.35</v>
      </c>
      <c r="O4555">
        <v>1595</v>
      </c>
      <c r="P4555">
        <v>1597.7</v>
      </c>
      <c r="Q4555">
        <v>1600.9</v>
      </c>
      <c r="R4555">
        <v>2548169</v>
      </c>
      <c r="S4555">
        <v>4079365507.0500002</v>
      </c>
      <c r="T4555">
        <v>121110</v>
      </c>
      <c r="U4555">
        <v>1676809</v>
      </c>
      <c r="V4555">
        <v>65.8</v>
      </c>
      <c r="W4555" s="3">
        <f>StockData[[#This Row],[CLOSE]]-StockData[[#This Row],[PREV. CLOSE]]</f>
        <v>-22.649999999999864</v>
      </c>
      <c r="X4555" s="2">
        <f>IFERROR((StockData[[#This Row],[CLOSE]]-StockData[[#This Row],[PREV. CLOSE]])/StockData[[#This Row],[PREV. CLOSE]],0)</f>
        <v>-1.3978461443515207E-2</v>
      </c>
      <c r="Y4555" t="str">
        <f>IF(StockData[[#This Row],[Daily Return %]]&gt;0,"Gain",IF(StockData[[#This Row],[Daily Return %]]&lt;0,"Loss","No Change"))</f>
        <v>Loss</v>
      </c>
    </row>
    <row r="4556" spans="1:25" x14ac:dyDescent="0.3">
      <c r="A4556" s="1">
        <v>45309</v>
      </c>
      <c r="B4556" s="1" t="s">
        <v>4610</v>
      </c>
      <c r="C4556" s="1" t="s">
        <v>26</v>
      </c>
      <c r="D4556">
        <f>MONTH(StockData[[#This Row],[DATE]])</f>
        <v>1</v>
      </c>
      <c r="E4556">
        <v>2024</v>
      </c>
      <c r="F4556" t="s">
        <v>27</v>
      </c>
      <c r="G4556" t="str">
        <f>"Q"&amp;ROUNDUP(StockData[[#This Row],[Month Number]]/3,0)</f>
        <v>Q1</v>
      </c>
      <c r="H4556" s="1" t="s">
        <v>4596</v>
      </c>
      <c r="I4556" s="1" t="s">
        <v>4597</v>
      </c>
      <c r="J4556" t="s">
        <v>30</v>
      </c>
      <c r="K4556">
        <v>1600</v>
      </c>
      <c r="L4556">
        <v>1623.3</v>
      </c>
      <c r="M4556">
        <v>1580.65</v>
      </c>
      <c r="N4556">
        <v>1597.7</v>
      </c>
      <c r="O4556">
        <v>1617.3</v>
      </c>
      <c r="P4556">
        <v>1617.25</v>
      </c>
      <c r="Q4556">
        <v>1609.83</v>
      </c>
      <c r="R4556">
        <v>2328588</v>
      </c>
      <c r="S4556">
        <v>3748640616.5999999</v>
      </c>
      <c r="T4556">
        <v>162681</v>
      </c>
      <c r="U4556">
        <v>1395128</v>
      </c>
      <c r="V4556">
        <v>59.91</v>
      </c>
      <c r="W4556" s="3">
        <f>StockData[[#This Row],[CLOSE]]-StockData[[#This Row],[PREV. CLOSE]]</f>
        <v>19.549999999999955</v>
      </c>
      <c r="X4556" s="2">
        <f>IFERROR((StockData[[#This Row],[CLOSE]]-StockData[[#This Row],[PREV. CLOSE]])/StockData[[#This Row],[PREV. CLOSE]],0)</f>
        <v>1.2236339738373883E-2</v>
      </c>
      <c r="Y4556" t="str">
        <f>IF(StockData[[#This Row],[Daily Return %]]&gt;0,"Gain",IF(StockData[[#This Row],[Daily Return %]]&lt;0,"Loss","No Change"))</f>
        <v>Gain</v>
      </c>
    </row>
    <row r="4557" spans="1:25" x14ac:dyDescent="0.3">
      <c r="A4557" s="1">
        <v>45310</v>
      </c>
      <c r="B4557" s="1" t="s">
        <v>4611</v>
      </c>
      <c r="C4557" s="1" t="s">
        <v>26</v>
      </c>
      <c r="D4557">
        <f>MONTH(StockData[[#This Row],[DATE]])</f>
        <v>1</v>
      </c>
      <c r="E4557">
        <v>2024</v>
      </c>
      <c r="F4557" t="s">
        <v>27</v>
      </c>
      <c r="G4557" t="str">
        <f>"Q"&amp;ROUNDUP(StockData[[#This Row],[Month Number]]/3,0)</f>
        <v>Q1</v>
      </c>
      <c r="H4557" s="1" t="s">
        <v>4596</v>
      </c>
      <c r="I4557" s="1" t="s">
        <v>4597</v>
      </c>
      <c r="J4557" t="s">
        <v>30</v>
      </c>
      <c r="K4557">
        <v>1624.95</v>
      </c>
      <c r="L4557">
        <v>1659</v>
      </c>
      <c r="M4557">
        <v>1622.25</v>
      </c>
      <c r="N4557">
        <v>1617.25</v>
      </c>
      <c r="O4557">
        <v>1653.3</v>
      </c>
      <c r="P4557">
        <v>1655.55</v>
      </c>
      <c r="Q4557">
        <v>1644.09</v>
      </c>
      <c r="R4557">
        <v>2836976</v>
      </c>
      <c r="S4557">
        <v>4664230995.3999996</v>
      </c>
      <c r="T4557">
        <v>133905</v>
      </c>
      <c r="U4557">
        <v>1686296</v>
      </c>
      <c r="V4557">
        <v>59.44</v>
      </c>
      <c r="W4557" s="3">
        <f>StockData[[#This Row],[CLOSE]]-StockData[[#This Row],[PREV. CLOSE]]</f>
        <v>38.299999999999955</v>
      </c>
      <c r="X4557" s="2">
        <f>IFERROR((StockData[[#This Row],[CLOSE]]-StockData[[#This Row],[PREV. CLOSE]])/StockData[[#This Row],[PREV. CLOSE]],0)</f>
        <v>2.3682176534240193E-2</v>
      </c>
      <c r="Y4557" t="str">
        <f>IF(StockData[[#This Row],[Daily Return %]]&gt;0,"Gain",IF(StockData[[#This Row],[Daily Return %]]&lt;0,"Loss","No Change"))</f>
        <v>Gain</v>
      </c>
    </row>
    <row r="4558" spans="1:25" x14ac:dyDescent="0.3">
      <c r="A4558" s="1">
        <v>45311</v>
      </c>
      <c r="B4558" s="1" t="s">
        <v>4612</v>
      </c>
      <c r="C4558" s="1" t="s">
        <v>26</v>
      </c>
      <c r="D4558">
        <f>MONTH(StockData[[#This Row],[DATE]])</f>
        <v>1</v>
      </c>
      <c r="E4558">
        <v>2024</v>
      </c>
      <c r="F4558" t="s">
        <v>27</v>
      </c>
      <c r="G4558" t="str">
        <f>"Q"&amp;ROUNDUP(StockData[[#This Row],[Month Number]]/3,0)</f>
        <v>Q1</v>
      </c>
      <c r="H4558" s="1" t="s">
        <v>4596</v>
      </c>
      <c r="I4558" s="1" t="s">
        <v>4597</v>
      </c>
      <c r="J4558" t="s">
        <v>30</v>
      </c>
      <c r="K4558">
        <v>1660.5</v>
      </c>
      <c r="L4558">
        <v>1673.95</v>
      </c>
      <c r="M4558">
        <v>1616</v>
      </c>
      <c r="N4558">
        <v>1655.55</v>
      </c>
      <c r="O4558">
        <v>1624</v>
      </c>
      <c r="P4558">
        <v>1622.3</v>
      </c>
      <c r="Q4558">
        <v>1639.07</v>
      </c>
      <c r="R4558">
        <v>711300</v>
      </c>
      <c r="S4558">
        <v>1165867502.95</v>
      </c>
      <c r="T4558">
        <v>46251</v>
      </c>
      <c r="U4558">
        <v>283648</v>
      </c>
      <c r="V4558">
        <v>39.880000000000003</v>
      </c>
      <c r="W4558" s="3">
        <f>StockData[[#This Row],[CLOSE]]-StockData[[#This Row],[PREV. CLOSE]]</f>
        <v>-33.25</v>
      </c>
      <c r="X4558" s="2">
        <f>IFERROR((StockData[[#This Row],[CLOSE]]-StockData[[#This Row],[PREV. CLOSE]])/StockData[[#This Row],[PREV. CLOSE]],0)</f>
        <v>-2.0083960013288635E-2</v>
      </c>
      <c r="Y4558" t="str">
        <f>IF(StockData[[#This Row],[Daily Return %]]&gt;0,"Gain",IF(StockData[[#This Row],[Daily Return %]]&lt;0,"Loss","No Change"))</f>
        <v>Loss</v>
      </c>
    </row>
    <row r="4559" spans="1:25" x14ac:dyDescent="0.3">
      <c r="A4559" s="1">
        <v>45314</v>
      </c>
      <c r="B4559" s="1" t="s">
        <v>4613</v>
      </c>
      <c r="C4559" s="1" t="s">
        <v>26</v>
      </c>
      <c r="D4559">
        <f>MONTH(StockData[[#This Row],[DATE]])</f>
        <v>1</v>
      </c>
      <c r="E4559">
        <v>2024</v>
      </c>
      <c r="F4559" t="s">
        <v>27</v>
      </c>
      <c r="G4559" t="str">
        <f>"Q"&amp;ROUNDUP(StockData[[#This Row],[Month Number]]/3,0)</f>
        <v>Q1</v>
      </c>
      <c r="H4559" s="1" t="s">
        <v>4596</v>
      </c>
      <c r="I4559" s="1" t="s">
        <v>4597</v>
      </c>
      <c r="J4559" t="s">
        <v>30</v>
      </c>
      <c r="K4559">
        <v>1619</v>
      </c>
      <c r="L4559">
        <v>1647.6</v>
      </c>
      <c r="M4559">
        <v>1588.25</v>
      </c>
      <c r="N4559">
        <v>1622.3</v>
      </c>
      <c r="O4559">
        <v>1595.1</v>
      </c>
      <c r="P4559">
        <v>1595.2</v>
      </c>
      <c r="Q4559">
        <v>1620.52</v>
      </c>
      <c r="R4559">
        <v>2772880</v>
      </c>
      <c r="S4559">
        <v>4493517297.6999998</v>
      </c>
      <c r="T4559">
        <v>157662</v>
      </c>
      <c r="U4559">
        <v>1819195</v>
      </c>
      <c r="V4559">
        <v>65.61</v>
      </c>
      <c r="W4559" s="3">
        <f>StockData[[#This Row],[CLOSE]]-StockData[[#This Row],[PREV. CLOSE]]</f>
        <v>-27.099999999999909</v>
      </c>
      <c r="X4559" s="2">
        <f>IFERROR((StockData[[#This Row],[CLOSE]]-StockData[[#This Row],[PREV. CLOSE]])/StockData[[#This Row],[PREV. CLOSE]],0)</f>
        <v>-1.6704678542809534E-2</v>
      </c>
      <c r="Y4559" t="str">
        <f>IF(StockData[[#This Row],[Daily Return %]]&gt;0,"Gain",IF(StockData[[#This Row],[Daily Return %]]&lt;0,"Loss","No Change"))</f>
        <v>Loss</v>
      </c>
    </row>
    <row r="4560" spans="1:25" x14ac:dyDescent="0.3">
      <c r="A4560" s="1">
        <v>45315</v>
      </c>
      <c r="B4560" s="1" t="s">
        <v>4614</v>
      </c>
      <c r="C4560" s="1" t="s">
        <v>26</v>
      </c>
      <c r="D4560">
        <f>MONTH(StockData[[#This Row],[DATE]])</f>
        <v>1</v>
      </c>
      <c r="E4560">
        <v>2024</v>
      </c>
      <c r="F4560" t="s">
        <v>27</v>
      </c>
      <c r="G4560" t="str">
        <f>"Q"&amp;ROUNDUP(StockData[[#This Row],[Month Number]]/3,0)</f>
        <v>Q1</v>
      </c>
      <c r="H4560" s="1" t="s">
        <v>4596</v>
      </c>
      <c r="I4560" s="1" t="s">
        <v>4597</v>
      </c>
      <c r="J4560" t="s">
        <v>30</v>
      </c>
      <c r="K4560">
        <v>1595</v>
      </c>
      <c r="L4560">
        <v>1632.3</v>
      </c>
      <c r="M4560">
        <v>1575</v>
      </c>
      <c r="N4560">
        <v>1595.2</v>
      </c>
      <c r="O4560">
        <v>1628</v>
      </c>
      <c r="P4560">
        <v>1628.1</v>
      </c>
      <c r="Q4560">
        <v>1604.55</v>
      </c>
      <c r="R4560">
        <v>2543323</v>
      </c>
      <c r="S4560">
        <v>4080886969.0999999</v>
      </c>
      <c r="T4560">
        <v>171147</v>
      </c>
      <c r="U4560">
        <v>1540243</v>
      </c>
      <c r="V4560">
        <v>60.56</v>
      </c>
      <c r="W4560" s="3">
        <f>StockData[[#This Row],[CLOSE]]-StockData[[#This Row],[PREV. CLOSE]]</f>
        <v>32.899999999999864</v>
      </c>
      <c r="X4560" s="2">
        <f>IFERROR((StockData[[#This Row],[CLOSE]]-StockData[[#This Row],[PREV. CLOSE]])/StockData[[#This Row],[PREV. CLOSE]],0)</f>
        <v>2.0624373119357987E-2</v>
      </c>
      <c r="Y4560" t="str">
        <f>IF(StockData[[#This Row],[Daily Return %]]&gt;0,"Gain",IF(StockData[[#This Row],[Daily Return %]]&lt;0,"Loss","No Change"))</f>
        <v>Gain</v>
      </c>
    </row>
    <row r="4561" spans="1:25" x14ac:dyDescent="0.3">
      <c r="A4561" s="1">
        <v>45316</v>
      </c>
      <c r="B4561" s="1" t="s">
        <v>4615</v>
      </c>
      <c r="C4561" s="1" t="s">
        <v>26</v>
      </c>
      <c r="D4561">
        <f>MONTH(StockData[[#This Row],[DATE]])</f>
        <v>1</v>
      </c>
      <c r="E4561">
        <v>2024</v>
      </c>
      <c r="F4561" t="s">
        <v>27</v>
      </c>
      <c r="G4561" t="str">
        <f>"Q"&amp;ROUNDUP(StockData[[#This Row],[Month Number]]/3,0)</f>
        <v>Q1</v>
      </c>
      <c r="H4561" s="1" t="s">
        <v>4596</v>
      </c>
      <c r="I4561" s="1" t="s">
        <v>4597</v>
      </c>
      <c r="J4561" t="s">
        <v>30</v>
      </c>
      <c r="K4561">
        <v>1631.6</v>
      </c>
      <c r="L4561">
        <v>1642.75</v>
      </c>
      <c r="M4561">
        <v>1603.9</v>
      </c>
      <c r="N4561">
        <v>1628.1</v>
      </c>
      <c r="O4561">
        <v>1633.1</v>
      </c>
      <c r="P4561">
        <v>1635.5</v>
      </c>
      <c r="Q4561">
        <v>1627.41</v>
      </c>
      <c r="R4561">
        <v>2038472</v>
      </c>
      <c r="S4561">
        <v>3317433483.6500001</v>
      </c>
      <c r="T4561">
        <v>144616</v>
      </c>
      <c r="U4561">
        <v>1183828</v>
      </c>
      <c r="V4561">
        <v>58.07</v>
      </c>
      <c r="W4561" s="3">
        <f>StockData[[#This Row],[CLOSE]]-StockData[[#This Row],[PREV. CLOSE]]</f>
        <v>7.4000000000000909</v>
      </c>
      <c r="X4561" s="2">
        <f>IFERROR((StockData[[#This Row],[CLOSE]]-StockData[[#This Row],[PREV. CLOSE]])/StockData[[#This Row],[PREV. CLOSE]],0)</f>
        <v>4.5451753577790627E-3</v>
      </c>
      <c r="Y4561" t="str">
        <f>IF(StockData[[#This Row],[Daily Return %]]&gt;0,"Gain",IF(StockData[[#This Row],[Daily Return %]]&lt;0,"Loss","No Change"))</f>
        <v>Gain</v>
      </c>
    </row>
    <row r="4562" spans="1:25" x14ac:dyDescent="0.3">
      <c r="A4562" s="1">
        <v>45320</v>
      </c>
      <c r="B4562" s="1" t="s">
        <v>4616</v>
      </c>
      <c r="C4562" s="1" t="s">
        <v>26</v>
      </c>
      <c r="D4562">
        <f>MONTH(StockData[[#This Row],[DATE]])</f>
        <v>1</v>
      </c>
      <c r="E4562">
        <v>2024</v>
      </c>
      <c r="F4562" t="s">
        <v>27</v>
      </c>
      <c r="G4562" t="str">
        <f>"Q"&amp;ROUNDUP(StockData[[#This Row],[Month Number]]/3,0)</f>
        <v>Q1</v>
      </c>
      <c r="H4562" s="1" t="s">
        <v>4596</v>
      </c>
      <c r="I4562" s="1" t="s">
        <v>4597</v>
      </c>
      <c r="J4562" t="s">
        <v>30</v>
      </c>
      <c r="K4562">
        <v>1635.5</v>
      </c>
      <c r="L4562">
        <v>1645</v>
      </c>
      <c r="M4562">
        <v>1625</v>
      </c>
      <c r="N4562">
        <v>1635.5</v>
      </c>
      <c r="O4562">
        <v>1637.5</v>
      </c>
      <c r="P4562">
        <v>1640</v>
      </c>
      <c r="Q4562">
        <v>1637.85</v>
      </c>
      <c r="R4562">
        <v>3075670</v>
      </c>
      <c r="S4562">
        <v>5037474705.1000004</v>
      </c>
      <c r="T4562">
        <v>132824</v>
      </c>
      <c r="U4562">
        <v>2332644</v>
      </c>
      <c r="V4562">
        <v>75.84</v>
      </c>
      <c r="W4562" s="3">
        <f>StockData[[#This Row],[CLOSE]]-StockData[[#This Row],[PREV. CLOSE]]</f>
        <v>4.5</v>
      </c>
      <c r="X4562" s="2">
        <f>IFERROR((StockData[[#This Row],[CLOSE]]-StockData[[#This Row],[PREV. CLOSE]])/StockData[[#This Row],[PREV. CLOSE]],0)</f>
        <v>2.7514521553041885E-3</v>
      </c>
      <c r="Y4562" t="str">
        <f>IF(StockData[[#This Row],[Daily Return %]]&gt;0,"Gain",IF(StockData[[#This Row],[Daily Return %]]&lt;0,"Loss","No Change"))</f>
        <v>Gain</v>
      </c>
    </row>
    <row r="4563" spans="1:25" x14ac:dyDescent="0.3">
      <c r="A4563" s="1">
        <v>45321</v>
      </c>
      <c r="B4563" s="1" t="s">
        <v>4617</v>
      </c>
      <c r="C4563" s="1" t="s">
        <v>26</v>
      </c>
      <c r="D4563">
        <f>MONTH(StockData[[#This Row],[DATE]])</f>
        <v>1</v>
      </c>
      <c r="E4563">
        <v>2024</v>
      </c>
      <c r="F4563" t="s">
        <v>27</v>
      </c>
      <c r="G4563" t="str">
        <f>"Q"&amp;ROUNDUP(StockData[[#This Row],[Month Number]]/3,0)</f>
        <v>Q1</v>
      </c>
      <c r="H4563" s="1" t="s">
        <v>4596</v>
      </c>
      <c r="I4563" s="1" t="s">
        <v>4597</v>
      </c>
      <c r="J4563" t="s">
        <v>30</v>
      </c>
      <c r="K4563">
        <v>1649.95</v>
      </c>
      <c r="L4563">
        <v>1659.5</v>
      </c>
      <c r="M4563">
        <v>1614.45</v>
      </c>
      <c r="N4563">
        <v>1640</v>
      </c>
      <c r="O4563">
        <v>1618</v>
      </c>
      <c r="P4563">
        <v>1620.35</v>
      </c>
      <c r="Q4563">
        <v>1636.71</v>
      </c>
      <c r="R4563">
        <v>2569098</v>
      </c>
      <c r="S4563">
        <v>4204867337</v>
      </c>
      <c r="T4563">
        <v>130366</v>
      </c>
      <c r="U4563">
        <v>1665270</v>
      </c>
      <c r="V4563">
        <v>64.819999999999993</v>
      </c>
      <c r="W4563" s="3">
        <f>StockData[[#This Row],[CLOSE]]-StockData[[#This Row],[PREV. CLOSE]]</f>
        <v>-19.650000000000091</v>
      </c>
      <c r="X4563" s="2">
        <f>IFERROR((StockData[[#This Row],[CLOSE]]-StockData[[#This Row],[PREV. CLOSE]])/StockData[[#This Row],[PREV. CLOSE]],0)</f>
        <v>-1.1981707317073226E-2</v>
      </c>
      <c r="Y4563" t="str">
        <f>IF(StockData[[#This Row],[Daily Return %]]&gt;0,"Gain",IF(StockData[[#This Row],[Daily Return %]]&lt;0,"Loss","No Change"))</f>
        <v>Loss</v>
      </c>
    </row>
    <row r="4564" spans="1:25" x14ac:dyDescent="0.3">
      <c r="A4564" s="1">
        <v>45322</v>
      </c>
      <c r="B4564" s="1" t="s">
        <v>4618</v>
      </c>
      <c r="C4564" s="1" t="s">
        <v>26</v>
      </c>
      <c r="D4564">
        <f>MONTH(StockData[[#This Row],[DATE]])</f>
        <v>1</v>
      </c>
      <c r="E4564">
        <v>2024</v>
      </c>
      <c r="F4564" t="s">
        <v>27</v>
      </c>
      <c r="G4564" t="str">
        <f>"Q"&amp;ROUNDUP(StockData[[#This Row],[Month Number]]/3,0)</f>
        <v>Q1</v>
      </c>
      <c r="H4564" s="1" t="s">
        <v>4596</v>
      </c>
      <c r="I4564" s="1" t="s">
        <v>4597</v>
      </c>
      <c r="J4564" t="s">
        <v>30</v>
      </c>
      <c r="K4564">
        <v>1615.05</v>
      </c>
      <c r="L4564">
        <v>1658.3</v>
      </c>
      <c r="M4564">
        <v>1609.05</v>
      </c>
      <c r="N4564">
        <v>1620.35</v>
      </c>
      <c r="O4564">
        <v>1656.8</v>
      </c>
      <c r="P4564">
        <v>1651.55</v>
      </c>
      <c r="Q4564">
        <v>1644.55</v>
      </c>
      <c r="R4564">
        <v>3154787</v>
      </c>
      <c r="S4564">
        <v>5188219997.3500004</v>
      </c>
      <c r="T4564">
        <v>178458</v>
      </c>
      <c r="U4564">
        <v>2094992</v>
      </c>
      <c r="V4564">
        <v>66.41</v>
      </c>
      <c r="W4564" s="3">
        <f>StockData[[#This Row],[CLOSE]]-StockData[[#This Row],[PREV. CLOSE]]</f>
        <v>31.200000000000045</v>
      </c>
      <c r="X4564" s="2">
        <f>IFERROR((StockData[[#This Row],[CLOSE]]-StockData[[#This Row],[PREV. CLOSE]])/StockData[[#This Row],[PREV. CLOSE]],0)</f>
        <v>1.9255099206961487E-2</v>
      </c>
      <c r="Y4564" t="str">
        <f>IF(StockData[[#This Row],[Daily Return %]]&gt;0,"Gain",IF(StockData[[#This Row],[Daily Return %]]&lt;0,"Loss","No Change"))</f>
        <v>Gain</v>
      </c>
    </row>
    <row r="4565" spans="1:25" x14ac:dyDescent="0.3">
      <c r="A4565" s="1">
        <v>45323</v>
      </c>
      <c r="B4565" s="1" t="s">
        <v>4619</v>
      </c>
      <c r="C4565" s="1" t="s">
        <v>54</v>
      </c>
      <c r="D4565">
        <f>MONTH(StockData[[#This Row],[DATE]])</f>
        <v>2</v>
      </c>
      <c r="E4565">
        <v>2024</v>
      </c>
      <c r="F4565" t="s">
        <v>27</v>
      </c>
      <c r="G4565" t="str">
        <f>"Q"&amp;ROUNDUP(StockData[[#This Row],[Month Number]]/3,0)</f>
        <v>Q1</v>
      </c>
      <c r="H4565" s="1" t="s">
        <v>4596</v>
      </c>
      <c r="I4565" s="1" t="s">
        <v>4597</v>
      </c>
      <c r="J4565" t="s">
        <v>30</v>
      </c>
      <c r="K4565">
        <v>1659.25</v>
      </c>
      <c r="L4565">
        <v>1702.6</v>
      </c>
      <c r="M4565">
        <v>1645.55</v>
      </c>
      <c r="N4565">
        <v>1651.55</v>
      </c>
      <c r="O4565">
        <v>1651</v>
      </c>
      <c r="P4565">
        <v>1651.15</v>
      </c>
      <c r="Q4565">
        <v>1676.52</v>
      </c>
      <c r="R4565">
        <v>4065784</v>
      </c>
      <c r="S4565">
        <v>6816383895.3500004</v>
      </c>
      <c r="T4565">
        <v>169445</v>
      </c>
      <c r="U4565">
        <v>2087749</v>
      </c>
      <c r="V4565">
        <v>51.35</v>
      </c>
      <c r="W4565" s="3">
        <f>StockData[[#This Row],[CLOSE]]-StockData[[#This Row],[PREV. CLOSE]]</f>
        <v>-0.39999999999986358</v>
      </c>
      <c r="X4565" s="2">
        <f>IFERROR((StockData[[#This Row],[CLOSE]]-StockData[[#This Row],[PREV. CLOSE]])/StockData[[#This Row],[PREV. CLOSE]],0)</f>
        <v>-2.421967242892214E-4</v>
      </c>
      <c r="Y4565" t="str">
        <f>IF(StockData[[#This Row],[Daily Return %]]&gt;0,"Gain",IF(StockData[[#This Row],[Daily Return %]]&lt;0,"Loss","No Change"))</f>
        <v>Loss</v>
      </c>
    </row>
    <row r="4566" spans="1:25" x14ac:dyDescent="0.3">
      <c r="A4566" s="1">
        <v>45324</v>
      </c>
      <c r="B4566" s="1" t="s">
        <v>4620</v>
      </c>
      <c r="C4566" s="1" t="s">
        <v>54</v>
      </c>
      <c r="D4566">
        <f>MONTH(StockData[[#This Row],[DATE]])</f>
        <v>2</v>
      </c>
      <c r="E4566">
        <v>2024</v>
      </c>
      <c r="F4566" t="s">
        <v>27</v>
      </c>
      <c r="G4566" t="str">
        <f>"Q"&amp;ROUNDUP(StockData[[#This Row],[Month Number]]/3,0)</f>
        <v>Q1</v>
      </c>
      <c r="H4566" s="1" t="s">
        <v>4596</v>
      </c>
      <c r="I4566" s="1" t="s">
        <v>4597</v>
      </c>
      <c r="J4566" t="s">
        <v>30</v>
      </c>
      <c r="K4566">
        <v>1655</v>
      </c>
      <c r="L4566">
        <v>1687.05</v>
      </c>
      <c r="M4566">
        <v>1650</v>
      </c>
      <c r="N4566">
        <v>1651.15</v>
      </c>
      <c r="O4566">
        <v>1660</v>
      </c>
      <c r="P4566">
        <v>1660.75</v>
      </c>
      <c r="Q4566">
        <v>1666.64</v>
      </c>
      <c r="R4566">
        <v>3304158</v>
      </c>
      <c r="S4566">
        <v>5506839985.1000004</v>
      </c>
      <c r="T4566">
        <v>171830</v>
      </c>
      <c r="U4566">
        <v>1928724</v>
      </c>
      <c r="V4566">
        <v>58.37</v>
      </c>
      <c r="W4566" s="3">
        <f>StockData[[#This Row],[CLOSE]]-StockData[[#This Row],[PREV. CLOSE]]</f>
        <v>9.5999999999999091</v>
      </c>
      <c r="X4566" s="2">
        <f>IFERROR((StockData[[#This Row],[CLOSE]]-StockData[[#This Row],[PREV. CLOSE]])/StockData[[#This Row],[PREV. CLOSE]],0)</f>
        <v>5.814129546073893E-3</v>
      </c>
      <c r="Y4566" t="str">
        <f>IF(StockData[[#This Row],[Daily Return %]]&gt;0,"Gain",IF(StockData[[#This Row],[Daily Return %]]&lt;0,"Loss","No Change"))</f>
        <v>Gain</v>
      </c>
    </row>
    <row r="4567" spans="1:25" x14ac:dyDescent="0.3">
      <c r="A4567" s="1">
        <v>45327</v>
      </c>
      <c r="B4567" s="1" t="s">
        <v>4621</v>
      </c>
      <c r="C4567" s="1" t="s">
        <v>54</v>
      </c>
      <c r="D4567">
        <f>MONTH(StockData[[#This Row],[DATE]])</f>
        <v>2</v>
      </c>
      <c r="E4567">
        <v>2024</v>
      </c>
      <c r="F4567" t="s">
        <v>27</v>
      </c>
      <c r="G4567" t="str">
        <f>"Q"&amp;ROUNDUP(StockData[[#This Row],[Month Number]]/3,0)</f>
        <v>Q1</v>
      </c>
      <c r="H4567" s="1" t="s">
        <v>4596</v>
      </c>
      <c r="I4567" s="1" t="s">
        <v>4597</v>
      </c>
      <c r="J4567" t="s">
        <v>30</v>
      </c>
      <c r="K4567">
        <v>1676.7</v>
      </c>
      <c r="L4567">
        <v>1712.85</v>
      </c>
      <c r="M4567">
        <v>1665.1</v>
      </c>
      <c r="N4567">
        <v>1660.75</v>
      </c>
      <c r="O4567">
        <v>1700</v>
      </c>
      <c r="P4567">
        <v>1703.55</v>
      </c>
      <c r="Q4567">
        <v>1697.06</v>
      </c>
      <c r="R4567">
        <v>3525423</v>
      </c>
      <c r="S4567">
        <v>5982867697</v>
      </c>
      <c r="T4567">
        <v>149948</v>
      </c>
      <c r="U4567">
        <v>2379202</v>
      </c>
      <c r="V4567">
        <v>67.489999999999995</v>
      </c>
      <c r="W4567" s="3">
        <f>StockData[[#This Row],[CLOSE]]-StockData[[#This Row],[PREV. CLOSE]]</f>
        <v>42.799999999999955</v>
      </c>
      <c r="X4567" s="2">
        <f>IFERROR((StockData[[#This Row],[CLOSE]]-StockData[[#This Row],[PREV. CLOSE]])/StockData[[#This Row],[PREV. CLOSE]],0)</f>
        <v>2.5771488785187389E-2</v>
      </c>
      <c r="Y4567" t="str">
        <f>IF(StockData[[#This Row],[Daily Return %]]&gt;0,"Gain",IF(StockData[[#This Row],[Daily Return %]]&lt;0,"Loss","No Change"))</f>
        <v>Gain</v>
      </c>
    </row>
    <row r="4568" spans="1:25" x14ac:dyDescent="0.3">
      <c r="A4568" s="1">
        <v>45328</v>
      </c>
      <c r="B4568" s="1" t="s">
        <v>4622</v>
      </c>
      <c r="C4568" s="1" t="s">
        <v>54</v>
      </c>
      <c r="D4568">
        <f>MONTH(StockData[[#This Row],[DATE]])</f>
        <v>2</v>
      </c>
      <c r="E4568">
        <v>2024</v>
      </c>
      <c r="F4568" t="s">
        <v>27</v>
      </c>
      <c r="G4568" t="str">
        <f>"Q"&amp;ROUNDUP(StockData[[#This Row],[Month Number]]/3,0)</f>
        <v>Q1</v>
      </c>
      <c r="H4568" s="1" t="s">
        <v>4596</v>
      </c>
      <c r="I4568" s="1" t="s">
        <v>4597</v>
      </c>
      <c r="J4568" t="s">
        <v>30</v>
      </c>
      <c r="K4568">
        <v>1710.95</v>
      </c>
      <c r="L4568">
        <v>1730</v>
      </c>
      <c r="M4568">
        <v>1706</v>
      </c>
      <c r="N4568">
        <v>1703.55</v>
      </c>
      <c r="O4568">
        <v>1728</v>
      </c>
      <c r="P4568">
        <v>1727.65</v>
      </c>
      <c r="Q4568">
        <v>1722.89</v>
      </c>
      <c r="R4568">
        <v>2219874</v>
      </c>
      <c r="S4568">
        <v>3824598913.0999999</v>
      </c>
      <c r="T4568">
        <v>126701</v>
      </c>
      <c r="U4568">
        <v>1363445</v>
      </c>
      <c r="V4568">
        <v>61.42</v>
      </c>
      <c r="W4568" s="3">
        <f>StockData[[#This Row],[CLOSE]]-StockData[[#This Row],[PREV. CLOSE]]</f>
        <v>24.100000000000136</v>
      </c>
      <c r="X4568" s="2">
        <f>IFERROR((StockData[[#This Row],[CLOSE]]-StockData[[#This Row],[PREV. CLOSE]])/StockData[[#This Row],[PREV. CLOSE]],0)</f>
        <v>1.4146928472894917E-2</v>
      </c>
      <c r="Y4568" t="str">
        <f>IF(StockData[[#This Row],[Daily Return %]]&gt;0,"Gain",IF(StockData[[#This Row],[Daily Return %]]&lt;0,"Loss","No Change"))</f>
        <v>Gain</v>
      </c>
    </row>
    <row r="4569" spans="1:25" x14ac:dyDescent="0.3">
      <c r="A4569" s="1">
        <v>45329</v>
      </c>
      <c r="B4569" s="1" t="s">
        <v>4623</v>
      </c>
      <c r="C4569" s="1" t="s">
        <v>54</v>
      </c>
      <c r="D4569">
        <f>MONTH(StockData[[#This Row],[DATE]])</f>
        <v>2</v>
      </c>
      <c r="E4569">
        <v>2024</v>
      </c>
      <c r="F4569" t="s">
        <v>27</v>
      </c>
      <c r="G4569" t="str">
        <f>"Q"&amp;ROUNDUP(StockData[[#This Row],[Month Number]]/3,0)</f>
        <v>Q1</v>
      </c>
      <c r="H4569" s="1" t="s">
        <v>4596</v>
      </c>
      <c r="I4569" s="1" t="s">
        <v>4597</v>
      </c>
      <c r="J4569" t="s">
        <v>30</v>
      </c>
      <c r="K4569">
        <v>1731.45</v>
      </c>
      <c r="L4569">
        <v>1752</v>
      </c>
      <c r="M4569">
        <v>1715.7</v>
      </c>
      <c r="N4569">
        <v>1727.65</v>
      </c>
      <c r="O4569">
        <v>1722</v>
      </c>
      <c r="P4569">
        <v>1721</v>
      </c>
      <c r="Q4569">
        <v>1727.35</v>
      </c>
      <c r="R4569">
        <v>1213661</v>
      </c>
      <c r="S4569">
        <v>2096413185.25</v>
      </c>
      <c r="T4569">
        <v>111960</v>
      </c>
      <c r="U4569">
        <v>739979</v>
      </c>
      <c r="V4569">
        <v>60.97</v>
      </c>
      <c r="W4569" s="3">
        <f>StockData[[#This Row],[CLOSE]]-StockData[[#This Row],[PREV. CLOSE]]</f>
        <v>-6.6500000000000909</v>
      </c>
      <c r="X4569" s="2">
        <f>IFERROR((StockData[[#This Row],[CLOSE]]-StockData[[#This Row],[PREV. CLOSE]])/StockData[[#This Row],[PREV. CLOSE]],0)</f>
        <v>-3.8491592625821726E-3</v>
      </c>
      <c r="Y4569" t="str">
        <f>IF(StockData[[#This Row],[Daily Return %]]&gt;0,"Gain",IF(StockData[[#This Row],[Daily Return %]]&lt;0,"Loss","No Change"))</f>
        <v>Loss</v>
      </c>
    </row>
    <row r="4570" spans="1:25" x14ac:dyDescent="0.3">
      <c r="A4570" s="1">
        <v>45330</v>
      </c>
      <c r="B4570" s="1" t="s">
        <v>4624</v>
      </c>
      <c r="C4570" s="1" t="s">
        <v>54</v>
      </c>
      <c r="D4570">
        <f>MONTH(StockData[[#This Row],[DATE]])</f>
        <v>2</v>
      </c>
      <c r="E4570">
        <v>2024</v>
      </c>
      <c r="F4570" t="s">
        <v>27</v>
      </c>
      <c r="G4570" t="str">
        <f>"Q"&amp;ROUNDUP(StockData[[#This Row],[Month Number]]/3,0)</f>
        <v>Q1</v>
      </c>
      <c r="H4570" s="1" t="s">
        <v>4596</v>
      </c>
      <c r="I4570" s="1" t="s">
        <v>4597</v>
      </c>
      <c r="J4570" t="s">
        <v>30</v>
      </c>
      <c r="K4570">
        <v>1729</v>
      </c>
      <c r="L4570">
        <v>1743.9</v>
      </c>
      <c r="M4570">
        <v>1675.55</v>
      </c>
      <c r="N4570">
        <v>1721</v>
      </c>
      <c r="O4570">
        <v>1691.2</v>
      </c>
      <c r="P4570">
        <v>1685.9</v>
      </c>
      <c r="Q4570">
        <v>1707.81</v>
      </c>
      <c r="R4570">
        <v>2550690</v>
      </c>
      <c r="S4570">
        <v>4356102159.5</v>
      </c>
      <c r="T4570">
        <v>145744</v>
      </c>
      <c r="U4570">
        <v>1331198</v>
      </c>
      <c r="V4570">
        <v>52.19</v>
      </c>
      <c r="W4570" s="3">
        <f>StockData[[#This Row],[CLOSE]]-StockData[[#This Row],[PREV. CLOSE]]</f>
        <v>-35.099999999999909</v>
      </c>
      <c r="X4570" s="2">
        <f>IFERROR((StockData[[#This Row],[CLOSE]]-StockData[[#This Row],[PREV. CLOSE]])/StockData[[#This Row],[PREV. CLOSE]],0)</f>
        <v>-2.0395119116792509E-2</v>
      </c>
      <c r="Y4570" t="str">
        <f>IF(StockData[[#This Row],[Daily Return %]]&gt;0,"Gain",IF(StockData[[#This Row],[Daily Return %]]&lt;0,"Loss","No Change"))</f>
        <v>Loss</v>
      </c>
    </row>
    <row r="4571" spans="1:25" x14ac:dyDescent="0.3">
      <c r="A4571" s="1">
        <v>45331</v>
      </c>
      <c r="B4571" s="1" t="s">
        <v>4625</v>
      </c>
      <c r="C4571" s="1" t="s">
        <v>54</v>
      </c>
      <c r="D4571">
        <f>MONTH(StockData[[#This Row],[DATE]])</f>
        <v>2</v>
      </c>
      <c r="E4571">
        <v>2024</v>
      </c>
      <c r="F4571" t="s">
        <v>27</v>
      </c>
      <c r="G4571" t="str">
        <f>"Q"&amp;ROUNDUP(StockData[[#This Row],[Month Number]]/3,0)</f>
        <v>Q1</v>
      </c>
      <c r="H4571" s="1" t="s">
        <v>4596</v>
      </c>
      <c r="I4571" s="1" t="s">
        <v>4597</v>
      </c>
      <c r="J4571" t="s">
        <v>30</v>
      </c>
      <c r="K4571">
        <v>1686</v>
      </c>
      <c r="L4571">
        <v>1689.75</v>
      </c>
      <c r="M4571">
        <v>1628</v>
      </c>
      <c r="N4571">
        <v>1685.9</v>
      </c>
      <c r="O4571">
        <v>1644.45</v>
      </c>
      <c r="P4571">
        <v>1646.4</v>
      </c>
      <c r="Q4571">
        <v>1647.76</v>
      </c>
      <c r="R4571">
        <v>2033950</v>
      </c>
      <c r="S4571">
        <v>3351465286.5999999</v>
      </c>
      <c r="T4571">
        <v>145064</v>
      </c>
      <c r="U4571">
        <v>955487</v>
      </c>
      <c r="V4571">
        <v>46.98</v>
      </c>
      <c r="W4571" s="3">
        <f>StockData[[#This Row],[CLOSE]]-StockData[[#This Row],[PREV. CLOSE]]</f>
        <v>-39.5</v>
      </c>
      <c r="X4571" s="2">
        <f>IFERROR((StockData[[#This Row],[CLOSE]]-StockData[[#This Row],[PREV. CLOSE]])/StockData[[#This Row],[PREV. CLOSE]],0)</f>
        <v>-2.3429622160270478E-2</v>
      </c>
      <c r="Y4571" t="str">
        <f>IF(StockData[[#This Row],[Daily Return %]]&gt;0,"Gain",IF(StockData[[#This Row],[Daily Return %]]&lt;0,"Loss","No Change"))</f>
        <v>Loss</v>
      </c>
    </row>
    <row r="4572" spans="1:25" x14ac:dyDescent="0.3">
      <c r="A4572" s="1">
        <v>45334</v>
      </c>
      <c r="B4572" s="1" t="s">
        <v>4626</v>
      </c>
      <c r="C4572" s="1" t="s">
        <v>54</v>
      </c>
      <c r="D4572">
        <f>MONTH(StockData[[#This Row],[DATE]])</f>
        <v>2</v>
      </c>
      <c r="E4572">
        <v>2024</v>
      </c>
      <c r="F4572" t="s">
        <v>27</v>
      </c>
      <c r="G4572" t="str">
        <f>"Q"&amp;ROUNDUP(StockData[[#This Row],[Month Number]]/3,0)</f>
        <v>Q1</v>
      </c>
      <c r="H4572" s="1" t="s">
        <v>4596</v>
      </c>
      <c r="I4572" s="1" t="s">
        <v>4597</v>
      </c>
      <c r="J4572" t="s">
        <v>30</v>
      </c>
      <c r="K4572">
        <v>1654</v>
      </c>
      <c r="L4572">
        <v>1675.05</v>
      </c>
      <c r="M4572">
        <v>1640.55</v>
      </c>
      <c r="N4572">
        <v>1646.4</v>
      </c>
      <c r="O4572">
        <v>1661.6</v>
      </c>
      <c r="P4572">
        <v>1660.45</v>
      </c>
      <c r="Q4572">
        <v>1657.26</v>
      </c>
      <c r="R4572">
        <v>1197925</v>
      </c>
      <c r="S4572">
        <v>1985271523.25</v>
      </c>
      <c r="T4572">
        <v>95274</v>
      </c>
      <c r="U4572">
        <v>625805</v>
      </c>
      <c r="V4572">
        <v>52.24</v>
      </c>
      <c r="W4572" s="3">
        <f>StockData[[#This Row],[CLOSE]]-StockData[[#This Row],[PREV. CLOSE]]</f>
        <v>14.049999999999955</v>
      </c>
      <c r="X4572" s="2">
        <f>IFERROR((StockData[[#This Row],[CLOSE]]-StockData[[#This Row],[PREV. CLOSE]])/StockData[[#This Row],[PREV. CLOSE]],0)</f>
        <v>8.5337706511175622E-3</v>
      </c>
      <c r="Y4572" t="str">
        <f>IF(StockData[[#This Row],[Daily Return %]]&gt;0,"Gain",IF(StockData[[#This Row],[Daily Return %]]&lt;0,"Loss","No Change"))</f>
        <v>Gain</v>
      </c>
    </row>
    <row r="4573" spans="1:25" x14ac:dyDescent="0.3">
      <c r="A4573" s="1">
        <v>45335</v>
      </c>
      <c r="B4573" s="1" t="s">
        <v>4627</v>
      </c>
      <c r="C4573" s="1" t="s">
        <v>54</v>
      </c>
      <c r="D4573">
        <f>MONTH(StockData[[#This Row],[DATE]])</f>
        <v>2</v>
      </c>
      <c r="E4573">
        <v>2024</v>
      </c>
      <c r="F4573" t="s">
        <v>27</v>
      </c>
      <c r="G4573" t="str">
        <f>"Q"&amp;ROUNDUP(StockData[[#This Row],[Month Number]]/3,0)</f>
        <v>Q1</v>
      </c>
      <c r="H4573" s="1" t="s">
        <v>4596</v>
      </c>
      <c r="I4573" s="1" t="s">
        <v>4597</v>
      </c>
      <c r="J4573" t="s">
        <v>30</v>
      </c>
      <c r="K4573">
        <v>1670</v>
      </c>
      <c r="L4573">
        <v>1679.4</v>
      </c>
      <c r="M4573">
        <v>1623.45</v>
      </c>
      <c r="N4573">
        <v>1660.45</v>
      </c>
      <c r="O4573">
        <v>1650</v>
      </c>
      <c r="P4573">
        <v>1646.75</v>
      </c>
      <c r="Q4573">
        <v>1649.01</v>
      </c>
      <c r="R4573">
        <v>2075130</v>
      </c>
      <c r="S4573">
        <v>3421916330.5500002</v>
      </c>
      <c r="T4573">
        <v>111100</v>
      </c>
      <c r="U4573">
        <v>1141291</v>
      </c>
      <c r="V4573">
        <v>55</v>
      </c>
      <c r="W4573" s="3">
        <f>StockData[[#This Row],[CLOSE]]-StockData[[#This Row],[PREV. CLOSE]]</f>
        <v>-13.700000000000045</v>
      </c>
      <c r="X4573" s="2">
        <f>IFERROR((StockData[[#This Row],[CLOSE]]-StockData[[#This Row],[PREV. CLOSE]])/StockData[[#This Row],[PREV. CLOSE]],0)</f>
        <v>-8.250775392212981E-3</v>
      </c>
      <c r="Y4573" t="str">
        <f>IF(StockData[[#This Row],[Daily Return %]]&gt;0,"Gain",IF(StockData[[#This Row],[Daily Return %]]&lt;0,"Loss","No Change"))</f>
        <v>Loss</v>
      </c>
    </row>
    <row r="4574" spans="1:25" x14ac:dyDescent="0.3">
      <c r="A4574" s="1">
        <v>45336</v>
      </c>
      <c r="B4574" s="1" t="s">
        <v>4628</v>
      </c>
      <c r="C4574" s="1" t="s">
        <v>54</v>
      </c>
      <c r="D4574">
        <f>MONTH(StockData[[#This Row],[DATE]])</f>
        <v>2</v>
      </c>
      <c r="E4574">
        <v>2024</v>
      </c>
      <c r="F4574" t="s">
        <v>27</v>
      </c>
      <c r="G4574" t="str">
        <f>"Q"&amp;ROUNDUP(StockData[[#This Row],[Month Number]]/3,0)</f>
        <v>Q1</v>
      </c>
      <c r="H4574" s="1" t="s">
        <v>4596</v>
      </c>
      <c r="I4574" s="1" t="s">
        <v>4597</v>
      </c>
      <c r="J4574" t="s">
        <v>30</v>
      </c>
      <c r="K4574">
        <v>1631</v>
      </c>
      <c r="L4574">
        <v>1679.65</v>
      </c>
      <c r="M4574">
        <v>1623.9</v>
      </c>
      <c r="N4574">
        <v>1646.75</v>
      </c>
      <c r="O4574">
        <v>1662</v>
      </c>
      <c r="P4574">
        <v>1657.05</v>
      </c>
      <c r="Q4574">
        <v>1650.42</v>
      </c>
      <c r="R4574">
        <v>4368695</v>
      </c>
      <c r="S4574">
        <v>7210183363.8500004</v>
      </c>
      <c r="T4574">
        <v>184976</v>
      </c>
      <c r="U4574">
        <v>1883538</v>
      </c>
      <c r="V4574">
        <v>43.11</v>
      </c>
      <c r="W4574" s="3">
        <f>StockData[[#This Row],[CLOSE]]-StockData[[#This Row],[PREV. CLOSE]]</f>
        <v>10.299999999999955</v>
      </c>
      <c r="X4574" s="2">
        <f>IFERROR((StockData[[#This Row],[CLOSE]]-StockData[[#This Row],[PREV. CLOSE]])/StockData[[#This Row],[PREV. CLOSE]],0)</f>
        <v>6.2547441931076085E-3</v>
      </c>
      <c r="Y4574" t="str">
        <f>IF(StockData[[#This Row],[Daily Return %]]&gt;0,"Gain",IF(StockData[[#This Row],[Daily Return %]]&lt;0,"Loss","No Change"))</f>
        <v>Gain</v>
      </c>
    </row>
    <row r="4575" spans="1:25" x14ac:dyDescent="0.3">
      <c r="A4575" s="1">
        <v>45337</v>
      </c>
      <c r="B4575" s="1" t="s">
        <v>4629</v>
      </c>
      <c r="C4575" s="1" t="s">
        <v>54</v>
      </c>
      <c r="D4575">
        <f>MONTH(StockData[[#This Row],[DATE]])</f>
        <v>2</v>
      </c>
      <c r="E4575">
        <v>2024</v>
      </c>
      <c r="F4575" t="s">
        <v>27</v>
      </c>
      <c r="G4575" t="str">
        <f>"Q"&amp;ROUNDUP(StockData[[#This Row],[Month Number]]/3,0)</f>
        <v>Q1</v>
      </c>
      <c r="H4575" s="1" t="s">
        <v>4596</v>
      </c>
      <c r="I4575" s="1" t="s">
        <v>4597</v>
      </c>
      <c r="J4575" t="s">
        <v>30</v>
      </c>
      <c r="K4575">
        <v>1681.05</v>
      </c>
      <c r="L4575">
        <v>1784.9</v>
      </c>
      <c r="M4575">
        <v>1668.1</v>
      </c>
      <c r="N4575">
        <v>1657.05</v>
      </c>
      <c r="O4575">
        <v>1769.85</v>
      </c>
      <c r="P4575">
        <v>1765.05</v>
      </c>
      <c r="Q4575">
        <v>1748.3</v>
      </c>
      <c r="R4575">
        <v>9887134</v>
      </c>
      <c r="S4575">
        <v>17285635543.900002</v>
      </c>
      <c r="T4575">
        <v>365256</v>
      </c>
      <c r="U4575">
        <v>4109578</v>
      </c>
      <c r="V4575">
        <v>41.56</v>
      </c>
      <c r="W4575" s="3">
        <f>StockData[[#This Row],[CLOSE]]-StockData[[#This Row],[PREV. CLOSE]]</f>
        <v>108</v>
      </c>
      <c r="X4575" s="2">
        <f>IFERROR((StockData[[#This Row],[CLOSE]]-StockData[[#This Row],[PREV. CLOSE]])/StockData[[#This Row],[PREV. CLOSE]],0)</f>
        <v>6.5176065900244412E-2</v>
      </c>
      <c r="Y4575" t="str">
        <f>IF(StockData[[#This Row],[Daily Return %]]&gt;0,"Gain",IF(StockData[[#This Row],[Daily Return %]]&lt;0,"Loss","No Change"))</f>
        <v>Gain</v>
      </c>
    </row>
    <row r="4576" spans="1:25" x14ac:dyDescent="0.3">
      <c r="A4576" s="1">
        <v>45338</v>
      </c>
      <c r="B4576" s="1" t="s">
        <v>4630</v>
      </c>
      <c r="C4576" s="1" t="s">
        <v>54</v>
      </c>
      <c r="D4576">
        <f>MONTH(StockData[[#This Row],[DATE]])</f>
        <v>2</v>
      </c>
      <c r="E4576">
        <v>2024</v>
      </c>
      <c r="F4576" t="s">
        <v>27</v>
      </c>
      <c r="G4576" t="str">
        <f>"Q"&amp;ROUNDUP(StockData[[#This Row],[Month Number]]/3,0)</f>
        <v>Q1</v>
      </c>
      <c r="H4576" s="1" t="s">
        <v>4596</v>
      </c>
      <c r="I4576" s="1" t="s">
        <v>4597</v>
      </c>
      <c r="J4576" t="s">
        <v>30</v>
      </c>
      <c r="K4576">
        <v>1788</v>
      </c>
      <c r="L4576">
        <v>1864.65</v>
      </c>
      <c r="M4576">
        <v>1776.85</v>
      </c>
      <c r="N4576">
        <v>1765.05</v>
      </c>
      <c r="O4576">
        <v>1838</v>
      </c>
      <c r="P4576">
        <v>1835.55</v>
      </c>
      <c r="Q4576">
        <v>1825.59</v>
      </c>
      <c r="R4576">
        <v>7188957</v>
      </c>
      <c r="S4576">
        <v>13124079097.950001</v>
      </c>
      <c r="T4576">
        <v>316154</v>
      </c>
      <c r="U4576">
        <v>2101070</v>
      </c>
      <c r="V4576">
        <v>29.23</v>
      </c>
      <c r="W4576" s="3">
        <f>StockData[[#This Row],[CLOSE]]-StockData[[#This Row],[PREV. CLOSE]]</f>
        <v>70.5</v>
      </c>
      <c r="X4576" s="2">
        <f>IFERROR((StockData[[#This Row],[CLOSE]]-StockData[[#This Row],[PREV. CLOSE]])/StockData[[#This Row],[PREV. CLOSE]],0)</f>
        <v>3.9942211268802583E-2</v>
      </c>
      <c r="Y4576" t="str">
        <f>IF(StockData[[#This Row],[Daily Return %]]&gt;0,"Gain",IF(StockData[[#This Row],[Daily Return %]]&lt;0,"Loss","No Change"))</f>
        <v>Gain</v>
      </c>
    </row>
    <row r="4577" spans="1:25" x14ac:dyDescent="0.3">
      <c r="A4577" s="1">
        <v>45341</v>
      </c>
      <c r="B4577" s="1" t="s">
        <v>4631</v>
      </c>
      <c r="C4577" s="1" t="s">
        <v>54</v>
      </c>
      <c r="D4577">
        <f>MONTH(StockData[[#This Row],[DATE]])</f>
        <v>2</v>
      </c>
      <c r="E4577">
        <v>2024</v>
      </c>
      <c r="F4577" t="s">
        <v>27</v>
      </c>
      <c r="G4577" t="str">
        <f>"Q"&amp;ROUNDUP(StockData[[#This Row],[Month Number]]/3,0)</f>
        <v>Q1</v>
      </c>
      <c r="H4577" s="1" t="s">
        <v>4596</v>
      </c>
      <c r="I4577" s="1" t="s">
        <v>4597</v>
      </c>
      <c r="J4577" t="s">
        <v>30</v>
      </c>
      <c r="K4577">
        <v>1836.05</v>
      </c>
      <c r="L4577">
        <v>1856.45</v>
      </c>
      <c r="M4577">
        <v>1820</v>
      </c>
      <c r="N4577">
        <v>1835.55</v>
      </c>
      <c r="O4577">
        <v>1847.1</v>
      </c>
      <c r="P4577">
        <v>1848.55</v>
      </c>
      <c r="Q4577">
        <v>1843.43</v>
      </c>
      <c r="R4577">
        <v>2682236</v>
      </c>
      <c r="S4577">
        <v>4944525867.9499998</v>
      </c>
      <c r="T4577">
        <v>112120</v>
      </c>
      <c r="U4577">
        <v>1329721</v>
      </c>
      <c r="V4577">
        <v>49.58</v>
      </c>
      <c r="W4577" s="3">
        <f>StockData[[#This Row],[CLOSE]]-StockData[[#This Row],[PREV. CLOSE]]</f>
        <v>13</v>
      </c>
      <c r="X4577" s="2">
        <f>IFERROR((StockData[[#This Row],[CLOSE]]-StockData[[#This Row],[PREV. CLOSE]])/StockData[[#This Row],[PREV. CLOSE]],0)</f>
        <v>7.0823458908773939E-3</v>
      </c>
      <c r="Y4577" t="str">
        <f>IF(StockData[[#This Row],[Daily Return %]]&gt;0,"Gain",IF(StockData[[#This Row],[Daily Return %]]&lt;0,"Loss","No Change"))</f>
        <v>Gain</v>
      </c>
    </row>
    <row r="4578" spans="1:25" x14ac:dyDescent="0.3">
      <c r="A4578" s="1">
        <v>45342</v>
      </c>
      <c r="B4578" s="1" t="s">
        <v>4632</v>
      </c>
      <c r="C4578" s="1" t="s">
        <v>54</v>
      </c>
      <c r="D4578">
        <f>MONTH(StockData[[#This Row],[DATE]])</f>
        <v>2</v>
      </c>
      <c r="E4578">
        <v>2024</v>
      </c>
      <c r="F4578" t="s">
        <v>27</v>
      </c>
      <c r="G4578" t="str">
        <f>"Q"&amp;ROUNDUP(StockData[[#This Row],[Month Number]]/3,0)</f>
        <v>Q1</v>
      </c>
      <c r="H4578" s="1" t="s">
        <v>4596</v>
      </c>
      <c r="I4578" s="1" t="s">
        <v>4597</v>
      </c>
      <c r="J4578" t="s">
        <v>30</v>
      </c>
      <c r="K4578">
        <v>1837.4</v>
      </c>
      <c r="L4578">
        <v>1860</v>
      </c>
      <c r="M4578">
        <v>1820.5</v>
      </c>
      <c r="N4578">
        <v>1848.55</v>
      </c>
      <c r="O4578">
        <v>1848.75</v>
      </c>
      <c r="P4578">
        <v>1853.65</v>
      </c>
      <c r="Q4578">
        <v>1845.06</v>
      </c>
      <c r="R4578">
        <v>1830562</v>
      </c>
      <c r="S4578">
        <v>3377501723.0500002</v>
      </c>
      <c r="T4578">
        <v>105235</v>
      </c>
      <c r="U4578">
        <v>850188</v>
      </c>
      <c r="V4578">
        <v>46.44</v>
      </c>
      <c r="W4578" s="3">
        <f>StockData[[#This Row],[CLOSE]]-StockData[[#This Row],[PREV. CLOSE]]</f>
        <v>5.1000000000001364</v>
      </c>
      <c r="X4578" s="2">
        <f>IFERROR((StockData[[#This Row],[CLOSE]]-StockData[[#This Row],[PREV. CLOSE]])/StockData[[#This Row],[PREV. CLOSE]],0)</f>
        <v>2.7589191528496044E-3</v>
      </c>
      <c r="Y4578" t="str">
        <f>IF(StockData[[#This Row],[Daily Return %]]&gt;0,"Gain",IF(StockData[[#This Row],[Daily Return %]]&lt;0,"Loss","No Change"))</f>
        <v>Gain</v>
      </c>
    </row>
    <row r="4579" spans="1:25" x14ac:dyDescent="0.3">
      <c r="A4579" s="1">
        <v>45343</v>
      </c>
      <c r="B4579" s="1" t="s">
        <v>4633</v>
      </c>
      <c r="C4579" s="1" t="s">
        <v>54</v>
      </c>
      <c r="D4579">
        <f>MONTH(StockData[[#This Row],[DATE]])</f>
        <v>2</v>
      </c>
      <c r="E4579">
        <v>2024</v>
      </c>
      <c r="F4579" t="s">
        <v>27</v>
      </c>
      <c r="G4579" t="str">
        <f>"Q"&amp;ROUNDUP(StockData[[#This Row],[Month Number]]/3,0)</f>
        <v>Q1</v>
      </c>
      <c r="H4579" s="1" t="s">
        <v>4596</v>
      </c>
      <c r="I4579" s="1" t="s">
        <v>4597</v>
      </c>
      <c r="J4579" t="s">
        <v>30</v>
      </c>
      <c r="K4579">
        <v>1849.9</v>
      </c>
      <c r="L4579">
        <v>1889.7</v>
      </c>
      <c r="M4579">
        <v>1846.7</v>
      </c>
      <c r="N4579">
        <v>1853.65</v>
      </c>
      <c r="O4579">
        <v>1858</v>
      </c>
      <c r="P4579">
        <v>1859.65</v>
      </c>
      <c r="Q4579">
        <v>1866.69</v>
      </c>
      <c r="R4579">
        <v>4466234</v>
      </c>
      <c r="S4579">
        <v>8337064019.1000004</v>
      </c>
      <c r="T4579">
        <v>158000</v>
      </c>
      <c r="U4579">
        <v>2750588</v>
      </c>
      <c r="V4579">
        <v>61.59</v>
      </c>
      <c r="W4579" s="3">
        <f>StockData[[#This Row],[CLOSE]]-StockData[[#This Row],[PREV. CLOSE]]</f>
        <v>6</v>
      </c>
      <c r="X4579" s="2">
        <f>IFERROR((StockData[[#This Row],[CLOSE]]-StockData[[#This Row],[PREV. CLOSE]])/StockData[[#This Row],[PREV. CLOSE]],0)</f>
        <v>3.2368570118415018E-3</v>
      </c>
      <c r="Y4579" t="str">
        <f>IF(StockData[[#This Row],[Daily Return %]]&gt;0,"Gain",IF(StockData[[#This Row],[Daily Return %]]&lt;0,"Loss","No Change"))</f>
        <v>Gain</v>
      </c>
    </row>
    <row r="4580" spans="1:25" x14ac:dyDescent="0.3">
      <c r="A4580" s="1">
        <v>45344</v>
      </c>
      <c r="B4580" s="1" t="s">
        <v>4634</v>
      </c>
      <c r="C4580" s="1" t="s">
        <v>54</v>
      </c>
      <c r="D4580">
        <f>MONTH(StockData[[#This Row],[DATE]])</f>
        <v>2</v>
      </c>
      <c r="E4580">
        <v>2024</v>
      </c>
      <c r="F4580" t="s">
        <v>27</v>
      </c>
      <c r="G4580" t="str">
        <f>"Q"&amp;ROUNDUP(StockData[[#This Row],[Month Number]]/3,0)</f>
        <v>Q1</v>
      </c>
      <c r="H4580" s="1" t="s">
        <v>4596</v>
      </c>
      <c r="I4580" s="1" t="s">
        <v>4597</v>
      </c>
      <c r="J4580" t="s">
        <v>30</v>
      </c>
      <c r="K4580">
        <v>1870.95</v>
      </c>
      <c r="L4580">
        <v>1917</v>
      </c>
      <c r="M4580">
        <v>1853</v>
      </c>
      <c r="N4580">
        <v>1859.65</v>
      </c>
      <c r="O4580">
        <v>1908</v>
      </c>
      <c r="P4580">
        <v>1910.35</v>
      </c>
      <c r="Q4580">
        <v>1876.8</v>
      </c>
      <c r="R4580">
        <v>3360123</v>
      </c>
      <c r="S4580">
        <v>6306267779</v>
      </c>
      <c r="T4580">
        <v>175607</v>
      </c>
      <c r="U4580">
        <v>1702316</v>
      </c>
      <c r="V4580">
        <v>50.66</v>
      </c>
      <c r="W4580" s="3">
        <f>StockData[[#This Row],[CLOSE]]-StockData[[#This Row],[PREV. CLOSE]]</f>
        <v>50.699999999999818</v>
      </c>
      <c r="X4580" s="2">
        <f>IFERROR((StockData[[#This Row],[CLOSE]]-StockData[[#This Row],[PREV. CLOSE]])/StockData[[#This Row],[PREV. CLOSE]],0)</f>
        <v>2.7263194687172219E-2</v>
      </c>
      <c r="Y4580" t="str">
        <f>IF(StockData[[#This Row],[Daily Return %]]&gt;0,"Gain",IF(StockData[[#This Row],[Daily Return %]]&lt;0,"Loss","No Change"))</f>
        <v>Gain</v>
      </c>
    </row>
    <row r="4581" spans="1:25" x14ac:dyDescent="0.3">
      <c r="A4581" s="1">
        <v>45345</v>
      </c>
      <c r="B4581" s="1" t="s">
        <v>4635</v>
      </c>
      <c r="C4581" s="1" t="s">
        <v>54</v>
      </c>
      <c r="D4581">
        <f>MONTH(StockData[[#This Row],[DATE]])</f>
        <v>2</v>
      </c>
      <c r="E4581">
        <v>2024</v>
      </c>
      <c r="F4581" t="s">
        <v>27</v>
      </c>
      <c r="G4581" t="str">
        <f>"Q"&amp;ROUNDUP(StockData[[#This Row],[Month Number]]/3,0)</f>
        <v>Q1</v>
      </c>
      <c r="H4581" s="1" t="s">
        <v>4596</v>
      </c>
      <c r="I4581" s="1" t="s">
        <v>4597</v>
      </c>
      <c r="J4581" t="s">
        <v>30</v>
      </c>
      <c r="K4581">
        <v>1926.35</v>
      </c>
      <c r="L4581">
        <v>1947.85</v>
      </c>
      <c r="M4581">
        <v>1901.1</v>
      </c>
      <c r="N4581">
        <v>1910.35</v>
      </c>
      <c r="O4581">
        <v>1924.95</v>
      </c>
      <c r="P4581">
        <v>1929.95</v>
      </c>
      <c r="Q4581">
        <v>1927.71</v>
      </c>
      <c r="R4581">
        <v>3323441</v>
      </c>
      <c r="S4581">
        <v>6406632831.3500004</v>
      </c>
      <c r="T4581">
        <v>127112</v>
      </c>
      <c r="U4581">
        <v>1742479</v>
      </c>
      <c r="V4581">
        <v>52.43</v>
      </c>
      <c r="W4581" s="3">
        <f>StockData[[#This Row],[CLOSE]]-StockData[[#This Row],[PREV. CLOSE]]</f>
        <v>19.600000000000136</v>
      </c>
      <c r="X4581" s="2">
        <f>IFERROR((StockData[[#This Row],[CLOSE]]-StockData[[#This Row],[PREV. CLOSE]])/StockData[[#This Row],[PREV. CLOSE]],0)</f>
        <v>1.0259900018321323E-2</v>
      </c>
      <c r="Y4581" t="str">
        <f>IF(StockData[[#This Row],[Daily Return %]]&gt;0,"Gain",IF(StockData[[#This Row],[Daily Return %]]&lt;0,"Loss","No Change"))</f>
        <v>Gain</v>
      </c>
    </row>
    <row r="4582" spans="1:25" x14ac:dyDescent="0.3">
      <c r="A4582" s="1">
        <v>45348</v>
      </c>
      <c r="B4582" s="1" t="s">
        <v>4636</v>
      </c>
      <c r="C4582" s="1" t="s">
        <v>54</v>
      </c>
      <c r="D4582">
        <f>MONTH(StockData[[#This Row],[DATE]])</f>
        <v>2</v>
      </c>
      <c r="E4582">
        <v>2024</v>
      </c>
      <c r="F4582" t="s">
        <v>27</v>
      </c>
      <c r="G4582" t="str">
        <f>"Q"&amp;ROUNDUP(StockData[[#This Row],[Month Number]]/3,0)</f>
        <v>Q1</v>
      </c>
      <c r="H4582" s="1" t="s">
        <v>4596</v>
      </c>
      <c r="I4582" s="1" t="s">
        <v>4597</v>
      </c>
      <c r="J4582" t="s">
        <v>30</v>
      </c>
      <c r="K4582">
        <v>1935</v>
      </c>
      <c r="L4582">
        <v>1951</v>
      </c>
      <c r="M4582">
        <v>1925.2</v>
      </c>
      <c r="N4582">
        <v>1929.95</v>
      </c>
      <c r="O4582">
        <v>1926</v>
      </c>
      <c r="P4582">
        <v>1929.8</v>
      </c>
      <c r="Q4582">
        <v>1937.46</v>
      </c>
      <c r="R4582">
        <v>2436063</v>
      </c>
      <c r="S4582">
        <v>4719763840.8500004</v>
      </c>
      <c r="T4582">
        <v>97255</v>
      </c>
      <c r="U4582">
        <v>1702370</v>
      </c>
      <c r="V4582">
        <v>69.88</v>
      </c>
      <c r="W4582" s="3">
        <f>StockData[[#This Row],[CLOSE]]-StockData[[#This Row],[PREV. CLOSE]]</f>
        <v>-0.15000000000009095</v>
      </c>
      <c r="X4582" s="2">
        <f>IFERROR((StockData[[#This Row],[CLOSE]]-StockData[[#This Row],[PREV. CLOSE]])/StockData[[#This Row],[PREV. CLOSE]],0)</f>
        <v>-7.7722220782968959E-5</v>
      </c>
      <c r="Y4582" t="str">
        <f>IF(StockData[[#This Row],[Daily Return %]]&gt;0,"Gain",IF(StockData[[#This Row],[Daily Return %]]&lt;0,"Loss","No Change"))</f>
        <v>Loss</v>
      </c>
    </row>
    <row r="4583" spans="1:25" x14ac:dyDescent="0.3">
      <c r="A4583" s="1">
        <v>45349</v>
      </c>
      <c r="B4583" s="1" t="s">
        <v>4637</v>
      </c>
      <c r="C4583" s="1" t="s">
        <v>54</v>
      </c>
      <c r="D4583">
        <f>MONTH(StockData[[#This Row],[DATE]])</f>
        <v>2</v>
      </c>
      <c r="E4583">
        <v>2024</v>
      </c>
      <c r="F4583" t="s">
        <v>27</v>
      </c>
      <c r="G4583" t="str">
        <f>"Q"&amp;ROUNDUP(StockData[[#This Row],[Month Number]]/3,0)</f>
        <v>Q1</v>
      </c>
      <c r="H4583" s="1" t="s">
        <v>4596</v>
      </c>
      <c r="I4583" s="1" t="s">
        <v>4597</v>
      </c>
      <c r="J4583" t="s">
        <v>30</v>
      </c>
      <c r="K4583">
        <v>1926</v>
      </c>
      <c r="L4583">
        <v>1956.95</v>
      </c>
      <c r="M4583">
        <v>1915.05</v>
      </c>
      <c r="N4583">
        <v>1929.8</v>
      </c>
      <c r="O4583">
        <v>1945</v>
      </c>
      <c r="P4583">
        <v>1950.6</v>
      </c>
      <c r="Q4583">
        <v>1929.39</v>
      </c>
      <c r="R4583">
        <v>2821465</v>
      </c>
      <c r="S4583">
        <v>5443696175.1999998</v>
      </c>
      <c r="T4583">
        <v>115924</v>
      </c>
      <c r="U4583">
        <v>1853912</v>
      </c>
      <c r="V4583">
        <v>65.709999999999994</v>
      </c>
      <c r="W4583" s="3">
        <f>StockData[[#This Row],[CLOSE]]-StockData[[#This Row],[PREV. CLOSE]]</f>
        <v>20.799999999999955</v>
      </c>
      <c r="X4583" s="2">
        <f>IFERROR((StockData[[#This Row],[CLOSE]]-StockData[[#This Row],[PREV. CLOSE]])/StockData[[#This Row],[PREV. CLOSE]],0)</f>
        <v>1.0778318996787209E-2</v>
      </c>
      <c r="Y4583" t="str">
        <f>IF(StockData[[#This Row],[Daily Return %]]&gt;0,"Gain",IF(StockData[[#This Row],[Daily Return %]]&lt;0,"Loss","No Change"))</f>
        <v>Gain</v>
      </c>
    </row>
    <row r="4584" spans="1:25" x14ac:dyDescent="0.3">
      <c r="A4584" s="1">
        <v>45350</v>
      </c>
      <c r="B4584" s="1" t="s">
        <v>4638</v>
      </c>
      <c r="C4584" s="1" t="s">
        <v>54</v>
      </c>
      <c r="D4584">
        <f>MONTH(StockData[[#This Row],[DATE]])</f>
        <v>2</v>
      </c>
      <c r="E4584">
        <v>2024</v>
      </c>
      <c r="F4584" t="s">
        <v>27</v>
      </c>
      <c r="G4584" t="str">
        <f>"Q"&amp;ROUNDUP(StockData[[#This Row],[Month Number]]/3,0)</f>
        <v>Q1</v>
      </c>
      <c r="H4584" s="1" t="s">
        <v>4596</v>
      </c>
      <c r="I4584" s="1" t="s">
        <v>4597</v>
      </c>
      <c r="J4584" t="s">
        <v>30</v>
      </c>
      <c r="K4584">
        <v>1951.95</v>
      </c>
      <c r="L4584">
        <v>1953.15</v>
      </c>
      <c r="M4584">
        <v>1897.05</v>
      </c>
      <c r="N4584">
        <v>1950.6</v>
      </c>
      <c r="O4584">
        <v>1905</v>
      </c>
      <c r="P4584">
        <v>1901.65</v>
      </c>
      <c r="Q4584">
        <v>1921.29</v>
      </c>
      <c r="R4584">
        <v>2010429</v>
      </c>
      <c r="S4584">
        <v>3862613934.3499999</v>
      </c>
      <c r="T4584">
        <v>115877</v>
      </c>
      <c r="U4584">
        <v>1216048</v>
      </c>
      <c r="V4584">
        <v>60.49</v>
      </c>
      <c r="W4584" s="3">
        <f>StockData[[#This Row],[CLOSE]]-StockData[[#This Row],[PREV. CLOSE]]</f>
        <v>-48.949999999999818</v>
      </c>
      <c r="X4584" s="2">
        <f>IFERROR((StockData[[#This Row],[CLOSE]]-StockData[[#This Row],[PREV. CLOSE]])/StockData[[#This Row],[PREV. CLOSE]],0)</f>
        <v>-2.5094842612529387E-2</v>
      </c>
      <c r="Y4584" t="str">
        <f>IF(StockData[[#This Row],[Daily Return %]]&gt;0,"Gain",IF(StockData[[#This Row],[Daily Return %]]&lt;0,"Loss","No Change"))</f>
        <v>Loss</v>
      </c>
    </row>
    <row r="4585" spans="1:25" x14ac:dyDescent="0.3">
      <c r="A4585" s="1">
        <v>45351</v>
      </c>
      <c r="B4585" s="1" t="s">
        <v>4639</v>
      </c>
      <c r="C4585" s="1" t="s">
        <v>54</v>
      </c>
      <c r="D4585">
        <f>MONTH(StockData[[#This Row],[DATE]])</f>
        <v>2</v>
      </c>
      <c r="E4585">
        <v>2024</v>
      </c>
      <c r="F4585" t="s">
        <v>27</v>
      </c>
      <c r="G4585" t="str">
        <f>"Q"&amp;ROUNDUP(StockData[[#This Row],[Month Number]]/3,0)</f>
        <v>Q1</v>
      </c>
      <c r="H4585" s="1" t="s">
        <v>4596</v>
      </c>
      <c r="I4585" s="1" t="s">
        <v>4597</v>
      </c>
      <c r="J4585" t="s">
        <v>30</v>
      </c>
      <c r="K4585">
        <v>1902.85</v>
      </c>
      <c r="L4585">
        <v>1950.9</v>
      </c>
      <c r="M4585">
        <v>1892.55</v>
      </c>
      <c r="N4585">
        <v>1901.65</v>
      </c>
      <c r="O4585">
        <v>1932</v>
      </c>
      <c r="P4585">
        <v>1932.4</v>
      </c>
      <c r="Q4585">
        <v>1933.38</v>
      </c>
      <c r="R4585">
        <v>5539065</v>
      </c>
      <c r="S4585">
        <v>10709120457.200001</v>
      </c>
      <c r="T4585">
        <v>203880</v>
      </c>
      <c r="U4585">
        <v>3456296</v>
      </c>
      <c r="V4585">
        <v>62.4</v>
      </c>
      <c r="W4585" s="3">
        <f>StockData[[#This Row],[CLOSE]]-StockData[[#This Row],[PREV. CLOSE]]</f>
        <v>30.75</v>
      </c>
      <c r="X4585" s="2">
        <f>IFERROR((StockData[[#This Row],[CLOSE]]-StockData[[#This Row],[PREV. CLOSE]])/StockData[[#This Row],[PREV. CLOSE]],0)</f>
        <v>1.6170168011989589E-2</v>
      </c>
      <c r="Y4585" t="str">
        <f>IF(StockData[[#This Row],[Daily Return %]]&gt;0,"Gain",IF(StockData[[#This Row],[Daily Return %]]&lt;0,"Loss","No Change"))</f>
        <v>Gain</v>
      </c>
    </row>
    <row r="4586" spans="1:25" x14ac:dyDescent="0.3">
      <c r="A4586" s="1">
        <v>45352</v>
      </c>
      <c r="B4586" s="1" t="s">
        <v>4640</v>
      </c>
      <c r="C4586" s="1" t="s">
        <v>76</v>
      </c>
      <c r="D4586">
        <f>MONTH(StockData[[#This Row],[DATE]])</f>
        <v>3</v>
      </c>
      <c r="E4586">
        <v>2024</v>
      </c>
      <c r="F4586" t="s">
        <v>27</v>
      </c>
      <c r="G4586" t="str">
        <f>"Q"&amp;ROUNDUP(StockData[[#This Row],[Month Number]]/3,0)</f>
        <v>Q1</v>
      </c>
      <c r="H4586" s="1" t="s">
        <v>4596</v>
      </c>
      <c r="I4586" s="1" t="s">
        <v>4597</v>
      </c>
      <c r="J4586" t="s">
        <v>30</v>
      </c>
      <c r="K4586">
        <v>1933.6</v>
      </c>
      <c r="L4586">
        <v>1982.3</v>
      </c>
      <c r="M4586">
        <v>1930.5</v>
      </c>
      <c r="N4586">
        <v>1932.4</v>
      </c>
      <c r="O4586">
        <v>1973</v>
      </c>
      <c r="P4586">
        <v>1972.95</v>
      </c>
      <c r="Q4586">
        <v>1962.75</v>
      </c>
      <c r="R4586">
        <v>3384932</v>
      </c>
      <c r="S4586">
        <v>6643781847.8500004</v>
      </c>
      <c r="T4586">
        <v>214057</v>
      </c>
      <c r="U4586">
        <v>1723651</v>
      </c>
      <c r="V4586">
        <v>50.92</v>
      </c>
      <c r="W4586" s="3">
        <f>StockData[[#This Row],[CLOSE]]-StockData[[#This Row],[PREV. CLOSE]]</f>
        <v>40.549999999999955</v>
      </c>
      <c r="X4586" s="2">
        <f>IFERROR((StockData[[#This Row],[CLOSE]]-StockData[[#This Row],[PREV. CLOSE]])/StockData[[#This Row],[PREV. CLOSE]],0)</f>
        <v>2.0984268267439429E-2</v>
      </c>
      <c r="Y4586" t="str">
        <f>IF(StockData[[#This Row],[Daily Return %]]&gt;0,"Gain",IF(StockData[[#This Row],[Daily Return %]]&lt;0,"Loss","No Change"))</f>
        <v>Gain</v>
      </c>
    </row>
    <row r="4587" spans="1:25" x14ac:dyDescent="0.3">
      <c r="A4587" s="1">
        <v>45353</v>
      </c>
      <c r="B4587" s="1" t="s">
        <v>4641</v>
      </c>
      <c r="C4587" s="1" t="s">
        <v>76</v>
      </c>
      <c r="D4587">
        <f>MONTH(StockData[[#This Row],[DATE]])</f>
        <v>3</v>
      </c>
      <c r="E4587">
        <v>2024</v>
      </c>
      <c r="F4587" t="s">
        <v>27</v>
      </c>
      <c r="G4587" t="str">
        <f>"Q"&amp;ROUNDUP(StockData[[#This Row],[Month Number]]/3,0)</f>
        <v>Q1</v>
      </c>
      <c r="H4587" s="1" t="s">
        <v>4596</v>
      </c>
      <c r="I4587" s="1" t="s">
        <v>4597</v>
      </c>
      <c r="J4587" t="s">
        <v>30</v>
      </c>
      <c r="K4587">
        <v>1978</v>
      </c>
      <c r="L4587">
        <v>1978</v>
      </c>
      <c r="M4587">
        <v>1957</v>
      </c>
      <c r="N4587">
        <v>1972.95</v>
      </c>
      <c r="O4587">
        <v>1959.8</v>
      </c>
      <c r="P4587">
        <v>1960.1</v>
      </c>
      <c r="Q4587">
        <v>1962.48</v>
      </c>
      <c r="R4587">
        <v>110564</v>
      </c>
      <c r="S4587">
        <v>216979425.84999999</v>
      </c>
      <c r="T4587">
        <v>8738</v>
      </c>
      <c r="U4587">
        <v>62071</v>
      </c>
      <c r="V4587">
        <v>56.14</v>
      </c>
      <c r="W4587" s="3">
        <f>StockData[[#This Row],[CLOSE]]-StockData[[#This Row],[PREV. CLOSE]]</f>
        <v>-12.850000000000136</v>
      </c>
      <c r="X4587" s="2">
        <f>IFERROR((StockData[[#This Row],[CLOSE]]-StockData[[#This Row],[PREV. CLOSE]])/StockData[[#This Row],[PREV. CLOSE]],0)</f>
        <v>-6.5130895359741181E-3</v>
      </c>
      <c r="Y4587" t="str">
        <f>IF(StockData[[#This Row],[Daily Return %]]&gt;0,"Gain",IF(StockData[[#This Row],[Daily Return %]]&lt;0,"Loss","No Change"))</f>
        <v>Loss</v>
      </c>
    </row>
    <row r="4588" spans="1:25" x14ac:dyDescent="0.3">
      <c r="A4588" s="1">
        <v>45355</v>
      </c>
      <c r="B4588" s="1" t="s">
        <v>4642</v>
      </c>
      <c r="C4588" s="1" t="s">
        <v>76</v>
      </c>
      <c r="D4588">
        <f>MONTH(StockData[[#This Row],[DATE]])</f>
        <v>3</v>
      </c>
      <c r="E4588">
        <v>2024</v>
      </c>
      <c r="F4588" t="s">
        <v>27</v>
      </c>
      <c r="G4588" t="str">
        <f>"Q"&amp;ROUNDUP(StockData[[#This Row],[Month Number]]/3,0)</f>
        <v>Q1</v>
      </c>
      <c r="H4588" s="1" t="s">
        <v>4596</v>
      </c>
      <c r="I4588" s="1" t="s">
        <v>4597</v>
      </c>
      <c r="J4588" t="s">
        <v>30</v>
      </c>
      <c r="K4588">
        <v>1967</v>
      </c>
      <c r="L4588">
        <v>1974.95</v>
      </c>
      <c r="M4588">
        <v>1919.05</v>
      </c>
      <c r="N4588">
        <v>1960.1</v>
      </c>
      <c r="O4588">
        <v>1926</v>
      </c>
      <c r="P4588">
        <v>1921.05</v>
      </c>
      <c r="Q4588">
        <v>1933.08</v>
      </c>
      <c r="R4588">
        <v>1645331</v>
      </c>
      <c r="S4588">
        <v>3180550992.9499998</v>
      </c>
      <c r="T4588">
        <v>97713</v>
      </c>
      <c r="U4588">
        <v>1000206</v>
      </c>
      <c r="V4588">
        <v>60.79</v>
      </c>
      <c r="W4588" s="3">
        <f>StockData[[#This Row],[CLOSE]]-StockData[[#This Row],[PREV. CLOSE]]</f>
        <v>-39.049999999999955</v>
      </c>
      <c r="X4588" s="2">
        <f>IFERROR((StockData[[#This Row],[CLOSE]]-StockData[[#This Row],[PREV. CLOSE]])/StockData[[#This Row],[PREV. CLOSE]],0)</f>
        <v>-1.9922452936074669E-2</v>
      </c>
      <c r="Y4588" t="str">
        <f>IF(StockData[[#This Row],[Daily Return %]]&gt;0,"Gain",IF(StockData[[#This Row],[Daily Return %]]&lt;0,"Loss","No Change"))</f>
        <v>Loss</v>
      </c>
    </row>
    <row r="4589" spans="1:25" x14ac:dyDescent="0.3">
      <c r="A4589" s="1">
        <v>45356</v>
      </c>
      <c r="B4589" s="1" t="s">
        <v>4643</v>
      </c>
      <c r="C4589" s="1" t="s">
        <v>76</v>
      </c>
      <c r="D4589">
        <f>MONTH(StockData[[#This Row],[DATE]])</f>
        <v>3</v>
      </c>
      <c r="E4589">
        <v>2024</v>
      </c>
      <c r="F4589" t="s">
        <v>27</v>
      </c>
      <c r="G4589" t="str">
        <f>"Q"&amp;ROUNDUP(StockData[[#This Row],[Month Number]]/3,0)</f>
        <v>Q1</v>
      </c>
      <c r="H4589" s="1" t="s">
        <v>4596</v>
      </c>
      <c r="I4589" s="1" t="s">
        <v>4597</v>
      </c>
      <c r="J4589" t="s">
        <v>30</v>
      </c>
      <c r="K4589">
        <v>1925</v>
      </c>
      <c r="L4589">
        <v>1968</v>
      </c>
      <c r="M4589">
        <v>1923.05</v>
      </c>
      <c r="N4589">
        <v>1921.05</v>
      </c>
      <c r="O4589">
        <v>1942.3</v>
      </c>
      <c r="P4589">
        <v>1939.25</v>
      </c>
      <c r="Q4589">
        <v>1944.99</v>
      </c>
      <c r="R4589">
        <v>2208384</v>
      </c>
      <c r="S4589">
        <v>4295286730.6499996</v>
      </c>
      <c r="T4589">
        <v>159181</v>
      </c>
      <c r="U4589">
        <v>1127113</v>
      </c>
      <c r="V4589">
        <v>51.04</v>
      </c>
      <c r="W4589" s="3">
        <f>StockData[[#This Row],[CLOSE]]-StockData[[#This Row],[PREV. CLOSE]]</f>
        <v>18.200000000000045</v>
      </c>
      <c r="X4589" s="2">
        <f>IFERROR((StockData[[#This Row],[CLOSE]]-StockData[[#This Row],[PREV. CLOSE]])/StockData[[#This Row],[PREV. CLOSE]],0)</f>
        <v>9.4739855808021901E-3</v>
      </c>
      <c r="Y4589" t="str">
        <f>IF(StockData[[#This Row],[Daily Return %]]&gt;0,"Gain",IF(StockData[[#This Row],[Daily Return %]]&lt;0,"Loss","No Change"))</f>
        <v>Gain</v>
      </c>
    </row>
    <row r="4590" spans="1:25" x14ac:dyDescent="0.3">
      <c r="A4590" s="1">
        <v>45357</v>
      </c>
      <c r="B4590" s="1" t="s">
        <v>4644</v>
      </c>
      <c r="C4590" s="1" t="s">
        <v>76</v>
      </c>
      <c r="D4590">
        <f>MONTH(StockData[[#This Row],[DATE]])</f>
        <v>3</v>
      </c>
      <c r="E4590">
        <v>2024</v>
      </c>
      <c r="F4590" t="s">
        <v>27</v>
      </c>
      <c r="G4590" t="str">
        <f>"Q"&amp;ROUNDUP(StockData[[#This Row],[Month Number]]/3,0)</f>
        <v>Q1</v>
      </c>
      <c r="H4590" s="1" t="s">
        <v>4596</v>
      </c>
      <c r="I4590" s="1" t="s">
        <v>4597</v>
      </c>
      <c r="J4590" t="s">
        <v>30</v>
      </c>
      <c r="K4590">
        <v>1945</v>
      </c>
      <c r="L4590">
        <v>1979.9</v>
      </c>
      <c r="M4590">
        <v>1922</v>
      </c>
      <c r="N4590">
        <v>1939.25</v>
      </c>
      <c r="O4590">
        <v>1972</v>
      </c>
      <c r="P4590">
        <v>1970.65</v>
      </c>
      <c r="Q4590">
        <v>1949.69</v>
      </c>
      <c r="R4590">
        <v>1673183</v>
      </c>
      <c r="S4590">
        <v>3262193561.4000001</v>
      </c>
      <c r="T4590">
        <v>121313</v>
      </c>
      <c r="U4590">
        <v>1015012</v>
      </c>
      <c r="V4590">
        <v>60.66</v>
      </c>
      <c r="W4590" s="3">
        <f>StockData[[#This Row],[CLOSE]]-StockData[[#This Row],[PREV. CLOSE]]</f>
        <v>31.400000000000091</v>
      </c>
      <c r="X4590" s="2">
        <f>IFERROR((StockData[[#This Row],[CLOSE]]-StockData[[#This Row],[PREV. CLOSE]])/StockData[[#This Row],[PREV. CLOSE]],0)</f>
        <v>1.6191826737140695E-2</v>
      </c>
      <c r="Y4590" t="str">
        <f>IF(StockData[[#This Row],[Daily Return %]]&gt;0,"Gain",IF(StockData[[#This Row],[Daily Return %]]&lt;0,"Loss","No Change"))</f>
        <v>Gain</v>
      </c>
    </row>
    <row r="4591" spans="1:25" x14ac:dyDescent="0.3">
      <c r="A4591" s="1">
        <v>45358</v>
      </c>
      <c r="B4591" s="1" t="s">
        <v>4645</v>
      </c>
      <c r="C4591" s="1" t="s">
        <v>76</v>
      </c>
      <c r="D4591">
        <f>MONTH(StockData[[#This Row],[DATE]])</f>
        <v>3</v>
      </c>
      <c r="E4591">
        <v>2024</v>
      </c>
      <c r="F4591" t="s">
        <v>27</v>
      </c>
      <c r="G4591" t="str">
        <f>"Q"&amp;ROUNDUP(StockData[[#This Row],[Month Number]]/3,0)</f>
        <v>Q1</v>
      </c>
      <c r="H4591" s="1" t="s">
        <v>4596</v>
      </c>
      <c r="I4591" s="1" t="s">
        <v>4597</v>
      </c>
      <c r="J4591" t="s">
        <v>30</v>
      </c>
      <c r="K4591">
        <v>1930.15</v>
      </c>
      <c r="L4591">
        <v>1932.15</v>
      </c>
      <c r="M4591">
        <v>1884.3</v>
      </c>
      <c r="N4591">
        <v>1970.65</v>
      </c>
      <c r="O4591">
        <v>1892</v>
      </c>
      <c r="P4591">
        <v>1897.55</v>
      </c>
      <c r="Q4591">
        <v>1907.06</v>
      </c>
      <c r="R4591">
        <v>18323831</v>
      </c>
      <c r="S4591">
        <v>34944554378.050003</v>
      </c>
      <c r="T4591">
        <v>370373</v>
      </c>
      <c r="U4591">
        <v>11751636</v>
      </c>
      <c r="V4591">
        <v>64.13</v>
      </c>
      <c r="W4591" s="3">
        <f>StockData[[#This Row],[CLOSE]]-StockData[[#This Row],[PREV. CLOSE]]</f>
        <v>-73.100000000000136</v>
      </c>
      <c r="X4591" s="2">
        <f>IFERROR((StockData[[#This Row],[CLOSE]]-StockData[[#This Row],[PREV. CLOSE]])/StockData[[#This Row],[PREV. CLOSE]],0)</f>
        <v>-3.7094359729023488E-2</v>
      </c>
      <c r="Y4591" t="str">
        <f>IF(StockData[[#This Row],[Daily Return %]]&gt;0,"Gain",IF(StockData[[#This Row],[Daily Return %]]&lt;0,"Loss","No Change"))</f>
        <v>Loss</v>
      </c>
    </row>
    <row r="4592" spans="1:25" x14ac:dyDescent="0.3">
      <c r="A4592" s="1">
        <v>45362</v>
      </c>
      <c r="B4592" s="1" t="s">
        <v>4646</v>
      </c>
      <c r="C4592" s="1" t="s">
        <v>76</v>
      </c>
      <c r="D4592">
        <f>MONTH(StockData[[#This Row],[DATE]])</f>
        <v>3</v>
      </c>
      <c r="E4592">
        <v>2024</v>
      </c>
      <c r="F4592" t="s">
        <v>27</v>
      </c>
      <c r="G4592" t="str">
        <f>"Q"&amp;ROUNDUP(StockData[[#This Row],[Month Number]]/3,0)</f>
        <v>Q1</v>
      </c>
      <c r="H4592" s="1" t="s">
        <v>4596</v>
      </c>
      <c r="I4592" s="1" t="s">
        <v>4597</v>
      </c>
      <c r="J4592" t="s">
        <v>30</v>
      </c>
      <c r="K4592">
        <v>1913</v>
      </c>
      <c r="L4592">
        <v>1913.7</v>
      </c>
      <c r="M4592">
        <v>1873.3</v>
      </c>
      <c r="N4592">
        <v>1897.55</v>
      </c>
      <c r="O4592">
        <v>1888.6</v>
      </c>
      <c r="P4592">
        <v>1894.35</v>
      </c>
      <c r="Q4592">
        <v>1893.01</v>
      </c>
      <c r="R4592">
        <v>3250782</v>
      </c>
      <c r="S4592">
        <v>6153767603.25</v>
      </c>
      <c r="T4592">
        <v>204948</v>
      </c>
      <c r="U4592">
        <v>2130752</v>
      </c>
      <c r="V4592">
        <v>65.55</v>
      </c>
      <c r="W4592" s="3">
        <f>StockData[[#This Row],[CLOSE]]-StockData[[#This Row],[PREV. CLOSE]]</f>
        <v>-3.2000000000000455</v>
      </c>
      <c r="X4592" s="2">
        <f>IFERROR((StockData[[#This Row],[CLOSE]]-StockData[[#This Row],[PREV. CLOSE]])/StockData[[#This Row],[PREV. CLOSE]],0)</f>
        <v>-1.6863850754921059E-3</v>
      </c>
      <c r="Y4592" t="str">
        <f>IF(StockData[[#This Row],[Daily Return %]]&gt;0,"Gain",IF(StockData[[#This Row],[Daily Return %]]&lt;0,"Loss","No Change"))</f>
        <v>Loss</v>
      </c>
    </row>
    <row r="4593" spans="1:25" x14ac:dyDescent="0.3">
      <c r="A4593" s="1">
        <v>45363</v>
      </c>
      <c r="B4593" s="1" t="s">
        <v>4647</v>
      </c>
      <c r="C4593" s="1" t="s">
        <v>76</v>
      </c>
      <c r="D4593">
        <f>MONTH(StockData[[#This Row],[DATE]])</f>
        <v>3</v>
      </c>
      <c r="E4593">
        <v>2024</v>
      </c>
      <c r="F4593" t="s">
        <v>27</v>
      </c>
      <c r="G4593" t="str">
        <f>"Q"&amp;ROUNDUP(StockData[[#This Row],[Month Number]]/3,0)</f>
        <v>Q1</v>
      </c>
      <c r="H4593" s="1" t="s">
        <v>4596</v>
      </c>
      <c r="I4593" s="1" t="s">
        <v>4597</v>
      </c>
      <c r="J4593" t="s">
        <v>30</v>
      </c>
      <c r="K4593">
        <v>1892</v>
      </c>
      <c r="L4593">
        <v>1898.35</v>
      </c>
      <c r="M4593">
        <v>1876.65</v>
      </c>
      <c r="N4593">
        <v>1894.35</v>
      </c>
      <c r="O4593">
        <v>1893</v>
      </c>
      <c r="P4593">
        <v>1895.15</v>
      </c>
      <c r="Q4593">
        <v>1889.35</v>
      </c>
      <c r="R4593">
        <v>3186510</v>
      </c>
      <c r="S4593">
        <v>6020435340.3000002</v>
      </c>
      <c r="T4593">
        <v>145929</v>
      </c>
      <c r="U4593">
        <v>2197384</v>
      </c>
      <c r="V4593">
        <v>68.959999999999994</v>
      </c>
      <c r="W4593" s="3">
        <f>StockData[[#This Row],[CLOSE]]-StockData[[#This Row],[PREV. CLOSE]]</f>
        <v>0.8000000000001819</v>
      </c>
      <c r="X4593" s="2">
        <f>IFERROR((StockData[[#This Row],[CLOSE]]-StockData[[#This Row],[PREV. CLOSE]])/StockData[[#This Row],[PREV. CLOSE]],0)</f>
        <v>4.2230844352953887E-4</v>
      </c>
      <c r="Y4593" t="str">
        <f>IF(StockData[[#This Row],[Daily Return %]]&gt;0,"Gain",IF(StockData[[#This Row],[Daily Return %]]&lt;0,"Loss","No Change"))</f>
        <v>Gain</v>
      </c>
    </row>
    <row r="4594" spans="1:25" x14ac:dyDescent="0.3">
      <c r="A4594" s="1">
        <v>45364</v>
      </c>
      <c r="B4594" s="1" t="s">
        <v>4648</v>
      </c>
      <c r="C4594" s="1" t="s">
        <v>76</v>
      </c>
      <c r="D4594">
        <f>MONTH(StockData[[#This Row],[DATE]])</f>
        <v>3</v>
      </c>
      <c r="E4594">
        <v>2024</v>
      </c>
      <c r="F4594" t="s">
        <v>27</v>
      </c>
      <c r="G4594" t="str">
        <f>"Q"&amp;ROUNDUP(StockData[[#This Row],[Month Number]]/3,0)</f>
        <v>Q1</v>
      </c>
      <c r="H4594" s="1" t="s">
        <v>4596</v>
      </c>
      <c r="I4594" s="1" t="s">
        <v>4597</v>
      </c>
      <c r="J4594" t="s">
        <v>30</v>
      </c>
      <c r="K4594">
        <v>1896</v>
      </c>
      <c r="L4594">
        <v>1901.4</v>
      </c>
      <c r="M4594">
        <v>1844.25</v>
      </c>
      <c r="N4594">
        <v>1895.15</v>
      </c>
      <c r="O4594">
        <v>1847.1</v>
      </c>
      <c r="P4594">
        <v>1853.7</v>
      </c>
      <c r="Q4594">
        <v>1871.86</v>
      </c>
      <c r="R4594">
        <v>4270994</v>
      </c>
      <c r="S4594">
        <v>7994694457.3999996</v>
      </c>
      <c r="T4594">
        <v>165984</v>
      </c>
      <c r="U4594">
        <v>2991264</v>
      </c>
      <c r="V4594">
        <v>70.040000000000006</v>
      </c>
      <c r="W4594" s="3">
        <f>StockData[[#This Row],[CLOSE]]-StockData[[#This Row],[PREV. CLOSE]]</f>
        <v>-41.450000000000045</v>
      </c>
      <c r="X4594" s="2">
        <f>IFERROR((StockData[[#This Row],[CLOSE]]-StockData[[#This Row],[PREV. CLOSE]])/StockData[[#This Row],[PREV. CLOSE]],0)</f>
        <v>-2.1871619660712896E-2</v>
      </c>
      <c r="Y4594" t="str">
        <f>IF(StockData[[#This Row],[Daily Return %]]&gt;0,"Gain",IF(StockData[[#This Row],[Daily Return %]]&lt;0,"Loss","No Change"))</f>
        <v>Loss</v>
      </c>
    </row>
    <row r="4595" spans="1:25" x14ac:dyDescent="0.3">
      <c r="A4595" s="1">
        <v>45365</v>
      </c>
      <c r="B4595" s="1" t="s">
        <v>4649</v>
      </c>
      <c r="C4595" s="1" t="s">
        <v>76</v>
      </c>
      <c r="D4595">
        <f>MONTH(StockData[[#This Row],[DATE]])</f>
        <v>3</v>
      </c>
      <c r="E4595">
        <v>2024</v>
      </c>
      <c r="F4595" t="s">
        <v>27</v>
      </c>
      <c r="G4595" t="str">
        <f>"Q"&amp;ROUNDUP(StockData[[#This Row],[Month Number]]/3,0)</f>
        <v>Q1</v>
      </c>
      <c r="H4595" s="1" t="s">
        <v>4596</v>
      </c>
      <c r="I4595" s="1" t="s">
        <v>4597</v>
      </c>
      <c r="J4595" t="s">
        <v>30</v>
      </c>
      <c r="K4595">
        <v>1853.7</v>
      </c>
      <c r="L4595">
        <v>1895.6</v>
      </c>
      <c r="M4595">
        <v>1844.6</v>
      </c>
      <c r="N4595">
        <v>1853.7</v>
      </c>
      <c r="O4595">
        <v>1881.5</v>
      </c>
      <c r="P4595">
        <v>1890.55</v>
      </c>
      <c r="Q4595">
        <v>1884.28</v>
      </c>
      <c r="R4595">
        <v>2388133</v>
      </c>
      <c r="S4595">
        <v>4499914034.6999998</v>
      </c>
      <c r="T4595">
        <v>128629</v>
      </c>
      <c r="U4595">
        <v>1203806</v>
      </c>
      <c r="V4595">
        <v>50.41</v>
      </c>
      <c r="W4595" s="3">
        <f>StockData[[#This Row],[CLOSE]]-StockData[[#This Row],[PREV. CLOSE]]</f>
        <v>36.849999999999909</v>
      </c>
      <c r="X4595" s="2">
        <f>IFERROR((StockData[[#This Row],[CLOSE]]-StockData[[#This Row],[PREV. CLOSE]])/StockData[[#This Row],[PREV. CLOSE]],0)</f>
        <v>1.9879160597723423E-2</v>
      </c>
      <c r="Y4595" t="str">
        <f>IF(StockData[[#This Row],[Daily Return %]]&gt;0,"Gain",IF(StockData[[#This Row],[Daily Return %]]&lt;0,"Loss","No Change"))</f>
        <v>Gain</v>
      </c>
    </row>
    <row r="4596" spans="1:25" x14ac:dyDescent="0.3">
      <c r="A4596" s="1">
        <v>45366</v>
      </c>
      <c r="B4596" s="1" t="s">
        <v>4650</v>
      </c>
      <c r="C4596" s="1" t="s">
        <v>76</v>
      </c>
      <c r="D4596">
        <f>MONTH(StockData[[#This Row],[DATE]])</f>
        <v>3</v>
      </c>
      <c r="E4596">
        <v>2024</v>
      </c>
      <c r="F4596" t="s">
        <v>27</v>
      </c>
      <c r="G4596" t="str">
        <f>"Q"&amp;ROUNDUP(StockData[[#This Row],[Month Number]]/3,0)</f>
        <v>Q1</v>
      </c>
      <c r="H4596" s="1" t="s">
        <v>4596</v>
      </c>
      <c r="I4596" s="1" t="s">
        <v>4597</v>
      </c>
      <c r="J4596" t="s">
        <v>30</v>
      </c>
      <c r="K4596">
        <v>1875</v>
      </c>
      <c r="L4596">
        <v>1882.1</v>
      </c>
      <c r="M4596">
        <v>1788.8</v>
      </c>
      <c r="N4596">
        <v>1890.55</v>
      </c>
      <c r="O4596">
        <v>1796.3</v>
      </c>
      <c r="P4596">
        <v>1799.5</v>
      </c>
      <c r="Q4596">
        <v>1812.83</v>
      </c>
      <c r="R4596">
        <v>5504948</v>
      </c>
      <c r="S4596">
        <v>9979554718.2000008</v>
      </c>
      <c r="T4596">
        <v>191028</v>
      </c>
      <c r="U4596">
        <v>3525523</v>
      </c>
      <c r="V4596">
        <v>64.040000000000006</v>
      </c>
      <c r="W4596" s="3">
        <f>StockData[[#This Row],[CLOSE]]-StockData[[#This Row],[PREV. CLOSE]]</f>
        <v>-91.049999999999955</v>
      </c>
      <c r="X4596" s="2">
        <f>IFERROR((StockData[[#This Row],[CLOSE]]-StockData[[#This Row],[PREV. CLOSE]])/StockData[[#This Row],[PREV. CLOSE]],0)</f>
        <v>-4.8160588188622337E-2</v>
      </c>
      <c r="Y4596" t="str">
        <f>IF(StockData[[#This Row],[Daily Return %]]&gt;0,"Gain",IF(StockData[[#This Row],[Daily Return %]]&lt;0,"Loss","No Change"))</f>
        <v>Loss</v>
      </c>
    </row>
    <row r="4597" spans="1:25" x14ac:dyDescent="0.3">
      <c r="A4597" s="1">
        <v>45369</v>
      </c>
      <c r="B4597" s="1" t="s">
        <v>4651</v>
      </c>
      <c r="C4597" s="1" t="s">
        <v>76</v>
      </c>
      <c r="D4597">
        <f>MONTH(StockData[[#This Row],[DATE]])</f>
        <v>3</v>
      </c>
      <c r="E4597">
        <v>2024</v>
      </c>
      <c r="F4597" t="s">
        <v>27</v>
      </c>
      <c r="G4597" t="str">
        <f>"Q"&amp;ROUNDUP(StockData[[#This Row],[Month Number]]/3,0)</f>
        <v>Q1</v>
      </c>
      <c r="H4597" s="1" t="s">
        <v>4596</v>
      </c>
      <c r="I4597" s="1" t="s">
        <v>4597</v>
      </c>
      <c r="J4597" t="s">
        <v>30</v>
      </c>
      <c r="K4597">
        <v>1807.95</v>
      </c>
      <c r="L4597">
        <v>1867.4</v>
      </c>
      <c r="M4597">
        <v>1801.05</v>
      </c>
      <c r="N4597">
        <v>1799.5</v>
      </c>
      <c r="O4597">
        <v>1859</v>
      </c>
      <c r="P4597">
        <v>1856.05</v>
      </c>
      <c r="Q4597">
        <v>1850.05</v>
      </c>
      <c r="R4597">
        <v>3404076</v>
      </c>
      <c r="S4597">
        <v>6297707676.4499998</v>
      </c>
      <c r="T4597">
        <v>172055</v>
      </c>
      <c r="U4597">
        <v>1493597</v>
      </c>
      <c r="V4597">
        <v>43.88</v>
      </c>
      <c r="W4597" s="3">
        <f>StockData[[#This Row],[CLOSE]]-StockData[[#This Row],[PREV. CLOSE]]</f>
        <v>56.549999999999955</v>
      </c>
      <c r="X4597" s="2">
        <f>IFERROR((StockData[[#This Row],[CLOSE]]-StockData[[#This Row],[PREV. CLOSE]])/StockData[[#This Row],[PREV. CLOSE]],0)</f>
        <v>3.1425395943317565E-2</v>
      </c>
      <c r="Y4597" t="str">
        <f>IF(StockData[[#This Row],[Daily Return %]]&gt;0,"Gain",IF(StockData[[#This Row],[Daily Return %]]&lt;0,"Loss","No Change"))</f>
        <v>Gain</v>
      </c>
    </row>
    <row r="4598" spans="1:25" x14ac:dyDescent="0.3">
      <c r="A4598" s="1">
        <v>45370</v>
      </c>
      <c r="B4598" s="1" t="s">
        <v>4652</v>
      </c>
      <c r="C4598" s="1" t="s">
        <v>76</v>
      </c>
      <c r="D4598">
        <f>MONTH(StockData[[#This Row],[DATE]])</f>
        <v>3</v>
      </c>
      <c r="E4598">
        <v>2024</v>
      </c>
      <c r="F4598" t="s">
        <v>27</v>
      </c>
      <c r="G4598" t="str">
        <f>"Q"&amp;ROUNDUP(StockData[[#This Row],[Month Number]]/3,0)</f>
        <v>Q1</v>
      </c>
      <c r="H4598" s="1" t="s">
        <v>4596</v>
      </c>
      <c r="I4598" s="1" t="s">
        <v>4597</v>
      </c>
      <c r="J4598" t="s">
        <v>30</v>
      </c>
      <c r="K4598">
        <v>1856.05</v>
      </c>
      <c r="L4598">
        <v>1865</v>
      </c>
      <c r="M4598">
        <v>1826.8</v>
      </c>
      <c r="N4598">
        <v>1856.05</v>
      </c>
      <c r="O4598">
        <v>1847.35</v>
      </c>
      <c r="P4598">
        <v>1843.9</v>
      </c>
      <c r="Q4598">
        <v>1846.15</v>
      </c>
      <c r="R4598">
        <v>2189225</v>
      </c>
      <c r="S4598">
        <v>4041632744.4000001</v>
      </c>
      <c r="T4598">
        <v>103604</v>
      </c>
      <c r="U4598">
        <v>1352380</v>
      </c>
      <c r="V4598">
        <v>61.77</v>
      </c>
      <c r="W4598" s="3">
        <f>StockData[[#This Row],[CLOSE]]-StockData[[#This Row],[PREV. CLOSE]]</f>
        <v>-12.149999999999864</v>
      </c>
      <c r="X4598" s="2">
        <f>IFERROR((StockData[[#This Row],[CLOSE]]-StockData[[#This Row],[PREV. CLOSE]])/StockData[[#This Row],[PREV. CLOSE]],0)</f>
        <v>-6.5461598556072649E-3</v>
      </c>
      <c r="Y4598" t="str">
        <f>IF(StockData[[#This Row],[Daily Return %]]&gt;0,"Gain",IF(StockData[[#This Row],[Daily Return %]]&lt;0,"Loss","No Change"))</f>
        <v>Loss</v>
      </c>
    </row>
    <row r="4599" spans="1:25" x14ac:dyDescent="0.3">
      <c r="A4599" s="1">
        <v>45371</v>
      </c>
      <c r="B4599" s="1" t="s">
        <v>4653</v>
      </c>
      <c r="C4599" s="1" t="s">
        <v>76</v>
      </c>
      <c r="D4599">
        <f>MONTH(StockData[[#This Row],[DATE]])</f>
        <v>3</v>
      </c>
      <c r="E4599">
        <v>2024</v>
      </c>
      <c r="F4599" t="s">
        <v>27</v>
      </c>
      <c r="G4599" t="str">
        <f>"Q"&amp;ROUNDUP(StockData[[#This Row],[Month Number]]/3,0)</f>
        <v>Q1</v>
      </c>
      <c r="H4599" s="1" t="s">
        <v>4596</v>
      </c>
      <c r="I4599" s="1" t="s">
        <v>4597</v>
      </c>
      <c r="J4599" t="s">
        <v>30</v>
      </c>
      <c r="K4599">
        <v>1851.95</v>
      </c>
      <c r="L4599">
        <v>1859.05</v>
      </c>
      <c r="M4599">
        <v>1820.55</v>
      </c>
      <c r="N4599">
        <v>1843.9</v>
      </c>
      <c r="O4599">
        <v>1847</v>
      </c>
      <c r="P4599">
        <v>1844.4</v>
      </c>
      <c r="Q4599">
        <v>1839.7</v>
      </c>
      <c r="R4599">
        <v>1550415</v>
      </c>
      <c r="S4599">
        <v>2852305700.5500002</v>
      </c>
      <c r="T4599">
        <v>96982</v>
      </c>
      <c r="U4599">
        <v>923926</v>
      </c>
      <c r="V4599">
        <v>59.59</v>
      </c>
      <c r="W4599" s="3">
        <f>StockData[[#This Row],[CLOSE]]-StockData[[#This Row],[PREV. CLOSE]]</f>
        <v>0.5</v>
      </c>
      <c r="X4599" s="2">
        <f>IFERROR((StockData[[#This Row],[CLOSE]]-StockData[[#This Row],[PREV. CLOSE]])/StockData[[#This Row],[PREV. CLOSE]],0)</f>
        <v>2.7116437984706326E-4</v>
      </c>
      <c r="Y4599" t="str">
        <f>IF(StockData[[#This Row],[Daily Return %]]&gt;0,"Gain",IF(StockData[[#This Row],[Daily Return %]]&lt;0,"Loss","No Change"))</f>
        <v>Gain</v>
      </c>
    </row>
    <row r="4600" spans="1:25" x14ac:dyDescent="0.3">
      <c r="A4600" s="1">
        <v>45372</v>
      </c>
      <c r="B4600" s="1" t="s">
        <v>4654</v>
      </c>
      <c r="C4600" s="1" t="s">
        <v>76</v>
      </c>
      <c r="D4600">
        <f>MONTH(StockData[[#This Row],[DATE]])</f>
        <v>3</v>
      </c>
      <c r="E4600">
        <v>2024</v>
      </c>
      <c r="F4600" t="s">
        <v>27</v>
      </c>
      <c r="G4600" t="str">
        <f>"Q"&amp;ROUNDUP(StockData[[#This Row],[Month Number]]/3,0)</f>
        <v>Q1</v>
      </c>
      <c r="H4600" s="1" t="s">
        <v>4596</v>
      </c>
      <c r="I4600" s="1" t="s">
        <v>4597</v>
      </c>
      <c r="J4600" t="s">
        <v>30</v>
      </c>
      <c r="K4600">
        <v>1859.95</v>
      </c>
      <c r="L4600">
        <v>1875</v>
      </c>
      <c r="M4600">
        <v>1845</v>
      </c>
      <c r="N4600">
        <v>1844.4</v>
      </c>
      <c r="O4600">
        <v>1870</v>
      </c>
      <c r="P4600">
        <v>1865.85</v>
      </c>
      <c r="Q4600">
        <v>1860.35</v>
      </c>
      <c r="R4600">
        <v>2072960</v>
      </c>
      <c r="S4600">
        <v>3856422569.0999999</v>
      </c>
      <c r="T4600">
        <v>121686</v>
      </c>
      <c r="U4600">
        <v>1105928</v>
      </c>
      <c r="V4600">
        <v>53.35</v>
      </c>
      <c r="W4600" s="3">
        <f>StockData[[#This Row],[CLOSE]]-StockData[[#This Row],[PREV. CLOSE]]</f>
        <v>21.449999999999818</v>
      </c>
      <c r="X4600" s="2">
        <f>IFERROR((StockData[[#This Row],[CLOSE]]-StockData[[#This Row],[PREV. CLOSE]])/StockData[[#This Row],[PREV. CLOSE]],0)</f>
        <v>1.1629798308392874E-2</v>
      </c>
      <c r="Y4600" t="str">
        <f>IF(StockData[[#This Row],[Daily Return %]]&gt;0,"Gain",IF(StockData[[#This Row],[Daily Return %]]&lt;0,"Loss","No Change"))</f>
        <v>Gain</v>
      </c>
    </row>
    <row r="4601" spans="1:25" x14ac:dyDescent="0.3">
      <c r="A4601" s="1">
        <v>45373</v>
      </c>
      <c r="B4601" s="1" t="s">
        <v>4655</v>
      </c>
      <c r="C4601" s="1" t="s">
        <v>76</v>
      </c>
      <c r="D4601">
        <f>MONTH(StockData[[#This Row],[DATE]])</f>
        <v>3</v>
      </c>
      <c r="E4601">
        <v>2024</v>
      </c>
      <c r="F4601" t="s">
        <v>27</v>
      </c>
      <c r="G4601" t="str">
        <f>"Q"&amp;ROUNDUP(StockData[[#This Row],[Month Number]]/3,0)</f>
        <v>Q1</v>
      </c>
      <c r="H4601" s="1" t="s">
        <v>4596</v>
      </c>
      <c r="I4601" s="1" t="s">
        <v>4597</v>
      </c>
      <c r="J4601" t="s">
        <v>30</v>
      </c>
      <c r="K4601">
        <v>1865.85</v>
      </c>
      <c r="L4601">
        <v>1905.45</v>
      </c>
      <c r="M4601">
        <v>1847.25</v>
      </c>
      <c r="N4601">
        <v>1865.85</v>
      </c>
      <c r="O4601">
        <v>1875</v>
      </c>
      <c r="P4601">
        <v>1878.8</v>
      </c>
      <c r="Q4601">
        <v>1880.49</v>
      </c>
      <c r="R4601">
        <v>3786990</v>
      </c>
      <c r="S4601">
        <v>7121401214.6000004</v>
      </c>
      <c r="T4601">
        <v>188135</v>
      </c>
      <c r="U4601">
        <v>2129210</v>
      </c>
      <c r="V4601">
        <v>56.22</v>
      </c>
      <c r="W4601" s="3">
        <f>StockData[[#This Row],[CLOSE]]-StockData[[#This Row],[PREV. CLOSE]]</f>
        <v>12.950000000000045</v>
      </c>
      <c r="X4601" s="2">
        <f>IFERROR((StockData[[#This Row],[CLOSE]]-StockData[[#This Row],[PREV. CLOSE]])/StockData[[#This Row],[PREV. CLOSE]],0)</f>
        <v>6.9405364847120862E-3</v>
      </c>
      <c r="Y4601" t="str">
        <f>IF(StockData[[#This Row],[Daily Return %]]&gt;0,"Gain",IF(StockData[[#This Row],[Daily Return %]]&lt;0,"Loss","No Change"))</f>
        <v>Gain</v>
      </c>
    </row>
    <row r="4602" spans="1:25" x14ac:dyDescent="0.3">
      <c r="A4602" s="1">
        <v>45377</v>
      </c>
      <c r="B4602" s="1" t="s">
        <v>4656</v>
      </c>
      <c r="C4602" s="1" t="s">
        <v>76</v>
      </c>
      <c r="D4602">
        <f>MONTH(StockData[[#This Row],[DATE]])</f>
        <v>3</v>
      </c>
      <c r="E4602">
        <v>2024</v>
      </c>
      <c r="F4602" t="s">
        <v>27</v>
      </c>
      <c r="G4602" t="str">
        <f>"Q"&amp;ROUNDUP(StockData[[#This Row],[Month Number]]/3,0)</f>
        <v>Q1</v>
      </c>
      <c r="H4602" s="1" t="s">
        <v>4596</v>
      </c>
      <c r="I4602" s="1" t="s">
        <v>4597</v>
      </c>
      <c r="J4602" t="s">
        <v>30</v>
      </c>
      <c r="K4602">
        <v>1878.2</v>
      </c>
      <c r="L4602">
        <v>1917.5</v>
      </c>
      <c r="M4602">
        <v>1861.1</v>
      </c>
      <c r="N4602">
        <v>1878.8</v>
      </c>
      <c r="O4602">
        <v>1868</v>
      </c>
      <c r="P4602">
        <v>1863.95</v>
      </c>
      <c r="Q4602">
        <v>1877.23</v>
      </c>
      <c r="R4602">
        <v>4092744</v>
      </c>
      <c r="S4602">
        <v>7683030551.5500002</v>
      </c>
      <c r="T4602">
        <v>163561</v>
      </c>
      <c r="U4602">
        <v>2868529</v>
      </c>
      <c r="V4602">
        <v>70.09</v>
      </c>
      <c r="W4602" s="3">
        <f>StockData[[#This Row],[CLOSE]]-StockData[[#This Row],[PREV. CLOSE]]</f>
        <v>-14.849999999999909</v>
      </c>
      <c r="X4602" s="2">
        <f>IFERROR((StockData[[#This Row],[CLOSE]]-StockData[[#This Row],[PREV. CLOSE]])/StockData[[#This Row],[PREV. CLOSE]],0)</f>
        <v>-7.9039812646369539E-3</v>
      </c>
      <c r="Y4602" t="str">
        <f>IF(StockData[[#This Row],[Daily Return %]]&gt;0,"Gain",IF(StockData[[#This Row],[Daily Return %]]&lt;0,"Loss","No Change"))</f>
        <v>Loss</v>
      </c>
    </row>
    <row r="4603" spans="1:25" x14ac:dyDescent="0.3">
      <c r="A4603" s="1">
        <v>45378</v>
      </c>
      <c r="B4603" s="1" t="s">
        <v>4657</v>
      </c>
      <c r="C4603" s="1" t="s">
        <v>76</v>
      </c>
      <c r="D4603">
        <f>MONTH(StockData[[#This Row],[DATE]])</f>
        <v>3</v>
      </c>
      <c r="E4603">
        <v>2024</v>
      </c>
      <c r="F4603" t="s">
        <v>27</v>
      </c>
      <c r="G4603" t="str">
        <f>"Q"&amp;ROUNDUP(StockData[[#This Row],[Month Number]]/3,0)</f>
        <v>Q1</v>
      </c>
      <c r="H4603" s="1" t="s">
        <v>4596</v>
      </c>
      <c r="I4603" s="1" t="s">
        <v>4597</v>
      </c>
      <c r="J4603" t="s">
        <v>30</v>
      </c>
      <c r="K4603">
        <v>1869.9</v>
      </c>
      <c r="L4603">
        <v>1899.9</v>
      </c>
      <c r="M4603">
        <v>1855.3</v>
      </c>
      <c r="N4603">
        <v>1863.95</v>
      </c>
      <c r="O4603">
        <v>1884</v>
      </c>
      <c r="P4603">
        <v>1881.15</v>
      </c>
      <c r="Q4603">
        <v>1876.7</v>
      </c>
      <c r="R4603">
        <v>4196597</v>
      </c>
      <c r="S4603">
        <v>7875770141.6499996</v>
      </c>
      <c r="T4603">
        <v>124880</v>
      </c>
      <c r="U4603">
        <v>3303968</v>
      </c>
      <c r="V4603">
        <v>78.73</v>
      </c>
      <c r="W4603" s="3">
        <f>StockData[[#This Row],[CLOSE]]-StockData[[#This Row],[PREV. CLOSE]]</f>
        <v>17.200000000000045</v>
      </c>
      <c r="X4603" s="2">
        <f>IFERROR((StockData[[#This Row],[CLOSE]]-StockData[[#This Row],[PREV. CLOSE]])/StockData[[#This Row],[PREV. CLOSE]],0)</f>
        <v>9.2277153357118186E-3</v>
      </c>
      <c r="Y4603" t="str">
        <f>IF(StockData[[#This Row],[Daily Return %]]&gt;0,"Gain",IF(StockData[[#This Row],[Daily Return %]]&lt;0,"Loss","No Change"))</f>
        <v>Gain</v>
      </c>
    </row>
    <row r="4604" spans="1:25" x14ac:dyDescent="0.3">
      <c r="A4604" s="1">
        <v>45379</v>
      </c>
      <c r="B4604" s="1" t="s">
        <v>4658</v>
      </c>
      <c r="C4604" s="1" t="s">
        <v>76</v>
      </c>
      <c r="D4604">
        <f>MONTH(StockData[[#This Row],[DATE]])</f>
        <v>3</v>
      </c>
      <c r="E4604">
        <v>2024</v>
      </c>
      <c r="F4604" t="s">
        <v>27</v>
      </c>
      <c r="G4604" t="str">
        <f>"Q"&amp;ROUNDUP(StockData[[#This Row],[Month Number]]/3,0)</f>
        <v>Q1</v>
      </c>
      <c r="H4604" s="1" t="s">
        <v>4596</v>
      </c>
      <c r="I4604" s="1" t="s">
        <v>4597</v>
      </c>
      <c r="J4604" t="s">
        <v>30</v>
      </c>
      <c r="K4604">
        <v>1881.15</v>
      </c>
      <c r="L4604">
        <v>1962.95</v>
      </c>
      <c r="M4604">
        <v>1870.35</v>
      </c>
      <c r="N4604">
        <v>1881.15</v>
      </c>
      <c r="O4604">
        <v>1915.35</v>
      </c>
      <c r="P4604">
        <v>1921.35</v>
      </c>
      <c r="Q4604">
        <v>1920.47</v>
      </c>
      <c r="R4604">
        <v>3790854</v>
      </c>
      <c r="S4604">
        <v>7280224678</v>
      </c>
      <c r="T4604">
        <v>179599</v>
      </c>
      <c r="U4604">
        <v>1563118</v>
      </c>
      <c r="V4604">
        <v>41.23</v>
      </c>
      <c r="W4604" s="3">
        <f>StockData[[#This Row],[CLOSE]]-StockData[[#This Row],[PREV. CLOSE]]</f>
        <v>40.199999999999818</v>
      </c>
      <c r="X4604" s="2">
        <f>IFERROR((StockData[[#This Row],[CLOSE]]-StockData[[#This Row],[PREV. CLOSE]])/StockData[[#This Row],[PREV. CLOSE]],0)</f>
        <v>2.1369906706004207E-2</v>
      </c>
      <c r="Y4604" t="str">
        <f>IF(StockData[[#This Row],[Daily Return %]]&gt;0,"Gain",IF(StockData[[#This Row],[Daily Return %]]&lt;0,"Loss","No Change"))</f>
        <v>Gain</v>
      </c>
    </row>
    <row r="4605" spans="1:25" x14ac:dyDescent="0.3">
      <c r="A4605" s="1">
        <v>45383</v>
      </c>
      <c r="B4605" s="1" t="s">
        <v>4659</v>
      </c>
      <c r="C4605" s="1" t="s">
        <v>96</v>
      </c>
      <c r="D4605">
        <f>MONTH(StockData[[#This Row],[DATE]])</f>
        <v>4</v>
      </c>
      <c r="E4605">
        <v>2024</v>
      </c>
      <c r="F4605" t="s">
        <v>97</v>
      </c>
      <c r="G4605" t="str">
        <f>"Q"&amp;ROUNDUP(StockData[[#This Row],[Month Number]]/3,0)</f>
        <v>Q2</v>
      </c>
      <c r="H4605" s="1" t="s">
        <v>4596</v>
      </c>
      <c r="I4605" s="1" t="s">
        <v>4597</v>
      </c>
      <c r="J4605" t="s">
        <v>30</v>
      </c>
      <c r="K4605">
        <v>1938</v>
      </c>
      <c r="L4605">
        <v>1963.85</v>
      </c>
      <c r="M4605">
        <v>1891.8</v>
      </c>
      <c r="N4605">
        <v>1921.35</v>
      </c>
      <c r="O4605">
        <v>1917</v>
      </c>
      <c r="P4605">
        <v>1915.95</v>
      </c>
      <c r="Q4605">
        <v>1926.88</v>
      </c>
      <c r="R4605">
        <v>2765845</v>
      </c>
      <c r="S4605">
        <v>5329438096.8999996</v>
      </c>
      <c r="T4605">
        <v>132571</v>
      </c>
      <c r="U4605">
        <v>1380345</v>
      </c>
      <c r="V4605">
        <v>49.91</v>
      </c>
      <c r="W4605" s="3">
        <f>StockData[[#This Row],[CLOSE]]-StockData[[#This Row],[PREV. CLOSE]]</f>
        <v>-5.3999999999998636</v>
      </c>
      <c r="X4605" s="2">
        <f>IFERROR((StockData[[#This Row],[CLOSE]]-StockData[[#This Row],[PREV. CLOSE]])/StockData[[#This Row],[PREV. CLOSE]],0)</f>
        <v>-2.8105238504176041E-3</v>
      </c>
      <c r="Y4605" t="str">
        <f>IF(StockData[[#This Row],[Daily Return %]]&gt;0,"Gain",IF(StockData[[#This Row],[Daily Return %]]&lt;0,"Loss","No Change"))</f>
        <v>Loss</v>
      </c>
    </row>
    <row r="4606" spans="1:25" x14ac:dyDescent="0.3">
      <c r="A4606" s="1">
        <v>45384</v>
      </c>
      <c r="B4606" s="1" t="s">
        <v>4660</v>
      </c>
      <c r="C4606" s="1" t="s">
        <v>96</v>
      </c>
      <c r="D4606">
        <f>MONTH(StockData[[#This Row],[DATE]])</f>
        <v>4</v>
      </c>
      <c r="E4606">
        <v>2024</v>
      </c>
      <c r="F4606" t="s">
        <v>97</v>
      </c>
      <c r="G4606" t="str">
        <f>"Q"&amp;ROUNDUP(StockData[[#This Row],[Month Number]]/3,0)</f>
        <v>Q2</v>
      </c>
      <c r="H4606" s="1" t="s">
        <v>4596</v>
      </c>
      <c r="I4606" s="1" t="s">
        <v>4597</v>
      </c>
      <c r="J4606" t="s">
        <v>30</v>
      </c>
      <c r="K4606">
        <v>1915.95</v>
      </c>
      <c r="L4606">
        <v>1977.5</v>
      </c>
      <c r="M4606">
        <v>1901.45</v>
      </c>
      <c r="N4606">
        <v>1915.95</v>
      </c>
      <c r="O4606">
        <v>1970</v>
      </c>
      <c r="P4606">
        <v>1971.95</v>
      </c>
      <c r="Q4606">
        <v>1941.57</v>
      </c>
      <c r="R4606">
        <v>3431715</v>
      </c>
      <c r="S4606">
        <v>6662918731.9499998</v>
      </c>
      <c r="T4606">
        <v>159650</v>
      </c>
      <c r="U4606">
        <v>2124098</v>
      </c>
      <c r="V4606">
        <v>61.9</v>
      </c>
      <c r="W4606" s="3">
        <f>StockData[[#This Row],[CLOSE]]-StockData[[#This Row],[PREV. CLOSE]]</f>
        <v>56</v>
      </c>
      <c r="X4606" s="2">
        <f>IFERROR((StockData[[#This Row],[CLOSE]]-StockData[[#This Row],[PREV. CLOSE]])/StockData[[#This Row],[PREV. CLOSE]],0)</f>
        <v>2.9228320154492549E-2</v>
      </c>
      <c r="Y4606" t="str">
        <f>IF(StockData[[#This Row],[Daily Return %]]&gt;0,"Gain",IF(StockData[[#This Row],[Daily Return %]]&lt;0,"Loss","No Change"))</f>
        <v>Gain</v>
      </c>
    </row>
    <row r="4607" spans="1:25" x14ac:dyDescent="0.3">
      <c r="A4607" s="1">
        <v>45385</v>
      </c>
      <c r="B4607" s="1" t="s">
        <v>4661</v>
      </c>
      <c r="C4607" s="1" t="s">
        <v>96</v>
      </c>
      <c r="D4607">
        <f>MONTH(StockData[[#This Row],[DATE]])</f>
        <v>4</v>
      </c>
      <c r="E4607">
        <v>2024</v>
      </c>
      <c r="F4607" t="s">
        <v>97</v>
      </c>
      <c r="G4607" t="str">
        <f>"Q"&amp;ROUNDUP(StockData[[#This Row],[Month Number]]/3,0)</f>
        <v>Q2</v>
      </c>
      <c r="H4607" s="1" t="s">
        <v>4596</v>
      </c>
      <c r="I4607" s="1" t="s">
        <v>4597</v>
      </c>
      <c r="J4607" t="s">
        <v>30</v>
      </c>
      <c r="K4607">
        <v>1967</v>
      </c>
      <c r="L4607">
        <v>2003.3</v>
      </c>
      <c r="M4607">
        <v>1956.2</v>
      </c>
      <c r="N4607">
        <v>1971.95</v>
      </c>
      <c r="O4607">
        <v>1985</v>
      </c>
      <c r="P4607">
        <v>1989.3</v>
      </c>
      <c r="Q4607">
        <v>1984.89</v>
      </c>
      <c r="R4607">
        <v>3615370</v>
      </c>
      <c r="S4607">
        <v>7176095709.25</v>
      </c>
      <c r="T4607">
        <v>145827</v>
      </c>
      <c r="U4607">
        <v>2201246</v>
      </c>
      <c r="V4607">
        <v>60.89</v>
      </c>
      <c r="W4607" s="3">
        <f>StockData[[#This Row],[CLOSE]]-StockData[[#This Row],[PREV. CLOSE]]</f>
        <v>17.349999999999909</v>
      </c>
      <c r="X4607" s="2">
        <f>IFERROR((StockData[[#This Row],[CLOSE]]-StockData[[#This Row],[PREV. CLOSE]])/StockData[[#This Row],[PREV. CLOSE]],0)</f>
        <v>8.7983975252921773E-3</v>
      </c>
      <c r="Y4607" t="str">
        <f>IF(StockData[[#This Row],[Daily Return %]]&gt;0,"Gain",IF(StockData[[#This Row],[Daily Return %]]&lt;0,"Loss","No Change"))</f>
        <v>Gain</v>
      </c>
    </row>
    <row r="4608" spans="1:25" x14ac:dyDescent="0.3">
      <c r="A4608" s="1">
        <v>45386</v>
      </c>
      <c r="B4608" s="1" t="s">
        <v>4662</v>
      </c>
      <c r="C4608" s="1" t="s">
        <v>96</v>
      </c>
      <c r="D4608">
        <f>MONTH(StockData[[#This Row],[DATE]])</f>
        <v>4</v>
      </c>
      <c r="E4608">
        <v>2024</v>
      </c>
      <c r="F4608" t="s">
        <v>97</v>
      </c>
      <c r="G4608" t="str">
        <f>"Q"&amp;ROUNDUP(StockData[[#This Row],[Month Number]]/3,0)</f>
        <v>Q2</v>
      </c>
      <c r="H4608" s="1" t="s">
        <v>4596</v>
      </c>
      <c r="I4608" s="1" t="s">
        <v>4597</v>
      </c>
      <c r="J4608" t="s">
        <v>30</v>
      </c>
      <c r="K4608">
        <v>1999</v>
      </c>
      <c r="L4608">
        <v>2015</v>
      </c>
      <c r="M4608">
        <v>1963.2</v>
      </c>
      <c r="N4608">
        <v>1989.3</v>
      </c>
      <c r="O4608">
        <v>2008</v>
      </c>
      <c r="P4608">
        <v>2002.7</v>
      </c>
      <c r="Q4608">
        <v>1990.02</v>
      </c>
      <c r="R4608">
        <v>3007920</v>
      </c>
      <c r="S4608">
        <v>5985808386.8500004</v>
      </c>
      <c r="T4608">
        <v>178669</v>
      </c>
      <c r="U4608">
        <v>1077420</v>
      </c>
      <c r="V4608">
        <v>35.82</v>
      </c>
      <c r="W4608" s="3">
        <f>StockData[[#This Row],[CLOSE]]-StockData[[#This Row],[PREV. CLOSE]]</f>
        <v>13.400000000000091</v>
      </c>
      <c r="X4608" s="2">
        <f>IFERROR((StockData[[#This Row],[CLOSE]]-StockData[[#This Row],[PREV. CLOSE]])/StockData[[#This Row],[PREV. CLOSE]],0)</f>
        <v>6.7360378022420404E-3</v>
      </c>
      <c r="Y4608" t="str">
        <f>IF(StockData[[#This Row],[Daily Return %]]&gt;0,"Gain",IF(StockData[[#This Row],[Daily Return %]]&lt;0,"Loss","No Change"))</f>
        <v>Gain</v>
      </c>
    </row>
    <row r="4609" spans="1:25" x14ac:dyDescent="0.3">
      <c r="A4609" s="1">
        <v>45387</v>
      </c>
      <c r="B4609" s="1" t="s">
        <v>4663</v>
      </c>
      <c r="C4609" s="1" t="s">
        <v>96</v>
      </c>
      <c r="D4609">
        <f>MONTH(StockData[[#This Row],[DATE]])</f>
        <v>4</v>
      </c>
      <c r="E4609">
        <v>2024</v>
      </c>
      <c r="F4609" t="s">
        <v>97</v>
      </c>
      <c r="G4609" t="str">
        <f>"Q"&amp;ROUNDUP(StockData[[#This Row],[Month Number]]/3,0)</f>
        <v>Q2</v>
      </c>
      <c r="H4609" s="1" t="s">
        <v>4596</v>
      </c>
      <c r="I4609" s="1" t="s">
        <v>4597</v>
      </c>
      <c r="J4609" t="s">
        <v>30</v>
      </c>
      <c r="K4609">
        <v>1995.35</v>
      </c>
      <c r="L4609">
        <v>2027.45</v>
      </c>
      <c r="M4609">
        <v>1992.25</v>
      </c>
      <c r="N4609">
        <v>2002.7</v>
      </c>
      <c r="O4609">
        <v>2011.9</v>
      </c>
      <c r="P4609">
        <v>2013.3</v>
      </c>
      <c r="Q4609">
        <v>2014.55</v>
      </c>
      <c r="R4609">
        <v>2767027</v>
      </c>
      <c r="S4609">
        <v>5574300725.6499996</v>
      </c>
      <c r="T4609">
        <v>93624</v>
      </c>
      <c r="U4609">
        <v>1935941</v>
      </c>
      <c r="V4609">
        <v>69.959999999999994</v>
      </c>
      <c r="W4609" s="3">
        <f>StockData[[#This Row],[CLOSE]]-StockData[[#This Row],[PREV. CLOSE]]</f>
        <v>10.599999999999909</v>
      </c>
      <c r="X4609" s="2">
        <f>IFERROR((StockData[[#This Row],[CLOSE]]-StockData[[#This Row],[PREV. CLOSE]])/StockData[[#This Row],[PREV. CLOSE]],0)</f>
        <v>5.2928546462275468E-3</v>
      </c>
      <c r="Y4609" t="str">
        <f>IF(StockData[[#This Row],[Daily Return %]]&gt;0,"Gain",IF(StockData[[#This Row],[Daily Return %]]&lt;0,"Loss","No Change"))</f>
        <v>Gain</v>
      </c>
    </row>
    <row r="4610" spans="1:25" x14ac:dyDescent="0.3">
      <c r="A4610" s="1">
        <v>45390</v>
      </c>
      <c r="B4610" s="1" t="s">
        <v>4664</v>
      </c>
      <c r="C4610" s="1" t="s">
        <v>96</v>
      </c>
      <c r="D4610">
        <f>MONTH(StockData[[#This Row],[DATE]])</f>
        <v>4</v>
      </c>
      <c r="E4610">
        <v>2024</v>
      </c>
      <c r="F4610" t="s">
        <v>97</v>
      </c>
      <c r="G4610" t="str">
        <f>"Q"&amp;ROUNDUP(StockData[[#This Row],[Month Number]]/3,0)</f>
        <v>Q2</v>
      </c>
      <c r="H4610" s="1" t="s">
        <v>4596</v>
      </c>
      <c r="I4610" s="1" t="s">
        <v>4597</v>
      </c>
      <c r="J4610" t="s">
        <v>30</v>
      </c>
      <c r="K4610">
        <v>2018</v>
      </c>
      <c r="L4610">
        <v>2087</v>
      </c>
      <c r="M4610">
        <v>2016.9</v>
      </c>
      <c r="N4610">
        <v>2013.3</v>
      </c>
      <c r="O4610">
        <v>2080.9</v>
      </c>
      <c r="P4610">
        <v>2078.1</v>
      </c>
      <c r="Q4610">
        <v>2066.63</v>
      </c>
      <c r="R4610">
        <v>2781568</v>
      </c>
      <c r="S4610">
        <v>5748478216.9499998</v>
      </c>
      <c r="T4610">
        <v>176571</v>
      </c>
      <c r="U4610">
        <v>1467492</v>
      </c>
      <c r="V4610">
        <v>52.76</v>
      </c>
      <c r="W4610" s="3">
        <f>StockData[[#This Row],[CLOSE]]-StockData[[#This Row],[PREV. CLOSE]]</f>
        <v>64.799999999999955</v>
      </c>
      <c r="X4610" s="2">
        <f>IFERROR((StockData[[#This Row],[CLOSE]]-StockData[[#This Row],[PREV. CLOSE]])/StockData[[#This Row],[PREV. CLOSE]],0)</f>
        <v>3.2185963343763946E-2</v>
      </c>
      <c r="Y4610" t="str">
        <f>IF(StockData[[#This Row],[Daily Return %]]&gt;0,"Gain",IF(StockData[[#This Row],[Daily Return %]]&lt;0,"Loss","No Change"))</f>
        <v>Gain</v>
      </c>
    </row>
    <row r="4611" spans="1:25" x14ac:dyDescent="0.3">
      <c r="A4611" s="1">
        <v>45390</v>
      </c>
      <c r="B4611" s="1" t="s">
        <v>4665</v>
      </c>
      <c r="C4611" s="1" t="s">
        <v>96</v>
      </c>
      <c r="D4611">
        <f>MONTH(StockData[[#This Row],[DATE]])</f>
        <v>4</v>
      </c>
      <c r="E4611">
        <v>2024</v>
      </c>
      <c r="F4611" t="s">
        <v>97</v>
      </c>
      <c r="G4611" t="str">
        <f>"Q"&amp;ROUNDUP(StockData[[#This Row],[Month Number]]/3,0)</f>
        <v>Q2</v>
      </c>
      <c r="H4611" s="1" t="s">
        <v>4596</v>
      </c>
      <c r="I4611" s="1" t="s">
        <v>4597</v>
      </c>
      <c r="J4611" t="s">
        <v>30</v>
      </c>
      <c r="K4611">
        <v>2018</v>
      </c>
      <c r="L4611">
        <v>2087</v>
      </c>
      <c r="M4611">
        <v>2016.9</v>
      </c>
      <c r="N4611">
        <v>2013.3</v>
      </c>
      <c r="O4611">
        <v>2080.9</v>
      </c>
      <c r="P4611">
        <v>2078.1</v>
      </c>
      <c r="Q4611">
        <v>2066.63</v>
      </c>
      <c r="R4611">
        <v>2781568</v>
      </c>
      <c r="S4611">
        <v>5748478216.9499998</v>
      </c>
      <c r="T4611">
        <v>176571</v>
      </c>
      <c r="U4611">
        <v>1467492</v>
      </c>
      <c r="V4611">
        <v>52.76</v>
      </c>
      <c r="W4611" s="3">
        <f>StockData[[#This Row],[CLOSE]]-StockData[[#This Row],[PREV. CLOSE]]</f>
        <v>64.799999999999955</v>
      </c>
      <c r="X4611" s="2">
        <f>IFERROR((StockData[[#This Row],[CLOSE]]-StockData[[#This Row],[PREV. CLOSE]])/StockData[[#This Row],[PREV. CLOSE]],0)</f>
        <v>3.2185963343763946E-2</v>
      </c>
      <c r="Y4611" t="str">
        <f>IF(StockData[[#This Row],[Daily Return %]]&gt;0,"Gain",IF(StockData[[#This Row],[Daily Return %]]&lt;0,"Loss","No Change"))</f>
        <v>Gain</v>
      </c>
    </row>
    <row r="4612" spans="1:25" x14ac:dyDescent="0.3">
      <c r="A4612" s="1">
        <v>45391</v>
      </c>
      <c r="B4612" s="1" t="s">
        <v>4666</v>
      </c>
      <c r="C4612" s="1" t="s">
        <v>96</v>
      </c>
      <c r="D4612">
        <f>MONTH(StockData[[#This Row],[DATE]])</f>
        <v>4</v>
      </c>
      <c r="E4612">
        <v>2024</v>
      </c>
      <c r="F4612" t="s">
        <v>97</v>
      </c>
      <c r="G4612" t="str">
        <f>"Q"&amp;ROUNDUP(StockData[[#This Row],[Month Number]]/3,0)</f>
        <v>Q2</v>
      </c>
      <c r="H4612" s="1" t="s">
        <v>4596</v>
      </c>
      <c r="I4612" s="1" t="s">
        <v>4597</v>
      </c>
      <c r="J4612" t="s">
        <v>30</v>
      </c>
      <c r="K4612">
        <v>2095</v>
      </c>
      <c r="L4612">
        <v>2098.65</v>
      </c>
      <c r="M4612">
        <v>2070.1</v>
      </c>
      <c r="N4612">
        <v>2078.1</v>
      </c>
      <c r="O4612">
        <v>2087</v>
      </c>
      <c r="P4612">
        <v>2090.9</v>
      </c>
      <c r="Q4612">
        <v>2084.31</v>
      </c>
      <c r="R4612">
        <v>2853137</v>
      </c>
      <c r="S4612">
        <v>5946817842.75</v>
      </c>
      <c r="T4612">
        <v>95608</v>
      </c>
      <c r="U4612">
        <v>1889815</v>
      </c>
      <c r="V4612">
        <v>66.239999999999995</v>
      </c>
      <c r="W4612" s="3">
        <f>StockData[[#This Row],[CLOSE]]-StockData[[#This Row],[PREV. CLOSE]]</f>
        <v>12.800000000000182</v>
      </c>
      <c r="X4612" s="2">
        <f>IFERROR((StockData[[#This Row],[CLOSE]]-StockData[[#This Row],[PREV. CLOSE]])/StockData[[#This Row],[PREV. CLOSE]],0)</f>
        <v>6.1594725951591269E-3</v>
      </c>
      <c r="Y4612" t="str">
        <f>IF(StockData[[#This Row],[Daily Return %]]&gt;0,"Gain",IF(StockData[[#This Row],[Daily Return %]]&lt;0,"Loss","No Change"))</f>
        <v>Gain</v>
      </c>
    </row>
    <row r="4613" spans="1:25" x14ac:dyDescent="0.3">
      <c r="A4613" s="1">
        <v>45392</v>
      </c>
      <c r="B4613" s="1" t="s">
        <v>4667</v>
      </c>
      <c r="C4613" s="1" t="s">
        <v>96</v>
      </c>
      <c r="D4613">
        <f>MONTH(StockData[[#This Row],[DATE]])</f>
        <v>4</v>
      </c>
      <c r="E4613">
        <v>2024</v>
      </c>
      <c r="F4613" t="s">
        <v>97</v>
      </c>
      <c r="G4613" t="str">
        <f>"Q"&amp;ROUNDUP(StockData[[#This Row],[Month Number]]/3,0)</f>
        <v>Q2</v>
      </c>
      <c r="H4613" s="1" t="s">
        <v>4596</v>
      </c>
      <c r="I4613" s="1" t="s">
        <v>4597</v>
      </c>
      <c r="J4613" t="s">
        <v>30</v>
      </c>
      <c r="K4613">
        <v>2098.4499999999998</v>
      </c>
      <c r="L4613">
        <v>2108.6</v>
      </c>
      <c r="M4613">
        <v>2070</v>
      </c>
      <c r="N4613">
        <v>2090.9</v>
      </c>
      <c r="O4613">
        <v>2077</v>
      </c>
      <c r="P4613">
        <v>2076.1999999999998</v>
      </c>
      <c r="Q4613">
        <v>2084.46</v>
      </c>
      <c r="R4613">
        <v>2280814</v>
      </c>
      <c r="S4613">
        <v>4754271184.5500002</v>
      </c>
      <c r="T4613">
        <v>127279</v>
      </c>
      <c r="U4613">
        <v>1581365</v>
      </c>
      <c r="V4613">
        <v>69.33</v>
      </c>
      <c r="W4613" s="3">
        <f>StockData[[#This Row],[CLOSE]]-StockData[[#This Row],[PREV. CLOSE]]</f>
        <v>-14.700000000000273</v>
      </c>
      <c r="X4613" s="2">
        <f>IFERROR((StockData[[#This Row],[CLOSE]]-StockData[[#This Row],[PREV. CLOSE]])/StockData[[#This Row],[PREV. CLOSE]],0)</f>
        <v>-7.0304653498494771E-3</v>
      </c>
      <c r="Y4613" t="str">
        <f>IF(StockData[[#This Row],[Daily Return %]]&gt;0,"Gain",IF(StockData[[#This Row],[Daily Return %]]&lt;0,"Loss","No Change"))</f>
        <v>Loss</v>
      </c>
    </row>
    <row r="4614" spans="1:25" x14ac:dyDescent="0.3">
      <c r="A4614" s="1">
        <v>45394</v>
      </c>
      <c r="B4614" s="1" t="s">
        <v>4668</v>
      </c>
      <c r="C4614" s="1" t="s">
        <v>96</v>
      </c>
      <c r="D4614">
        <f>MONTH(StockData[[#This Row],[DATE]])</f>
        <v>4</v>
      </c>
      <c r="E4614">
        <v>2024</v>
      </c>
      <c r="F4614" t="s">
        <v>97</v>
      </c>
      <c r="G4614" t="str">
        <f>"Q"&amp;ROUNDUP(StockData[[#This Row],[Month Number]]/3,0)</f>
        <v>Q2</v>
      </c>
      <c r="H4614" s="1" t="s">
        <v>4596</v>
      </c>
      <c r="I4614" s="1" t="s">
        <v>4597</v>
      </c>
      <c r="J4614" t="s">
        <v>30</v>
      </c>
      <c r="K4614">
        <v>2084</v>
      </c>
      <c r="L4614">
        <v>2087.5</v>
      </c>
      <c r="M4614">
        <v>2051.65</v>
      </c>
      <c r="N4614">
        <v>2076.1999999999998</v>
      </c>
      <c r="O4614">
        <v>2072</v>
      </c>
      <c r="P4614">
        <v>2070.9499999999998</v>
      </c>
      <c r="Q4614">
        <v>2072.81</v>
      </c>
      <c r="R4614">
        <v>4008660</v>
      </c>
      <c r="S4614">
        <v>8309173468.0500002</v>
      </c>
      <c r="T4614">
        <v>169073</v>
      </c>
      <c r="U4614">
        <v>2519317</v>
      </c>
      <c r="V4614">
        <v>62.85</v>
      </c>
      <c r="W4614" s="3">
        <f>StockData[[#This Row],[CLOSE]]-StockData[[#This Row],[PREV. CLOSE]]</f>
        <v>-5.25</v>
      </c>
      <c r="X4614" s="2">
        <f>IFERROR((StockData[[#This Row],[CLOSE]]-StockData[[#This Row],[PREV. CLOSE]])/StockData[[#This Row],[PREV. CLOSE]],0)</f>
        <v>-2.5286581254214432E-3</v>
      </c>
      <c r="Y4614" t="str">
        <f>IF(StockData[[#This Row],[Daily Return %]]&gt;0,"Gain",IF(StockData[[#This Row],[Daily Return %]]&lt;0,"Loss","No Change"))</f>
        <v>Loss</v>
      </c>
    </row>
    <row r="4615" spans="1:25" x14ac:dyDescent="0.3">
      <c r="A4615" s="1">
        <v>45397</v>
      </c>
      <c r="B4615" s="1" t="s">
        <v>4669</v>
      </c>
      <c r="C4615" s="1" t="s">
        <v>96</v>
      </c>
      <c r="D4615">
        <f>MONTH(StockData[[#This Row],[DATE]])</f>
        <v>4</v>
      </c>
      <c r="E4615">
        <v>2024</v>
      </c>
      <c r="F4615" t="s">
        <v>97</v>
      </c>
      <c r="G4615" t="str">
        <f>"Q"&amp;ROUNDUP(StockData[[#This Row],[Month Number]]/3,0)</f>
        <v>Q2</v>
      </c>
      <c r="H4615" s="1" t="s">
        <v>4596</v>
      </c>
      <c r="I4615" s="1" t="s">
        <v>4597</v>
      </c>
      <c r="J4615" t="s">
        <v>30</v>
      </c>
      <c r="K4615">
        <v>2055.25</v>
      </c>
      <c r="L4615">
        <v>2083.9</v>
      </c>
      <c r="M4615">
        <v>2035</v>
      </c>
      <c r="N4615">
        <v>2070.9499999999998</v>
      </c>
      <c r="O4615">
        <v>2052</v>
      </c>
      <c r="P4615">
        <v>2053.4499999999998</v>
      </c>
      <c r="Q4615">
        <v>2056.9299999999998</v>
      </c>
      <c r="R4615">
        <v>2024919</v>
      </c>
      <c r="S4615">
        <v>4165125300.3499999</v>
      </c>
      <c r="T4615">
        <v>95536</v>
      </c>
      <c r="U4615">
        <v>1180623</v>
      </c>
      <c r="V4615">
        <v>58.3</v>
      </c>
      <c r="W4615" s="3">
        <f>StockData[[#This Row],[CLOSE]]-StockData[[#This Row],[PREV. CLOSE]]</f>
        <v>-17.5</v>
      </c>
      <c r="X4615" s="2">
        <f>IFERROR((StockData[[#This Row],[CLOSE]]-StockData[[#This Row],[PREV. CLOSE]])/StockData[[#This Row],[PREV. CLOSE]],0)</f>
        <v>-8.4502281561602173E-3</v>
      </c>
      <c r="Y4615" t="str">
        <f>IF(StockData[[#This Row],[Daily Return %]]&gt;0,"Gain",IF(StockData[[#This Row],[Daily Return %]]&lt;0,"Loss","No Change"))</f>
        <v>Loss</v>
      </c>
    </row>
    <row r="4616" spans="1:25" x14ac:dyDescent="0.3">
      <c r="A4616" s="1">
        <v>45398</v>
      </c>
      <c r="B4616" s="1" t="s">
        <v>4670</v>
      </c>
      <c r="C4616" s="1" t="s">
        <v>96</v>
      </c>
      <c r="D4616">
        <f>MONTH(StockData[[#This Row],[DATE]])</f>
        <v>4</v>
      </c>
      <c r="E4616">
        <v>2024</v>
      </c>
      <c r="F4616" t="s">
        <v>97</v>
      </c>
      <c r="G4616" t="str">
        <f>"Q"&amp;ROUNDUP(StockData[[#This Row],[Month Number]]/3,0)</f>
        <v>Q2</v>
      </c>
      <c r="H4616" s="1" t="s">
        <v>4596</v>
      </c>
      <c r="I4616" s="1" t="s">
        <v>4597</v>
      </c>
      <c r="J4616" t="s">
        <v>30</v>
      </c>
      <c r="K4616">
        <v>2047.05</v>
      </c>
      <c r="L4616">
        <v>2073.75</v>
      </c>
      <c r="M4616">
        <v>2027.75</v>
      </c>
      <c r="N4616">
        <v>2053.4499999999998</v>
      </c>
      <c r="O4616">
        <v>2031.9</v>
      </c>
      <c r="P4616">
        <v>2031.3</v>
      </c>
      <c r="Q4616">
        <v>2044.91</v>
      </c>
      <c r="R4616">
        <v>1981730</v>
      </c>
      <c r="S4616">
        <v>4052461711.6500001</v>
      </c>
      <c r="T4616">
        <v>113029</v>
      </c>
      <c r="U4616">
        <v>1097363</v>
      </c>
      <c r="V4616">
        <v>55.37</v>
      </c>
      <c r="W4616" s="3">
        <f>StockData[[#This Row],[CLOSE]]-StockData[[#This Row],[PREV. CLOSE]]</f>
        <v>-22.149999999999864</v>
      </c>
      <c r="X4616" s="2">
        <f>IFERROR((StockData[[#This Row],[CLOSE]]-StockData[[#This Row],[PREV. CLOSE]])/StockData[[#This Row],[PREV. CLOSE]],0)</f>
        <v>-1.078672478024781E-2</v>
      </c>
      <c r="Y4616" t="str">
        <f>IF(StockData[[#This Row],[Daily Return %]]&gt;0,"Gain",IF(StockData[[#This Row],[Daily Return %]]&lt;0,"Loss","No Change"))</f>
        <v>Loss</v>
      </c>
    </row>
    <row r="4617" spans="1:25" x14ac:dyDescent="0.3">
      <c r="A4617" s="1">
        <v>45400</v>
      </c>
      <c r="B4617" s="1" t="s">
        <v>4671</v>
      </c>
      <c r="C4617" s="1" t="s">
        <v>96</v>
      </c>
      <c r="D4617">
        <f>MONTH(StockData[[#This Row],[DATE]])</f>
        <v>4</v>
      </c>
      <c r="E4617">
        <v>2024</v>
      </c>
      <c r="F4617" t="s">
        <v>97</v>
      </c>
      <c r="G4617" t="str">
        <f>"Q"&amp;ROUNDUP(StockData[[#This Row],[Month Number]]/3,0)</f>
        <v>Q2</v>
      </c>
      <c r="H4617" s="1" t="s">
        <v>4596</v>
      </c>
      <c r="I4617" s="1" t="s">
        <v>4597</v>
      </c>
      <c r="J4617" t="s">
        <v>30</v>
      </c>
      <c r="K4617">
        <v>2031.3</v>
      </c>
      <c r="L4617">
        <v>2087</v>
      </c>
      <c r="M4617">
        <v>2016.5</v>
      </c>
      <c r="N4617">
        <v>2031.3</v>
      </c>
      <c r="O4617">
        <v>2025</v>
      </c>
      <c r="P4617">
        <v>2024.95</v>
      </c>
      <c r="Q4617">
        <v>2051.09</v>
      </c>
      <c r="R4617">
        <v>3539862</v>
      </c>
      <c r="S4617">
        <v>7260591199.8500004</v>
      </c>
      <c r="T4617">
        <v>202224</v>
      </c>
      <c r="U4617">
        <v>1783580</v>
      </c>
      <c r="V4617">
        <v>50.39</v>
      </c>
      <c r="W4617" s="3">
        <f>StockData[[#This Row],[CLOSE]]-StockData[[#This Row],[PREV. CLOSE]]</f>
        <v>-6.3499999999999091</v>
      </c>
      <c r="X4617" s="2">
        <f>IFERROR((StockData[[#This Row],[CLOSE]]-StockData[[#This Row],[PREV. CLOSE]])/StockData[[#This Row],[PREV. CLOSE]],0)</f>
        <v>-3.126076896568655E-3</v>
      </c>
      <c r="Y4617" t="str">
        <f>IF(StockData[[#This Row],[Daily Return %]]&gt;0,"Gain",IF(StockData[[#This Row],[Daily Return %]]&lt;0,"Loss","No Change"))</f>
        <v>Loss</v>
      </c>
    </row>
    <row r="4618" spans="1:25" x14ac:dyDescent="0.3">
      <c r="A4618" s="1">
        <v>45401</v>
      </c>
      <c r="B4618" s="1" t="s">
        <v>4672</v>
      </c>
      <c r="C4618" s="1" t="s">
        <v>96</v>
      </c>
      <c r="D4618">
        <f>MONTH(StockData[[#This Row],[DATE]])</f>
        <v>4</v>
      </c>
      <c r="E4618">
        <v>2024</v>
      </c>
      <c r="F4618" t="s">
        <v>97</v>
      </c>
      <c r="G4618" t="str">
        <f>"Q"&amp;ROUNDUP(StockData[[#This Row],[Month Number]]/3,0)</f>
        <v>Q2</v>
      </c>
      <c r="H4618" s="1" t="s">
        <v>4596</v>
      </c>
      <c r="I4618" s="1" t="s">
        <v>4597</v>
      </c>
      <c r="J4618" t="s">
        <v>30</v>
      </c>
      <c r="K4618">
        <v>2034</v>
      </c>
      <c r="L4618">
        <v>2087</v>
      </c>
      <c r="M4618">
        <v>1998.2</v>
      </c>
      <c r="N4618">
        <v>2024.95</v>
      </c>
      <c r="O4618">
        <v>2084</v>
      </c>
      <c r="P4618">
        <v>2082.9</v>
      </c>
      <c r="Q4618">
        <v>2056.75</v>
      </c>
      <c r="R4618">
        <v>3253248</v>
      </c>
      <c r="S4618">
        <v>6691133980.1499996</v>
      </c>
      <c r="T4618">
        <v>155276</v>
      </c>
      <c r="U4618">
        <v>1699975</v>
      </c>
      <c r="V4618">
        <v>52.25</v>
      </c>
      <c r="W4618" s="3">
        <f>StockData[[#This Row],[CLOSE]]-StockData[[#This Row],[PREV. CLOSE]]</f>
        <v>57.950000000000045</v>
      </c>
      <c r="X4618" s="2">
        <f>IFERROR((StockData[[#This Row],[CLOSE]]-StockData[[#This Row],[PREV. CLOSE]])/StockData[[#This Row],[PREV. CLOSE]],0)</f>
        <v>2.861799056766836E-2</v>
      </c>
      <c r="Y4618" t="str">
        <f>IF(StockData[[#This Row],[Daily Return %]]&gt;0,"Gain",IF(StockData[[#This Row],[Daily Return %]]&lt;0,"Loss","No Change"))</f>
        <v>Gain</v>
      </c>
    </row>
    <row r="4619" spans="1:25" x14ac:dyDescent="0.3">
      <c r="A4619" s="1">
        <v>45404</v>
      </c>
      <c r="B4619" s="1" t="s">
        <v>4673</v>
      </c>
      <c r="C4619" s="1" t="s">
        <v>96</v>
      </c>
      <c r="D4619">
        <f>MONTH(StockData[[#This Row],[DATE]])</f>
        <v>4</v>
      </c>
      <c r="E4619">
        <v>2024</v>
      </c>
      <c r="F4619" t="s">
        <v>97</v>
      </c>
      <c r="G4619" t="str">
        <f>"Q"&amp;ROUNDUP(StockData[[#This Row],[Month Number]]/3,0)</f>
        <v>Q2</v>
      </c>
      <c r="H4619" s="1" t="s">
        <v>4596</v>
      </c>
      <c r="I4619" s="1" t="s">
        <v>4597</v>
      </c>
      <c r="J4619" t="s">
        <v>30</v>
      </c>
      <c r="K4619">
        <v>2124.5500000000002</v>
      </c>
      <c r="L4619">
        <v>2133</v>
      </c>
      <c r="M4619">
        <v>2065</v>
      </c>
      <c r="N4619">
        <v>2082.9</v>
      </c>
      <c r="O4619">
        <v>2093</v>
      </c>
      <c r="P4619">
        <v>2090.65</v>
      </c>
      <c r="Q4619">
        <v>2086.9499999999998</v>
      </c>
      <c r="R4619">
        <v>2449171</v>
      </c>
      <c r="S4619">
        <v>5111295496.6499996</v>
      </c>
      <c r="T4619">
        <v>110402</v>
      </c>
      <c r="U4619">
        <v>1464011</v>
      </c>
      <c r="V4619">
        <v>59.78</v>
      </c>
      <c r="W4619" s="3">
        <f>StockData[[#This Row],[CLOSE]]-StockData[[#This Row],[PREV. CLOSE]]</f>
        <v>7.75</v>
      </c>
      <c r="X4619" s="2">
        <f>IFERROR((StockData[[#This Row],[CLOSE]]-StockData[[#This Row],[PREV. CLOSE]])/StockData[[#This Row],[PREV. CLOSE]],0)</f>
        <v>3.7207739209755629E-3</v>
      </c>
      <c r="Y4619" t="str">
        <f>IF(StockData[[#This Row],[Daily Return %]]&gt;0,"Gain",IF(StockData[[#This Row],[Daily Return %]]&lt;0,"Loss","No Change"))</f>
        <v>Gain</v>
      </c>
    </row>
    <row r="4620" spans="1:25" x14ac:dyDescent="0.3">
      <c r="A4620" s="1">
        <v>45405</v>
      </c>
      <c r="B4620" s="1" t="s">
        <v>4674</v>
      </c>
      <c r="C4620" s="1" t="s">
        <v>96</v>
      </c>
      <c r="D4620">
        <f>MONTH(StockData[[#This Row],[DATE]])</f>
        <v>4</v>
      </c>
      <c r="E4620">
        <v>2024</v>
      </c>
      <c r="F4620" t="s">
        <v>97</v>
      </c>
      <c r="G4620" t="str">
        <f>"Q"&amp;ROUNDUP(StockData[[#This Row],[Month Number]]/3,0)</f>
        <v>Q2</v>
      </c>
      <c r="H4620" s="1" t="s">
        <v>4596</v>
      </c>
      <c r="I4620" s="1" t="s">
        <v>4597</v>
      </c>
      <c r="J4620" t="s">
        <v>30</v>
      </c>
      <c r="K4620">
        <v>2096</v>
      </c>
      <c r="L4620">
        <v>2114</v>
      </c>
      <c r="M4620">
        <v>2056.85</v>
      </c>
      <c r="N4620">
        <v>2090.65</v>
      </c>
      <c r="O4620">
        <v>2069.6999999999998</v>
      </c>
      <c r="P4620">
        <v>2062.6</v>
      </c>
      <c r="Q4620">
        <v>2080.6799999999998</v>
      </c>
      <c r="R4620">
        <v>2886136</v>
      </c>
      <c r="S4620">
        <v>6005117881.9499998</v>
      </c>
      <c r="T4620">
        <v>125119</v>
      </c>
      <c r="U4620">
        <v>2005569</v>
      </c>
      <c r="V4620">
        <v>69.489999999999995</v>
      </c>
      <c r="W4620" s="3">
        <f>StockData[[#This Row],[CLOSE]]-StockData[[#This Row],[PREV. CLOSE]]</f>
        <v>-28.050000000000182</v>
      </c>
      <c r="X4620" s="2">
        <f>IFERROR((StockData[[#This Row],[CLOSE]]-StockData[[#This Row],[PREV. CLOSE]])/StockData[[#This Row],[PREV. CLOSE]],0)</f>
        <v>-1.3416879917729023E-2</v>
      </c>
      <c r="Y4620" t="str">
        <f>IF(StockData[[#This Row],[Daily Return %]]&gt;0,"Gain",IF(StockData[[#This Row],[Daily Return %]]&lt;0,"Loss","No Change"))</f>
        <v>Loss</v>
      </c>
    </row>
    <row r="4621" spans="1:25" x14ac:dyDescent="0.3">
      <c r="A4621" s="1">
        <v>45406</v>
      </c>
      <c r="B4621" s="1" t="s">
        <v>4675</v>
      </c>
      <c r="C4621" s="1" t="s">
        <v>96</v>
      </c>
      <c r="D4621">
        <f>MONTH(StockData[[#This Row],[DATE]])</f>
        <v>4</v>
      </c>
      <c r="E4621">
        <v>2024</v>
      </c>
      <c r="F4621" t="s">
        <v>97</v>
      </c>
      <c r="G4621" t="str">
        <f>"Q"&amp;ROUNDUP(StockData[[#This Row],[Month Number]]/3,0)</f>
        <v>Q2</v>
      </c>
      <c r="H4621" s="1" t="s">
        <v>4596</v>
      </c>
      <c r="I4621" s="1" t="s">
        <v>4597</v>
      </c>
      <c r="J4621" t="s">
        <v>30</v>
      </c>
      <c r="K4621">
        <v>2055</v>
      </c>
      <c r="L4621">
        <v>2090.85</v>
      </c>
      <c r="M4621">
        <v>2052.9499999999998</v>
      </c>
      <c r="N4621">
        <v>2062.6</v>
      </c>
      <c r="O4621">
        <v>2059.9499999999998</v>
      </c>
      <c r="P4621">
        <v>2058.4499999999998</v>
      </c>
      <c r="Q4621">
        <v>2068.83</v>
      </c>
      <c r="R4621">
        <v>1929834</v>
      </c>
      <c r="S4621">
        <v>3992506955.1999998</v>
      </c>
      <c r="T4621">
        <v>83959</v>
      </c>
      <c r="U4621">
        <v>1377255</v>
      </c>
      <c r="V4621">
        <v>71.37</v>
      </c>
      <c r="W4621" s="3">
        <f>StockData[[#This Row],[CLOSE]]-StockData[[#This Row],[PREV. CLOSE]]</f>
        <v>-4.1500000000000909</v>
      </c>
      <c r="X4621" s="2">
        <f>IFERROR((StockData[[#This Row],[CLOSE]]-StockData[[#This Row],[PREV. CLOSE]])/StockData[[#This Row],[PREV. CLOSE]],0)</f>
        <v>-2.0120236594589795E-3</v>
      </c>
      <c r="Y4621" t="str">
        <f>IF(StockData[[#This Row],[Daily Return %]]&gt;0,"Gain",IF(StockData[[#This Row],[Daily Return %]]&lt;0,"Loss","No Change"))</f>
        <v>Loss</v>
      </c>
    </row>
    <row r="4622" spans="1:25" x14ac:dyDescent="0.3">
      <c r="A4622" s="1">
        <v>45407</v>
      </c>
      <c r="B4622" s="1" t="s">
        <v>4676</v>
      </c>
      <c r="C4622" s="1" t="s">
        <v>96</v>
      </c>
      <c r="D4622">
        <f>MONTH(StockData[[#This Row],[DATE]])</f>
        <v>4</v>
      </c>
      <c r="E4622">
        <v>2024</v>
      </c>
      <c r="F4622" t="s">
        <v>97</v>
      </c>
      <c r="G4622" t="str">
        <f>"Q"&amp;ROUNDUP(StockData[[#This Row],[Month Number]]/3,0)</f>
        <v>Q2</v>
      </c>
      <c r="H4622" s="1" t="s">
        <v>4596</v>
      </c>
      <c r="I4622" s="1" t="s">
        <v>4597</v>
      </c>
      <c r="J4622" t="s">
        <v>30</v>
      </c>
      <c r="K4622">
        <v>2060</v>
      </c>
      <c r="L4622">
        <v>2113.9499999999998</v>
      </c>
      <c r="M4622">
        <v>2041.9</v>
      </c>
      <c r="N4622">
        <v>2058.4499999999998</v>
      </c>
      <c r="O4622">
        <v>2092.35</v>
      </c>
      <c r="P4622">
        <v>2096.85</v>
      </c>
      <c r="Q4622">
        <v>2084.46</v>
      </c>
      <c r="R4622">
        <v>3084498</v>
      </c>
      <c r="S4622">
        <v>6429510430.9499998</v>
      </c>
      <c r="T4622">
        <v>152671</v>
      </c>
      <c r="U4622">
        <v>1344105</v>
      </c>
      <c r="V4622">
        <v>43.58</v>
      </c>
      <c r="W4622" s="3">
        <f>StockData[[#This Row],[CLOSE]]-StockData[[#This Row],[PREV. CLOSE]]</f>
        <v>38.400000000000091</v>
      </c>
      <c r="X4622" s="2">
        <f>IFERROR((StockData[[#This Row],[CLOSE]]-StockData[[#This Row],[PREV. CLOSE]])/StockData[[#This Row],[PREV. CLOSE]],0)</f>
        <v>1.8654813087517354E-2</v>
      </c>
      <c r="Y4622" t="str">
        <f>IF(StockData[[#This Row],[Daily Return %]]&gt;0,"Gain",IF(StockData[[#This Row],[Daily Return %]]&lt;0,"Loss","No Change"))</f>
        <v>Gain</v>
      </c>
    </row>
    <row r="4623" spans="1:25" x14ac:dyDescent="0.3">
      <c r="A4623" s="1">
        <v>45408</v>
      </c>
      <c r="B4623" s="1" t="s">
        <v>4677</v>
      </c>
      <c r="C4623" s="1" t="s">
        <v>96</v>
      </c>
      <c r="D4623">
        <f>MONTH(StockData[[#This Row],[DATE]])</f>
        <v>4</v>
      </c>
      <c r="E4623">
        <v>2024</v>
      </c>
      <c r="F4623" t="s">
        <v>97</v>
      </c>
      <c r="G4623" t="str">
        <f>"Q"&amp;ROUNDUP(StockData[[#This Row],[Month Number]]/3,0)</f>
        <v>Q2</v>
      </c>
      <c r="H4623" s="1" t="s">
        <v>4596</v>
      </c>
      <c r="I4623" s="1" t="s">
        <v>4597</v>
      </c>
      <c r="J4623" t="s">
        <v>30</v>
      </c>
      <c r="K4623">
        <v>2099.5500000000002</v>
      </c>
      <c r="L4623">
        <v>2103</v>
      </c>
      <c r="M4623">
        <v>2038.8</v>
      </c>
      <c r="N4623">
        <v>2096.85</v>
      </c>
      <c r="O4623">
        <v>2055</v>
      </c>
      <c r="P4623">
        <v>2044.9</v>
      </c>
      <c r="Q4623">
        <v>2063.69</v>
      </c>
      <c r="R4623">
        <v>2952484</v>
      </c>
      <c r="S4623">
        <v>6093002392.3500004</v>
      </c>
      <c r="T4623">
        <v>154737</v>
      </c>
      <c r="U4623">
        <v>1827710</v>
      </c>
      <c r="V4623">
        <v>61.9</v>
      </c>
      <c r="W4623" s="3">
        <f>StockData[[#This Row],[CLOSE]]-StockData[[#This Row],[PREV. CLOSE]]</f>
        <v>-51.949999999999818</v>
      </c>
      <c r="X4623" s="2">
        <f>IFERROR((StockData[[#This Row],[CLOSE]]-StockData[[#This Row],[PREV. CLOSE]])/StockData[[#This Row],[PREV. CLOSE]],0)</f>
        <v>-2.4775258125283077E-2</v>
      </c>
      <c r="Y4623" t="str">
        <f>IF(StockData[[#This Row],[Daily Return %]]&gt;0,"Gain",IF(StockData[[#This Row],[Daily Return %]]&lt;0,"Loss","No Change"))</f>
        <v>Loss</v>
      </c>
    </row>
    <row r="4624" spans="1:25" x14ac:dyDescent="0.3">
      <c r="A4624" s="1">
        <v>45411</v>
      </c>
      <c r="B4624" s="1" t="s">
        <v>4678</v>
      </c>
      <c r="C4624" s="1" t="s">
        <v>96</v>
      </c>
      <c r="D4624">
        <f>MONTH(StockData[[#This Row],[DATE]])</f>
        <v>4</v>
      </c>
      <c r="E4624">
        <v>2024</v>
      </c>
      <c r="F4624" t="s">
        <v>97</v>
      </c>
      <c r="G4624" t="str">
        <f>"Q"&amp;ROUNDUP(StockData[[#This Row],[Month Number]]/3,0)</f>
        <v>Q2</v>
      </c>
      <c r="H4624" s="1" t="s">
        <v>4596</v>
      </c>
      <c r="I4624" s="1" t="s">
        <v>4597</v>
      </c>
      <c r="J4624" t="s">
        <v>30</v>
      </c>
      <c r="K4624">
        <v>2045.5</v>
      </c>
      <c r="L4624">
        <v>2068.35</v>
      </c>
      <c r="M4624">
        <v>2001</v>
      </c>
      <c r="N4624">
        <v>2044.9</v>
      </c>
      <c r="O4624">
        <v>2065.5500000000002</v>
      </c>
      <c r="P4624">
        <v>2062.0500000000002</v>
      </c>
      <c r="Q4624">
        <v>2041.16</v>
      </c>
      <c r="R4624">
        <v>2724604</v>
      </c>
      <c r="S4624">
        <v>5561340119.8500004</v>
      </c>
      <c r="T4624">
        <v>112964</v>
      </c>
      <c r="U4624">
        <v>1663971</v>
      </c>
      <c r="V4624">
        <v>61.07</v>
      </c>
      <c r="W4624" s="3">
        <f>StockData[[#This Row],[CLOSE]]-StockData[[#This Row],[PREV. CLOSE]]</f>
        <v>17.150000000000091</v>
      </c>
      <c r="X4624" s="2">
        <f>IFERROR((StockData[[#This Row],[CLOSE]]-StockData[[#This Row],[PREV. CLOSE]])/StockData[[#This Row],[PREV. CLOSE]],0)</f>
        <v>8.3867181769280118E-3</v>
      </c>
      <c r="Y4624" t="str">
        <f>IF(StockData[[#This Row],[Daily Return %]]&gt;0,"Gain",IF(StockData[[#This Row],[Daily Return %]]&lt;0,"Loss","No Change"))</f>
        <v>Gain</v>
      </c>
    </row>
    <row r="4625" spans="1:25" x14ac:dyDescent="0.3">
      <c r="A4625" s="1">
        <v>45412</v>
      </c>
      <c r="B4625" s="1" t="s">
        <v>4679</v>
      </c>
      <c r="C4625" s="1" t="s">
        <v>96</v>
      </c>
      <c r="D4625">
        <f>MONTH(StockData[[#This Row],[DATE]])</f>
        <v>4</v>
      </c>
      <c r="E4625">
        <v>2024</v>
      </c>
      <c r="F4625" t="s">
        <v>97</v>
      </c>
      <c r="G4625" t="str">
        <f>"Q"&amp;ROUNDUP(StockData[[#This Row],[Month Number]]/3,0)</f>
        <v>Q2</v>
      </c>
      <c r="H4625" s="1" t="s">
        <v>4596</v>
      </c>
      <c r="I4625" s="1" t="s">
        <v>4597</v>
      </c>
      <c r="J4625" t="s">
        <v>30</v>
      </c>
      <c r="K4625">
        <v>2073.0500000000002</v>
      </c>
      <c r="L4625">
        <v>2169</v>
      </c>
      <c r="M4625">
        <v>2073.0500000000002</v>
      </c>
      <c r="N4625">
        <v>2062.0500000000002</v>
      </c>
      <c r="O4625">
        <v>2159.9</v>
      </c>
      <c r="P4625">
        <v>2156.35</v>
      </c>
      <c r="Q4625">
        <v>2149.44</v>
      </c>
      <c r="R4625">
        <v>5745143</v>
      </c>
      <c r="S4625">
        <v>12348842487.85</v>
      </c>
      <c r="T4625">
        <v>264690</v>
      </c>
      <c r="U4625">
        <v>2455150</v>
      </c>
      <c r="V4625">
        <v>42.73</v>
      </c>
      <c r="W4625" s="3">
        <f>StockData[[#This Row],[CLOSE]]-StockData[[#This Row],[PREV. CLOSE]]</f>
        <v>94.299999999999727</v>
      </c>
      <c r="X4625" s="2">
        <f>IFERROR((StockData[[#This Row],[CLOSE]]-StockData[[#This Row],[PREV. CLOSE]])/StockData[[#This Row],[PREV. CLOSE]],0)</f>
        <v>4.5731189835357879E-2</v>
      </c>
      <c r="Y4625" t="str">
        <f>IF(StockData[[#This Row],[Daily Return %]]&gt;0,"Gain",IF(StockData[[#This Row],[Daily Return %]]&lt;0,"Loss","No Change"))</f>
        <v>Gain</v>
      </c>
    </row>
    <row r="4626" spans="1:25" x14ac:dyDescent="0.3">
      <c r="A4626" s="1">
        <v>45414</v>
      </c>
      <c r="B4626" s="1" t="s">
        <v>4680</v>
      </c>
      <c r="C4626" s="1" t="s">
        <v>119</v>
      </c>
      <c r="D4626">
        <f>MONTH(StockData[[#This Row],[DATE]])</f>
        <v>5</v>
      </c>
      <c r="E4626">
        <v>2024</v>
      </c>
      <c r="F4626" t="s">
        <v>97</v>
      </c>
      <c r="G4626" t="str">
        <f>"Q"&amp;ROUNDUP(StockData[[#This Row],[Month Number]]/3,0)</f>
        <v>Q2</v>
      </c>
      <c r="H4626" s="1" t="s">
        <v>4596</v>
      </c>
      <c r="I4626" s="1" t="s">
        <v>4597</v>
      </c>
      <c r="J4626" t="s">
        <v>30</v>
      </c>
      <c r="K4626">
        <v>2165.1</v>
      </c>
      <c r="L4626">
        <v>2204</v>
      </c>
      <c r="M4626">
        <v>2165.1</v>
      </c>
      <c r="N4626">
        <v>2156.35</v>
      </c>
      <c r="O4626">
        <v>2183.8000000000002</v>
      </c>
      <c r="P4626">
        <v>2185.15</v>
      </c>
      <c r="Q4626">
        <v>2190.11</v>
      </c>
      <c r="R4626">
        <v>3347541</v>
      </c>
      <c r="S4626">
        <v>7331482177.8000002</v>
      </c>
      <c r="T4626">
        <v>219943</v>
      </c>
      <c r="U4626">
        <v>992272</v>
      </c>
      <c r="V4626">
        <v>29.64</v>
      </c>
      <c r="W4626" s="3">
        <f>StockData[[#This Row],[CLOSE]]-StockData[[#This Row],[PREV. CLOSE]]</f>
        <v>28.800000000000182</v>
      </c>
      <c r="X4626" s="2">
        <f>IFERROR((StockData[[#This Row],[CLOSE]]-StockData[[#This Row],[PREV. CLOSE]])/StockData[[#This Row],[PREV. CLOSE]],0)</f>
        <v>1.3355902334964261E-2</v>
      </c>
      <c r="Y4626" t="str">
        <f>IF(StockData[[#This Row],[Daily Return %]]&gt;0,"Gain",IF(StockData[[#This Row],[Daily Return %]]&lt;0,"Loss","No Change"))</f>
        <v>Gain</v>
      </c>
    </row>
    <row r="4627" spans="1:25" x14ac:dyDescent="0.3">
      <c r="A4627" s="1">
        <v>45415</v>
      </c>
      <c r="B4627" s="1" t="s">
        <v>4681</v>
      </c>
      <c r="C4627" s="1" t="s">
        <v>119</v>
      </c>
      <c r="D4627">
        <f>MONTH(StockData[[#This Row],[DATE]])</f>
        <v>5</v>
      </c>
      <c r="E4627">
        <v>2024</v>
      </c>
      <c r="F4627" t="s">
        <v>97</v>
      </c>
      <c r="G4627" t="str">
        <f>"Q"&amp;ROUNDUP(StockData[[#This Row],[Month Number]]/3,0)</f>
        <v>Q2</v>
      </c>
      <c r="H4627" s="1" t="s">
        <v>4596</v>
      </c>
      <c r="I4627" s="1" t="s">
        <v>4597</v>
      </c>
      <c r="J4627" t="s">
        <v>30</v>
      </c>
      <c r="K4627">
        <v>2210</v>
      </c>
      <c r="L4627">
        <v>2210</v>
      </c>
      <c r="M4627">
        <v>2172.35</v>
      </c>
      <c r="N4627">
        <v>2185.15</v>
      </c>
      <c r="O4627">
        <v>2193.15</v>
      </c>
      <c r="P4627">
        <v>2193</v>
      </c>
      <c r="Q4627">
        <v>2189.88</v>
      </c>
      <c r="R4627">
        <v>3859227</v>
      </c>
      <c r="S4627">
        <v>8451228639.9499998</v>
      </c>
      <c r="T4627">
        <v>200650</v>
      </c>
      <c r="U4627">
        <v>2097367</v>
      </c>
      <c r="V4627">
        <v>54.35</v>
      </c>
      <c r="W4627" s="3">
        <f>StockData[[#This Row],[CLOSE]]-StockData[[#This Row],[PREV. CLOSE]]</f>
        <v>7.8499999999999091</v>
      </c>
      <c r="X4627" s="2">
        <f>IFERROR((StockData[[#This Row],[CLOSE]]-StockData[[#This Row],[PREV. CLOSE]])/StockData[[#This Row],[PREV. CLOSE]],0)</f>
        <v>3.5924307255794379E-3</v>
      </c>
      <c r="Y4627" t="str">
        <f>IF(StockData[[#This Row],[Daily Return %]]&gt;0,"Gain",IF(StockData[[#This Row],[Daily Return %]]&lt;0,"Loss","No Change"))</f>
        <v>Gain</v>
      </c>
    </row>
    <row r="4628" spans="1:25" x14ac:dyDescent="0.3">
      <c r="A4628" s="1">
        <v>45418</v>
      </c>
      <c r="B4628" s="1" t="s">
        <v>4682</v>
      </c>
      <c r="C4628" s="1" t="s">
        <v>119</v>
      </c>
      <c r="D4628">
        <f>MONTH(StockData[[#This Row],[DATE]])</f>
        <v>5</v>
      </c>
      <c r="E4628">
        <v>2024</v>
      </c>
      <c r="F4628" t="s">
        <v>97</v>
      </c>
      <c r="G4628" t="str">
        <f>"Q"&amp;ROUNDUP(StockData[[#This Row],[Month Number]]/3,0)</f>
        <v>Q2</v>
      </c>
      <c r="H4628" s="1" t="s">
        <v>4596</v>
      </c>
      <c r="I4628" s="1" t="s">
        <v>4597</v>
      </c>
      <c r="J4628" t="s">
        <v>30</v>
      </c>
      <c r="K4628">
        <v>2200.4499999999998</v>
      </c>
      <c r="L4628">
        <v>2240</v>
      </c>
      <c r="M4628">
        <v>2190</v>
      </c>
      <c r="N4628">
        <v>2193</v>
      </c>
      <c r="O4628">
        <v>2227</v>
      </c>
      <c r="P4628">
        <v>2224.9499999999998</v>
      </c>
      <c r="Q4628">
        <v>2220.1799999999998</v>
      </c>
      <c r="R4628">
        <v>2111447</v>
      </c>
      <c r="S4628">
        <v>4687785713.1499996</v>
      </c>
      <c r="T4628">
        <v>117348</v>
      </c>
      <c r="U4628">
        <v>950179</v>
      </c>
      <c r="V4628">
        <v>45</v>
      </c>
      <c r="W4628" s="3">
        <f>StockData[[#This Row],[CLOSE]]-StockData[[#This Row],[PREV. CLOSE]]</f>
        <v>31.949999999999818</v>
      </c>
      <c r="X4628" s="2">
        <f>IFERROR((StockData[[#This Row],[CLOSE]]-StockData[[#This Row],[PREV. CLOSE]])/StockData[[#This Row],[PREV. CLOSE]],0)</f>
        <v>1.4569083447332338E-2</v>
      </c>
      <c r="Y4628" t="str">
        <f>IF(StockData[[#This Row],[Daily Return %]]&gt;0,"Gain",IF(StockData[[#This Row],[Daily Return %]]&lt;0,"Loss","No Change"))</f>
        <v>Gain</v>
      </c>
    </row>
    <row r="4629" spans="1:25" x14ac:dyDescent="0.3">
      <c r="A4629" s="1">
        <v>45419</v>
      </c>
      <c r="B4629" s="1" t="s">
        <v>4683</v>
      </c>
      <c r="C4629" s="1" t="s">
        <v>119</v>
      </c>
      <c r="D4629">
        <f>MONTH(StockData[[#This Row],[DATE]])</f>
        <v>5</v>
      </c>
      <c r="E4629">
        <v>2024</v>
      </c>
      <c r="F4629" t="s">
        <v>97</v>
      </c>
      <c r="G4629" t="str">
        <f>"Q"&amp;ROUNDUP(StockData[[#This Row],[Month Number]]/3,0)</f>
        <v>Q2</v>
      </c>
      <c r="H4629" s="1" t="s">
        <v>4596</v>
      </c>
      <c r="I4629" s="1" t="s">
        <v>4597</v>
      </c>
      <c r="J4629" t="s">
        <v>30</v>
      </c>
      <c r="K4629">
        <v>2236</v>
      </c>
      <c r="L4629">
        <v>2236.9</v>
      </c>
      <c r="M4629">
        <v>2164.85</v>
      </c>
      <c r="N4629">
        <v>2224.9499999999998</v>
      </c>
      <c r="O4629">
        <v>2195.6999999999998</v>
      </c>
      <c r="P4629">
        <v>2191.5</v>
      </c>
      <c r="Q4629">
        <v>2193.59</v>
      </c>
      <c r="R4629">
        <v>1727823</v>
      </c>
      <c r="S4629">
        <v>3790138026.1500001</v>
      </c>
      <c r="T4629">
        <v>121466</v>
      </c>
      <c r="U4629">
        <v>1020311</v>
      </c>
      <c r="V4629">
        <v>59.05</v>
      </c>
      <c r="W4629" s="3">
        <f>StockData[[#This Row],[CLOSE]]-StockData[[#This Row],[PREV. CLOSE]]</f>
        <v>-33.449999999999818</v>
      </c>
      <c r="X4629" s="2">
        <f>IFERROR((StockData[[#This Row],[CLOSE]]-StockData[[#This Row],[PREV. CLOSE]])/StockData[[#This Row],[PREV. CLOSE]],0)</f>
        <v>-1.5034045708892253E-2</v>
      </c>
      <c r="Y4629" t="str">
        <f>IF(StockData[[#This Row],[Daily Return %]]&gt;0,"Gain",IF(StockData[[#This Row],[Daily Return %]]&lt;0,"Loss","No Change"))</f>
        <v>Loss</v>
      </c>
    </row>
    <row r="4630" spans="1:25" x14ac:dyDescent="0.3">
      <c r="A4630" s="1">
        <v>45420</v>
      </c>
      <c r="B4630" s="1" t="s">
        <v>4684</v>
      </c>
      <c r="C4630" s="1" t="s">
        <v>119</v>
      </c>
      <c r="D4630">
        <f>MONTH(StockData[[#This Row],[DATE]])</f>
        <v>5</v>
      </c>
      <c r="E4630">
        <v>2024</v>
      </c>
      <c r="F4630" t="s">
        <v>97</v>
      </c>
      <c r="G4630" t="str">
        <f>"Q"&amp;ROUNDUP(StockData[[#This Row],[Month Number]]/3,0)</f>
        <v>Q2</v>
      </c>
      <c r="H4630" s="1" t="s">
        <v>4596</v>
      </c>
      <c r="I4630" s="1" t="s">
        <v>4597</v>
      </c>
      <c r="J4630" t="s">
        <v>30</v>
      </c>
      <c r="K4630">
        <v>2191.6999999999998</v>
      </c>
      <c r="L4630">
        <v>2195</v>
      </c>
      <c r="M4630">
        <v>2160</v>
      </c>
      <c r="N4630">
        <v>2191.5</v>
      </c>
      <c r="O4630">
        <v>2183.6</v>
      </c>
      <c r="P4630">
        <v>2182.4</v>
      </c>
      <c r="Q4630">
        <v>2178.86</v>
      </c>
      <c r="R4630">
        <v>1993202</v>
      </c>
      <c r="S4630">
        <v>4342906748.5500002</v>
      </c>
      <c r="T4630">
        <v>113972</v>
      </c>
      <c r="U4630">
        <v>1219597</v>
      </c>
      <c r="V4630">
        <v>61.19</v>
      </c>
      <c r="W4630" s="3">
        <f>StockData[[#This Row],[CLOSE]]-StockData[[#This Row],[PREV. CLOSE]]</f>
        <v>-9.0999999999999091</v>
      </c>
      <c r="X4630" s="2">
        <f>IFERROR((StockData[[#This Row],[CLOSE]]-StockData[[#This Row],[PREV. CLOSE]])/StockData[[#This Row],[PREV. CLOSE]],0)</f>
        <v>-4.1524070271503118E-3</v>
      </c>
      <c r="Y4630" t="str">
        <f>IF(StockData[[#This Row],[Daily Return %]]&gt;0,"Gain",IF(StockData[[#This Row],[Daily Return %]]&lt;0,"Loss","No Change"))</f>
        <v>Loss</v>
      </c>
    </row>
    <row r="4631" spans="1:25" x14ac:dyDescent="0.3">
      <c r="A4631" s="1">
        <v>45421</v>
      </c>
      <c r="B4631" s="1" t="s">
        <v>4685</v>
      </c>
      <c r="C4631" s="1" t="s">
        <v>119</v>
      </c>
      <c r="D4631">
        <f>MONTH(StockData[[#This Row],[DATE]])</f>
        <v>5</v>
      </c>
      <c r="E4631">
        <v>2024</v>
      </c>
      <c r="F4631" t="s">
        <v>97</v>
      </c>
      <c r="G4631" t="str">
        <f>"Q"&amp;ROUNDUP(StockData[[#This Row],[Month Number]]/3,0)</f>
        <v>Q2</v>
      </c>
      <c r="H4631" s="1" t="s">
        <v>4596</v>
      </c>
      <c r="I4631" s="1" t="s">
        <v>4597</v>
      </c>
      <c r="J4631" t="s">
        <v>30</v>
      </c>
      <c r="K4631">
        <v>2185.5500000000002</v>
      </c>
      <c r="L4631">
        <v>2256.75</v>
      </c>
      <c r="M4631">
        <v>2185</v>
      </c>
      <c r="N4631">
        <v>2182.4</v>
      </c>
      <c r="O4631">
        <v>2215.65</v>
      </c>
      <c r="P4631">
        <v>2212.5500000000002</v>
      </c>
      <c r="Q4631">
        <v>2225.13</v>
      </c>
      <c r="R4631">
        <v>3998822</v>
      </c>
      <c r="S4631">
        <v>8897890554.6499996</v>
      </c>
      <c r="T4631">
        <v>281445</v>
      </c>
      <c r="U4631">
        <v>1859998</v>
      </c>
      <c r="V4631">
        <v>46.51</v>
      </c>
      <c r="W4631" s="3">
        <f>StockData[[#This Row],[CLOSE]]-StockData[[#This Row],[PREV. CLOSE]]</f>
        <v>30.150000000000091</v>
      </c>
      <c r="X4631" s="2">
        <f>IFERROR((StockData[[#This Row],[CLOSE]]-StockData[[#This Row],[PREV. CLOSE]])/StockData[[#This Row],[PREV. CLOSE]],0)</f>
        <v>1.3815065982404734E-2</v>
      </c>
      <c r="Y4631" t="str">
        <f>IF(StockData[[#This Row],[Daily Return %]]&gt;0,"Gain",IF(StockData[[#This Row],[Daily Return %]]&lt;0,"Loss","No Change"))</f>
        <v>Gain</v>
      </c>
    </row>
    <row r="4632" spans="1:25" x14ac:dyDescent="0.3">
      <c r="A4632" s="1">
        <v>45422</v>
      </c>
      <c r="B4632" s="1" t="s">
        <v>4686</v>
      </c>
      <c r="C4632" s="1" t="s">
        <v>119</v>
      </c>
      <c r="D4632">
        <f>MONTH(StockData[[#This Row],[DATE]])</f>
        <v>5</v>
      </c>
      <c r="E4632">
        <v>2024</v>
      </c>
      <c r="F4632" t="s">
        <v>97</v>
      </c>
      <c r="G4632" t="str">
        <f>"Q"&amp;ROUNDUP(StockData[[#This Row],[Month Number]]/3,0)</f>
        <v>Q2</v>
      </c>
      <c r="H4632" s="1" t="s">
        <v>4596</v>
      </c>
      <c r="I4632" s="1" t="s">
        <v>4597</v>
      </c>
      <c r="J4632" t="s">
        <v>30</v>
      </c>
      <c r="K4632">
        <v>2211.85</v>
      </c>
      <c r="L4632">
        <v>2231.65</v>
      </c>
      <c r="M4632">
        <v>2183</v>
      </c>
      <c r="N4632">
        <v>2212.5500000000002</v>
      </c>
      <c r="O4632">
        <v>2193.8000000000002</v>
      </c>
      <c r="P4632">
        <v>2193.0500000000002</v>
      </c>
      <c r="Q4632">
        <v>2200.08</v>
      </c>
      <c r="R4632">
        <v>3045912</v>
      </c>
      <c r="S4632">
        <v>6701263581.8500004</v>
      </c>
      <c r="T4632">
        <v>156040</v>
      </c>
      <c r="U4632">
        <v>1862600</v>
      </c>
      <c r="V4632">
        <v>61.15</v>
      </c>
      <c r="W4632" s="3">
        <f>StockData[[#This Row],[CLOSE]]-StockData[[#This Row],[PREV. CLOSE]]</f>
        <v>-19.5</v>
      </c>
      <c r="X4632" s="2">
        <f>IFERROR((StockData[[#This Row],[CLOSE]]-StockData[[#This Row],[PREV. CLOSE]])/StockData[[#This Row],[PREV. CLOSE]],0)</f>
        <v>-8.8133601500531046E-3</v>
      </c>
      <c r="Y4632" t="str">
        <f>IF(StockData[[#This Row],[Daily Return %]]&gt;0,"Gain",IF(StockData[[#This Row],[Daily Return %]]&lt;0,"Loss","No Change"))</f>
        <v>Loss</v>
      </c>
    </row>
    <row r="4633" spans="1:25" x14ac:dyDescent="0.3">
      <c r="A4633" s="1">
        <v>45425</v>
      </c>
      <c r="B4633" s="1" t="s">
        <v>4687</v>
      </c>
      <c r="C4633" s="1" t="s">
        <v>119</v>
      </c>
      <c r="D4633">
        <f>MONTH(StockData[[#This Row],[DATE]])</f>
        <v>5</v>
      </c>
      <c r="E4633">
        <v>2024</v>
      </c>
      <c r="F4633" t="s">
        <v>97</v>
      </c>
      <c r="G4633" t="str">
        <f>"Q"&amp;ROUNDUP(StockData[[#This Row],[Month Number]]/3,0)</f>
        <v>Q2</v>
      </c>
      <c r="H4633" s="1" t="s">
        <v>4596</v>
      </c>
      <c r="I4633" s="1" t="s">
        <v>4597</v>
      </c>
      <c r="J4633" t="s">
        <v>30</v>
      </c>
      <c r="K4633">
        <v>2208</v>
      </c>
      <c r="L4633">
        <v>2208.0500000000002</v>
      </c>
      <c r="M4633">
        <v>2160</v>
      </c>
      <c r="N4633">
        <v>2193.0500000000002</v>
      </c>
      <c r="O4633">
        <v>2206.9</v>
      </c>
      <c r="P4633">
        <v>2184.25</v>
      </c>
      <c r="Q4633">
        <v>2176.83</v>
      </c>
      <c r="R4633">
        <v>2575573</v>
      </c>
      <c r="S4633">
        <v>5606591080.5500002</v>
      </c>
      <c r="T4633">
        <v>122635</v>
      </c>
      <c r="U4633">
        <v>1770539</v>
      </c>
      <c r="V4633">
        <v>68.739999999999995</v>
      </c>
      <c r="W4633" s="3">
        <f>StockData[[#This Row],[CLOSE]]-StockData[[#This Row],[PREV. CLOSE]]</f>
        <v>-8.8000000000001819</v>
      </c>
      <c r="X4633" s="2">
        <f>IFERROR((StockData[[#This Row],[CLOSE]]-StockData[[#This Row],[PREV. CLOSE]])/StockData[[#This Row],[PREV. CLOSE]],0)</f>
        <v>-4.0126764095666676E-3</v>
      </c>
      <c r="Y4633" t="str">
        <f>IF(StockData[[#This Row],[Daily Return %]]&gt;0,"Gain",IF(StockData[[#This Row],[Daily Return %]]&lt;0,"Loss","No Change"))</f>
        <v>Loss</v>
      </c>
    </row>
    <row r="4634" spans="1:25" x14ac:dyDescent="0.3">
      <c r="A4634" s="1">
        <v>45426</v>
      </c>
      <c r="B4634" s="1" t="s">
        <v>4688</v>
      </c>
      <c r="C4634" s="1" t="s">
        <v>119</v>
      </c>
      <c r="D4634">
        <f>MONTH(StockData[[#This Row],[DATE]])</f>
        <v>5</v>
      </c>
      <c r="E4634">
        <v>2024</v>
      </c>
      <c r="F4634" t="s">
        <v>97</v>
      </c>
      <c r="G4634" t="str">
        <f>"Q"&amp;ROUNDUP(StockData[[#This Row],[Month Number]]/3,0)</f>
        <v>Q2</v>
      </c>
      <c r="H4634" s="1" t="s">
        <v>4596</v>
      </c>
      <c r="I4634" s="1" t="s">
        <v>4597</v>
      </c>
      <c r="J4634" t="s">
        <v>30</v>
      </c>
      <c r="K4634">
        <v>2175</v>
      </c>
      <c r="L4634">
        <v>2280.35</v>
      </c>
      <c r="M4634">
        <v>2175</v>
      </c>
      <c r="N4634">
        <v>2184.25</v>
      </c>
      <c r="O4634">
        <v>2271.8000000000002</v>
      </c>
      <c r="P4634">
        <v>2269.9</v>
      </c>
      <c r="Q4634">
        <v>2252.9499999999998</v>
      </c>
      <c r="R4634">
        <v>3830189</v>
      </c>
      <c r="S4634">
        <v>8629223966.1499996</v>
      </c>
      <c r="T4634">
        <v>233647</v>
      </c>
      <c r="U4634">
        <v>1919453</v>
      </c>
      <c r="V4634">
        <v>50.11</v>
      </c>
      <c r="W4634" s="3">
        <f>StockData[[#This Row],[CLOSE]]-StockData[[#This Row],[PREV. CLOSE]]</f>
        <v>85.650000000000091</v>
      </c>
      <c r="X4634" s="2">
        <f>IFERROR((StockData[[#This Row],[CLOSE]]-StockData[[#This Row],[PREV. CLOSE]])/StockData[[#This Row],[PREV. CLOSE]],0)</f>
        <v>3.9212544351608147E-2</v>
      </c>
      <c r="Y4634" t="str">
        <f>IF(StockData[[#This Row],[Daily Return %]]&gt;0,"Gain",IF(StockData[[#This Row],[Daily Return %]]&lt;0,"Loss","No Change"))</f>
        <v>Gain</v>
      </c>
    </row>
    <row r="4635" spans="1:25" x14ac:dyDescent="0.3">
      <c r="A4635" s="1">
        <v>45427</v>
      </c>
      <c r="B4635" s="1" t="s">
        <v>4689</v>
      </c>
      <c r="C4635" s="1" t="s">
        <v>119</v>
      </c>
      <c r="D4635">
        <f>MONTH(StockData[[#This Row],[DATE]])</f>
        <v>5</v>
      </c>
      <c r="E4635">
        <v>2024</v>
      </c>
      <c r="F4635" t="s">
        <v>97</v>
      </c>
      <c r="G4635" t="str">
        <f>"Q"&amp;ROUNDUP(StockData[[#This Row],[Month Number]]/3,0)</f>
        <v>Q2</v>
      </c>
      <c r="H4635" s="1" t="s">
        <v>4596</v>
      </c>
      <c r="I4635" s="1" t="s">
        <v>4597</v>
      </c>
      <c r="J4635" t="s">
        <v>30</v>
      </c>
      <c r="K4635">
        <v>2281.3000000000002</v>
      </c>
      <c r="L4635">
        <v>2317.15</v>
      </c>
      <c r="M4635">
        <v>2256</v>
      </c>
      <c r="N4635">
        <v>2269.9</v>
      </c>
      <c r="O4635">
        <v>2301.4499999999998</v>
      </c>
      <c r="P4635">
        <v>2302.3000000000002</v>
      </c>
      <c r="Q4635">
        <v>2292.14</v>
      </c>
      <c r="R4635">
        <v>2569084</v>
      </c>
      <c r="S4635">
        <v>5888694717.25</v>
      </c>
      <c r="T4635">
        <v>125876</v>
      </c>
      <c r="U4635">
        <v>1528108</v>
      </c>
      <c r="V4635">
        <v>59.48</v>
      </c>
      <c r="W4635" s="3">
        <f>StockData[[#This Row],[CLOSE]]-StockData[[#This Row],[PREV. CLOSE]]</f>
        <v>32.400000000000091</v>
      </c>
      <c r="X4635" s="2">
        <f>IFERROR((StockData[[#This Row],[CLOSE]]-StockData[[#This Row],[PREV. CLOSE]])/StockData[[#This Row],[PREV. CLOSE]],0)</f>
        <v>1.4273756553152162E-2</v>
      </c>
      <c r="Y4635" t="str">
        <f>IF(StockData[[#This Row],[Daily Return %]]&gt;0,"Gain",IF(StockData[[#This Row],[Daily Return %]]&lt;0,"Loss","No Change"))</f>
        <v>Gain</v>
      </c>
    </row>
    <row r="4636" spans="1:25" x14ac:dyDescent="0.3">
      <c r="A4636" s="1">
        <v>45428</v>
      </c>
      <c r="B4636" s="1" t="s">
        <v>4690</v>
      </c>
      <c r="C4636" s="1" t="s">
        <v>119</v>
      </c>
      <c r="D4636">
        <f>MONTH(StockData[[#This Row],[DATE]])</f>
        <v>5</v>
      </c>
      <c r="E4636">
        <v>2024</v>
      </c>
      <c r="F4636" t="s">
        <v>97</v>
      </c>
      <c r="G4636" t="str">
        <f>"Q"&amp;ROUNDUP(StockData[[#This Row],[Month Number]]/3,0)</f>
        <v>Q2</v>
      </c>
      <c r="H4636" s="1" t="s">
        <v>4596</v>
      </c>
      <c r="I4636" s="1" t="s">
        <v>4597</v>
      </c>
      <c r="J4636" t="s">
        <v>30</v>
      </c>
      <c r="K4636">
        <v>2319.4499999999998</v>
      </c>
      <c r="L4636">
        <v>2393.9</v>
      </c>
      <c r="M4636">
        <v>2286.1999999999998</v>
      </c>
      <c r="N4636">
        <v>2302.3000000000002</v>
      </c>
      <c r="O4636">
        <v>2393.9</v>
      </c>
      <c r="P4636">
        <v>2371.75</v>
      </c>
      <c r="Q4636">
        <v>2326.15</v>
      </c>
      <c r="R4636">
        <v>7444517</v>
      </c>
      <c r="S4636">
        <v>17317083306.049999</v>
      </c>
      <c r="T4636">
        <v>306022</v>
      </c>
      <c r="U4636">
        <v>3053712</v>
      </c>
      <c r="V4636">
        <v>41.02</v>
      </c>
      <c r="W4636" s="3">
        <f>StockData[[#This Row],[CLOSE]]-StockData[[#This Row],[PREV. CLOSE]]</f>
        <v>69.449999999999818</v>
      </c>
      <c r="X4636" s="2">
        <f>IFERROR((StockData[[#This Row],[CLOSE]]-StockData[[#This Row],[PREV. CLOSE]])/StockData[[#This Row],[PREV. CLOSE]],0)</f>
        <v>3.0165486687225736E-2</v>
      </c>
      <c r="Y4636" t="str">
        <f>IF(StockData[[#This Row],[Daily Return %]]&gt;0,"Gain",IF(StockData[[#This Row],[Daily Return %]]&lt;0,"Loss","No Change"))</f>
        <v>Gain</v>
      </c>
    </row>
    <row r="4637" spans="1:25" x14ac:dyDescent="0.3">
      <c r="A4637" s="1">
        <v>45429</v>
      </c>
      <c r="B4637" s="1" t="s">
        <v>4691</v>
      </c>
      <c r="C4637" s="1" t="s">
        <v>119</v>
      </c>
      <c r="D4637">
        <f>MONTH(StockData[[#This Row],[DATE]])</f>
        <v>5</v>
      </c>
      <c r="E4637">
        <v>2024</v>
      </c>
      <c r="F4637" t="s">
        <v>97</v>
      </c>
      <c r="G4637" t="str">
        <f>"Q"&amp;ROUNDUP(StockData[[#This Row],[Month Number]]/3,0)</f>
        <v>Q2</v>
      </c>
      <c r="H4637" s="1" t="s">
        <v>4596</v>
      </c>
      <c r="I4637" s="1" t="s">
        <v>4597</v>
      </c>
      <c r="J4637" t="s">
        <v>30</v>
      </c>
      <c r="K4637">
        <v>2425.35</v>
      </c>
      <c r="L4637">
        <v>2557.9499999999998</v>
      </c>
      <c r="M4637">
        <v>2425.35</v>
      </c>
      <c r="N4637">
        <v>2371.75</v>
      </c>
      <c r="O4637">
        <v>2510</v>
      </c>
      <c r="P4637">
        <v>2514.6</v>
      </c>
      <c r="Q4637">
        <v>2519.0700000000002</v>
      </c>
      <c r="R4637">
        <v>9796445</v>
      </c>
      <c r="S4637">
        <v>24677957925.849998</v>
      </c>
      <c r="T4637">
        <v>389049</v>
      </c>
      <c r="U4637">
        <v>3497675</v>
      </c>
      <c r="V4637">
        <v>35.700000000000003</v>
      </c>
      <c r="W4637" s="3">
        <f>StockData[[#This Row],[CLOSE]]-StockData[[#This Row],[PREV. CLOSE]]</f>
        <v>142.84999999999991</v>
      </c>
      <c r="X4637" s="2">
        <f>IFERROR((StockData[[#This Row],[CLOSE]]-StockData[[#This Row],[PREV. CLOSE]])/StockData[[#This Row],[PREV. CLOSE]],0)</f>
        <v>6.0229788131126769E-2</v>
      </c>
      <c r="Y4637" t="str">
        <f>IF(StockData[[#This Row],[Daily Return %]]&gt;0,"Gain",IF(StockData[[#This Row],[Daily Return %]]&lt;0,"Loss","No Change"))</f>
        <v>Gain</v>
      </c>
    </row>
    <row r="4638" spans="1:25" x14ac:dyDescent="0.3">
      <c r="A4638" s="1">
        <v>45430</v>
      </c>
      <c r="B4638" s="1" t="s">
        <v>4692</v>
      </c>
      <c r="C4638" s="1" t="s">
        <v>119</v>
      </c>
      <c r="D4638">
        <f>MONTH(StockData[[#This Row],[DATE]])</f>
        <v>5</v>
      </c>
      <c r="E4638">
        <v>2024</v>
      </c>
      <c r="F4638" t="s">
        <v>97</v>
      </c>
      <c r="G4638" t="str">
        <f>"Q"&amp;ROUNDUP(StockData[[#This Row],[Month Number]]/3,0)</f>
        <v>Q2</v>
      </c>
      <c r="H4638" s="1" t="s">
        <v>4596</v>
      </c>
      <c r="I4638" s="1" t="s">
        <v>4597</v>
      </c>
      <c r="J4638" t="s">
        <v>30</v>
      </c>
      <c r="K4638">
        <v>2527.9499999999998</v>
      </c>
      <c r="L4638">
        <v>2527.9499999999998</v>
      </c>
      <c r="M4638">
        <v>2500.0500000000002</v>
      </c>
      <c r="N4638">
        <v>2514.6</v>
      </c>
      <c r="O4638">
        <v>2504</v>
      </c>
      <c r="P4638">
        <v>2503.6999999999998</v>
      </c>
      <c r="Q4638">
        <v>2509.63</v>
      </c>
      <c r="R4638">
        <v>257091</v>
      </c>
      <c r="S4638">
        <v>645203745</v>
      </c>
      <c r="T4638">
        <v>13739</v>
      </c>
      <c r="U4638">
        <v>116501</v>
      </c>
      <c r="V4638">
        <v>45.32</v>
      </c>
      <c r="W4638" s="3">
        <f>StockData[[#This Row],[CLOSE]]-StockData[[#This Row],[PREV. CLOSE]]</f>
        <v>-10.900000000000091</v>
      </c>
      <c r="X4638" s="2">
        <f>IFERROR((StockData[[#This Row],[CLOSE]]-StockData[[#This Row],[PREV. CLOSE]])/StockData[[#This Row],[PREV. CLOSE]],0)</f>
        <v>-4.334685437047678E-3</v>
      </c>
      <c r="Y4638" t="str">
        <f>IF(StockData[[#This Row],[Daily Return %]]&gt;0,"Gain",IF(StockData[[#This Row],[Daily Return %]]&lt;0,"Loss","No Change"))</f>
        <v>Loss</v>
      </c>
    </row>
    <row r="4639" spans="1:25" x14ac:dyDescent="0.3">
      <c r="A4639" s="1">
        <v>45433</v>
      </c>
      <c r="B4639" s="1" t="s">
        <v>4693</v>
      </c>
      <c r="C4639" s="1" t="s">
        <v>119</v>
      </c>
      <c r="D4639">
        <f>MONTH(StockData[[#This Row],[DATE]])</f>
        <v>5</v>
      </c>
      <c r="E4639">
        <v>2024</v>
      </c>
      <c r="F4639" t="s">
        <v>97</v>
      </c>
      <c r="G4639" t="str">
        <f>"Q"&amp;ROUNDUP(StockData[[#This Row],[Month Number]]/3,0)</f>
        <v>Q2</v>
      </c>
      <c r="H4639" s="1" t="s">
        <v>4596</v>
      </c>
      <c r="I4639" s="1" t="s">
        <v>4597</v>
      </c>
      <c r="J4639" t="s">
        <v>30</v>
      </c>
      <c r="K4639">
        <v>2503</v>
      </c>
      <c r="L4639">
        <v>2536.9499999999998</v>
      </c>
      <c r="M4639">
        <v>2467</v>
      </c>
      <c r="N4639">
        <v>2503.6999999999998</v>
      </c>
      <c r="O4639">
        <v>2516.5500000000002</v>
      </c>
      <c r="P4639">
        <v>2522.65</v>
      </c>
      <c r="Q4639">
        <v>2504.0100000000002</v>
      </c>
      <c r="R4639">
        <v>3747292</v>
      </c>
      <c r="S4639">
        <v>9383270683.1499996</v>
      </c>
      <c r="T4639">
        <v>168361</v>
      </c>
      <c r="U4639">
        <v>2355178</v>
      </c>
      <c r="V4639">
        <v>62.85</v>
      </c>
      <c r="W4639" s="3">
        <f>StockData[[#This Row],[CLOSE]]-StockData[[#This Row],[PREV. CLOSE]]</f>
        <v>18.950000000000273</v>
      </c>
      <c r="X4639" s="2">
        <f>IFERROR((StockData[[#This Row],[CLOSE]]-StockData[[#This Row],[PREV. CLOSE]])/StockData[[#This Row],[PREV. CLOSE]],0)</f>
        <v>7.5687981786956397E-3</v>
      </c>
      <c r="Y4639" t="str">
        <f>IF(StockData[[#This Row],[Daily Return %]]&gt;0,"Gain",IF(StockData[[#This Row],[Daily Return %]]&lt;0,"Loss","No Change"))</f>
        <v>Gain</v>
      </c>
    </row>
    <row r="4640" spans="1:25" x14ac:dyDescent="0.3">
      <c r="A4640" s="1">
        <v>45434</v>
      </c>
      <c r="B4640" s="1" t="s">
        <v>4694</v>
      </c>
      <c r="C4640" s="1" t="s">
        <v>119</v>
      </c>
      <c r="D4640">
        <f>MONTH(StockData[[#This Row],[DATE]])</f>
        <v>5</v>
      </c>
      <c r="E4640">
        <v>2024</v>
      </c>
      <c r="F4640" t="s">
        <v>97</v>
      </c>
      <c r="G4640" t="str">
        <f>"Q"&amp;ROUNDUP(StockData[[#This Row],[Month Number]]/3,0)</f>
        <v>Q2</v>
      </c>
      <c r="H4640" s="1" t="s">
        <v>4596</v>
      </c>
      <c r="I4640" s="1" t="s">
        <v>4597</v>
      </c>
      <c r="J4640" t="s">
        <v>30</v>
      </c>
      <c r="K4640">
        <v>2521.6999999999998</v>
      </c>
      <c r="L4640">
        <v>2535</v>
      </c>
      <c r="M4640">
        <v>2490</v>
      </c>
      <c r="N4640">
        <v>2522.65</v>
      </c>
      <c r="O4640">
        <v>2516</v>
      </c>
      <c r="P4640">
        <v>2521.0500000000002</v>
      </c>
      <c r="Q4640">
        <v>2510.64</v>
      </c>
      <c r="R4640">
        <v>2974921</v>
      </c>
      <c r="S4640">
        <v>7468966735.75</v>
      </c>
      <c r="T4640">
        <v>142667</v>
      </c>
      <c r="U4640">
        <v>2040765</v>
      </c>
      <c r="V4640">
        <v>68.599999999999994</v>
      </c>
      <c r="W4640" s="3">
        <f>StockData[[#This Row],[CLOSE]]-StockData[[#This Row],[PREV. CLOSE]]</f>
        <v>-1.5999999999999091</v>
      </c>
      <c r="X4640" s="2">
        <f>IFERROR((StockData[[#This Row],[CLOSE]]-StockData[[#This Row],[PREV. CLOSE]])/StockData[[#This Row],[PREV. CLOSE]],0)</f>
        <v>-6.3425366182383964E-4</v>
      </c>
      <c r="Y4640" t="str">
        <f>IF(StockData[[#This Row],[Daily Return %]]&gt;0,"Gain",IF(StockData[[#This Row],[Daily Return %]]&lt;0,"Loss","No Change"))</f>
        <v>Loss</v>
      </c>
    </row>
    <row r="4641" spans="1:25" x14ac:dyDescent="0.3">
      <c r="A4641" s="1">
        <v>45435</v>
      </c>
      <c r="B4641" s="1" t="s">
        <v>4695</v>
      </c>
      <c r="C4641" s="1" t="s">
        <v>119</v>
      </c>
      <c r="D4641">
        <f>MONTH(StockData[[#This Row],[DATE]])</f>
        <v>5</v>
      </c>
      <c r="E4641">
        <v>2024</v>
      </c>
      <c r="F4641" t="s">
        <v>97</v>
      </c>
      <c r="G4641" t="str">
        <f>"Q"&amp;ROUNDUP(StockData[[#This Row],[Month Number]]/3,0)</f>
        <v>Q2</v>
      </c>
      <c r="H4641" s="1" t="s">
        <v>4596</v>
      </c>
      <c r="I4641" s="1" t="s">
        <v>4597</v>
      </c>
      <c r="J4641" t="s">
        <v>30</v>
      </c>
      <c r="K4641">
        <v>2520</v>
      </c>
      <c r="L4641">
        <v>2617.4</v>
      </c>
      <c r="M4641">
        <v>2500.25</v>
      </c>
      <c r="N4641">
        <v>2521.0500000000002</v>
      </c>
      <c r="O4641">
        <v>2610</v>
      </c>
      <c r="P4641">
        <v>2609.1999999999998</v>
      </c>
      <c r="Q4641">
        <v>2565.13</v>
      </c>
      <c r="R4641">
        <v>4715263</v>
      </c>
      <c r="S4641">
        <v>12095258090.65</v>
      </c>
      <c r="T4641">
        <v>209714</v>
      </c>
      <c r="U4641">
        <v>2524490</v>
      </c>
      <c r="V4641">
        <v>53.54</v>
      </c>
      <c r="W4641" s="3">
        <f>StockData[[#This Row],[CLOSE]]-StockData[[#This Row],[PREV. CLOSE]]</f>
        <v>88.149999999999636</v>
      </c>
      <c r="X4641" s="2">
        <f>IFERROR((StockData[[#This Row],[CLOSE]]-StockData[[#This Row],[PREV. CLOSE]])/StockData[[#This Row],[PREV. CLOSE]],0)</f>
        <v>3.4965589734435899E-2</v>
      </c>
      <c r="Y4641" t="str">
        <f>IF(StockData[[#This Row],[Daily Return %]]&gt;0,"Gain",IF(StockData[[#This Row],[Daily Return %]]&lt;0,"Loss","No Change"))</f>
        <v>Gain</v>
      </c>
    </row>
    <row r="4642" spans="1:25" x14ac:dyDescent="0.3">
      <c r="A4642" s="1">
        <v>45436</v>
      </c>
      <c r="B4642" s="1" t="s">
        <v>4696</v>
      </c>
      <c r="C4642" s="1" t="s">
        <v>119</v>
      </c>
      <c r="D4642">
        <f>MONTH(StockData[[#This Row],[DATE]])</f>
        <v>5</v>
      </c>
      <c r="E4642">
        <v>2024</v>
      </c>
      <c r="F4642" t="s">
        <v>97</v>
      </c>
      <c r="G4642" t="str">
        <f>"Q"&amp;ROUNDUP(StockData[[#This Row],[Month Number]]/3,0)</f>
        <v>Q2</v>
      </c>
      <c r="H4642" s="1" t="s">
        <v>4596</v>
      </c>
      <c r="I4642" s="1" t="s">
        <v>4597</v>
      </c>
      <c r="J4642" t="s">
        <v>30</v>
      </c>
      <c r="K4642">
        <v>2589.8000000000002</v>
      </c>
      <c r="L4642">
        <v>2605</v>
      </c>
      <c r="M4642">
        <v>2572.4</v>
      </c>
      <c r="N4642">
        <v>2609.1999999999998</v>
      </c>
      <c r="O4642">
        <v>2576.4499999999998</v>
      </c>
      <c r="P4642">
        <v>2579.75</v>
      </c>
      <c r="Q4642">
        <v>2588.5</v>
      </c>
      <c r="R4642">
        <v>2919241</v>
      </c>
      <c r="S4642">
        <v>7556469846.6000004</v>
      </c>
      <c r="T4642">
        <v>130155</v>
      </c>
      <c r="U4642">
        <v>1923995</v>
      </c>
      <c r="V4642">
        <v>65.91</v>
      </c>
      <c r="W4642" s="3">
        <f>StockData[[#This Row],[CLOSE]]-StockData[[#This Row],[PREV. CLOSE]]</f>
        <v>-29.449999999999818</v>
      </c>
      <c r="X4642" s="2">
        <f>IFERROR((StockData[[#This Row],[CLOSE]]-StockData[[#This Row],[PREV. CLOSE]])/StockData[[#This Row],[PREV. CLOSE]],0)</f>
        <v>-1.1286984516326775E-2</v>
      </c>
      <c r="Y4642" t="str">
        <f>IF(StockData[[#This Row],[Daily Return %]]&gt;0,"Gain",IF(StockData[[#This Row],[Daily Return %]]&lt;0,"Loss","No Change"))</f>
        <v>Loss</v>
      </c>
    </row>
    <row r="4643" spans="1:25" x14ac:dyDescent="0.3">
      <c r="A4643" s="1">
        <v>45439</v>
      </c>
      <c r="B4643" s="1" t="s">
        <v>4697</v>
      </c>
      <c r="C4643" s="1" t="s">
        <v>119</v>
      </c>
      <c r="D4643">
        <f>MONTH(StockData[[#This Row],[DATE]])</f>
        <v>5</v>
      </c>
      <c r="E4643">
        <v>2024</v>
      </c>
      <c r="F4643" t="s">
        <v>97</v>
      </c>
      <c r="G4643" t="str">
        <f>"Q"&amp;ROUNDUP(StockData[[#This Row],[Month Number]]/3,0)</f>
        <v>Q2</v>
      </c>
      <c r="H4643" s="1" t="s">
        <v>4596</v>
      </c>
      <c r="I4643" s="1" t="s">
        <v>4597</v>
      </c>
      <c r="J4643" t="s">
        <v>30</v>
      </c>
      <c r="K4643">
        <v>2581.15</v>
      </c>
      <c r="L4643">
        <v>2589.75</v>
      </c>
      <c r="M4643">
        <v>2541</v>
      </c>
      <c r="N4643">
        <v>2579.75</v>
      </c>
      <c r="O4643">
        <v>2548.9</v>
      </c>
      <c r="P4643">
        <v>2549.1</v>
      </c>
      <c r="Q4643">
        <v>2565.0100000000002</v>
      </c>
      <c r="R4643">
        <v>3328559</v>
      </c>
      <c r="S4643">
        <v>8537784466.25</v>
      </c>
      <c r="T4643">
        <v>88947</v>
      </c>
      <c r="U4643">
        <v>2542382</v>
      </c>
      <c r="V4643">
        <v>76.38</v>
      </c>
      <c r="W4643" s="3">
        <f>StockData[[#This Row],[CLOSE]]-StockData[[#This Row],[PREV. CLOSE]]</f>
        <v>-30.650000000000091</v>
      </c>
      <c r="X4643" s="2">
        <f>IFERROR((StockData[[#This Row],[CLOSE]]-StockData[[#This Row],[PREV. CLOSE]])/StockData[[#This Row],[PREV. CLOSE]],0)</f>
        <v>-1.1880996220564044E-2</v>
      </c>
      <c r="Y4643" t="str">
        <f>IF(StockData[[#This Row],[Daily Return %]]&gt;0,"Gain",IF(StockData[[#This Row],[Daily Return %]]&lt;0,"Loss","No Change"))</f>
        <v>Loss</v>
      </c>
    </row>
    <row r="4644" spans="1:25" x14ac:dyDescent="0.3">
      <c r="A4644" s="1">
        <v>45440</v>
      </c>
      <c r="B4644" s="1" t="s">
        <v>4698</v>
      </c>
      <c r="C4644" s="1" t="s">
        <v>119</v>
      </c>
      <c r="D4644">
        <f>MONTH(StockData[[#This Row],[DATE]])</f>
        <v>5</v>
      </c>
      <c r="E4644">
        <v>2024</v>
      </c>
      <c r="F4644" t="s">
        <v>97</v>
      </c>
      <c r="G4644" t="str">
        <f>"Q"&amp;ROUNDUP(StockData[[#This Row],[Month Number]]/3,0)</f>
        <v>Q2</v>
      </c>
      <c r="H4644" s="1" t="s">
        <v>4596</v>
      </c>
      <c r="I4644" s="1" t="s">
        <v>4597</v>
      </c>
      <c r="J4644" t="s">
        <v>30</v>
      </c>
      <c r="K4644">
        <v>2550</v>
      </c>
      <c r="L4644">
        <v>2581.9499999999998</v>
      </c>
      <c r="M4644">
        <v>2548</v>
      </c>
      <c r="N4644">
        <v>2549.1</v>
      </c>
      <c r="O4644">
        <v>2550</v>
      </c>
      <c r="P4644">
        <v>2552.8000000000002</v>
      </c>
      <c r="Q4644">
        <v>2558.5700000000002</v>
      </c>
      <c r="R4644">
        <v>1549203</v>
      </c>
      <c r="S4644">
        <v>3963747876.75</v>
      </c>
      <c r="T4644">
        <v>85473</v>
      </c>
      <c r="U4644">
        <v>895507</v>
      </c>
      <c r="V4644">
        <v>57.8</v>
      </c>
      <c r="W4644" s="3">
        <f>StockData[[#This Row],[CLOSE]]-StockData[[#This Row],[PREV. CLOSE]]</f>
        <v>3.7000000000002728</v>
      </c>
      <c r="X4644" s="2">
        <f>IFERROR((StockData[[#This Row],[CLOSE]]-StockData[[#This Row],[PREV. CLOSE]])/StockData[[#This Row],[PREV. CLOSE]],0)</f>
        <v>1.4514926836923907E-3</v>
      </c>
      <c r="Y4644" t="str">
        <f>IF(StockData[[#This Row],[Daily Return %]]&gt;0,"Gain",IF(StockData[[#This Row],[Daily Return %]]&lt;0,"Loss","No Change"))</f>
        <v>Gain</v>
      </c>
    </row>
    <row r="4645" spans="1:25" x14ac:dyDescent="0.3">
      <c r="A4645" s="1">
        <v>45441</v>
      </c>
      <c r="B4645" s="1" t="s">
        <v>4699</v>
      </c>
      <c r="C4645" s="1" t="s">
        <v>119</v>
      </c>
      <c r="D4645">
        <f>MONTH(StockData[[#This Row],[DATE]])</f>
        <v>5</v>
      </c>
      <c r="E4645">
        <v>2024</v>
      </c>
      <c r="F4645" t="s">
        <v>97</v>
      </c>
      <c r="G4645" t="str">
        <f>"Q"&amp;ROUNDUP(StockData[[#This Row],[Month Number]]/3,0)</f>
        <v>Q2</v>
      </c>
      <c r="H4645" s="1" t="s">
        <v>4596</v>
      </c>
      <c r="I4645" s="1" t="s">
        <v>4597</v>
      </c>
      <c r="J4645" t="s">
        <v>30</v>
      </c>
      <c r="K4645">
        <v>2510.25</v>
      </c>
      <c r="L4645">
        <v>2547</v>
      </c>
      <c r="M4645">
        <v>2500.6</v>
      </c>
      <c r="N4645">
        <v>2552.8000000000002</v>
      </c>
      <c r="O4645">
        <v>2530</v>
      </c>
      <c r="P4645">
        <v>2533.65</v>
      </c>
      <c r="Q4645">
        <v>2525.21</v>
      </c>
      <c r="R4645">
        <v>2720451</v>
      </c>
      <c r="S4645">
        <v>6869720458.3500004</v>
      </c>
      <c r="T4645">
        <v>112815</v>
      </c>
      <c r="U4645">
        <v>1837451</v>
      </c>
      <c r="V4645">
        <v>67.540000000000006</v>
      </c>
      <c r="W4645" s="3">
        <f>StockData[[#This Row],[CLOSE]]-StockData[[#This Row],[PREV. CLOSE]]</f>
        <v>-19.150000000000091</v>
      </c>
      <c r="X4645" s="2">
        <f>IFERROR((StockData[[#This Row],[CLOSE]]-StockData[[#This Row],[PREV. CLOSE]])/StockData[[#This Row],[PREV. CLOSE]],0)</f>
        <v>-7.501566906925764E-3</v>
      </c>
      <c r="Y4645" t="str">
        <f>IF(StockData[[#This Row],[Daily Return %]]&gt;0,"Gain",IF(StockData[[#This Row],[Daily Return %]]&lt;0,"Loss","No Change"))</f>
        <v>Loss</v>
      </c>
    </row>
    <row r="4646" spans="1:25" x14ac:dyDescent="0.3">
      <c r="A4646" s="1">
        <v>45442</v>
      </c>
      <c r="B4646" s="1" t="s">
        <v>4700</v>
      </c>
      <c r="C4646" s="1" t="s">
        <v>119</v>
      </c>
      <c r="D4646">
        <f>MONTH(StockData[[#This Row],[DATE]])</f>
        <v>5</v>
      </c>
      <c r="E4646">
        <v>2024</v>
      </c>
      <c r="F4646" t="s">
        <v>97</v>
      </c>
      <c r="G4646" t="str">
        <f>"Q"&amp;ROUNDUP(StockData[[#This Row],[Month Number]]/3,0)</f>
        <v>Q2</v>
      </c>
      <c r="H4646" s="1" t="s">
        <v>4596</v>
      </c>
      <c r="I4646" s="1" t="s">
        <v>4597</v>
      </c>
      <c r="J4646" t="s">
        <v>30</v>
      </c>
      <c r="K4646">
        <v>2518</v>
      </c>
      <c r="L4646">
        <v>2531.4499999999998</v>
      </c>
      <c r="M4646">
        <v>2478</v>
      </c>
      <c r="N4646">
        <v>2533.65</v>
      </c>
      <c r="O4646">
        <v>2501.15</v>
      </c>
      <c r="P4646">
        <v>2493.5</v>
      </c>
      <c r="Q4646">
        <v>2497.83</v>
      </c>
      <c r="R4646">
        <v>3367101</v>
      </c>
      <c r="S4646">
        <v>8410458256.1999998</v>
      </c>
      <c r="T4646">
        <v>170101</v>
      </c>
      <c r="U4646">
        <v>2141186</v>
      </c>
      <c r="V4646">
        <v>63.59</v>
      </c>
      <c r="W4646" s="3">
        <f>StockData[[#This Row],[CLOSE]]-StockData[[#This Row],[PREV. CLOSE]]</f>
        <v>-40.150000000000091</v>
      </c>
      <c r="X4646" s="2">
        <f>IFERROR((StockData[[#This Row],[CLOSE]]-StockData[[#This Row],[PREV. CLOSE]])/StockData[[#This Row],[PREV. CLOSE]],0)</f>
        <v>-1.5846703372604777E-2</v>
      </c>
      <c r="Y4646" t="str">
        <f>IF(StockData[[#This Row],[Daily Return %]]&gt;0,"Gain",IF(StockData[[#This Row],[Daily Return %]]&lt;0,"Loss","No Change"))</f>
        <v>Loss</v>
      </c>
    </row>
    <row r="4647" spans="1:25" x14ac:dyDescent="0.3">
      <c r="A4647" s="1">
        <v>45443</v>
      </c>
      <c r="B4647" s="1" t="s">
        <v>4701</v>
      </c>
      <c r="C4647" s="1" t="s">
        <v>119</v>
      </c>
      <c r="D4647">
        <f>MONTH(StockData[[#This Row],[DATE]])</f>
        <v>5</v>
      </c>
      <c r="E4647">
        <v>2024</v>
      </c>
      <c r="F4647" t="s">
        <v>97</v>
      </c>
      <c r="G4647" t="str">
        <f>"Q"&amp;ROUNDUP(StockData[[#This Row],[Month Number]]/3,0)</f>
        <v>Q2</v>
      </c>
      <c r="H4647" s="1" t="s">
        <v>4596</v>
      </c>
      <c r="I4647" s="1" t="s">
        <v>4597</v>
      </c>
      <c r="J4647" t="s">
        <v>30</v>
      </c>
      <c r="K4647">
        <v>2517.75</v>
      </c>
      <c r="L4647">
        <v>2569.1999999999998</v>
      </c>
      <c r="M4647">
        <v>2495.15</v>
      </c>
      <c r="N4647">
        <v>2493.5</v>
      </c>
      <c r="O4647">
        <v>2517.9499999999998</v>
      </c>
      <c r="P4647">
        <v>2506.25</v>
      </c>
      <c r="Q4647">
        <v>2520.2399999999998</v>
      </c>
      <c r="R4647">
        <v>8769724</v>
      </c>
      <c r="S4647">
        <v>22101781610.849998</v>
      </c>
      <c r="T4647">
        <v>273642</v>
      </c>
      <c r="U4647">
        <v>5802619</v>
      </c>
      <c r="V4647">
        <v>66.17</v>
      </c>
      <c r="W4647" s="3">
        <f>StockData[[#This Row],[CLOSE]]-StockData[[#This Row],[PREV. CLOSE]]</f>
        <v>12.75</v>
      </c>
      <c r="X4647" s="2">
        <f>IFERROR((StockData[[#This Row],[CLOSE]]-StockData[[#This Row],[PREV. CLOSE]])/StockData[[#This Row],[PREV. CLOSE]],0)</f>
        <v>5.1132945658712656E-3</v>
      </c>
      <c r="Y4647" t="str">
        <f>IF(StockData[[#This Row],[Daily Return %]]&gt;0,"Gain",IF(StockData[[#This Row],[Daily Return %]]&lt;0,"Loss","No Change"))</f>
        <v>Gain</v>
      </c>
    </row>
    <row r="4648" spans="1:25" x14ac:dyDescent="0.3">
      <c r="A4648" s="1">
        <v>45446</v>
      </c>
      <c r="B4648" s="1" t="s">
        <v>4702</v>
      </c>
      <c r="C4648" s="1" t="s">
        <v>142</v>
      </c>
      <c r="D4648">
        <f>MONTH(StockData[[#This Row],[DATE]])</f>
        <v>6</v>
      </c>
      <c r="E4648">
        <v>2024</v>
      </c>
      <c r="F4648" t="s">
        <v>97</v>
      </c>
      <c r="G4648" t="str">
        <f>"Q"&amp;ROUNDUP(StockData[[#This Row],[Month Number]]/3,0)</f>
        <v>Q2</v>
      </c>
      <c r="H4648" s="1" t="s">
        <v>4596</v>
      </c>
      <c r="I4648" s="1" t="s">
        <v>4597</v>
      </c>
      <c r="J4648" t="s">
        <v>30</v>
      </c>
      <c r="K4648">
        <v>2575.0500000000002</v>
      </c>
      <c r="L4648">
        <v>2654.35</v>
      </c>
      <c r="M4648">
        <v>2570.4</v>
      </c>
      <c r="N4648">
        <v>2506.25</v>
      </c>
      <c r="O4648">
        <v>2641.8</v>
      </c>
      <c r="P4648">
        <v>2634</v>
      </c>
      <c r="Q4648">
        <v>2631.64</v>
      </c>
      <c r="R4648">
        <v>2701157</v>
      </c>
      <c r="S4648">
        <v>7108482575.9499998</v>
      </c>
      <c r="T4648">
        <v>143508</v>
      </c>
      <c r="U4648">
        <v>1519348</v>
      </c>
      <c r="V4648">
        <v>56.25</v>
      </c>
      <c r="W4648" s="3">
        <f>StockData[[#This Row],[CLOSE]]-StockData[[#This Row],[PREV. CLOSE]]</f>
        <v>127.75</v>
      </c>
      <c r="X4648" s="2">
        <f>IFERROR((StockData[[#This Row],[CLOSE]]-StockData[[#This Row],[PREV. CLOSE]])/StockData[[#This Row],[PREV. CLOSE]],0)</f>
        <v>5.0972568578553618E-2</v>
      </c>
      <c r="Y4648" t="str">
        <f>IF(StockData[[#This Row],[Daily Return %]]&gt;0,"Gain",IF(StockData[[#This Row],[Daily Return %]]&lt;0,"Loss","No Change"))</f>
        <v>Gain</v>
      </c>
    </row>
    <row r="4649" spans="1:25" x14ac:dyDescent="0.3">
      <c r="A4649" s="1">
        <v>45447</v>
      </c>
      <c r="B4649" s="1" t="s">
        <v>4703</v>
      </c>
      <c r="C4649" s="1" t="s">
        <v>142</v>
      </c>
      <c r="D4649">
        <f>MONTH(StockData[[#This Row],[DATE]])</f>
        <v>6</v>
      </c>
      <c r="E4649">
        <v>2024</v>
      </c>
      <c r="F4649" t="s">
        <v>97</v>
      </c>
      <c r="G4649" t="str">
        <f>"Q"&amp;ROUNDUP(StockData[[#This Row],[Month Number]]/3,0)</f>
        <v>Q2</v>
      </c>
      <c r="H4649" s="1" t="s">
        <v>4596</v>
      </c>
      <c r="I4649" s="1" t="s">
        <v>4597</v>
      </c>
      <c r="J4649" t="s">
        <v>30</v>
      </c>
      <c r="K4649">
        <v>2634.25</v>
      </c>
      <c r="L4649">
        <v>2639</v>
      </c>
      <c r="M4649">
        <v>2448.1999999999998</v>
      </c>
      <c r="N4649">
        <v>2634</v>
      </c>
      <c r="O4649">
        <v>2584</v>
      </c>
      <c r="P4649">
        <v>2572.9</v>
      </c>
      <c r="Q4649">
        <v>2557.71</v>
      </c>
      <c r="R4649">
        <v>6372249</v>
      </c>
      <c r="S4649">
        <v>16298392753.85</v>
      </c>
      <c r="T4649">
        <v>375878</v>
      </c>
      <c r="U4649">
        <v>3641658</v>
      </c>
      <c r="V4649">
        <v>57.15</v>
      </c>
      <c r="W4649" s="3">
        <f>StockData[[#This Row],[CLOSE]]-StockData[[#This Row],[PREV. CLOSE]]</f>
        <v>-61.099999999999909</v>
      </c>
      <c r="X4649" s="2">
        <f>IFERROR((StockData[[#This Row],[CLOSE]]-StockData[[#This Row],[PREV. CLOSE]])/StockData[[#This Row],[PREV. CLOSE]],0)</f>
        <v>-2.3196659073652204E-2</v>
      </c>
      <c r="Y4649" t="str">
        <f>IF(StockData[[#This Row],[Daily Return %]]&gt;0,"Gain",IF(StockData[[#This Row],[Daily Return %]]&lt;0,"Loss","No Change"))</f>
        <v>Loss</v>
      </c>
    </row>
    <row r="4650" spans="1:25" x14ac:dyDescent="0.3">
      <c r="A4650" s="1">
        <v>45448</v>
      </c>
      <c r="B4650" s="1" t="s">
        <v>4704</v>
      </c>
      <c r="C4650" s="1" t="s">
        <v>142</v>
      </c>
      <c r="D4650">
        <f>MONTH(StockData[[#This Row],[DATE]])</f>
        <v>6</v>
      </c>
      <c r="E4650">
        <v>2024</v>
      </c>
      <c r="F4650" t="s">
        <v>97</v>
      </c>
      <c r="G4650" t="str">
        <f>"Q"&amp;ROUNDUP(StockData[[#This Row],[Month Number]]/3,0)</f>
        <v>Q2</v>
      </c>
      <c r="H4650" s="1" t="s">
        <v>4596</v>
      </c>
      <c r="I4650" s="1" t="s">
        <v>4597</v>
      </c>
      <c r="J4650" t="s">
        <v>30</v>
      </c>
      <c r="K4650">
        <v>2572.9</v>
      </c>
      <c r="L4650">
        <v>2753.7</v>
      </c>
      <c r="M4650">
        <v>2571.8000000000002</v>
      </c>
      <c r="N4650">
        <v>2572.9</v>
      </c>
      <c r="O4650">
        <v>2728.9</v>
      </c>
      <c r="P4650">
        <v>2740.95</v>
      </c>
      <c r="Q4650">
        <v>2694.5</v>
      </c>
      <c r="R4650">
        <v>4242881</v>
      </c>
      <c r="S4650">
        <v>11432436746.25</v>
      </c>
      <c r="T4650">
        <v>241980</v>
      </c>
      <c r="U4650">
        <v>2609010</v>
      </c>
      <c r="V4650">
        <v>61.49</v>
      </c>
      <c r="W4650" s="3">
        <f>StockData[[#This Row],[CLOSE]]-StockData[[#This Row],[PREV. CLOSE]]</f>
        <v>168.04999999999973</v>
      </c>
      <c r="X4650" s="2">
        <f>IFERROR((StockData[[#This Row],[CLOSE]]-StockData[[#This Row],[PREV. CLOSE]])/StockData[[#This Row],[PREV. CLOSE]],0)</f>
        <v>6.5315402852811899E-2</v>
      </c>
      <c r="Y4650" t="str">
        <f>IF(StockData[[#This Row],[Daily Return %]]&gt;0,"Gain",IF(StockData[[#This Row],[Daily Return %]]&lt;0,"Loss","No Change"))</f>
        <v>Gain</v>
      </c>
    </row>
    <row r="4651" spans="1:25" x14ac:dyDescent="0.3">
      <c r="A4651" s="1">
        <v>45449</v>
      </c>
      <c r="B4651" s="1" t="s">
        <v>4705</v>
      </c>
      <c r="C4651" s="1" t="s">
        <v>142</v>
      </c>
      <c r="D4651">
        <f>MONTH(StockData[[#This Row],[DATE]])</f>
        <v>6</v>
      </c>
      <c r="E4651">
        <v>2024</v>
      </c>
      <c r="F4651" t="s">
        <v>97</v>
      </c>
      <c r="G4651" t="str">
        <f>"Q"&amp;ROUNDUP(StockData[[#This Row],[Month Number]]/3,0)</f>
        <v>Q2</v>
      </c>
      <c r="H4651" s="1" t="s">
        <v>4596</v>
      </c>
      <c r="I4651" s="1" t="s">
        <v>4597</v>
      </c>
      <c r="J4651" t="s">
        <v>30</v>
      </c>
      <c r="K4651">
        <v>2745</v>
      </c>
      <c r="L4651">
        <v>2761.9</v>
      </c>
      <c r="M4651">
        <v>2670.9</v>
      </c>
      <c r="N4651">
        <v>2740.95</v>
      </c>
      <c r="O4651">
        <v>2699</v>
      </c>
      <c r="P4651">
        <v>2699.85</v>
      </c>
      <c r="Q4651">
        <v>2705.02</v>
      </c>
      <c r="R4651">
        <v>4992660</v>
      </c>
      <c r="S4651">
        <v>13505257471.65</v>
      </c>
      <c r="T4651">
        <v>290943</v>
      </c>
      <c r="U4651">
        <v>2863296</v>
      </c>
      <c r="V4651">
        <v>57.35</v>
      </c>
      <c r="W4651" s="3">
        <f>StockData[[#This Row],[CLOSE]]-StockData[[#This Row],[PREV. CLOSE]]</f>
        <v>-41.099999999999909</v>
      </c>
      <c r="X4651" s="2">
        <f>IFERROR((StockData[[#This Row],[CLOSE]]-StockData[[#This Row],[PREV. CLOSE]])/StockData[[#This Row],[PREV. CLOSE]],0)</f>
        <v>-1.4994801072620774E-2</v>
      </c>
      <c r="Y4651" t="str">
        <f>IF(StockData[[#This Row],[Daily Return %]]&gt;0,"Gain",IF(StockData[[#This Row],[Daily Return %]]&lt;0,"Loss","No Change"))</f>
        <v>Loss</v>
      </c>
    </row>
    <row r="4652" spans="1:25" x14ac:dyDescent="0.3">
      <c r="A4652" s="1">
        <v>45450</v>
      </c>
      <c r="B4652" s="1" t="s">
        <v>4706</v>
      </c>
      <c r="C4652" s="1" t="s">
        <v>142</v>
      </c>
      <c r="D4652">
        <f>MONTH(StockData[[#This Row],[DATE]])</f>
        <v>6</v>
      </c>
      <c r="E4652">
        <v>2024</v>
      </c>
      <c r="F4652" t="s">
        <v>97</v>
      </c>
      <c r="G4652" t="str">
        <f>"Q"&amp;ROUNDUP(StockData[[#This Row],[Month Number]]/3,0)</f>
        <v>Q2</v>
      </c>
      <c r="H4652" s="1" t="s">
        <v>4596</v>
      </c>
      <c r="I4652" s="1" t="s">
        <v>4597</v>
      </c>
      <c r="J4652" t="s">
        <v>30</v>
      </c>
      <c r="K4652">
        <v>2668.35</v>
      </c>
      <c r="L4652">
        <v>2867.6</v>
      </c>
      <c r="M4652">
        <v>2668.35</v>
      </c>
      <c r="N4652">
        <v>2699.85</v>
      </c>
      <c r="O4652">
        <v>2845</v>
      </c>
      <c r="P4652">
        <v>2857.45</v>
      </c>
      <c r="Q4652">
        <v>2800.79</v>
      </c>
      <c r="R4652">
        <v>6447821</v>
      </c>
      <c r="S4652">
        <v>18059018225.700001</v>
      </c>
      <c r="T4652">
        <v>263057</v>
      </c>
      <c r="U4652">
        <v>3243967</v>
      </c>
      <c r="V4652">
        <v>50.31</v>
      </c>
      <c r="W4652" s="3">
        <f>StockData[[#This Row],[CLOSE]]-StockData[[#This Row],[PREV. CLOSE]]</f>
        <v>157.59999999999991</v>
      </c>
      <c r="X4652" s="2">
        <f>IFERROR((StockData[[#This Row],[CLOSE]]-StockData[[#This Row],[PREV. CLOSE]])/StockData[[#This Row],[PREV. CLOSE]],0)</f>
        <v>5.837361334888972E-2</v>
      </c>
      <c r="Y4652" t="str">
        <f>IF(StockData[[#This Row],[Daily Return %]]&gt;0,"Gain",IF(StockData[[#This Row],[Daily Return %]]&lt;0,"Loss","No Change"))</f>
        <v>Gain</v>
      </c>
    </row>
    <row r="4653" spans="1:25" x14ac:dyDescent="0.3">
      <c r="A4653" s="1">
        <v>45453</v>
      </c>
      <c r="B4653" s="1" t="s">
        <v>4707</v>
      </c>
      <c r="C4653" s="1" t="s">
        <v>142</v>
      </c>
      <c r="D4653">
        <f>MONTH(StockData[[#This Row],[DATE]])</f>
        <v>6</v>
      </c>
      <c r="E4653">
        <v>2024</v>
      </c>
      <c r="F4653" t="s">
        <v>97</v>
      </c>
      <c r="G4653" t="str">
        <f>"Q"&amp;ROUNDUP(StockData[[#This Row],[Month Number]]/3,0)</f>
        <v>Q2</v>
      </c>
      <c r="H4653" s="1" t="s">
        <v>4596</v>
      </c>
      <c r="I4653" s="1" t="s">
        <v>4597</v>
      </c>
      <c r="J4653" t="s">
        <v>30</v>
      </c>
      <c r="K4653">
        <v>2861</v>
      </c>
      <c r="L4653">
        <v>2886</v>
      </c>
      <c r="M4653">
        <v>2800</v>
      </c>
      <c r="N4653">
        <v>2857.45</v>
      </c>
      <c r="O4653">
        <v>2814</v>
      </c>
      <c r="P4653">
        <v>2807.55</v>
      </c>
      <c r="Q4653">
        <v>2824.87</v>
      </c>
      <c r="R4653">
        <v>2021106</v>
      </c>
      <c r="S4653">
        <v>5709364107.25</v>
      </c>
      <c r="T4653">
        <v>126237</v>
      </c>
      <c r="U4653">
        <v>1139606</v>
      </c>
      <c r="V4653">
        <v>56.39</v>
      </c>
      <c r="W4653" s="3">
        <f>StockData[[#This Row],[CLOSE]]-StockData[[#This Row],[PREV. CLOSE]]</f>
        <v>-49.899999999999636</v>
      </c>
      <c r="X4653" s="2">
        <f>IFERROR((StockData[[#This Row],[CLOSE]]-StockData[[#This Row],[PREV. CLOSE]])/StockData[[#This Row],[PREV. CLOSE]],0)</f>
        <v>-1.7463122714308086E-2</v>
      </c>
      <c r="Y4653" t="str">
        <f>IF(StockData[[#This Row],[Daily Return %]]&gt;0,"Gain",IF(StockData[[#This Row],[Daily Return %]]&lt;0,"Loss","No Change"))</f>
        <v>Loss</v>
      </c>
    </row>
    <row r="4654" spans="1:25" x14ac:dyDescent="0.3">
      <c r="A4654" s="1">
        <v>45454</v>
      </c>
      <c r="B4654" s="1" t="s">
        <v>4708</v>
      </c>
      <c r="C4654" s="1" t="s">
        <v>142</v>
      </c>
      <c r="D4654">
        <f>MONTH(StockData[[#This Row],[DATE]])</f>
        <v>6</v>
      </c>
      <c r="E4654">
        <v>2024</v>
      </c>
      <c r="F4654" t="s">
        <v>97</v>
      </c>
      <c r="G4654" t="str">
        <f>"Q"&amp;ROUNDUP(StockData[[#This Row],[Month Number]]/3,0)</f>
        <v>Q2</v>
      </c>
      <c r="H4654" s="1" t="s">
        <v>4596</v>
      </c>
      <c r="I4654" s="1" t="s">
        <v>4597</v>
      </c>
      <c r="J4654" t="s">
        <v>30</v>
      </c>
      <c r="K4654">
        <v>2821</v>
      </c>
      <c r="L4654">
        <v>2855</v>
      </c>
      <c r="M4654">
        <v>2813.4</v>
      </c>
      <c r="N4654">
        <v>2807.55</v>
      </c>
      <c r="O4654">
        <v>2833.25</v>
      </c>
      <c r="P4654">
        <v>2835.55</v>
      </c>
      <c r="Q4654">
        <v>2834.11</v>
      </c>
      <c r="R4654">
        <v>2298974</v>
      </c>
      <c r="S4654">
        <v>6515535399.6999998</v>
      </c>
      <c r="T4654">
        <v>121561</v>
      </c>
      <c r="U4654">
        <v>1371903</v>
      </c>
      <c r="V4654">
        <v>59.67</v>
      </c>
      <c r="W4654" s="3">
        <f>StockData[[#This Row],[CLOSE]]-StockData[[#This Row],[PREV. CLOSE]]</f>
        <v>28</v>
      </c>
      <c r="X4654" s="2">
        <f>IFERROR((StockData[[#This Row],[CLOSE]]-StockData[[#This Row],[PREV. CLOSE]])/StockData[[#This Row],[PREV. CLOSE]],0)</f>
        <v>9.9731082260333739E-3</v>
      </c>
      <c r="Y4654" t="str">
        <f>IF(StockData[[#This Row],[Daily Return %]]&gt;0,"Gain",IF(StockData[[#This Row],[Daily Return %]]&lt;0,"Loss","No Change"))</f>
        <v>Gain</v>
      </c>
    </row>
    <row r="4655" spans="1:25" x14ac:dyDescent="0.3">
      <c r="A4655" s="1">
        <v>45455</v>
      </c>
      <c r="B4655" s="1" t="s">
        <v>4709</v>
      </c>
      <c r="C4655" s="1" t="s">
        <v>142</v>
      </c>
      <c r="D4655">
        <f>MONTH(StockData[[#This Row],[DATE]])</f>
        <v>6</v>
      </c>
      <c r="E4655">
        <v>2024</v>
      </c>
      <c r="F4655" t="s">
        <v>97</v>
      </c>
      <c r="G4655" t="str">
        <f>"Q"&amp;ROUNDUP(StockData[[#This Row],[Month Number]]/3,0)</f>
        <v>Q2</v>
      </c>
      <c r="H4655" s="1" t="s">
        <v>4596</v>
      </c>
      <c r="I4655" s="1" t="s">
        <v>4597</v>
      </c>
      <c r="J4655" t="s">
        <v>30</v>
      </c>
      <c r="K4655">
        <v>2835.55</v>
      </c>
      <c r="L4655">
        <v>2848.6</v>
      </c>
      <c r="M4655">
        <v>2782.05</v>
      </c>
      <c r="N4655">
        <v>2835.55</v>
      </c>
      <c r="O4655">
        <v>2796.65</v>
      </c>
      <c r="P4655">
        <v>2787.55</v>
      </c>
      <c r="Q4655">
        <v>2812.62</v>
      </c>
      <c r="R4655">
        <v>2580846</v>
      </c>
      <c r="S4655">
        <v>7258933750</v>
      </c>
      <c r="T4655">
        <v>140894</v>
      </c>
      <c r="U4655">
        <v>1754740</v>
      </c>
      <c r="V4655">
        <v>67.989999999999995</v>
      </c>
      <c r="W4655" s="3">
        <f>StockData[[#This Row],[CLOSE]]-StockData[[#This Row],[PREV. CLOSE]]</f>
        <v>-48</v>
      </c>
      <c r="X4655" s="2">
        <f>IFERROR((StockData[[#This Row],[CLOSE]]-StockData[[#This Row],[PREV. CLOSE]])/StockData[[#This Row],[PREV. CLOSE]],0)</f>
        <v>-1.6927932852533016E-2</v>
      </c>
      <c r="Y4655" t="str">
        <f>IF(StockData[[#This Row],[Daily Return %]]&gt;0,"Gain",IF(StockData[[#This Row],[Daily Return %]]&lt;0,"Loss","No Change"))</f>
        <v>Loss</v>
      </c>
    </row>
    <row r="4656" spans="1:25" x14ac:dyDescent="0.3">
      <c r="A4656" s="1">
        <v>45456</v>
      </c>
      <c r="B4656" s="1" t="s">
        <v>4710</v>
      </c>
      <c r="C4656" s="1" t="s">
        <v>142</v>
      </c>
      <c r="D4656">
        <f>MONTH(StockData[[#This Row],[DATE]])</f>
        <v>6</v>
      </c>
      <c r="E4656">
        <v>2024</v>
      </c>
      <c r="F4656" t="s">
        <v>97</v>
      </c>
      <c r="G4656" t="str">
        <f>"Q"&amp;ROUNDUP(StockData[[#This Row],[Month Number]]/3,0)</f>
        <v>Q2</v>
      </c>
      <c r="H4656" s="1" t="s">
        <v>4596</v>
      </c>
      <c r="I4656" s="1" t="s">
        <v>4597</v>
      </c>
      <c r="J4656" t="s">
        <v>30</v>
      </c>
      <c r="K4656">
        <v>2850</v>
      </c>
      <c r="L4656">
        <v>2879.1</v>
      </c>
      <c r="M4656">
        <v>2788.65</v>
      </c>
      <c r="N4656">
        <v>2787.55</v>
      </c>
      <c r="O4656">
        <v>2877</v>
      </c>
      <c r="P4656">
        <v>2861.7</v>
      </c>
      <c r="Q4656">
        <v>2833.48</v>
      </c>
      <c r="R4656">
        <v>2492637</v>
      </c>
      <c r="S4656">
        <v>7062834186.8999996</v>
      </c>
      <c r="T4656">
        <v>143736</v>
      </c>
      <c r="U4656">
        <v>1215627</v>
      </c>
      <c r="V4656">
        <v>48.77</v>
      </c>
      <c r="W4656" s="3">
        <f>StockData[[#This Row],[CLOSE]]-StockData[[#This Row],[PREV. CLOSE]]</f>
        <v>74.149999999999636</v>
      </c>
      <c r="X4656" s="2">
        <f>IFERROR((StockData[[#This Row],[CLOSE]]-StockData[[#This Row],[PREV. CLOSE]])/StockData[[#This Row],[PREV. CLOSE]],0)</f>
        <v>2.6600419723412899E-2</v>
      </c>
      <c r="Y4656" t="str">
        <f>IF(StockData[[#This Row],[Daily Return %]]&gt;0,"Gain",IF(StockData[[#This Row],[Daily Return %]]&lt;0,"Loss","No Change"))</f>
        <v>Gain</v>
      </c>
    </row>
    <row r="4657" spans="1:25" x14ac:dyDescent="0.3">
      <c r="A4657" s="1">
        <v>45457</v>
      </c>
      <c r="B4657" s="1" t="s">
        <v>4711</v>
      </c>
      <c r="C4657" s="1" t="s">
        <v>142</v>
      </c>
      <c r="D4657">
        <f>MONTH(StockData[[#This Row],[DATE]])</f>
        <v>6</v>
      </c>
      <c r="E4657">
        <v>2024</v>
      </c>
      <c r="F4657" t="s">
        <v>97</v>
      </c>
      <c r="G4657" t="str">
        <f>"Q"&amp;ROUNDUP(StockData[[#This Row],[Month Number]]/3,0)</f>
        <v>Q2</v>
      </c>
      <c r="H4657" s="1" t="s">
        <v>4596</v>
      </c>
      <c r="I4657" s="1" t="s">
        <v>4597</v>
      </c>
      <c r="J4657" t="s">
        <v>30</v>
      </c>
      <c r="K4657">
        <v>2875</v>
      </c>
      <c r="L4657">
        <v>2946</v>
      </c>
      <c r="M4657">
        <v>2865</v>
      </c>
      <c r="N4657">
        <v>2861.7</v>
      </c>
      <c r="O4657">
        <v>2924</v>
      </c>
      <c r="P4657">
        <v>2928.6</v>
      </c>
      <c r="Q4657">
        <v>2913.17</v>
      </c>
      <c r="R4657">
        <v>3515019</v>
      </c>
      <c r="S4657">
        <v>10239854158.6</v>
      </c>
      <c r="T4657">
        <v>189489</v>
      </c>
      <c r="U4657">
        <v>1494586</v>
      </c>
      <c r="V4657">
        <v>42.52</v>
      </c>
      <c r="W4657" s="3">
        <f>StockData[[#This Row],[CLOSE]]-StockData[[#This Row],[PREV. CLOSE]]</f>
        <v>66.900000000000091</v>
      </c>
      <c r="X4657" s="2">
        <f>IFERROR((StockData[[#This Row],[CLOSE]]-StockData[[#This Row],[PREV. CLOSE]])/StockData[[#This Row],[PREV. CLOSE]],0)</f>
        <v>2.33777125484852E-2</v>
      </c>
      <c r="Y4657" t="str">
        <f>IF(StockData[[#This Row],[Daily Return %]]&gt;0,"Gain",IF(StockData[[#This Row],[Daily Return %]]&lt;0,"Loss","No Change"))</f>
        <v>Gain</v>
      </c>
    </row>
    <row r="4658" spans="1:25" x14ac:dyDescent="0.3">
      <c r="A4658" s="1">
        <v>45461</v>
      </c>
      <c r="B4658" s="1" t="s">
        <v>4712</v>
      </c>
      <c r="C4658" s="1" t="s">
        <v>142</v>
      </c>
      <c r="D4658">
        <f>MONTH(StockData[[#This Row],[DATE]])</f>
        <v>6</v>
      </c>
      <c r="E4658">
        <v>2024</v>
      </c>
      <c r="F4658" t="s">
        <v>97</v>
      </c>
      <c r="G4658" t="str">
        <f>"Q"&amp;ROUNDUP(StockData[[#This Row],[Month Number]]/3,0)</f>
        <v>Q2</v>
      </c>
      <c r="H4658" s="1" t="s">
        <v>4596</v>
      </c>
      <c r="I4658" s="1" t="s">
        <v>4597</v>
      </c>
      <c r="J4658" t="s">
        <v>30</v>
      </c>
      <c r="K4658">
        <v>2965</v>
      </c>
      <c r="L4658">
        <v>3013.5</v>
      </c>
      <c r="M4658">
        <v>2956.65</v>
      </c>
      <c r="N4658">
        <v>2928.6</v>
      </c>
      <c r="O4658">
        <v>2958.15</v>
      </c>
      <c r="P4658">
        <v>2961.9</v>
      </c>
      <c r="Q4658">
        <v>2977.67</v>
      </c>
      <c r="R4658">
        <v>4887512</v>
      </c>
      <c r="S4658">
        <v>14553414432.35</v>
      </c>
      <c r="T4658">
        <v>191759</v>
      </c>
      <c r="U4658">
        <v>3025955</v>
      </c>
      <c r="V4658">
        <v>61.91</v>
      </c>
      <c r="W4658" s="3">
        <f>StockData[[#This Row],[CLOSE]]-StockData[[#This Row],[PREV. CLOSE]]</f>
        <v>33.300000000000182</v>
      </c>
      <c r="X4658" s="2">
        <f>IFERROR((StockData[[#This Row],[CLOSE]]-StockData[[#This Row],[PREV. CLOSE]])/StockData[[#This Row],[PREV. CLOSE]],0)</f>
        <v>1.1370620774431531E-2</v>
      </c>
      <c r="Y4658" t="str">
        <f>IF(StockData[[#This Row],[Daily Return %]]&gt;0,"Gain",IF(StockData[[#This Row],[Daily Return %]]&lt;0,"Loss","No Change"))</f>
        <v>Gain</v>
      </c>
    </row>
    <row r="4659" spans="1:25" x14ac:dyDescent="0.3">
      <c r="A4659" s="1">
        <v>45462</v>
      </c>
      <c r="B4659" s="1" t="s">
        <v>4713</v>
      </c>
      <c r="C4659" s="1" t="s">
        <v>142</v>
      </c>
      <c r="D4659">
        <f>MONTH(StockData[[#This Row],[DATE]])</f>
        <v>6</v>
      </c>
      <c r="E4659">
        <v>2024</v>
      </c>
      <c r="F4659" t="s">
        <v>97</v>
      </c>
      <c r="G4659" t="str">
        <f>"Q"&amp;ROUNDUP(StockData[[#This Row],[Month Number]]/3,0)</f>
        <v>Q2</v>
      </c>
      <c r="H4659" s="1" t="s">
        <v>4596</v>
      </c>
      <c r="I4659" s="1" t="s">
        <v>4597</v>
      </c>
      <c r="J4659" t="s">
        <v>30</v>
      </c>
      <c r="K4659">
        <v>2975</v>
      </c>
      <c r="L4659">
        <v>2977</v>
      </c>
      <c r="M4659">
        <v>2926.45</v>
      </c>
      <c r="N4659">
        <v>2961.9</v>
      </c>
      <c r="O4659">
        <v>2930</v>
      </c>
      <c r="P4659">
        <v>2933.85</v>
      </c>
      <c r="Q4659">
        <v>2952.72</v>
      </c>
      <c r="R4659">
        <v>3512298</v>
      </c>
      <c r="S4659">
        <v>10370840452.700001</v>
      </c>
      <c r="T4659">
        <v>135558</v>
      </c>
      <c r="U4659">
        <v>2420235</v>
      </c>
      <c r="V4659">
        <v>68.91</v>
      </c>
      <c r="W4659" s="3">
        <f>StockData[[#This Row],[CLOSE]]-StockData[[#This Row],[PREV. CLOSE]]</f>
        <v>-28.050000000000182</v>
      </c>
      <c r="X4659" s="2">
        <f>IFERROR((StockData[[#This Row],[CLOSE]]-StockData[[#This Row],[PREV. CLOSE]])/StockData[[#This Row],[PREV. CLOSE]],0)</f>
        <v>-9.4702724602451736E-3</v>
      </c>
      <c r="Y4659" t="str">
        <f>IF(StockData[[#This Row],[Daily Return %]]&gt;0,"Gain",IF(StockData[[#This Row],[Daily Return %]]&lt;0,"Loss","No Change"))</f>
        <v>Loss</v>
      </c>
    </row>
    <row r="4660" spans="1:25" x14ac:dyDescent="0.3">
      <c r="A4660" s="1">
        <v>45463</v>
      </c>
      <c r="B4660" s="1" t="s">
        <v>4714</v>
      </c>
      <c r="C4660" s="1" t="s">
        <v>142</v>
      </c>
      <c r="D4660">
        <f>MONTH(StockData[[#This Row],[DATE]])</f>
        <v>6</v>
      </c>
      <c r="E4660">
        <v>2024</v>
      </c>
      <c r="F4660" t="s">
        <v>97</v>
      </c>
      <c r="G4660" t="str">
        <f>"Q"&amp;ROUNDUP(StockData[[#This Row],[Month Number]]/3,0)</f>
        <v>Q2</v>
      </c>
      <c r="H4660" s="1" t="s">
        <v>4596</v>
      </c>
      <c r="I4660" s="1" t="s">
        <v>4597</v>
      </c>
      <c r="J4660" t="s">
        <v>30</v>
      </c>
      <c r="K4660">
        <v>2945.05</v>
      </c>
      <c r="L4660">
        <v>2954.75</v>
      </c>
      <c r="M4660">
        <v>2857.3</v>
      </c>
      <c r="N4660">
        <v>2933.85</v>
      </c>
      <c r="O4660">
        <v>2874.05</v>
      </c>
      <c r="P4660">
        <v>2871.2</v>
      </c>
      <c r="Q4660">
        <v>2889.52</v>
      </c>
      <c r="R4660">
        <v>4024418</v>
      </c>
      <c r="S4660">
        <v>11628643402.4</v>
      </c>
      <c r="T4660">
        <v>173356</v>
      </c>
      <c r="U4660">
        <v>2175887</v>
      </c>
      <c r="V4660">
        <v>54.07</v>
      </c>
      <c r="W4660" s="3">
        <f>StockData[[#This Row],[CLOSE]]-StockData[[#This Row],[PREV. CLOSE]]</f>
        <v>-62.650000000000091</v>
      </c>
      <c r="X4660" s="2">
        <f>IFERROR((StockData[[#This Row],[CLOSE]]-StockData[[#This Row],[PREV. CLOSE]])/StockData[[#This Row],[PREV. CLOSE]],0)</f>
        <v>-2.1354193295499119E-2</v>
      </c>
      <c r="Y4660" t="str">
        <f>IF(StockData[[#This Row],[Daily Return %]]&gt;0,"Gain",IF(StockData[[#This Row],[Daily Return %]]&lt;0,"Loss","No Change"))</f>
        <v>Loss</v>
      </c>
    </row>
    <row r="4661" spans="1:25" x14ac:dyDescent="0.3">
      <c r="A4661" s="1">
        <v>45464</v>
      </c>
      <c r="B4661" s="1" t="s">
        <v>4715</v>
      </c>
      <c r="C4661" s="1" t="s">
        <v>142</v>
      </c>
      <c r="D4661">
        <f>MONTH(StockData[[#This Row],[DATE]])</f>
        <v>6</v>
      </c>
      <c r="E4661">
        <v>2024</v>
      </c>
      <c r="F4661" t="s">
        <v>97</v>
      </c>
      <c r="G4661" t="str">
        <f>"Q"&amp;ROUNDUP(StockData[[#This Row],[Month Number]]/3,0)</f>
        <v>Q2</v>
      </c>
      <c r="H4661" s="1" t="s">
        <v>4596</v>
      </c>
      <c r="I4661" s="1" t="s">
        <v>4597</v>
      </c>
      <c r="J4661" t="s">
        <v>30</v>
      </c>
      <c r="K4661">
        <v>2884.75</v>
      </c>
      <c r="L4661">
        <v>2920.9</v>
      </c>
      <c r="M4661">
        <v>2825.05</v>
      </c>
      <c r="N4661">
        <v>2871.2</v>
      </c>
      <c r="O4661">
        <v>2834.65</v>
      </c>
      <c r="P4661">
        <v>2839.95</v>
      </c>
      <c r="Q4661">
        <v>2858.53</v>
      </c>
      <c r="R4661">
        <v>8400461</v>
      </c>
      <c r="S4661">
        <v>24012994456.400002</v>
      </c>
      <c r="T4661">
        <v>267549</v>
      </c>
      <c r="U4661">
        <v>5009179</v>
      </c>
      <c r="V4661">
        <v>59.63</v>
      </c>
      <c r="W4661" s="3">
        <f>StockData[[#This Row],[CLOSE]]-StockData[[#This Row],[PREV. CLOSE]]</f>
        <v>-31.25</v>
      </c>
      <c r="X4661" s="2">
        <f>IFERROR((StockData[[#This Row],[CLOSE]]-StockData[[#This Row],[PREV. CLOSE]])/StockData[[#This Row],[PREV. CLOSE]],0)</f>
        <v>-1.0883950961270549E-2</v>
      </c>
      <c r="Y4661" t="str">
        <f>IF(StockData[[#This Row],[Daily Return %]]&gt;0,"Gain",IF(StockData[[#This Row],[Daily Return %]]&lt;0,"Loss","No Change"))</f>
        <v>Loss</v>
      </c>
    </row>
    <row r="4662" spans="1:25" x14ac:dyDescent="0.3">
      <c r="A4662" s="1">
        <v>45467</v>
      </c>
      <c r="B4662" s="1" t="s">
        <v>4716</v>
      </c>
      <c r="C4662" s="1" t="s">
        <v>142</v>
      </c>
      <c r="D4662">
        <f>MONTH(StockData[[#This Row],[DATE]])</f>
        <v>6</v>
      </c>
      <c r="E4662">
        <v>2024</v>
      </c>
      <c r="F4662" t="s">
        <v>97</v>
      </c>
      <c r="G4662" t="str">
        <f>"Q"&amp;ROUNDUP(StockData[[#This Row],[Month Number]]/3,0)</f>
        <v>Q2</v>
      </c>
      <c r="H4662" s="1" t="s">
        <v>4596</v>
      </c>
      <c r="I4662" s="1" t="s">
        <v>4597</v>
      </c>
      <c r="J4662" t="s">
        <v>30</v>
      </c>
      <c r="K4662">
        <v>2836.5</v>
      </c>
      <c r="L4662">
        <v>2923.95</v>
      </c>
      <c r="M4662">
        <v>2813.05</v>
      </c>
      <c r="N4662">
        <v>2839.95</v>
      </c>
      <c r="O4662">
        <v>2921.2</v>
      </c>
      <c r="P4662">
        <v>2915.8</v>
      </c>
      <c r="Q4662">
        <v>2884.85</v>
      </c>
      <c r="R4662">
        <v>2699784</v>
      </c>
      <c r="S4662">
        <v>7788482677.6499996</v>
      </c>
      <c r="T4662">
        <v>206488</v>
      </c>
      <c r="U4662">
        <v>1331805</v>
      </c>
      <c r="V4662">
        <v>49.33</v>
      </c>
      <c r="W4662" s="3">
        <f>StockData[[#This Row],[CLOSE]]-StockData[[#This Row],[PREV. CLOSE]]</f>
        <v>75.850000000000364</v>
      </c>
      <c r="X4662" s="2">
        <f>IFERROR((StockData[[#This Row],[CLOSE]]-StockData[[#This Row],[PREV. CLOSE]])/StockData[[#This Row],[PREV. CLOSE]],0)</f>
        <v>2.6708216693956011E-2</v>
      </c>
      <c r="Y4662" t="str">
        <f>IF(StockData[[#This Row],[Daily Return %]]&gt;0,"Gain",IF(StockData[[#This Row],[Daily Return %]]&lt;0,"Loss","No Change"))</f>
        <v>Gain</v>
      </c>
    </row>
    <row r="4663" spans="1:25" x14ac:dyDescent="0.3">
      <c r="A4663" s="1">
        <v>45468</v>
      </c>
      <c r="B4663" s="1" t="s">
        <v>4717</v>
      </c>
      <c r="C4663" s="1" t="s">
        <v>142</v>
      </c>
      <c r="D4663">
        <f>MONTH(StockData[[#This Row],[DATE]])</f>
        <v>6</v>
      </c>
      <c r="E4663">
        <v>2024</v>
      </c>
      <c r="F4663" t="s">
        <v>97</v>
      </c>
      <c r="G4663" t="str">
        <f>"Q"&amp;ROUNDUP(StockData[[#This Row],[Month Number]]/3,0)</f>
        <v>Q2</v>
      </c>
      <c r="H4663" s="1" t="s">
        <v>4596</v>
      </c>
      <c r="I4663" s="1" t="s">
        <v>4597</v>
      </c>
      <c r="J4663" t="s">
        <v>30</v>
      </c>
      <c r="K4663">
        <v>2921.2</v>
      </c>
      <c r="L4663">
        <v>2947</v>
      </c>
      <c r="M4663">
        <v>2891.05</v>
      </c>
      <c r="N4663">
        <v>2915.8</v>
      </c>
      <c r="O4663">
        <v>2909</v>
      </c>
      <c r="P4663">
        <v>2909.4</v>
      </c>
      <c r="Q4663">
        <v>2913.46</v>
      </c>
      <c r="R4663">
        <v>1910886</v>
      </c>
      <c r="S4663">
        <v>5567298518.6499996</v>
      </c>
      <c r="T4663">
        <v>87557</v>
      </c>
      <c r="U4663">
        <v>1131286</v>
      </c>
      <c r="V4663">
        <v>59.2</v>
      </c>
      <c r="W4663" s="3">
        <f>StockData[[#This Row],[CLOSE]]-StockData[[#This Row],[PREV. CLOSE]]</f>
        <v>-6.4000000000000909</v>
      </c>
      <c r="X4663" s="2">
        <f>IFERROR((StockData[[#This Row],[CLOSE]]-StockData[[#This Row],[PREV. CLOSE]])/StockData[[#This Row],[PREV. CLOSE]],0)</f>
        <v>-2.1949379244118562E-3</v>
      </c>
      <c r="Y4663" t="str">
        <f>IF(StockData[[#This Row],[Daily Return %]]&gt;0,"Gain",IF(StockData[[#This Row],[Daily Return %]]&lt;0,"Loss","No Change"))</f>
        <v>Loss</v>
      </c>
    </row>
    <row r="4664" spans="1:25" x14ac:dyDescent="0.3">
      <c r="A4664" s="1">
        <v>45469</v>
      </c>
      <c r="B4664" s="1" t="s">
        <v>4718</v>
      </c>
      <c r="C4664" s="1" t="s">
        <v>142</v>
      </c>
      <c r="D4664">
        <f>MONTH(StockData[[#This Row],[DATE]])</f>
        <v>6</v>
      </c>
      <c r="E4664">
        <v>2024</v>
      </c>
      <c r="F4664" t="s">
        <v>97</v>
      </c>
      <c r="G4664" t="str">
        <f>"Q"&amp;ROUNDUP(StockData[[#This Row],[Month Number]]/3,0)</f>
        <v>Q2</v>
      </c>
      <c r="H4664" s="1" t="s">
        <v>4596</v>
      </c>
      <c r="I4664" s="1" t="s">
        <v>4597</v>
      </c>
      <c r="J4664" t="s">
        <v>30</v>
      </c>
      <c r="K4664">
        <v>2907.05</v>
      </c>
      <c r="L4664">
        <v>2912.95</v>
      </c>
      <c r="M4664">
        <v>2844.6</v>
      </c>
      <c r="N4664">
        <v>2909.4</v>
      </c>
      <c r="O4664">
        <v>2856.75</v>
      </c>
      <c r="P4664">
        <v>2851.5</v>
      </c>
      <c r="Q4664">
        <v>2870.49</v>
      </c>
      <c r="R4664">
        <v>3282318</v>
      </c>
      <c r="S4664">
        <v>9421869983.7000008</v>
      </c>
      <c r="T4664">
        <v>151058</v>
      </c>
      <c r="U4664">
        <v>2399459</v>
      </c>
      <c r="V4664">
        <v>73.099999999999994</v>
      </c>
      <c r="W4664" s="3">
        <f>StockData[[#This Row],[CLOSE]]-StockData[[#This Row],[PREV. CLOSE]]</f>
        <v>-57.900000000000091</v>
      </c>
      <c r="X4664" s="2">
        <f>IFERROR((StockData[[#This Row],[CLOSE]]-StockData[[#This Row],[PREV. CLOSE]])/StockData[[#This Row],[PREV. CLOSE]],0)</f>
        <v>-1.9901010517632531E-2</v>
      </c>
      <c r="Y4664" t="str">
        <f>IF(StockData[[#This Row],[Daily Return %]]&gt;0,"Gain",IF(StockData[[#This Row],[Daily Return %]]&lt;0,"Loss","No Change"))</f>
        <v>Loss</v>
      </c>
    </row>
    <row r="4665" spans="1:25" x14ac:dyDescent="0.3">
      <c r="A4665" s="1">
        <v>45470</v>
      </c>
      <c r="B4665" s="1" t="s">
        <v>4719</v>
      </c>
      <c r="C4665" s="1" t="s">
        <v>142</v>
      </c>
      <c r="D4665">
        <f>MONTH(StockData[[#This Row],[DATE]])</f>
        <v>6</v>
      </c>
      <c r="E4665">
        <v>2024</v>
      </c>
      <c r="F4665" t="s">
        <v>97</v>
      </c>
      <c r="G4665" t="str">
        <f>"Q"&amp;ROUNDUP(StockData[[#This Row],[Month Number]]/3,0)</f>
        <v>Q2</v>
      </c>
      <c r="H4665" s="1" t="s">
        <v>4596</v>
      </c>
      <c r="I4665" s="1" t="s">
        <v>4597</v>
      </c>
      <c r="J4665" t="s">
        <v>30</v>
      </c>
      <c r="K4665">
        <v>2842</v>
      </c>
      <c r="L4665">
        <v>2905</v>
      </c>
      <c r="M4665">
        <v>2793.05</v>
      </c>
      <c r="N4665">
        <v>2851.5</v>
      </c>
      <c r="O4665">
        <v>2885</v>
      </c>
      <c r="P4665">
        <v>2888.95</v>
      </c>
      <c r="Q4665">
        <v>2855.69</v>
      </c>
      <c r="R4665">
        <v>6900180</v>
      </c>
      <c r="S4665">
        <v>19704806762</v>
      </c>
      <c r="T4665">
        <v>318943</v>
      </c>
      <c r="U4665">
        <v>4187288</v>
      </c>
      <c r="V4665">
        <v>60.68</v>
      </c>
      <c r="W4665" s="3">
        <f>StockData[[#This Row],[CLOSE]]-StockData[[#This Row],[PREV. CLOSE]]</f>
        <v>37.449999999999818</v>
      </c>
      <c r="X4665" s="2">
        <f>IFERROR((StockData[[#This Row],[CLOSE]]-StockData[[#This Row],[PREV. CLOSE]])/StockData[[#This Row],[PREV. CLOSE]],0)</f>
        <v>1.3133438541118645E-2</v>
      </c>
      <c r="Y4665" t="str">
        <f>IF(StockData[[#This Row],[Daily Return %]]&gt;0,"Gain",IF(StockData[[#This Row],[Daily Return %]]&lt;0,"Loss","No Change"))</f>
        <v>Gain</v>
      </c>
    </row>
    <row r="4666" spans="1:25" x14ac:dyDescent="0.3">
      <c r="A4666" s="1">
        <v>45471</v>
      </c>
      <c r="B4666" s="1" t="s">
        <v>4720</v>
      </c>
      <c r="C4666" s="1" t="s">
        <v>142</v>
      </c>
      <c r="D4666">
        <f>MONTH(StockData[[#This Row],[DATE]])</f>
        <v>6</v>
      </c>
      <c r="E4666">
        <v>2024</v>
      </c>
      <c r="F4666" t="s">
        <v>97</v>
      </c>
      <c r="G4666" t="str">
        <f>"Q"&amp;ROUNDUP(StockData[[#This Row],[Month Number]]/3,0)</f>
        <v>Q2</v>
      </c>
      <c r="H4666" s="1" t="s">
        <v>4596</v>
      </c>
      <c r="I4666" s="1" t="s">
        <v>4597</v>
      </c>
      <c r="J4666" t="s">
        <v>30</v>
      </c>
      <c r="K4666">
        <v>2855</v>
      </c>
      <c r="L4666">
        <v>2896</v>
      </c>
      <c r="M4666">
        <v>2855</v>
      </c>
      <c r="N4666">
        <v>2888.95</v>
      </c>
      <c r="O4666">
        <v>2866.45</v>
      </c>
      <c r="P4666">
        <v>2866.65</v>
      </c>
      <c r="Q4666">
        <v>2870.77</v>
      </c>
      <c r="R4666">
        <v>2548169</v>
      </c>
      <c r="S4666">
        <v>7315200075.6999998</v>
      </c>
      <c r="T4666">
        <v>200148</v>
      </c>
      <c r="U4666">
        <v>1538441</v>
      </c>
      <c r="V4666">
        <v>60.37</v>
      </c>
      <c r="W4666" s="3">
        <f>StockData[[#This Row],[CLOSE]]-StockData[[#This Row],[PREV. CLOSE]]</f>
        <v>-22.299999999999727</v>
      </c>
      <c r="X4666" s="2">
        <f>IFERROR((StockData[[#This Row],[CLOSE]]-StockData[[#This Row],[PREV. CLOSE]])/StockData[[#This Row],[PREV. CLOSE]],0)</f>
        <v>-7.7190674812647256E-3</v>
      </c>
      <c r="Y4666" t="str">
        <f>IF(StockData[[#This Row],[Daily Return %]]&gt;0,"Gain",IF(StockData[[#This Row],[Daily Return %]]&lt;0,"Loss","No Change"))</f>
        <v>Loss</v>
      </c>
    </row>
    <row r="4667" spans="1:25" x14ac:dyDescent="0.3">
      <c r="A4667" s="1">
        <v>45474</v>
      </c>
      <c r="B4667" s="1" t="s">
        <v>4721</v>
      </c>
      <c r="C4667" s="1" t="s">
        <v>162</v>
      </c>
      <c r="D4667">
        <f>MONTH(StockData[[#This Row],[DATE]])</f>
        <v>7</v>
      </c>
      <c r="E4667">
        <v>2024</v>
      </c>
      <c r="F4667" t="s">
        <v>163</v>
      </c>
      <c r="G4667" t="str">
        <f>"Q"&amp;ROUNDUP(StockData[[#This Row],[Month Number]]/3,0)</f>
        <v>Q3</v>
      </c>
      <c r="H4667" s="1" t="s">
        <v>4596</v>
      </c>
      <c r="I4667" s="1" t="s">
        <v>4597</v>
      </c>
      <c r="J4667" t="s">
        <v>30</v>
      </c>
      <c r="K4667">
        <v>2841</v>
      </c>
      <c r="L4667">
        <v>2894.05</v>
      </c>
      <c r="M4667">
        <v>2838.25</v>
      </c>
      <c r="N4667">
        <v>2866.65</v>
      </c>
      <c r="O4667">
        <v>2867.5</v>
      </c>
      <c r="P4667">
        <v>2875.85</v>
      </c>
      <c r="Q4667">
        <v>2870.3</v>
      </c>
      <c r="R4667">
        <v>1718501</v>
      </c>
      <c r="S4667">
        <v>4932615396.8999996</v>
      </c>
      <c r="T4667">
        <v>112190</v>
      </c>
      <c r="U4667">
        <v>904755</v>
      </c>
      <c r="V4667">
        <v>52.65</v>
      </c>
      <c r="W4667" s="3">
        <f>StockData[[#This Row],[CLOSE]]-StockData[[#This Row],[PREV. CLOSE]]</f>
        <v>9.1999999999998181</v>
      </c>
      <c r="X4667" s="2">
        <f>IFERROR((StockData[[#This Row],[CLOSE]]-StockData[[#This Row],[PREV. CLOSE]])/StockData[[#This Row],[PREV. CLOSE]],0)</f>
        <v>3.2093209844242646E-3</v>
      </c>
      <c r="Y4667" t="str">
        <f>IF(StockData[[#This Row],[Daily Return %]]&gt;0,"Gain",IF(StockData[[#This Row],[Daily Return %]]&lt;0,"Loss","No Change"))</f>
        <v>Gain</v>
      </c>
    </row>
    <row r="4668" spans="1:25" x14ac:dyDescent="0.3">
      <c r="A4668" s="1">
        <v>45475</v>
      </c>
      <c r="B4668" s="1" t="s">
        <v>4722</v>
      </c>
      <c r="C4668" s="1" t="s">
        <v>162</v>
      </c>
      <c r="D4668">
        <f>MONTH(StockData[[#This Row],[DATE]])</f>
        <v>7</v>
      </c>
      <c r="E4668">
        <v>2024</v>
      </c>
      <c r="F4668" t="s">
        <v>163</v>
      </c>
      <c r="G4668" t="str">
        <f>"Q"&amp;ROUNDUP(StockData[[#This Row],[Month Number]]/3,0)</f>
        <v>Q3</v>
      </c>
      <c r="H4668" s="1" t="s">
        <v>4596</v>
      </c>
      <c r="I4668" s="1" t="s">
        <v>4597</v>
      </c>
      <c r="J4668" t="s">
        <v>30</v>
      </c>
      <c r="K4668">
        <v>2890.2</v>
      </c>
      <c r="L4668">
        <v>2891</v>
      </c>
      <c r="M4668">
        <v>2850</v>
      </c>
      <c r="N4668">
        <v>2875.85</v>
      </c>
      <c r="O4668">
        <v>2862.95</v>
      </c>
      <c r="P4668">
        <v>2865.15</v>
      </c>
      <c r="Q4668">
        <v>2870.12</v>
      </c>
      <c r="R4668">
        <v>1507890</v>
      </c>
      <c r="S4668">
        <v>4327818202.1499996</v>
      </c>
      <c r="T4668">
        <v>104840</v>
      </c>
      <c r="U4668">
        <v>929837</v>
      </c>
      <c r="V4668">
        <v>61.66</v>
      </c>
      <c r="W4668" s="3">
        <f>StockData[[#This Row],[CLOSE]]-StockData[[#This Row],[PREV. CLOSE]]</f>
        <v>-10.699999999999818</v>
      </c>
      <c r="X4668" s="2">
        <f>IFERROR((StockData[[#This Row],[CLOSE]]-StockData[[#This Row],[PREV. CLOSE]])/StockData[[#This Row],[PREV. CLOSE]],0)</f>
        <v>-3.7206391153919078E-3</v>
      </c>
      <c r="Y4668" t="str">
        <f>IF(StockData[[#This Row],[Daily Return %]]&gt;0,"Gain",IF(StockData[[#This Row],[Daily Return %]]&lt;0,"Loss","No Change"))</f>
        <v>Loss</v>
      </c>
    </row>
    <row r="4669" spans="1:25" x14ac:dyDescent="0.3">
      <c r="A4669" s="1">
        <v>45476</v>
      </c>
      <c r="B4669" s="1" t="s">
        <v>4723</v>
      </c>
      <c r="C4669" s="1" t="s">
        <v>162</v>
      </c>
      <c r="D4669">
        <f>MONTH(StockData[[#This Row],[DATE]])</f>
        <v>7</v>
      </c>
      <c r="E4669">
        <v>2024</v>
      </c>
      <c r="F4669" t="s">
        <v>163</v>
      </c>
      <c r="G4669" t="str">
        <f>"Q"&amp;ROUNDUP(StockData[[#This Row],[Month Number]]/3,0)</f>
        <v>Q3</v>
      </c>
      <c r="H4669" s="1" t="s">
        <v>4596</v>
      </c>
      <c r="I4669" s="1" t="s">
        <v>4597</v>
      </c>
      <c r="J4669" t="s">
        <v>30</v>
      </c>
      <c r="K4669">
        <v>2871</v>
      </c>
      <c r="L4669">
        <v>2895</v>
      </c>
      <c r="M4669">
        <v>2865.1</v>
      </c>
      <c r="N4669">
        <v>2865.15</v>
      </c>
      <c r="O4669">
        <v>2880</v>
      </c>
      <c r="P4669">
        <v>2877.95</v>
      </c>
      <c r="Q4669">
        <v>2877.6</v>
      </c>
      <c r="R4669">
        <v>1019710</v>
      </c>
      <c r="S4669">
        <v>2934316164</v>
      </c>
      <c r="T4669">
        <v>57181</v>
      </c>
      <c r="U4669">
        <v>580585</v>
      </c>
      <c r="V4669">
        <v>56.94</v>
      </c>
      <c r="W4669" s="3">
        <f>StockData[[#This Row],[CLOSE]]-StockData[[#This Row],[PREV. CLOSE]]</f>
        <v>12.799999999999727</v>
      </c>
      <c r="X4669" s="2">
        <f>IFERROR((StockData[[#This Row],[CLOSE]]-StockData[[#This Row],[PREV. CLOSE]])/StockData[[#This Row],[PREV. CLOSE]],0)</f>
        <v>4.4674798876148634E-3</v>
      </c>
      <c r="Y4669" t="str">
        <f>IF(StockData[[#This Row],[Daily Return %]]&gt;0,"Gain",IF(StockData[[#This Row],[Daily Return %]]&lt;0,"Loss","No Change"))</f>
        <v>Gain</v>
      </c>
    </row>
    <row r="4670" spans="1:25" x14ac:dyDescent="0.3">
      <c r="A4670" s="1">
        <v>45477</v>
      </c>
      <c r="B4670" s="1" t="s">
        <v>4724</v>
      </c>
      <c r="C4670" s="1" t="s">
        <v>162</v>
      </c>
      <c r="D4670">
        <f>MONTH(StockData[[#This Row],[DATE]])</f>
        <v>7</v>
      </c>
      <c r="E4670">
        <v>2024</v>
      </c>
      <c r="F4670" t="s">
        <v>163</v>
      </c>
      <c r="G4670" t="str">
        <f>"Q"&amp;ROUNDUP(StockData[[#This Row],[Month Number]]/3,0)</f>
        <v>Q3</v>
      </c>
      <c r="H4670" s="1" t="s">
        <v>4596</v>
      </c>
      <c r="I4670" s="1" t="s">
        <v>4597</v>
      </c>
      <c r="J4670" t="s">
        <v>30</v>
      </c>
      <c r="K4670">
        <v>2890</v>
      </c>
      <c r="L4670">
        <v>2922</v>
      </c>
      <c r="M4670">
        <v>2885.05</v>
      </c>
      <c r="N4670">
        <v>2877.95</v>
      </c>
      <c r="O4670">
        <v>2901.1</v>
      </c>
      <c r="P4670">
        <v>2902.8</v>
      </c>
      <c r="Q4670">
        <v>2906.64</v>
      </c>
      <c r="R4670">
        <v>1502213</v>
      </c>
      <c r="S4670">
        <v>4366387530.3500004</v>
      </c>
      <c r="T4670">
        <v>89312</v>
      </c>
      <c r="U4670">
        <v>698600</v>
      </c>
      <c r="V4670">
        <v>46.5</v>
      </c>
      <c r="W4670" s="3">
        <f>StockData[[#This Row],[CLOSE]]-StockData[[#This Row],[PREV. CLOSE]]</f>
        <v>24.850000000000364</v>
      </c>
      <c r="X4670" s="2">
        <f>IFERROR((StockData[[#This Row],[CLOSE]]-StockData[[#This Row],[PREV. CLOSE]])/StockData[[#This Row],[PREV. CLOSE]],0)</f>
        <v>8.6346183915635664E-3</v>
      </c>
      <c r="Y4670" t="str">
        <f>IF(StockData[[#This Row],[Daily Return %]]&gt;0,"Gain",IF(StockData[[#This Row],[Daily Return %]]&lt;0,"Loss","No Change"))</f>
        <v>Gain</v>
      </c>
    </row>
    <row r="4671" spans="1:25" x14ac:dyDescent="0.3">
      <c r="A4671" s="1">
        <v>45478</v>
      </c>
      <c r="B4671" s="1" t="s">
        <v>4725</v>
      </c>
      <c r="C4671" s="1" t="s">
        <v>162</v>
      </c>
      <c r="D4671">
        <f>MONTH(StockData[[#This Row],[DATE]])</f>
        <v>7</v>
      </c>
      <c r="E4671">
        <v>2024</v>
      </c>
      <c r="F4671" t="s">
        <v>163</v>
      </c>
      <c r="G4671" t="str">
        <f>"Q"&amp;ROUNDUP(StockData[[#This Row],[Month Number]]/3,0)</f>
        <v>Q3</v>
      </c>
      <c r="H4671" s="1" t="s">
        <v>4596</v>
      </c>
      <c r="I4671" s="1" t="s">
        <v>4597</v>
      </c>
      <c r="J4671" t="s">
        <v>30</v>
      </c>
      <c r="K4671">
        <v>2886</v>
      </c>
      <c r="L4671">
        <v>2886</v>
      </c>
      <c r="M4671">
        <v>2840</v>
      </c>
      <c r="N4671">
        <v>2902.8</v>
      </c>
      <c r="O4671">
        <v>2879</v>
      </c>
      <c r="P4671">
        <v>2880.6</v>
      </c>
      <c r="Q4671">
        <v>2863.73</v>
      </c>
      <c r="R4671">
        <v>1966103</v>
      </c>
      <c r="S4671">
        <v>5630387330.5500002</v>
      </c>
      <c r="T4671">
        <v>135972</v>
      </c>
      <c r="U4671">
        <v>817315</v>
      </c>
      <c r="V4671">
        <v>41.57</v>
      </c>
      <c r="W4671" s="3">
        <f>StockData[[#This Row],[CLOSE]]-StockData[[#This Row],[PREV. CLOSE]]</f>
        <v>-22.200000000000273</v>
      </c>
      <c r="X4671" s="2">
        <f>IFERROR((StockData[[#This Row],[CLOSE]]-StockData[[#This Row],[PREV. CLOSE]])/StockData[[#This Row],[PREV. CLOSE]],0)</f>
        <v>-7.6477883422902959E-3</v>
      </c>
      <c r="Y4671" t="str">
        <f>IF(StockData[[#This Row],[Daily Return %]]&gt;0,"Gain",IF(StockData[[#This Row],[Daily Return %]]&lt;0,"Loss","No Change"))</f>
        <v>Loss</v>
      </c>
    </row>
    <row r="4672" spans="1:25" x14ac:dyDescent="0.3">
      <c r="A4672" s="1">
        <v>45481</v>
      </c>
      <c r="B4672" s="1" t="s">
        <v>4726</v>
      </c>
      <c r="C4672" s="1" t="s">
        <v>162</v>
      </c>
      <c r="D4672">
        <f>MONTH(StockData[[#This Row],[DATE]])</f>
        <v>7</v>
      </c>
      <c r="E4672">
        <v>2024</v>
      </c>
      <c r="F4672" t="s">
        <v>163</v>
      </c>
      <c r="G4672" t="str">
        <f>"Q"&amp;ROUNDUP(StockData[[#This Row],[Month Number]]/3,0)</f>
        <v>Q3</v>
      </c>
      <c r="H4672" s="1" t="s">
        <v>4596</v>
      </c>
      <c r="I4672" s="1" t="s">
        <v>4597</v>
      </c>
      <c r="J4672" t="s">
        <v>30</v>
      </c>
      <c r="K4672">
        <v>2880.6</v>
      </c>
      <c r="L4672">
        <v>2918.6</v>
      </c>
      <c r="M4672">
        <v>2847.5</v>
      </c>
      <c r="N4672">
        <v>2880.6</v>
      </c>
      <c r="O4672">
        <v>2849.65</v>
      </c>
      <c r="P4672">
        <v>2851.35</v>
      </c>
      <c r="Q4672">
        <v>2873.64</v>
      </c>
      <c r="R4672">
        <v>1631998</v>
      </c>
      <c r="S4672">
        <v>4689776456.4499998</v>
      </c>
      <c r="T4672">
        <v>93280</v>
      </c>
      <c r="U4672">
        <v>1041819</v>
      </c>
      <c r="V4672">
        <v>63.84</v>
      </c>
      <c r="W4672" s="3">
        <f>StockData[[#This Row],[CLOSE]]-StockData[[#This Row],[PREV. CLOSE]]</f>
        <v>-29.25</v>
      </c>
      <c r="X4672" s="2">
        <f>IFERROR((StockData[[#This Row],[CLOSE]]-StockData[[#This Row],[PREV. CLOSE]])/StockData[[#This Row],[PREV. CLOSE]],0)</f>
        <v>-1.0154134555300979E-2</v>
      </c>
      <c r="Y4672" t="str">
        <f>IF(StockData[[#This Row],[Daily Return %]]&gt;0,"Gain",IF(StockData[[#This Row],[Daily Return %]]&lt;0,"Loss","No Change"))</f>
        <v>Loss</v>
      </c>
    </row>
    <row r="4673" spans="1:25" x14ac:dyDescent="0.3">
      <c r="A4673" s="1">
        <v>45482</v>
      </c>
      <c r="B4673" s="1" t="s">
        <v>4727</v>
      </c>
      <c r="C4673" s="1" t="s">
        <v>162</v>
      </c>
      <c r="D4673">
        <f>MONTH(StockData[[#This Row],[DATE]])</f>
        <v>7</v>
      </c>
      <c r="E4673">
        <v>2024</v>
      </c>
      <c r="F4673" t="s">
        <v>163</v>
      </c>
      <c r="G4673" t="str">
        <f>"Q"&amp;ROUNDUP(StockData[[#This Row],[Month Number]]/3,0)</f>
        <v>Q3</v>
      </c>
      <c r="H4673" s="1" t="s">
        <v>4596</v>
      </c>
      <c r="I4673" s="1" t="s">
        <v>4597</v>
      </c>
      <c r="J4673" t="s">
        <v>30</v>
      </c>
      <c r="K4673">
        <v>2855.35</v>
      </c>
      <c r="L4673">
        <v>2940</v>
      </c>
      <c r="M4673">
        <v>2837.25</v>
      </c>
      <c r="N4673">
        <v>2851.35</v>
      </c>
      <c r="O4673">
        <v>2915.05</v>
      </c>
      <c r="P4673">
        <v>2925.5</v>
      </c>
      <c r="Q4673">
        <v>2905.08</v>
      </c>
      <c r="R4673">
        <v>2902129</v>
      </c>
      <c r="S4673">
        <v>8430908732.8999996</v>
      </c>
      <c r="T4673">
        <v>158508</v>
      </c>
      <c r="U4673">
        <v>1764054</v>
      </c>
      <c r="V4673">
        <v>60.78</v>
      </c>
      <c r="W4673" s="3">
        <f>StockData[[#This Row],[CLOSE]]-StockData[[#This Row],[PREV. CLOSE]]</f>
        <v>74.150000000000091</v>
      </c>
      <c r="X4673" s="2">
        <f>IFERROR((StockData[[#This Row],[CLOSE]]-StockData[[#This Row],[PREV. CLOSE]])/StockData[[#This Row],[PREV. CLOSE]],0)</f>
        <v>2.6005225594893679E-2</v>
      </c>
      <c r="Y4673" t="str">
        <f>IF(StockData[[#This Row],[Daily Return %]]&gt;0,"Gain",IF(StockData[[#This Row],[Daily Return %]]&lt;0,"Loss","No Change"))</f>
        <v>Gain</v>
      </c>
    </row>
    <row r="4674" spans="1:25" x14ac:dyDescent="0.3">
      <c r="A4674" s="1">
        <v>45483</v>
      </c>
      <c r="B4674" s="1" t="s">
        <v>4728</v>
      </c>
      <c r="C4674" s="1" t="s">
        <v>162</v>
      </c>
      <c r="D4674">
        <f>MONTH(StockData[[#This Row],[DATE]])</f>
        <v>7</v>
      </c>
      <c r="E4674">
        <v>2024</v>
      </c>
      <c r="F4674" t="s">
        <v>163</v>
      </c>
      <c r="G4674" t="str">
        <f>"Q"&amp;ROUNDUP(StockData[[#This Row],[Month Number]]/3,0)</f>
        <v>Q3</v>
      </c>
      <c r="H4674" s="1" t="s">
        <v>4596</v>
      </c>
      <c r="I4674" s="1" t="s">
        <v>4597</v>
      </c>
      <c r="J4674" t="s">
        <v>30</v>
      </c>
      <c r="K4674">
        <v>2930</v>
      </c>
      <c r="L4674">
        <v>2930</v>
      </c>
      <c r="M4674">
        <v>2697.9</v>
      </c>
      <c r="N4674">
        <v>2925.5</v>
      </c>
      <c r="O4674">
        <v>2729.9</v>
      </c>
      <c r="P4674">
        <v>2732</v>
      </c>
      <c r="Q4674">
        <v>2739.33</v>
      </c>
      <c r="R4674">
        <v>14481615</v>
      </c>
      <c r="S4674">
        <v>39669923612.650002</v>
      </c>
      <c r="T4674">
        <v>626816</v>
      </c>
      <c r="U4674">
        <v>7342210</v>
      </c>
      <c r="V4674">
        <v>50.7</v>
      </c>
      <c r="W4674" s="3">
        <f>StockData[[#This Row],[CLOSE]]-StockData[[#This Row],[PREV. CLOSE]]</f>
        <v>-193.5</v>
      </c>
      <c r="X4674" s="2">
        <f>IFERROR((StockData[[#This Row],[CLOSE]]-StockData[[#This Row],[PREV. CLOSE]])/StockData[[#This Row],[PREV. CLOSE]],0)</f>
        <v>-6.6142539736797124E-2</v>
      </c>
      <c r="Y4674" t="str">
        <f>IF(StockData[[#This Row],[Daily Return %]]&gt;0,"Gain",IF(StockData[[#This Row],[Daily Return %]]&lt;0,"Loss","No Change"))</f>
        <v>Loss</v>
      </c>
    </row>
    <row r="4675" spans="1:25" x14ac:dyDescent="0.3">
      <c r="A4675" s="1">
        <v>45484</v>
      </c>
      <c r="B4675" s="1" t="s">
        <v>4729</v>
      </c>
      <c r="C4675" s="1" t="s">
        <v>162</v>
      </c>
      <c r="D4675">
        <f>MONTH(StockData[[#This Row],[DATE]])</f>
        <v>7</v>
      </c>
      <c r="E4675">
        <v>2024</v>
      </c>
      <c r="F4675" t="s">
        <v>163</v>
      </c>
      <c r="G4675" t="str">
        <f>"Q"&amp;ROUNDUP(StockData[[#This Row],[Month Number]]/3,0)</f>
        <v>Q3</v>
      </c>
      <c r="H4675" s="1" t="s">
        <v>4596</v>
      </c>
      <c r="I4675" s="1" t="s">
        <v>4597</v>
      </c>
      <c r="J4675" t="s">
        <v>30</v>
      </c>
      <c r="K4675">
        <v>2757.95</v>
      </c>
      <c r="L4675">
        <v>2757.95</v>
      </c>
      <c r="M4675">
        <v>2691</v>
      </c>
      <c r="N4675">
        <v>2732</v>
      </c>
      <c r="O4675">
        <v>2700</v>
      </c>
      <c r="P4675">
        <v>2698.05</v>
      </c>
      <c r="Q4675">
        <v>2714.29</v>
      </c>
      <c r="R4675">
        <v>4314565</v>
      </c>
      <c r="S4675">
        <v>11710977305.15</v>
      </c>
      <c r="T4675">
        <v>226150</v>
      </c>
      <c r="U4675">
        <v>2389458</v>
      </c>
      <c r="V4675">
        <v>55.38</v>
      </c>
      <c r="W4675" s="3">
        <f>StockData[[#This Row],[CLOSE]]-StockData[[#This Row],[PREV. CLOSE]]</f>
        <v>-33.949999999999818</v>
      </c>
      <c r="X4675" s="2">
        <f>IFERROR((StockData[[#This Row],[CLOSE]]-StockData[[#This Row],[PREV. CLOSE]])/StockData[[#This Row],[PREV. CLOSE]],0)</f>
        <v>-1.2426793557833023E-2</v>
      </c>
      <c r="Y4675" t="str">
        <f>IF(StockData[[#This Row],[Daily Return %]]&gt;0,"Gain",IF(StockData[[#This Row],[Daily Return %]]&lt;0,"Loss","No Change"))</f>
        <v>Loss</v>
      </c>
    </row>
    <row r="4676" spans="1:25" x14ac:dyDescent="0.3">
      <c r="A4676" s="1">
        <v>45485</v>
      </c>
      <c r="B4676" s="1" t="s">
        <v>4730</v>
      </c>
      <c r="C4676" s="1" t="s">
        <v>162</v>
      </c>
      <c r="D4676">
        <f>MONTH(StockData[[#This Row],[DATE]])</f>
        <v>7</v>
      </c>
      <c r="E4676">
        <v>2024</v>
      </c>
      <c r="F4676" t="s">
        <v>163</v>
      </c>
      <c r="G4676" t="str">
        <f>"Q"&amp;ROUNDUP(StockData[[#This Row],[Month Number]]/3,0)</f>
        <v>Q3</v>
      </c>
      <c r="H4676" s="1" t="s">
        <v>4596</v>
      </c>
      <c r="I4676" s="1" t="s">
        <v>4597</v>
      </c>
      <c r="J4676" t="s">
        <v>30</v>
      </c>
      <c r="K4676">
        <v>2689.65</v>
      </c>
      <c r="L4676">
        <v>2722.3</v>
      </c>
      <c r="M4676">
        <v>2687.15</v>
      </c>
      <c r="N4676">
        <v>2698.05</v>
      </c>
      <c r="O4676">
        <v>2704</v>
      </c>
      <c r="P4676">
        <v>2703.95</v>
      </c>
      <c r="Q4676">
        <v>2706.37</v>
      </c>
      <c r="R4676">
        <v>3398732</v>
      </c>
      <c r="S4676">
        <v>9198227939.3999996</v>
      </c>
      <c r="T4676">
        <v>189109</v>
      </c>
      <c r="U4676">
        <v>2026248</v>
      </c>
      <c r="V4676">
        <v>59.62</v>
      </c>
      <c r="W4676" s="3">
        <f>StockData[[#This Row],[CLOSE]]-StockData[[#This Row],[PREV. CLOSE]]</f>
        <v>5.8999999999996362</v>
      </c>
      <c r="X4676" s="2">
        <f>IFERROR((StockData[[#This Row],[CLOSE]]-StockData[[#This Row],[PREV. CLOSE]])/StockData[[#This Row],[PREV. CLOSE]],0)</f>
        <v>2.1867645151126317E-3</v>
      </c>
      <c r="Y4676" t="str">
        <f>IF(StockData[[#This Row],[Daily Return %]]&gt;0,"Gain",IF(StockData[[#This Row],[Daily Return %]]&lt;0,"Loss","No Change"))</f>
        <v>Gain</v>
      </c>
    </row>
    <row r="4677" spans="1:25" x14ac:dyDescent="0.3">
      <c r="A4677" s="1">
        <v>45488</v>
      </c>
      <c r="B4677" s="1" t="s">
        <v>4731</v>
      </c>
      <c r="C4677" s="1" t="s">
        <v>162</v>
      </c>
      <c r="D4677">
        <f>MONTH(StockData[[#This Row],[DATE]])</f>
        <v>7</v>
      </c>
      <c r="E4677">
        <v>2024</v>
      </c>
      <c r="F4677" t="s">
        <v>163</v>
      </c>
      <c r="G4677" t="str">
        <f>"Q"&amp;ROUNDUP(StockData[[#This Row],[Month Number]]/3,0)</f>
        <v>Q3</v>
      </c>
      <c r="H4677" s="1" t="s">
        <v>4596</v>
      </c>
      <c r="I4677" s="1" t="s">
        <v>4597</v>
      </c>
      <c r="J4677" t="s">
        <v>30</v>
      </c>
      <c r="K4677">
        <v>2722.85</v>
      </c>
      <c r="L4677">
        <v>2739</v>
      </c>
      <c r="M4677">
        <v>2708.1</v>
      </c>
      <c r="N4677">
        <v>2703.95</v>
      </c>
      <c r="O4677">
        <v>2730</v>
      </c>
      <c r="P4677">
        <v>2731.05</v>
      </c>
      <c r="Q4677">
        <v>2724.7</v>
      </c>
      <c r="R4677">
        <v>2017720</v>
      </c>
      <c r="S4677">
        <v>5497689205.1999998</v>
      </c>
      <c r="T4677">
        <v>144350</v>
      </c>
      <c r="U4677">
        <v>1278231</v>
      </c>
      <c r="V4677">
        <v>63.35</v>
      </c>
      <c r="W4677" s="3">
        <f>StockData[[#This Row],[CLOSE]]-StockData[[#This Row],[PREV. CLOSE]]</f>
        <v>27.100000000000364</v>
      </c>
      <c r="X4677" s="2">
        <f>IFERROR((StockData[[#This Row],[CLOSE]]-StockData[[#This Row],[PREV. CLOSE]])/StockData[[#This Row],[PREV. CLOSE]],0)</f>
        <v>1.0022374674088043E-2</v>
      </c>
      <c r="Y4677" t="str">
        <f>IF(StockData[[#This Row],[Daily Return %]]&gt;0,"Gain",IF(StockData[[#This Row],[Daily Return %]]&lt;0,"Loss","No Change"))</f>
        <v>Gain</v>
      </c>
    </row>
    <row r="4678" spans="1:25" x14ac:dyDescent="0.3">
      <c r="A4678" s="1">
        <v>45489</v>
      </c>
      <c r="B4678" s="1" t="s">
        <v>4732</v>
      </c>
      <c r="C4678" s="1" t="s">
        <v>162</v>
      </c>
      <c r="D4678">
        <f>MONTH(StockData[[#This Row],[DATE]])</f>
        <v>7</v>
      </c>
      <c r="E4678">
        <v>2024</v>
      </c>
      <c r="F4678" t="s">
        <v>163</v>
      </c>
      <c r="G4678" t="str">
        <f>"Q"&amp;ROUNDUP(StockData[[#This Row],[Month Number]]/3,0)</f>
        <v>Q3</v>
      </c>
      <c r="H4678" s="1" t="s">
        <v>4596</v>
      </c>
      <c r="I4678" s="1" t="s">
        <v>4597</v>
      </c>
      <c r="J4678" t="s">
        <v>30</v>
      </c>
      <c r="K4678">
        <v>2754.95</v>
      </c>
      <c r="L4678">
        <v>2766.85</v>
      </c>
      <c r="M4678">
        <v>2740</v>
      </c>
      <c r="N4678">
        <v>2731.05</v>
      </c>
      <c r="O4678">
        <v>2752.2</v>
      </c>
      <c r="P4678">
        <v>2756.75</v>
      </c>
      <c r="Q4678">
        <v>2752.88</v>
      </c>
      <c r="R4678">
        <v>1925983</v>
      </c>
      <c r="S4678">
        <v>5301998871.6999998</v>
      </c>
      <c r="T4678">
        <v>89569</v>
      </c>
      <c r="U4678">
        <v>1126043</v>
      </c>
      <c r="V4678">
        <v>58.47</v>
      </c>
      <c r="W4678" s="3">
        <f>StockData[[#This Row],[CLOSE]]-StockData[[#This Row],[PREV. CLOSE]]</f>
        <v>25.699999999999818</v>
      </c>
      <c r="X4678" s="2">
        <f>IFERROR((StockData[[#This Row],[CLOSE]]-StockData[[#This Row],[PREV. CLOSE]])/StockData[[#This Row],[PREV. CLOSE]],0)</f>
        <v>9.4103000677394476E-3</v>
      </c>
      <c r="Y4678" t="str">
        <f>IF(StockData[[#This Row],[Daily Return %]]&gt;0,"Gain",IF(StockData[[#This Row],[Daily Return %]]&lt;0,"Loss","No Change"))</f>
        <v>Gain</v>
      </c>
    </row>
    <row r="4679" spans="1:25" x14ac:dyDescent="0.3">
      <c r="A4679" s="1">
        <v>45491</v>
      </c>
      <c r="B4679" s="1" t="s">
        <v>4733</v>
      </c>
      <c r="C4679" s="1" t="s">
        <v>162</v>
      </c>
      <c r="D4679">
        <f>MONTH(StockData[[#This Row],[DATE]])</f>
        <v>7</v>
      </c>
      <c r="E4679">
        <v>2024</v>
      </c>
      <c r="F4679" t="s">
        <v>163</v>
      </c>
      <c r="G4679" t="str">
        <f>"Q"&amp;ROUNDUP(StockData[[#This Row],[Month Number]]/3,0)</f>
        <v>Q3</v>
      </c>
      <c r="H4679" s="1" t="s">
        <v>4596</v>
      </c>
      <c r="I4679" s="1" t="s">
        <v>4597</v>
      </c>
      <c r="J4679" t="s">
        <v>30</v>
      </c>
      <c r="K4679">
        <v>2756</v>
      </c>
      <c r="L4679">
        <v>2825.95</v>
      </c>
      <c r="M4679">
        <v>2736.5</v>
      </c>
      <c r="N4679">
        <v>2756.75</v>
      </c>
      <c r="O4679">
        <v>2815.05</v>
      </c>
      <c r="P4679">
        <v>2819.45</v>
      </c>
      <c r="Q4679">
        <v>2789.28</v>
      </c>
      <c r="R4679">
        <v>4122844</v>
      </c>
      <c r="S4679">
        <v>11499761577.25</v>
      </c>
      <c r="T4679">
        <v>208380</v>
      </c>
      <c r="U4679">
        <v>2492815</v>
      </c>
      <c r="V4679">
        <v>60.46</v>
      </c>
      <c r="W4679" s="3">
        <f>StockData[[#This Row],[CLOSE]]-StockData[[#This Row],[PREV. CLOSE]]</f>
        <v>62.699999999999818</v>
      </c>
      <c r="X4679" s="2">
        <f>IFERROR((StockData[[#This Row],[CLOSE]]-StockData[[#This Row],[PREV. CLOSE]])/StockData[[#This Row],[PREV. CLOSE]],0)</f>
        <v>2.2744173392581779E-2</v>
      </c>
      <c r="Y4679" t="str">
        <f>IF(StockData[[#This Row],[Daily Return %]]&gt;0,"Gain",IF(StockData[[#This Row],[Daily Return %]]&lt;0,"Loss","No Change"))</f>
        <v>Gain</v>
      </c>
    </row>
    <row r="4680" spans="1:25" x14ac:dyDescent="0.3">
      <c r="A4680" s="1">
        <v>45492</v>
      </c>
      <c r="B4680" s="1" t="s">
        <v>4734</v>
      </c>
      <c r="C4680" s="1" t="s">
        <v>162</v>
      </c>
      <c r="D4680">
        <f>MONTH(StockData[[#This Row],[DATE]])</f>
        <v>7</v>
      </c>
      <c r="E4680">
        <v>2024</v>
      </c>
      <c r="F4680" t="s">
        <v>163</v>
      </c>
      <c r="G4680" t="str">
        <f>"Q"&amp;ROUNDUP(StockData[[#This Row],[Month Number]]/3,0)</f>
        <v>Q3</v>
      </c>
      <c r="H4680" s="1" t="s">
        <v>4596</v>
      </c>
      <c r="I4680" s="1" t="s">
        <v>4597</v>
      </c>
      <c r="J4680" t="s">
        <v>30</v>
      </c>
      <c r="K4680">
        <v>2819.95</v>
      </c>
      <c r="L4680">
        <v>2819.95</v>
      </c>
      <c r="M4680">
        <v>2743</v>
      </c>
      <c r="N4680">
        <v>2819.45</v>
      </c>
      <c r="O4680">
        <v>2756.2</v>
      </c>
      <c r="P4680">
        <v>2749.3</v>
      </c>
      <c r="Q4680">
        <v>2773.85</v>
      </c>
      <c r="R4680">
        <v>2042568</v>
      </c>
      <c r="S4680">
        <v>5665771010.4499998</v>
      </c>
      <c r="T4680">
        <v>131251</v>
      </c>
      <c r="U4680">
        <v>1261978</v>
      </c>
      <c r="V4680">
        <v>61.78</v>
      </c>
      <c r="W4680" s="3">
        <f>StockData[[#This Row],[CLOSE]]-StockData[[#This Row],[PREV. CLOSE]]</f>
        <v>-70.149999999999636</v>
      </c>
      <c r="X4680" s="2">
        <f>IFERROR((StockData[[#This Row],[CLOSE]]-StockData[[#This Row],[PREV. CLOSE]])/StockData[[#This Row],[PREV. CLOSE]],0)</f>
        <v>-2.4880739151252777E-2</v>
      </c>
      <c r="Y4680" t="str">
        <f>IF(StockData[[#This Row],[Daily Return %]]&gt;0,"Gain",IF(StockData[[#This Row],[Daily Return %]]&lt;0,"Loss","No Change"))</f>
        <v>Loss</v>
      </c>
    </row>
    <row r="4681" spans="1:25" x14ac:dyDescent="0.3">
      <c r="A4681" s="1">
        <v>45495</v>
      </c>
      <c r="B4681" s="1" t="s">
        <v>4735</v>
      </c>
      <c r="C4681" s="1" t="s">
        <v>162</v>
      </c>
      <c r="D4681">
        <f>MONTH(StockData[[#This Row],[DATE]])</f>
        <v>7</v>
      </c>
      <c r="E4681">
        <v>2024</v>
      </c>
      <c r="F4681" t="s">
        <v>163</v>
      </c>
      <c r="G4681" t="str">
        <f>"Q"&amp;ROUNDUP(StockData[[#This Row],[Month Number]]/3,0)</f>
        <v>Q3</v>
      </c>
      <c r="H4681" s="1" t="s">
        <v>4596</v>
      </c>
      <c r="I4681" s="1" t="s">
        <v>4597</v>
      </c>
      <c r="J4681" t="s">
        <v>30</v>
      </c>
      <c r="K4681">
        <v>2751.05</v>
      </c>
      <c r="L4681">
        <v>2819</v>
      </c>
      <c r="M4681">
        <v>2725</v>
      </c>
      <c r="N4681">
        <v>2749.3</v>
      </c>
      <c r="O4681">
        <v>2805</v>
      </c>
      <c r="P4681">
        <v>2804.75</v>
      </c>
      <c r="Q4681">
        <v>2794.83</v>
      </c>
      <c r="R4681">
        <v>2208103</v>
      </c>
      <c r="S4681">
        <v>6171277473.1499996</v>
      </c>
      <c r="T4681">
        <v>138149</v>
      </c>
      <c r="U4681">
        <v>1190019</v>
      </c>
      <c r="V4681">
        <v>53.89</v>
      </c>
      <c r="W4681" s="3">
        <f>StockData[[#This Row],[CLOSE]]-StockData[[#This Row],[PREV. CLOSE]]</f>
        <v>55.449999999999818</v>
      </c>
      <c r="X4681" s="2">
        <f>IFERROR((StockData[[#This Row],[CLOSE]]-StockData[[#This Row],[PREV. CLOSE]])/StockData[[#This Row],[PREV. CLOSE]],0)</f>
        <v>2.0168770232422729E-2</v>
      </c>
      <c r="Y4681" t="str">
        <f>IF(StockData[[#This Row],[Daily Return %]]&gt;0,"Gain",IF(StockData[[#This Row],[Daily Return %]]&lt;0,"Loss","No Change"))</f>
        <v>Gain</v>
      </c>
    </row>
    <row r="4682" spans="1:25" x14ac:dyDescent="0.3">
      <c r="A4682" s="1">
        <v>45496</v>
      </c>
      <c r="B4682" s="1" t="s">
        <v>4736</v>
      </c>
      <c r="C4682" s="1" t="s">
        <v>162</v>
      </c>
      <c r="D4682">
        <f>MONTH(StockData[[#This Row],[DATE]])</f>
        <v>7</v>
      </c>
      <c r="E4682">
        <v>2024</v>
      </c>
      <c r="F4682" t="s">
        <v>163</v>
      </c>
      <c r="G4682" t="str">
        <f>"Q"&amp;ROUNDUP(StockData[[#This Row],[Month Number]]/3,0)</f>
        <v>Q3</v>
      </c>
      <c r="H4682" s="1" t="s">
        <v>4596</v>
      </c>
      <c r="I4682" s="1" t="s">
        <v>4597</v>
      </c>
      <c r="J4682" t="s">
        <v>30</v>
      </c>
      <c r="K4682">
        <v>2824</v>
      </c>
      <c r="L4682">
        <v>2854.5</v>
      </c>
      <c r="M4682">
        <v>2743.4</v>
      </c>
      <c r="N4682">
        <v>2804.75</v>
      </c>
      <c r="O4682">
        <v>2817</v>
      </c>
      <c r="P4682">
        <v>2821.35</v>
      </c>
      <c r="Q4682">
        <v>2818.29</v>
      </c>
      <c r="R4682">
        <v>2572524</v>
      </c>
      <c r="S4682">
        <v>7250123643.3000002</v>
      </c>
      <c r="T4682">
        <v>130724</v>
      </c>
      <c r="U4682">
        <v>1194503</v>
      </c>
      <c r="V4682">
        <v>46.43</v>
      </c>
      <c r="W4682" s="3">
        <f>StockData[[#This Row],[CLOSE]]-StockData[[#This Row],[PREV. CLOSE]]</f>
        <v>16.599999999999909</v>
      </c>
      <c r="X4682" s="2">
        <f>IFERROR((StockData[[#This Row],[CLOSE]]-StockData[[#This Row],[PREV. CLOSE]])/StockData[[#This Row],[PREV. CLOSE]],0)</f>
        <v>5.9185310633746002E-3</v>
      </c>
      <c r="Y4682" t="str">
        <f>IF(StockData[[#This Row],[Daily Return %]]&gt;0,"Gain",IF(StockData[[#This Row],[Daily Return %]]&lt;0,"Loss","No Change"))</f>
        <v>Gain</v>
      </c>
    </row>
    <row r="4683" spans="1:25" x14ac:dyDescent="0.3">
      <c r="A4683" s="1">
        <v>45497</v>
      </c>
      <c r="B4683" s="1" t="s">
        <v>4737</v>
      </c>
      <c r="C4683" s="1" t="s">
        <v>162</v>
      </c>
      <c r="D4683">
        <f>MONTH(StockData[[#This Row],[DATE]])</f>
        <v>7</v>
      </c>
      <c r="E4683">
        <v>2024</v>
      </c>
      <c r="F4683" t="s">
        <v>163</v>
      </c>
      <c r="G4683" t="str">
        <f>"Q"&amp;ROUNDUP(StockData[[#This Row],[Month Number]]/3,0)</f>
        <v>Q3</v>
      </c>
      <c r="H4683" s="1" t="s">
        <v>4596</v>
      </c>
      <c r="I4683" s="1" t="s">
        <v>4597</v>
      </c>
      <c r="J4683" t="s">
        <v>30</v>
      </c>
      <c r="K4683">
        <v>2823</v>
      </c>
      <c r="L4683">
        <v>2830.4</v>
      </c>
      <c r="M4683">
        <v>2763.65</v>
      </c>
      <c r="N4683">
        <v>2821.35</v>
      </c>
      <c r="O4683">
        <v>2815.7</v>
      </c>
      <c r="P4683">
        <v>2805.5</v>
      </c>
      <c r="Q4683">
        <v>2793.66</v>
      </c>
      <c r="R4683">
        <v>2276082</v>
      </c>
      <c r="S4683">
        <v>6358592571.6000004</v>
      </c>
      <c r="T4683">
        <v>129470</v>
      </c>
      <c r="U4683">
        <v>1405233</v>
      </c>
      <c r="V4683">
        <v>61.74</v>
      </c>
      <c r="W4683" s="3">
        <f>StockData[[#This Row],[CLOSE]]-StockData[[#This Row],[PREV. CLOSE]]</f>
        <v>-15.849999999999909</v>
      </c>
      <c r="X4683" s="2">
        <f>IFERROR((StockData[[#This Row],[CLOSE]]-StockData[[#This Row],[PREV. CLOSE]])/StockData[[#This Row],[PREV. CLOSE]],0)</f>
        <v>-5.617877966221812E-3</v>
      </c>
      <c r="Y4683" t="str">
        <f>IF(StockData[[#This Row],[Daily Return %]]&gt;0,"Gain",IF(StockData[[#This Row],[Daily Return %]]&lt;0,"Loss","No Change"))</f>
        <v>Loss</v>
      </c>
    </row>
    <row r="4684" spans="1:25" x14ac:dyDescent="0.3">
      <c r="A4684" s="1">
        <v>45498</v>
      </c>
      <c r="B4684" s="1" t="s">
        <v>4738</v>
      </c>
      <c r="C4684" s="1" t="s">
        <v>162</v>
      </c>
      <c r="D4684">
        <f>MONTH(StockData[[#This Row],[DATE]])</f>
        <v>7</v>
      </c>
      <c r="E4684">
        <v>2024</v>
      </c>
      <c r="F4684" t="s">
        <v>163</v>
      </c>
      <c r="G4684" t="str">
        <f>"Q"&amp;ROUNDUP(StockData[[#This Row],[Month Number]]/3,0)</f>
        <v>Q3</v>
      </c>
      <c r="H4684" s="1" t="s">
        <v>4596</v>
      </c>
      <c r="I4684" s="1" t="s">
        <v>4597</v>
      </c>
      <c r="J4684" t="s">
        <v>30</v>
      </c>
      <c r="K4684">
        <v>2799.8</v>
      </c>
      <c r="L4684">
        <v>2827</v>
      </c>
      <c r="M4684">
        <v>2781.8</v>
      </c>
      <c r="N4684">
        <v>2805.5</v>
      </c>
      <c r="O4684">
        <v>2809.4</v>
      </c>
      <c r="P4684">
        <v>2811.4</v>
      </c>
      <c r="Q4684">
        <v>2806.7</v>
      </c>
      <c r="R4684">
        <v>1857122</v>
      </c>
      <c r="S4684">
        <v>5212381274.3000002</v>
      </c>
      <c r="T4684">
        <v>113038</v>
      </c>
      <c r="U4684">
        <v>1041104</v>
      </c>
      <c r="V4684">
        <v>56.06</v>
      </c>
      <c r="W4684" s="3">
        <f>StockData[[#This Row],[CLOSE]]-StockData[[#This Row],[PREV. CLOSE]]</f>
        <v>5.9000000000000909</v>
      </c>
      <c r="X4684" s="2">
        <f>IFERROR((StockData[[#This Row],[CLOSE]]-StockData[[#This Row],[PREV. CLOSE]])/StockData[[#This Row],[PREV. CLOSE]],0)</f>
        <v>2.1030119408305438E-3</v>
      </c>
      <c r="Y4684" t="str">
        <f>IF(StockData[[#This Row],[Daily Return %]]&gt;0,"Gain",IF(StockData[[#This Row],[Daily Return %]]&lt;0,"Loss","No Change"))</f>
        <v>Gain</v>
      </c>
    </row>
    <row r="4685" spans="1:25" x14ac:dyDescent="0.3">
      <c r="A4685" s="1">
        <v>45499</v>
      </c>
      <c r="B4685" s="1" t="s">
        <v>4739</v>
      </c>
      <c r="C4685" s="1" t="s">
        <v>162</v>
      </c>
      <c r="D4685">
        <f>MONTH(StockData[[#This Row],[DATE]])</f>
        <v>7</v>
      </c>
      <c r="E4685">
        <v>2024</v>
      </c>
      <c r="F4685" t="s">
        <v>163</v>
      </c>
      <c r="G4685" t="str">
        <f>"Q"&amp;ROUNDUP(StockData[[#This Row],[Month Number]]/3,0)</f>
        <v>Q3</v>
      </c>
      <c r="H4685" s="1" t="s">
        <v>4596</v>
      </c>
      <c r="I4685" s="1" t="s">
        <v>4597</v>
      </c>
      <c r="J4685" t="s">
        <v>30</v>
      </c>
      <c r="K4685">
        <v>2821.6</v>
      </c>
      <c r="L4685">
        <v>2897.4</v>
      </c>
      <c r="M4685">
        <v>2790</v>
      </c>
      <c r="N4685">
        <v>2811.4</v>
      </c>
      <c r="O4685">
        <v>2881.8</v>
      </c>
      <c r="P4685">
        <v>2887.8</v>
      </c>
      <c r="Q4685">
        <v>2860.83</v>
      </c>
      <c r="R4685">
        <v>2352661</v>
      </c>
      <c r="S4685">
        <v>6730574701.5500002</v>
      </c>
      <c r="T4685">
        <v>125594</v>
      </c>
      <c r="U4685">
        <v>1214869</v>
      </c>
      <c r="V4685">
        <v>51.64</v>
      </c>
      <c r="W4685" s="3">
        <f>StockData[[#This Row],[CLOSE]]-StockData[[#This Row],[PREV. CLOSE]]</f>
        <v>76.400000000000091</v>
      </c>
      <c r="X4685" s="2">
        <f>IFERROR((StockData[[#This Row],[CLOSE]]-StockData[[#This Row],[PREV. CLOSE]])/StockData[[#This Row],[PREV. CLOSE]],0)</f>
        <v>2.7175072917407728E-2</v>
      </c>
      <c r="Y4685" t="str">
        <f>IF(StockData[[#This Row],[Daily Return %]]&gt;0,"Gain",IF(StockData[[#This Row],[Daily Return %]]&lt;0,"Loss","No Change"))</f>
        <v>Gain</v>
      </c>
    </row>
    <row r="4686" spans="1:25" x14ac:dyDescent="0.3">
      <c r="A4686" s="1">
        <v>45502</v>
      </c>
      <c r="B4686" s="1" t="s">
        <v>4740</v>
      </c>
      <c r="C4686" s="1" t="s">
        <v>162</v>
      </c>
      <c r="D4686">
        <f>MONTH(StockData[[#This Row],[DATE]])</f>
        <v>7</v>
      </c>
      <c r="E4686">
        <v>2024</v>
      </c>
      <c r="F4686" t="s">
        <v>163</v>
      </c>
      <c r="G4686" t="str">
        <f>"Q"&amp;ROUNDUP(StockData[[#This Row],[Month Number]]/3,0)</f>
        <v>Q3</v>
      </c>
      <c r="H4686" s="1" t="s">
        <v>4596</v>
      </c>
      <c r="I4686" s="1" t="s">
        <v>4597</v>
      </c>
      <c r="J4686" t="s">
        <v>30</v>
      </c>
      <c r="K4686">
        <v>2900</v>
      </c>
      <c r="L4686">
        <v>2945</v>
      </c>
      <c r="M4686">
        <v>2875.5</v>
      </c>
      <c r="N4686">
        <v>2887.8</v>
      </c>
      <c r="O4686">
        <v>2945</v>
      </c>
      <c r="P4686">
        <v>2933</v>
      </c>
      <c r="Q4686">
        <v>2907.04</v>
      </c>
      <c r="R4686">
        <v>2388937</v>
      </c>
      <c r="S4686">
        <v>6944739099.25</v>
      </c>
      <c r="T4686">
        <v>124039</v>
      </c>
      <c r="U4686">
        <v>1458103</v>
      </c>
      <c r="V4686">
        <v>61.04</v>
      </c>
      <c r="W4686" s="3">
        <f>StockData[[#This Row],[CLOSE]]-StockData[[#This Row],[PREV. CLOSE]]</f>
        <v>45.199999999999818</v>
      </c>
      <c r="X4686" s="2">
        <f>IFERROR((StockData[[#This Row],[CLOSE]]-StockData[[#This Row],[PREV. CLOSE]])/StockData[[#This Row],[PREV. CLOSE]],0)</f>
        <v>1.5652053466306468E-2</v>
      </c>
      <c r="Y4686" t="str">
        <f>IF(StockData[[#This Row],[Daily Return %]]&gt;0,"Gain",IF(StockData[[#This Row],[Daily Return %]]&lt;0,"Loss","No Change"))</f>
        <v>Gain</v>
      </c>
    </row>
    <row r="4687" spans="1:25" x14ac:dyDescent="0.3">
      <c r="A4687" s="1">
        <v>45503</v>
      </c>
      <c r="B4687" s="1" t="s">
        <v>4741</v>
      </c>
      <c r="C4687" s="1" t="s">
        <v>162</v>
      </c>
      <c r="D4687">
        <f>MONTH(StockData[[#This Row],[DATE]])</f>
        <v>7</v>
      </c>
      <c r="E4687">
        <v>2024</v>
      </c>
      <c r="F4687" t="s">
        <v>163</v>
      </c>
      <c r="G4687" t="str">
        <f>"Q"&amp;ROUNDUP(StockData[[#This Row],[Month Number]]/3,0)</f>
        <v>Q3</v>
      </c>
      <c r="H4687" s="1" t="s">
        <v>4596</v>
      </c>
      <c r="I4687" s="1" t="s">
        <v>4597</v>
      </c>
      <c r="J4687" t="s">
        <v>30</v>
      </c>
      <c r="K4687">
        <v>2945</v>
      </c>
      <c r="L4687">
        <v>2950</v>
      </c>
      <c r="M4687">
        <v>2904.6</v>
      </c>
      <c r="N4687">
        <v>2933</v>
      </c>
      <c r="O4687">
        <v>2929</v>
      </c>
      <c r="P4687">
        <v>2922.1</v>
      </c>
      <c r="Q4687">
        <v>2924.84</v>
      </c>
      <c r="R4687">
        <v>2290006</v>
      </c>
      <c r="S4687">
        <v>6697891503.1499996</v>
      </c>
      <c r="T4687">
        <v>131275</v>
      </c>
      <c r="U4687">
        <v>1350121</v>
      </c>
      <c r="V4687">
        <v>58.96</v>
      </c>
      <c r="W4687" s="3">
        <f>StockData[[#This Row],[CLOSE]]-StockData[[#This Row],[PREV. CLOSE]]</f>
        <v>-10.900000000000091</v>
      </c>
      <c r="X4687" s="2">
        <f>IFERROR((StockData[[#This Row],[CLOSE]]-StockData[[#This Row],[PREV. CLOSE]])/StockData[[#This Row],[PREV. CLOSE]],0)</f>
        <v>-3.7163314012956328E-3</v>
      </c>
      <c r="Y4687" t="str">
        <f>IF(StockData[[#This Row],[Daily Return %]]&gt;0,"Gain",IF(StockData[[#This Row],[Daily Return %]]&lt;0,"Loss","No Change"))</f>
        <v>Loss</v>
      </c>
    </row>
    <row r="4688" spans="1:25" x14ac:dyDescent="0.3">
      <c r="A4688" s="1">
        <v>45504</v>
      </c>
      <c r="B4688" s="1" t="s">
        <v>4742</v>
      </c>
      <c r="C4688" s="1" t="s">
        <v>162</v>
      </c>
      <c r="D4688">
        <f>MONTH(StockData[[#This Row],[DATE]])</f>
        <v>7</v>
      </c>
      <c r="E4688">
        <v>2024</v>
      </c>
      <c r="F4688" t="s">
        <v>163</v>
      </c>
      <c r="G4688" t="str">
        <f>"Q"&amp;ROUNDUP(StockData[[#This Row],[Month Number]]/3,0)</f>
        <v>Q3</v>
      </c>
      <c r="H4688" s="1" t="s">
        <v>4596</v>
      </c>
      <c r="I4688" s="1" t="s">
        <v>4597</v>
      </c>
      <c r="J4688" t="s">
        <v>30</v>
      </c>
      <c r="K4688">
        <v>2937</v>
      </c>
      <c r="L4688">
        <v>2979.6</v>
      </c>
      <c r="M4688">
        <v>2872.95</v>
      </c>
      <c r="N4688">
        <v>2922.1</v>
      </c>
      <c r="O4688">
        <v>2909</v>
      </c>
      <c r="P4688">
        <v>2907.8</v>
      </c>
      <c r="Q4688">
        <v>2934.35</v>
      </c>
      <c r="R4688">
        <v>4238740</v>
      </c>
      <c r="S4688">
        <v>12437931579.6</v>
      </c>
      <c r="T4688">
        <v>201456</v>
      </c>
      <c r="U4688">
        <v>1595847</v>
      </c>
      <c r="V4688">
        <v>37.65</v>
      </c>
      <c r="W4688" s="3">
        <f>StockData[[#This Row],[CLOSE]]-StockData[[#This Row],[PREV. CLOSE]]</f>
        <v>-14.299999999999727</v>
      </c>
      <c r="X4688" s="2">
        <f>IFERROR((StockData[[#This Row],[CLOSE]]-StockData[[#This Row],[PREV. CLOSE]])/StockData[[#This Row],[PREV. CLOSE]],0)</f>
        <v>-4.8937408028471739E-3</v>
      </c>
      <c r="Y4688" t="str">
        <f>IF(StockData[[#This Row],[Daily Return %]]&gt;0,"Gain",IF(StockData[[#This Row],[Daily Return %]]&lt;0,"Loss","No Change"))</f>
        <v>Loss</v>
      </c>
    </row>
    <row r="4689" spans="1:25" x14ac:dyDescent="0.3">
      <c r="A4689" s="1">
        <v>45505</v>
      </c>
      <c r="B4689" s="1" t="s">
        <v>4743</v>
      </c>
      <c r="C4689" s="1" t="s">
        <v>186</v>
      </c>
      <c r="D4689">
        <f>MONTH(StockData[[#This Row],[DATE]])</f>
        <v>8</v>
      </c>
      <c r="E4689">
        <v>2024</v>
      </c>
      <c r="F4689" t="s">
        <v>163</v>
      </c>
      <c r="G4689" t="str">
        <f>"Q"&amp;ROUNDUP(StockData[[#This Row],[Month Number]]/3,0)</f>
        <v>Q3</v>
      </c>
      <c r="H4689" s="1" t="s">
        <v>4596</v>
      </c>
      <c r="I4689" s="1" t="s">
        <v>4597</v>
      </c>
      <c r="J4689" t="s">
        <v>30</v>
      </c>
      <c r="K4689">
        <v>2926.5</v>
      </c>
      <c r="L4689">
        <v>2926.5</v>
      </c>
      <c r="M4689">
        <v>2820.1</v>
      </c>
      <c r="N4689">
        <v>2907.8</v>
      </c>
      <c r="O4689">
        <v>2827</v>
      </c>
      <c r="P4689">
        <v>2828.4</v>
      </c>
      <c r="Q4689">
        <v>2844.77</v>
      </c>
      <c r="R4689">
        <v>4971708</v>
      </c>
      <c r="S4689">
        <v>14143383089.35</v>
      </c>
      <c r="T4689">
        <v>229181</v>
      </c>
      <c r="U4689">
        <v>2805305</v>
      </c>
      <c r="V4689">
        <v>56.43</v>
      </c>
      <c r="W4689" s="3">
        <f>StockData[[#This Row],[CLOSE]]-StockData[[#This Row],[PREV. CLOSE]]</f>
        <v>-79.400000000000091</v>
      </c>
      <c r="X4689" s="2">
        <f>IFERROR((StockData[[#This Row],[CLOSE]]-StockData[[#This Row],[PREV. CLOSE]])/StockData[[#This Row],[PREV. CLOSE]],0)</f>
        <v>-2.7305866978471725E-2</v>
      </c>
      <c r="Y4689" t="str">
        <f>IF(StockData[[#This Row],[Daily Return %]]&gt;0,"Gain",IF(StockData[[#This Row],[Daily Return %]]&lt;0,"Loss","No Change"))</f>
        <v>Loss</v>
      </c>
    </row>
    <row r="4690" spans="1:25" x14ac:dyDescent="0.3">
      <c r="A4690" s="1">
        <v>45506</v>
      </c>
      <c r="B4690" s="1" t="s">
        <v>4744</v>
      </c>
      <c r="C4690" s="1" t="s">
        <v>186</v>
      </c>
      <c r="D4690">
        <f>MONTH(StockData[[#This Row],[DATE]])</f>
        <v>8</v>
      </c>
      <c r="E4690">
        <v>2024</v>
      </c>
      <c r="F4690" t="s">
        <v>163</v>
      </c>
      <c r="G4690" t="str">
        <f>"Q"&amp;ROUNDUP(StockData[[#This Row],[Month Number]]/3,0)</f>
        <v>Q3</v>
      </c>
      <c r="H4690" s="1" t="s">
        <v>4596</v>
      </c>
      <c r="I4690" s="1" t="s">
        <v>4597</v>
      </c>
      <c r="J4690" t="s">
        <v>30</v>
      </c>
      <c r="K4690">
        <v>2810.3</v>
      </c>
      <c r="L4690">
        <v>2810.3</v>
      </c>
      <c r="M4690">
        <v>2733.85</v>
      </c>
      <c r="N4690">
        <v>2828.4</v>
      </c>
      <c r="O4690">
        <v>2755.4</v>
      </c>
      <c r="P4690">
        <v>2749.65</v>
      </c>
      <c r="Q4690">
        <v>2764.79</v>
      </c>
      <c r="R4690">
        <v>3041513</v>
      </c>
      <c r="S4690">
        <v>8409133531.4499998</v>
      </c>
      <c r="T4690">
        <v>213631</v>
      </c>
      <c r="U4690">
        <v>1750251</v>
      </c>
      <c r="V4690">
        <v>57.55</v>
      </c>
      <c r="W4690" s="3">
        <f>StockData[[#This Row],[CLOSE]]-StockData[[#This Row],[PREV. CLOSE]]</f>
        <v>-78.75</v>
      </c>
      <c r="X4690" s="2">
        <f>IFERROR((StockData[[#This Row],[CLOSE]]-StockData[[#This Row],[PREV. CLOSE]])/StockData[[#This Row],[PREV. CLOSE]],0)</f>
        <v>-2.7842596521001271E-2</v>
      </c>
      <c r="Y4690" t="str">
        <f>IF(StockData[[#This Row],[Daily Return %]]&gt;0,"Gain",IF(StockData[[#This Row],[Daily Return %]]&lt;0,"Loss","No Change"))</f>
        <v>Loss</v>
      </c>
    </row>
    <row r="4691" spans="1:25" x14ac:dyDescent="0.3">
      <c r="A4691" s="1">
        <v>45509</v>
      </c>
      <c r="B4691" s="1" t="s">
        <v>4745</v>
      </c>
      <c r="C4691" s="1" t="s">
        <v>186</v>
      </c>
      <c r="D4691">
        <f>MONTH(StockData[[#This Row],[DATE]])</f>
        <v>8</v>
      </c>
      <c r="E4691">
        <v>2024</v>
      </c>
      <c r="F4691" t="s">
        <v>163</v>
      </c>
      <c r="G4691" t="str">
        <f>"Q"&amp;ROUNDUP(StockData[[#This Row],[Month Number]]/3,0)</f>
        <v>Q3</v>
      </c>
      <c r="H4691" s="1" t="s">
        <v>4596</v>
      </c>
      <c r="I4691" s="1" t="s">
        <v>4597</v>
      </c>
      <c r="J4691" t="s">
        <v>30</v>
      </c>
      <c r="K4691">
        <v>2679.65</v>
      </c>
      <c r="L4691">
        <v>2729.2</v>
      </c>
      <c r="M4691">
        <v>2635.8</v>
      </c>
      <c r="N4691">
        <v>2749.65</v>
      </c>
      <c r="O4691">
        <v>2688</v>
      </c>
      <c r="P4691">
        <v>2678.95</v>
      </c>
      <c r="Q4691">
        <v>2666.64</v>
      </c>
      <c r="R4691">
        <v>3731770</v>
      </c>
      <c r="S4691">
        <v>9951290198.0499992</v>
      </c>
      <c r="T4691">
        <v>254274</v>
      </c>
      <c r="U4691">
        <v>2137047</v>
      </c>
      <c r="V4691">
        <v>57.27</v>
      </c>
      <c r="W4691" s="3">
        <f>StockData[[#This Row],[CLOSE]]-StockData[[#This Row],[PREV. CLOSE]]</f>
        <v>-70.700000000000273</v>
      </c>
      <c r="X4691" s="2">
        <f>IFERROR((StockData[[#This Row],[CLOSE]]-StockData[[#This Row],[PREV. CLOSE]])/StockData[[#This Row],[PREV. CLOSE]],0)</f>
        <v>-2.5712363391704497E-2</v>
      </c>
      <c r="Y4691" t="str">
        <f>IF(StockData[[#This Row],[Daily Return %]]&gt;0,"Gain",IF(StockData[[#This Row],[Daily Return %]]&lt;0,"Loss","No Change"))</f>
        <v>Loss</v>
      </c>
    </row>
    <row r="4692" spans="1:25" x14ac:dyDescent="0.3">
      <c r="A4692" s="1">
        <v>45510</v>
      </c>
      <c r="B4692" s="1" t="s">
        <v>4746</v>
      </c>
      <c r="C4692" s="1" t="s">
        <v>186</v>
      </c>
      <c r="D4692">
        <f>MONTH(StockData[[#This Row],[DATE]])</f>
        <v>8</v>
      </c>
      <c r="E4692">
        <v>2024</v>
      </c>
      <c r="F4692" t="s">
        <v>163</v>
      </c>
      <c r="G4692" t="str">
        <f>"Q"&amp;ROUNDUP(StockData[[#This Row],[Month Number]]/3,0)</f>
        <v>Q3</v>
      </c>
      <c r="H4692" s="1" t="s">
        <v>4596</v>
      </c>
      <c r="I4692" s="1" t="s">
        <v>4597</v>
      </c>
      <c r="J4692" t="s">
        <v>30</v>
      </c>
      <c r="K4692">
        <v>2688.3</v>
      </c>
      <c r="L4692">
        <v>2748.75</v>
      </c>
      <c r="M4692">
        <v>2625.7</v>
      </c>
      <c r="N4692">
        <v>2678.95</v>
      </c>
      <c r="O4692">
        <v>2644.45</v>
      </c>
      <c r="P4692">
        <v>2632.95</v>
      </c>
      <c r="Q4692">
        <v>2677.72</v>
      </c>
      <c r="R4692">
        <v>3069277</v>
      </c>
      <c r="S4692">
        <v>8218669400.6499996</v>
      </c>
      <c r="T4692">
        <v>140271</v>
      </c>
      <c r="U4692">
        <v>1834951</v>
      </c>
      <c r="V4692">
        <v>59.78</v>
      </c>
      <c r="W4692" s="3">
        <f>StockData[[#This Row],[CLOSE]]-StockData[[#This Row],[PREV. CLOSE]]</f>
        <v>-46</v>
      </c>
      <c r="X4692" s="2">
        <f>IFERROR((StockData[[#This Row],[CLOSE]]-StockData[[#This Row],[PREV. CLOSE]])/StockData[[#This Row],[PREV. CLOSE]],0)</f>
        <v>-1.7170906511879656E-2</v>
      </c>
      <c r="Y4692" t="str">
        <f>IF(StockData[[#This Row],[Daily Return %]]&gt;0,"Gain",IF(StockData[[#This Row],[Daily Return %]]&lt;0,"Loss","No Change"))</f>
        <v>Loss</v>
      </c>
    </row>
    <row r="4693" spans="1:25" x14ac:dyDescent="0.3">
      <c r="A4693" s="1">
        <v>45511</v>
      </c>
      <c r="B4693" s="1" t="s">
        <v>4747</v>
      </c>
      <c r="C4693" s="1" t="s">
        <v>186</v>
      </c>
      <c r="D4693">
        <f>MONTH(StockData[[#This Row],[DATE]])</f>
        <v>8</v>
      </c>
      <c r="E4693">
        <v>2024</v>
      </c>
      <c r="F4693" t="s">
        <v>163</v>
      </c>
      <c r="G4693" t="str">
        <f>"Q"&amp;ROUNDUP(StockData[[#This Row],[Month Number]]/3,0)</f>
        <v>Q3</v>
      </c>
      <c r="H4693" s="1" t="s">
        <v>4596</v>
      </c>
      <c r="I4693" s="1" t="s">
        <v>4597</v>
      </c>
      <c r="J4693" t="s">
        <v>30</v>
      </c>
      <c r="K4693">
        <v>2697.5</v>
      </c>
      <c r="L4693">
        <v>2704.75</v>
      </c>
      <c r="M4693">
        <v>2661</v>
      </c>
      <c r="N4693">
        <v>2632.95</v>
      </c>
      <c r="O4693">
        <v>2686.35</v>
      </c>
      <c r="P4693">
        <v>2680.85</v>
      </c>
      <c r="Q4693">
        <v>2679.1</v>
      </c>
      <c r="R4693">
        <v>2479171</v>
      </c>
      <c r="S4693">
        <v>6641956289.5</v>
      </c>
      <c r="T4693">
        <v>179114</v>
      </c>
      <c r="U4693">
        <v>1601840</v>
      </c>
      <c r="V4693">
        <v>64.61</v>
      </c>
      <c r="W4693" s="3">
        <f>StockData[[#This Row],[CLOSE]]-StockData[[#This Row],[PREV. CLOSE]]</f>
        <v>47.900000000000091</v>
      </c>
      <c r="X4693" s="2">
        <f>IFERROR((StockData[[#This Row],[CLOSE]]-StockData[[#This Row],[PREV. CLOSE]])/StockData[[#This Row],[PREV. CLOSE]],0)</f>
        <v>1.8192521696196319E-2</v>
      </c>
      <c r="Y4693" t="str">
        <f>IF(StockData[[#This Row],[Daily Return %]]&gt;0,"Gain",IF(StockData[[#This Row],[Daily Return %]]&lt;0,"Loss","No Change"))</f>
        <v>Gain</v>
      </c>
    </row>
    <row r="4694" spans="1:25" x14ac:dyDescent="0.3">
      <c r="A4694" s="1">
        <v>45512</v>
      </c>
      <c r="B4694" s="1" t="s">
        <v>4748</v>
      </c>
      <c r="C4694" s="1" t="s">
        <v>186</v>
      </c>
      <c r="D4694">
        <f>MONTH(StockData[[#This Row],[DATE]])</f>
        <v>8</v>
      </c>
      <c r="E4694">
        <v>2024</v>
      </c>
      <c r="F4694" t="s">
        <v>163</v>
      </c>
      <c r="G4694" t="str">
        <f>"Q"&amp;ROUNDUP(StockData[[#This Row],[Month Number]]/3,0)</f>
        <v>Q3</v>
      </c>
      <c r="H4694" s="1" t="s">
        <v>4596</v>
      </c>
      <c r="I4694" s="1" t="s">
        <v>4597</v>
      </c>
      <c r="J4694" t="s">
        <v>30</v>
      </c>
      <c r="K4694">
        <v>2660.5</v>
      </c>
      <c r="L4694">
        <v>2716.5</v>
      </c>
      <c r="M4694">
        <v>2656.5</v>
      </c>
      <c r="N4694">
        <v>2680.85</v>
      </c>
      <c r="O4694">
        <v>2680.2</v>
      </c>
      <c r="P4694">
        <v>2682.95</v>
      </c>
      <c r="Q4694">
        <v>2684.35</v>
      </c>
      <c r="R4694">
        <v>2673182</v>
      </c>
      <c r="S4694">
        <v>7175743339.3500004</v>
      </c>
      <c r="T4694">
        <v>157089</v>
      </c>
      <c r="U4694">
        <v>1598664</v>
      </c>
      <c r="V4694">
        <v>59.8</v>
      </c>
      <c r="W4694" s="3">
        <f>StockData[[#This Row],[CLOSE]]-StockData[[#This Row],[PREV. CLOSE]]</f>
        <v>2.0999999999999091</v>
      </c>
      <c r="X4694" s="2">
        <f>IFERROR((StockData[[#This Row],[CLOSE]]-StockData[[#This Row],[PREV. CLOSE]])/StockData[[#This Row],[PREV. CLOSE]],0)</f>
        <v>7.8333364417998365E-4</v>
      </c>
      <c r="Y4694" t="str">
        <f>IF(StockData[[#This Row],[Daily Return %]]&gt;0,"Gain",IF(StockData[[#This Row],[Daily Return %]]&lt;0,"Loss","No Change"))</f>
        <v>Gain</v>
      </c>
    </row>
    <row r="4695" spans="1:25" x14ac:dyDescent="0.3">
      <c r="A4695" s="1">
        <v>45513</v>
      </c>
      <c r="B4695" s="1" t="s">
        <v>4749</v>
      </c>
      <c r="C4695" s="1" t="s">
        <v>186</v>
      </c>
      <c r="D4695">
        <f>MONTH(StockData[[#This Row],[DATE]])</f>
        <v>8</v>
      </c>
      <c r="E4695">
        <v>2024</v>
      </c>
      <c r="F4695" t="s">
        <v>163</v>
      </c>
      <c r="G4695" t="str">
        <f>"Q"&amp;ROUNDUP(StockData[[#This Row],[Month Number]]/3,0)</f>
        <v>Q3</v>
      </c>
      <c r="H4695" s="1" t="s">
        <v>4596</v>
      </c>
      <c r="I4695" s="1" t="s">
        <v>4597</v>
      </c>
      <c r="J4695" t="s">
        <v>30</v>
      </c>
      <c r="K4695">
        <v>2734</v>
      </c>
      <c r="L4695">
        <v>2765</v>
      </c>
      <c r="M4695">
        <v>2705</v>
      </c>
      <c r="N4695">
        <v>2682.95</v>
      </c>
      <c r="O4695">
        <v>2764.9</v>
      </c>
      <c r="P4695">
        <v>2749.15</v>
      </c>
      <c r="Q4695">
        <v>2739.96</v>
      </c>
      <c r="R4695">
        <v>2279076</v>
      </c>
      <c r="S4695">
        <v>6244574698.0500002</v>
      </c>
      <c r="T4695">
        <v>134308</v>
      </c>
      <c r="U4695">
        <v>1338467</v>
      </c>
      <c r="V4695">
        <v>58.73</v>
      </c>
      <c r="W4695" s="3">
        <f>StockData[[#This Row],[CLOSE]]-StockData[[#This Row],[PREV. CLOSE]]</f>
        <v>66.200000000000273</v>
      </c>
      <c r="X4695" s="2">
        <f>IFERROR((StockData[[#This Row],[CLOSE]]-StockData[[#This Row],[PREV. CLOSE]])/StockData[[#This Row],[PREV. CLOSE]],0)</f>
        <v>2.4674332358038828E-2</v>
      </c>
      <c r="Y4695" t="str">
        <f>IF(StockData[[#This Row],[Daily Return %]]&gt;0,"Gain",IF(StockData[[#This Row],[Daily Return %]]&lt;0,"Loss","No Change"))</f>
        <v>Gain</v>
      </c>
    </row>
    <row r="4696" spans="1:25" x14ac:dyDescent="0.3">
      <c r="A4696" s="1">
        <v>45516</v>
      </c>
      <c r="B4696" s="1" t="s">
        <v>4750</v>
      </c>
      <c r="C4696" s="1" t="s">
        <v>186</v>
      </c>
      <c r="D4696">
        <f>MONTH(StockData[[#This Row],[DATE]])</f>
        <v>8</v>
      </c>
      <c r="E4696">
        <v>2024</v>
      </c>
      <c r="F4696" t="s">
        <v>163</v>
      </c>
      <c r="G4696" t="str">
        <f>"Q"&amp;ROUNDUP(StockData[[#This Row],[Month Number]]/3,0)</f>
        <v>Q3</v>
      </c>
      <c r="H4696" s="1" t="s">
        <v>4596</v>
      </c>
      <c r="I4696" s="1" t="s">
        <v>4597</v>
      </c>
      <c r="J4696" t="s">
        <v>30</v>
      </c>
      <c r="K4696">
        <v>2749.15</v>
      </c>
      <c r="L4696">
        <v>2757</v>
      </c>
      <c r="M4696">
        <v>2708.7</v>
      </c>
      <c r="N4696">
        <v>2749.15</v>
      </c>
      <c r="O4696">
        <v>2717</v>
      </c>
      <c r="P4696">
        <v>2717.65</v>
      </c>
      <c r="Q4696">
        <v>2725.5</v>
      </c>
      <c r="R4696">
        <v>2321474</v>
      </c>
      <c r="S4696">
        <v>6327180057.25</v>
      </c>
      <c r="T4696">
        <v>134027</v>
      </c>
      <c r="U4696">
        <v>1529715</v>
      </c>
      <c r="V4696">
        <v>65.89</v>
      </c>
      <c r="W4696" s="3">
        <f>StockData[[#This Row],[CLOSE]]-StockData[[#This Row],[PREV. CLOSE]]</f>
        <v>-31.5</v>
      </c>
      <c r="X4696" s="2">
        <f>IFERROR((StockData[[#This Row],[CLOSE]]-StockData[[#This Row],[PREV. CLOSE]])/StockData[[#This Row],[PREV. CLOSE]],0)</f>
        <v>-1.1458087045086662E-2</v>
      </c>
      <c r="Y4696" t="str">
        <f>IF(StockData[[#This Row],[Daily Return %]]&gt;0,"Gain",IF(StockData[[#This Row],[Daily Return %]]&lt;0,"Loss","No Change"))</f>
        <v>Loss</v>
      </c>
    </row>
    <row r="4697" spans="1:25" x14ac:dyDescent="0.3">
      <c r="A4697" s="1">
        <v>45517</v>
      </c>
      <c r="B4697" s="1" t="s">
        <v>4751</v>
      </c>
      <c r="C4697" s="1" t="s">
        <v>186</v>
      </c>
      <c r="D4697">
        <f>MONTH(StockData[[#This Row],[DATE]])</f>
        <v>8</v>
      </c>
      <c r="E4697">
        <v>2024</v>
      </c>
      <c r="F4697" t="s">
        <v>163</v>
      </c>
      <c r="G4697" t="str">
        <f>"Q"&amp;ROUNDUP(StockData[[#This Row],[Month Number]]/3,0)</f>
        <v>Q3</v>
      </c>
      <c r="H4697" s="1" t="s">
        <v>4596</v>
      </c>
      <c r="I4697" s="1" t="s">
        <v>4597</v>
      </c>
      <c r="J4697" t="s">
        <v>30</v>
      </c>
      <c r="K4697">
        <v>2718.1</v>
      </c>
      <c r="L4697">
        <v>2738.65</v>
      </c>
      <c r="M4697">
        <v>2704.1</v>
      </c>
      <c r="N4697">
        <v>2717.65</v>
      </c>
      <c r="O4697">
        <v>2717.05</v>
      </c>
      <c r="P4697">
        <v>2718.05</v>
      </c>
      <c r="Q4697">
        <v>2721.95</v>
      </c>
      <c r="R4697">
        <v>1292521</v>
      </c>
      <c r="S4697">
        <v>3518173051.9499998</v>
      </c>
      <c r="T4697">
        <v>80390</v>
      </c>
      <c r="U4697">
        <v>782772</v>
      </c>
      <c r="V4697">
        <v>60.56</v>
      </c>
      <c r="W4697" s="3">
        <f>StockData[[#This Row],[CLOSE]]-StockData[[#This Row],[PREV. CLOSE]]</f>
        <v>0.40000000000009095</v>
      </c>
      <c r="X4697" s="2">
        <f>IFERROR((StockData[[#This Row],[CLOSE]]-StockData[[#This Row],[PREV. CLOSE]])/StockData[[#This Row],[PREV. CLOSE]],0)</f>
        <v>1.4718598789398597E-4</v>
      </c>
      <c r="Y4697" t="str">
        <f>IF(StockData[[#This Row],[Daily Return %]]&gt;0,"Gain",IF(StockData[[#This Row],[Daily Return %]]&lt;0,"Loss","No Change"))</f>
        <v>Gain</v>
      </c>
    </row>
    <row r="4698" spans="1:25" x14ac:dyDescent="0.3">
      <c r="A4698" s="1">
        <v>45518</v>
      </c>
      <c r="B4698" s="1" t="s">
        <v>4752</v>
      </c>
      <c r="C4698" s="1" t="s">
        <v>186</v>
      </c>
      <c r="D4698">
        <f>MONTH(StockData[[#This Row],[DATE]])</f>
        <v>8</v>
      </c>
      <c r="E4698">
        <v>2024</v>
      </c>
      <c r="F4698" t="s">
        <v>163</v>
      </c>
      <c r="G4698" t="str">
        <f>"Q"&amp;ROUNDUP(StockData[[#This Row],[Month Number]]/3,0)</f>
        <v>Q3</v>
      </c>
      <c r="H4698" s="1" t="s">
        <v>4596</v>
      </c>
      <c r="I4698" s="1" t="s">
        <v>4597</v>
      </c>
      <c r="J4698" t="s">
        <v>30</v>
      </c>
      <c r="K4698">
        <v>2728.8</v>
      </c>
      <c r="L4698">
        <v>2771.95</v>
      </c>
      <c r="M4698">
        <v>2715.3</v>
      </c>
      <c r="N4698">
        <v>2718.05</v>
      </c>
      <c r="O4698">
        <v>2749.45</v>
      </c>
      <c r="P4698">
        <v>2745.25</v>
      </c>
      <c r="Q4698">
        <v>2751.31</v>
      </c>
      <c r="R4698">
        <v>2609359</v>
      </c>
      <c r="S4698">
        <v>7179143467.6499996</v>
      </c>
      <c r="T4698">
        <v>228537</v>
      </c>
      <c r="U4698">
        <v>1580591</v>
      </c>
      <c r="V4698">
        <v>60.57</v>
      </c>
      <c r="W4698" s="3">
        <f>StockData[[#This Row],[CLOSE]]-StockData[[#This Row],[PREV. CLOSE]]</f>
        <v>27.199999999999818</v>
      </c>
      <c r="X4698" s="2">
        <f>IFERROR((StockData[[#This Row],[CLOSE]]-StockData[[#This Row],[PREV. CLOSE]])/StockData[[#This Row],[PREV. CLOSE]],0)</f>
        <v>1.0007174260959076E-2</v>
      </c>
      <c r="Y4698" t="str">
        <f>IF(StockData[[#This Row],[Daily Return %]]&gt;0,"Gain",IF(StockData[[#This Row],[Daily Return %]]&lt;0,"Loss","No Change"))</f>
        <v>Gain</v>
      </c>
    </row>
    <row r="4699" spans="1:25" x14ac:dyDescent="0.3">
      <c r="A4699" s="1">
        <v>45520</v>
      </c>
      <c r="B4699" s="1" t="s">
        <v>4753</v>
      </c>
      <c r="C4699" s="1" t="s">
        <v>186</v>
      </c>
      <c r="D4699">
        <f>MONTH(StockData[[#This Row],[DATE]])</f>
        <v>8</v>
      </c>
      <c r="E4699">
        <v>2024</v>
      </c>
      <c r="F4699" t="s">
        <v>163</v>
      </c>
      <c r="G4699" t="str">
        <f>"Q"&amp;ROUNDUP(StockData[[#This Row],[Month Number]]/3,0)</f>
        <v>Q3</v>
      </c>
      <c r="H4699" s="1" t="s">
        <v>4596</v>
      </c>
      <c r="I4699" s="1" t="s">
        <v>4597</v>
      </c>
      <c r="J4699" t="s">
        <v>30</v>
      </c>
      <c r="K4699">
        <v>2789</v>
      </c>
      <c r="L4699">
        <v>2845.05</v>
      </c>
      <c r="M4699">
        <v>2776.15</v>
      </c>
      <c r="N4699">
        <v>2745.25</v>
      </c>
      <c r="O4699">
        <v>2839.9</v>
      </c>
      <c r="P4699">
        <v>2840.45</v>
      </c>
      <c r="Q4699">
        <v>2820.65</v>
      </c>
      <c r="R4699">
        <v>4376092</v>
      </c>
      <c r="S4699">
        <v>12343429089.799999</v>
      </c>
      <c r="T4699">
        <v>220601</v>
      </c>
      <c r="U4699">
        <v>2348109</v>
      </c>
      <c r="V4699">
        <v>53.66</v>
      </c>
      <c r="W4699" s="3">
        <f>StockData[[#This Row],[CLOSE]]-StockData[[#This Row],[PREV. CLOSE]]</f>
        <v>95.199999999999818</v>
      </c>
      <c r="X4699" s="2">
        <f>IFERROR((StockData[[#This Row],[CLOSE]]-StockData[[#This Row],[PREV. CLOSE]])/StockData[[#This Row],[PREV. CLOSE]],0)</f>
        <v>3.4678080320553618E-2</v>
      </c>
      <c r="Y4699" t="str">
        <f>IF(StockData[[#This Row],[Daily Return %]]&gt;0,"Gain",IF(StockData[[#This Row],[Daily Return %]]&lt;0,"Loss","No Change"))</f>
        <v>Gain</v>
      </c>
    </row>
    <row r="4700" spans="1:25" x14ac:dyDescent="0.3">
      <c r="A4700" s="1">
        <v>45523</v>
      </c>
      <c r="B4700" s="1" t="s">
        <v>4754</v>
      </c>
      <c r="C4700" s="1" t="s">
        <v>186</v>
      </c>
      <c r="D4700">
        <f>MONTH(StockData[[#This Row],[DATE]])</f>
        <v>8</v>
      </c>
      <c r="E4700">
        <v>2024</v>
      </c>
      <c r="F4700" t="s">
        <v>163</v>
      </c>
      <c r="G4700" t="str">
        <f>"Q"&amp;ROUNDUP(StockData[[#This Row],[Month Number]]/3,0)</f>
        <v>Q3</v>
      </c>
      <c r="H4700" s="1" t="s">
        <v>4596</v>
      </c>
      <c r="I4700" s="1" t="s">
        <v>4597</v>
      </c>
      <c r="J4700" t="s">
        <v>30</v>
      </c>
      <c r="K4700">
        <v>2859.9</v>
      </c>
      <c r="L4700">
        <v>2859.9</v>
      </c>
      <c r="M4700">
        <v>2760</v>
      </c>
      <c r="N4700">
        <v>2840.45</v>
      </c>
      <c r="O4700">
        <v>2767</v>
      </c>
      <c r="P4700">
        <v>2765.15</v>
      </c>
      <c r="Q4700">
        <v>2787.85</v>
      </c>
      <c r="R4700">
        <v>2500718</v>
      </c>
      <c r="S4700">
        <v>6971638875.6499996</v>
      </c>
      <c r="T4700">
        <v>128646</v>
      </c>
      <c r="U4700">
        <v>1457842</v>
      </c>
      <c r="V4700">
        <v>58.3</v>
      </c>
      <c r="W4700" s="3">
        <f>StockData[[#This Row],[CLOSE]]-StockData[[#This Row],[PREV. CLOSE]]</f>
        <v>-75.299999999999727</v>
      </c>
      <c r="X4700" s="2">
        <f>IFERROR((StockData[[#This Row],[CLOSE]]-StockData[[#This Row],[PREV. CLOSE]])/StockData[[#This Row],[PREV. CLOSE]],0)</f>
        <v>-2.6509883997253861E-2</v>
      </c>
      <c r="Y4700" t="str">
        <f>IF(StockData[[#This Row],[Daily Return %]]&gt;0,"Gain",IF(StockData[[#This Row],[Daily Return %]]&lt;0,"Loss","No Change"))</f>
        <v>Loss</v>
      </c>
    </row>
    <row r="4701" spans="1:25" x14ac:dyDescent="0.3">
      <c r="A4701" s="1">
        <v>45524</v>
      </c>
      <c r="B4701" s="1" t="s">
        <v>4755</v>
      </c>
      <c r="C4701" s="1" t="s">
        <v>186</v>
      </c>
      <c r="D4701">
        <f>MONTH(StockData[[#This Row],[DATE]])</f>
        <v>8</v>
      </c>
      <c r="E4701">
        <v>2024</v>
      </c>
      <c r="F4701" t="s">
        <v>163</v>
      </c>
      <c r="G4701" t="str">
        <f>"Q"&amp;ROUNDUP(StockData[[#This Row],[Month Number]]/3,0)</f>
        <v>Q3</v>
      </c>
      <c r="H4701" s="1" t="s">
        <v>4596</v>
      </c>
      <c r="I4701" s="1" t="s">
        <v>4597</v>
      </c>
      <c r="J4701" t="s">
        <v>30</v>
      </c>
      <c r="K4701">
        <v>2779.75</v>
      </c>
      <c r="L4701">
        <v>2783.2</v>
      </c>
      <c r="M4701">
        <v>2748.5</v>
      </c>
      <c r="N4701">
        <v>2765.15</v>
      </c>
      <c r="O4701">
        <v>2773</v>
      </c>
      <c r="P4701">
        <v>2771.3</v>
      </c>
      <c r="Q4701">
        <v>2761.79</v>
      </c>
      <c r="R4701">
        <v>1762399</v>
      </c>
      <c r="S4701">
        <v>4867371118.8000002</v>
      </c>
      <c r="T4701">
        <v>88796</v>
      </c>
      <c r="U4701">
        <v>1029402</v>
      </c>
      <c r="V4701">
        <v>58.41</v>
      </c>
      <c r="W4701" s="3">
        <f>StockData[[#This Row],[CLOSE]]-StockData[[#This Row],[PREV. CLOSE]]</f>
        <v>6.1500000000000909</v>
      </c>
      <c r="X4701" s="2">
        <f>IFERROR((StockData[[#This Row],[CLOSE]]-StockData[[#This Row],[PREV. CLOSE]])/StockData[[#This Row],[PREV. CLOSE]],0)</f>
        <v>2.2241108077319821E-3</v>
      </c>
      <c r="Y4701" t="str">
        <f>IF(StockData[[#This Row],[Daily Return %]]&gt;0,"Gain",IF(StockData[[#This Row],[Daily Return %]]&lt;0,"Loss","No Change"))</f>
        <v>Gain</v>
      </c>
    </row>
    <row r="4702" spans="1:25" x14ac:dyDescent="0.3">
      <c r="A4702" s="1">
        <v>45525</v>
      </c>
      <c r="B4702" s="1" t="s">
        <v>4756</v>
      </c>
      <c r="C4702" s="1" t="s">
        <v>186</v>
      </c>
      <c r="D4702">
        <f>MONTH(StockData[[#This Row],[DATE]])</f>
        <v>8</v>
      </c>
      <c r="E4702">
        <v>2024</v>
      </c>
      <c r="F4702" t="s">
        <v>163</v>
      </c>
      <c r="G4702" t="str">
        <f>"Q"&amp;ROUNDUP(StockData[[#This Row],[Month Number]]/3,0)</f>
        <v>Q3</v>
      </c>
      <c r="H4702" s="1" t="s">
        <v>4596</v>
      </c>
      <c r="I4702" s="1" t="s">
        <v>4597</v>
      </c>
      <c r="J4702" t="s">
        <v>30</v>
      </c>
      <c r="K4702">
        <v>2774</v>
      </c>
      <c r="L4702">
        <v>2780.95</v>
      </c>
      <c r="M4702">
        <v>2755</v>
      </c>
      <c r="N4702">
        <v>2771.3</v>
      </c>
      <c r="O4702">
        <v>2769.5</v>
      </c>
      <c r="P4702">
        <v>2769.4</v>
      </c>
      <c r="Q4702">
        <v>2763.8</v>
      </c>
      <c r="R4702">
        <v>1497501</v>
      </c>
      <c r="S4702">
        <v>4138796539.0500002</v>
      </c>
      <c r="T4702">
        <v>77871</v>
      </c>
      <c r="U4702">
        <v>1081542</v>
      </c>
      <c r="V4702">
        <v>72.22</v>
      </c>
      <c r="W4702" s="3">
        <f>StockData[[#This Row],[CLOSE]]-StockData[[#This Row],[PREV. CLOSE]]</f>
        <v>-1.9000000000000909</v>
      </c>
      <c r="X4702" s="2">
        <f>IFERROR((StockData[[#This Row],[CLOSE]]-StockData[[#This Row],[PREV. CLOSE]])/StockData[[#This Row],[PREV. CLOSE]],0)</f>
        <v>-6.8559881643997069E-4</v>
      </c>
      <c r="Y4702" t="str">
        <f>IF(StockData[[#This Row],[Daily Return %]]&gt;0,"Gain",IF(StockData[[#This Row],[Daily Return %]]&lt;0,"Loss","No Change"))</f>
        <v>Loss</v>
      </c>
    </row>
    <row r="4703" spans="1:25" x14ac:dyDescent="0.3">
      <c r="A4703" s="1">
        <v>45526</v>
      </c>
      <c r="B4703" s="1" t="s">
        <v>4757</v>
      </c>
      <c r="C4703" s="1" t="s">
        <v>186</v>
      </c>
      <c r="D4703">
        <f>MONTH(StockData[[#This Row],[DATE]])</f>
        <v>8</v>
      </c>
      <c r="E4703">
        <v>2024</v>
      </c>
      <c r="F4703" t="s">
        <v>163</v>
      </c>
      <c r="G4703" t="str">
        <f>"Q"&amp;ROUNDUP(StockData[[#This Row],[Month Number]]/3,0)</f>
        <v>Q3</v>
      </c>
      <c r="H4703" s="1" t="s">
        <v>4596</v>
      </c>
      <c r="I4703" s="1" t="s">
        <v>4597</v>
      </c>
      <c r="J4703" t="s">
        <v>30</v>
      </c>
      <c r="K4703">
        <v>2771.1</v>
      </c>
      <c r="L4703">
        <v>2775.75</v>
      </c>
      <c r="M4703">
        <v>2724.05</v>
      </c>
      <c r="N4703">
        <v>2769.4</v>
      </c>
      <c r="O4703">
        <v>2736</v>
      </c>
      <c r="P4703">
        <v>2732.95</v>
      </c>
      <c r="Q4703">
        <v>2742.05</v>
      </c>
      <c r="R4703">
        <v>2346622</v>
      </c>
      <c r="S4703">
        <v>6434561513.1499996</v>
      </c>
      <c r="T4703">
        <v>132160</v>
      </c>
      <c r="U4703">
        <v>1627277</v>
      </c>
      <c r="V4703">
        <v>69.349999999999994</v>
      </c>
      <c r="W4703" s="3">
        <f>StockData[[#This Row],[CLOSE]]-StockData[[#This Row],[PREV. CLOSE]]</f>
        <v>-36.450000000000273</v>
      </c>
      <c r="X4703" s="2">
        <f>IFERROR((StockData[[#This Row],[CLOSE]]-StockData[[#This Row],[PREV. CLOSE]])/StockData[[#This Row],[PREV. CLOSE]],0)</f>
        <v>-1.3161695674153344E-2</v>
      </c>
      <c r="Y4703" t="str">
        <f>IF(StockData[[#This Row],[Daily Return %]]&gt;0,"Gain",IF(StockData[[#This Row],[Daily Return %]]&lt;0,"Loss","No Change"))</f>
        <v>Loss</v>
      </c>
    </row>
    <row r="4704" spans="1:25" x14ac:dyDescent="0.3">
      <c r="A4704" s="1">
        <v>45527</v>
      </c>
      <c r="B4704" s="1" t="s">
        <v>4758</v>
      </c>
      <c r="C4704" s="1" t="s">
        <v>186</v>
      </c>
      <c r="D4704">
        <f>MONTH(StockData[[#This Row],[DATE]])</f>
        <v>8</v>
      </c>
      <c r="E4704">
        <v>2024</v>
      </c>
      <c r="F4704" t="s">
        <v>163</v>
      </c>
      <c r="G4704" t="str">
        <f>"Q"&amp;ROUNDUP(StockData[[#This Row],[Month Number]]/3,0)</f>
        <v>Q3</v>
      </c>
      <c r="H4704" s="1" t="s">
        <v>4596</v>
      </c>
      <c r="I4704" s="1" t="s">
        <v>4597</v>
      </c>
      <c r="J4704" t="s">
        <v>30</v>
      </c>
      <c r="K4704">
        <v>2732.95</v>
      </c>
      <c r="L4704">
        <v>2769</v>
      </c>
      <c r="M4704">
        <v>2725.3</v>
      </c>
      <c r="N4704">
        <v>2732.95</v>
      </c>
      <c r="O4704">
        <v>2761</v>
      </c>
      <c r="P4704">
        <v>2759</v>
      </c>
      <c r="Q4704">
        <v>2755.2</v>
      </c>
      <c r="R4704">
        <v>1943539</v>
      </c>
      <c r="S4704">
        <v>5354839968.25</v>
      </c>
      <c r="T4704">
        <v>91338</v>
      </c>
      <c r="U4704">
        <v>1155504</v>
      </c>
      <c r="V4704">
        <v>59.45</v>
      </c>
      <c r="W4704" s="3">
        <f>StockData[[#This Row],[CLOSE]]-StockData[[#This Row],[PREV. CLOSE]]</f>
        <v>26.050000000000182</v>
      </c>
      <c r="X4704" s="2">
        <f>IFERROR((StockData[[#This Row],[CLOSE]]-StockData[[#This Row],[PREV. CLOSE]])/StockData[[#This Row],[PREV. CLOSE]],0)</f>
        <v>9.5318245851553022E-3</v>
      </c>
      <c r="Y4704" t="str">
        <f>IF(StockData[[#This Row],[Daily Return %]]&gt;0,"Gain",IF(StockData[[#This Row],[Daily Return %]]&lt;0,"Loss","No Change"))</f>
        <v>Gain</v>
      </c>
    </row>
    <row r="4705" spans="1:25" x14ac:dyDescent="0.3">
      <c r="A4705" s="1">
        <v>45530</v>
      </c>
      <c r="B4705" s="1" t="s">
        <v>4759</v>
      </c>
      <c r="C4705" s="1" t="s">
        <v>186</v>
      </c>
      <c r="D4705">
        <f>MONTH(StockData[[#This Row],[DATE]])</f>
        <v>8</v>
      </c>
      <c r="E4705">
        <v>2024</v>
      </c>
      <c r="F4705" t="s">
        <v>163</v>
      </c>
      <c r="G4705" t="str">
        <f>"Q"&amp;ROUNDUP(StockData[[#This Row],[Month Number]]/3,0)</f>
        <v>Q3</v>
      </c>
      <c r="H4705" s="1" t="s">
        <v>4596</v>
      </c>
      <c r="I4705" s="1" t="s">
        <v>4597</v>
      </c>
      <c r="J4705" t="s">
        <v>30</v>
      </c>
      <c r="K4705">
        <v>2764.95</v>
      </c>
      <c r="L4705">
        <v>2799</v>
      </c>
      <c r="M4705">
        <v>2753.1</v>
      </c>
      <c r="N4705">
        <v>2759</v>
      </c>
      <c r="O4705">
        <v>2795</v>
      </c>
      <c r="P4705">
        <v>2793.1</v>
      </c>
      <c r="Q4705">
        <v>2777.4</v>
      </c>
      <c r="R4705">
        <v>2765969</v>
      </c>
      <c r="S4705">
        <v>7682207851.1000004</v>
      </c>
      <c r="T4705">
        <v>92686</v>
      </c>
      <c r="U4705">
        <v>2132252</v>
      </c>
      <c r="V4705">
        <v>77.09</v>
      </c>
      <c r="W4705" s="3">
        <f>StockData[[#This Row],[CLOSE]]-StockData[[#This Row],[PREV. CLOSE]]</f>
        <v>34.099999999999909</v>
      </c>
      <c r="X4705" s="2">
        <f>IFERROR((StockData[[#This Row],[CLOSE]]-StockData[[#This Row],[PREV. CLOSE]])/StockData[[#This Row],[PREV. CLOSE]],0)</f>
        <v>1.235955056179772E-2</v>
      </c>
      <c r="Y4705" t="str">
        <f>IF(StockData[[#This Row],[Daily Return %]]&gt;0,"Gain",IF(StockData[[#This Row],[Daily Return %]]&lt;0,"Loss","No Change"))</f>
        <v>Gain</v>
      </c>
    </row>
    <row r="4706" spans="1:25" x14ac:dyDescent="0.3">
      <c r="A4706" s="1">
        <v>45531</v>
      </c>
      <c r="B4706" s="1" t="s">
        <v>4760</v>
      </c>
      <c r="C4706" s="1" t="s">
        <v>186</v>
      </c>
      <c r="D4706">
        <f>MONTH(StockData[[#This Row],[DATE]])</f>
        <v>8</v>
      </c>
      <c r="E4706">
        <v>2024</v>
      </c>
      <c r="F4706" t="s">
        <v>163</v>
      </c>
      <c r="G4706" t="str">
        <f>"Q"&amp;ROUNDUP(StockData[[#This Row],[Month Number]]/3,0)</f>
        <v>Q3</v>
      </c>
      <c r="H4706" s="1" t="s">
        <v>4596</v>
      </c>
      <c r="I4706" s="1" t="s">
        <v>4597</v>
      </c>
      <c r="J4706" t="s">
        <v>30</v>
      </c>
      <c r="K4706">
        <v>2797.95</v>
      </c>
      <c r="L4706">
        <v>2800</v>
      </c>
      <c r="M4706">
        <v>2773.95</v>
      </c>
      <c r="N4706">
        <v>2793.1</v>
      </c>
      <c r="O4706">
        <v>2792</v>
      </c>
      <c r="P4706">
        <v>2780.8</v>
      </c>
      <c r="Q4706">
        <v>2784.7</v>
      </c>
      <c r="R4706">
        <v>1604159</v>
      </c>
      <c r="S4706">
        <v>4467099110.6999998</v>
      </c>
      <c r="T4706">
        <v>93051</v>
      </c>
      <c r="U4706">
        <v>1031734</v>
      </c>
      <c r="V4706">
        <v>64.319999999999993</v>
      </c>
      <c r="W4706" s="3">
        <f>StockData[[#This Row],[CLOSE]]-StockData[[#This Row],[PREV. CLOSE]]</f>
        <v>-12.299999999999727</v>
      </c>
      <c r="X4706" s="2">
        <f>IFERROR((StockData[[#This Row],[CLOSE]]-StockData[[#This Row],[PREV. CLOSE]])/StockData[[#This Row],[PREV. CLOSE]],0)</f>
        <v>-4.4037091403815575E-3</v>
      </c>
      <c r="Y4706" t="str">
        <f>IF(StockData[[#This Row],[Daily Return %]]&gt;0,"Gain",IF(StockData[[#This Row],[Daily Return %]]&lt;0,"Loss","No Change"))</f>
        <v>Loss</v>
      </c>
    </row>
    <row r="4707" spans="1:25" x14ac:dyDescent="0.3">
      <c r="A4707" s="1">
        <v>45532</v>
      </c>
      <c r="B4707" s="1" t="s">
        <v>4761</v>
      </c>
      <c r="C4707" s="1" t="s">
        <v>186</v>
      </c>
      <c r="D4707">
        <f>MONTH(StockData[[#This Row],[DATE]])</f>
        <v>8</v>
      </c>
      <c r="E4707">
        <v>2024</v>
      </c>
      <c r="F4707" t="s">
        <v>163</v>
      </c>
      <c r="G4707" t="str">
        <f>"Q"&amp;ROUNDUP(StockData[[#This Row],[Month Number]]/3,0)</f>
        <v>Q3</v>
      </c>
      <c r="H4707" s="1" t="s">
        <v>4596</v>
      </c>
      <c r="I4707" s="1" t="s">
        <v>4597</v>
      </c>
      <c r="J4707" t="s">
        <v>30</v>
      </c>
      <c r="K4707">
        <v>2781.9</v>
      </c>
      <c r="L4707">
        <v>2827</v>
      </c>
      <c r="M4707">
        <v>2780.8</v>
      </c>
      <c r="N4707">
        <v>2780.8</v>
      </c>
      <c r="O4707">
        <v>2800.75</v>
      </c>
      <c r="P4707">
        <v>2798</v>
      </c>
      <c r="Q4707">
        <v>2807</v>
      </c>
      <c r="R4707">
        <v>1851275</v>
      </c>
      <c r="S4707">
        <v>5196522608.3500004</v>
      </c>
      <c r="T4707">
        <v>79156</v>
      </c>
      <c r="U4707">
        <v>940852</v>
      </c>
      <c r="V4707">
        <v>50.82</v>
      </c>
      <c r="W4707" s="3">
        <f>StockData[[#This Row],[CLOSE]]-StockData[[#This Row],[PREV. CLOSE]]</f>
        <v>17.199999999999818</v>
      </c>
      <c r="X4707" s="2">
        <f>IFERROR((StockData[[#This Row],[CLOSE]]-StockData[[#This Row],[PREV. CLOSE]])/StockData[[#This Row],[PREV. CLOSE]],0)</f>
        <v>6.1852704257766887E-3</v>
      </c>
      <c r="Y4707" t="str">
        <f>IF(StockData[[#This Row],[Daily Return %]]&gt;0,"Gain",IF(StockData[[#This Row],[Daily Return %]]&lt;0,"Loss","No Change"))</f>
        <v>Gain</v>
      </c>
    </row>
    <row r="4708" spans="1:25" x14ac:dyDescent="0.3">
      <c r="A4708" s="1">
        <v>45533</v>
      </c>
      <c r="B4708" s="1" t="s">
        <v>4762</v>
      </c>
      <c r="C4708" s="1" t="s">
        <v>186</v>
      </c>
      <c r="D4708">
        <f>MONTH(StockData[[#This Row],[DATE]])</f>
        <v>8</v>
      </c>
      <c r="E4708">
        <v>2024</v>
      </c>
      <c r="F4708" t="s">
        <v>163</v>
      </c>
      <c r="G4708" t="str">
        <f>"Q"&amp;ROUNDUP(StockData[[#This Row],[Month Number]]/3,0)</f>
        <v>Q3</v>
      </c>
      <c r="H4708" s="1" t="s">
        <v>4596</v>
      </c>
      <c r="I4708" s="1" t="s">
        <v>4597</v>
      </c>
      <c r="J4708" t="s">
        <v>30</v>
      </c>
      <c r="K4708">
        <v>2789.35</v>
      </c>
      <c r="L4708">
        <v>2801.65</v>
      </c>
      <c r="M4708">
        <v>2741.65</v>
      </c>
      <c r="N4708">
        <v>2798</v>
      </c>
      <c r="O4708">
        <v>2763</v>
      </c>
      <c r="P4708">
        <v>2757.6</v>
      </c>
      <c r="Q4708">
        <v>2764.43</v>
      </c>
      <c r="R4708">
        <v>2237121</v>
      </c>
      <c r="S4708">
        <v>6184359971.8999996</v>
      </c>
      <c r="T4708">
        <v>121924</v>
      </c>
      <c r="U4708">
        <v>1235775</v>
      </c>
      <c r="V4708">
        <v>55.24</v>
      </c>
      <c r="W4708" s="3">
        <f>StockData[[#This Row],[CLOSE]]-StockData[[#This Row],[PREV. CLOSE]]</f>
        <v>-40.400000000000091</v>
      </c>
      <c r="X4708" s="2">
        <f>IFERROR((StockData[[#This Row],[CLOSE]]-StockData[[#This Row],[PREV. CLOSE]])/StockData[[#This Row],[PREV. CLOSE]],0)</f>
        <v>-1.443888491779846E-2</v>
      </c>
      <c r="Y4708" t="str">
        <f>IF(StockData[[#This Row],[Daily Return %]]&gt;0,"Gain",IF(StockData[[#This Row],[Daily Return %]]&lt;0,"Loss","No Change"))</f>
        <v>Loss</v>
      </c>
    </row>
    <row r="4709" spans="1:25" x14ac:dyDescent="0.3">
      <c r="A4709" s="1">
        <v>45534</v>
      </c>
      <c r="B4709" s="1" t="s">
        <v>4763</v>
      </c>
      <c r="C4709" s="1" t="s">
        <v>186</v>
      </c>
      <c r="D4709">
        <f>MONTH(StockData[[#This Row],[DATE]])</f>
        <v>8</v>
      </c>
      <c r="E4709">
        <v>2024</v>
      </c>
      <c r="F4709" t="s">
        <v>163</v>
      </c>
      <c r="G4709" t="str">
        <f>"Q"&amp;ROUNDUP(StockData[[#This Row],[Month Number]]/3,0)</f>
        <v>Q3</v>
      </c>
      <c r="H4709" s="1" t="s">
        <v>4596</v>
      </c>
      <c r="I4709" s="1" t="s">
        <v>4597</v>
      </c>
      <c r="J4709" t="s">
        <v>30</v>
      </c>
      <c r="K4709">
        <v>2780</v>
      </c>
      <c r="L4709">
        <v>2821.55</v>
      </c>
      <c r="M4709">
        <v>2765</v>
      </c>
      <c r="N4709">
        <v>2757.6</v>
      </c>
      <c r="O4709">
        <v>2812</v>
      </c>
      <c r="P4709">
        <v>2805.4</v>
      </c>
      <c r="Q4709">
        <v>2802.9</v>
      </c>
      <c r="R4709">
        <v>4895220</v>
      </c>
      <c r="S4709">
        <v>13720793825.450001</v>
      </c>
      <c r="T4709">
        <v>127641</v>
      </c>
      <c r="U4709">
        <v>3272785</v>
      </c>
      <c r="V4709">
        <v>66.86</v>
      </c>
      <c r="W4709" s="3">
        <f>StockData[[#This Row],[CLOSE]]-StockData[[#This Row],[PREV. CLOSE]]</f>
        <v>47.800000000000182</v>
      </c>
      <c r="X4709" s="2">
        <f>IFERROR((StockData[[#This Row],[CLOSE]]-StockData[[#This Row],[PREV. CLOSE]])/StockData[[#This Row],[PREV. CLOSE]],0)</f>
        <v>1.7333913548012832E-2</v>
      </c>
      <c r="Y4709" t="str">
        <f>IF(StockData[[#This Row],[Daily Return %]]&gt;0,"Gain",IF(StockData[[#This Row],[Daily Return %]]&lt;0,"Loss","No Change"))</f>
        <v>Gain</v>
      </c>
    </row>
    <row r="4710" spans="1:25" x14ac:dyDescent="0.3">
      <c r="A4710" s="1">
        <v>45537</v>
      </c>
      <c r="B4710" s="1" t="s">
        <v>4764</v>
      </c>
      <c r="C4710" s="1" t="s">
        <v>208</v>
      </c>
      <c r="D4710">
        <f>MONTH(StockData[[#This Row],[DATE]])</f>
        <v>9</v>
      </c>
      <c r="E4710">
        <v>2024</v>
      </c>
      <c r="F4710" t="s">
        <v>163</v>
      </c>
      <c r="G4710" t="str">
        <f>"Q"&amp;ROUNDUP(StockData[[#This Row],[Month Number]]/3,0)</f>
        <v>Q3</v>
      </c>
      <c r="H4710" s="1" t="s">
        <v>4596</v>
      </c>
      <c r="I4710" s="1" t="s">
        <v>4597</v>
      </c>
      <c r="J4710" t="s">
        <v>30</v>
      </c>
      <c r="K4710">
        <v>2848.8</v>
      </c>
      <c r="L4710">
        <v>2848.8</v>
      </c>
      <c r="M4710">
        <v>2756.5</v>
      </c>
      <c r="N4710">
        <v>2805.4</v>
      </c>
      <c r="O4710">
        <v>2775.8</v>
      </c>
      <c r="P4710">
        <v>2777</v>
      </c>
      <c r="Q4710">
        <v>2779.04</v>
      </c>
      <c r="R4710">
        <v>2270687</v>
      </c>
      <c r="S4710">
        <v>6310322574.9499998</v>
      </c>
      <c r="T4710">
        <v>168417</v>
      </c>
      <c r="U4710">
        <v>1482800</v>
      </c>
      <c r="V4710">
        <v>65.3</v>
      </c>
      <c r="W4710" s="3">
        <f>StockData[[#This Row],[CLOSE]]-StockData[[#This Row],[PREV. CLOSE]]</f>
        <v>-28.400000000000091</v>
      </c>
      <c r="X4710" s="2">
        <f>IFERROR((StockData[[#This Row],[CLOSE]]-StockData[[#This Row],[PREV. CLOSE]])/StockData[[#This Row],[PREV. CLOSE]],0)</f>
        <v>-1.0123333570970304E-2</v>
      </c>
      <c r="Y4710" t="str">
        <f>IF(StockData[[#This Row],[Daily Return %]]&gt;0,"Gain",IF(StockData[[#This Row],[Daily Return %]]&lt;0,"Loss","No Change"))</f>
        <v>Loss</v>
      </c>
    </row>
    <row r="4711" spans="1:25" x14ac:dyDescent="0.3">
      <c r="A4711" s="1">
        <v>45538</v>
      </c>
      <c r="B4711" s="1" t="s">
        <v>4765</v>
      </c>
      <c r="C4711" s="1" t="s">
        <v>208</v>
      </c>
      <c r="D4711">
        <f>MONTH(StockData[[#This Row],[DATE]])</f>
        <v>9</v>
      </c>
      <c r="E4711">
        <v>2024</v>
      </c>
      <c r="F4711" t="s">
        <v>163</v>
      </c>
      <c r="G4711" t="str">
        <f>"Q"&amp;ROUNDUP(StockData[[#This Row],[Month Number]]/3,0)</f>
        <v>Q3</v>
      </c>
      <c r="H4711" s="1" t="s">
        <v>4596</v>
      </c>
      <c r="I4711" s="1" t="s">
        <v>4597</v>
      </c>
      <c r="J4711" t="s">
        <v>30</v>
      </c>
      <c r="K4711">
        <v>2780</v>
      </c>
      <c r="L4711">
        <v>2798.1</v>
      </c>
      <c r="M4711">
        <v>2772.6</v>
      </c>
      <c r="N4711">
        <v>2777</v>
      </c>
      <c r="O4711">
        <v>2783</v>
      </c>
      <c r="P4711">
        <v>2784.85</v>
      </c>
      <c r="Q4711">
        <v>2786.41</v>
      </c>
      <c r="R4711">
        <v>1592710</v>
      </c>
      <c r="S4711">
        <v>4437944183.1000004</v>
      </c>
      <c r="T4711">
        <v>68765</v>
      </c>
      <c r="U4711">
        <v>995357</v>
      </c>
      <c r="V4711">
        <v>62.49</v>
      </c>
      <c r="W4711" s="3">
        <f>StockData[[#This Row],[CLOSE]]-StockData[[#This Row],[PREV. CLOSE]]</f>
        <v>7.8499999999999091</v>
      </c>
      <c r="X4711" s="2">
        <f>IFERROR((StockData[[#This Row],[CLOSE]]-StockData[[#This Row],[PREV. CLOSE]])/StockData[[#This Row],[PREV. CLOSE]],0)</f>
        <v>2.8267915016204209E-3</v>
      </c>
      <c r="Y4711" t="str">
        <f>IF(StockData[[#This Row],[Daily Return %]]&gt;0,"Gain",IF(StockData[[#This Row],[Daily Return %]]&lt;0,"Loss","No Change"))</f>
        <v>Gain</v>
      </c>
    </row>
    <row r="4712" spans="1:25" x14ac:dyDescent="0.3">
      <c r="A4712" s="1">
        <v>45539</v>
      </c>
      <c r="B4712" s="1" t="s">
        <v>4766</v>
      </c>
      <c r="C4712" s="1" t="s">
        <v>208</v>
      </c>
      <c r="D4712">
        <f>MONTH(StockData[[#This Row],[DATE]])</f>
        <v>9</v>
      </c>
      <c r="E4712">
        <v>2024</v>
      </c>
      <c r="F4712" t="s">
        <v>163</v>
      </c>
      <c r="G4712" t="str">
        <f>"Q"&amp;ROUNDUP(StockData[[#This Row],[Month Number]]/3,0)</f>
        <v>Q3</v>
      </c>
      <c r="H4712" s="1" t="s">
        <v>4596</v>
      </c>
      <c r="I4712" s="1" t="s">
        <v>4597</v>
      </c>
      <c r="J4712" t="s">
        <v>30</v>
      </c>
      <c r="K4712">
        <v>2761</v>
      </c>
      <c r="L4712">
        <v>2779.9</v>
      </c>
      <c r="M4712">
        <v>2731.1</v>
      </c>
      <c r="N4712">
        <v>2784.85</v>
      </c>
      <c r="O4712">
        <v>2755.2</v>
      </c>
      <c r="P4712">
        <v>2749.6</v>
      </c>
      <c r="Q4712">
        <v>2744.34</v>
      </c>
      <c r="R4712">
        <v>1697000</v>
      </c>
      <c r="S4712">
        <v>4657142167</v>
      </c>
      <c r="T4712">
        <v>93071</v>
      </c>
      <c r="U4712">
        <v>1047225</v>
      </c>
      <c r="V4712">
        <v>61.71</v>
      </c>
      <c r="W4712" s="3">
        <f>StockData[[#This Row],[CLOSE]]-StockData[[#This Row],[PREV. CLOSE]]</f>
        <v>-35.25</v>
      </c>
      <c r="X4712" s="2">
        <f>IFERROR((StockData[[#This Row],[CLOSE]]-StockData[[#This Row],[PREV. CLOSE]])/StockData[[#This Row],[PREV. CLOSE]],0)</f>
        <v>-1.2657773309154892E-2</v>
      </c>
      <c r="Y4712" t="str">
        <f>IF(StockData[[#This Row],[Daily Return %]]&gt;0,"Gain",IF(StockData[[#This Row],[Daily Return %]]&lt;0,"Loss","No Change"))</f>
        <v>Loss</v>
      </c>
    </row>
    <row r="4713" spans="1:25" x14ac:dyDescent="0.3">
      <c r="A4713" s="1">
        <v>45540</v>
      </c>
      <c r="B4713" s="1" t="s">
        <v>4767</v>
      </c>
      <c r="C4713" s="1" t="s">
        <v>208</v>
      </c>
      <c r="D4713">
        <f>MONTH(StockData[[#This Row],[DATE]])</f>
        <v>9</v>
      </c>
      <c r="E4713">
        <v>2024</v>
      </c>
      <c r="F4713" t="s">
        <v>163</v>
      </c>
      <c r="G4713" t="str">
        <f>"Q"&amp;ROUNDUP(StockData[[#This Row],[Month Number]]/3,0)</f>
        <v>Q3</v>
      </c>
      <c r="H4713" s="1" t="s">
        <v>4596</v>
      </c>
      <c r="I4713" s="1" t="s">
        <v>4597</v>
      </c>
      <c r="J4713" t="s">
        <v>30</v>
      </c>
      <c r="K4713">
        <v>2756.2</v>
      </c>
      <c r="L4713">
        <v>2760</v>
      </c>
      <c r="M4713">
        <v>2711.9</v>
      </c>
      <c r="N4713">
        <v>2749.6</v>
      </c>
      <c r="O4713">
        <v>2721</v>
      </c>
      <c r="P4713">
        <v>2723.1</v>
      </c>
      <c r="Q4713">
        <v>2732.01</v>
      </c>
      <c r="R4713">
        <v>2360312</v>
      </c>
      <c r="S4713">
        <v>6448386255.0500002</v>
      </c>
      <c r="T4713">
        <v>131629</v>
      </c>
      <c r="U4713">
        <v>1730453</v>
      </c>
      <c r="V4713">
        <v>73.31</v>
      </c>
      <c r="W4713" s="3">
        <f>StockData[[#This Row],[CLOSE]]-StockData[[#This Row],[PREV. CLOSE]]</f>
        <v>-26.5</v>
      </c>
      <c r="X4713" s="2">
        <f>IFERROR((StockData[[#This Row],[CLOSE]]-StockData[[#This Row],[PREV. CLOSE]])/StockData[[#This Row],[PREV. CLOSE]],0)</f>
        <v>-9.6377654931626422E-3</v>
      </c>
      <c r="Y4713" t="str">
        <f>IF(StockData[[#This Row],[Daily Return %]]&gt;0,"Gain",IF(StockData[[#This Row],[Daily Return %]]&lt;0,"Loss","No Change"))</f>
        <v>Loss</v>
      </c>
    </row>
    <row r="4714" spans="1:25" x14ac:dyDescent="0.3">
      <c r="A4714" s="1">
        <v>45541</v>
      </c>
      <c r="B4714" s="1" t="s">
        <v>4768</v>
      </c>
      <c r="C4714" s="1" t="s">
        <v>208</v>
      </c>
      <c r="D4714">
        <f>MONTH(StockData[[#This Row],[DATE]])</f>
        <v>9</v>
      </c>
      <c r="E4714">
        <v>2024</v>
      </c>
      <c r="F4714" t="s">
        <v>163</v>
      </c>
      <c r="G4714" t="str">
        <f>"Q"&amp;ROUNDUP(StockData[[#This Row],[Month Number]]/3,0)</f>
        <v>Q3</v>
      </c>
      <c r="H4714" s="1" t="s">
        <v>4596</v>
      </c>
      <c r="I4714" s="1" t="s">
        <v>4597</v>
      </c>
      <c r="J4714" t="s">
        <v>30</v>
      </c>
      <c r="K4714">
        <v>2723</v>
      </c>
      <c r="L4714">
        <v>2738.9</v>
      </c>
      <c r="M4714">
        <v>2680.1</v>
      </c>
      <c r="N4714">
        <v>2723.1</v>
      </c>
      <c r="O4714">
        <v>2699.4</v>
      </c>
      <c r="P4714">
        <v>2698.1</v>
      </c>
      <c r="Q4714">
        <v>2702.07</v>
      </c>
      <c r="R4714">
        <v>2835519</v>
      </c>
      <c r="S4714">
        <v>7661762844.6999998</v>
      </c>
      <c r="T4714">
        <v>165868</v>
      </c>
      <c r="U4714">
        <v>1748793</v>
      </c>
      <c r="V4714">
        <v>61.67</v>
      </c>
      <c r="W4714" s="3">
        <f>StockData[[#This Row],[CLOSE]]-StockData[[#This Row],[PREV. CLOSE]]</f>
        <v>-25</v>
      </c>
      <c r="X4714" s="2">
        <f>IFERROR((StockData[[#This Row],[CLOSE]]-StockData[[#This Row],[PREV. CLOSE]])/StockData[[#This Row],[PREV. CLOSE]],0)</f>
        <v>-9.1807131577980976E-3</v>
      </c>
      <c r="Y4714" t="str">
        <f>IF(StockData[[#This Row],[Daily Return %]]&gt;0,"Gain",IF(StockData[[#This Row],[Daily Return %]]&lt;0,"Loss","No Change"))</f>
        <v>Loss</v>
      </c>
    </row>
    <row r="4715" spans="1:25" x14ac:dyDescent="0.3">
      <c r="A4715" s="1">
        <v>45544</v>
      </c>
      <c r="B4715" s="1" t="s">
        <v>4769</v>
      </c>
      <c r="C4715" s="1" t="s">
        <v>208</v>
      </c>
      <c r="D4715">
        <f>MONTH(StockData[[#This Row],[DATE]])</f>
        <v>9</v>
      </c>
      <c r="E4715">
        <v>2024</v>
      </c>
      <c r="F4715" t="s">
        <v>163</v>
      </c>
      <c r="G4715" t="str">
        <f>"Q"&amp;ROUNDUP(StockData[[#This Row],[Month Number]]/3,0)</f>
        <v>Q3</v>
      </c>
      <c r="H4715" s="1" t="s">
        <v>4596</v>
      </c>
      <c r="I4715" s="1" t="s">
        <v>4597</v>
      </c>
      <c r="J4715" t="s">
        <v>30</v>
      </c>
      <c r="K4715">
        <v>2688.15</v>
      </c>
      <c r="L4715">
        <v>2714.3</v>
      </c>
      <c r="M4715">
        <v>2660.05</v>
      </c>
      <c r="N4715">
        <v>2698.1</v>
      </c>
      <c r="O4715">
        <v>2709</v>
      </c>
      <c r="P4715">
        <v>2708.85</v>
      </c>
      <c r="Q4715">
        <v>2699.07</v>
      </c>
      <c r="R4715">
        <v>1269082</v>
      </c>
      <c r="S4715">
        <v>3425345368.9499998</v>
      </c>
      <c r="T4715">
        <v>101169</v>
      </c>
      <c r="U4715">
        <v>716105</v>
      </c>
      <c r="V4715">
        <v>56.43</v>
      </c>
      <c r="W4715" s="3">
        <f>StockData[[#This Row],[CLOSE]]-StockData[[#This Row],[PREV. CLOSE]]</f>
        <v>10.75</v>
      </c>
      <c r="X4715" s="2">
        <f>IFERROR((StockData[[#This Row],[CLOSE]]-StockData[[#This Row],[PREV. CLOSE]])/StockData[[#This Row],[PREV. CLOSE]],0)</f>
        <v>3.9842852377599053E-3</v>
      </c>
      <c r="Y4715" t="str">
        <f>IF(StockData[[#This Row],[Daily Return %]]&gt;0,"Gain",IF(StockData[[#This Row],[Daily Return %]]&lt;0,"Loss","No Change"))</f>
        <v>Gain</v>
      </c>
    </row>
    <row r="4716" spans="1:25" x14ac:dyDescent="0.3">
      <c r="A4716" s="1">
        <v>45545</v>
      </c>
      <c r="B4716" s="1" t="s">
        <v>4770</v>
      </c>
      <c r="C4716" s="1" t="s">
        <v>208</v>
      </c>
      <c r="D4716">
        <f>MONTH(StockData[[#This Row],[DATE]])</f>
        <v>9</v>
      </c>
      <c r="E4716">
        <v>2024</v>
      </c>
      <c r="F4716" t="s">
        <v>163</v>
      </c>
      <c r="G4716" t="str">
        <f>"Q"&amp;ROUNDUP(StockData[[#This Row],[Month Number]]/3,0)</f>
        <v>Q3</v>
      </c>
      <c r="H4716" s="1" t="s">
        <v>4596</v>
      </c>
      <c r="I4716" s="1" t="s">
        <v>4597</v>
      </c>
      <c r="J4716" t="s">
        <v>30</v>
      </c>
      <c r="K4716">
        <v>2691.25</v>
      </c>
      <c r="L4716">
        <v>2715</v>
      </c>
      <c r="M4716">
        <v>2677</v>
      </c>
      <c r="N4716">
        <v>2708.85</v>
      </c>
      <c r="O4716">
        <v>2694</v>
      </c>
      <c r="P4716">
        <v>2690</v>
      </c>
      <c r="Q4716">
        <v>2692.58</v>
      </c>
      <c r="R4716">
        <v>2034126</v>
      </c>
      <c r="S4716">
        <v>5477056062.1499996</v>
      </c>
      <c r="T4716">
        <v>107644</v>
      </c>
      <c r="U4716">
        <v>1285575</v>
      </c>
      <c r="V4716">
        <v>63.2</v>
      </c>
      <c r="W4716" s="3">
        <f>StockData[[#This Row],[CLOSE]]-StockData[[#This Row],[PREV. CLOSE]]</f>
        <v>-18.849999999999909</v>
      </c>
      <c r="X4716" s="2">
        <f>IFERROR((StockData[[#This Row],[CLOSE]]-StockData[[#This Row],[PREV. CLOSE]])/StockData[[#This Row],[PREV. CLOSE]],0)</f>
        <v>-6.9586724994000811E-3</v>
      </c>
      <c r="Y4716" t="str">
        <f>IF(StockData[[#This Row],[Daily Return %]]&gt;0,"Gain",IF(StockData[[#This Row],[Daily Return %]]&lt;0,"Loss","No Change"))</f>
        <v>Loss</v>
      </c>
    </row>
    <row r="4717" spans="1:25" x14ac:dyDescent="0.3">
      <c r="A4717" s="1">
        <v>45546</v>
      </c>
      <c r="B4717" s="1" t="s">
        <v>4771</v>
      </c>
      <c r="C4717" s="1" t="s">
        <v>208</v>
      </c>
      <c r="D4717">
        <f>MONTH(StockData[[#This Row],[DATE]])</f>
        <v>9</v>
      </c>
      <c r="E4717">
        <v>2024</v>
      </c>
      <c r="F4717" t="s">
        <v>163</v>
      </c>
      <c r="G4717" t="str">
        <f>"Q"&amp;ROUNDUP(StockData[[#This Row],[Month Number]]/3,0)</f>
        <v>Q3</v>
      </c>
      <c r="H4717" s="1" t="s">
        <v>4596</v>
      </c>
      <c r="I4717" s="1" t="s">
        <v>4597</v>
      </c>
      <c r="J4717" t="s">
        <v>30</v>
      </c>
      <c r="K4717">
        <v>2681.5</v>
      </c>
      <c r="L4717">
        <v>2708</v>
      </c>
      <c r="M4717">
        <v>2644.1</v>
      </c>
      <c r="N4717">
        <v>2690</v>
      </c>
      <c r="O4717">
        <v>2652</v>
      </c>
      <c r="P4717">
        <v>2654.25</v>
      </c>
      <c r="Q4717">
        <v>2673.19</v>
      </c>
      <c r="R4717">
        <v>2034245</v>
      </c>
      <c r="S4717">
        <v>5437924108.3500004</v>
      </c>
      <c r="T4717">
        <v>103805</v>
      </c>
      <c r="U4717">
        <v>1295033</v>
      </c>
      <c r="V4717">
        <v>63.66</v>
      </c>
      <c r="W4717" s="3">
        <f>StockData[[#This Row],[CLOSE]]-StockData[[#This Row],[PREV. CLOSE]]</f>
        <v>-35.75</v>
      </c>
      <c r="X4717" s="2">
        <f>IFERROR((StockData[[#This Row],[CLOSE]]-StockData[[#This Row],[PREV. CLOSE]])/StockData[[#This Row],[PREV. CLOSE]],0)</f>
        <v>-1.3289962825278811E-2</v>
      </c>
      <c r="Y4717" t="str">
        <f>IF(StockData[[#This Row],[Daily Return %]]&gt;0,"Gain",IF(StockData[[#This Row],[Daily Return %]]&lt;0,"Loss","No Change"))</f>
        <v>Loss</v>
      </c>
    </row>
    <row r="4718" spans="1:25" x14ac:dyDescent="0.3">
      <c r="A4718" s="1">
        <v>45547</v>
      </c>
      <c r="B4718" s="1" t="s">
        <v>4772</v>
      </c>
      <c r="C4718" s="1" t="s">
        <v>208</v>
      </c>
      <c r="D4718">
        <f>MONTH(StockData[[#This Row],[DATE]])</f>
        <v>9</v>
      </c>
      <c r="E4718">
        <v>2024</v>
      </c>
      <c r="F4718" t="s">
        <v>163</v>
      </c>
      <c r="G4718" t="str">
        <f>"Q"&amp;ROUNDUP(StockData[[#This Row],[Month Number]]/3,0)</f>
        <v>Q3</v>
      </c>
      <c r="H4718" s="1" t="s">
        <v>4596</v>
      </c>
      <c r="I4718" s="1" t="s">
        <v>4597</v>
      </c>
      <c r="J4718" t="s">
        <v>30</v>
      </c>
      <c r="K4718">
        <v>2665</v>
      </c>
      <c r="L4718">
        <v>2751.6</v>
      </c>
      <c r="M4718">
        <v>2635.6</v>
      </c>
      <c r="N4718">
        <v>2654.25</v>
      </c>
      <c r="O4718">
        <v>2729.35</v>
      </c>
      <c r="P4718">
        <v>2740.9</v>
      </c>
      <c r="Q4718">
        <v>2707.74</v>
      </c>
      <c r="R4718">
        <v>3730285</v>
      </c>
      <c r="S4718">
        <v>10100647235.549999</v>
      </c>
      <c r="T4718">
        <v>189378</v>
      </c>
      <c r="U4718">
        <v>1907212</v>
      </c>
      <c r="V4718">
        <v>51.13</v>
      </c>
      <c r="W4718" s="3">
        <f>StockData[[#This Row],[CLOSE]]-StockData[[#This Row],[PREV. CLOSE]]</f>
        <v>86.650000000000091</v>
      </c>
      <c r="X4718" s="2">
        <f>IFERROR((StockData[[#This Row],[CLOSE]]-StockData[[#This Row],[PREV. CLOSE]])/StockData[[#This Row],[PREV. CLOSE]],0)</f>
        <v>3.2645756805123889E-2</v>
      </c>
      <c r="Y4718" t="str">
        <f>IF(StockData[[#This Row],[Daily Return %]]&gt;0,"Gain",IF(StockData[[#This Row],[Daily Return %]]&lt;0,"Loss","No Change"))</f>
        <v>Gain</v>
      </c>
    </row>
    <row r="4719" spans="1:25" x14ac:dyDescent="0.3">
      <c r="A4719" s="1">
        <v>45548</v>
      </c>
      <c r="B4719" s="1" t="s">
        <v>4773</v>
      </c>
      <c r="C4719" s="1" t="s">
        <v>208</v>
      </c>
      <c r="D4719">
        <f>MONTH(StockData[[#This Row],[DATE]])</f>
        <v>9</v>
      </c>
      <c r="E4719">
        <v>2024</v>
      </c>
      <c r="F4719" t="s">
        <v>163</v>
      </c>
      <c r="G4719" t="str">
        <f>"Q"&amp;ROUNDUP(StockData[[#This Row],[Month Number]]/3,0)</f>
        <v>Q3</v>
      </c>
      <c r="H4719" s="1" t="s">
        <v>4596</v>
      </c>
      <c r="I4719" s="1" t="s">
        <v>4597</v>
      </c>
      <c r="J4719" t="s">
        <v>30</v>
      </c>
      <c r="K4719">
        <v>2755</v>
      </c>
      <c r="L4719">
        <v>2758.55</v>
      </c>
      <c r="M4719">
        <v>2711.75</v>
      </c>
      <c r="N4719">
        <v>2740.9</v>
      </c>
      <c r="O4719">
        <v>2737.2</v>
      </c>
      <c r="P4719">
        <v>2739.1</v>
      </c>
      <c r="Q4719">
        <v>2732.91</v>
      </c>
      <c r="R4719">
        <v>2102332</v>
      </c>
      <c r="S4719">
        <v>5745487395.8000002</v>
      </c>
      <c r="T4719">
        <v>101869</v>
      </c>
      <c r="U4719">
        <v>1116005</v>
      </c>
      <c r="V4719">
        <v>53.08</v>
      </c>
      <c r="W4719" s="3">
        <f>StockData[[#This Row],[CLOSE]]-StockData[[#This Row],[PREV. CLOSE]]</f>
        <v>-1.8000000000001819</v>
      </c>
      <c r="X4719" s="2">
        <f>IFERROR((StockData[[#This Row],[CLOSE]]-StockData[[#This Row],[PREV. CLOSE]])/StockData[[#This Row],[PREV. CLOSE]],0)</f>
        <v>-6.5671859608164534E-4</v>
      </c>
      <c r="Y4719" t="str">
        <f>IF(StockData[[#This Row],[Daily Return %]]&gt;0,"Gain",IF(StockData[[#This Row],[Daily Return %]]&lt;0,"Loss","No Change"))</f>
        <v>Loss</v>
      </c>
    </row>
    <row r="4720" spans="1:25" x14ac:dyDescent="0.3">
      <c r="A4720" s="1">
        <v>45551</v>
      </c>
      <c r="B4720" s="1" t="s">
        <v>4774</v>
      </c>
      <c r="C4720" s="1" t="s">
        <v>208</v>
      </c>
      <c r="D4720">
        <f>MONTH(StockData[[#This Row],[DATE]])</f>
        <v>9</v>
      </c>
      <c r="E4720">
        <v>2024</v>
      </c>
      <c r="F4720" t="s">
        <v>163</v>
      </c>
      <c r="G4720" t="str">
        <f>"Q"&amp;ROUNDUP(StockData[[#This Row],[Month Number]]/3,0)</f>
        <v>Q3</v>
      </c>
      <c r="H4720" s="1" t="s">
        <v>4596</v>
      </c>
      <c r="I4720" s="1" t="s">
        <v>4597</v>
      </c>
      <c r="J4720" t="s">
        <v>30</v>
      </c>
      <c r="K4720">
        <v>2740.2</v>
      </c>
      <c r="L4720">
        <v>2784.3</v>
      </c>
      <c r="M4720">
        <v>2732.05</v>
      </c>
      <c r="N4720">
        <v>2739.1</v>
      </c>
      <c r="O4720">
        <v>2756.5</v>
      </c>
      <c r="P4720">
        <v>2757.4</v>
      </c>
      <c r="Q4720">
        <v>2767.49</v>
      </c>
      <c r="R4720">
        <v>1234752</v>
      </c>
      <c r="S4720">
        <v>3417166949.3499999</v>
      </c>
      <c r="T4720">
        <v>51786</v>
      </c>
      <c r="U4720">
        <v>631618</v>
      </c>
      <c r="V4720">
        <v>51.15</v>
      </c>
      <c r="W4720" s="3">
        <f>StockData[[#This Row],[CLOSE]]-StockData[[#This Row],[PREV. CLOSE]]</f>
        <v>18.300000000000182</v>
      </c>
      <c r="X4720" s="2">
        <f>IFERROR((StockData[[#This Row],[CLOSE]]-StockData[[#This Row],[PREV. CLOSE]])/StockData[[#This Row],[PREV. CLOSE]],0)</f>
        <v>6.6810266145814982E-3</v>
      </c>
      <c r="Y4720" t="str">
        <f>IF(StockData[[#This Row],[Daily Return %]]&gt;0,"Gain",IF(StockData[[#This Row],[Daily Return %]]&lt;0,"Loss","No Change"))</f>
        <v>Gain</v>
      </c>
    </row>
    <row r="4721" spans="1:25" x14ac:dyDescent="0.3">
      <c r="A4721" s="1">
        <v>45552</v>
      </c>
      <c r="B4721" s="1" t="s">
        <v>4775</v>
      </c>
      <c r="C4721" s="1" t="s">
        <v>208</v>
      </c>
      <c r="D4721">
        <f>MONTH(StockData[[#This Row],[DATE]])</f>
        <v>9</v>
      </c>
      <c r="E4721">
        <v>2024</v>
      </c>
      <c r="F4721" t="s">
        <v>163</v>
      </c>
      <c r="G4721" t="str">
        <f>"Q"&amp;ROUNDUP(StockData[[#This Row],[Month Number]]/3,0)</f>
        <v>Q3</v>
      </c>
      <c r="H4721" s="1" t="s">
        <v>4596</v>
      </c>
      <c r="I4721" s="1" t="s">
        <v>4597</v>
      </c>
      <c r="J4721" t="s">
        <v>30</v>
      </c>
      <c r="K4721">
        <v>2765</v>
      </c>
      <c r="L4721">
        <v>2793.5</v>
      </c>
      <c r="M4721">
        <v>2745.3</v>
      </c>
      <c r="N4721">
        <v>2757.4</v>
      </c>
      <c r="O4721">
        <v>2782</v>
      </c>
      <c r="P4721">
        <v>2787.65</v>
      </c>
      <c r="Q4721">
        <v>2780.45</v>
      </c>
      <c r="R4721">
        <v>1387175</v>
      </c>
      <c r="S4721">
        <v>3856973632.6999998</v>
      </c>
      <c r="T4721">
        <v>81028</v>
      </c>
      <c r="U4721">
        <v>881975</v>
      </c>
      <c r="V4721">
        <v>63.58</v>
      </c>
      <c r="W4721" s="3">
        <f>StockData[[#This Row],[CLOSE]]-StockData[[#This Row],[PREV. CLOSE]]</f>
        <v>30.25</v>
      </c>
      <c r="X4721" s="2">
        <f>IFERROR((StockData[[#This Row],[CLOSE]]-StockData[[#This Row],[PREV. CLOSE]])/StockData[[#This Row],[PREV. CLOSE]],0)</f>
        <v>1.0970479437150939E-2</v>
      </c>
      <c r="Y4721" t="str">
        <f>IF(StockData[[#This Row],[Daily Return %]]&gt;0,"Gain",IF(StockData[[#This Row],[Daily Return %]]&lt;0,"Loss","No Change"))</f>
        <v>Gain</v>
      </c>
    </row>
    <row r="4722" spans="1:25" x14ac:dyDescent="0.3">
      <c r="A4722" s="1">
        <v>45553</v>
      </c>
      <c r="B4722" s="1" t="s">
        <v>4776</v>
      </c>
      <c r="C4722" s="1" t="s">
        <v>208</v>
      </c>
      <c r="D4722">
        <f>MONTH(StockData[[#This Row],[DATE]])</f>
        <v>9</v>
      </c>
      <c r="E4722">
        <v>2024</v>
      </c>
      <c r="F4722" t="s">
        <v>163</v>
      </c>
      <c r="G4722" t="str">
        <f>"Q"&amp;ROUNDUP(StockData[[#This Row],[Month Number]]/3,0)</f>
        <v>Q3</v>
      </c>
      <c r="H4722" s="1" t="s">
        <v>4596</v>
      </c>
      <c r="I4722" s="1" t="s">
        <v>4597</v>
      </c>
      <c r="J4722" t="s">
        <v>30</v>
      </c>
      <c r="K4722">
        <v>2781.5</v>
      </c>
      <c r="L4722">
        <v>2848</v>
      </c>
      <c r="M4722">
        <v>2777.65</v>
      </c>
      <c r="N4722">
        <v>2787.65</v>
      </c>
      <c r="O4722">
        <v>2807.45</v>
      </c>
      <c r="P4722">
        <v>2808.2</v>
      </c>
      <c r="Q4722">
        <v>2816.63</v>
      </c>
      <c r="R4722">
        <v>2526756</v>
      </c>
      <c r="S4722">
        <v>7116947063.1000004</v>
      </c>
      <c r="T4722">
        <v>115551</v>
      </c>
      <c r="U4722">
        <v>1521418</v>
      </c>
      <c r="V4722">
        <v>60.21</v>
      </c>
      <c r="W4722" s="3">
        <f>StockData[[#This Row],[CLOSE]]-StockData[[#This Row],[PREV. CLOSE]]</f>
        <v>20.549999999999727</v>
      </c>
      <c r="X4722" s="2">
        <f>IFERROR((StockData[[#This Row],[CLOSE]]-StockData[[#This Row],[PREV. CLOSE]])/StockData[[#This Row],[PREV. CLOSE]],0)</f>
        <v>7.371800620594309E-3</v>
      </c>
      <c r="Y4722" t="str">
        <f>IF(StockData[[#This Row],[Daily Return %]]&gt;0,"Gain",IF(StockData[[#This Row],[Daily Return %]]&lt;0,"Loss","No Change"))</f>
        <v>Gain</v>
      </c>
    </row>
    <row r="4723" spans="1:25" x14ac:dyDescent="0.3">
      <c r="A4723" s="1">
        <v>45554</v>
      </c>
      <c r="B4723" s="1" t="s">
        <v>4777</v>
      </c>
      <c r="C4723" s="1" t="s">
        <v>208</v>
      </c>
      <c r="D4723">
        <f>MONTH(StockData[[#This Row],[DATE]])</f>
        <v>9</v>
      </c>
      <c r="E4723">
        <v>2024</v>
      </c>
      <c r="F4723" t="s">
        <v>163</v>
      </c>
      <c r="G4723" t="str">
        <f>"Q"&amp;ROUNDUP(StockData[[#This Row],[Month Number]]/3,0)</f>
        <v>Q3</v>
      </c>
      <c r="H4723" s="1" t="s">
        <v>4596</v>
      </c>
      <c r="I4723" s="1" t="s">
        <v>4597</v>
      </c>
      <c r="J4723" t="s">
        <v>30</v>
      </c>
      <c r="K4723">
        <v>2812</v>
      </c>
      <c r="L4723">
        <v>2852</v>
      </c>
      <c r="M4723">
        <v>2792.2</v>
      </c>
      <c r="N4723">
        <v>2808.2</v>
      </c>
      <c r="O4723">
        <v>2801.75</v>
      </c>
      <c r="P4723">
        <v>2797.5</v>
      </c>
      <c r="Q4723">
        <v>2813.03</v>
      </c>
      <c r="R4723">
        <v>2807727</v>
      </c>
      <c r="S4723">
        <v>7898226039.1499996</v>
      </c>
      <c r="T4723">
        <v>141920</v>
      </c>
      <c r="U4723">
        <v>1629743</v>
      </c>
      <c r="V4723">
        <v>58.04</v>
      </c>
      <c r="W4723" s="3">
        <f>StockData[[#This Row],[CLOSE]]-StockData[[#This Row],[PREV. CLOSE]]</f>
        <v>-10.699999999999818</v>
      </c>
      <c r="X4723" s="2">
        <f>IFERROR((StockData[[#This Row],[CLOSE]]-StockData[[#This Row],[PREV. CLOSE]])/StockData[[#This Row],[PREV. CLOSE]],0)</f>
        <v>-3.8102699237945372E-3</v>
      </c>
      <c r="Y4723" t="str">
        <f>IF(StockData[[#This Row],[Daily Return %]]&gt;0,"Gain",IF(StockData[[#This Row],[Daily Return %]]&lt;0,"Loss","No Change"))</f>
        <v>Loss</v>
      </c>
    </row>
    <row r="4724" spans="1:25" x14ac:dyDescent="0.3">
      <c r="A4724" s="1">
        <v>45555</v>
      </c>
      <c r="B4724" s="1" t="s">
        <v>4778</v>
      </c>
      <c r="C4724" s="1" t="s">
        <v>208</v>
      </c>
      <c r="D4724">
        <f>MONTH(StockData[[#This Row],[DATE]])</f>
        <v>9</v>
      </c>
      <c r="E4724">
        <v>2024</v>
      </c>
      <c r="F4724" t="s">
        <v>163</v>
      </c>
      <c r="G4724" t="str">
        <f>"Q"&amp;ROUNDUP(StockData[[#This Row],[Month Number]]/3,0)</f>
        <v>Q3</v>
      </c>
      <c r="H4724" s="1" t="s">
        <v>4596</v>
      </c>
      <c r="I4724" s="1" t="s">
        <v>4597</v>
      </c>
      <c r="J4724" t="s">
        <v>30</v>
      </c>
      <c r="K4724">
        <v>2798.7</v>
      </c>
      <c r="L4724">
        <v>2960</v>
      </c>
      <c r="M4724">
        <v>2798.5</v>
      </c>
      <c r="N4724">
        <v>2797.5</v>
      </c>
      <c r="O4724">
        <v>2946.35</v>
      </c>
      <c r="P4724">
        <v>2950.85</v>
      </c>
      <c r="Q4724">
        <v>2925.84</v>
      </c>
      <c r="R4724">
        <v>12492909</v>
      </c>
      <c r="S4724">
        <v>36552195685.75</v>
      </c>
      <c r="T4724">
        <v>281790</v>
      </c>
      <c r="U4724">
        <v>7265204</v>
      </c>
      <c r="V4724">
        <v>58.15</v>
      </c>
      <c r="W4724" s="3">
        <f>StockData[[#This Row],[CLOSE]]-StockData[[#This Row],[PREV. CLOSE]]</f>
        <v>153.34999999999991</v>
      </c>
      <c r="X4724" s="2">
        <f>IFERROR((StockData[[#This Row],[CLOSE]]-StockData[[#This Row],[PREV. CLOSE]])/StockData[[#This Row],[PREV. CLOSE]],0)</f>
        <v>5.4816800714924008E-2</v>
      </c>
      <c r="Y4724" t="str">
        <f>IF(StockData[[#This Row],[Daily Return %]]&gt;0,"Gain",IF(StockData[[#This Row],[Daily Return %]]&lt;0,"Loss","No Change"))</f>
        <v>Gain</v>
      </c>
    </row>
    <row r="4725" spans="1:25" x14ac:dyDescent="0.3">
      <c r="A4725" s="1">
        <v>45558</v>
      </c>
      <c r="B4725" s="1" t="s">
        <v>4779</v>
      </c>
      <c r="C4725" s="1" t="s">
        <v>208</v>
      </c>
      <c r="D4725">
        <f>MONTH(StockData[[#This Row],[DATE]])</f>
        <v>9</v>
      </c>
      <c r="E4725">
        <v>2024</v>
      </c>
      <c r="F4725" t="s">
        <v>163</v>
      </c>
      <c r="G4725" t="str">
        <f>"Q"&amp;ROUNDUP(StockData[[#This Row],[Month Number]]/3,0)</f>
        <v>Q3</v>
      </c>
      <c r="H4725" s="1" t="s">
        <v>4596</v>
      </c>
      <c r="I4725" s="1" t="s">
        <v>4597</v>
      </c>
      <c r="J4725" t="s">
        <v>30</v>
      </c>
      <c r="K4725">
        <v>2962.75</v>
      </c>
      <c r="L4725">
        <v>3056.9</v>
      </c>
      <c r="M4725">
        <v>2956.15</v>
      </c>
      <c r="N4725">
        <v>2950.85</v>
      </c>
      <c r="O4725">
        <v>3047</v>
      </c>
      <c r="P4725">
        <v>3049.8</v>
      </c>
      <c r="Q4725">
        <v>3021.8</v>
      </c>
      <c r="R4725">
        <v>3925490</v>
      </c>
      <c r="S4725">
        <v>11862063350.75</v>
      </c>
      <c r="T4725">
        <v>189322</v>
      </c>
      <c r="U4725">
        <v>1652803</v>
      </c>
      <c r="V4725">
        <v>42.1</v>
      </c>
      <c r="W4725" s="3">
        <f>StockData[[#This Row],[CLOSE]]-StockData[[#This Row],[PREV. CLOSE]]</f>
        <v>98.950000000000273</v>
      </c>
      <c r="X4725" s="2">
        <f>IFERROR((StockData[[#This Row],[CLOSE]]-StockData[[#This Row],[PREV. CLOSE]])/StockData[[#This Row],[PREV. CLOSE]],0)</f>
        <v>3.3532710913804588E-2</v>
      </c>
      <c r="Y4725" t="str">
        <f>IF(StockData[[#This Row],[Daily Return %]]&gt;0,"Gain",IF(StockData[[#This Row],[Daily Return %]]&lt;0,"Loss","No Change"))</f>
        <v>Gain</v>
      </c>
    </row>
    <row r="4726" spans="1:25" x14ac:dyDescent="0.3">
      <c r="A4726" s="1">
        <v>45559</v>
      </c>
      <c r="B4726" s="1" t="s">
        <v>4780</v>
      </c>
      <c r="C4726" s="1" t="s">
        <v>208</v>
      </c>
      <c r="D4726">
        <f>MONTH(StockData[[#This Row],[DATE]])</f>
        <v>9</v>
      </c>
      <c r="E4726">
        <v>2024</v>
      </c>
      <c r="F4726" t="s">
        <v>163</v>
      </c>
      <c r="G4726" t="str">
        <f>"Q"&amp;ROUNDUP(StockData[[#This Row],[Month Number]]/3,0)</f>
        <v>Q3</v>
      </c>
      <c r="H4726" s="1" t="s">
        <v>4596</v>
      </c>
      <c r="I4726" s="1" t="s">
        <v>4597</v>
      </c>
      <c r="J4726" t="s">
        <v>30</v>
      </c>
      <c r="K4726">
        <v>3020</v>
      </c>
      <c r="L4726">
        <v>3098.55</v>
      </c>
      <c r="M4726">
        <v>3020</v>
      </c>
      <c r="N4726">
        <v>3049.8</v>
      </c>
      <c r="O4726">
        <v>3075</v>
      </c>
      <c r="P4726">
        <v>3074.3</v>
      </c>
      <c r="Q4726">
        <v>3068.43</v>
      </c>
      <c r="R4726">
        <v>3697722</v>
      </c>
      <c r="S4726">
        <v>11346187109.75</v>
      </c>
      <c r="T4726">
        <v>162487</v>
      </c>
      <c r="U4726">
        <v>1772216</v>
      </c>
      <c r="V4726">
        <v>47.93</v>
      </c>
      <c r="W4726" s="3">
        <f>StockData[[#This Row],[CLOSE]]-StockData[[#This Row],[PREV. CLOSE]]</f>
        <v>24.5</v>
      </c>
      <c r="X4726" s="2">
        <f>IFERROR((StockData[[#This Row],[CLOSE]]-StockData[[#This Row],[PREV. CLOSE]])/StockData[[#This Row],[PREV. CLOSE]],0)</f>
        <v>8.0333136599121252E-3</v>
      </c>
      <c r="Y4726" t="str">
        <f>IF(StockData[[#This Row],[Daily Return %]]&gt;0,"Gain",IF(StockData[[#This Row],[Daily Return %]]&lt;0,"Loss","No Change"))</f>
        <v>Gain</v>
      </c>
    </row>
    <row r="4727" spans="1:25" x14ac:dyDescent="0.3">
      <c r="A4727" s="1">
        <v>45560</v>
      </c>
      <c r="B4727" s="1" t="s">
        <v>4781</v>
      </c>
      <c r="C4727" s="1" t="s">
        <v>208</v>
      </c>
      <c r="D4727">
        <f>MONTH(StockData[[#This Row],[DATE]])</f>
        <v>9</v>
      </c>
      <c r="E4727">
        <v>2024</v>
      </c>
      <c r="F4727" t="s">
        <v>163</v>
      </c>
      <c r="G4727" t="str">
        <f>"Q"&amp;ROUNDUP(StockData[[#This Row],[Month Number]]/3,0)</f>
        <v>Q3</v>
      </c>
      <c r="H4727" s="1" t="s">
        <v>4596</v>
      </c>
      <c r="I4727" s="1" t="s">
        <v>4597</v>
      </c>
      <c r="J4727" t="s">
        <v>30</v>
      </c>
      <c r="K4727">
        <v>3045</v>
      </c>
      <c r="L4727">
        <v>3149</v>
      </c>
      <c r="M4727">
        <v>3034.55</v>
      </c>
      <c r="N4727">
        <v>3074.3</v>
      </c>
      <c r="O4727">
        <v>3092</v>
      </c>
      <c r="P4727">
        <v>3091.05</v>
      </c>
      <c r="Q4727">
        <v>3092.75</v>
      </c>
      <c r="R4727">
        <v>4218815</v>
      </c>
      <c r="S4727">
        <v>13047751911.799999</v>
      </c>
      <c r="T4727">
        <v>166721</v>
      </c>
      <c r="U4727">
        <v>1992200</v>
      </c>
      <c r="V4727">
        <v>47.22</v>
      </c>
      <c r="W4727" s="3">
        <f>StockData[[#This Row],[CLOSE]]-StockData[[#This Row],[PREV. CLOSE]]</f>
        <v>16.75</v>
      </c>
      <c r="X4727" s="2">
        <f>IFERROR((StockData[[#This Row],[CLOSE]]-StockData[[#This Row],[PREV. CLOSE]])/StockData[[#This Row],[PREV. CLOSE]],0)</f>
        <v>5.4483947565299416E-3</v>
      </c>
      <c r="Y4727" t="str">
        <f>IF(StockData[[#This Row],[Daily Return %]]&gt;0,"Gain",IF(StockData[[#This Row],[Daily Return %]]&lt;0,"Loss","No Change"))</f>
        <v>Gain</v>
      </c>
    </row>
    <row r="4728" spans="1:25" x14ac:dyDescent="0.3">
      <c r="A4728" s="1">
        <v>45561</v>
      </c>
      <c r="B4728" s="1" t="s">
        <v>4782</v>
      </c>
      <c r="C4728" s="1" t="s">
        <v>208</v>
      </c>
      <c r="D4728">
        <f>MONTH(StockData[[#This Row],[DATE]])</f>
        <v>9</v>
      </c>
      <c r="E4728">
        <v>2024</v>
      </c>
      <c r="F4728" t="s">
        <v>163</v>
      </c>
      <c r="G4728" t="str">
        <f>"Q"&amp;ROUNDUP(StockData[[#This Row],[Month Number]]/3,0)</f>
        <v>Q3</v>
      </c>
      <c r="H4728" s="1" t="s">
        <v>4596</v>
      </c>
      <c r="I4728" s="1" t="s">
        <v>4597</v>
      </c>
      <c r="J4728" t="s">
        <v>30</v>
      </c>
      <c r="K4728">
        <v>3072</v>
      </c>
      <c r="L4728">
        <v>3197.2</v>
      </c>
      <c r="M4728">
        <v>3045.65</v>
      </c>
      <c r="N4728">
        <v>3091.05</v>
      </c>
      <c r="O4728">
        <v>3169</v>
      </c>
      <c r="P4728">
        <v>3181.1</v>
      </c>
      <c r="Q4728">
        <v>3131.62</v>
      </c>
      <c r="R4728">
        <v>4753617</v>
      </c>
      <c r="S4728">
        <v>14886512721.4</v>
      </c>
      <c r="T4728">
        <v>180991</v>
      </c>
      <c r="U4728">
        <v>2171030</v>
      </c>
      <c r="V4728">
        <v>45.67</v>
      </c>
      <c r="W4728" s="3">
        <f>StockData[[#This Row],[CLOSE]]-StockData[[#This Row],[PREV. CLOSE]]</f>
        <v>90.049999999999727</v>
      </c>
      <c r="X4728" s="2">
        <f>IFERROR((StockData[[#This Row],[CLOSE]]-StockData[[#This Row],[PREV. CLOSE]])/StockData[[#This Row],[PREV. CLOSE]],0)</f>
        <v>2.9132495430355291E-2</v>
      </c>
      <c r="Y4728" t="str">
        <f>IF(StockData[[#This Row],[Daily Return %]]&gt;0,"Gain",IF(StockData[[#This Row],[Daily Return %]]&lt;0,"Loss","No Change"))</f>
        <v>Gain</v>
      </c>
    </row>
    <row r="4729" spans="1:25" x14ac:dyDescent="0.3">
      <c r="A4729" s="1">
        <v>45562</v>
      </c>
      <c r="B4729" s="1" t="s">
        <v>4783</v>
      </c>
      <c r="C4729" s="1" t="s">
        <v>208</v>
      </c>
      <c r="D4729">
        <f>MONTH(StockData[[#This Row],[DATE]])</f>
        <v>9</v>
      </c>
      <c r="E4729">
        <v>2024</v>
      </c>
      <c r="F4729" t="s">
        <v>163</v>
      </c>
      <c r="G4729" t="str">
        <f>"Q"&amp;ROUNDUP(StockData[[#This Row],[Month Number]]/3,0)</f>
        <v>Q3</v>
      </c>
      <c r="H4729" s="1" t="s">
        <v>4596</v>
      </c>
      <c r="I4729" s="1" t="s">
        <v>4597</v>
      </c>
      <c r="J4729" t="s">
        <v>30</v>
      </c>
      <c r="K4729">
        <v>3171</v>
      </c>
      <c r="L4729">
        <v>3222.1</v>
      </c>
      <c r="M4729">
        <v>3152.55</v>
      </c>
      <c r="N4729">
        <v>3181.1</v>
      </c>
      <c r="O4729">
        <v>3190</v>
      </c>
      <c r="P4729">
        <v>3183.65</v>
      </c>
      <c r="Q4729">
        <v>3186.02</v>
      </c>
      <c r="R4729">
        <v>6803795</v>
      </c>
      <c r="S4729">
        <v>21677008008.849998</v>
      </c>
      <c r="T4729">
        <v>233093</v>
      </c>
      <c r="U4729">
        <v>4792673</v>
      </c>
      <c r="V4729">
        <v>70.44</v>
      </c>
      <c r="W4729" s="3">
        <f>StockData[[#This Row],[CLOSE]]-StockData[[#This Row],[PREV. CLOSE]]</f>
        <v>2.5500000000001819</v>
      </c>
      <c r="X4729" s="2">
        <f>IFERROR((StockData[[#This Row],[CLOSE]]-StockData[[#This Row],[PREV. CLOSE]])/StockData[[#This Row],[PREV. CLOSE]],0)</f>
        <v>8.0160950614573004E-4</v>
      </c>
      <c r="Y4729" t="str">
        <f>IF(StockData[[#This Row],[Daily Return %]]&gt;0,"Gain",IF(StockData[[#This Row],[Daily Return %]]&lt;0,"Loss","No Change"))</f>
        <v>Gain</v>
      </c>
    </row>
    <row r="4730" spans="1:25" x14ac:dyDescent="0.3">
      <c r="A4730" s="1">
        <v>45565</v>
      </c>
      <c r="B4730" s="1" t="s">
        <v>4784</v>
      </c>
      <c r="C4730" s="1" t="s">
        <v>208</v>
      </c>
      <c r="D4730">
        <f>MONTH(StockData[[#This Row],[DATE]])</f>
        <v>9</v>
      </c>
      <c r="E4730">
        <v>2024</v>
      </c>
      <c r="F4730" t="s">
        <v>163</v>
      </c>
      <c r="G4730" t="str">
        <f>"Q"&amp;ROUNDUP(StockData[[#This Row],[Month Number]]/3,0)</f>
        <v>Q3</v>
      </c>
      <c r="H4730" s="1" t="s">
        <v>4596</v>
      </c>
      <c r="I4730" s="1" t="s">
        <v>4597</v>
      </c>
      <c r="J4730" t="s">
        <v>30</v>
      </c>
      <c r="K4730">
        <v>3163.15</v>
      </c>
      <c r="L4730">
        <v>3179</v>
      </c>
      <c r="M4730">
        <v>3087</v>
      </c>
      <c r="N4730">
        <v>3183.65</v>
      </c>
      <c r="O4730">
        <v>3115</v>
      </c>
      <c r="P4730">
        <v>3094.9</v>
      </c>
      <c r="Q4730">
        <v>3114</v>
      </c>
      <c r="R4730">
        <v>3554400</v>
      </c>
      <c r="S4730">
        <v>11068390764.700001</v>
      </c>
      <c r="T4730">
        <v>159274</v>
      </c>
      <c r="U4730">
        <v>2434462</v>
      </c>
      <c r="V4730">
        <v>68.489999999999995</v>
      </c>
      <c r="W4730" s="3">
        <f>StockData[[#This Row],[CLOSE]]-StockData[[#This Row],[PREV. CLOSE]]</f>
        <v>-88.75</v>
      </c>
      <c r="X4730" s="2">
        <f>IFERROR((StockData[[#This Row],[CLOSE]]-StockData[[#This Row],[PREV. CLOSE]])/StockData[[#This Row],[PREV. CLOSE]],0)</f>
        <v>-2.7876808066213309E-2</v>
      </c>
      <c r="Y4730" t="str">
        <f>IF(StockData[[#This Row],[Daily Return %]]&gt;0,"Gain",IF(StockData[[#This Row],[Daily Return %]]&lt;0,"Loss","No Change"))</f>
        <v>Loss</v>
      </c>
    </row>
    <row r="4731" spans="1:25" x14ac:dyDescent="0.3">
      <c r="A4731" s="1">
        <v>45566</v>
      </c>
      <c r="B4731" s="1" t="s">
        <v>4785</v>
      </c>
      <c r="C4731" s="1" t="s">
        <v>230</v>
      </c>
      <c r="D4731">
        <f>MONTH(StockData[[#This Row],[DATE]])</f>
        <v>10</v>
      </c>
      <c r="E4731">
        <v>2024</v>
      </c>
      <c r="F4731" t="s">
        <v>231</v>
      </c>
      <c r="G4731" t="str">
        <f>"Q"&amp;ROUNDUP(StockData[[#This Row],[Month Number]]/3,0)</f>
        <v>Q4</v>
      </c>
      <c r="H4731" s="1" t="s">
        <v>4596</v>
      </c>
      <c r="I4731" s="1" t="s">
        <v>4597</v>
      </c>
      <c r="J4731" t="s">
        <v>30</v>
      </c>
      <c r="K4731">
        <v>3105.5</v>
      </c>
      <c r="L4731">
        <v>3185.45</v>
      </c>
      <c r="M4731">
        <v>3095.8</v>
      </c>
      <c r="N4731">
        <v>3094.9</v>
      </c>
      <c r="O4731">
        <v>3168</v>
      </c>
      <c r="P4731">
        <v>3165.5</v>
      </c>
      <c r="Q4731">
        <v>3148.04</v>
      </c>
      <c r="R4731">
        <v>4028211</v>
      </c>
      <c r="S4731">
        <v>12680985238.799999</v>
      </c>
      <c r="T4731">
        <v>202691</v>
      </c>
      <c r="U4731">
        <v>2405334</v>
      </c>
      <c r="V4731">
        <v>59.71</v>
      </c>
      <c r="W4731" s="3">
        <f>StockData[[#This Row],[CLOSE]]-StockData[[#This Row],[PREV. CLOSE]]</f>
        <v>70.599999999999909</v>
      </c>
      <c r="X4731" s="2">
        <f>IFERROR((StockData[[#This Row],[CLOSE]]-StockData[[#This Row],[PREV. CLOSE]])/StockData[[#This Row],[PREV. CLOSE]],0)</f>
        <v>2.2811722511228118E-2</v>
      </c>
      <c r="Y4731" t="str">
        <f>IF(StockData[[#This Row],[Daily Return %]]&gt;0,"Gain",IF(StockData[[#This Row],[Daily Return %]]&lt;0,"Loss","No Change"))</f>
        <v>Gain</v>
      </c>
    </row>
    <row r="4732" spans="1:25" x14ac:dyDescent="0.3">
      <c r="A4732" s="1">
        <v>45568</v>
      </c>
      <c r="B4732" s="1" t="s">
        <v>4786</v>
      </c>
      <c r="C4732" s="1" t="s">
        <v>230</v>
      </c>
      <c r="D4732">
        <f>MONTH(StockData[[#This Row],[DATE]])</f>
        <v>10</v>
      </c>
      <c r="E4732">
        <v>2024</v>
      </c>
      <c r="F4732" t="s">
        <v>231</v>
      </c>
      <c r="G4732" t="str">
        <f>"Q"&amp;ROUNDUP(StockData[[#This Row],[Month Number]]/3,0)</f>
        <v>Q4</v>
      </c>
      <c r="H4732" s="1" t="s">
        <v>4596</v>
      </c>
      <c r="I4732" s="1" t="s">
        <v>4597</v>
      </c>
      <c r="J4732" t="s">
        <v>30</v>
      </c>
      <c r="K4732">
        <v>3085</v>
      </c>
      <c r="L4732">
        <v>3171</v>
      </c>
      <c r="M4732">
        <v>3072.45</v>
      </c>
      <c r="N4732">
        <v>3165.5</v>
      </c>
      <c r="O4732">
        <v>3137.6</v>
      </c>
      <c r="P4732">
        <v>3129.85</v>
      </c>
      <c r="Q4732">
        <v>3135.52</v>
      </c>
      <c r="R4732">
        <v>3237011</v>
      </c>
      <c r="S4732">
        <v>10149722860.85</v>
      </c>
      <c r="T4732">
        <v>220055</v>
      </c>
      <c r="U4732">
        <v>1626666</v>
      </c>
      <c r="V4732">
        <v>50.25</v>
      </c>
      <c r="W4732" s="3">
        <f>StockData[[#This Row],[CLOSE]]-StockData[[#This Row],[PREV. CLOSE]]</f>
        <v>-35.650000000000091</v>
      </c>
      <c r="X4732" s="2">
        <f>IFERROR((StockData[[#This Row],[CLOSE]]-StockData[[#This Row],[PREV. CLOSE]])/StockData[[#This Row],[PREV. CLOSE]],0)</f>
        <v>-1.1262043910914576E-2</v>
      </c>
      <c r="Y4732" t="str">
        <f>IF(StockData[[#This Row],[Daily Return %]]&gt;0,"Gain",IF(StockData[[#This Row],[Daily Return %]]&lt;0,"Loss","No Change"))</f>
        <v>Loss</v>
      </c>
    </row>
    <row r="4733" spans="1:25" x14ac:dyDescent="0.3">
      <c r="A4733" s="1">
        <v>45569</v>
      </c>
      <c r="B4733" s="1" t="s">
        <v>4787</v>
      </c>
      <c r="C4733" s="1" t="s">
        <v>230</v>
      </c>
      <c r="D4733">
        <f>MONTH(StockData[[#This Row],[DATE]])</f>
        <v>10</v>
      </c>
      <c r="E4733">
        <v>2024</v>
      </c>
      <c r="F4733" t="s">
        <v>231</v>
      </c>
      <c r="G4733" t="str">
        <f>"Q"&amp;ROUNDUP(StockData[[#This Row],[Month Number]]/3,0)</f>
        <v>Q4</v>
      </c>
      <c r="H4733" s="1" t="s">
        <v>4596</v>
      </c>
      <c r="I4733" s="1" t="s">
        <v>4597</v>
      </c>
      <c r="J4733" t="s">
        <v>30</v>
      </c>
      <c r="K4733">
        <v>3127.05</v>
      </c>
      <c r="L4733">
        <v>3157.6</v>
      </c>
      <c r="M4733">
        <v>3009.5</v>
      </c>
      <c r="N4733">
        <v>3129.85</v>
      </c>
      <c r="O4733">
        <v>3019</v>
      </c>
      <c r="P4733">
        <v>3017.45</v>
      </c>
      <c r="Q4733">
        <v>3071.8</v>
      </c>
      <c r="R4733">
        <v>4281562</v>
      </c>
      <c r="S4733">
        <v>13152120767.65</v>
      </c>
      <c r="T4733">
        <v>245327</v>
      </c>
      <c r="U4733">
        <v>1731447</v>
      </c>
      <c r="V4733">
        <v>40.44</v>
      </c>
      <c r="W4733" s="3">
        <f>StockData[[#This Row],[CLOSE]]-StockData[[#This Row],[PREV. CLOSE]]</f>
        <v>-112.40000000000009</v>
      </c>
      <c r="X4733" s="2">
        <f>IFERROR((StockData[[#This Row],[CLOSE]]-StockData[[#This Row],[PREV. CLOSE]])/StockData[[#This Row],[PREV. CLOSE]],0)</f>
        <v>-3.5912264166014375E-2</v>
      </c>
      <c r="Y4733" t="str">
        <f>IF(StockData[[#This Row],[Daily Return %]]&gt;0,"Gain",IF(StockData[[#This Row],[Daily Return %]]&lt;0,"Loss","No Change"))</f>
        <v>Loss</v>
      </c>
    </row>
    <row r="4734" spans="1:25" x14ac:dyDescent="0.3">
      <c r="A4734" s="1">
        <v>45572</v>
      </c>
      <c r="B4734" s="1" t="s">
        <v>4788</v>
      </c>
      <c r="C4734" s="1" t="s">
        <v>230</v>
      </c>
      <c r="D4734">
        <f>MONTH(StockData[[#This Row],[DATE]])</f>
        <v>10</v>
      </c>
      <c r="E4734">
        <v>2024</v>
      </c>
      <c r="F4734" t="s">
        <v>231</v>
      </c>
      <c r="G4734" t="str">
        <f>"Q"&amp;ROUNDUP(StockData[[#This Row],[Month Number]]/3,0)</f>
        <v>Q4</v>
      </c>
      <c r="H4734" s="1" t="s">
        <v>4596</v>
      </c>
      <c r="I4734" s="1" t="s">
        <v>4597</v>
      </c>
      <c r="J4734" t="s">
        <v>30</v>
      </c>
      <c r="K4734">
        <v>3028</v>
      </c>
      <c r="L4734">
        <v>3066.95</v>
      </c>
      <c r="M4734">
        <v>2982.9</v>
      </c>
      <c r="N4734">
        <v>3017.45</v>
      </c>
      <c r="O4734">
        <v>3062</v>
      </c>
      <c r="P4734">
        <v>3060.2</v>
      </c>
      <c r="Q4734">
        <v>3031.21</v>
      </c>
      <c r="R4734">
        <v>2732276</v>
      </c>
      <c r="S4734">
        <v>8282112553.3999996</v>
      </c>
      <c r="T4734">
        <v>142221</v>
      </c>
      <c r="U4734">
        <v>1422502</v>
      </c>
      <c r="V4734">
        <v>52.06</v>
      </c>
      <c r="W4734" s="3">
        <f>StockData[[#This Row],[CLOSE]]-StockData[[#This Row],[PREV. CLOSE]]</f>
        <v>42.75</v>
      </c>
      <c r="X4734" s="2">
        <f>IFERROR((StockData[[#This Row],[CLOSE]]-StockData[[#This Row],[PREV. CLOSE]])/StockData[[#This Row],[PREV. CLOSE]],0)</f>
        <v>1.4167591840792724E-2</v>
      </c>
      <c r="Y4734" t="str">
        <f>IF(StockData[[#This Row],[Daily Return %]]&gt;0,"Gain",IF(StockData[[#This Row],[Daily Return %]]&lt;0,"Loss","No Change"))</f>
        <v>Gain</v>
      </c>
    </row>
    <row r="4735" spans="1:25" x14ac:dyDescent="0.3">
      <c r="A4735" s="1">
        <v>45573</v>
      </c>
      <c r="B4735" s="1" t="s">
        <v>4789</v>
      </c>
      <c r="C4735" s="1" t="s">
        <v>230</v>
      </c>
      <c r="D4735">
        <f>MONTH(StockData[[#This Row],[DATE]])</f>
        <v>10</v>
      </c>
      <c r="E4735">
        <v>2024</v>
      </c>
      <c r="F4735" t="s">
        <v>231</v>
      </c>
      <c r="G4735" t="str">
        <f>"Q"&amp;ROUNDUP(StockData[[#This Row],[Month Number]]/3,0)</f>
        <v>Q4</v>
      </c>
      <c r="H4735" s="1" t="s">
        <v>4596</v>
      </c>
      <c r="I4735" s="1" t="s">
        <v>4597</v>
      </c>
      <c r="J4735" t="s">
        <v>30</v>
      </c>
      <c r="K4735">
        <v>3074</v>
      </c>
      <c r="L4735">
        <v>3176.9</v>
      </c>
      <c r="M4735">
        <v>3066</v>
      </c>
      <c r="N4735">
        <v>3060.2</v>
      </c>
      <c r="O4735">
        <v>3169.25</v>
      </c>
      <c r="P4735">
        <v>3165.85</v>
      </c>
      <c r="Q4735">
        <v>3132.88</v>
      </c>
      <c r="R4735">
        <v>6060165</v>
      </c>
      <c r="S4735">
        <v>18985758735.25</v>
      </c>
      <c r="T4735">
        <v>214050</v>
      </c>
      <c r="U4735">
        <v>4026417</v>
      </c>
      <c r="V4735">
        <v>66.44</v>
      </c>
      <c r="W4735" s="3">
        <f>StockData[[#This Row],[CLOSE]]-StockData[[#This Row],[PREV. CLOSE]]</f>
        <v>105.65000000000009</v>
      </c>
      <c r="X4735" s="2">
        <f>IFERROR((StockData[[#This Row],[CLOSE]]-StockData[[#This Row],[PREV. CLOSE]])/StockData[[#This Row],[PREV. CLOSE]],0)</f>
        <v>3.452388732762568E-2</v>
      </c>
      <c r="Y4735" t="str">
        <f>IF(StockData[[#This Row],[Daily Return %]]&gt;0,"Gain",IF(StockData[[#This Row],[Daily Return %]]&lt;0,"Loss","No Change"))</f>
        <v>Gain</v>
      </c>
    </row>
    <row r="4736" spans="1:25" x14ac:dyDescent="0.3">
      <c r="A4736" s="1">
        <v>45574</v>
      </c>
      <c r="B4736" s="1" t="s">
        <v>4790</v>
      </c>
      <c r="C4736" s="1" t="s">
        <v>230</v>
      </c>
      <c r="D4736">
        <f>MONTH(StockData[[#This Row],[DATE]])</f>
        <v>10</v>
      </c>
      <c r="E4736">
        <v>2024</v>
      </c>
      <c r="F4736" t="s">
        <v>231</v>
      </c>
      <c r="G4736" t="str">
        <f>"Q"&amp;ROUNDUP(StockData[[#This Row],[Month Number]]/3,0)</f>
        <v>Q4</v>
      </c>
      <c r="H4736" s="1" t="s">
        <v>4596</v>
      </c>
      <c r="I4736" s="1" t="s">
        <v>4597</v>
      </c>
      <c r="J4736" t="s">
        <v>30</v>
      </c>
      <c r="K4736">
        <v>3164.8</v>
      </c>
      <c r="L4736">
        <v>3204.3</v>
      </c>
      <c r="M4736">
        <v>3145</v>
      </c>
      <c r="N4736">
        <v>3165.85</v>
      </c>
      <c r="O4736">
        <v>3154.75</v>
      </c>
      <c r="P4736">
        <v>3153</v>
      </c>
      <c r="Q4736">
        <v>3168.73</v>
      </c>
      <c r="R4736">
        <v>2432656</v>
      </c>
      <c r="S4736">
        <v>7708425490.75</v>
      </c>
      <c r="T4736">
        <v>119641</v>
      </c>
      <c r="U4736">
        <v>1328785</v>
      </c>
      <c r="V4736">
        <v>54.62</v>
      </c>
      <c r="W4736" s="3">
        <f>StockData[[#This Row],[CLOSE]]-StockData[[#This Row],[PREV. CLOSE]]</f>
        <v>-12.849999999999909</v>
      </c>
      <c r="X4736" s="2">
        <f>IFERROR((StockData[[#This Row],[CLOSE]]-StockData[[#This Row],[PREV. CLOSE]])/StockData[[#This Row],[PREV. CLOSE]],0)</f>
        <v>-4.0589415164963309E-3</v>
      </c>
      <c r="Y4736" t="str">
        <f>IF(StockData[[#This Row],[Daily Return %]]&gt;0,"Gain",IF(StockData[[#This Row],[Daily Return %]]&lt;0,"Loss","No Change"))</f>
        <v>Loss</v>
      </c>
    </row>
    <row r="4737" spans="1:25" x14ac:dyDescent="0.3">
      <c r="A4737" s="1">
        <v>45575</v>
      </c>
      <c r="B4737" s="1" t="s">
        <v>4791</v>
      </c>
      <c r="C4737" s="1" t="s">
        <v>230</v>
      </c>
      <c r="D4737">
        <f>MONTH(StockData[[#This Row],[DATE]])</f>
        <v>10</v>
      </c>
      <c r="E4737">
        <v>2024</v>
      </c>
      <c r="F4737" t="s">
        <v>231</v>
      </c>
      <c r="G4737" t="str">
        <f>"Q"&amp;ROUNDUP(StockData[[#This Row],[Month Number]]/3,0)</f>
        <v>Q4</v>
      </c>
      <c r="H4737" s="1" t="s">
        <v>4596</v>
      </c>
      <c r="I4737" s="1" t="s">
        <v>4597</v>
      </c>
      <c r="J4737" t="s">
        <v>30</v>
      </c>
      <c r="K4737">
        <v>3156</v>
      </c>
      <c r="L4737">
        <v>3220.3</v>
      </c>
      <c r="M4737">
        <v>3155</v>
      </c>
      <c r="N4737">
        <v>3153</v>
      </c>
      <c r="O4737">
        <v>3191.6</v>
      </c>
      <c r="P4737">
        <v>3194.3</v>
      </c>
      <c r="Q4737">
        <v>3196.77</v>
      </c>
      <c r="R4737">
        <v>2507231</v>
      </c>
      <c r="S4737">
        <v>8015049479.0500002</v>
      </c>
      <c r="T4737">
        <v>184816</v>
      </c>
      <c r="U4737">
        <v>1155949</v>
      </c>
      <c r="V4737">
        <v>46.1</v>
      </c>
      <c r="W4737" s="3">
        <f>StockData[[#This Row],[CLOSE]]-StockData[[#This Row],[PREV. CLOSE]]</f>
        <v>41.300000000000182</v>
      </c>
      <c r="X4737" s="2">
        <f>IFERROR((StockData[[#This Row],[CLOSE]]-StockData[[#This Row],[PREV. CLOSE]])/StockData[[#This Row],[PREV. CLOSE]],0)</f>
        <v>1.3098636219473575E-2</v>
      </c>
      <c r="Y4737" t="str">
        <f>IF(StockData[[#This Row],[Daily Return %]]&gt;0,"Gain",IF(StockData[[#This Row],[Daily Return %]]&lt;0,"Loss","No Change"))</f>
        <v>Gain</v>
      </c>
    </row>
    <row r="4738" spans="1:25" x14ac:dyDescent="0.3">
      <c r="A4738" s="1">
        <v>45576</v>
      </c>
      <c r="B4738" s="1" t="s">
        <v>4792</v>
      </c>
      <c r="C4738" s="1" t="s">
        <v>230</v>
      </c>
      <c r="D4738">
        <f>MONTH(StockData[[#This Row],[DATE]])</f>
        <v>10</v>
      </c>
      <c r="E4738">
        <v>2024</v>
      </c>
      <c r="F4738" t="s">
        <v>231</v>
      </c>
      <c r="G4738" t="str">
        <f>"Q"&amp;ROUNDUP(StockData[[#This Row],[Month Number]]/3,0)</f>
        <v>Q4</v>
      </c>
      <c r="H4738" s="1" t="s">
        <v>4596</v>
      </c>
      <c r="I4738" s="1" t="s">
        <v>4597</v>
      </c>
      <c r="J4738" t="s">
        <v>30</v>
      </c>
      <c r="K4738">
        <v>3200</v>
      </c>
      <c r="L4738">
        <v>3210.5</v>
      </c>
      <c r="M4738">
        <v>3121</v>
      </c>
      <c r="N4738">
        <v>3194.3</v>
      </c>
      <c r="O4738">
        <v>3136.8</v>
      </c>
      <c r="P4738">
        <v>3134.35</v>
      </c>
      <c r="Q4738">
        <v>3148.63</v>
      </c>
      <c r="R4738">
        <v>1652856</v>
      </c>
      <c r="S4738">
        <v>5204226016.3999996</v>
      </c>
      <c r="T4738">
        <v>106728</v>
      </c>
      <c r="U4738">
        <v>877674</v>
      </c>
      <c r="V4738">
        <v>53.1</v>
      </c>
      <c r="W4738" s="3">
        <f>StockData[[#This Row],[CLOSE]]-StockData[[#This Row],[PREV. CLOSE]]</f>
        <v>-59.950000000000273</v>
      </c>
      <c r="X4738" s="2">
        <f>IFERROR((StockData[[#This Row],[CLOSE]]-StockData[[#This Row],[PREV. CLOSE]])/StockData[[#This Row],[PREV. CLOSE]],0)</f>
        <v>-1.8767805152928738E-2</v>
      </c>
      <c r="Y4738" t="str">
        <f>IF(StockData[[#This Row],[Daily Return %]]&gt;0,"Gain",IF(StockData[[#This Row],[Daily Return %]]&lt;0,"Loss","No Change"))</f>
        <v>Loss</v>
      </c>
    </row>
    <row r="4739" spans="1:25" x14ac:dyDescent="0.3">
      <c r="A4739" s="1">
        <v>45579</v>
      </c>
      <c r="B4739" s="1" t="s">
        <v>4793</v>
      </c>
      <c r="C4739" s="1" t="s">
        <v>230</v>
      </c>
      <c r="D4739">
        <f>MONTH(StockData[[#This Row],[DATE]])</f>
        <v>10</v>
      </c>
      <c r="E4739">
        <v>2024</v>
      </c>
      <c r="F4739" t="s">
        <v>231</v>
      </c>
      <c r="G4739" t="str">
        <f>"Q"&amp;ROUNDUP(StockData[[#This Row],[Month Number]]/3,0)</f>
        <v>Q4</v>
      </c>
      <c r="H4739" s="1" t="s">
        <v>4596</v>
      </c>
      <c r="I4739" s="1" t="s">
        <v>4597</v>
      </c>
      <c r="J4739" t="s">
        <v>30</v>
      </c>
      <c r="K4739">
        <v>3151</v>
      </c>
      <c r="L4739">
        <v>3174</v>
      </c>
      <c r="M4739">
        <v>3115</v>
      </c>
      <c r="N4739">
        <v>3134.35</v>
      </c>
      <c r="O4739">
        <v>3155</v>
      </c>
      <c r="P4739">
        <v>3154.9</v>
      </c>
      <c r="Q4739">
        <v>3155.22</v>
      </c>
      <c r="R4739">
        <v>2425178</v>
      </c>
      <c r="S4739">
        <v>7651962599.25</v>
      </c>
      <c r="T4739">
        <v>97400</v>
      </c>
      <c r="U4739">
        <v>1703570</v>
      </c>
      <c r="V4739">
        <v>70.25</v>
      </c>
      <c r="W4739" s="3">
        <f>StockData[[#This Row],[CLOSE]]-StockData[[#This Row],[PREV. CLOSE]]</f>
        <v>20.550000000000182</v>
      </c>
      <c r="X4739" s="2">
        <f>IFERROR((StockData[[#This Row],[CLOSE]]-StockData[[#This Row],[PREV. CLOSE]])/StockData[[#This Row],[PREV. CLOSE]],0)</f>
        <v>6.5563833011629789E-3</v>
      </c>
      <c r="Y4739" t="str">
        <f>IF(StockData[[#This Row],[Daily Return %]]&gt;0,"Gain",IF(StockData[[#This Row],[Daily Return %]]&lt;0,"Loss","No Change"))</f>
        <v>Gain</v>
      </c>
    </row>
    <row r="4740" spans="1:25" x14ac:dyDescent="0.3">
      <c r="A4740" s="1">
        <v>45580</v>
      </c>
      <c r="B4740" s="1" t="s">
        <v>4794</v>
      </c>
      <c r="C4740" s="1" t="s">
        <v>230</v>
      </c>
      <c r="D4740">
        <f>MONTH(StockData[[#This Row],[DATE]])</f>
        <v>10</v>
      </c>
      <c r="E4740">
        <v>2024</v>
      </c>
      <c r="F4740" t="s">
        <v>231</v>
      </c>
      <c r="G4740" t="str">
        <f>"Q"&amp;ROUNDUP(StockData[[#This Row],[Month Number]]/3,0)</f>
        <v>Q4</v>
      </c>
      <c r="H4740" s="1" t="s">
        <v>4596</v>
      </c>
      <c r="I4740" s="1" t="s">
        <v>4597</v>
      </c>
      <c r="J4740" t="s">
        <v>30</v>
      </c>
      <c r="K4740">
        <v>3177</v>
      </c>
      <c r="L4740">
        <v>3192.95</v>
      </c>
      <c r="M4740">
        <v>3086.55</v>
      </c>
      <c r="N4740">
        <v>3154.9</v>
      </c>
      <c r="O4740">
        <v>3154.8</v>
      </c>
      <c r="P4740">
        <v>3155.8</v>
      </c>
      <c r="Q4740">
        <v>3127.74</v>
      </c>
      <c r="R4740">
        <v>2245701</v>
      </c>
      <c r="S4740">
        <v>7023973344.25</v>
      </c>
      <c r="T4740">
        <v>117012</v>
      </c>
      <c r="U4740">
        <v>1243335</v>
      </c>
      <c r="V4740">
        <v>55.37</v>
      </c>
      <c r="W4740" s="3">
        <f>StockData[[#This Row],[CLOSE]]-StockData[[#This Row],[PREV. CLOSE]]</f>
        <v>0.90000000000009095</v>
      </c>
      <c r="X4740" s="2">
        <f>IFERROR((StockData[[#This Row],[CLOSE]]-StockData[[#This Row],[PREV. CLOSE]])/StockData[[#This Row],[PREV. CLOSE]],0)</f>
        <v>2.8527053155411931E-4</v>
      </c>
      <c r="Y4740" t="str">
        <f>IF(StockData[[#This Row],[Daily Return %]]&gt;0,"Gain",IF(StockData[[#This Row],[Daily Return %]]&lt;0,"Loss","No Change"))</f>
        <v>Gain</v>
      </c>
    </row>
    <row r="4741" spans="1:25" x14ac:dyDescent="0.3">
      <c r="A4741" s="1">
        <v>45581</v>
      </c>
      <c r="B4741" s="1" t="s">
        <v>4795</v>
      </c>
      <c r="C4741" s="1" t="s">
        <v>230</v>
      </c>
      <c r="D4741">
        <f>MONTH(StockData[[#This Row],[DATE]])</f>
        <v>10</v>
      </c>
      <c r="E4741">
        <v>2024</v>
      </c>
      <c r="F4741" t="s">
        <v>231</v>
      </c>
      <c r="G4741" t="str">
        <f>"Q"&amp;ROUNDUP(StockData[[#This Row],[Month Number]]/3,0)</f>
        <v>Q4</v>
      </c>
      <c r="H4741" s="1" t="s">
        <v>4596</v>
      </c>
      <c r="I4741" s="1" t="s">
        <v>4597</v>
      </c>
      <c r="J4741" t="s">
        <v>30</v>
      </c>
      <c r="K4741">
        <v>3138</v>
      </c>
      <c r="L4741">
        <v>3147.9</v>
      </c>
      <c r="M4741">
        <v>3052.15</v>
      </c>
      <c r="N4741">
        <v>3155.8</v>
      </c>
      <c r="O4741">
        <v>3068</v>
      </c>
      <c r="P4741">
        <v>3068</v>
      </c>
      <c r="Q4741">
        <v>3080.49</v>
      </c>
      <c r="R4741">
        <v>1972106</v>
      </c>
      <c r="S4741">
        <v>6075058757.0500002</v>
      </c>
      <c r="T4741">
        <v>147424</v>
      </c>
      <c r="U4741">
        <v>900473</v>
      </c>
      <c r="V4741">
        <v>45.66</v>
      </c>
      <c r="W4741" s="3">
        <f>StockData[[#This Row],[CLOSE]]-StockData[[#This Row],[PREV. CLOSE]]</f>
        <v>-87.800000000000182</v>
      </c>
      <c r="X4741" s="2">
        <f>IFERROR((StockData[[#This Row],[CLOSE]]-StockData[[#This Row],[PREV. CLOSE]])/StockData[[#This Row],[PREV. CLOSE]],0)</f>
        <v>-2.7821788453007219E-2</v>
      </c>
      <c r="Y4741" t="str">
        <f>IF(StockData[[#This Row],[Daily Return %]]&gt;0,"Gain",IF(StockData[[#This Row],[Daily Return %]]&lt;0,"Loss","No Change"))</f>
        <v>Loss</v>
      </c>
    </row>
    <row r="4742" spans="1:25" x14ac:dyDescent="0.3">
      <c r="A4742" s="1">
        <v>45582</v>
      </c>
      <c r="B4742" s="1" t="s">
        <v>4796</v>
      </c>
      <c r="C4742" s="1" t="s">
        <v>230</v>
      </c>
      <c r="D4742">
        <f>MONTH(StockData[[#This Row],[DATE]])</f>
        <v>10</v>
      </c>
      <c r="E4742">
        <v>2024</v>
      </c>
      <c r="F4742" t="s">
        <v>231</v>
      </c>
      <c r="G4742" t="str">
        <f>"Q"&amp;ROUNDUP(StockData[[#This Row],[Month Number]]/3,0)</f>
        <v>Q4</v>
      </c>
      <c r="H4742" s="1" t="s">
        <v>4596</v>
      </c>
      <c r="I4742" s="1" t="s">
        <v>4597</v>
      </c>
      <c r="J4742" t="s">
        <v>30</v>
      </c>
      <c r="K4742">
        <v>3055</v>
      </c>
      <c r="L4742">
        <v>3065.3</v>
      </c>
      <c r="M4742">
        <v>2952.2</v>
      </c>
      <c r="N4742">
        <v>3068</v>
      </c>
      <c r="O4742">
        <v>2960</v>
      </c>
      <c r="P4742">
        <v>2964.6</v>
      </c>
      <c r="Q4742">
        <v>2979.43</v>
      </c>
      <c r="R4742">
        <v>3622197</v>
      </c>
      <c r="S4742">
        <v>10792077109.25</v>
      </c>
      <c r="T4742">
        <v>223538</v>
      </c>
      <c r="U4742">
        <v>2181223</v>
      </c>
      <c r="V4742">
        <v>60.22</v>
      </c>
      <c r="W4742" s="3">
        <f>StockData[[#This Row],[CLOSE]]-StockData[[#This Row],[PREV. CLOSE]]</f>
        <v>-103.40000000000009</v>
      </c>
      <c r="X4742" s="2">
        <f>IFERROR((StockData[[#This Row],[CLOSE]]-StockData[[#This Row],[PREV. CLOSE]])/StockData[[#This Row],[PREV. CLOSE]],0)</f>
        <v>-3.3702737940026102E-2</v>
      </c>
      <c r="Y4742" t="str">
        <f>IF(StockData[[#This Row],[Daily Return %]]&gt;0,"Gain",IF(StockData[[#This Row],[Daily Return %]]&lt;0,"Loss","No Change"))</f>
        <v>Loss</v>
      </c>
    </row>
    <row r="4743" spans="1:25" x14ac:dyDescent="0.3">
      <c r="A4743" s="1">
        <v>45583</v>
      </c>
      <c r="B4743" s="1" t="s">
        <v>4797</v>
      </c>
      <c r="C4743" s="1" t="s">
        <v>230</v>
      </c>
      <c r="D4743">
        <f>MONTH(StockData[[#This Row],[DATE]])</f>
        <v>10</v>
      </c>
      <c r="E4743">
        <v>2024</v>
      </c>
      <c r="F4743" t="s">
        <v>231</v>
      </c>
      <c r="G4743" t="str">
        <f>"Q"&amp;ROUNDUP(StockData[[#This Row],[Month Number]]/3,0)</f>
        <v>Q4</v>
      </c>
      <c r="H4743" s="1" t="s">
        <v>4596</v>
      </c>
      <c r="I4743" s="1" t="s">
        <v>4597</v>
      </c>
      <c r="J4743" t="s">
        <v>30</v>
      </c>
      <c r="K4743">
        <v>2945.35</v>
      </c>
      <c r="L4743">
        <v>2988.85</v>
      </c>
      <c r="M4743">
        <v>2914.7</v>
      </c>
      <c r="N4743">
        <v>2964.6</v>
      </c>
      <c r="O4743">
        <v>2965</v>
      </c>
      <c r="P4743">
        <v>2964.25</v>
      </c>
      <c r="Q4743">
        <v>2961.76</v>
      </c>
      <c r="R4743">
        <v>3407751</v>
      </c>
      <c r="S4743">
        <v>10092931933</v>
      </c>
      <c r="T4743">
        <v>177177</v>
      </c>
      <c r="U4743">
        <v>1904913</v>
      </c>
      <c r="V4743">
        <v>55.9</v>
      </c>
      <c r="W4743" s="3">
        <f>StockData[[#This Row],[CLOSE]]-StockData[[#This Row],[PREV. CLOSE]]</f>
        <v>-0.34999999999990905</v>
      </c>
      <c r="X4743" s="2">
        <f>IFERROR((StockData[[#This Row],[CLOSE]]-StockData[[#This Row],[PREV. CLOSE]])/StockData[[#This Row],[PREV. CLOSE]],0)</f>
        <v>-1.1805977197595259E-4</v>
      </c>
      <c r="Y4743" t="str">
        <f>IF(StockData[[#This Row],[Daily Return %]]&gt;0,"Gain",IF(StockData[[#This Row],[Daily Return %]]&lt;0,"Loss","No Change"))</f>
        <v>Loss</v>
      </c>
    </row>
    <row r="4744" spans="1:25" x14ac:dyDescent="0.3">
      <c r="A4744" s="1">
        <v>45586</v>
      </c>
      <c r="B4744" s="1" t="s">
        <v>4798</v>
      </c>
      <c r="C4744" s="1" t="s">
        <v>230</v>
      </c>
      <c r="D4744">
        <f>MONTH(StockData[[#This Row],[DATE]])</f>
        <v>10</v>
      </c>
      <c r="E4744">
        <v>2024</v>
      </c>
      <c r="F4744" t="s">
        <v>231</v>
      </c>
      <c r="G4744" t="str">
        <f>"Q"&amp;ROUNDUP(StockData[[#This Row],[Month Number]]/3,0)</f>
        <v>Q4</v>
      </c>
      <c r="H4744" s="1" t="s">
        <v>4596</v>
      </c>
      <c r="I4744" s="1" t="s">
        <v>4597</v>
      </c>
      <c r="J4744" t="s">
        <v>30</v>
      </c>
      <c r="K4744">
        <v>2959.75</v>
      </c>
      <c r="L4744">
        <v>3001.4</v>
      </c>
      <c r="M4744">
        <v>2892.9</v>
      </c>
      <c r="N4744">
        <v>2964.25</v>
      </c>
      <c r="O4744">
        <v>2998.95</v>
      </c>
      <c r="P4744">
        <v>2998.2</v>
      </c>
      <c r="Q4744">
        <v>2960.36</v>
      </c>
      <c r="R4744">
        <v>5059952</v>
      </c>
      <c r="S4744">
        <v>14979280248.549999</v>
      </c>
      <c r="T4744">
        <v>252336</v>
      </c>
      <c r="U4744">
        <v>3421790</v>
      </c>
      <c r="V4744">
        <v>67.62</v>
      </c>
      <c r="W4744" s="3">
        <f>StockData[[#This Row],[CLOSE]]-StockData[[#This Row],[PREV. CLOSE]]</f>
        <v>33.949999999999818</v>
      </c>
      <c r="X4744" s="2">
        <f>IFERROR((StockData[[#This Row],[CLOSE]]-StockData[[#This Row],[PREV. CLOSE]])/StockData[[#This Row],[PREV. CLOSE]],0)</f>
        <v>1.1453150037952203E-2</v>
      </c>
      <c r="Y4744" t="str">
        <f>IF(StockData[[#This Row],[Daily Return %]]&gt;0,"Gain",IF(StockData[[#This Row],[Daily Return %]]&lt;0,"Loss","No Change"))</f>
        <v>Gain</v>
      </c>
    </row>
    <row r="4745" spans="1:25" x14ac:dyDescent="0.3">
      <c r="A4745" s="1">
        <v>45587</v>
      </c>
      <c r="B4745" s="1" t="s">
        <v>4799</v>
      </c>
      <c r="C4745" s="1" t="s">
        <v>230</v>
      </c>
      <c r="D4745">
        <f>MONTH(StockData[[#This Row],[DATE]])</f>
        <v>10</v>
      </c>
      <c r="E4745">
        <v>2024</v>
      </c>
      <c r="F4745" t="s">
        <v>231</v>
      </c>
      <c r="G4745" t="str">
        <f>"Q"&amp;ROUNDUP(StockData[[#This Row],[Month Number]]/3,0)</f>
        <v>Q4</v>
      </c>
      <c r="H4745" s="1" t="s">
        <v>4596</v>
      </c>
      <c r="I4745" s="1" t="s">
        <v>4597</v>
      </c>
      <c r="J4745" t="s">
        <v>30</v>
      </c>
      <c r="K4745">
        <v>3005</v>
      </c>
      <c r="L4745">
        <v>3008.95</v>
      </c>
      <c r="M4745">
        <v>2878.2</v>
      </c>
      <c r="N4745">
        <v>2998.2</v>
      </c>
      <c r="O4745">
        <v>2889.3</v>
      </c>
      <c r="P4745">
        <v>2887.2</v>
      </c>
      <c r="Q4745">
        <v>2933.72</v>
      </c>
      <c r="R4745">
        <v>4195638</v>
      </c>
      <c r="S4745">
        <v>12308844415.950001</v>
      </c>
      <c r="T4745">
        <v>182571</v>
      </c>
      <c r="U4745">
        <v>2870650</v>
      </c>
      <c r="V4745">
        <v>68.42</v>
      </c>
      <c r="W4745" s="3">
        <f>StockData[[#This Row],[CLOSE]]-StockData[[#This Row],[PREV. CLOSE]]</f>
        <v>-111</v>
      </c>
      <c r="X4745" s="2">
        <f>IFERROR((StockData[[#This Row],[CLOSE]]-StockData[[#This Row],[PREV. CLOSE]])/StockData[[#This Row],[PREV. CLOSE]],0)</f>
        <v>-3.7022213327996802E-2</v>
      </c>
      <c r="Y4745" t="str">
        <f>IF(StockData[[#This Row],[Daily Return %]]&gt;0,"Gain",IF(StockData[[#This Row],[Daily Return %]]&lt;0,"Loss","No Change"))</f>
        <v>Loss</v>
      </c>
    </row>
    <row r="4746" spans="1:25" x14ac:dyDescent="0.3">
      <c r="A4746" s="1">
        <v>45588</v>
      </c>
      <c r="B4746" s="1" t="s">
        <v>4800</v>
      </c>
      <c r="C4746" s="1" t="s">
        <v>230</v>
      </c>
      <c r="D4746">
        <f>MONTH(StockData[[#This Row],[DATE]])</f>
        <v>10</v>
      </c>
      <c r="E4746">
        <v>2024</v>
      </c>
      <c r="F4746" t="s">
        <v>231</v>
      </c>
      <c r="G4746" t="str">
        <f>"Q"&amp;ROUNDUP(StockData[[#This Row],[Month Number]]/3,0)</f>
        <v>Q4</v>
      </c>
      <c r="H4746" s="1" t="s">
        <v>4596</v>
      </c>
      <c r="I4746" s="1" t="s">
        <v>4597</v>
      </c>
      <c r="J4746" t="s">
        <v>30</v>
      </c>
      <c r="K4746">
        <v>2876.15</v>
      </c>
      <c r="L4746">
        <v>2924.9</v>
      </c>
      <c r="M4746">
        <v>2781.25</v>
      </c>
      <c r="N4746">
        <v>2887.2</v>
      </c>
      <c r="O4746">
        <v>2794.3</v>
      </c>
      <c r="P4746">
        <v>2793.5</v>
      </c>
      <c r="Q4746">
        <v>2843.79</v>
      </c>
      <c r="R4746">
        <v>7913897</v>
      </c>
      <c r="S4746">
        <v>22505485890.25</v>
      </c>
      <c r="T4746">
        <v>216249</v>
      </c>
      <c r="U4746">
        <v>5039468</v>
      </c>
      <c r="V4746">
        <v>63.68</v>
      </c>
      <c r="W4746" s="3">
        <f>StockData[[#This Row],[CLOSE]]-StockData[[#This Row],[PREV. CLOSE]]</f>
        <v>-93.699999999999818</v>
      </c>
      <c r="X4746" s="2">
        <f>IFERROR((StockData[[#This Row],[CLOSE]]-StockData[[#This Row],[PREV. CLOSE]])/StockData[[#This Row],[PREV. CLOSE]],0)</f>
        <v>-3.2453588251593175E-2</v>
      </c>
      <c r="Y4746" t="str">
        <f>IF(StockData[[#This Row],[Daily Return %]]&gt;0,"Gain",IF(StockData[[#This Row],[Daily Return %]]&lt;0,"Loss","No Change"))</f>
        <v>Loss</v>
      </c>
    </row>
    <row r="4747" spans="1:25" x14ac:dyDescent="0.3">
      <c r="A4747" s="1">
        <v>45589</v>
      </c>
      <c r="B4747" s="1" t="s">
        <v>4801</v>
      </c>
      <c r="C4747" s="1" t="s">
        <v>230</v>
      </c>
      <c r="D4747">
        <f>MONTH(StockData[[#This Row],[DATE]])</f>
        <v>10</v>
      </c>
      <c r="E4747">
        <v>2024</v>
      </c>
      <c r="F4747" t="s">
        <v>231</v>
      </c>
      <c r="G4747" t="str">
        <f>"Q"&amp;ROUNDUP(StockData[[#This Row],[Month Number]]/3,0)</f>
        <v>Q4</v>
      </c>
      <c r="H4747" s="1" t="s">
        <v>4596</v>
      </c>
      <c r="I4747" s="1" t="s">
        <v>4597</v>
      </c>
      <c r="J4747" t="s">
        <v>30</v>
      </c>
      <c r="K4747">
        <v>2763</v>
      </c>
      <c r="L4747">
        <v>2842.2</v>
      </c>
      <c r="M4747">
        <v>2763</v>
      </c>
      <c r="N4747">
        <v>2793.5</v>
      </c>
      <c r="O4747">
        <v>2834.9</v>
      </c>
      <c r="P4747">
        <v>2826.35</v>
      </c>
      <c r="Q4747">
        <v>2812</v>
      </c>
      <c r="R4747">
        <v>3992102</v>
      </c>
      <c r="S4747">
        <v>11225775315.15</v>
      </c>
      <c r="T4747">
        <v>163897</v>
      </c>
      <c r="U4747">
        <v>2053035</v>
      </c>
      <c r="V4747">
        <v>51.43</v>
      </c>
      <c r="W4747" s="3">
        <f>StockData[[#This Row],[CLOSE]]-StockData[[#This Row],[PREV. CLOSE]]</f>
        <v>32.849999999999909</v>
      </c>
      <c r="X4747" s="2">
        <f>IFERROR((StockData[[#This Row],[CLOSE]]-StockData[[#This Row],[PREV. CLOSE]])/StockData[[#This Row],[PREV. CLOSE]],0)</f>
        <v>1.1759441560766032E-2</v>
      </c>
      <c r="Y4747" t="str">
        <f>IF(StockData[[#This Row],[Daily Return %]]&gt;0,"Gain",IF(StockData[[#This Row],[Daily Return %]]&lt;0,"Loss","No Change"))</f>
        <v>Gain</v>
      </c>
    </row>
    <row r="4748" spans="1:25" x14ac:dyDescent="0.3">
      <c r="A4748" s="1">
        <v>45590</v>
      </c>
      <c r="B4748" s="1" t="s">
        <v>4802</v>
      </c>
      <c r="C4748" s="1" t="s">
        <v>230</v>
      </c>
      <c r="D4748">
        <f>MONTH(StockData[[#This Row],[DATE]])</f>
        <v>10</v>
      </c>
      <c r="E4748">
        <v>2024</v>
      </c>
      <c r="F4748" t="s">
        <v>231</v>
      </c>
      <c r="G4748" t="str">
        <f>"Q"&amp;ROUNDUP(StockData[[#This Row],[Month Number]]/3,0)</f>
        <v>Q4</v>
      </c>
      <c r="H4748" s="1" t="s">
        <v>4596</v>
      </c>
      <c r="I4748" s="1" t="s">
        <v>4597</v>
      </c>
      <c r="J4748" t="s">
        <v>30</v>
      </c>
      <c r="K4748">
        <v>2825</v>
      </c>
      <c r="L4748">
        <v>2825.05</v>
      </c>
      <c r="M4748">
        <v>2679.3</v>
      </c>
      <c r="N4748">
        <v>2826.35</v>
      </c>
      <c r="O4748">
        <v>2726.65</v>
      </c>
      <c r="P4748">
        <v>2720.85</v>
      </c>
      <c r="Q4748">
        <v>2715.16</v>
      </c>
      <c r="R4748">
        <v>4532596</v>
      </c>
      <c r="S4748">
        <v>12306704235.700001</v>
      </c>
      <c r="T4748">
        <v>305866</v>
      </c>
      <c r="U4748">
        <v>2590414</v>
      </c>
      <c r="V4748">
        <v>57.15</v>
      </c>
      <c r="W4748" s="3">
        <f>StockData[[#This Row],[CLOSE]]-StockData[[#This Row],[PREV. CLOSE]]</f>
        <v>-105.5</v>
      </c>
      <c r="X4748" s="2">
        <f>IFERROR((StockData[[#This Row],[CLOSE]]-StockData[[#This Row],[PREV. CLOSE]])/StockData[[#This Row],[PREV. CLOSE]],0)</f>
        <v>-3.7327294921011202E-2</v>
      </c>
      <c r="Y4748" t="str">
        <f>IF(StockData[[#This Row],[Daily Return %]]&gt;0,"Gain",IF(StockData[[#This Row],[Daily Return %]]&lt;0,"Loss","No Change"))</f>
        <v>Loss</v>
      </c>
    </row>
    <row r="4749" spans="1:25" x14ac:dyDescent="0.3">
      <c r="A4749" s="1">
        <v>45593</v>
      </c>
      <c r="B4749" s="1" t="s">
        <v>4803</v>
      </c>
      <c r="C4749" s="1" t="s">
        <v>230</v>
      </c>
      <c r="D4749">
        <f>MONTH(StockData[[#This Row],[DATE]])</f>
        <v>10</v>
      </c>
      <c r="E4749">
        <v>2024</v>
      </c>
      <c r="F4749" t="s">
        <v>231</v>
      </c>
      <c r="G4749" t="str">
        <f>"Q"&amp;ROUNDUP(StockData[[#This Row],[Month Number]]/3,0)</f>
        <v>Q4</v>
      </c>
      <c r="H4749" s="1" t="s">
        <v>4596</v>
      </c>
      <c r="I4749" s="1" t="s">
        <v>4597</v>
      </c>
      <c r="J4749" t="s">
        <v>30</v>
      </c>
      <c r="K4749">
        <v>2730</v>
      </c>
      <c r="L4749">
        <v>2834.9</v>
      </c>
      <c r="M4749">
        <v>2713.9</v>
      </c>
      <c r="N4749">
        <v>2720.85</v>
      </c>
      <c r="O4749">
        <v>2788</v>
      </c>
      <c r="P4749">
        <v>2781</v>
      </c>
      <c r="Q4749">
        <v>2788.92</v>
      </c>
      <c r="R4749">
        <v>2813985</v>
      </c>
      <c r="S4749">
        <v>7847967750.6999998</v>
      </c>
      <c r="T4749">
        <v>190929</v>
      </c>
      <c r="U4749">
        <v>1517282</v>
      </c>
      <c r="V4749">
        <v>53.92</v>
      </c>
      <c r="W4749" s="3">
        <f>StockData[[#This Row],[CLOSE]]-StockData[[#This Row],[PREV. CLOSE]]</f>
        <v>60.150000000000091</v>
      </c>
      <c r="X4749" s="2">
        <f>IFERROR((StockData[[#This Row],[CLOSE]]-StockData[[#This Row],[PREV. CLOSE]])/StockData[[#This Row],[PREV. CLOSE]],0)</f>
        <v>2.2107062131319292E-2</v>
      </c>
      <c r="Y4749" t="str">
        <f>IF(StockData[[#This Row],[Daily Return %]]&gt;0,"Gain",IF(StockData[[#This Row],[Daily Return %]]&lt;0,"Loss","No Change"))</f>
        <v>Gain</v>
      </c>
    </row>
    <row r="4750" spans="1:25" x14ac:dyDescent="0.3">
      <c r="A4750" s="1">
        <v>45594</v>
      </c>
      <c r="B4750" s="1" t="s">
        <v>4804</v>
      </c>
      <c r="C4750" s="1" t="s">
        <v>230</v>
      </c>
      <c r="D4750">
        <f>MONTH(StockData[[#This Row],[DATE]])</f>
        <v>10</v>
      </c>
      <c r="E4750">
        <v>2024</v>
      </c>
      <c r="F4750" t="s">
        <v>231</v>
      </c>
      <c r="G4750" t="str">
        <f>"Q"&amp;ROUNDUP(StockData[[#This Row],[Month Number]]/3,0)</f>
        <v>Q4</v>
      </c>
      <c r="H4750" s="1" t="s">
        <v>4596</v>
      </c>
      <c r="I4750" s="1" t="s">
        <v>4597</v>
      </c>
      <c r="J4750" t="s">
        <v>30</v>
      </c>
      <c r="K4750">
        <v>2762</v>
      </c>
      <c r="L4750">
        <v>2797.95</v>
      </c>
      <c r="M4750">
        <v>2702.55</v>
      </c>
      <c r="N4750">
        <v>2781</v>
      </c>
      <c r="O4750">
        <v>2743.55</v>
      </c>
      <c r="P4750">
        <v>2746.9</v>
      </c>
      <c r="Q4750">
        <v>2734.8</v>
      </c>
      <c r="R4750">
        <v>3156567</v>
      </c>
      <c r="S4750">
        <v>8632590207.1499996</v>
      </c>
      <c r="T4750">
        <v>135960</v>
      </c>
      <c r="U4750">
        <v>1615048</v>
      </c>
      <c r="V4750">
        <v>51.16</v>
      </c>
      <c r="W4750" s="3">
        <f>StockData[[#This Row],[CLOSE]]-StockData[[#This Row],[PREV. CLOSE]]</f>
        <v>-34.099999999999909</v>
      </c>
      <c r="X4750" s="2">
        <f>IFERROR((StockData[[#This Row],[CLOSE]]-StockData[[#This Row],[PREV. CLOSE]])/StockData[[#This Row],[PREV. CLOSE]],0)</f>
        <v>-1.2261776339446209E-2</v>
      </c>
      <c r="Y4750" t="str">
        <f>IF(StockData[[#This Row],[Daily Return %]]&gt;0,"Gain",IF(StockData[[#This Row],[Daily Return %]]&lt;0,"Loss","No Change"))</f>
        <v>Loss</v>
      </c>
    </row>
    <row r="4751" spans="1:25" x14ac:dyDescent="0.3">
      <c r="A4751" s="1">
        <v>45595</v>
      </c>
      <c r="B4751" s="1" t="s">
        <v>4805</v>
      </c>
      <c r="C4751" s="1" t="s">
        <v>230</v>
      </c>
      <c r="D4751">
        <f>MONTH(StockData[[#This Row],[DATE]])</f>
        <v>10</v>
      </c>
      <c r="E4751">
        <v>2024</v>
      </c>
      <c r="F4751" t="s">
        <v>231</v>
      </c>
      <c r="G4751" t="str">
        <f>"Q"&amp;ROUNDUP(StockData[[#This Row],[Month Number]]/3,0)</f>
        <v>Q4</v>
      </c>
      <c r="H4751" s="1" t="s">
        <v>4596</v>
      </c>
      <c r="I4751" s="1" t="s">
        <v>4597</v>
      </c>
      <c r="J4751" t="s">
        <v>30</v>
      </c>
      <c r="K4751">
        <v>2689.25</v>
      </c>
      <c r="L4751">
        <v>2755.85</v>
      </c>
      <c r="M4751">
        <v>2669.05</v>
      </c>
      <c r="N4751">
        <v>2746.9</v>
      </c>
      <c r="O4751">
        <v>2700</v>
      </c>
      <c r="P4751">
        <v>2707.7</v>
      </c>
      <c r="Q4751">
        <v>2722.71</v>
      </c>
      <c r="R4751">
        <v>5677865</v>
      </c>
      <c r="S4751">
        <v>15459177763.049999</v>
      </c>
      <c r="T4751">
        <v>173902</v>
      </c>
      <c r="U4751">
        <v>3815227</v>
      </c>
      <c r="V4751">
        <v>67.19</v>
      </c>
      <c r="W4751" s="3">
        <f>StockData[[#This Row],[CLOSE]]-StockData[[#This Row],[PREV. CLOSE]]</f>
        <v>-39.200000000000273</v>
      </c>
      <c r="X4751" s="2">
        <f>IFERROR((StockData[[#This Row],[CLOSE]]-StockData[[#This Row],[PREV. CLOSE]])/StockData[[#This Row],[PREV. CLOSE]],0)</f>
        <v>-1.4270632349193735E-2</v>
      </c>
      <c r="Y4751" t="str">
        <f>IF(StockData[[#This Row],[Daily Return %]]&gt;0,"Gain",IF(StockData[[#This Row],[Daily Return %]]&lt;0,"Loss","No Change"))</f>
        <v>Loss</v>
      </c>
    </row>
    <row r="4752" spans="1:25" x14ac:dyDescent="0.3">
      <c r="A4752" s="1">
        <v>45596</v>
      </c>
      <c r="B4752" s="1" t="s">
        <v>4806</v>
      </c>
      <c r="C4752" s="1" t="s">
        <v>230</v>
      </c>
      <c r="D4752">
        <f>MONTH(StockData[[#This Row],[DATE]])</f>
        <v>10</v>
      </c>
      <c r="E4752">
        <v>2024</v>
      </c>
      <c r="F4752" t="s">
        <v>231</v>
      </c>
      <c r="G4752" t="str">
        <f>"Q"&amp;ROUNDUP(StockData[[#This Row],[Month Number]]/3,0)</f>
        <v>Q4</v>
      </c>
      <c r="H4752" s="1" t="s">
        <v>4596</v>
      </c>
      <c r="I4752" s="1" t="s">
        <v>4597</v>
      </c>
      <c r="J4752" t="s">
        <v>30</v>
      </c>
      <c r="K4752">
        <v>2707.7</v>
      </c>
      <c r="L4752">
        <v>2752</v>
      </c>
      <c r="M4752">
        <v>2671.6</v>
      </c>
      <c r="N4752">
        <v>2707.7</v>
      </c>
      <c r="O4752">
        <v>2751.3</v>
      </c>
      <c r="P4752">
        <v>2728.55</v>
      </c>
      <c r="Q4752">
        <v>2709.6</v>
      </c>
      <c r="R4752">
        <v>3833325</v>
      </c>
      <c r="S4752">
        <v>10386764265.700001</v>
      </c>
      <c r="T4752">
        <v>165119</v>
      </c>
      <c r="U4752">
        <v>2566540</v>
      </c>
      <c r="V4752">
        <v>66.95</v>
      </c>
      <c r="W4752" s="3">
        <f>StockData[[#This Row],[CLOSE]]-StockData[[#This Row],[PREV. CLOSE]]</f>
        <v>20.850000000000364</v>
      </c>
      <c r="X4752" s="2">
        <f>IFERROR((StockData[[#This Row],[CLOSE]]-StockData[[#This Row],[PREV. CLOSE]])/StockData[[#This Row],[PREV. CLOSE]],0)</f>
        <v>7.7002622151642964E-3</v>
      </c>
      <c r="Y4752" t="str">
        <f>IF(StockData[[#This Row],[Daily Return %]]&gt;0,"Gain",IF(StockData[[#This Row],[Daily Return %]]&lt;0,"Loss","No Change"))</f>
        <v>Gain</v>
      </c>
    </row>
    <row r="4753" spans="1:25" x14ac:dyDescent="0.3">
      <c r="A4753" s="1">
        <v>45597</v>
      </c>
      <c r="B4753" s="1" t="s">
        <v>4807</v>
      </c>
      <c r="C4753" s="1" t="s">
        <v>254</v>
      </c>
      <c r="D4753">
        <f>MONTH(StockData[[#This Row],[DATE]])</f>
        <v>11</v>
      </c>
      <c r="E4753">
        <v>2024</v>
      </c>
      <c r="F4753" t="s">
        <v>231</v>
      </c>
      <c r="G4753" t="str">
        <f>"Q"&amp;ROUNDUP(StockData[[#This Row],[Month Number]]/3,0)</f>
        <v>Q4</v>
      </c>
      <c r="H4753" s="1" t="s">
        <v>4596</v>
      </c>
      <c r="I4753" s="1" t="s">
        <v>4597</v>
      </c>
      <c r="J4753" t="s">
        <v>30</v>
      </c>
      <c r="K4753">
        <v>2780</v>
      </c>
      <c r="L4753">
        <v>2840.9</v>
      </c>
      <c r="M4753">
        <v>2780</v>
      </c>
      <c r="N4753">
        <v>2728.55</v>
      </c>
      <c r="O4753">
        <v>2826.45</v>
      </c>
      <c r="P4753">
        <v>2817.65</v>
      </c>
      <c r="Q4753">
        <v>2807.12</v>
      </c>
      <c r="R4753">
        <v>1061709</v>
      </c>
      <c r="S4753">
        <v>2980347418.5999999</v>
      </c>
      <c r="T4753">
        <v>46914</v>
      </c>
      <c r="U4753">
        <v>184024</v>
      </c>
      <c r="V4753">
        <v>17.329999999999998</v>
      </c>
      <c r="W4753" s="3">
        <f>StockData[[#This Row],[CLOSE]]-StockData[[#This Row],[PREV. CLOSE]]</f>
        <v>89.099999999999909</v>
      </c>
      <c r="X4753" s="2">
        <f>IFERROR((StockData[[#This Row],[CLOSE]]-StockData[[#This Row],[PREV. CLOSE]])/StockData[[#This Row],[PREV. CLOSE]],0)</f>
        <v>3.2654706712356346E-2</v>
      </c>
      <c r="Y4753" t="str">
        <f>IF(StockData[[#This Row],[Daily Return %]]&gt;0,"Gain",IF(StockData[[#This Row],[Daily Return %]]&lt;0,"Loss","No Change"))</f>
        <v>Gain</v>
      </c>
    </row>
    <row r="4754" spans="1:25" x14ac:dyDescent="0.3">
      <c r="A4754" s="1">
        <v>45600</v>
      </c>
      <c r="B4754" s="1" t="s">
        <v>4808</v>
      </c>
      <c r="C4754" s="1" t="s">
        <v>254</v>
      </c>
      <c r="D4754">
        <f>MONTH(StockData[[#This Row],[DATE]])</f>
        <v>11</v>
      </c>
      <c r="E4754">
        <v>2024</v>
      </c>
      <c r="F4754" t="s">
        <v>231</v>
      </c>
      <c r="G4754" t="str">
        <f>"Q"&amp;ROUNDUP(StockData[[#This Row],[Month Number]]/3,0)</f>
        <v>Q4</v>
      </c>
      <c r="H4754" s="1" t="s">
        <v>4596</v>
      </c>
      <c r="I4754" s="1" t="s">
        <v>4597</v>
      </c>
      <c r="J4754" t="s">
        <v>30</v>
      </c>
      <c r="K4754">
        <v>2804.5</v>
      </c>
      <c r="L4754">
        <v>2971.75</v>
      </c>
      <c r="M4754">
        <v>2804.5</v>
      </c>
      <c r="N4754">
        <v>2817.65</v>
      </c>
      <c r="O4754">
        <v>2878</v>
      </c>
      <c r="P4754">
        <v>2883.95</v>
      </c>
      <c r="Q4754">
        <v>2876.88</v>
      </c>
      <c r="R4754">
        <v>7559263</v>
      </c>
      <c r="S4754">
        <v>21747115179.599998</v>
      </c>
      <c r="T4754">
        <v>362491</v>
      </c>
      <c r="U4754">
        <v>3315825</v>
      </c>
      <c r="V4754">
        <v>43.86</v>
      </c>
      <c r="W4754" s="3">
        <f>StockData[[#This Row],[CLOSE]]-StockData[[#This Row],[PREV. CLOSE]]</f>
        <v>66.299999999999727</v>
      </c>
      <c r="X4754" s="2">
        <f>IFERROR((StockData[[#This Row],[CLOSE]]-StockData[[#This Row],[PREV. CLOSE]])/StockData[[#This Row],[PREV. CLOSE]],0)</f>
        <v>2.3530246836902996E-2</v>
      </c>
      <c r="Y4754" t="str">
        <f>IF(StockData[[#This Row],[Daily Return %]]&gt;0,"Gain",IF(StockData[[#This Row],[Daily Return %]]&lt;0,"Loss","No Change"))</f>
        <v>Gain</v>
      </c>
    </row>
    <row r="4755" spans="1:25" x14ac:dyDescent="0.3">
      <c r="A4755" s="1">
        <v>45601</v>
      </c>
      <c r="B4755" s="1" t="s">
        <v>4809</v>
      </c>
      <c r="C4755" s="1" t="s">
        <v>254</v>
      </c>
      <c r="D4755">
        <f>MONTH(StockData[[#This Row],[DATE]])</f>
        <v>11</v>
      </c>
      <c r="E4755">
        <v>2024</v>
      </c>
      <c r="F4755" t="s">
        <v>231</v>
      </c>
      <c r="G4755" t="str">
        <f>"Q"&amp;ROUNDUP(StockData[[#This Row],[Month Number]]/3,0)</f>
        <v>Q4</v>
      </c>
      <c r="H4755" s="1" t="s">
        <v>4596</v>
      </c>
      <c r="I4755" s="1" t="s">
        <v>4597</v>
      </c>
      <c r="J4755" t="s">
        <v>30</v>
      </c>
      <c r="K4755">
        <v>2875.5</v>
      </c>
      <c r="L4755">
        <v>2908</v>
      </c>
      <c r="M4755">
        <v>2822.1</v>
      </c>
      <c r="N4755">
        <v>2883.95</v>
      </c>
      <c r="O4755">
        <v>2890</v>
      </c>
      <c r="P4755">
        <v>2899.45</v>
      </c>
      <c r="Q4755">
        <v>2877.99</v>
      </c>
      <c r="R4755">
        <v>3562624</v>
      </c>
      <c r="S4755">
        <v>10253195982.75</v>
      </c>
      <c r="T4755">
        <v>115664</v>
      </c>
      <c r="U4755">
        <v>2110708</v>
      </c>
      <c r="V4755">
        <v>59.25</v>
      </c>
      <c r="W4755" s="3">
        <f>StockData[[#This Row],[CLOSE]]-StockData[[#This Row],[PREV. CLOSE]]</f>
        <v>15.5</v>
      </c>
      <c r="X4755" s="2">
        <f>IFERROR((StockData[[#This Row],[CLOSE]]-StockData[[#This Row],[PREV. CLOSE]])/StockData[[#This Row],[PREV. CLOSE]],0)</f>
        <v>5.3745730681877286E-3</v>
      </c>
      <c r="Y4755" t="str">
        <f>IF(StockData[[#This Row],[Daily Return %]]&gt;0,"Gain",IF(StockData[[#This Row],[Daily Return %]]&lt;0,"Loss","No Change"))</f>
        <v>Gain</v>
      </c>
    </row>
    <row r="4756" spans="1:25" x14ac:dyDescent="0.3">
      <c r="A4756" s="1">
        <v>45602</v>
      </c>
      <c r="B4756" s="1" t="s">
        <v>4810</v>
      </c>
      <c r="C4756" s="1" t="s">
        <v>254</v>
      </c>
      <c r="D4756">
        <f>MONTH(StockData[[#This Row],[DATE]])</f>
        <v>11</v>
      </c>
      <c r="E4756">
        <v>2024</v>
      </c>
      <c r="F4756" t="s">
        <v>231</v>
      </c>
      <c r="G4756" t="str">
        <f>"Q"&amp;ROUNDUP(StockData[[#This Row],[Month Number]]/3,0)</f>
        <v>Q4</v>
      </c>
      <c r="H4756" s="1" t="s">
        <v>4596</v>
      </c>
      <c r="I4756" s="1" t="s">
        <v>4597</v>
      </c>
      <c r="J4756" t="s">
        <v>30</v>
      </c>
      <c r="K4756">
        <v>2910</v>
      </c>
      <c r="L4756">
        <v>2953.8</v>
      </c>
      <c r="M4756">
        <v>2885.4</v>
      </c>
      <c r="N4756">
        <v>2899.45</v>
      </c>
      <c r="O4756">
        <v>2912.4</v>
      </c>
      <c r="P4756">
        <v>2934.55</v>
      </c>
      <c r="Q4756">
        <v>2925.64</v>
      </c>
      <c r="R4756">
        <v>2902347</v>
      </c>
      <c r="S4756">
        <v>8491225138.8999996</v>
      </c>
      <c r="T4756">
        <v>150639</v>
      </c>
      <c r="U4756">
        <v>1296929</v>
      </c>
      <c r="V4756">
        <v>44.69</v>
      </c>
      <c r="W4756" s="3">
        <f>StockData[[#This Row],[CLOSE]]-StockData[[#This Row],[PREV. CLOSE]]</f>
        <v>35.100000000000364</v>
      </c>
      <c r="X4756" s="2">
        <f>IFERROR((StockData[[#This Row],[CLOSE]]-StockData[[#This Row],[PREV. CLOSE]])/StockData[[#This Row],[PREV. CLOSE]],0)</f>
        <v>1.210574419286429E-2</v>
      </c>
      <c r="Y4756" t="str">
        <f>IF(StockData[[#This Row],[Daily Return %]]&gt;0,"Gain",IF(StockData[[#This Row],[Daily Return %]]&lt;0,"Loss","No Change"))</f>
        <v>Gain</v>
      </c>
    </row>
    <row r="4757" spans="1:25" x14ac:dyDescent="0.3">
      <c r="A4757" s="1">
        <v>45603</v>
      </c>
      <c r="B4757" s="1" t="s">
        <v>4811</v>
      </c>
      <c r="C4757" s="1" t="s">
        <v>254</v>
      </c>
      <c r="D4757">
        <f>MONTH(StockData[[#This Row],[DATE]])</f>
        <v>11</v>
      </c>
      <c r="E4757">
        <v>2024</v>
      </c>
      <c r="F4757" t="s">
        <v>231</v>
      </c>
      <c r="G4757" t="str">
        <f>"Q"&amp;ROUNDUP(StockData[[#This Row],[Month Number]]/3,0)</f>
        <v>Q4</v>
      </c>
      <c r="H4757" s="1" t="s">
        <v>4596</v>
      </c>
      <c r="I4757" s="1" t="s">
        <v>4597</v>
      </c>
      <c r="J4757" t="s">
        <v>30</v>
      </c>
      <c r="K4757">
        <v>2971.75</v>
      </c>
      <c r="L4757">
        <v>2972.55</v>
      </c>
      <c r="M4757">
        <v>2857.95</v>
      </c>
      <c r="N4757">
        <v>2934.55</v>
      </c>
      <c r="O4757">
        <v>2900</v>
      </c>
      <c r="P4757">
        <v>2891.35</v>
      </c>
      <c r="Q4757">
        <v>2910.04</v>
      </c>
      <c r="R4757">
        <v>4251557</v>
      </c>
      <c r="S4757">
        <v>12372187568</v>
      </c>
      <c r="T4757">
        <v>204748</v>
      </c>
      <c r="U4757">
        <v>1523963</v>
      </c>
      <c r="V4757">
        <v>35.840000000000003</v>
      </c>
      <c r="W4757" s="3">
        <f>StockData[[#This Row],[CLOSE]]-StockData[[#This Row],[PREV. CLOSE]]</f>
        <v>-43.200000000000273</v>
      </c>
      <c r="X4757" s="2">
        <f>IFERROR((StockData[[#This Row],[CLOSE]]-StockData[[#This Row],[PREV. CLOSE]])/StockData[[#This Row],[PREV. CLOSE]],0)</f>
        <v>-1.4721166788775202E-2</v>
      </c>
      <c r="Y4757" t="str">
        <f>IF(StockData[[#This Row],[Daily Return %]]&gt;0,"Gain",IF(StockData[[#This Row],[Daily Return %]]&lt;0,"Loss","No Change"))</f>
        <v>Loss</v>
      </c>
    </row>
    <row r="4758" spans="1:25" x14ac:dyDescent="0.3">
      <c r="A4758" s="1">
        <v>45604</v>
      </c>
      <c r="B4758" s="1" t="s">
        <v>4812</v>
      </c>
      <c r="C4758" s="1" t="s">
        <v>254</v>
      </c>
      <c r="D4758">
        <f>MONTH(StockData[[#This Row],[DATE]])</f>
        <v>11</v>
      </c>
      <c r="E4758">
        <v>2024</v>
      </c>
      <c r="F4758" t="s">
        <v>231</v>
      </c>
      <c r="G4758" t="str">
        <f>"Q"&amp;ROUNDUP(StockData[[#This Row],[Month Number]]/3,0)</f>
        <v>Q4</v>
      </c>
      <c r="H4758" s="1" t="s">
        <v>4596</v>
      </c>
      <c r="I4758" s="1" t="s">
        <v>4597</v>
      </c>
      <c r="J4758" t="s">
        <v>30</v>
      </c>
      <c r="K4758">
        <v>2910</v>
      </c>
      <c r="L4758">
        <v>2990.95</v>
      </c>
      <c r="M4758">
        <v>2851.25</v>
      </c>
      <c r="N4758">
        <v>2891.35</v>
      </c>
      <c r="O4758">
        <v>2960.6</v>
      </c>
      <c r="P4758">
        <v>2974.9</v>
      </c>
      <c r="Q4758">
        <v>2932.06</v>
      </c>
      <c r="R4758">
        <v>4455563</v>
      </c>
      <c r="S4758">
        <v>13063961740.65</v>
      </c>
      <c r="T4758">
        <v>239380</v>
      </c>
      <c r="U4758">
        <v>2099464</v>
      </c>
      <c r="V4758">
        <v>47.12</v>
      </c>
      <c r="W4758" s="3">
        <f>StockData[[#This Row],[CLOSE]]-StockData[[#This Row],[PREV. CLOSE]]</f>
        <v>83.550000000000182</v>
      </c>
      <c r="X4758" s="2">
        <f>IFERROR((StockData[[#This Row],[CLOSE]]-StockData[[#This Row],[PREV. CLOSE]])/StockData[[#This Row],[PREV. CLOSE]],0)</f>
        <v>2.8896536220104858E-2</v>
      </c>
      <c r="Y4758" t="str">
        <f>IF(StockData[[#This Row],[Daily Return %]]&gt;0,"Gain",IF(StockData[[#This Row],[Daily Return %]]&lt;0,"Loss","No Change"))</f>
        <v>Gain</v>
      </c>
    </row>
    <row r="4759" spans="1:25" x14ac:dyDescent="0.3">
      <c r="A4759" s="1">
        <v>45607</v>
      </c>
      <c r="B4759" s="1" t="s">
        <v>4813</v>
      </c>
      <c r="C4759" s="1" t="s">
        <v>254</v>
      </c>
      <c r="D4759">
        <f>MONTH(StockData[[#This Row],[DATE]])</f>
        <v>11</v>
      </c>
      <c r="E4759">
        <v>2024</v>
      </c>
      <c r="F4759" t="s">
        <v>231</v>
      </c>
      <c r="G4759" t="str">
        <f>"Q"&amp;ROUNDUP(StockData[[#This Row],[Month Number]]/3,0)</f>
        <v>Q4</v>
      </c>
      <c r="H4759" s="1" t="s">
        <v>4596</v>
      </c>
      <c r="I4759" s="1" t="s">
        <v>4597</v>
      </c>
      <c r="J4759" t="s">
        <v>30</v>
      </c>
      <c r="K4759">
        <v>2962.35</v>
      </c>
      <c r="L4759">
        <v>3009.6</v>
      </c>
      <c r="M4759">
        <v>2889.05</v>
      </c>
      <c r="N4759">
        <v>2974.9</v>
      </c>
      <c r="O4759">
        <v>2920</v>
      </c>
      <c r="P4759">
        <v>2930.6</v>
      </c>
      <c r="Q4759">
        <v>2946.34</v>
      </c>
      <c r="R4759">
        <v>2628672</v>
      </c>
      <c r="S4759">
        <v>7744972849</v>
      </c>
      <c r="T4759">
        <v>137708</v>
      </c>
      <c r="U4759">
        <v>1152991</v>
      </c>
      <c r="V4759">
        <v>43.86</v>
      </c>
      <c r="W4759" s="3">
        <f>StockData[[#This Row],[CLOSE]]-StockData[[#This Row],[PREV. CLOSE]]</f>
        <v>-44.300000000000182</v>
      </c>
      <c r="X4759" s="2">
        <f>IFERROR((StockData[[#This Row],[CLOSE]]-StockData[[#This Row],[PREV. CLOSE]])/StockData[[#This Row],[PREV. CLOSE]],0)</f>
        <v>-1.4891256848969773E-2</v>
      </c>
      <c r="Y4759" t="str">
        <f>IF(StockData[[#This Row],[Daily Return %]]&gt;0,"Gain",IF(StockData[[#This Row],[Daily Return %]]&lt;0,"Loss","No Change"))</f>
        <v>Loss</v>
      </c>
    </row>
    <row r="4760" spans="1:25" x14ac:dyDescent="0.3">
      <c r="A4760" s="1">
        <v>45608</v>
      </c>
      <c r="B4760" s="1" t="s">
        <v>4814</v>
      </c>
      <c r="C4760" s="1" t="s">
        <v>254</v>
      </c>
      <c r="D4760">
        <f>MONTH(StockData[[#This Row],[DATE]])</f>
        <v>11</v>
      </c>
      <c r="E4760">
        <v>2024</v>
      </c>
      <c r="F4760" t="s">
        <v>231</v>
      </c>
      <c r="G4760" t="str">
        <f>"Q"&amp;ROUNDUP(StockData[[#This Row],[Month Number]]/3,0)</f>
        <v>Q4</v>
      </c>
      <c r="H4760" s="1" t="s">
        <v>4596</v>
      </c>
      <c r="I4760" s="1" t="s">
        <v>4597</v>
      </c>
      <c r="J4760" t="s">
        <v>30</v>
      </c>
      <c r="K4760">
        <v>2931.2</v>
      </c>
      <c r="L4760">
        <v>2945.9</v>
      </c>
      <c r="M4760">
        <v>2880</v>
      </c>
      <c r="N4760">
        <v>2930.6</v>
      </c>
      <c r="O4760">
        <v>2884.05</v>
      </c>
      <c r="P4760">
        <v>2898.55</v>
      </c>
      <c r="Q4760">
        <v>2912.87</v>
      </c>
      <c r="R4760">
        <v>2414528</v>
      </c>
      <c r="S4760">
        <v>7033200332.9499998</v>
      </c>
      <c r="T4760">
        <v>124178</v>
      </c>
      <c r="U4760">
        <v>1442356</v>
      </c>
      <c r="V4760">
        <v>59.74</v>
      </c>
      <c r="W4760" s="3">
        <f>StockData[[#This Row],[CLOSE]]-StockData[[#This Row],[PREV. CLOSE]]</f>
        <v>-32.049999999999727</v>
      </c>
      <c r="X4760" s="2">
        <f>IFERROR((StockData[[#This Row],[CLOSE]]-StockData[[#This Row],[PREV. CLOSE]])/StockData[[#This Row],[PREV. CLOSE]],0)</f>
        <v>-1.0936327032007006E-2</v>
      </c>
      <c r="Y4760" t="str">
        <f>IF(StockData[[#This Row],[Daily Return %]]&gt;0,"Gain",IF(StockData[[#This Row],[Daily Return %]]&lt;0,"Loss","No Change"))</f>
        <v>Loss</v>
      </c>
    </row>
    <row r="4761" spans="1:25" x14ac:dyDescent="0.3">
      <c r="A4761" s="1">
        <v>45609</v>
      </c>
      <c r="B4761" s="1" t="s">
        <v>4815</v>
      </c>
      <c r="C4761" s="1" t="s">
        <v>254</v>
      </c>
      <c r="D4761">
        <f>MONTH(StockData[[#This Row],[DATE]])</f>
        <v>11</v>
      </c>
      <c r="E4761">
        <v>2024</v>
      </c>
      <c r="F4761" t="s">
        <v>231</v>
      </c>
      <c r="G4761" t="str">
        <f>"Q"&amp;ROUNDUP(StockData[[#This Row],[Month Number]]/3,0)</f>
        <v>Q4</v>
      </c>
      <c r="H4761" s="1" t="s">
        <v>4596</v>
      </c>
      <c r="I4761" s="1" t="s">
        <v>4597</v>
      </c>
      <c r="J4761" t="s">
        <v>30</v>
      </c>
      <c r="K4761">
        <v>2876</v>
      </c>
      <c r="L4761">
        <v>2895</v>
      </c>
      <c r="M4761">
        <v>2782.9</v>
      </c>
      <c r="N4761">
        <v>2898.55</v>
      </c>
      <c r="O4761">
        <v>2798</v>
      </c>
      <c r="P4761">
        <v>2798.95</v>
      </c>
      <c r="Q4761">
        <v>2808.05</v>
      </c>
      <c r="R4761">
        <v>3949602</v>
      </c>
      <c r="S4761">
        <v>11090661915.049999</v>
      </c>
      <c r="T4761">
        <v>285055</v>
      </c>
      <c r="U4761">
        <v>2225054</v>
      </c>
      <c r="V4761">
        <v>56.34</v>
      </c>
      <c r="W4761" s="3">
        <f>StockData[[#This Row],[CLOSE]]-StockData[[#This Row],[PREV. CLOSE]]</f>
        <v>-99.600000000000364</v>
      </c>
      <c r="X4761" s="2">
        <f>IFERROR((StockData[[#This Row],[CLOSE]]-StockData[[#This Row],[PREV. CLOSE]])/StockData[[#This Row],[PREV. CLOSE]],0)</f>
        <v>-3.4362008590502272E-2</v>
      </c>
      <c r="Y4761" t="str">
        <f>IF(StockData[[#This Row],[Daily Return %]]&gt;0,"Gain",IF(StockData[[#This Row],[Daily Return %]]&lt;0,"Loss","No Change"))</f>
        <v>Loss</v>
      </c>
    </row>
    <row r="4762" spans="1:25" x14ac:dyDescent="0.3">
      <c r="A4762" s="1">
        <v>45610</v>
      </c>
      <c r="B4762" s="1" t="s">
        <v>4816</v>
      </c>
      <c r="C4762" s="1" t="s">
        <v>254</v>
      </c>
      <c r="D4762">
        <f>MONTH(StockData[[#This Row],[DATE]])</f>
        <v>11</v>
      </c>
      <c r="E4762">
        <v>2024</v>
      </c>
      <c r="F4762" t="s">
        <v>231</v>
      </c>
      <c r="G4762" t="str">
        <f>"Q"&amp;ROUNDUP(StockData[[#This Row],[Month Number]]/3,0)</f>
        <v>Q4</v>
      </c>
      <c r="H4762" s="1" t="s">
        <v>4596</v>
      </c>
      <c r="I4762" s="1" t="s">
        <v>4597</v>
      </c>
      <c r="J4762" t="s">
        <v>30</v>
      </c>
      <c r="K4762">
        <v>2815</v>
      </c>
      <c r="L4762">
        <v>2842.4</v>
      </c>
      <c r="M4762">
        <v>2736.25</v>
      </c>
      <c r="N4762">
        <v>2798.95</v>
      </c>
      <c r="O4762">
        <v>2818.25</v>
      </c>
      <c r="P4762">
        <v>2807.2</v>
      </c>
      <c r="Q4762">
        <v>2793.03</v>
      </c>
      <c r="R4762">
        <v>2478112</v>
      </c>
      <c r="S4762">
        <v>6921441550.4499998</v>
      </c>
      <c r="T4762">
        <v>175000</v>
      </c>
      <c r="U4762">
        <v>1097492</v>
      </c>
      <c r="V4762">
        <v>44.29</v>
      </c>
      <c r="W4762" s="3">
        <f>StockData[[#This Row],[CLOSE]]-StockData[[#This Row],[PREV. CLOSE]]</f>
        <v>8.25</v>
      </c>
      <c r="X4762" s="2">
        <f>IFERROR((StockData[[#This Row],[CLOSE]]-StockData[[#This Row],[PREV. CLOSE]])/StockData[[#This Row],[PREV. CLOSE]],0)</f>
        <v>2.9475338966398115E-3</v>
      </c>
      <c r="Y4762" t="str">
        <f>IF(StockData[[#This Row],[Daily Return %]]&gt;0,"Gain",IF(StockData[[#This Row],[Daily Return %]]&lt;0,"Loss","No Change"))</f>
        <v>Gain</v>
      </c>
    </row>
    <row r="4763" spans="1:25" x14ac:dyDescent="0.3">
      <c r="A4763" s="1">
        <v>45614</v>
      </c>
      <c r="B4763" s="1" t="s">
        <v>4817</v>
      </c>
      <c r="C4763" s="1" t="s">
        <v>254</v>
      </c>
      <c r="D4763">
        <f>MONTH(StockData[[#This Row],[DATE]])</f>
        <v>11</v>
      </c>
      <c r="E4763">
        <v>2024</v>
      </c>
      <c r="F4763" t="s">
        <v>231</v>
      </c>
      <c r="G4763" t="str">
        <f>"Q"&amp;ROUNDUP(StockData[[#This Row],[Month Number]]/3,0)</f>
        <v>Q4</v>
      </c>
      <c r="H4763" s="1" t="s">
        <v>4596</v>
      </c>
      <c r="I4763" s="1" t="s">
        <v>4597</v>
      </c>
      <c r="J4763" t="s">
        <v>30</v>
      </c>
      <c r="K4763">
        <v>2844</v>
      </c>
      <c r="L4763">
        <v>2874.7</v>
      </c>
      <c r="M4763">
        <v>2800.05</v>
      </c>
      <c r="N4763">
        <v>2807.2</v>
      </c>
      <c r="O4763">
        <v>2846.95</v>
      </c>
      <c r="P4763">
        <v>2846.9</v>
      </c>
      <c r="Q4763">
        <v>2833.55</v>
      </c>
      <c r="R4763">
        <v>2405351</v>
      </c>
      <c r="S4763">
        <v>6815691926.3500004</v>
      </c>
      <c r="T4763">
        <v>127014</v>
      </c>
      <c r="U4763">
        <v>1255491</v>
      </c>
      <c r="V4763">
        <v>52.2</v>
      </c>
      <c r="W4763" s="3">
        <f>StockData[[#This Row],[CLOSE]]-StockData[[#This Row],[PREV. CLOSE]]</f>
        <v>39.700000000000273</v>
      </c>
      <c r="X4763" s="2">
        <f>IFERROR((StockData[[#This Row],[CLOSE]]-StockData[[#This Row],[PREV. CLOSE]])/StockData[[#This Row],[PREV. CLOSE]],0)</f>
        <v>1.4142205756625918E-2</v>
      </c>
      <c r="Y4763" t="str">
        <f>IF(StockData[[#This Row],[Daily Return %]]&gt;0,"Gain",IF(StockData[[#This Row],[Daily Return %]]&lt;0,"Loss","No Change"))</f>
        <v>Gain</v>
      </c>
    </row>
    <row r="4764" spans="1:25" x14ac:dyDescent="0.3">
      <c r="A4764" s="1">
        <v>45615</v>
      </c>
      <c r="B4764" s="1" t="s">
        <v>4818</v>
      </c>
      <c r="C4764" s="1" t="s">
        <v>254</v>
      </c>
      <c r="D4764">
        <f>MONTH(StockData[[#This Row],[DATE]])</f>
        <v>11</v>
      </c>
      <c r="E4764">
        <v>2024</v>
      </c>
      <c r="F4764" t="s">
        <v>231</v>
      </c>
      <c r="G4764" t="str">
        <f>"Q"&amp;ROUNDUP(StockData[[#This Row],[Month Number]]/3,0)</f>
        <v>Q4</v>
      </c>
      <c r="H4764" s="1" t="s">
        <v>4596</v>
      </c>
      <c r="I4764" s="1" t="s">
        <v>4597</v>
      </c>
      <c r="J4764" t="s">
        <v>30</v>
      </c>
      <c r="K4764">
        <v>2845</v>
      </c>
      <c r="L4764">
        <v>2998</v>
      </c>
      <c r="M4764">
        <v>2845</v>
      </c>
      <c r="N4764">
        <v>2846.9</v>
      </c>
      <c r="O4764">
        <v>2936.55</v>
      </c>
      <c r="P4764">
        <v>2948.95</v>
      </c>
      <c r="Q4764">
        <v>2955.35</v>
      </c>
      <c r="R4764">
        <v>5230405</v>
      </c>
      <c r="S4764">
        <v>15457691246.799999</v>
      </c>
      <c r="T4764">
        <v>243063</v>
      </c>
      <c r="U4764">
        <v>2841608</v>
      </c>
      <c r="V4764">
        <v>54.33</v>
      </c>
      <c r="W4764" s="3">
        <f>StockData[[#This Row],[CLOSE]]-StockData[[#This Row],[PREV. CLOSE]]</f>
        <v>102.04999999999973</v>
      </c>
      <c r="X4764" s="2">
        <f>IFERROR((StockData[[#This Row],[CLOSE]]-StockData[[#This Row],[PREV. CLOSE]])/StockData[[#This Row],[PREV. CLOSE]],0)</f>
        <v>3.5846007938459282E-2</v>
      </c>
      <c r="Y4764" t="str">
        <f>IF(StockData[[#This Row],[Daily Return %]]&gt;0,"Gain",IF(StockData[[#This Row],[Daily Return %]]&lt;0,"Loss","No Change"))</f>
        <v>Gain</v>
      </c>
    </row>
    <row r="4765" spans="1:25" x14ac:dyDescent="0.3">
      <c r="A4765" s="1">
        <v>45617</v>
      </c>
      <c r="B4765" s="1" t="s">
        <v>4819</v>
      </c>
      <c r="C4765" s="1" t="s">
        <v>254</v>
      </c>
      <c r="D4765">
        <f>MONTH(StockData[[#This Row],[DATE]])</f>
        <v>11</v>
      </c>
      <c r="E4765">
        <v>2024</v>
      </c>
      <c r="F4765" t="s">
        <v>231</v>
      </c>
      <c r="G4765" t="str">
        <f>"Q"&amp;ROUNDUP(StockData[[#This Row],[Month Number]]/3,0)</f>
        <v>Q4</v>
      </c>
      <c r="H4765" s="1" t="s">
        <v>4596</v>
      </c>
      <c r="I4765" s="1" t="s">
        <v>4597</v>
      </c>
      <c r="J4765" t="s">
        <v>30</v>
      </c>
      <c r="K4765">
        <v>2962.5</v>
      </c>
      <c r="L4765">
        <v>2974</v>
      </c>
      <c r="M4765">
        <v>2918</v>
      </c>
      <c r="N4765">
        <v>2948.95</v>
      </c>
      <c r="O4765">
        <v>2925.05</v>
      </c>
      <c r="P4765">
        <v>2936.25</v>
      </c>
      <c r="Q4765">
        <v>2939.66</v>
      </c>
      <c r="R4765">
        <v>3821808</v>
      </c>
      <c r="S4765">
        <v>11234812173.15</v>
      </c>
      <c r="T4765">
        <v>198573</v>
      </c>
      <c r="U4765">
        <v>2081492</v>
      </c>
      <c r="V4765">
        <v>54.46</v>
      </c>
      <c r="W4765" s="3">
        <f>StockData[[#This Row],[CLOSE]]-StockData[[#This Row],[PREV. CLOSE]]</f>
        <v>-12.699999999999818</v>
      </c>
      <c r="X4765" s="2">
        <f>IFERROR((StockData[[#This Row],[CLOSE]]-StockData[[#This Row],[PREV. CLOSE]])/StockData[[#This Row],[PREV. CLOSE]],0)</f>
        <v>-4.306617609657613E-3</v>
      </c>
      <c r="Y4765" t="str">
        <f>IF(StockData[[#This Row],[Daily Return %]]&gt;0,"Gain",IF(StockData[[#This Row],[Daily Return %]]&lt;0,"Loss","No Change"))</f>
        <v>Loss</v>
      </c>
    </row>
    <row r="4766" spans="1:25" x14ac:dyDescent="0.3">
      <c r="A4766" s="1">
        <v>45618</v>
      </c>
      <c r="B4766" s="1" t="s">
        <v>4820</v>
      </c>
      <c r="C4766" s="1" t="s">
        <v>254</v>
      </c>
      <c r="D4766">
        <f>MONTH(StockData[[#This Row],[DATE]])</f>
        <v>11</v>
      </c>
      <c r="E4766">
        <v>2024</v>
      </c>
      <c r="F4766" t="s">
        <v>231</v>
      </c>
      <c r="G4766" t="str">
        <f>"Q"&amp;ROUNDUP(StockData[[#This Row],[Month Number]]/3,0)</f>
        <v>Q4</v>
      </c>
      <c r="H4766" s="1" t="s">
        <v>4596</v>
      </c>
      <c r="I4766" s="1" t="s">
        <v>4597</v>
      </c>
      <c r="J4766" t="s">
        <v>30</v>
      </c>
      <c r="K4766">
        <v>2944</v>
      </c>
      <c r="L4766">
        <v>3063.5</v>
      </c>
      <c r="M4766">
        <v>2896.7</v>
      </c>
      <c r="N4766">
        <v>2936.25</v>
      </c>
      <c r="O4766">
        <v>3005.5</v>
      </c>
      <c r="P4766">
        <v>3012.95</v>
      </c>
      <c r="Q4766">
        <v>2977.33</v>
      </c>
      <c r="R4766">
        <v>4827125</v>
      </c>
      <c r="S4766">
        <v>14371965141.6</v>
      </c>
      <c r="T4766">
        <v>228670</v>
      </c>
      <c r="U4766">
        <v>2699636</v>
      </c>
      <c r="V4766">
        <v>55.93</v>
      </c>
      <c r="W4766" s="3">
        <f>StockData[[#This Row],[CLOSE]]-StockData[[#This Row],[PREV. CLOSE]]</f>
        <v>76.699999999999818</v>
      </c>
      <c r="X4766" s="2">
        <f>IFERROR((StockData[[#This Row],[CLOSE]]-StockData[[#This Row],[PREV. CLOSE]])/StockData[[#This Row],[PREV. CLOSE]],0)</f>
        <v>2.612175393784583E-2</v>
      </c>
      <c r="Y4766" t="str">
        <f>IF(StockData[[#This Row],[Daily Return %]]&gt;0,"Gain",IF(StockData[[#This Row],[Daily Return %]]&lt;0,"Loss","No Change"))</f>
        <v>Gain</v>
      </c>
    </row>
    <row r="4767" spans="1:25" x14ac:dyDescent="0.3">
      <c r="A4767" s="1">
        <v>45621</v>
      </c>
      <c r="B4767" s="1" t="s">
        <v>4821</v>
      </c>
      <c r="C4767" s="1" t="s">
        <v>254</v>
      </c>
      <c r="D4767">
        <f>MONTH(StockData[[#This Row],[DATE]])</f>
        <v>11</v>
      </c>
      <c r="E4767">
        <v>2024</v>
      </c>
      <c r="F4767" t="s">
        <v>231</v>
      </c>
      <c r="G4767" t="str">
        <f>"Q"&amp;ROUNDUP(StockData[[#This Row],[Month Number]]/3,0)</f>
        <v>Q4</v>
      </c>
      <c r="H4767" s="1" t="s">
        <v>4596</v>
      </c>
      <c r="I4767" s="1" t="s">
        <v>4597</v>
      </c>
      <c r="J4767" t="s">
        <v>30</v>
      </c>
      <c r="K4767">
        <v>3075</v>
      </c>
      <c r="L4767">
        <v>3149.65</v>
      </c>
      <c r="M4767">
        <v>3022.4</v>
      </c>
      <c r="N4767">
        <v>3012.95</v>
      </c>
      <c r="O4767">
        <v>3047.6</v>
      </c>
      <c r="P4767">
        <v>3045.6</v>
      </c>
      <c r="Q4767">
        <v>3069.03</v>
      </c>
      <c r="R4767">
        <v>6299837</v>
      </c>
      <c r="S4767">
        <v>19334414421.200001</v>
      </c>
      <c r="T4767">
        <v>231715</v>
      </c>
      <c r="U4767">
        <v>3924048</v>
      </c>
      <c r="V4767">
        <v>62.29</v>
      </c>
      <c r="W4767" s="3">
        <f>StockData[[#This Row],[CLOSE]]-StockData[[#This Row],[PREV. CLOSE]]</f>
        <v>32.650000000000091</v>
      </c>
      <c r="X4767" s="2">
        <f>IFERROR((StockData[[#This Row],[CLOSE]]-StockData[[#This Row],[PREV. CLOSE]])/StockData[[#This Row],[PREV. CLOSE]],0)</f>
        <v>1.083655553527277E-2</v>
      </c>
      <c r="Y4767" t="str">
        <f>IF(StockData[[#This Row],[Daily Return %]]&gt;0,"Gain",IF(StockData[[#This Row],[Daily Return %]]&lt;0,"Loss","No Change"))</f>
        <v>Gain</v>
      </c>
    </row>
    <row r="4768" spans="1:25" x14ac:dyDescent="0.3">
      <c r="A4768" s="1">
        <v>45622</v>
      </c>
      <c r="B4768" s="1" t="s">
        <v>4822</v>
      </c>
      <c r="C4768" s="1" t="s">
        <v>254</v>
      </c>
      <c r="D4768">
        <f>MONTH(StockData[[#This Row],[DATE]])</f>
        <v>11</v>
      </c>
      <c r="E4768">
        <v>2024</v>
      </c>
      <c r="F4768" t="s">
        <v>231</v>
      </c>
      <c r="G4768" t="str">
        <f>"Q"&amp;ROUNDUP(StockData[[#This Row],[Month Number]]/3,0)</f>
        <v>Q4</v>
      </c>
      <c r="H4768" s="1" t="s">
        <v>4596</v>
      </c>
      <c r="I4768" s="1" t="s">
        <v>4597</v>
      </c>
      <c r="J4768" t="s">
        <v>30</v>
      </c>
      <c r="K4768">
        <v>3053.5</v>
      </c>
      <c r="L4768">
        <v>3068.1</v>
      </c>
      <c r="M4768">
        <v>2952.5</v>
      </c>
      <c r="N4768">
        <v>3045.6</v>
      </c>
      <c r="O4768">
        <v>3005</v>
      </c>
      <c r="P4768">
        <v>2985.2</v>
      </c>
      <c r="Q4768">
        <v>2997.87</v>
      </c>
      <c r="R4768">
        <v>2144702</v>
      </c>
      <c r="S4768">
        <v>6429532777.8500004</v>
      </c>
      <c r="T4768">
        <v>109018</v>
      </c>
      <c r="U4768">
        <v>898568</v>
      </c>
      <c r="V4768">
        <v>41.9</v>
      </c>
      <c r="W4768" s="3">
        <f>StockData[[#This Row],[CLOSE]]-StockData[[#This Row],[PREV. CLOSE]]</f>
        <v>-60.400000000000091</v>
      </c>
      <c r="X4768" s="2">
        <f>IFERROR((StockData[[#This Row],[CLOSE]]-StockData[[#This Row],[PREV. CLOSE]])/StockData[[#This Row],[PREV. CLOSE]],0)</f>
        <v>-1.9831888626214898E-2</v>
      </c>
      <c r="Y4768" t="str">
        <f>IF(StockData[[#This Row],[Daily Return %]]&gt;0,"Gain",IF(StockData[[#This Row],[Daily Return %]]&lt;0,"Loss","No Change"))</f>
        <v>Loss</v>
      </c>
    </row>
    <row r="4769" spans="1:25" x14ac:dyDescent="0.3">
      <c r="A4769" s="1">
        <v>45623</v>
      </c>
      <c r="B4769" s="1" t="s">
        <v>4823</v>
      </c>
      <c r="C4769" s="1" t="s">
        <v>254</v>
      </c>
      <c r="D4769">
        <f>MONTH(StockData[[#This Row],[DATE]])</f>
        <v>11</v>
      </c>
      <c r="E4769">
        <v>2024</v>
      </c>
      <c r="F4769" t="s">
        <v>231</v>
      </c>
      <c r="G4769" t="str">
        <f>"Q"&amp;ROUNDUP(StockData[[#This Row],[Month Number]]/3,0)</f>
        <v>Q4</v>
      </c>
      <c r="H4769" s="1" t="s">
        <v>4596</v>
      </c>
      <c r="I4769" s="1" t="s">
        <v>4597</v>
      </c>
      <c r="J4769" t="s">
        <v>30</v>
      </c>
      <c r="K4769">
        <v>3025.95</v>
      </c>
      <c r="L4769">
        <v>3070</v>
      </c>
      <c r="M4769">
        <v>2986.05</v>
      </c>
      <c r="N4769">
        <v>2985.2</v>
      </c>
      <c r="O4769">
        <v>3000</v>
      </c>
      <c r="P4769">
        <v>3004.8</v>
      </c>
      <c r="Q4769">
        <v>3021.24</v>
      </c>
      <c r="R4769">
        <v>3593911</v>
      </c>
      <c r="S4769">
        <v>10858071838.799999</v>
      </c>
      <c r="T4769">
        <v>160444</v>
      </c>
      <c r="U4769">
        <v>1391182</v>
      </c>
      <c r="V4769">
        <v>38.71</v>
      </c>
      <c r="W4769" s="3">
        <f>StockData[[#This Row],[CLOSE]]-StockData[[#This Row],[PREV. CLOSE]]</f>
        <v>19.600000000000364</v>
      </c>
      <c r="X4769" s="2">
        <f>IFERROR((StockData[[#This Row],[CLOSE]]-StockData[[#This Row],[PREV. CLOSE]])/StockData[[#This Row],[PREV. CLOSE]],0)</f>
        <v>6.5657242395820601E-3</v>
      </c>
      <c r="Y4769" t="str">
        <f>IF(StockData[[#This Row],[Daily Return %]]&gt;0,"Gain",IF(StockData[[#This Row],[Daily Return %]]&lt;0,"Loss","No Change"))</f>
        <v>Gain</v>
      </c>
    </row>
    <row r="4770" spans="1:25" x14ac:dyDescent="0.3">
      <c r="A4770" s="1">
        <v>45624</v>
      </c>
      <c r="B4770" s="1" t="s">
        <v>4824</v>
      </c>
      <c r="C4770" s="1" t="s">
        <v>254</v>
      </c>
      <c r="D4770">
        <f>MONTH(StockData[[#This Row],[DATE]])</f>
        <v>11</v>
      </c>
      <c r="E4770">
        <v>2024</v>
      </c>
      <c r="F4770" t="s">
        <v>231</v>
      </c>
      <c r="G4770" t="str">
        <f>"Q"&amp;ROUNDUP(StockData[[#This Row],[Month Number]]/3,0)</f>
        <v>Q4</v>
      </c>
      <c r="H4770" s="1" t="s">
        <v>4596</v>
      </c>
      <c r="I4770" s="1" t="s">
        <v>4597</v>
      </c>
      <c r="J4770" t="s">
        <v>30</v>
      </c>
      <c r="K4770">
        <v>2995</v>
      </c>
      <c r="L4770">
        <v>2999.95</v>
      </c>
      <c r="M4770">
        <v>2892</v>
      </c>
      <c r="N4770">
        <v>3004.8</v>
      </c>
      <c r="O4770">
        <v>2904</v>
      </c>
      <c r="P4770">
        <v>2898.7</v>
      </c>
      <c r="Q4770">
        <v>2928.88</v>
      </c>
      <c r="R4770">
        <v>4457143</v>
      </c>
      <c r="S4770">
        <v>13054419649.450001</v>
      </c>
      <c r="T4770">
        <v>283790</v>
      </c>
      <c r="U4770">
        <v>2254537</v>
      </c>
      <c r="V4770">
        <v>50.58</v>
      </c>
      <c r="W4770" s="3">
        <f>StockData[[#This Row],[CLOSE]]-StockData[[#This Row],[PREV. CLOSE]]</f>
        <v>-106.10000000000036</v>
      </c>
      <c r="X4770" s="2">
        <f>IFERROR((StockData[[#This Row],[CLOSE]]-StockData[[#This Row],[PREV. CLOSE]])/StockData[[#This Row],[PREV. CLOSE]],0)</f>
        <v>-3.5310170394036326E-2</v>
      </c>
      <c r="Y4770" t="str">
        <f>IF(StockData[[#This Row],[Daily Return %]]&gt;0,"Gain",IF(StockData[[#This Row],[Daily Return %]]&lt;0,"Loss","No Change"))</f>
        <v>Loss</v>
      </c>
    </row>
    <row r="4771" spans="1:25" x14ac:dyDescent="0.3">
      <c r="A4771" s="1">
        <v>45625</v>
      </c>
      <c r="B4771" s="1" t="s">
        <v>4825</v>
      </c>
      <c r="C4771" s="1" t="s">
        <v>254</v>
      </c>
      <c r="D4771">
        <f>MONTH(StockData[[#This Row],[DATE]])</f>
        <v>11</v>
      </c>
      <c r="E4771">
        <v>2024</v>
      </c>
      <c r="F4771" t="s">
        <v>231</v>
      </c>
      <c r="G4771" t="str">
        <f>"Q"&amp;ROUNDUP(StockData[[#This Row],[Month Number]]/3,0)</f>
        <v>Q4</v>
      </c>
      <c r="H4771" s="1" t="s">
        <v>4596</v>
      </c>
      <c r="I4771" s="1" t="s">
        <v>4597</v>
      </c>
      <c r="J4771" t="s">
        <v>30</v>
      </c>
      <c r="K4771">
        <v>2903</v>
      </c>
      <c r="L4771">
        <v>2991.65</v>
      </c>
      <c r="M4771">
        <v>2903</v>
      </c>
      <c r="N4771">
        <v>2898.7</v>
      </c>
      <c r="O4771">
        <v>2973.6</v>
      </c>
      <c r="P4771">
        <v>2966.1</v>
      </c>
      <c r="Q4771">
        <v>2957.03</v>
      </c>
      <c r="R4771">
        <v>3542836</v>
      </c>
      <c r="S4771">
        <v>10476282364.85</v>
      </c>
      <c r="T4771">
        <v>213329</v>
      </c>
      <c r="U4771">
        <v>1685375</v>
      </c>
      <c r="V4771">
        <v>47.57</v>
      </c>
      <c r="W4771" s="3">
        <f>StockData[[#This Row],[CLOSE]]-StockData[[#This Row],[PREV. CLOSE]]</f>
        <v>67.400000000000091</v>
      </c>
      <c r="X4771" s="2">
        <f>IFERROR((StockData[[#This Row],[CLOSE]]-StockData[[#This Row],[PREV. CLOSE]])/StockData[[#This Row],[PREV. CLOSE]],0)</f>
        <v>2.3251802532169626E-2</v>
      </c>
      <c r="Y4771" t="str">
        <f>IF(StockData[[#This Row],[Daily Return %]]&gt;0,"Gain",IF(StockData[[#This Row],[Daily Return %]]&lt;0,"Loss","No Change"))</f>
        <v>Gain</v>
      </c>
    </row>
    <row r="4772" spans="1:25" x14ac:dyDescent="0.3">
      <c r="A4772" s="1">
        <v>45628</v>
      </c>
      <c r="B4772" s="1" t="s">
        <v>4826</v>
      </c>
      <c r="C4772" s="1" t="s">
        <v>274</v>
      </c>
      <c r="D4772">
        <f>MONTH(StockData[[#This Row],[DATE]])</f>
        <v>12</v>
      </c>
      <c r="E4772">
        <v>2024</v>
      </c>
      <c r="F4772" t="s">
        <v>231</v>
      </c>
      <c r="G4772" t="str">
        <f>"Q"&amp;ROUNDUP(StockData[[#This Row],[Month Number]]/3,0)</f>
        <v>Q4</v>
      </c>
      <c r="H4772" s="1" t="s">
        <v>4596</v>
      </c>
      <c r="I4772" s="1" t="s">
        <v>4597</v>
      </c>
      <c r="J4772" t="s">
        <v>30</v>
      </c>
      <c r="K4772">
        <v>2984</v>
      </c>
      <c r="L4772">
        <v>3026.25</v>
      </c>
      <c r="M4772">
        <v>2961.9</v>
      </c>
      <c r="N4772">
        <v>2966.1</v>
      </c>
      <c r="O4772">
        <v>3019.4</v>
      </c>
      <c r="P4772">
        <v>3016.4</v>
      </c>
      <c r="Q4772">
        <v>3004.29</v>
      </c>
      <c r="R4772">
        <v>2318823</v>
      </c>
      <c r="S4772">
        <v>6966422287.8000002</v>
      </c>
      <c r="T4772">
        <v>124690</v>
      </c>
      <c r="U4772">
        <v>1103724</v>
      </c>
      <c r="V4772">
        <v>47.6</v>
      </c>
      <c r="W4772" s="3">
        <f>StockData[[#This Row],[CLOSE]]-StockData[[#This Row],[PREV. CLOSE]]</f>
        <v>50.300000000000182</v>
      </c>
      <c r="X4772" s="2">
        <f>IFERROR((StockData[[#This Row],[CLOSE]]-StockData[[#This Row],[PREV. CLOSE]])/StockData[[#This Row],[PREV. CLOSE]],0)</f>
        <v>1.6958295404740292E-2</v>
      </c>
      <c r="Y4772" t="str">
        <f>IF(StockData[[#This Row],[Daily Return %]]&gt;0,"Gain",IF(StockData[[#This Row],[Daily Return %]]&lt;0,"Loss","No Change"))</f>
        <v>Gain</v>
      </c>
    </row>
    <row r="4773" spans="1:25" x14ac:dyDescent="0.3">
      <c r="A4773" s="1">
        <v>45629</v>
      </c>
      <c r="B4773" s="1" t="s">
        <v>4827</v>
      </c>
      <c r="C4773" s="1" t="s">
        <v>274</v>
      </c>
      <c r="D4773">
        <f>MONTH(StockData[[#This Row],[DATE]])</f>
        <v>12</v>
      </c>
      <c r="E4773">
        <v>2024</v>
      </c>
      <c r="F4773" t="s">
        <v>231</v>
      </c>
      <c r="G4773" t="str">
        <f>"Q"&amp;ROUNDUP(StockData[[#This Row],[Month Number]]/3,0)</f>
        <v>Q4</v>
      </c>
      <c r="H4773" s="1" t="s">
        <v>4596</v>
      </c>
      <c r="I4773" s="1" t="s">
        <v>4597</v>
      </c>
      <c r="J4773" t="s">
        <v>30</v>
      </c>
      <c r="K4773">
        <v>3041.7</v>
      </c>
      <c r="L4773">
        <v>3041.7</v>
      </c>
      <c r="M4773">
        <v>2987.65</v>
      </c>
      <c r="N4773">
        <v>3016.4</v>
      </c>
      <c r="O4773">
        <v>3025</v>
      </c>
      <c r="P4773">
        <v>3027.3</v>
      </c>
      <c r="Q4773">
        <v>3020.04</v>
      </c>
      <c r="R4773">
        <v>2308865</v>
      </c>
      <c r="S4773">
        <v>6972856050</v>
      </c>
      <c r="T4773">
        <v>111711</v>
      </c>
      <c r="U4773">
        <v>1523252</v>
      </c>
      <c r="V4773">
        <v>65.97</v>
      </c>
      <c r="W4773" s="3">
        <f>StockData[[#This Row],[CLOSE]]-StockData[[#This Row],[PREV. CLOSE]]</f>
        <v>10.900000000000091</v>
      </c>
      <c r="X4773" s="2">
        <f>IFERROR((StockData[[#This Row],[CLOSE]]-StockData[[#This Row],[PREV. CLOSE]])/StockData[[#This Row],[PREV. CLOSE]],0)</f>
        <v>3.6135791009150281E-3</v>
      </c>
      <c r="Y4773" t="str">
        <f>IF(StockData[[#This Row],[Daily Return %]]&gt;0,"Gain",IF(StockData[[#This Row],[Daily Return %]]&lt;0,"Loss","No Change"))</f>
        <v>Gain</v>
      </c>
    </row>
    <row r="4774" spans="1:25" x14ac:dyDescent="0.3">
      <c r="A4774" s="1">
        <v>45630</v>
      </c>
      <c r="B4774" s="1" t="s">
        <v>4828</v>
      </c>
      <c r="C4774" s="1" t="s">
        <v>274</v>
      </c>
      <c r="D4774">
        <f>MONTH(StockData[[#This Row],[DATE]])</f>
        <v>12</v>
      </c>
      <c r="E4774">
        <v>2024</v>
      </c>
      <c r="F4774" t="s">
        <v>231</v>
      </c>
      <c r="G4774" t="str">
        <f>"Q"&amp;ROUNDUP(StockData[[#This Row],[Month Number]]/3,0)</f>
        <v>Q4</v>
      </c>
      <c r="H4774" s="1" t="s">
        <v>4596</v>
      </c>
      <c r="I4774" s="1" t="s">
        <v>4597</v>
      </c>
      <c r="J4774" t="s">
        <v>30</v>
      </c>
      <c r="K4774">
        <v>3003</v>
      </c>
      <c r="L4774">
        <v>3051.85</v>
      </c>
      <c r="M4774">
        <v>3003</v>
      </c>
      <c r="N4774">
        <v>3027.3</v>
      </c>
      <c r="O4774">
        <v>3025</v>
      </c>
      <c r="P4774">
        <v>3031.75</v>
      </c>
      <c r="Q4774">
        <v>3032.57</v>
      </c>
      <c r="R4774">
        <v>3364025</v>
      </c>
      <c r="S4774">
        <v>10201651331.450001</v>
      </c>
      <c r="T4774">
        <v>174102</v>
      </c>
      <c r="U4774">
        <v>2170089</v>
      </c>
      <c r="V4774">
        <v>64.510000000000005</v>
      </c>
      <c r="W4774" s="3">
        <f>StockData[[#This Row],[CLOSE]]-StockData[[#This Row],[PREV. CLOSE]]</f>
        <v>4.4499999999998181</v>
      </c>
      <c r="X4774" s="2">
        <f>IFERROR((StockData[[#This Row],[CLOSE]]-StockData[[#This Row],[PREV. CLOSE]])/StockData[[#This Row],[PREV. CLOSE]],0)</f>
        <v>1.4699567271165123E-3</v>
      </c>
      <c r="Y4774" t="str">
        <f>IF(StockData[[#This Row],[Daily Return %]]&gt;0,"Gain",IF(StockData[[#This Row],[Daily Return %]]&lt;0,"Loss","No Change"))</f>
        <v>Gain</v>
      </c>
    </row>
    <row r="4775" spans="1:25" x14ac:dyDescent="0.3">
      <c r="A4775" s="1">
        <v>45631</v>
      </c>
      <c r="B4775" s="1" t="s">
        <v>4829</v>
      </c>
      <c r="C4775" s="1" t="s">
        <v>274</v>
      </c>
      <c r="D4775">
        <f>MONTH(StockData[[#This Row],[DATE]])</f>
        <v>12</v>
      </c>
      <c r="E4775">
        <v>2024</v>
      </c>
      <c r="F4775" t="s">
        <v>231</v>
      </c>
      <c r="G4775" t="str">
        <f>"Q"&amp;ROUNDUP(StockData[[#This Row],[Month Number]]/3,0)</f>
        <v>Q4</v>
      </c>
      <c r="H4775" s="1" t="s">
        <v>4596</v>
      </c>
      <c r="I4775" s="1" t="s">
        <v>4597</v>
      </c>
      <c r="J4775" t="s">
        <v>30</v>
      </c>
      <c r="K4775">
        <v>3049.95</v>
      </c>
      <c r="L4775">
        <v>3099</v>
      </c>
      <c r="M4775">
        <v>3016.05</v>
      </c>
      <c r="N4775">
        <v>3031.75</v>
      </c>
      <c r="O4775">
        <v>3069</v>
      </c>
      <c r="P4775">
        <v>3071.6</v>
      </c>
      <c r="Q4775">
        <v>3058.47</v>
      </c>
      <c r="R4775">
        <v>3797063</v>
      </c>
      <c r="S4775">
        <v>11613216825.9</v>
      </c>
      <c r="T4775">
        <v>166421</v>
      </c>
      <c r="U4775">
        <v>2105743</v>
      </c>
      <c r="V4775">
        <v>55.46</v>
      </c>
      <c r="W4775" s="3">
        <f>StockData[[#This Row],[CLOSE]]-StockData[[#This Row],[PREV. CLOSE]]</f>
        <v>39.849999999999909</v>
      </c>
      <c r="X4775" s="2">
        <f>IFERROR((StockData[[#This Row],[CLOSE]]-StockData[[#This Row],[PREV. CLOSE]])/StockData[[#This Row],[PREV. CLOSE]],0)</f>
        <v>1.3144223633215111E-2</v>
      </c>
      <c r="Y4775" t="str">
        <f>IF(StockData[[#This Row],[Daily Return %]]&gt;0,"Gain",IF(StockData[[#This Row],[Daily Return %]]&lt;0,"Loss","No Change"))</f>
        <v>Gain</v>
      </c>
    </row>
    <row r="4776" spans="1:25" x14ac:dyDescent="0.3">
      <c r="A4776" s="1">
        <v>45632</v>
      </c>
      <c r="B4776" s="1" t="s">
        <v>4830</v>
      </c>
      <c r="C4776" s="1" t="s">
        <v>274</v>
      </c>
      <c r="D4776">
        <f>MONTH(StockData[[#This Row],[DATE]])</f>
        <v>12</v>
      </c>
      <c r="E4776">
        <v>2024</v>
      </c>
      <c r="F4776" t="s">
        <v>231</v>
      </c>
      <c r="G4776" t="str">
        <f>"Q"&amp;ROUNDUP(StockData[[#This Row],[Month Number]]/3,0)</f>
        <v>Q4</v>
      </c>
      <c r="H4776" s="1" t="s">
        <v>4596</v>
      </c>
      <c r="I4776" s="1" t="s">
        <v>4597</v>
      </c>
      <c r="J4776" t="s">
        <v>30</v>
      </c>
      <c r="K4776">
        <v>3075.5</v>
      </c>
      <c r="L4776">
        <v>3099</v>
      </c>
      <c r="M4776">
        <v>3065.95</v>
      </c>
      <c r="N4776">
        <v>3071.6</v>
      </c>
      <c r="O4776">
        <v>3070</v>
      </c>
      <c r="P4776">
        <v>3073</v>
      </c>
      <c r="Q4776">
        <v>3082.29</v>
      </c>
      <c r="R4776">
        <v>2688767</v>
      </c>
      <c r="S4776">
        <v>8287547290.75</v>
      </c>
      <c r="T4776">
        <v>140317</v>
      </c>
      <c r="U4776">
        <v>1785051</v>
      </c>
      <c r="V4776">
        <v>66.39</v>
      </c>
      <c r="W4776" s="3">
        <f>StockData[[#This Row],[CLOSE]]-StockData[[#This Row],[PREV. CLOSE]]</f>
        <v>1.4000000000000909</v>
      </c>
      <c r="X4776" s="2">
        <f>IFERROR((StockData[[#This Row],[CLOSE]]-StockData[[#This Row],[PREV. CLOSE]])/StockData[[#This Row],[PREV. CLOSE]],0)</f>
        <v>4.5578851412947358E-4</v>
      </c>
      <c r="Y4776" t="str">
        <f>IF(StockData[[#This Row],[Daily Return %]]&gt;0,"Gain",IF(StockData[[#This Row],[Daily Return %]]&lt;0,"Loss","No Change"))</f>
        <v>Gain</v>
      </c>
    </row>
    <row r="4777" spans="1:25" x14ac:dyDescent="0.3">
      <c r="A4777" s="1">
        <v>45635</v>
      </c>
      <c r="B4777" s="1" t="s">
        <v>4831</v>
      </c>
      <c r="C4777" s="1" t="s">
        <v>274</v>
      </c>
      <c r="D4777">
        <f>MONTH(StockData[[#This Row],[DATE]])</f>
        <v>12</v>
      </c>
      <c r="E4777">
        <v>2024</v>
      </c>
      <c r="F4777" t="s">
        <v>231</v>
      </c>
      <c r="G4777" t="str">
        <f>"Q"&amp;ROUNDUP(StockData[[#This Row],[Month Number]]/3,0)</f>
        <v>Q4</v>
      </c>
      <c r="H4777" s="1" t="s">
        <v>4596</v>
      </c>
      <c r="I4777" s="1" t="s">
        <v>4597</v>
      </c>
      <c r="J4777" t="s">
        <v>30</v>
      </c>
      <c r="K4777">
        <v>3063.4</v>
      </c>
      <c r="L4777">
        <v>3073</v>
      </c>
      <c r="M4777">
        <v>3040</v>
      </c>
      <c r="N4777">
        <v>3073</v>
      </c>
      <c r="O4777">
        <v>3048</v>
      </c>
      <c r="P4777">
        <v>3051.25</v>
      </c>
      <c r="Q4777">
        <v>3055.3</v>
      </c>
      <c r="R4777">
        <v>1879542</v>
      </c>
      <c r="S4777">
        <v>5742568051.6999998</v>
      </c>
      <c r="T4777">
        <v>92999</v>
      </c>
      <c r="U4777">
        <v>1245531</v>
      </c>
      <c r="V4777">
        <v>66.27</v>
      </c>
      <c r="W4777" s="3">
        <f>StockData[[#This Row],[CLOSE]]-StockData[[#This Row],[PREV. CLOSE]]</f>
        <v>-21.75</v>
      </c>
      <c r="X4777" s="2">
        <f>IFERROR((StockData[[#This Row],[CLOSE]]-StockData[[#This Row],[PREV. CLOSE]])/StockData[[#This Row],[PREV. CLOSE]],0)</f>
        <v>-7.0777741620566218E-3</v>
      </c>
      <c r="Y4777" t="str">
        <f>IF(StockData[[#This Row],[Daily Return %]]&gt;0,"Gain",IF(StockData[[#This Row],[Daily Return %]]&lt;0,"Loss","No Change"))</f>
        <v>Loss</v>
      </c>
    </row>
    <row r="4778" spans="1:25" x14ac:dyDescent="0.3">
      <c r="A4778" s="1">
        <v>45636</v>
      </c>
      <c r="B4778" s="1" t="s">
        <v>4832</v>
      </c>
      <c r="C4778" s="1" t="s">
        <v>274</v>
      </c>
      <c r="D4778">
        <f>MONTH(StockData[[#This Row],[DATE]])</f>
        <v>12</v>
      </c>
      <c r="E4778">
        <v>2024</v>
      </c>
      <c r="F4778" t="s">
        <v>231</v>
      </c>
      <c r="G4778" t="str">
        <f>"Q"&amp;ROUNDUP(StockData[[#This Row],[Month Number]]/3,0)</f>
        <v>Q4</v>
      </c>
      <c r="H4778" s="1" t="s">
        <v>4596</v>
      </c>
      <c r="I4778" s="1" t="s">
        <v>4597</v>
      </c>
      <c r="J4778" t="s">
        <v>30</v>
      </c>
      <c r="K4778">
        <v>3047.95</v>
      </c>
      <c r="L4778">
        <v>3081.25</v>
      </c>
      <c r="M4778">
        <v>3005.3</v>
      </c>
      <c r="N4778">
        <v>3051.25</v>
      </c>
      <c r="O4778">
        <v>3066</v>
      </c>
      <c r="P4778">
        <v>3066.9</v>
      </c>
      <c r="Q4778">
        <v>3038.98</v>
      </c>
      <c r="R4778">
        <v>2061909</v>
      </c>
      <c r="S4778">
        <v>6266110443.1999998</v>
      </c>
      <c r="T4778">
        <v>112898</v>
      </c>
      <c r="U4778">
        <v>1128131</v>
      </c>
      <c r="V4778">
        <v>54.71</v>
      </c>
      <c r="W4778" s="3">
        <f>StockData[[#This Row],[CLOSE]]-StockData[[#This Row],[PREV. CLOSE]]</f>
        <v>15.650000000000091</v>
      </c>
      <c r="X4778" s="2">
        <f>IFERROR((StockData[[#This Row],[CLOSE]]-StockData[[#This Row],[PREV. CLOSE]])/StockData[[#This Row],[PREV. CLOSE]],0)</f>
        <v>5.1290454731667649E-3</v>
      </c>
      <c r="Y4778" t="str">
        <f>IF(StockData[[#This Row],[Daily Return %]]&gt;0,"Gain",IF(StockData[[#This Row],[Daily Return %]]&lt;0,"Loss","No Change"))</f>
        <v>Gain</v>
      </c>
    </row>
    <row r="4779" spans="1:25" x14ac:dyDescent="0.3">
      <c r="A4779" s="1">
        <v>45637</v>
      </c>
      <c r="B4779" s="1" t="s">
        <v>4833</v>
      </c>
      <c r="C4779" s="1" t="s">
        <v>274</v>
      </c>
      <c r="D4779">
        <f>MONTH(StockData[[#This Row],[DATE]])</f>
        <v>12</v>
      </c>
      <c r="E4779">
        <v>2024</v>
      </c>
      <c r="F4779" t="s">
        <v>231</v>
      </c>
      <c r="G4779" t="str">
        <f>"Q"&amp;ROUNDUP(StockData[[#This Row],[Month Number]]/3,0)</f>
        <v>Q4</v>
      </c>
      <c r="H4779" s="1" t="s">
        <v>4596</v>
      </c>
      <c r="I4779" s="1" t="s">
        <v>4597</v>
      </c>
      <c r="J4779" t="s">
        <v>30</v>
      </c>
      <c r="K4779">
        <v>3052</v>
      </c>
      <c r="L4779">
        <v>3115</v>
      </c>
      <c r="M4779">
        <v>3047.8</v>
      </c>
      <c r="N4779">
        <v>3066.9</v>
      </c>
      <c r="O4779">
        <v>3075.3</v>
      </c>
      <c r="P4779">
        <v>3072.05</v>
      </c>
      <c r="Q4779">
        <v>3083.64</v>
      </c>
      <c r="R4779">
        <v>2409385</v>
      </c>
      <c r="S4779">
        <v>7429667275.0500002</v>
      </c>
      <c r="T4779">
        <v>123928</v>
      </c>
      <c r="U4779">
        <v>1358149</v>
      </c>
      <c r="V4779">
        <v>56.37</v>
      </c>
      <c r="W4779" s="3">
        <f>StockData[[#This Row],[CLOSE]]-StockData[[#This Row],[PREV. CLOSE]]</f>
        <v>5.1500000000000909</v>
      </c>
      <c r="X4779" s="2">
        <f>IFERROR((StockData[[#This Row],[CLOSE]]-StockData[[#This Row],[PREV. CLOSE]])/StockData[[#This Row],[PREV. CLOSE]],0)</f>
        <v>1.6792200593433405E-3</v>
      </c>
      <c r="Y4779" t="str">
        <f>IF(StockData[[#This Row],[Daily Return %]]&gt;0,"Gain",IF(StockData[[#This Row],[Daily Return %]]&lt;0,"Loss","No Change"))</f>
        <v>Gain</v>
      </c>
    </row>
    <row r="4780" spans="1:25" x14ac:dyDescent="0.3">
      <c r="A4780" s="1">
        <v>45638</v>
      </c>
      <c r="B4780" s="1" t="s">
        <v>4834</v>
      </c>
      <c r="C4780" s="1" t="s">
        <v>274</v>
      </c>
      <c r="D4780">
        <f>MONTH(StockData[[#This Row],[DATE]])</f>
        <v>12</v>
      </c>
      <c r="E4780">
        <v>2024</v>
      </c>
      <c r="F4780" t="s">
        <v>231</v>
      </c>
      <c r="G4780" t="str">
        <f>"Q"&amp;ROUNDUP(StockData[[#This Row],[Month Number]]/3,0)</f>
        <v>Q4</v>
      </c>
      <c r="H4780" s="1" t="s">
        <v>4596</v>
      </c>
      <c r="I4780" s="1" t="s">
        <v>4597</v>
      </c>
      <c r="J4780" t="s">
        <v>30</v>
      </c>
      <c r="K4780">
        <v>3084.8</v>
      </c>
      <c r="L4780">
        <v>3086</v>
      </c>
      <c r="M4780">
        <v>3045</v>
      </c>
      <c r="N4780">
        <v>3072.05</v>
      </c>
      <c r="O4780">
        <v>3059.65</v>
      </c>
      <c r="P4780">
        <v>3067.45</v>
      </c>
      <c r="Q4780">
        <v>3067.5</v>
      </c>
      <c r="R4780">
        <v>1958999</v>
      </c>
      <c r="S4780">
        <v>6009223924.1000004</v>
      </c>
      <c r="T4780">
        <v>103751</v>
      </c>
      <c r="U4780">
        <v>1003925</v>
      </c>
      <c r="V4780">
        <v>51.25</v>
      </c>
      <c r="W4780" s="3">
        <f>StockData[[#This Row],[CLOSE]]-StockData[[#This Row],[PREV. CLOSE]]</f>
        <v>-4.6000000000003638</v>
      </c>
      <c r="X4780" s="2">
        <f>IFERROR((StockData[[#This Row],[CLOSE]]-StockData[[#This Row],[PREV. CLOSE]])/StockData[[#This Row],[PREV. CLOSE]],0)</f>
        <v>-1.4973714620531448E-3</v>
      </c>
      <c r="Y4780" t="str">
        <f>IF(StockData[[#This Row],[Daily Return %]]&gt;0,"Gain",IF(StockData[[#This Row],[Daily Return %]]&lt;0,"Loss","No Change"))</f>
        <v>Loss</v>
      </c>
    </row>
    <row r="4781" spans="1:25" x14ac:dyDescent="0.3">
      <c r="A4781" s="1">
        <v>45639</v>
      </c>
      <c r="B4781" s="1" t="s">
        <v>4835</v>
      </c>
      <c r="C4781" s="1" t="s">
        <v>274</v>
      </c>
      <c r="D4781">
        <f>MONTH(StockData[[#This Row],[DATE]])</f>
        <v>12</v>
      </c>
      <c r="E4781">
        <v>2024</v>
      </c>
      <c r="F4781" t="s">
        <v>231</v>
      </c>
      <c r="G4781" t="str">
        <f>"Q"&amp;ROUNDUP(StockData[[#This Row],[Month Number]]/3,0)</f>
        <v>Q4</v>
      </c>
      <c r="H4781" s="1" t="s">
        <v>4596</v>
      </c>
      <c r="I4781" s="1" t="s">
        <v>4597</v>
      </c>
      <c r="J4781" t="s">
        <v>30</v>
      </c>
      <c r="K4781">
        <v>3051</v>
      </c>
      <c r="L4781">
        <v>3093.1</v>
      </c>
      <c r="M4781">
        <v>3000</v>
      </c>
      <c r="N4781">
        <v>3067.45</v>
      </c>
      <c r="O4781">
        <v>3082.65</v>
      </c>
      <c r="P4781">
        <v>3081.4</v>
      </c>
      <c r="Q4781">
        <v>3057.47</v>
      </c>
      <c r="R4781">
        <v>2467964</v>
      </c>
      <c r="S4781">
        <v>7545735060.75</v>
      </c>
      <c r="T4781">
        <v>161210</v>
      </c>
      <c r="U4781">
        <v>1244555</v>
      </c>
      <c r="V4781">
        <v>50.43</v>
      </c>
      <c r="W4781" s="3">
        <f>StockData[[#This Row],[CLOSE]]-StockData[[#This Row],[PREV. CLOSE]]</f>
        <v>13.950000000000273</v>
      </c>
      <c r="X4781" s="2">
        <f>IFERROR((StockData[[#This Row],[CLOSE]]-StockData[[#This Row],[PREV. CLOSE]])/StockData[[#This Row],[PREV. CLOSE]],0)</f>
        <v>4.547751389590792E-3</v>
      </c>
      <c r="Y4781" t="str">
        <f>IF(StockData[[#This Row],[Daily Return %]]&gt;0,"Gain",IF(StockData[[#This Row],[Daily Return %]]&lt;0,"Loss","No Change"))</f>
        <v>Gain</v>
      </c>
    </row>
    <row r="4782" spans="1:25" x14ac:dyDescent="0.3">
      <c r="A4782" s="1">
        <v>45642</v>
      </c>
      <c r="B4782" s="1" t="s">
        <v>4836</v>
      </c>
      <c r="C4782" s="1" t="s">
        <v>274</v>
      </c>
      <c r="D4782">
        <f>MONTH(StockData[[#This Row],[DATE]])</f>
        <v>12</v>
      </c>
      <c r="E4782">
        <v>2024</v>
      </c>
      <c r="F4782" t="s">
        <v>231</v>
      </c>
      <c r="G4782" t="str">
        <f>"Q"&amp;ROUNDUP(StockData[[#This Row],[Month Number]]/3,0)</f>
        <v>Q4</v>
      </c>
      <c r="H4782" s="1" t="s">
        <v>4596</v>
      </c>
      <c r="I4782" s="1" t="s">
        <v>4597</v>
      </c>
      <c r="J4782" t="s">
        <v>30</v>
      </c>
      <c r="K4782">
        <v>3089.4</v>
      </c>
      <c r="L4782">
        <v>3092.15</v>
      </c>
      <c r="M4782">
        <v>3040</v>
      </c>
      <c r="N4782">
        <v>3081.4</v>
      </c>
      <c r="O4782">
        <v>3083.3</v>
      </c>
      <c r="P4782">
        <v>3084.85</v>
      </c>
      <c r="Q4782">
        <v>3068.33</v>
      </c>
      <c r="R4782">
        <v>2300493</v>
      </c>
      <c r="S4782">
        <v>7058675404.1499996</v>
      </c>
      <c r="T4782">
        <v>108823</v>
      </c>
      <c r="U4782">
        <v>1541135</v>
      </c>
      <c r="V4782">
        <v>66.989999999999995</v>
      </c>
      <c r="W4782" s="3">
        <f>StockData[[#This Row],[CLOSE]]-StockData[[#This Row],[PREV. CLOSE]]</f>
        <v>3.4499999999998181</v>
      </c>
      <c r="X4782" s="2">
        <f>IFERROR((StockData[[#This Row],[CLOSE]]-StockData[[#This Row],[PREV. CLOSE]])/StockData[[#This Row],[PREV. CLOSE]],0)</f>
        <v>1.1196209515154858E-3</v>
      </c>
      <c r="Y4782" t="str">
        <f>IF(StockData[[#This Row],[Daily Return %]]&gt;0,"Gain",IF(StockData[[#This Row],[Daily Return %]]&lt;0,"Loss","No Change"))</f>
        <v>Gain</v>
      </c>
    </row>
    <row r="4783" spans="1:25" x14ac:dyDescent="0.3">
      <c r="A4783" s="1">
        <v>45643</v>
      </c>
      <c r="B4783" s="1" t="s">
        <v>4837</v>
      </c>
      <c r="C4783" s="1" t="s">
        <v>274</v>
      </c>
      <c r="D4783">
        <f>MONTH(StockData[[#This Row],[DATE]])</f>
        <v>12</v>
      </c>
      <c r="E4783">
        <v>2024</v>
      </c>
      <c r="F4783" t="s">
        <v>231</v>
      </c>
      <c r="G4783" t="str">
        <f>"Q"&amp;ROUNDUP(StockData[[#This Row],[Month Number]]/3,0)</f>
        <v>Q4</v>
      </c>
      <c r="H4783" s="1" t="s">
        <v>4596</v>
      </c>
      <c r="I4783" s="1" t="s">
        <v>4597</v>
      </c>
      <c r="J4783" t="s">
        <v>30</v>
      </c>
      <c r="K4783">
        <v>3055.1</v>
      </c>
      <c r="L4783">
        <v>3093.75</v>
      </c>
      <c r="M4783">
        <v>3028</v>
      </c>
      <c r="N4783">
        <v>3084.85</v>
      </c>
      <c r="O4783">
        <v>3035.2</v>
      </c>
      <c r="P4783">
        <v>3041.5</v>
      </c>
      <c r="Q4783">
        <v>3053.91</v>
      </c>
      <c r="R4783">
        <v>2564201</v>
      </c>
      <c r="S4783">
        <v>7830849808.3500004</v>
      </c>
      <c r="T4783">
        <v>130274</v>
      </c>
      <c r="U4783">
        <v>1520893</v>
      </c>
      <c r="V4783">
        <v>59.31</v>
      </c>
      <c r="W4783" s="3">
        <f>StockData[[#This Row],[CLOSE]]-StockData[[#This Row],[PREV. CLOSE]]</f>
        <v>-43.349999999999909</v>
      </c>
      <c r="X4783" s="2">
        <f>IFERROR((StockData[[#This Row],[CLOSE]]-StockData[[#This Row],[PREV. CLOSE]])/StockData[[#This Row],[PREV. CLOSE]],0)</f>
        <v>-1.4052547125467984E-2</v>
      </c>
      <c r="Y4783" t="str">
        <f>IF(StockData[[#This Row],[Daily Return %]]&gt;0,"Gain",IF(StockData[[#This Row],[Daily Return %]]&lt;0,"Loss","No Change"))</f>
        <v>Loss</v>
      </c>
    </row>
    <row r="4784" spans="1:25" x14ac:dyDescent="0.3">
      <c r="A4784" s="1">
        <v>45644</v>
      </c>
      <c r="B4784" s="1" t="s">
        <v>4838</v>
      </c>
      <c r="C4784" s="1" t="s">
        <v>274</v>
      </c>
      <c r="D4784">
        <f>MONTH(StockData[[#This Row],[DATE]])</f>
        <v>12</v>
      </c>
      <c r="E4784">
        <v>2024</v>
      </c>
      <c r="F4784" t="s">
        <v>231</v>
      </c>
      <c r="G4784" t="str">
        <f>"Q"&amp;ROUNDUP(StockData[[#This Row],[Month Number]]/3,0)</f>
        <v>Q4</v>
      </c>
      <c r="H4784" s="1" t="s">
        <v>4596</v>
      </c>
      <c r="I4784" s="1" t="s">
        <v>4597</v>
      </c>
      <c r="J4784" t="s">
        <v>30</v>
      </c>
      <c r="K4784">
        <v>3026.1</v>
      </c>
      <c r="L4784">
        <v>3062</v>
      </c>
      <c r="M4784">
        <v>3024.55</v>
      </c>
      <c r="N4784">
        <v>3041.5</v>
      </c>
      <c r="O4784">
        <v>3049.3</v>
      </c>
      <c r="P4784">
        <v>3051.2</v>
      </c>
      <c r="Q4784">
        <v>3047.31</v>
      </c>
      <c r="R4784">
        <v>2014105</v>
      </c>
      <c r="S4784">
        <v>6137596710.6499996</v>
      </c>
      <c r="T4784">
        <v>107664</v>
      </c>
      <c r="U4784">
        <v>1161956</v>
      </c>
      <c r="V4784">
        <v>57.69</v>
      </c>
      <c r="W4784" s="3">
        <f>StockData[[#This Row],[CLOSE]]-StockData[[#This Row],[PREV. CLOSE]]</f>
        <v>9.6999999999998181</v>
      </c>
      <c r="X4784" s="2">
        <f>IFERROR((StockData[[#This Row],[CLOSE]]-StockData[[#This Row],[PREV. CLOSE]])/StockData[[#This Row],[PREV. CLOSE]],0)</f>
        <v>3.1892158474436357E-3</v>
      </c>
      <c r="Y4784" t="str">
        <f>IF(StockData[[#This Row],[Daily Return %]]&gt;0,"Gain",IF(StockData[[#This Row],[Daily Return %]]&lt;0,"Loss","No Change"))</f>
        <v>Gain</v>
      </c>
    </row>
    <row r="4785" spans="1:25" x14ac:dyDescent="0.3">
      <c r="A4785" s="1">
        <v>45645</v>
      </c>
      <c r="B4785" s="1" t="s">
        <v>4839</v>
      </c>
      <c r="C4785" s="1" t="s">
        <v>274</v>
      </c>
      <c r="D4785">
        <f>MONTH(StockData[[#This Row],[DATE]])</f>
        <v>12</v>
      </c>
      <c r="E4785">
        <v>2024</v>
      </c>
      <c r="F4785" t="s">
        <v>231</v>
      </c>
      <c r="G4785" t="str">
        <f>"Q"&amp;ROUNDUP(StockData[[#This Row],[Month Number]]/3,0)</f>
        <v>Q4</v>
      </c>
      <c r="H4785" s="1" t="s">
        <v>4596</v>
      </c>
      <c r="I4785" s="1" t="s">
        <v>4597</v>
      </c>
      <c r="J4785" t="s">
        <v>30</v>
      </c>
      <c r="K4785">
        <v>3006</v>
      </c>
      <c r="L4785">
        <v>3045</v>
      </c>
      <c r="M4785">
        <v>2970.5</v>
      </c>
      <c r="N4785">
        <v>3051.2</v>
      </c>
      <c r="O4785">
        <v>3015</v>
      </c>
      <c r="P4785">
        <v>3014.65</v>
      </c>
      <c r="Q4785">
        <v>3009.29</v>
      </c>
      <c r="R4785">
        <v>2372390</v>
      </c>
      <c r="S4785">
        <v>7139204242.5500002</v>
      </c>
      <c r="T4785">
        <v>126113</v>
      </c>
      <c r="U4785">
        <v>1374738</v>
      </c>
      <c r="V4785">
        <v>57.95</v>
      </c>
      <c r="W4785" s="3">
        <f>StockData[[#This Row],[CLOSE]]-StockData[[#This Row],[PREV. CLOSE]]</f>
        <v>-36.549999999999727</v>
      </c>
      <c r="X4785" s="2">
        <f>IFERROR((StockData[[#This Row],[CLOSE]]-StockData[[#This Row],[PREV. CLOSE]])/StockData[[#This Row],[PREV. CLOSE]],0)</f>
        <v>-1.1978893550078569E-2</v>
      </c>
      <c r="Y4785" t="str">
        <f>IF(StockData[[#This Row],[Daily Return %]]&gt;0,"Gain",IF(StockData[[#This Row],[Daily Return %]]&lt;0,"Loss","No Change"))</f>
        <v>Loss</v>
      </c>
    </row>
    <row r="4786" spans="1:25" x14ac:dyDescent="0.3">
      <c r="A4786" s="1">
        <v>45646</v>
      </c>
      <c r="B4786" s="1" t="s">
        <v>4840</v>
      </c>
      <c r="C4786" s="1" t="s">
        <v>274</v>
      </c>
      <c r="D4786">
        <f>MONTH(StockData[[#This Row],[DATE]])</f>
        <v>12</v>
      </c>
      <c r="E4786">
        <v>2024</v>
      </c>
      <c r="F4786" t="s">
        <v>231</v>
      </c>
      <c r="G4786" t="str">
        <f>"Q"&amp;ROUNDUP(StockData[[#This Row],[Month Number]]/3,0)</f>
        <v>Q4</v>
      </c>
      <c r="H4786" s="1" t="s">
        <v>4596</v>
      </c>
      <c r="I4786" s="1" t="s">
        <v>4597</v>
      </c>
      <c r="J4786" t="s">
        <v>30</v>
      </c>
      <c r="K4786">
        <v>3014.65</v>
      </c>
      <c r="L4786">
        <v>3025</v>
      </c>
      <c r="M4786">
        <v>2886.35</v>
      </c>
      <c r="N4786">
        <v>3014.65</v>
      </c>
      <c r="O4786">
        <v>2916.95</v>
      </c>
      <c r="P4786">
        <v>2906.35</v>
      </c>
      <c r="Q4786">
        <v>2921.81</v>
      </c>
      <c r="R4786">
        <v>8046336</v>
      </c>
      <c r="S4786">
        <v>23509827079.650002</v>
      </c>
      <c r="T4786">
        <v>178148</v>
      </c>
      <c r="U4786">
        <v>5562771</v>
      </c>
      <c r="V4786">
        <v>69.13</v>
      </c>
      <c r="W4786" s="3">
        <f>StockData[[#This Row],[CLOSE]]-StockData[[#This Row],[PREV. CLOSE]]</f>
        <v>-108.30000000000018</v>
      </c>
      <c r="X4786" s="2">
        <f>IFERROR((StockData[[#This Row],[CLOSE]]-StockData[[#This Row],[PREV. CLOSE]])/StockData[[#This Row],[PREV. CLOSE]],0)</f>
        <v>-3.5924568357852543E-2</v>
      </c>
      <c r="Y4786" t="str">
        <f>IF(StockData[[#This Row],[Daily Return %]]&gt;0,"Gain",IF(StockData[[#This Row],[Daily Return %]]&lt;0,"Loss","No Change"))</f>
        <v>Loss</v>
      </c>
    </row>
    <row r="4787" spans="1:25" x14ac:dyDescent="0.3">
      <c r="A4787" s="1">
        <v>45649</v>
      </c>
      <c r="B4787" s="1" t="s">
        <v>4841</v>
      </c>
      <c r="C4787" s="1" t="s">
        <v>274</v>
      </c>
      <c r="D4787">
        <f>MONTH(StockData[[#This Row],[DATE]])</f>
        <v>12</v>
      </c>
      <c r="E4787">
        <v>2024</v>
      </c>
      <c r="F4787" t="s">
        <v>231</v>
      </c>
      <c r="G4787" t="str">
        <f>"Q"&amp;ROUNDUP(StockData[[#This Row],[Month Number]]/3,0)</f>
        <v>Q4</v>
      </c>
      <c r="H4787" s="1" t="s">
        <v>4596</v>
      </c>
      <c r="I4787" s="1" t="s">
        <v>4597</v>
      </c>
      <c r="J4787" t="s">
        <v>30</v>
      </c>
      <c r="K4787">
        <v>2918</v>
      </c>
      <c r="L4787">
        <v>2942.4</v>
      </c>
      <c r="M4787">
        <v>2891.1</v>
      </c>
      <c r="N4787">
        <v>2906.35</v>
      </c>
      <c r="O4787">
        <v>2915</v>
      </c>
      <c r="P4787">
        <v>2909.3</v>
      </c>
      <c r="Q4787">
        <v>2908.63</v>
      </c>
      <c r="R4787">
        <v>2142508</v>
      </c>
      <c r="S4787">
        <v>6231761429.1000004</v>
      </c>
      <c r="T4787">
        <v>116382</v>
      </c>
      <c r="U4787">
        <v>1153720</v>
      </c>
      <c r="V4787">
        <v>53.85</v>
      </c>
      <c r="W4787" s="3">
        <f>StockData[[#This Row],[CLOSE]]-StockData[[#This Row],[PREV. CLOSE]]</f>
        <v>2.9500000000002728</v>
      </c>
      <c r="X4787" s="2">
        <f>IFERROR((StockData[[#This Row],[CLOSE]]-StockData[[#This Row],[PREV. CLOSE]])/StockData[[#This Row],[PREV. CLOSE]],0)</f>
        <v>1.0150188380615799E-3</v>
      </c>
      <c r="Y4787" t="str">
        <f>IF(StockData[[#This Row],[Daily Return %]]&gt;0,"Gain",IF(StockData[[#This Row],[Daily Return %]]&lt;0,"Loss","No Change"))</f>
        <v>Gain</v>
      </c>
    </row>
    <row r="4788" spans="1:25" x14ac:dyDescent="0.3">
      <c r="A4788" s="1">
        <v>45650</v>
      </c>
      <c r="B4788" s="1" t="s">
        <v>4842</v>
      </c>
      <c r="C4788" s="1" t="s">
        <v>274</v>
      </c>
      <c r="D4788">
        <f>MONTH(StockData[[#This Row],[DATE]])</f>
        <v>12</v>
      </c>
      <c r="E4788">
        <v>2024</v>
      </c>
      <c r="F4788" t="s">
        <v>231</v>
      </c>
      <c r="G4788" t="str">
        <f>"Q"&amp;ROUNDUP(StockData[[#This Row],[Month Number]]/3,0)</f>
        <v>Q4</v>
      </c>
      <c r="H4788" s="1" t="s">
        <v>4596</v>
      </c>
      <c r="I4788" s="1" t="s">
        <v>4597</v>
      </c>
      <c r="J4788" t="s">
        <v>30</v>
      </c>
      <c r="K4788">
        <v>2909.4</v>
      </c>
      <c r="L4788">
        <v>2950.2</v>
      </c>
      <c r="M4788">
        <v>2900.8</v>
      </c>
      <c r="N4788">
        <v>2909.3</v>
      </c>
      <c r="O4788">
        <v>2916.5</v>
      </c>
      <c r="P4788">
        <v>2928.7</v>
      </c>
      <c r="Q4788">
        <v>2932.16</v>
      </c>
      <c r="R4788">
        <v>1858546</v>
      </c>
      <c r="S4788">
        <v>5449559827.1000004</v>
      </c>
      <c r="T4788">
        <v>95864</v>
      </c>
      <c r="U4788">
        <v>1128603</v>
      </c>
      <c r="V4788">
        <v>60.73</v>
      </c>
      <c r="W4788" s="3">
        <f>StockData[[#This Row],[CLOSE]]-StockData[[#This Row],[PREV. CLOSE]]</f>
        <v>19.399999999999636</v>
      </c>
      <c r="X4788" s="2">
        <f>IFERROR((StockData[[#This Row],[CLOSE]]-StockData[[#This Row],[PREV. CLOSE]])/StockData[[#This Row],[PREV. CLOSE]],0)</f>
        <v>6.6682707180420152E-3</v>
      </c>
      <c r="Y4788" t="str">
        <f>IF(StockData[[#This Row],[Daily Return %]]&gt;0,"Gain",IF(StockData[[#This Row],[Daily Return %]]&lt;0,"Loss","No Change"))</f>
        <v>Gain</v>
      </c>
    </row>
    <row r="4789" spans="1:25" x14ac:dyDescent="0.3">
      <c r="A4789" s="1">
        <v>45652</v>
      </c>
      <c r="B4789" s="1" t="s">
        <v>4843</v>
      </c>
      <c r="C4789" s="1" t="s">
        <v>274</v>
      </c>
      <c r="D4789">
        <f>MONTH(StockData[[#This Row],[DATE]])</f>
        <v>12</v>
      </c>
      <c r="E4789">
        <v>2024</v>
      </c>
      <c r="F4789" t="s">
        <v>231</v>
      </c>
      <c r="G4789" t="str">
        <f>"Q"&amp;ROUNDUP(StockData[[#This Row],[Month Number]]/3,0)</f>
        <v>Q4</v>
      </c>
      <c r="H4789" s="1" t="s">
        <v>4596</v>
      </c>
      <c r="I4789" s="1" t="s">
        <v>4597</v>
      </c>
      <c r="J4789" t="s">
        <v>30</v>
      </c>
      <c r="K4789">
        <v>2925</v>
      </c>
      <c r="L4789">
        <v>2984.45</v>
      </c>
      <c r="M4789">
        <v>2923.35</v>
      </c>
      <c r="N4789">
        <v>2928.7</v>
      </c>
      <c r="O4789">
        <v>2984.2</v>
      </c>
      <c r="P4789">
        <v>2975.65</v>
      </c>
      <c r="Q4789">
        <v>2965.85</v>
      </c>
      <c r="R4789">
        <v>2162163</v>
      </c>
      <c r="S4789">
        <v>6412648587.3000002</v>
      </c>
      <c r="T4789">
        <v>126043</v>
      </c>
      <c r="U4789">
        <v>1298302</v>
      </c>
      <c r="V4789">
        <v>60.05</v>
      </c>
      <c r="W4789" s="3">
        <f>StockData[[#This Row],[CLOSE]]-StockData[[#This Row],[PREV. CLOSE]]</f>
        <v>46.950000000000273</v>
      </c>
      <c r="X4789" s="2">
        <f>IFERROR((StockData[[#This Row],[CLOSE]]-StockData[[#This Row],[PREV. CLOSE]])/StockData[[#This Row],[PREV. CLOSE]],0)</f>
        <v>1.6031003516918864E-2</v>
      </c>
      <c r="Y4789" t="str">
        <f>IF(StockData[[#This Row],[Daily Return %]]&gt;0,"Gain",IF(StockData[[#This Row],[Daily Return %]]&lt;0,"Loss","No Change"))</f>
        <v>Gain</v>
      </c>
    </row>
    <row r="4790" spans="1:25" x14ac:dyDescent="0.3">
      <c r="A4790" s="1">
        <v>45653</v>
      </c>
      <c r="B4790" s="1" t="s">
        <v>4844</v>
      </c>
      <c r="C4790" s="1" t="s">
        <v>274</v>
      </c>
      <c r="D4790">
        <f>MONTH(StockData[[#This Row],[DATE]])</f>
        <v>12</v>
      </c>
      <c r="E4790">
        <v>2024</v>
      </c>
      <c r="F4790" t="s">
        <v>231</v>
      </c>
      <c r="G4790" t="str">
        <f>"Q"&amp;ROUNDUP(StockData[[#This Row],[Month Number]]/3,0)</f>
        <v>Q4</v>
      </c>
      <c r="H4790" s="1" t="s">
        <v>4596</v>
      </c>
      <c r="I4790" s="1" t="s">
        <v>4597</v>
      </c>
      <c r="J4790" t="s">
        <v>30</v>
      </c>
      <c r="K4790">
        <v>2987.2</v>
      </c>
      <c r="L4790">
        <v>3064</v>
      </c>
      <c r="M4790">
        <v>2978.05</v>
      </c>
      <c r="N4790">
        <v>2975.65</v>
      </c>
      <c r="O4790">
        <v>3042</v>
      </c>
      <c r="P4790">
        <v>3049.45</v>
      </c>
      <c r="Q4790">
        <v>3044.76</v>
      </c>
      <c r="R4790">
        <v>2290315</v>
      </c>
      <c r="S4790">
        <v>6973466553.8000002</v>
      </c>
      <c r="T4790">
        <v>126468</v>
      </c>
      <c r="U4790">
        <v>1017894</v>
      </c>
      <c r="V4790">
        <v>44.44</v>
      </c>
      <c r="W4790" s="3">
        <f>StockData[[#This Row],[CLOSE]]-StockData[[#This Row],[PREV. CLOSE]]</f>
        <v>73.799999999999727</v>
      </c>
      <c r="X4790" s="2">
        <f>IFERROR((StockData[[#This Row],[CLOSE]]-StockData[[#This Row],[PREV. CLOSE]])/StockData[[#This Row],[PREV. CLOSE]],0)</f>
        <v>2.4801303916791195E-2</v>
      </c>
      <c r="Y4790" t="str">
        <f>IF(StockData[[#This Row],[Daily Return %]]&gt;0,"Gain",IF(StockData[[#This Row],[Daily Return %]]&lt;0,"Loss","No Change"))</f>
        <v>Gain</v>
      </c>
    </row>
    <row r="4791" spans="1:25" x14ac:dyDescent="0.3">
      <c r="A4791" s="1">
        <v>45656</v>
      </c>
      <c r="B4791" s="1" t="s">
        <v>4845</v>
      </c>
      <c r="C4791" s="1" t="s">
        <v>274</v>
      </c>
      <c r="D4791">
        <f>MONTH(StockData[[#This Row],[DATE]])</f>
        <v>12</v>
      </c>
      <c r="E4791">
        <v>2024</v>
      </c>
      <c r="F4791" t="s">
        <v>231</v>
      </c>
      <c r="G4791" t="str">
        <f>"Q"&amp;ROUNDUP(StockData[[#This Row],[Month Number]]/3,0)</f>
        <v>Q4</v>
      </c>
      <c r="H4791" s="1" t="s">
        <v>4596</v>
      </c>
      <c r="I4791" s="1" t="s">
        <v>4597</v>
      </c>
      <c r="J4791" t="s">
        <v>30</v>
      </c>
      <c r="K4791">
        <v>3028.05</v>
      </c>
      <c r="L4791">
        <v>3044.6</v>
      </c>
      <c r="M4791">
        <v>2991.05</v>
      </c>
      <c r="N4791">
        <v>3049.45</v>
      </c>
      <c r="O4791">
        <v>3015</v>
      </c>
      <c r="P4791">
        <v>3002.9</v>
      </c>
      <c r="Q4791">
        <v>3021</v>
      </c>
      <c r="R4791">
        <v>2336275</v>
      </c>
      <c r="S4791">
        <v>7057894484.3000002</v>
      </c>
      <c r="T4791">
        <v>135762</v>
      </c>
      <c r="U4791">
        <v>1428261</v>
      </c>
      <c r="V4791">
        <v>61.13</v>
      </c>
      <c r="W4791" s="3">
        <f>StockData[[#This Row],[CLOSE]]-StockData[[#This Row],[PREV. CLOSE]]</f>
        <v>-46.549999999999727</v>
      </c>
      <c r="X4791" s="2">
        <f>IFERROR((StockData[[#This Row],[CLOSE]]-StockData[[#This Row],[PREV. CLOSE]])/StockData[[#This Row],[PREV. CLOSE]],0)</f>
        <v>-1.5265047795504019E-2</v>
      </c>
      <c r="Y4791" t="str">
        <f>IF(StockData[[#This Row],[Daily Return %]]&gt;0,"Gain",IF(StockData[[#This Row],[Daily Return %]]&lt;0,"Loss","No Change"))</f>
        <v>Loss</v>
      </c>
    </row>
    <row r="4792" spans="1:25" x14ac:dyDescent="0.3">
      <c r="A4792" s="1">
        <v>45657</v>
      </c>
      <c r="B4792" s="1" t="s">
        <v>4846</v>
      </c>
      <c r="C4792" s="1" t="s">
        <v>274</v>
      </c>
      <c r="D4792">
        <f>MONTH(StockData[[#This Row],[DATE]])</f>
        <v>12</v>
      </c>
      <c r="E4792">
        <v>2024</v>
      </c>
      <c r="F4792" t="s">
        <v>231</v>
      </c>
      <c r="G4792" t="str">
        <f>"Q"&amp;ROUNDUP(StockData[[#This Row],[Month Number]]/3,0)</f>
        <v>Q4</v>
      </c>
      <c r="H4792" s="1" t="s">
        <v>4596</v>
      </c>
      <c r="I4792" s="1" t="s">
        <v>4597</v>
      </c>
      <c r="J4792" t="s">
        <v>30</v>
      </c>
      <c r="K4792">
        <v>2994.4</v>
      </c>
      <c r="L4792">
        <v>3018.9</v>
      </c>
      <c r="M4792">
        <v>2971.2</v>
      </c>
      <c r="N4792">
        <v>3002.9</v>
      </c>
      <c r="O4792">
        <v>3014.85</v>
      </c>
      <c r="P4792">
        <v>3007.1</v>
      </c>
      <c r="Q4792">
        <v>3002.52</v>
      </c>
      <c r="R4792">
        <v>1536411</v>
      </c>
      <c r="S4792">
        <v>4613101288.1499996</v>
      </c>
      <c r="T4792">
        <v>103146</v>
      </c>
      <c r="U4792">
        <v>953165</v>
      </c>
      <c r="V4792">
        <v>62.04</v>
      </c>
      <c r="W4792" s="3">
        <f>StockData[[#This Row],[CLOSE]]-StockData[[#This Row],[PREV. CLOSE]]</f>
        <v>4.1999999999998181</v>
      </c>
      <c r="X4792" s="2">
        <f>IFERROR((StockData[[#This Row],[CLOSE]]-StockData[[#This Row],[PREV. CLOSE]])/StockData[[#This Row],[PREV. CLOSE]],0)</f>
        <v>1.3986479736254347E-3</v>
      </c>
      <c r="Y4792" t="str">
        <f>IF(StockData[[#This Row],[Daily Return %]]&gt;0,"Gain",IF(StockData[[#This Row],[Daily Return %]]&lt;0,"Loss","No Change"))</f>
        <v>Gain</v>
      </c>
    </row>
    <row r="4793" spans="1:25" x14ac:dyDescent="0.3">
      <c r="A4793" s="1">
        <v>45658</v>
      </c>
      <c r="B4793" s="1" t="s">
        <v>4847</v>
      </c>
      <c r="C4793" s="1" t="s">
        <v>26</v>
      </c>
      <c r="D4793">
        <f>MONTH(StockData[[#This Row],[DATE]])</f>
        <v>1</v>
      </c>
      <c r="E4793">
        <v>2025</v>
      </c>
      <c r="F4793" t="s">
        <v>27</v>
      </c>
      <c r="G4793" t="str">
        <f>"Q"&amp;ROUNDUP(StockData[[#This Row],[Month Number]]/3,0)</f>
        <v>Q1</v>
      </c>
      <c r="H4793" s="1" t="s">
        <v>4596</v>
      </c>
      <c r="I4793" s="1" t="s">
        <v>4597</v>
      </c>
      <c r="J4793" t="s">
        <v>30</v>
      </c>
      <c r="K4793">
        <v>3007.1</v>
      </c>
      <c r="L4793">
        <v>3086.95</v>
      </c>
      <c r="M4793">
        <v>2995.2</v>
      </c>
      <c r="N4793">
        <v>3007.1</v>
      </c>
      <c r="O4793">
        <v>3078</v>
      </c>
      <c r="P4793">
        <v>3082</v>
      </c>
      <c r="Q4793">
        <v>3058.12</v>
      </c>
      <c r="R4793">
        <v>1686613</v>
      </c>
      <c r="S4793">
        <v>5157859203.5</v>
      </c>
      <c r="T4793">
        <v>105839</v>
      </c>
      <c r="U4793">
        <v>594164</v>
      </c>
      <c r="V4793">
        <v>35.229999999999997</v>
      </c>
      <c r="W4793" s="3">
        <f>StockData[[#This Row],[CLOSE]]-StockData[[#This Row],[PREV. CLOSE]]</f>
        <v>74.900000000000091</v>
      </c>
      <c r="X4793" s="2">
        <f>IFERROR((StockData[[#This Row],[CLOSE]]-StockData[[#This Row],[PREV. CLOSE]])/StockData[[#This Row],[PREV. CLOSE]],0)</f>
        <v>2.4907718399787202E-2</v>
      </c>
      <c r="Y4793" t="str">
        <f>IF(StockData[[#This Row],[Daily Return %]]&gt;0,"Gain",IF(StockData[[#This Row],[Daily Return %]]&lt;0,"Loss","No Change"))</f>
        <v>Gain</v>
      </c>
    </row>
    <row r="4794" spans="1:25" x14ac:dyDescent="0.3">
      <c r="A4794" s="1">
        <v>45659</v>
      </c>
      <c r="B4794" s="1" t="s">
        <v>4848</v>
      </c>
      <c r="C4794" s="1" t="s">
        <v>26</v>
      </c>
      <c r="D4794">
        <f>MONTH(StockData[[#This Row],[DATE]])</f>
        <v>1</v>
      </c>
      <c r="E4794">
        <v>2025</v>
      </c>
      <c r="F4794" t="s">
        <v>27</v>
      </c>
      <c r="G4794" t="str">
        <f>"Q"&amp;ROUNDUP(StockData[[#This Row],[Month Number]]/3,0)</f>
        <v>Q1</v>
      </c>
      <c r="H4794" s="1" t="s">
        <v>4596</v>
      </c>
      <c r="I4794" s="1" t="s">
        <v>4597</v>
      </c>
      <c r="J4794" t="s">
        <v>30</v>
      </c>
      <c r="K4794">
        <v>3100</v>
      </c>
      <c r="L4794">
        <v>3228.1</v>
      </c>
      <c r="M4794">
        <v>3085.05</v>
      </c>
      <c r="N4794">
        <v>3082</v>
      </c>
      <c r="O4794">
        <v>3203</v>
      </c>
      <c r="P4794">
        <v>3211.1</v>
      </c>
      <c r="Q4794">
        <v>3186</v>
      </c>
      <c r="R4794">
        <v>4298090</v>
      </c>
      <c r="S4794">
        <v>13693729849.9</v>
      </c>
      <c r="T4794">
        <v>243475</v>
      </c>
      <c r="U4794">
        <v>1944002</v>
      </c>
      <c r="V4794">
        <v>45.23</v>
      </c>
      <c r="W4794" s="3">
        <f>StockData[[#This Row],[CLOSE]]-StockData[[#This Row],[PREV. CLOSE]]</f>
        <v>129.09999999999991</v>
      </c>
      <c r="X4794" s="2">
        <f>IFERROR((StockData[[#This Row],[CLOSE]]-StockData[[#This Row],[PREV. CLOSE]])/StockData[[#This Row],[PREV. CLOSE]],0)</f>
        <v>4.1888384166125864E-2</v>
      </c>
      <c r="Y4794" t="str">
        <f>IF(StockData[[#This Row],[Daily Return %]]&gt;0,"Gain",IF(StockData[[#This Row],[Daily Return %]]&lt;0,"Loss","No Change"))</f>
        <v>Gain</v>
      </c>
    </row>
    <row r="4795" spans="1:25" x14ac:dyDescent="0.3">
      <c r="A4795" s="1">
        <v>45660</v>
      </c>
      <c r="B4795" s="1" t="s">
        <v>4849</v>
      </c>
      <c r="C4795" s="1" t="s">
        <v>26</v>
      </c>
      <c r="D4795">
        <f>MONTH(StockData[[#This Row],[DATE]])</f>
        <v>1</v>
      </c>
      <c r="E4795">
        <v>2025</v>
      </c>
      <c r="F4795" t="s">
        <v>27</v>
      </c>
      <c r="G4795" t="str">
        <f>"Q"&amp;ROUNDUP(StockData[[#This Row],[Month Number]]/3,0)</f>
        <v>Q1</v>
      </c>
      <c r="H4795" s="1" t="s">
        <v>4596</v>
      </c>
      <c r="I4795" s="1" t="s">
        <v>4597</v>
      </c>
      <c r="J4795" t="s">
        <v>30</v>
      </c>
      <c r="K4795">
        <v>3215</v>
      </c>
      <c r="L4795">
        <v>3237.05</v>
      </c>
      <c r="M4795">
        <v>3175.7</v>
      </c>
      <c r="N4795">
        <v>3211.1</v>
      </c>
      <c r="O4795">
        <v>3180</v>
      </c>
      <c r="P4795">
        <v>3190.55</v>
      </c>
      <c r="Q4795">
        <v>3200.56</v>
      </c>
      <c r="R4795">
        <v>2257218</v>
      </c>
      <c r="S4795">
        <v>7224352082.8000002</v>
      </c>
      <c r="T4795">
        <v>114347</v>
      </c>
      <c r="U4795">
        <v>1107303</v>
      </c>
      <c r="V4795">
        <v>49.06</v>
      </c>
      <c r="W4795" s="3">
        <f>StockData[[#This Row],[CLOSE]]-StockData[[#This Row],[PREV. CLOSE]]</f>
        <v>-20.549999999999727</v>
      </c>
      <c r="X4795" s="2">
        <f>IFERROR((StockData[[#This Row],[CLOSE]]-StockData[[#This Row],[PREV. CLOSE]])/StockData[[#This Row],[PREV. CLOSE]],0)</f>
        <v>-6.3996761234467094E-3</v>
      </c>
      <c r="Y4795" t="str">
        <f>IF(StockData[[#This Row],[Daily Return %]]&gt;0,"Gain",IF(StockData[[#This Row],[Daily Return %]]&lt;0,"Loss","No Change"))</f>
        <v>Loss</v>
      </c>
    </row>
    <row r="4796" spans="1:25" x14ac:dyDescent="0.3">
      <c r="A4796" s="1">
        <v>45663</v>
      </c>
      <c r="B4796" s="1" t="s">
        <v>4850</v>
      </c>
      <c r="C4796" s="1" t="s">
        <v>26</v>
      </c>
      <c r="D4796">
        <f>MONTH(StockData[[#This Row],[DATE]])</f>
        <v>1</v>
      </c>
      <c r="E4796">
        <v>2025</v>
      </c>
      <c r="F4796" t="s">
        <v>27</v>
      </c>
      <c r="G4796" t="str">
        <f>"Q"&amp;ROUNDUP(StockData[[#This Row],[Month Number]]/3,0)</f>
        <v>Q1</v>
      </c>
      <c r="H4796" s="1" t="s">
        <v>4596</v>
      </c>
      <c r="I4796" s="1" t="s">
        <v>4597</v>
      </c>
      <c r="J4796" t="s">
        <v>30</v>
      </c>
      <c r="K4796">
        <v>3209.6</v>
      </c>
      <c r="L4796">
        <v>3235</v>
      </c>
      <c r="M4796">
        <v>3090.1</v>
      </c>
      <c r="N4796">
        <v>3190.55</v>
      </c>
      <c r="O4796">
        <v>3095.95</v>
      </c>
      <c r="P4796">
        <v>3105.7</v>
      </c>
      <c r="Q4796">
        <v>3145.7</v>
      </c>
      <c r="R4796">
        <v>2657204</v>
      </c>
      <c r="S4796">
        <v>8358755572.8000002</v>
      </c>
      <c r="T4796">
        <v>134839</v>
      </c>
      <c r="U4796">
        <v>1340440</v>
      </c>
      <c r="V4796">
        <v>50.45</v>
      </c>
      <c r="W4796" s="3">
        <f>StockData[[#This Row],[CLOSE]]-StockData[[#This Row],[PREV. CLOSE]]</f>
        <v>-84.850000000000364</v>
      </c>
      <c r="X4796" s="2">
        <f>IFERROR((StockData[[#This Row],[CLOSE]]-StockData[[#This Row],[PREV. CLOSE]])/StockData[[#This Row],[PREV. CLOSE]],0)</f>
        <v>-2.6594160881352857E-2</v>
      </c>
      <c r="Y4796" t="str">
        <f>IF(StockData[[#This Row],[Daily Return %]]&gt;0,"Gain",IF(StockData[[#This Row],[Daily Return %]]&lt;0,"Loss","No Change"))</f>
        <v>Loss</v>
      </c>
    </row>
    <row r="4797" spans="1:25" x14ac:dyDescent="0.3">
      <c r="A4797" s="1">
        <v>45664</v>
      </c>
      <c r="B4797" s="1" t="s">
        <v>4851</v>
      </c>
      <c r="C4797" s="1" t="s">
        <v>26</v>
      </c>
      <c r="D4797">
        <f>MONTH(StockData[[#This Row],[DATE]])</f>
        <v>1</v>
      </c>
      <c r="E4797">
        <v>2025</v>
      </c>
      <c r="F4797" t="s">
        <v>27</v>
      </c>
      <c r="G4797" t="str">
        <f>"Q"&amp;ROUNDUP(StockData[[#This Row],[Month Number]]/3,0)</f>
        <v>Q1</v>
      </c>
      <c r="H4797" s="1" t="s">
        <v>4596</v>
      </c>
      <c r="I4797" s="1" t="s">
        <v>4597</v>
      </c>
      <c r="J4797" t="s">
        <v>30</v>
      </c>
      <c r="K4797">
        <v>3110</v>
      </c>
      <c r="L4797">
        <v>3131.3</v>
      </c>
      <c r="M4797">
        <v>3081.75</v>
      </c>
      <c r="N4797">
        <v>3105.7</v>
      </c>
      <c r="O4797">
        <v>3099</v>
      </c>
      <c r="P4797">
        <v>3108.85</v>
      </c>
      <c r="Q4797">
        <v>3107.77</v>
      </c>
      <c r="R4797">
        <v>1978328</v>
      </c>
      <c r="S4797">
        <v>6148187068.8500004</v>
      </c>
      <c r="T4797">
        <v>131011</v>
      </c>
      <c r="U4797">
        <v>1186931</v>
      </c>
      <c r="V4797">
        <v>60</v>
      </c>
      <c r="W4797" s="3">
        <f>StockData[[#This Row],[CLOSE]]-StockData[[#This Row],[PREV. CLOSE]]</f>
        <v>3.1500000000000909</v>
      </c>
      <c r="X4797" s="2">
        <f>IFERROR((StockData[[#This Row],[CLOSE]]-StockData[[#This Row],[PREV. CLOSE]])/StockData[[#This Row],[PREV. CLOSE]],0)</f>
        <v>1.0142640950510646E-3</v>
      </c>
      <c r="Y4797" t="str">
        <f>IF(StockData[[#This Row],[Daily Return %]]&gt;0,"Gain",IF(StockData[[#This Row],[Daily Return %]]&lt;0,"Loss","No Change"))</f>
        <v>Gain</v>
      </c>
    </row>
    <row r="4798" spans="1:25" x14ac:dyDescent="0.3">
      <c r="A4798" s="1">
        <v>45665</v>
      </c>
      <c r="B4798" s="1" t="s">
        <v>4852</v>
      </c>
      <c r="C4798" s="1" t="s">
        <v>26</v>
      </c>
      <c r="D4798">
        <f>MONTH(StockData[[#This Row],[DATE]])</f>
        <v>1</v>
      </c>
      <c r="E4798">
        <v>2025</v>
      </c>
      <c r="F4798" t="s">
        <v>27</v>
      </c>
      <c r="G4798" t="str">
        <f>"Q"&amp;ROUNDUP(StockData[[#This Row],[Month Number]]/3,0)</f>
        <v>Q1</v>
      </c>
      <c r="H4798" s="1" t="s">
        <v>4596</v>
      </c>
      <c r="I4798" s="1" t="s">
        <v>4597</v>
      </c>
      <c r="J4798" t="s">
        <v>30</v>
      </c>
      <c r="K4798">
        <v>3135</v>
      </c>
      <c r="L4798">
        <v>3135</v>
      </c>
      <c r="M4798">
        <v>3057</v>
      </c>
      <c r="N4798">
        <v>3108.85</v>
      </c>
      <c r="O4798">
        <v>3093</v>
      </c>
      <c r="P4798">
        <v>3086.1</v>
      </c>
      <c r="Q4798">
        <v>3101.99</v>
      </c>
      <c r="R4798">
        <v>2715102</v>
      </c>
      <c r="S4798">
        <v>8422230068.6499996</v>
      </c>
      <c r="T4798">
        <v>160444</v>
      </c>
      <c r="U4798">
        <v>1712332</v>
      </c>
      <c r="V4798">
        <v>63.07</v>
      </c>
      <c r="W4798" s="3">
        <f>StockData[[#This Row],[CLOSE]]-StockData[[#This Row],[PREV. CLOSE]]</f>
        <v>-22.75</v>
      </c>
      <c r="X4798" s="2">
        <f>IFERROR((StockData[[#This Row],[CLOSE]]-StockData[[#This Row],[PREV. CLOSE]])/StockData[[#This Row],[PREV. CLOSE]],0)</f>
        <v>-7.3178184859353139E-3</v>
      </c>
      <c r="Y4798" t="str">
        <f>IF(StockData[[#This Row],[Daily Return %]]&gt;0,"Gain",IF(StockData[[#This Row],[Daily Return %]]&lt;0,"Loss","No Change"))</f>
        <v>Loss</v>
      </c>
    </row>
    <row r="4799" spans="1:25" x14ac:dyDescent="0.3">
      <c r="A4799" s="1">
        <v>45666</v>
      </c>
      <c r="B4799" s="1" t="s">
        <v>4853</v>
      </c>
      <c r="C4799" s="1" t="s">
        <v>26</v>
      </c>
      <c r="D4799">
        <f>MONTH(StockData[[#This Row],[DATE]])</f>
        <v>1</v>
      </c>
      <c r="E4799">
        <v>2025</v>
      </c>
      <c r="F4799" t="s">
        <v>27</v>
      </c>
      <c r="G4799" t="str">
        <f>"Q"&amp;ROUNDUP(StockData[[#This Row],[Month Number]]/3,0)</f>
        <v>Q1</v>
      </c>
      <c r="H4799" s="1" t="s">
        <v>4596</v>
      </c>
      <c r="I4799" s="1" t="s">
        <v>4597</v>
      </c>
      <c r="J4799" t="s">
        <v>30</v>
      </c>
      <c r="K4799">
        <v>3103.8</v>
      </c>
      <c r="L4799">
        <v>3157.9</v>
      </c>
      <c r="M4799">
        <v>3085.35</v>
      </c>
      <c r="N4799">
        <v>3086.1</v>
      </c>
      <c r="O4799">
        <v>3131.8</v>
      </c>
      <c r="P4799">
        <v>3126.5</v>
      </c>
      <c r="Q4799">
        <v>3128.73</v>
      </c>
      <c r="R4799">
        <v>2434207</v>
      </c>
      <c r="S4799">
        <v>7615978956.8500004</v>
      </c>
      <c r="T4799">
        <v>183787</v>
      </c>
      <c r="U4799">
        <v>1242099</v>
      </c>
      <c r="V4799">
        <v>51.03</v>
      </c>
      <c r="W4799" s="3">
        <f>StockData[[#This Row],[CLOSE]]-StockData[[#This Row],[PREV. CLOSE]]</f>
        <v>40.400000000000091</v>
      </c>
      <c r="X4799" s="2">
        <f>IFERROR((StockData[[#This Row],[CLOSE]]-StockData[[#This Row],[PREV. CLOSE]])/StockData[[#This Row],[PREV. CLOSE]],0)</f>
        <v>1.3090956223064739E-2</v>
      </c>
      <c r="Y4799" t="str">
        <f>IF(StockData[[#This Row],[Daily Return %]]&gt;0,"Gain",IF(StockData[[#This Row],[Daily Return %]]&lt;0,"Loss","No Change"))</f>
        <v>Gain</v>
      </c>
    </row>
    <row r="4800" spans="1:25" x14ac:dyDescent="0.3">
      <c r="A4800" s="1">
        <v>45667</v>
      </c>
      <c r="B4800" s="1" t="s">
        <v>4854</v>
      </c>
      <c r="C4800" s="1" t="s">
        <v>26</v>
      </c>
      <c r="D4800">
        <f>MONTH(StockData[[#This Row],[DATE]])</f>
        <v>1</v>
      </c>
      <c r="E4800">
        <v>2025</v>
      </c>
      <c r="F4800" t="s">
        <v>27</v>
      </c>
      <c r="G4800" t="str">
        <f>"Q"&amp;ROUNDUP(StockData[[#This Row],[Month Number]]/3,0)</f>
        <v>Q1</v>
      </c>
      <c r="H4800" s="1" t="s">
        <v>4596</v>
      </c>
      <c r="I4800" s="1" t="s">
        <v>4597</v>
      </c>
      <c r="J4800" t="s">
        <v>30</v>
      </c>
      <c r="K4800">
        <v>3110</v>
      </c>
      <c r="L4800">
        <v>3149.6</v>
      </c>
      <c r="M4800">
        <v>3055</v>
      </c>
      <c r="N4800">
        <v>3126.5</v>
      </c>
      <c r="O4800">
        <v>3090</v>
      </c>
      <c r="P4800">
        <v>3092.85</v>
      </c>
      <c r="Q4800">
        <v>3101.17</v>
      </c>
      <c r="R4800">
        <v>2341303</v>
      </c>
      <c r="S4800">
        <v>7260781318.6000004</v>
      </c>
      <c r="T4800">
        <v>138023</v>
      </c>
      <c r="U4800">
        <v>1432928</v>
      </c>
      <c r="V4800">
        <v>61.2</v>
      </c>
      <c r="W4800" s="3">
        <f>StockData[[#This Row],[CLOSE]]-StockData[[#This Row],[PREV. CLOSE]]</f>
        <v>-33.650000000000091</v>
      </c>
      <c r="X4800" s="2">
        <f>IFERROR((StockData[[#This Row],[CLOSE]]-StockData[[#This Row],[PREV. CLOSE]])/StockData[[#This Row],[PREV. CLOSE]],0)</f>
        <v>-1.0762833839756946E-2</v>
      </c>
      <c r="Y4800" t="str">
        <f>IF(StockData[[#This Row],[Daily Return %]]&gt;0,"Gain",IF(StockData[[#This Row],[Daily Return %]]&lt;0,"Loss","No Change"))</f>
        <v>Loss</v>
      </c>
    </row>
    <row r="4801" spans="1:25" x14ac:dyDescent="0.3">
      <c r="A4801" s="1">
        <v>45670</v>
      </c>
      <c r="B4801" s="1" t="s">
        <v>4855</v>
      </c>
      <c r="C4801" s="1" t="s">
        <v>26</v>
      </c>
      <c r="D4801">
        <f>MONTH(StockData[[#This Row],[DATE]])</f>
        <v>1</v>
      </c>
      <c r="E4801">
        <v>2025</v>
      </c>
      <c r="F4801" t="s">
        <v>27</v>
      </c>
      <c r="G4801" t="str">
        <f>"Q"&amp;ROUNDUP(StockData[[#This Row],[Month Number]]/3,0)</f>
        <v>Q1</v>
      </c>
      <c r="H4801" s="1" t="s">
        <v>4596</v>
      </c>
      <c r="I4801" s="1" t="s">
        <v>4597</v>
      </c>
      <c r="J4801" t="s">
        <v>30</v>
      </c>
      <c r="K4801">
        <v>3053.65</v>
      </c>
      <c r="L4801">
        <v>3066.85</v>
      </c>
      <c r="M4801">
        <v>2993.45</v>
      </c>
      <c r="N4801">
        <v>3092.85</v>
      </c>
      <c r="O4801">
        <v>3000</v>
      </c>
      <c r="P4801">
        <v>2999.65</v>
      </c>
      <c r="Q4801">
        <v>3020.83</v>
      </c>
      <c r="R4801">
        <v>2207294</v>
      </c>
      <c r="S4801">
        <v>6667849423.8999996</v>
      </c>
      <c r="T4801">
        <v>147852</v>
      </c>
      <c r="U4801">
        <v>1395215</v>
      </c>
      <c r="V4801">
        <v>63.21</v>
      </c>
      <c r="W4801" s="3">
        <f>StockData[[#This Row],[CLOSE]]-StockData[[#This Row],[PREV. CLOSE]]</f>
        <v>-93.199999999999818</v>
      </c>
      <c r="X4801" s="2">
        <f>IFERROR((StockData[[#This Row],[CLOSE]]-StockData[[#This Row],[PREV. CLOSE]])/StockData[[#This Row],[PREV. CLOSE]],0)</f>
        <v>-3.0134018785262725E-2</v>
      </c>
      <c r="Y4801" t="str">
        <f>IF(StockData[[#This Row],[Daily Return %]]&gt;0,"Gain",IF(StockData[[#This Row],[Daily Return %]]&lt;0,"Loss","No Change"))</f>
        <v>Loss</v>
      </c>
    </row>
    <row r="4802" spans="1:25" x14ac:dyDescent="0.3">
      <c r="A4802" s="1">
        <v>45671</v>
      </c>
      <c r="B4802" s="1" t="s">
        <v>4856</v>
      </c>
      <c r="C4802" s="1" t="s">
        <v>26</v>
      </c>
      <c r="D4802">
        <f>MONTH(StockData[[#This Row],[DATE]])</f>
        <v>1</v>
      </c>
      <c r="E4802">
        <v>2025</v>
      </c>
      <c r="F4802" t="s">
        <v>27</v>
      </c>
      <c r="G4802" t="str">
        <f>"Q"&amp;ROUNDUP(StockData[[#This Row],[Month Number]]/3,0)</f>
        <v>Q1</v>
      </c>
      <c r="H4802" s="1" t="s">
        <v>4596</v>
      </c>
      <c r="I4802" s="1" t="s">
        <v>4597</v>
      </c>
      <c r="J4802" t="s">
        <v>30</v>
      </c>
      <c r="K4802">
        <v>3000</v>
      </c>
      <c r="L4802">
        <v>3078.45</v>
      </c>
      <c r="M4802">
        <v>2999.65</v>
      </c>
      <c r="N4802">
        <v>2999.65</v>
      </c>
      <c r="O4802">
        <v>3051.5</v>
      </c>
      <c r="P4802">
        <v>3049.5</v>
      </c>
      <c r="Q4802">
        <v>3052.44</v>
      </c>
      <c r="R4802">
        <v>2851530</v>
      </c>
      <c r="S4802">
        <v>8704136862.25</v>
      </c>
      <c r="T4802">
        <v>169874</v>
      </c>
      <c r="U4802">
        <v>1769779</v>
      </c>
      <c r="V4802">
        <v>62.06</v>
      </c>
      <c r="W4802" s="3">
        <f>StockData[[#This Row],[CLOSE]]-StockData[[#This Row],[PREV. CLOSE]]</f>
        <v>49.849999999999909</v>
      </c>
      <c r="X4802" s="2">
        <f>IFERROR((StockData[[#This Row],[CLOSE]]-StockData[[#This Row],[PREV. CLOSE]])/StockData[[#This Row],[PREV. CLOSE]],0)</f>
        <v>1.6618605503975432E-2</v>
      </c>
      <c r="Y4802" t="str">
        <f>IF(StockData[[#This Row],[Daily Return %]]&gt;0,"Gain",IF(StockData[[#This Row],[Daily Return %]]&lt;0,"Loss","No Change"))</f>
        <v>Gain</v>
      </c>
    </row>
    <row r="4803" spans="1:25" x14ac:dyDescent="0.3">
      <c r="A4803" s="1">
        <v>45672</v>
      </c>
      <c r="B4803" s="1" t="s">
        <v>4857</v>
      </c>
      <c r="C4803" s="1" t="s">
        <v>26</v>
      </c>
      <c r="D4803">
        <f>MONTH(StockData[[#This Row],[DATE]])</f>
        <v>1</v>
      </c>
      <c r="E4803">
        <v>2025</v>
      </c>
      <c r="F4803" t="s">
        <v>27</v>
      </c>
      <c r="G4803" t="str">
        <f>"Q"&amp;ROUNDUP(StockData[[#This Row],[Month Number]]/3,0)</f>
        <v>Q1</v>
      </c>
      <c r="H4803" s="1" t="s">
        <v>4596</v>
      </c>
      <c r="I4803" s="1" t="s">
        <v>4597</v>
      </c>
      <c r="J4803" t="s">
        <v>30</v>
      </c>
      <c r="K4803">
        <v>3057.1</v>
      </c>
      <c r="L4803">
        <v>3063.95</v>
      </c>
      <c r="M4803">
        <v>2951</v>
      </c>
      <c r="N4803">
        <v>3049.5</v>
      </c>
      <c r="O4803">
        <v>2961</v>
      </c>
      <c r="P4803">
        <v>2960.25</v>
      </c>
      <c r="Q4803">
        <v>2982.2</v>
      </c>
      <c r="R4803">
        <v>2440803</v>
      </c>
      <c r="S4803">
        <v>7278958805.3999996</v>
      </c>
      <c r="T4803">
        <v>207416</v>
      </c>
      <c r="U4803">
        <v>1285717</v>
      </c>
      <c r="V4803">
        <v>52.68</v>
      </c>
      <c r="W4803" s="3">
        <f>StockData[[#This Row],[CLOSE]]-StockData[[#This Row],[PREV. CLOSE]]</f>
        <v>-89.25</v>
      </c>
      <c r="X4803" s="2">
        <f>IFERROR((StockData[[#This Row],[CLOSE]]-StockData[[#This Row],[PREV. CLOSE]])/StockData[[#This Row],[PREV. CLOSE]],0)</f>
        <v>-2.9267092966060011E-2</v>
      </c>
      <c r="Y4803" t="str">
        <f>IF(StockData[[#This Row],[Daily Return %]]&gt;0,"Gain",IF(StockData[[#This Row],[Daily Return %]]&lt;0,"Loss","No Change"))</f>
        <v>Loss</v>
      </c>
    </row>
    <row r="4804" spans="1:25" x14ac:dyDescent="0.3">
      <c r="A4804" s="1">
        <v>45673</v>
      </c>
      <c r="B4804" s="1" t="s">
        <v>4858</v>
      </c>
      <c r="C4804" s="1" t="s">
        <v>26</v>
      </c>
      <c r="D4804">
        <f>MONTH(StockData[[#This Row],[DATE]])</f>
        <v>1</v>
      </c>
      <c r="E4804">
        <v>2025</v>
      </c>
      <c r="F4804" t="s">
        <v>27</v>
      </c>
      <c r="G4804" t="str">
        <f>"Q"&amp;ROUNDUP(StockData[[#This Row],[Month Number]]/3,0)</f>
        <v>Q1</v>
      </c>
      <c r="H4804" s="1" t="s">
        <v>4596</v>
      </c>
      <c r="I4804" s="1" t="s">
        <v>4597</v>
      </c>
      <c r="J4804" t="s">
        <v>30</v>
      </c>
      <c r="K4804">
        <v>2978.15</v>
      </c>
      <c r="L4804">
        <v>2997.4</v>
      </c>
      <c r="M4804">
        <v>2945</v>
      </c>
      <c r="N4804">
        <v>2960.25</v>
      </c>
      <c r="O4804">
        <v>2979.75</v>
      </c>
      <c r="P4804">
        <v>2980.6</v>
      </c>
      <c r="Q4804">
        <v>2973.93</v>
      </c>
      <c r="R4804">
        <v>2598449</v>
      </c>
      <c r="S4804">
        <v>7727599257.1999998</v>
      </c>
      <c r="T4804">
        <v>256445</v>
      </c>
      <c r="U4804">
        <v>1504309</v>
      </c>
      <c r="V4804">
        <v>57.89</v>
      </c>
      <c r="W4804" s="3">
        <f>StockData[[#This Row],[CLOSE]]-StockData[[#This Row],[PREV. CLOSE]]</f>
        <v>20.349999999999909</v>
      </c>
      <c r="X4804" s="2">
        <f>IFERROR((StockData[[#This Row],[CLOSE]]-StockData[[#This Row],[PREV. CLOSE]])/StockData[[#This Row],[PREV. CLOSE]],0)</f>
        <v>6.8744193902541707E-3</v>
      </c>
      <c r="Y4804" t="str">
        <f>IF(StockData[[#This Row],[Daily Return %]]&gt;0,"Gain",IF(StockData[[#This Row],[Daily Return %]]&lt;0,"Loss","No Change"))</f>
        <v>Gain</v>
      </c>
    </row>
    <row r="4805" spans="1:25" x14ac:dyDescent="0.3">
      <c r="A4805" s="1">
        <v>45674</v>
      </c>
      <c r="B4805" s="1" t="s">
        <v>4859</v>
      </c>
      <c r="C4805" s="1" t="s">
        <v>26</v>
      </c>
      <c r="D4805">
        <f>MONTH(StockData[[#This Row],[DATE]])</f>
        <v>1</v>
      </c>
      <c r="E4805">
        <v>2025</v>
      </c>
      <c r="F4805" t="s">
        <v>27</v>
      </c>
      <c r="G4805" t="str">
        <f>"Q"&amp;ROUNDUP(StockData[[#This Row],[Month Number]]/3,0)</f>
        <v>Q1</v>
      </c>
      <c r="H4805" s="1" t="s">
        <v>4596</v>
      </c>
      <c r="I4805" s="1" t="s">
        <v>4597</v>
      </c>
      <c r="J4805" t="s">
        <v>30</v>
      </c>
      <c r="K4805">
        <v>2969.95</v>
      </c>
      <c r="L4805">
        <v>2970.35</v>
      </c>
      <c r="M4805">
        <v>2903.1</v>
      </c>
      <c r="N4805">
        <v>2980.6</v>
      </c>
      <c r="O4805">
        <v>2922.35</v>
      </c>
      <c r="P4805">
        <v>2917.35</v>
      </c>
      <c r="Q4805">
        <v>2926.89</v>
      </c>
      <c r="R4805">
        <v>2002830</v>
      </c>
      <c r="S4805">
        <v>5862059283.8500004</v>
      </c>
      <c r="T4805">
        <v>191158</v>
      </c>
      <c r="U4805">
        <v>1114894</v>
      </c>
      <c r="V4805">
        <v>55.67</v>
      </c>
      <c r="W4805" s="3">
        <f>StockData[[#This Row],[CLOSE]]-StockData[[#This Row],[PREV. CLOSE]]</f>
        <v>-63.25</v>
      </c>
      <c r="X4805" s="2">
        <f>IFERROR((StockData[[#This Row],[CLOSE]]-StockData[[#This Row],[PREV. CLOSE]])/StockData[[#This Row],[PREV. CLOSE]],0)</f>
        <v>-2.1220559618868685E-2</v>
      </c>
      <c r="Y4805" t="str">
        <f>IF(StockData[[#This Row],[Daily Return %]]&gt;0,"Gain",IF(StockData[[#This Row],[Daily Return %]]&lt;0,"Loss","No Change"))</f>
        <v>Loss</v>
      </c>
    </row>
    <row r="4806" spans="1:25" x14ac:dyDescent="0.3">
      <c r="A4806" s="1">
        <v>45677</v>
      </c>
      <c r="B4806" s="1" t="s">
        <v>4860</v>
      </c>
      <c r="C4806" s="1" t="s">
        <v>26</v>
      </c>
      <c r="D4806">
        <f>MONTH(StockData[[#This Row],[DATE]])</f>
        <v>1</v>
      </c>
      <c r="E4806">
        <v>2025</v>
      </c>
      <c r="F4806" t="s">
        <v>27</v>
      </c>
      <c r="G4806" t="str">
        <f>"Q"&amp;ROUNDUP(StockData[[#This Row],[Month Number]]/3,0)</f>
        <v>Q1</v>
      </c>
      <c r="H4806" s="1" t="s">
        <v>4596</v>
      </c>
      <c r="I4806" s="1" t="s">
        <v>4597</v>
      </c>
      <c r="J4806" t="s">
        <v>30</v>
      </c>
      <c r="K4806">
        <v>2910</v>
      </c>
      <c r="L4806">
        <v>2935.95</v>
      </c>
      <c r="M4806">
        <v>2877.3</v>
      </c>
      <c r="N4806">
        <v>2917.35</v>
      </c>
      <c r="O4806">
        <v>2890</v>
      </c>
      <c r="P4806">
        <v>2888.1</v>
      </c>
      <c r="Q4806">
        <v>2893.31</v>
      </c>
      <c r="R4806">
        <v>2905527</v>
      </c>
      <c r="S4806">
        <v>8406593954.3999996</v>
      </c>
      <c r="T4806">
        <v>167093</v>
      </c>
      <c r="U4806">
        <v>2013942</v>
      </c>
      <c r="V4806">
        <v>69.31</v>
      </c>
      <c r="W4806" s="3">
        <f>StockData[[#This Row],[CLOSE]]-StockData[[#This Row],[PREV. CLOSE]]</f>
        <v>-29.25</v>
      </c>
      <c r="X4806" s="2">
        <f>IFERROR((StockData[[#This Row],[CLOSE]]-StockData[[#This Row],[PREV. CLOSE]])/StockData[[#This Row],[PREV. CLOSE]],0)</f>
        <v>-1.0026222427888323E-2</v>
      </c>
      <c r="Y4806" t="str">
        <f>IF(StockData[[#This Row],[Daily Return %]]&gt;0,"Gain",IF(StockData[[#This Row],[Daily Return %]]&lt;0,"Loss","No Change"))</f>
        <v>Loss</v>
      </c>
    </row>
    <row r="4807" spans="1:25" x14ac:dyDescent="0.3">
      <c r="A4807" s="1">
        <v>45678</v>
      </c>
      <c r="B4807" s="1" t="s">
        <v>4861</v>
      </c>
      <c r="C4807" s="1" t="s">
        <v>26</v>
      </c>
      <c r="D4807">
        <f>MONTH(StockData[[#This Row],[DATE]])</f>
        <v>1</v>
      </c>
      <c r="E4807">
        <v>2025</v>
      </c>
      <c r="F4807" t="s">
        <v>27</v>
      </c>
      <c r="G4807" t="str">
        <f>"Q"&amp;ROUNDUP(StockData[[#This Row],[Month Number]]/3,0)</f>
        <v>Q1</v>
      </c>
      <c r="H4807" s="1" t="s">
        <v>4596</v>
      </c>
      <c r="I4807" s="1" t="s">
        <v>4597</v>
      </c>
      <c r="J4807" t="s">
        <v>30</v>
      </c>
      <c r="K4807">
        <v>2900.1</v>
      </c>
      <c r="L4807">
        <v>2907</v>
      </c>
      <c r="M4807">
        <v>2808.9</v>
      </c>
      <c r="N4807">
        <v>2888.1</v>
      </c>
      <c r="O4807">
        <v>2816.6</v>
      </c>
      <c r="P4807">
        <v>2821.3</v>
      </c>
      <c r="Q4807">
        <v>2846.08</v>
      </c>
      <c r="R4807">
        <v>3381309</v>
      </c>
      <c r="S4807">
        <v>9623462601.5</v>
      </c>
      <c r="T4807">
        <v>190805</v>
      </c>
      <c r="U4807">
        <v>1533422</v>
      </c>
      <c r="V4807">
        <v>45.35</v>
      </c>
      <c r="W4807" s="3">
        <f>StockData[[#This Row],[CLOSE]]-StockData[[#This Row],[PREV. CLOSE]]</f>
        <v>-66.799999999999727</v>
      </c>
      <c r="X4807" s="2">
        <f>IFERROR((StockData[[#This Row],[CLOSE]]-StockData[[#This Row],[PREV. CLOSE]])/StockData[[#This Row],[PREV. CLOSE]],0)</f>
        <v>-2.3129393026557157E-2</v>
      </c>
      <c r="Y4807" t="str">
        <f>IF(StockData[[#This Row],[Daily Return %]]&gt;0,"Gain",IF(StockData[[#This Row],[Daily Return %]]&lt;0,"Loss","No Change"))</f>
        <v>Loss</v>
      </c>
    </row>
    <row r="4808" spans="1:25" x14ac:dyDescent="0.3">
      <c r="A4808" s="1">
        <v>45679</v>
      </c>
      <c r="B4808" s="1" t="s">
        <v>4862</v>
      </c>
      <c r="C4808" s="1" t="s">
        <v>26</v>
      </c>
      <c r="D4808">
        <f>MONTH(StockData[[#This Row],[DATE]])</f>
        <v>1</v>
      </c>
      <c r="E4808">
        <v>2025</v>
      </c>
      <c r="F4808" t="s">
        <v>27</v>
      </c>
      <c r="G4808" t="str">
        <f>"Q"&amp;ROUNDUP(StockData[[#This Row],[Month Number]]/3,0)</f>
        <v>Q1</v>
      </c>
      <c r="H4808" s="1" t="s">
        <v>4596</v>
      </c>
      <c r="I4808" s="1" t="s">
        <v>4597</v>
      </c>
      <c r="J4808" t="s">
        <v>30</v>
      </c>
      <c r="K4808">
        <v>2848</v>
      </c>
      <c r="L4808">
        <v>2851.9</v>
      </c>
      <c r="M4808">
        <v>2805.85</v>
      </c>
      <c r="N4808">
        <v>2821.3</v>
      </c>
      <c r="O4808">
        <v>2830.1</v>
      </c>
      <c r="P4808">
        <v>2826.45</v>
      </c>
      <c r="Q4808">
        <v>2827.65</v>
      </c>
      <c r="R4808">
        <v>3133157</v>
      </c>
      <c r="S4808">
        <v>8859467567.7000008</v>
      </c>
      <c r="T4808">
        <v>225916</v>
      </c>
      <c r="U4808">
        <v>2018752</v>
      </c>
      <c r="V4808">
        <v>64.430000000000007</v>
      </c>
      <c r="W4808" s="3">
        <f>StockData[[#This Row],[CLOSE]]-StockData[[#This Row],[PREV. CLOSE]]</f>
        <v>5.1499999999996362</v>
      </c>
      <c r="X4808" s="2">
        <f>IFERROR((StockData[[#This Row],[CLOSE]]-StockData[[#This Row],[PREV. CLOSE]])/StockData[[#This Row],[PREV. CLOSE]],0)</f>
        <v>1.8253996384644086E-3</v>
      </c>
      <c r="Y4808" t="str">
        <f>IF(StockData[[#This Row],[Daily Return %]]&gt;0,"Gain",IF(StockData[[#This Row],[Daily Return %]]&lt;0,"Loss","No Change"))</f>
        <v>Gain</v>
      </c>
    </row>
    <row r="4809" spans="1:25" x14ac:dyDescent="0.3">
      <c r="A4809" s="1">
        <v>45680</v>
      </c>
      <c r="B4809" s="1" t="s">
        <v>4863</v>
      </c>
      <c r="C4809" s="1" t="s">
        <v>26</v>
      </c>
      <c r="D4809">
        <f>MONTH(StockData[[#This Row],[DATE]])</f>
        <v>1</v>
      </c>
      <c r="E4809">
        <v>2025</v>
      </c>
      <c r="F4809" t="s">
        <v>27</v>
      </c>
      <c r="G4809" t="str">
        <f>"Q"&amp;ROUNDUP(StockData[[#This Row],[Month Number]]/3,0)</f>
        <v>Q1</v>
      </c>
      <c r="H4809" s="1" t="s">
        <v>4596</v>
      </c>
      <c r="I4809" s="1" t="s">
        <v>4597</v>
      </c>
      <c r="J4809" t="s">
        <v>30</v>
      </c>
      <c r="K4809">
        <v>2826.45</v>
      </c>
      <c r="L4809">
        <v>2899.4</v>
      </c>
      <c r="M4809">
        <v>2810</v>
      </c>
      <c r="N4809">
        <v>2826.45</v>
      </c>
      <c r="O4809">
        <v>2888.9</v>
      </c>
      <c r="P4809">
        <v>2886.45</v>
      </c>
      <c r="Q4809">
        <v>2880.58</v>
      </c>
      <c r="R4809">
        <v>2650506</v>
      </c>
      <c r="S4809">
        <v>7634981768.3500004</v>
      </c>
      <c r="T4809">
        <v>168309</v>
      </c>
      <c r="U4809">
        <v>1602491</v>
      </c>
      <c r="V4809">
        <v>60.46</v>
      </c>
      <c r="W4809" s="3">
        <f>StockData[[#This Row],[CLOSE]]-StockData[[#This Row],[PREV. CLOSE]]</f>
        <v>60</v>
      </c>
      <c r="X4809" s="2">
        <f>IFERROR((StockData[[#This Row],[CLOSE]]-StockData[[#This Row],[PREV. CLOSE]])/StockData[[#This Row],[PREV. CLOSE]],0)</f>
        <v>2.1228042243804066E-2</v>
      </c>
      <c r="Y4809" t="str">
        <f>IF(StockData[[#This Row],[Daily Return %]]&gt;0,"Gain",IF(StockData[[#This Row],[Daily Return %]]&lt;0,"Loss","No Change"))</f>
        <v>Gain</v>
      </c>
    </row>
    <row r="4810" spans="1:25" x14ac:dyDescent="0.3">
      <c r="A4810" s="1">
        <v>45681</v>
      </c>
      <c r="B4810" s="1" t="s">
        <v>4864</v>
      </c>
      <c r="C4810" s="1" t="s">
        <v>26</v>
      </c>
      <c r="D4810">
        <f>MONTH(StockData[[#This Row],[DATE]])</f>
        <v>1</v>
      </c>
      <c r="E4810">
        <v>2025</v>
      </c>
      <c r="F4810" t="s">
        <v>27</v>
      </c>
      <c r="G4810" t="str">
        <f>"Q"&amp;ROUNDUP(StockData[[#This Row],[Month Number]]/3,0)</f>
        <v>Q1</v>
      </c>
      <c r="H4810" s="1" t="s">
        <v>4596</v>
      </c>
      <c r="I4810" s="1" t="s">
        <v>4597</v>
      </c>
      <c r="J4810" t="s">
        <v>30</v>
      </c>
      <c r="K4810">
        <v>2875</v>
      </c>
      <c r="L4810">
        <v>2896</v>
      </c>
      <c r="M4810">
        <v>2790</v>
      </c>
      <c r="N4810">
        <v>2886.45</v>
      </c>
      <c r="O4810">
        <v>2799</v>
      </c>
      <c r="P4810">
        <v>2801.4</v>
      </c>
      <c r="Q4810">
        <v>2845.11</v>
      </c>
      <c r="R4810">
        <v>2665366</v>
      </c>
      <c r="S4810">
        <v>7583259220.0500002</v>
      </c>
      <c r="T4810">
        <v>193220</v>
      </c>
      <c r="U4810">
        <v>1673095</v>
      </c>
      <c r="V4810">
        <v>62.77</v>
      </c>
      <c r="W4810" s="3">
        <f>StockData[[#This Row],[CLOSE]]-StockData[[#This Row],[PREV. CLOSE]]</f>
        <v>-85.049999999999727</v>
      </c>
      <c r="X4810" s="2">
        <f>IFERROR((StockData[[#This Row],[CLOSE]]-StockData[[#This Row],[PREV. CLOSE]])/StockData[[#This Row],[PREV. CLOSE]],0)</f>
        <v>-2.9465260094579754E-2</v>
      </c>
      <c r="Y4810" t="str">
        <f>IF(StockData[[#This Row],[Daily Return %]]&gt;0,"Gain",IF(StockData[[#This Row],[Daily Return %]]&lt;0,"Loss","No Change"))</f>
        <v>Loss</v>
      </c>
    </row>
    <row r="4811" spans="1:25" x14ac:dyDescent="0.3">
      <c r="A4811" s="1">
        <v>45684</v>
      </c>
      <c r="B4811" s="1" t="s">
        <v>4865</v>
      </c>
      <c r="C4811" s="1" t="s">
        <v>26</v>
      </c>
      <c r="D4811">
        <f>MONTH(StockData[[#This Row],[DATE]])</f>
        <v>1</v>
      </c>
      <c r="E4811">
        <v>2025</v>
      </c>
      <c r="F4811" t="s">
        <v>27</v>
      </c>
      <c r="G4811" t="str">
        <f>"Q"&amp;ROUNDUP(StockData[[#This Row],[Month Number]]/3,0)</f>
        <v>Q1</v>
      </c>
      <c r="H4811" s="1" t="s">
        <v>4596</v>
      </c>
      <c r="I4811" s="1" t="s">
        <v>4597</v>
      </c>
      <c r="J4811" t="s">
        <v>30</v>
      </c>
      <c r="K4811">
        <v>2772.3</v>
      </c>
      <c r="L4811">
        <v>2846.9</v>
      </c>
      <c r="M4811">
        <v>2754.15</v>
      </c>
      <c r="N4811">
        <v>2801.4</v>
      </c>
      <c r="O4811">
        <v>2830</v>
      </c>
      <c r="P4811">
        <v>2831.6</v>
      </c>
      <c r="Q4811">
        <v>2802.78</v>
      </c>
      <c r="R4811">
        <v>2022141</v>
      </c>
      <c r="S4811">
        <v>5667625142.1000004</v>
      </c>
      <c r="T4811">
        <v>138368</v>
      </c>
      <c r="U4811">
        <v>991606</v>
      </c>
      <c r="V4811">
        <v>49.04</v>
      </c>
      <c r="W4811" s="3">
        <f>StockData[[#This Row],[CLOSE]]-StockData[[#This Row],[PREV. CLOSE]]</f>
        <v>30.199999999999818</v>
      </c>
      <c r="X4811" s="2">
        <f>IFERROR((StockData[[#This Row],[CLOSE]]-StockData[[#This Row],[PREV. CLOSE]])/StockData[[#This Row],[PREV. CLOSE]],0)</f>
        <v>1.0780324123652395E-2</v>
      </c>
      <c r="Y4811" t="str">
        <f>IF(StockData[[#This Row],[Daily Return %]]&gt;0,"Gain",IF(StockData[[#This Row],[Daily Return %]]&lt;0,"Loss","No Change"))</f>
        <v>Gain</v>
      </c>
    </row>
    <row r="4812" spans="1:25" x14ac:dyDescent="0.3">
      <c r="A4812" s="1">
        <v>45685</v>
      </c>
      <c r="B4812" s="1" t="s">
        <v>4866</v>
      </c>
      <c r="C4812" s="1" t="s">
        <v>26</v>
      </c>
      <c r="D4812">
        <f>MONTH(StockData[[#This Row],[DATE]])</f>
        <v>1</v>
      </c>
      <c r="E4812">
        <v>2025</v>
      </c>
      <c r="F4812" t="s">
        <v>27</v>
      </c>
      <c r="G4812" t="str">
        <f>"Q"&amp;ROUNDUP(StockData[[#This Row],[Month Number]]/3,0)</f>
        <v>Q1</v>
      </c>
      <c r="H4812" s="1" t="s">
        <v>4596</v>
      </c>
      <c r="I4812" s="1" t="s">
        <v>4597</v>
      </c>
      <c r="J4812" t="s">
        <v>30</v>
      </c>
      <c r="K4812">
        <v>2835</v>
      </c>
      <c r="L4812">
        <v>2925</v>
      </c>
      <c r="M4812">
        <v>2784</v>
      </c>
      <c r="N4812">
        <v>2831.6</v>
      </c>
      <c r="O4812">
        <v>2875.3</v>
      </c>
      <c r="P4812">
        <v>2870.6</v>
      </c>
      <c r="Q4812">
        <v>2865.44</v>
      </c>
      <c r="R4812">
        <v>2432787</v>
      </c>
      <c r="S4812">
        <v>6971015603.1999998</v>
      </c>
      <c r="T4812">
        <v>183499</v>
      </c>
      <c r="U4812">
        <v>1066729</v>
      </c>
      <c r="V4812">
        <v>43.85</v>
      </c>
      <c r="W4812" s="3">
        <f>StockData[[#This Row],[CLOSE]]-StockData[[#This Row],[PREV. CLOSE]]</f>
        <v>39</v>
      </c>
      <c r="X4812" s="2">
        <f>IFERROR((StockData[[#This Row],[CLOSE]]-StockData[[#This Row],[PREV. CLOSE]])/StockData[[#This Row],[PREV. CLOSE]],0)</f>
        <v>1.3773131798276593E-2</v>
      </c>
      <c r="Y4812" t="str">
        <f>IF(StockData[[#This Row],[Daily Return %]]&gt;0,"Gain",IF(StockData[[#This Row],[Daily Return %]]&lt;0,"Loss","No Change"))</f>
        <v>Gain</v>
      </c>
    </row>
    <row r="4813" spans="1:25" x14ac:dyDescent="0.3">
      <c r="A4813" s="1">
        <v>45686</v>
      </c>
      <c r="B4813" s="1" t="s">
        <v>4867</v>
      </c>
      <c r="C4813" s="1" t="s">
        <v>26</v>
      </c>
      <c r="D4813">
        <f>MONTH(StockData[[#This Row],[DATE]])</f>
        <v>1</v>
      </c>
      <c r="E4813">
        <v>2025</v>
      </c>
      <c r="F4813" t="s">
        <v>27</v>
      </c>
      <c r="G4813" t="str">
        <f>"Q"&amp;ROUNDUP(StockData[[#This Row],[Month Number]]/3,0)</f>
        <v>Q1</v>
      </c>
      <c r="H4813" s="1" t="s">
        <v>4596</v>
      </c>
      <c r="I4813" s="1" t="s">
        <v>4597</v>
      </c>
      <c r="J4813" t="s">
        <v>30</v>
      </c>
      <c r="K4813">
        <v>2883.95</v>
      </c>
      <c r="L4813">
        <v>2933.5</v>
      </c>
      <c r="M4813">
        <v>2856.3</v>
      </c>
      <c r="N4813">
        <v>2870.6</v>
      </c>
      <c r="O4813">
        <v>2933.5</v>
      </c>
      <c r="P4813">
        <v>2924.35</v>
      </c>
      <c r="Q4813">
        <v>2901.11</v>
      </c>
      <c r="R4813">
        <v>1808565</v>
      </c>
      <c r="S4813">
        <v>5246839928.3999996</v>
      </c>
      <c r="T4813">
        <v>123662</v>
      </c>
      <c r="U4813">
        <v>824182</v>
      </c>
      <c r="V4813">
        <v>45.57</v>
      </c>
      <c r="W4813" s="3">
        <f>StockData[[#This Row],[CLOSE]]-StockData[[#This Row],[PREV. CLOSE]]</f>
        <v>53.75</v>
      </c>
      <c r="X4813" s="2">
        <f>IFERROR((StockData[[#This Row],[CLOSE]]-StockData[[#This Row],[PREV. CLOSE]])/StockData[[#This Row],[PREV. CLOSE]],0)</f>
        <v>1.8724308506932349E-2</v>
      </c>
      <c r="Y4813" t="str">
        <f>IF(StockData[[#This Row],[Daily Return %]]&gt;0,"Gain",IF(StockData[[#This Row],[Daily Return %]]&lt;0,"Loss","No Change"))</f>
        <v>Gain</v>
      </c>
    </row>
    <row r="4814" spans="1:25" x14ac:dyDescent="0.3">
      <c r="A4814" s="1">
        <v>45687</v>
      </c>
      <c r="B4814" s="1" t="s">
        <v>4868</v>
      </c>
      <c r="C4814" s="1" t="s">
        <v>26</v>
      </c>
      <c r="D4814">
        <f>MONTH(StockData[[#This Row],[DATE]])</f>
        <v>1</v>
      </c>
      <c r="E4814">
        <v>2025</v>
      </c>
      <c r="F4814" t="s">
        <v>27</v>
      </c>
      <c r="G4814" t="str">
        <f>"Q"&amp;ROUNDUP(StockData[[#This Row],[Month Number]]/3,0)</f>
        <v>Q1</v>
      </c>
      <c r="H4814" s="1" t="s">
        <v>4596</v>
      </c>
      <c r="I4814" s="1" t="s">
        <v>4597</v>
      </c>
      <c r="J4814" t="s">
        <v>30</v>
      </c>
      <c r="K4814">
        <v>2924.35</v>
      </c>
      <c r="L4814">
        <v>3008.9</v>
      </c>
      <c r="M4814">
        <v>2919</v>
      </c>
      <c r="N4814">
        <v>2924.35</v>
      </c>
      <c r="O4814">
        <v>2972</v>
      </c>
      <c r="P4814">
        <v>2971.45</v>
      </c>
      <c r="Q4814">
        <v>2970.94</v>
      </c>
      <c r="R4814">
        <v>3055352</v>
      </c>
      <c r="S4814">
        <v>9077252819</v>
      </c>
      <c r="T4814">
        <v>138896</v>
      </c>
      <c r="U4814">
        <v>1604975</v>
      </c>
      <c r="V4814">
        <v>52.53</v>
      </c>
      <c r="W4814" s="3">
        <f>StockData[[#This Row],[CLOSE]]-StockData[[#This Row],[PREV. CLOSE]]</f>
        <v>47.099999999999909</v>
      </c>
      <c r="X4814" s="2">
        <f>IFERROR((StockData[[#This Row],[CLOSE]]-StockData[[#This Row],[PREV. CLOSE]])/StockData[[#This Row],[PREV. CLOSE]],0)</f>
        <v>1.6106143245507517E-2</v>
      </c>
      <c r="Y4814" t="str">
        <f>IF(StockData[[#This Row],[Daily Return %]]&gt;0,"Gain",IF(StockData[[#This Row],[Daily Return %]]&lt;0,"Loss","No Change"))</f>
        <v>Gain</v>
      </c>
    </row>
    <row r="4815" spans="1:25" x14ac:dyDescent="0.3">
      <c r="A4815" s="1">
        <v>45688</v>
      </c>
      <c r="B4815" s="1" t="s">
        <v>4869</v>
      </c>
      <c r="C4815" s="1" t="s">
        <v>26</v>
      </c>
      <c r="D4815">
        <f>MONTH(StockData[[#This Row],[DATE]])</f>
        <v>1</v>
      </c>
      <c r="E4815">
        <v>2025</v>
      </c>
      <c r="F4815" t="s">
        <v>27</v>
      </c>
      <c r="G4815" t="str">
        <f>"Q"&amp;ROUNDUP(StockData[[#This Row],[Month Number]]/3,0)</f>
        <v>Q1</v>
      </c>
      <c r="H4815" s="1" t="s">
        <v>4596</v>
      </c>
      <c r="I4815" s="1" t="s">
        <v>4597</v>
      </c>
      <c r="J4815" t="s">
        <v>30</v>
      </c>
      <c r="K4815">
        <v>2970</v>
      </c>
      <c r="L4815">
        <v>3049.85</v>
      </c>
      <c r="M4815">
        <v>2955.1</v>
      </c>
      <c r="N4815">
        <v>2971.45</v>
      </c>
      <c r="O4815">
        <v>3000</v>
      </c>
      <c r="P4815">
        <v>2989.85</v>
      </c>
      <c r="Q4815">
        <v>3005.9</v>
      </c>
      <c r="R4815">
        <v>2412370</v>
      </c>
      <c r="S4815">
        <v>7251351432.5500002</v>
      </c>
      <c r="T4815">
        <v>134679</v>
      </c>
      <c r="U4815">
        <v>1378942</v>
      </c>
      <c r="V4815">
        <v>57.16</v>
      </c>
      <c r="W4815" s="3">
        <f>StockData[[#This Row],[CLOSE]]-StockData[[#This Row],[PREV. CLOSE]]</f>
        <v>18.400000000000091</v>
      </c>
      <c r="X4815" s="2">
        <f>IFERROR((StockData[[#This Row],[CLOSE]]-StockData[[#This Row],[PREV. CLOSE]])/StockData[[#This Row],[PREV. CLOSE]],0)</f>
        <v>6.1922630365646714E-3</v>
      </c>
      <c r="Y4815" t="str">
        <f>IF(StockData[[#This Row],[Daily Return %]]&gt;0,"Gain",IF(StockData[[#This Row],[Daily Return %]]&lt;0,"Loss","No Change"))</f>
        <v>Gain</v>
      </c>
    </row>
    <row r="4816" spans="1:25" x14ac:dyDescent="0.3">
      <c r="A4816" s="1">
        <v>45689</v>
      </c>
      <c r="B4816" s="1" t="s">
        <v>4870</v>
      </c>
      <c r="C4816" s="1" t="s">
        <v>54</v>
      </c>
      <c r="D4816">
        <f>MONTH(StockData[[#This Row],[DATE]])</f>
        <v>2</v>
      </c>
      <c r="E4816">
        <v>2025</v>
      </c>
      <c r="F4816" t="s">
        <v>27</v>
      </c>
      <c r="G4816" t="str">
        <f>"Q"&amp;ROUNDUP(StockData[[#This Row],[Month Number]]/3,0)</f>
        <v>Q1</v>
      </c>
      <c r="H4816" s="1" t="s">
        <v>4596</v>
      </c>
      <c r="I4816" s="1" t="s">
        <v>4597</v>
      </c>
      <c r="J4816" t="s">
        <v>30</v>
      </c>
      <c r="K4816">
        <v>2990</v>
      </c>
      <c r="L4816">
        <v>3098.95</v>
      </c>
      <c r="M4816">
        <v>2990</v>
      </c>
      <c r="N4816">
        <v>2989.85</v>
      </c>
      <c r="O4816">
        <v>3069.85</v>
      </c>
      <c r="P4816">
        <v>3076.75</v>
      </c>
      <c r="Q4816">
        <v>3052.9</v>
      </c>
      <c r="R4816">
        <v>2674573</v>
      </c>
      <c r="S4816">
        <v>8165208918.3500004</v>
      </c>
      <c r="T4816">
        <v>152464</v>
      </c>
      <c r="U4816">
        <v>1191338</v>
      </c>
      <c r="V4816">
        <v>44.54</v>
      </c>
      <c r="W4816" s="3">
        <f>StockData[[#This Row],[CLOSE]]-StockData[[#This Row],[PREV. CLOSE]]</f>
        <v>86.900000000000091</v>
      </c>
      <c r="X4816" s="2">
        <f>IFERROR((StockData[[#This Row],[CLOSE]]-StockData[[#This Row],[PREV. CLOSE]])/StockData[[#This Row],[PREV. CLOSE]],0)</f>
        <v>2.9065003261033194E-2</v>
      </c>
      <c r="Y4816" t="str">
        <f>IF(StockData[[#This Row],[Daily Return %]]&gt;0,"Gain",IF(StockData[[#This Row],[Daily Return %]]&lt;0,"Loss","No Change"))</f>
        <v>Gain</v>
      </c>
    </row>
    <row r="4817" spans="1:25" x14ac:dyDescent="0.3">
      <c r="A4817" s="1">
        <v>45691</v>
      </c>
      <c r="B4817" s="1" t="s">
        <v>4871</v>
      </c>
      <c r="C4817" s="1" t="s">
        <v>54</v>
      </c>
      <c r="D4817">
        <f>MONTH(StockData[[#This Row],[DATE]])</f>
        <v>2</v>
      </c>
      <c r="E4817">
        <v>2025</v>
      </c>
      <c r="F4817" t="s">
        <v>27</v>
      </c>
      <c r="G4817" t="str">
        <f>"Q"&amp;ROUNDUP(StockData[[#This Row],[Month Number]]/3,0)</f>
        <v>Q1</v>
      </c>
      <c r="H4817" s="1" t="s">
        <v>4596</v>
      </c>
      <c r="I4817" s="1" t="s">
        <v>4597</v>
      </c>
      <c r="J4817" t="s">
        <v>30</v>
      </c>
      <c r="K4817">
        <v>3056.6</v>
      </c>
      <c r="L4817">
        <v>3187.95</v>
      </c>
      <c r="M4817">
        <v>3044.75</v>
      </c>
      <c r="N4817">
        <v>3076.75</v>
      </c>
      <c r="O4817">
        <v>3169</v>
      </c>
      <c r="P4817">
        <v>3173.3</v>
      </c>
      <c r="Q4817">
        <v>3129.67</v>
      </c>
      <c r="R4817">
        <v>3664084</v>
      </c>
      <c r="S4817">
        <v>11467373532.9</v>
      </c>
      <c r="T4817">
        <v>241251</v>
      </c>
      <c r="U4817">
        <v>2033630</v>
      </c>
      <c r="V4817">
        <v>55.5</v>
      </c>
      <c r="W4817" s="3">
        <f>StockData[[#This Row],[CLOSE]]-StockData[[#This Row],[PREV. CLOSE]]</f>
        <v>96.550000000000182</v>
      </c>
      <c r="X4817" s="2">
        <f>IFERROR((StockData[[#This Row],[CLOSE]]-StockData[[#This Row],[PREV. CLOSE]])/StockData[[#This Row],[PREV. CLOSE]],0)</f>
        <v>3.1380515153977467E-2</v>
      </c>
      <c r="Y4817" t="str">
        <f>IF(StockData[[#This Row],[Daily Return %]]&gt;0,"Gain",IF(StockData[[#This Row],[Daily Return %]]&lt;0,"Loss","No Change"))</f>
        <v>Gain</v>
      </c>
    </row>
    <row r="4818" spans="1:25" x14ac:dyDescent="0.3">
      <c r="A4818" s="1">
        <v>45692</v>
      </c>
      <c r="B4818" s="1" t="s">
        <v>4872</v>
      </c>
      <c r="C4818" s="1" t="s">
        <v>54</v>
      </c>
      <c r="D4818">
        <f>MONTH(StockData[[#This Row],[DATE]])</f>
        <v>2</v>
      </c>
      <c r="E4818">
        <v>2025</v>
      </c>
      <c r="F4818" t="s">
        <v>27</v>
      </c>
      <c r="G4818" t="str">
        <f>"Q"&amp;ROUNDUP(StockData[[#This Row],[Month Number]]/3,0)</f>
        <v>Q1</v>
      </c>
      <c r="H4818" s="1" t="s">
        <v>4596</v>
      </c>
      <c r="I4818" s="1" t="s">
        <v>4597</v>
      </c>
      <c r="J4818" t="s">
        <v>30</v>
      </c>
      <c r="K4818">
        <v>3225</v>
      </c>
      <c r="L4818">
        <v>3270.55</v>
      </c>
      <c r="M4818">
        <v>3137.85</v>
      </c>
      <c r="N4818">
        <v>3173.3</v>
      </c>
      <c r="O4818">
        <v>3180</v>
      </c>
      <c r="P4818">
        <v>3189.05</v>
      </c>
      <c r="Q4818">
        <v>3190.27</v>
      </c>
      <c r="R4818">
        <v>3862456</v>
      </c>
      <c r="S4818">
        <v>12322278209.5</v>
      </c>
      <c r="T4818">
        <v>193503</v>
      </c>
      <c r="U4818">
        <v>2170953</v>
      </c>
      <c r="V4818">
        <v>56.21</v>
      </c>
      <c r="W4818" s="3">
        <f>StockData[[#This Row],[CLOSE]]-StockData[[#This Row],[PREV. CLOSE]]</f>
        <v>15.75</v>
      </c>
      <c r="X4818" s="2">
        <f>IFERROR((StockData[[#This Row],[CLOSE]]-StockData[[#This Row],[PREV. CLOSE]])/StockData[[#This Row],[PREV. CLOSE]],0)</f>
        <v>4.9632874294898051E-3</v>
      </c>
      <c r="Y4818" t="str">
        <f>IF(StockData[[#This Row],[Daily Return %]]&gt;0,"Gain",IF(StockData[[#This Row],[Daily Return %]]&lt;0,"Loss","No Change"))</f>
        <v>Gain</v>
      </c>
    </row>
    <row r="4819" spans="1:25" x14ac:dyDescent="0.3">
      <c r="A4819" s="1">
        <v>45693</v>
      </c>
      <c r="B4819" s="1" t="s">
        <v>4873</v>
      </c>
      <c r="C4819" s="1" t="s">
        <v>54</v>
      </c>
      <c r="D4819">
        <f>MONTH(StockData[[#This Row],[DATE]])</f>
        <v>2</v>
      </c>
      <c r="E4819">
        <v>2025</v>
      </c>
      <c r="F4819" t="s">
        <v>27</v>
      </c>
      <c r="G4819" t="str">
        <f>"Q"&amp;ROUNDUP(StockData[[#This Row],[Month Number]]/3,0)</f>
        <v>Q1</v>
      </c>
      <c r="H4819" s="1" t="s">
        <v>4596</v>
      </c>
      <c r="I4819" s="1" t="s">
        <v>4597</v>
      </c>
      <c r="J4819" t="s">
        <v>30</v>
      </c>
      <c r="K4819">
        <v>3189.05</v>
      </c>
      <c r="L4819">
        <v>3218.65</v>
      </c>
      <c r="M4819">
        <v>3142</v>
      </c>
      <c r="N4819">
        <v>3189.05</v>
      </c>
      <c r="O4819">
        <v>3175.45</v>
      </c>
      <c r="P4819">
        <v>3178.75</v>
      </c>
      <c r="Q4819">
        <v>3180.8</v>
      </c>
      <c r="R4819">
        <v>2264208</v>
      </c>
      <c r="S4819">
        <v>7201989629.25</v>
      </c>
      <c r="T4819">
        <v>130694</v>
      </c>
      <c r="U4819">
        <v>1389467</v>
      </c>
      <c r="V4819">
        <v>61.37</v>
      </c>
      <c r="W4819" s="3">
        <f>StockData[[#This Row],[CLOSE]]-StockData[[#This Row],[PREV. CLOSE]]</f>
        <v>-10.300000000000182</v>
      </c>
      <c r="X4819" s="2">
        <f>IFERROR((StockData[[#This Row],[CLOSE]]-StockData[[#This Row],[PREV. CLOSE]])/StockData[[#This Row],[PREV. CLOSE]],0)</f>
        <v>-3.2298019786457352E-3</v>
      </c>
      <c r="Y4819" t="str">
        <f>IF(StockData[[#This Row],[Daily Return %]]&gt;0,"Gain",IF(StockData[[#This Row],[Daily Return %]]&lt;0,"Loss","No Change"))</f>
        <v>Loss</v>
      </c>
    </row>
    <row r="4820" spans="1:25" x14ac:dyDescent="0.3">
      <c r="A4820" s="1">
        <v>45694</v>
      </c>
      <c r="B4820" s="1" t="s">
        <v>4874</v>
      </c>
      <c r="C4820" s="1" t="s">
        <v>54</v>
      </c>
      <c r="D4820">
        <f>MONTH(StockData[[#This Row],[DATE]])</f>
        <v>2</v>
      </c>
      <c r="E4820">
        <v>2025</v>
      </c>
      <c r="F4820" t="s">
        <v>27</v>
      </c>
      <c r="G4820" t="str">
        <f>"Q"&amp;ROUNDUP(StockData[[#This Row],[Month Number]]/3,0)</f>
        <v>Q1</v>
      </c>
      <c r="H4820" s="1" t="s">
        <v>4596</v>
      </c>
      <c r="I4820" s="1" t="s">
        <v>4597</v>
      </c>
      <c r="J4820" t="s">
        <v>30</v>
      </c>
      <c r="K4820">
        <v>3170</v>
      </c>
      <c r="L4820">
        <v>3180.85</v>
      </c>
      <c r="M4820">
        <v>3121.25</v>
      </c>
      <c r="N4820">
        <v>3178.75</v>
      </c>
      <c r="O4820">
        <v>3152</v>
      </c>
      <c r="P4820">
        <v>3139.95</v>
      </c>
      <c r="Q4820">
        <v>3144.07</v>
      </c>
      <c r="R4820">
        <v>2341341</v>
      </c>
      <c r="S4820">
        <v>7361328842.3500004</v>
      </c>
      <c r="T4820">
        <v>126022</v>
      </c>
      <c r="U4820">
        <v>1161297</v>
      </c>
      <c r="V4820">
        <v>49.6</v>
      </c>
      <c r="W4820" s="3">
        <f>StockData[[#This Row],[CLOSE]]-StockData[[#This Row],[PREV. CLOSE]]</f>
        <v>-38.800000000000182</v>
      </c>
      <c r="X4820" s="2">
        <f>IFERROR((StockData[[#This Row],[CLOSE]]-StockData[[#This Row],[PREV. CLOSE]])/StockData[[#This Row],[PREV. CLOSE]],0)</f>
        <v>-1.2206055839559632E-2</v>
      </c>
      <c r="Y4820" t="str">
        <f>IF(StockData[[#This Row],[Daily Return %]]&gt;0,"Gain",IF(StockData[[#This Row],[Daily Return %]]&lt;0,"Loss","No Change"))</f>
        <v>Loss</v>
      </c>
    </row>
    <row r="4821" spans="1:25" x14ac:dyDescent="0.3">
      <c r="A4821" s="1">
        <v>45695</v>
      </c>
      <c r="B4821" s="1" t="s">
        <v>4875</v>
      </c>
      <c r="C4821" s="1" t="s">
        <v>54</v>
      </c>
      <c r="D4821">
        <f>MONTH(StockData[[#This Row],[DATE]])</f>
        <v>2</v>
      </c>
      <c r="E4821">
        <v>2025</v>
      </c>
      <c r="F4821" t="s">
        <v>27</v>
      </c>
      <c r="G4821" t="str">
        <f>"Q"&amp;ROUNDUP(StockData[[#This Row],[Month Number]]/3,0)</f>
        <v>Q1</v>
      </c>
      <c r="H4821" s="1" t="s">
        <v>4596</v>
      </c>
      <c r="I4821" s="1" t="s">
        <v>4597</v>
      </c>
      <c r="J4821" t="s">
        <v>30</v>
      </c>
      <c r="K4821">
        <v>3168</v>
      </c>
      <c r="L4821">
        <v>3219.95</v>
      </c>
      <c r="M4821">
        <v>3110</v>
      </c>
      <c r="N4821">
        <v>3139.95</v>
      </c>
      <c r="O4821">
        <v>3193</v>
      </c>
      <c r="P4821">
        <v>3198.45</v>
      </c>
      <c r="Q4821">
        <v>3174.75</v>
      </c>
      <c r="R4821">
        <v>4790111</v>
      </c>
      <c r="S4821">
        <v>15207385377.65</v>
      </c>
      <c r="T4821">
        <v>220264</v>
      </c>
      <c r="U4821">
        <v>1971775</v>
      </c>
      <c r="V4821">
        <v>41.16</v>
      </c>
      <c r="W4821" s="3">
        <f>StockData[[#This Row],[CLOSE]]-StockData[[#This Row],[PREV. CLOSE]]</f>
        <v>58.5</v>
      </c>
      <c r="X4821" s="2">
        <f>IFERROR((StockData[[#This Row],[CLOSE]]-StockData[[#This Row],[PREV. CLOSE]])/StockData[[#This Row],[PREV. CLOSE]],0)</f>
        <v>1.8630869918310804E-2</v>
      </c>
      <c r="Y4821" t="str">
        <f>IF(StockData[[#This Row],[Daily Return %]]&gt;0,"Gain",IF(StockData[[#This Row],[Daily Return %]]&lt;0,"Loss","No Change"))</f>
        <v>Gain</v>
      </c>
    </row>
    <row r="4822" spans="1:25" x14ac:dyDescent="0.3">
      <c r="A4822" s="1">
        <v>45698</v>
      </c>
      <c r="B4822" s="1" t="s">
        <v>4876</v>
      </c>
      <c r="C4822" s="1" t="s">
        <v>54</v>
      </c>
      <c r="D4822">
        <f>MONTH(StockData[[#This Row],[DATE]])</f>
        <v>2</v>
      </c>
      <c r="E4822">
        <v>2025</v>
      </c>
      <c r="F4822" t="s">
        <v>27</v>
      </c>
      <c r="G4822" t="str">
        <f>"Q"&amp;ROUNDUP(StockData[[#This Row],[Month Number]]/3,0)</f>
        <v>Q1</v>
      </c>
      <c r="H4822" s="1" t="s">
        <v>4596</v>
      </c>
      <c r="I4822" s="1" t="s">
        <v>4597</v>
      </c>
      <c r="J4822" t="s">
        <v>30</v>
      </c>
      <c r="K4822">
        <v>3209.2</v>
      </c>
      <c r="L4822">
        <v>3270.95</v>
      </c>
      <c r="M4822">
        <v>3128.8</v>
      </c>
      <c r="N4822">
        <v>3198.45</v>
      </c>
      <c r="O4822">
        <v>3130.75</v>
      </c>
      <c r="P4822">
        <v>3137.25</v>
      </c>
      <c r="Q4822">
        <v>3194.69</v>
      </c>
      <c r="R4822">
        <v>3852783</v>
      </c>
      <c r="S4822">
        <v>12308445237.049999</v>
      </c>
      <c r="T4822">
        <v>203318</v>
      </c>
      <c r="U4822">
        <v>1599258</v>
      </c>
      <c r="V4822">
        <v>41.51</v>
      </c>
      <c r="W4822" s="3">
        <f>StockData[[#This Row],[CLOSE]]-StockData[[#This Row],[PREV. CLOSE]]</f>
        <v>-61.199999999999818</v>
      </c>
      <c r="X4822" s="2">
        <f>IFERROR((StockData[[#This Row],[CLOSE]]-StockData[[#This Row],[PREV. CLOSE]])/StockData[[#This Row],[PREV. CLOSE]],0)</f>
        <v>-1.9134268161140496E-2</v>
      </c>
      <c r="Y4822" t="str">
        <f>IF(StockData[[#This Row],[Daily Return %]]&gt;0,"Gain",IF(StockData[[#This Row],[Daily Return %]]&lt;0,"Loss","No Change"))</f>
        <v>Loss</v>
      </c>
    </row>
    <row r="4823" spans="1:25" x14ac:dyDescent="0.3">
      <c r="A4823" s="1">
        <v>45699</v>
      </c>
      <c r="B4823" s="1" t="s">
        <v>4877</v>
      </c>
      <c r="C4823" s="1" t="s">
        <v>54</v>
      </c>
      <c r="D4823">
        <f>MONTH(StockData[[#This Row],[DATE]])</f>
        <v>2</v>
      </c>
      <c r="E4823">
        <v>2025</v>
      </c>
      <c r="F4823" t="s">
        <v>27</v>
      </c>
      <c r="G4823" t="str">
        <f>"Q"&amp;ROUNDUP(StockData[[#This Row],[Month Number]]/3,0)</f>
        <v>Q1</v>
      </c>
      <c r="H4823" s="1" t="s">
        <v>4596</v>
      </c>
      <c r="I4823" s="1" t="s">
        <v>4597</v>
      </c>
      <c r="J4823" t="s">
        <v>30</v>
      </c>
      <c r="K4823">
        <v>3146.85</v>
      </c>
      <c r="L4823">
        <v>3154</v>
      </c>
      <c r="M4823">
        <v>3071.1</v>
      </c>
      <c r="N4823">
        <v>3137.25</v>
      </c>
      <c r="O4823">
        <v>3085</v>
      </c>
      <c r="P4823">
        <v>3085.95</v>
      </c>
      <c r="Q4823">
        <v>3113.75</v>
      </c>
      <c r="R4823">
        <v>2470280</v>
      </c>
      <c r="S4823">
        <v>7691830725.5500002</v>
      </c>
      <c r="T4823">
        <v>145323</v>
      </c>
      <c r="U4823">
        <v>1140752</v>
      </c>
      <c r="V4823">
        <v>46.18</v>
      </c>
      <c r="W4823" s="3">
        <f>StockData[[#This Row],[CLOSE]]-StockData[[#This Row],[PREV. CLOSE]]</f>
        <v>-51.300000000000182</v>
      </c>
      <c r="X4823" s="2">
        <f>IFERROR((StockData[[#This Row],[CLOSE]]-StockData[[#This Row],[PREV. CLOSE]])/StockData[[#This Row],[PREV. CLOSE]],0)</f>
        <v>-1.6351900549844665E-2</v>
      </c>
      <c r="Y4823" t="str">
        <f>IF(StockData[[#This Row],[Daily Return %]]&gt;0,"Gain",IF(StockData[[#This Row],[Daily Return %]]&lt;0,"Loss","No Change"))</f>
        <v>Loss</v>
      </c>
    </row>
    <row r="4824" spans="1:25" x14ac:dyDescent="0.3">
      <c r="A4824" s="1">
        <v>45700</v>
      </c>
      <c r="B4824" s="1" t="s">
        <v>4878</v>
      </c>
      <c r="C4824" s="1" t="s">
        <v>54</v>
      </c>
      <c r="D4824">
        <f>MONTH(StockData[[#This Row],[DATE]])</f>
        <v>2</v>
      </c>
      <c r="E4824">
        <v>2025</v>
      </c>
      <c r="F4824" t="s">
        <v>27</v>
      </c>
      <c r="G4824" t="str">
        <f>"Q"&amp;ROUNDUP(StockData[[#This Row],[Month Number]]/3,0)</f>
        <v>Q1</v>
      </c>
      <c r="H4824" s="1" t="s">
        <v>4596</v>
      </c>
      <c r="I4824" s="1" t="s">
        <v>4597</v>
      </c>
      <c r="J4824" t="s">
        <v>30</v>
      </c>
      <c r="K4824">
        <v>3068.55</v>
      </c>
      <c r="L4824">
        <v>3075</v>
      </c>
      <c r="M4824">
        <v>2955.1</v>
      </c>
      <c r="N4824">
        <v>3085.95</v>
      </c>
      <c r="O4824">
        <v>2987.1</v>
      </c>
      <c r="P4824">
        <v>2987.2</v>
      </c>
      <c r="Q4824">
        <v>3001.67</v>
      </c>
      <c r="R4824">
        <v>4609887</v>
      </c>
      <c r="S4824">
        <v>13837373569.9</v>
      </c>
      <c r="T4824">
        <v>208885</v>
      </c>
      <c r="U4824">
        <v>2406285</v>
      </c>
      <c r="V4824">
        <v>52.2</v>
      </c>
      <c r="W4824" s="3">
        <f>StockData[[#This Row],[CLOSE]]-StockData[[#This Row],[PREV. CLOSE]]</f>
        <v>-98.75</v>
      </c>
      <c r="X4824" s="2">
        <f>IFERROR((StockData[[#This Row],[CLOSE]]-StockData[[#This Row],[PREV. CLOSE]])/StockData[[#This Row],[PREV. CLOSE]],0)</f>
        <v>-3.1999870380271876E-2</v>
      </c>
      <c r="Y4824" t="str">
        <f>IF(StockData[[#This Row],[Daily Return %]]&gt;0,"Gain",IF(StockData[[#This Row],[Daily Return %]]&lt;0,"Loss","No Change"))</f>
        <v>Loss</v>
      </c>
    </row>
    <row r="4825" spans="1:25" x14ac:dyDescent="0.3">
      <c r="A4825" s="1">
        <v>45701</v>
      </c>
      <c r="B4825" s="1" t="s">
        <v>4879</v>
      </c>
      <c r="C4825" s="1" t="s">
        <v>54</v>
      </c>
      <c r="D4825">
        <f>MONTH(StockData[[#This Row],[DATE]])</f>
        <v>2</v>
      </c>
      <c r="E4825">
        <v>2025</v>
      </c>
      <c r="F4825" t="s">
        <v>27</v>
      </c>
      <c r="G4825" t="str">
        <f>"Q"&amp;ROUNDUP(StockData[[#This Row],[Month Number]]/3,0)</f>
        <v>Q1</v>
      </c>
      <c r="H4825" s="1" t="s">
        <v>4596</v>
      </c>
      <c r="I4825" s="1" t="s">
        <v>4597</v>
      </c>
      <c r="J4825" t="s">
        <v>30</v>
      </c>
      <c r="K4825">
        <v>3024.95</v>
      </c>
      <c r="L4825">
        <v>3047</v>
      </c>
      <c r="M4825">
        <v>2971.05</v>
      </c>
      <c r="N4825">
        <v>2987.2</v>
      </c>
      <c r="O4825">
        <v>2979.95</v>
      </c>
      <c r="P4825">
        <v>2978</v>
      </c>
      <c r="Q4825">
        <v>3003.54</v>
      </c>
      <c r="R4825">
        <v>2481783</v>
      </c>
      <c r="S4825">
        <v>7454137121.5500002</v>
      </c>
      <c r="T4825">
        <v>147059</v>
      </c>
      <c r="U4825">
        <v>1285263</v>
      </c>
      <c r="V4825">
        <v>51.79</v>
      </c>
      <c r="W4825" s="3">
        <f>StockData[[#This Row],[CLOSE]]-StockData[[#This Row],[PREV. CLOSE]]</f>
        <v>-9.1999999999998181</v>
      </c>
      <c r="X4825" s="2">
        <f>IFERROR((StockData[[#This Row],[CLOSE]]-StockData[[#This Row],[PREV. CLOSE]])/StockData[[#This Row],[PREV. CLOSE]],0)</f>
        <v>-3.0798071772897089E-3</v>
      </c>
      <c r="Y4825" t="str">
        <f>IF(StockData[[#This Row],[Daily Return %]]&gt;0,"Gain",IF(StockData[[#This Row],[Daily Return %]]&lt;0,"Loss","No Change"))</f>
        <v>Loss</v>
      </c>
    </row>
    <row r="4826" spans="1:25" x14ac:dyDescent="0.3">
      <c r="A4826" s="1">
        <v>45702</v>
      </c>
      <c r="B4826" s="1" t="s">
        <v>4880</v>
      </c>
      <c r="C4826" s="1" t="s">
        <v>54</v>
      </c>
      <c r="D4826">
        <f>MONTH(StockData[[#This Row],[DATE]])</f>
        <v>2</v>
      </c>
      <c r="E4826">
        <v>2025</v>
      </c>
      <c r="F4826" t="s">
        <v>27</v>
      </c>
      <c r="G4826" t="str">
        <f>"Q"&amp;ROUNDUP(StockData[[#This Row],[Month Number]]/3,0)</f>
        <v>Q1</v>
      </c>
      <c r="H4826" s="1" t="s">
        <v>4596</v>
      </c>
      <c r="I4826" s="1" t="s">
        <v>4597</v>
      </c>
      <c r="J4826" t="s">
        <v>30</v>
      </c>
      <c r="K4826">
        <v>2999</v>
      </c>
      <c r="L4826">
        <v>3020</v>
      </c>
      <c r="M4826">
        <v>2907.05</v>
      </c>
      <c r="N4826">
        <v>2978</v>
      </c>
      <c r="O4826">
        <v>2939</v>
      </c>
      <c r="P4826">
        <v>2942.6</v>
      </c>
      <c r="Q4826">
        <v>2949.12</v>
      </c>
      <c r="R4826">
        <v>1959802</v>
      </c>
      <c r="S4826">
        <v>5779699750.25</v>
      </c>
      <c r="T4826">
        <v>127522</v>
      </c>
      <c r="U4826">
        <v>992488</v>
      </c>
      <c r="V4826">
        <v>50.64</v>
      </c>
      <c r="W4826" s="3">
        <f>StockData[[#This Row],[CLOSE]]-StockData[[#This Row],[PREV. CLOSE]]</f>
        <v>-35.400000000000091</v>
      </c>
      <c r="X4826" s="2">
        <f>IFERROR((StockData[[#This Row],[CLOSE]]-StockData[[#This Row],[PREV. CLOSE]])/StockData[[#This Row],[PREV. CLOSE]],0)</f>
        <v>-1.1887172599059801E-2</v>
      </c>
      <c r="Y4826" t="str">
        <f>IF(StockData[[#This Row],[Daily Return %]]&gt;0,"Gain",IF(StockData[[#This Row],[Daily Return %]]&lt;0,"Loss","No Change"))</f>
        <v>Loss</v>
      </c>
    </row>
    <row r="4827" spans="1:25" x14ac:dyDescent="0.3">
      <c r="A4827" s="1">
        <v>45705</v>
      </c>
      <c r="B4827" s="1" t="s">
        <v>4881</v>
      </c>
      <c r="C4827" s="1" t="s">
        <v>54</v>
      </c>
      <c r="D4827">
        <f>MONTH(StockData[[#This Row],[DATE]])</f>
        <v>2</v>
      </c>
      <c r="E4827">
        <v>2025</v>
      </c>
      <c r="F4827" t="s">
        <v>27</v>
      </c>
      <c r="G4827" t="str">
        <f>"Q"&amp;ROUNDUP(StockData[[#This Row],[Month Number]]/3,0)</f>
        <v>Q1</v>
      </c>
      <c r="H4827" s="1" t="s">
        <v>4596</v>
      </c>
      <c r="I4827" s="1" t="s">
        <v>4597</v>
      </c>
      <c r="J4827" t="s">
        <v>30</v>
      </c>
      <c r="K4827">
        <v>2940.8</v>
      </c>
      <c r="L4827">
        <v>2955</v>
      </c>
      <c r="M4827">
        <v>2792.25</v>
      </c>
      <c r="N4827">
        <v>2942.6</v>
      </c>
      <c r="O4827">
        <v>2841</v>
      </c>
      <c r="P4827">
        <v>2831.95</v>
      </c>
      <c r="Q4827">
        <v>2825.13</v>
      </c>
      <c r="R4827">
        <v>4773279</v>
      </c>
      <c r="S4827">
        <v>13485151658.049999</v>
      </c>
      <c r="T4827">
        <v>268050</v>
      </c>
      <c r="U4827">
        <v>2089108</v>
      </c>
      <c r="V4827">
        <v>43.77</v>
      </c>
      <c r="W4827" s="3">
        <f>StockData[[#This Row],[CLOSE]]-StockData[[#This Row],[PREV. CLOSE]]</f>
        <v>-110.65000000000009</v>
      </c>
      <c r="X4827" s="2">
        <f>IFERROR((StockData[[#This Row],[CLOSE]]-StockData[[#This Row],[PREV. CLOSE]])/StockData[[#This Row],[PREV. CLOSE]],0)</f>
        <v>-3.7602800244681607E-2</v>
      </c>
      <c r="Y4827" t="str">
        <f>IF(StockData[[#This Row],[Daily Return %]]&gt;0,"Gain",IF(StockData[[#This Row],[Daily Return %]]&lt;0,"Loss","No Change"))</f>
        <v>Loss</v>
      </c>
    </row>
    <row r="4828" spans="1:25" x14ac:dyDescent="0.3">
      <c r="A4828" s="1">
        <v>45706</v>
      </c>
      <c r="B4828" s="1" t="s">
        <v>4882</v>
      </c>
      <c r="C4828" s="1" t="s">
        <v>54</v>
      </c>
      <c r="D4828">
        <f>MONTH(StockData[[#This Row],[DATE]])</f>
        <v>2</v>
      </c>
      <c r="E4828">
        <v>2025</v>
      </c>
      <c r="F4828" t="s">
        <v>27</v>
      </c>
      <c r="G4828" t="str">
        <f>"Q"&amp;ROUNDUP(StockData[[#This Row],[Month Number]]/3,0)</f>
        <v>Q1</v>
      </c>
      <c r="H4828" s="1" t="s">
        <v>4596</v>
      </c>
      <c r="I4828" s="1" t="s">
        <v>4597</v>
      </c>
      <c r="J4828" t="s">
        <v>30</v>
      </c>
      <c r="K4828">
        <v>2844</v>
      </c>
      <c r="L4828">
        <v>2845</v>
      </c>
      <c r="M4828">
        <v>2755.9</v>
      </c>
      <c r="N4828">
        <v>2831.95</v>
      </c>
      <c r="O4828">
        <v>2780.95</v>
      </c>
      <c r="P4828">
        <v>2790.05</v>
      </c>
      <c r="Q4828">
        <v>2789.68</v>
      </c>
      <c r="R4828">
        <v>2301836</v>
      </c>
      <c r="S4828">
        <v>6421397120.6999998</v>
      </c>
      <c r="T4828">
        <v>162427</v>
      </c>
      <c r="U4828">
        <v>1047304</v>
      </c>
      <c r="V4828">
        <v>45.5</v>
      </c>
      <c r="W4828" s="3">
        <f>StockData[[#This Row],[CLOSE]]-StockData[[#This Row],[PREV. CLOSE]]</f>
        <v>-41.899999999999636</v>
      </c>
      <c r="X4828" s="2">
        <f>IFERROR((StockData[[#This Row],[CLOSE]]-StockData[[#This Row],[PREV. CLOSE]])/StockData[[#This Row],[PREV. CLOSE]],0)</f>
        <v>-1.4795458959374156E-2</v>
      </c>
      <c r="Y4828" t="str">
        <f>IF(StockData[[#This Row],[Daily Return %]]&gt;0,"Gain",IF(StockData[[#This Row],[Daily Return %]]&lt;0,"Loss","No Change"))</f>
        <v>Loss</v>
      </c>
    </row>
    <row r="4829" spans="1:25" x14ac:dyDescent="0.3">
      <c r="A4829" s="1">
        <v>45707</v>
      </c>
      <c r="B4829" s="1" t="s">
        <v>4883</v>
      </c>
      <c r="C4829" s="1" t="s">
        <v>54</v>
      </c>
      <c r="D4829">
        <f>MONTH(StockData[[#This Row],[DATE]])</f>
        <v>2</v>
      </c>
      <c r="E4829">
        <v>2025</v>
      </c>
      <c r="F4829" t="s">
        <v>27</v>
      </c>
      <c r="G4829" t="str">
        <f>"Q"&amp;ROUNDUP(StockData[[#This Row],[Month Number]]/3,0)</f>
        <v>Q1</v>
      </c>
      <c r="H4829" s="1" t="s">
        <v>4596</v>
      </c>
      <c r="I4829" s="1" t="s">
        <v>4597</v>
      </c>
      <c r="J4829" t="s">
        <v>30</v>
      </c>
      <c r="K4829">
        <v>2750</v>
      </c>
      <c r="L4829">
        <v>2782.65</v>
      </c>
      <c r="M4829">
        <v>2728</v>
      </c>
      <c r="N4829">
        <v>2790.05</v>
      </c>
      <c r="O4829">
        <v>2758.85</v>
      </c>
      <c r="P4829">
        <v>2757.4</v>
      </c>
      <c r="Q4829">
        <v>2756.02</v>
      </c>
      <c r="R4829">
        <v>2671072</v>
      </c>
      <c r="S4829">
        <v>7361529633.3999996</v>
      </c>
      <c r="T4829">
        <v>280089</v>
      </c>
      <c r="U4829">
        <v>1444807</v>
      </c>
      <c r="V4829">
        <v>54.09</v>
      </c>
      <c r="W4829" s="3">
        <f>StockData[[#This Row],[CLOSE]]-StockData[[#This Row],[PREV. CLOSE]]</f>
        <v>-32.650000000000091</v>
      </c>
      <c r="X4829" s="2">
        <f>IFERROR((StockData[[#This Row],[CLOSE]]-StockData[[#This Row],[PREV. CLOSE]])/StockData[[#This Row],[PREV. CLOSE]],0)</f>
        <v>-1.1702299241949101E-2</v>
      </c>
      <c r="Y4829" t="str">
        <f>IF(StockData[[#This Row],[Daily Return %]]&gt;0,"Gain",IF(StockData[[#This Row],[Daily Return %]]&lt;0,"Loss","No Change"))</f>
        <v>Loss</v>
      </c>
    </row>
    <row r="4830" spans="1:25" x14ac:dyDescent="0.3">
      <c r="A4830" s="1">
        <v>45708</v>
      </c>
      <c r="B4830" s="1" t="s">
        <v>4884</v>
      </c>
      <c r="C4830" s="1" t="s">
        <v>54</v>
      </c>
      <c r="D4830">
        <f>MONTH(StockData[[#This Row],[DATE]])</f>
        <v>2</v>
      </c>
      <c r="E4830">
        <v>2025</v>
      </c>
      <c r="F4830" t="s">
        <v>27</v>
      </c>
      <c r="G4830" t="str">
        <f>"Q"&amp;ROUNDUP(StockData[[#This Row],[Month Number]]/3,0)</f>
        <v>Q1</v>
      </c>
      <c r="H4830" s="1" t="s">
        <v>4596</v>
      </c>
      <c r="I4830" s="1" t="s">
        <v>4597</v>
      </c>
      <c r="J4830" t="s">
        <v>30</v>
      </c>
      <c r="K4830">
        <v>2745.1</v>
      </c>
      <c r="L4830">
        <v>2844.5</v>
      </c>
      <c r="M4830">
        <v>2690.05</v>
      </c>
      <c r="N4830">
        <v>2757.4</v>
      </c>
      <c r="O4830">
        <v>2832.35</v>
      </c>
      <c r="P4830">
        <v>2839.45</v>
      </c>
      <c r="Q4830">
        <v>2793.23</v>
      </c>
      <c r="R4830">
        <v>3799854</v>
      </c>
      <c r="S4830">
        <v>10613849775.1</v>
      </c>
      <c r="T4830">
        <v>263951</v>
      </c>
      <c r="U4830">
        <v>1519892</v>
      </c>
      <c r="V4830">
        <v>40</v>
      </c>
      <c r="W4830" s="3">
        <f>StockData[[#This Row],[CLOSE]]-StockData[[#This Row],[PREV. CLOSE]]</f>
        <v>82.049999999999727</v>
      </c>
      <c r="X4830" s="2">
        <f>IFERROR((StockData[[#This Row],[CLOSE]]-StockData[[#This Row],[PREV. CLOSE]])/StockData[[#This Row],[PREV. CLOSE]],0)</f>
        <v>2.9756292159280381E-2</v>
      </c>
      <c r="Y4830" t="str">
        <f>IF(StockData[[#This Row],[Daily Return %]]&gt;0,"Gain",IF(StockData[[#This Row],[Daily Return %]]&lt;0,"Loss","No Change"))</f>
        <v>Gain</v>
      </c>
    </row>
    <row r="4831" spans="1:25" x14ac:dyDescent="0.3">
      <c r="A4831" s="1">
        <v>45709</v>
      </c>
      <c r="B4831" s="1" t="s">
        <v>4885</v>
      </c>
      <c r="C4831" s="1" t="s">
        <v>54</v>
      </c>
      <c r="D4831">
        <f>MONTH(StockData[[#This Row],[DATE]])</f>
        <v>2</v>
      </c>
      <c r="E4831">
        <v>2025</v>
      </c>
      <c r="F4831" t="s">
        <v>27</v>
      </c>
      <c r="G4831" t="str">
        <f>"Q"&amp;ROUNDUP(StockData[[#This Row],[Month Number]]/3,0)</f>
        <v>Q1</v>
      </c>
      <c r="H4831" s="1" t="s">
        <v>4596</v>
      </c>
      <c r="I4831" s="1" t="s">
        <v>4597</v>
      </c>
      <c r="J4831" t="s">
        <v>30</v>
      </c>
      <c r="K4831">
        <v>2815.2</v>
      </c>
      <c r="L4831">
        <v>2815.2</v>
      </c>
      <c r="M4831">
        <v>2653.35</v>
      </c>
      <c r="N4831">
        <v>2839.45</v>
      </c>
      <c r="O4831">
        <v>2663.5</v>
      </c>
      <c r="P4831">
        <v>2669.35</v>
      </c>
      <c r="Q4831">
        <v>2694.03</v>
      </c>
      <c r="R4831">
        <v>8940621</v>
      </c>
      <c r="S4831">
        <v>24086280053.25</v>
      </c>
      <c r="T4831">
        <v>407564</v>
      </c>
      <c r="U4831">
        <v>4442713</v>
      </c>
      <c r="V4831">
        <v>49.69</v>
      </c>
      <c r="W4831" s="3">
        <f>StockData[[#This Row],[CLOSE]]-StockData[[#This Row],[PREV. CLOSE]]</f>
        <v>-170.09999999999991</v>
      </c>
      <c r="X4831" s="2">
        <f>IFERROR((StockData[[#This Row],[CLOSE]]-StockData[[#This Row],[PREV. CLOSE]])/StockData[[#This Row],[PREV. CLOSE]],0)</f>
        <v>-5.9905967705013267E-2</v>
      </c>
      <c r="Y4831" t="str">
        <f>IF(StockData[[#This Row],[Daily Return %]]&gt;0,"Gain",IF(StockData[[#This Row],[Daily Return %]]&lt;0,"Loss","No Change"))</f>
        <v>Loss</v>
      </c>
    </row>
    <row r="4832" spans="1:25" x14ac:dyDescent="0.3">
      <c r="A4832" s="1">
        <v>45712</v>
      </c>
      <c r="B4832" s="1" t="s">
        <v>4886</v>
      </c>
      <c r="C4832" s="1" t="s">
        <v>54</v>
      </c>
      <c r="D4832">
        <f>MONTH(StockData[[#This Row],[DATE]])</f>
        <v>2</v>
      </c>
      <c r="E4832">
        <v>2025</v>
      </c>
      <c r="F4832" t="s">
        <v>27</v>
      </c>
      <c r="G4832" t="str">
        <f>"Q"&amp;ROUNDUP(StockData[[#This Row],[Month Number]]/3,0)</f>
        <v>Q1</v>
      </c>
      <c r="H4832" s="1" t="s">
        <v>4596</v>
      </c>
      <c r="I4832" s="1" t="s">
        <v>4597</v>
      </c>
      <c r="J4832" t="s">
        <v>30</v>
      </c>
      <c r="K4832">
        <v>2669</v>
      </c>
      <c r="L4832">
        <v>2716.8</v>
      </c>
      <c r="M4832">
        <v>2631.15</v>
      </c>
      <c r="N4832">
        <v>2669.35</v>
      </c>
      <c r="O4832">
        <v>2710.5</v>
      </c>
      <c r="P4832">
        <v>2709.2</v>
      </c>
      <c r="Q4832">
        <v>2688.3</v>
      </c>
      <c r="R4832">
        <v>6167313</v>
      </c>
      <c r="S4832">
        <v>16579558765.15</v>
      </c>
      <c r="T4832">
        <v>282137</v>
      </c>
      <c r="U4832">
        <v>3068806</v>
      </c>
      <c r="V4832">
        <v>49.76</v>
      </c>
      <c r="W4832" s="3">
        <f>StockData[[#This Row],[CLOSE]]-StockData[[#This Row],[PREV. CLOSE]]</f>
        <v>39.849999999999909</v>
      </c>
      <c r="X4832" s="2">
        <f>IFERROR((StockData[[#This Row],[CLOSE]]-StockData[[#This Row],[PREV. CLOSE]])/StockData[[#This Row],[PREV. CLOSE]],0)</f>
        <v>1.4928727967482687E-2</v>
      </c>
      <c r="Y4832" t="str">
        <f>IF(StockData[[#This Row],[Daily Return %]]&gt;0,"Gain",IF(StockData[[#This Row],[Daily Return %]]&lt;0,"Loss","No Change"))</f>
        <v>Gain</v>
      </c>
    </row>
    <row r="4833" spans="1:25" x14ac:dyDescent="0.3">
      <c r="A4833" s="1">
        <v>45713</v>
      </c>
      <c r="B4833" s="1" t="s">
        <v>4887</v>
      </c>
      <c r="C4833" s="1" t="s">
        <v>54</v>
      </c>
      <c r="D4833">
        <f>MONTH(StockData[[#This Row],[DATE]])</f>
        <v>2</v>
      </c>
      <c r="E4833">
        <v>2025</v>
      </c>
      <c r="F4833" t="s">
        <v>27</v>
      </c>
      <c r="G4833" t="str">
        <f>"Q"&amp;ROUNDUP(StockData[[#This Row],[Month Number]]/3,0)</f>
        <v>Q1</v>
      </c>
      <c r="H4833" s="1" t="s">
        <v>4596</v>
      </c>
      <c r="I4833" s="1" t="s">
        <v>4597</v>
      </c>
      <c r="J4833" t="s">
        <v>30</v>
      </c>
      <c r="K4833">
        <v>2740</v>
      </c>
      <c r="L4833">
        <v>2803.95</v>
      </c>
      <c r="M4833">
        <v>2728.15</v>
      </c>
      <c r="N4833">
        <v>2709.2</v>
      </c>
      <c r="O4833">
        <v>2767</v>
      </c>
      <c r="P4833">
        <v>2777.85</v>
      </c>
      <c r="Q4833">
        <v>2778.01</v>
      </c>
      <c r="R4833">
        <v>4916248</v>
      </c>
      <c r="S4833">
        <v>13657366847.049999</v>
      </c>
      <c r="T4833">
        <v>247707</v>
      </c>
      <c r="U4833">
        <v>2142048</v>
      </c>
      <c r="V4833">
        <v>43.57</v>
      </c>
      <c r="W4833" s="3">
        <f>StockData[[#This Row],[CLOSE]]-StockData[[#This Row],[PREV. CLOSE]]</f>
        <v>68.650000000000091</v>
      </c>
      <c r="X4833" s="2">
        <f>IFERROR((StockData[[#This Row],[CLOSE]]-StockData[[#This Row],[PREV. CLOSE]])/StockData[[#This Row],[PREV. CLOSE]],0)</f>
        <v>2.5339583640927248E-2</v>
      </c>
      <c r="Y4833" t="str">
        <f>IF(StockData[[#This Row],[Daily Return %]]&gt;0,"Gain",IF(StockData[[#This Row],[Daily Return %]]&lt;0,"Loss","No Change"))</f>
        <v>Gain</v>
      </c>
    </row>
    <row r="4834" spans="1:25" x14ac:dyDescent="0.3">
      <c r="A4834" s="1">
        <v>45715</v>
      </c>
      <c r="B4834" s="1" t="s">
        <v>4888</v>
      </c>
      <c r="C4834" s="1" t="s">
        <v>54</v>
      </c>
      <c r="D4834">
        <f>MONTH(StockData[[#This Row],[DATE]])</f>
        <v>2</v>
      </c>
      <c r="E4834">
        <v>2025</v>
      </c>
      <c r="F4834" t="s">
        <v>27</v>
      </c>
      <c r="G4834" t="str">
        <f>"Q"&amp;ROUNDUP(StockData[[#This Row],[Month Number]]/3,0)</f>
        <v>Q1</v>
      </c>
      <c r="H4834" s="1" t="s">
        <v>4596</v>
      </c>
      <c r="I4834" s="1" t="s">
        <v>4597</v>
      </c>
      <c r="J4834" t="s">
        <v>30</v>
      </c>
      <c r="K4834">
        <v>2837</v>
      </c>
      <c r="L4834">
        <v>2840</v>
      </c>
      <c r="M4834">
        <v>2703.5</v>
      </c>
      <c r="N4834">
        <v>2777.85</v>
      </c>
      <c r="O4834">
        <v>2720</v>
      </c>
      <c r="P4834">
        <v>2726.55</v>
      </c>
      <c r="Q4834">
        <v>2738.18</v>
      </c>
      <c r="R4834">
        <v>2669767</v>
      </c>
      <c r="S4834">
        <v>7310309066.6499996</v>
      </c>
      <c r="T4834">
        <v>132720</v>
      </c>
      <c r="U4834">
        <v>1172307</v>
      </c>
      <c r="V4834">
        <v>43.91</v>
      </c>
      <c r="W4834" s="3">
        <f>StockData[[#This Row],[CLOSE]]-StockData[[#This Row],[PREV. CLOSE]]</f>
        <v>-51.299999999999727</v>
      </c>
      <c r="X4834" s="2">
        <f>IFERROR((StockData[[#This Row],[CLOSE]]-StockData[[#This Row],[PREV. CLOSE]])/StockData[[#This Row],[PREV. CLOSE]],0)</f>
        <v>-1.8467519844483946E-2</v>
      </c>
      <c r="Y4834" t="str">
        <f>IF(StockData[[#This Row],[Daily Return %]]&gt;0,"Gain",IF(StockData[[#This Row],[Daily Return %]]&lt;0,"Loss","No Change"))</f>
        <v>Loss</v>
      </c>
    </row>
    <row r="4835" spans="1:25" x14ac:dyDescent="0.3">
      <c r="A4835" s="1">
        <v>45716</v>
      </c>
      <c r="B4835" s="1" t="s">
        <v>4889</v>
      </c>
      <c r="C4835" s="1" t="s">
        <v>54</v>
      </c>
      <c r="D4835">
        <f>MONTH(StockData[[#This Row],[DATE]])</f>
        <v>2</v>
      </c>
      <c r="E4835">
        <v>2025</v>
      </c>
      <c r="F4835" t="s">
        <v>27</v>
      </c>
      <c r="G4835" t="str">
        <f>"Q"&amp;ROUNDUP(StockData[[#This Row],[Month Number]]/3,0)</f>
        <v>Q1</v>
      </c>
      <c r="H4835" s="1" t="s">
        <v>4596</v>
      </c>
      <c r="I4835" s="1" t="s">
        <v>4597</v>
      </c>
      <c r="J4835" t="s">
        <v>30</v>
      </c>
      <c r="K4835">
        <v>2695.1</v>
      </c>
      <c r="L4835">
        <v>2699</v>
      </c>
      <c r="M4835">
        <v>2572.1999999999998</v>
      </c>
      <c r="N4835">
        <v>2726.55</v>
      </c>
      <c r="O4835">
        <v>2595</v>
      </c>
      <c r="P4835">
        <v>2585.1</v>
      </c>
      <c r="Q4835">
        <v>2604.06</v>
      </c>
      <c r="R4835">
        <v>7549863</v>
      </c>
      <c r="S4835">
        <v>19660315531.700001</v>
      </c>
      <c r="T4835">
        <v>373075</v>
      </c>
      <c r="U4835">
        <v>4754887</v>
      </c>
      <c r="V4835">
        <v>62.98</v>
      </c>
      <c r="W4835" s="3">
        <f>StockData[[#This Row],[CLOSE]]-StockData[[#This Row],[PREV. CLOSE]]</f>
        <v>-141.45000000000027</v>
      </c>
      <c r="X4835" s="2">
        <f>IFERROR((StockData[[#This Row],[CLOSE]]-StockData[[#This Row],[PREV. CLOSE]])/StockData[[#This Row],[PREV. CLOSE]],0)</f>
        <v>-5.1878747868185165E-2</v>
      </c>
      <c r="Y4835" t="str">
        <f>IF(StockData[[#This Row],[Daily Return %]]&gt;0,"Gain",IF(StockData[[#This Row],[Daily Return %]]&lt;0,"Loss","No Change"))</f>
        <v>Loss</v>
      </c>
    </row>
    <row r="4836" spans="1:25" x14ac:dyDescent="0.3">
      <c r="A4836" s="1">
        <v>45719</v>
      </c>
      <c r="B4836" s="1" t="s">
        <v>4890</v>
      </c>
      <c r="C4836" s="1" t="s">
        <v>76</v>
      </c>
      <c r="D4836">
        <f>MONTH(StockData[[#This Row],[DATE]])</f>
        <v>3</v>
      </c>
      <c r="E4836">
        <v>2025</v>
      </c>
      <c r="F4836" t="s">
        <v>27</v>
      </c>
      <c r="G4836" t="str">
        <f>"Q"&amp;ROUNDUP(StockData[[#This Row],[Month Number]]/3,0)</f>
        <v>Q1</v>
      </c>
      <c r="H4836" s="1" t="s">
        <v>4596</v>
      </c>
      <c r="I4836" s="1" t="s">
        <v>4597</v>
      </c>
      <c r="J4836" t="s">
        <v>30</v>
      </c>
      <c r="K4836">
        <v>2613.8000000000002</v>
      </c>
      <c r="L4836">
        <v>2695.95</v>
      </c>
      <c r="M4836">
        <v>2595</v>
      </c>
      <c r="N4836">
        <v>2585.1</v>
      </c>
      <c r="O4836">
        <v>2612</v>
      </c>
      <c r="P4836">
        <v>2611.9</v>
      </c>
      <c r="Q4836">
        <v>2628.07</v>
      </c>
      <c r="R4836">
        <v>4340806</v>
      </c>
      <c r="S4836">
        <v>11407948555.15</v>
      </c>
      <c r="T4836">
        <v>218511</v>
      </c>
      <c r="U4836">
        <v>1923955</v>
      </c>
      <c r="V4836">
        <v>44.32</v>
      </c>
      <c r="W4836" s="3">
        <f>StockData[[#This Row],[CLOSE]]-StockData[[#This Row],[PREV. CLOSE]]</f>
        <v>26.800000000000182</v>
      </c>
      <c r="X4836" s="2">
        <f>IFERROR((StockData[[#This Row],[CLOSE]]-StockData[[#This Row],[PREV. CLOSE]])/StockData[[#This Row],[PREV. CLOSE]],0)</f>
        <v>1.0367103787087611E-2</v>
      </c>
      <c r="Y4836" t="str">
        <f>IF(StockData[[#This Row],[Daily Return %]]&gt;0,"Gain",IF(StockData[[#This Row],[Daily Return %]]&lt;0,"Loss","No Change"))</f>
        <v>Gain</v>
      </c>
    </row>
    <row r="4837" spans="1:25" x14ac:dyDescent="0.3">
      <c r="A4837" s="1">
        <v>45720</v>
      </c>
      <c r="B4837" s="1" t="s">
        <v>4891</v>
      </c>
      <c r="C4837" s="1" t="s">
        <v>76</v>
      </c>
      <c r="D4837">
        <f>MONTH(StockData[[#This Row],[DATE]])</f>
        <v>3</v>
      </c>
      <c r="E4837">
        <v>2025</v>
      </c>
      <c r="F4837" t="s">
        <v>27</v>
      </c>
      <c r="G4837" t="str">
        <f>"Q"&amp;ROUNDUP(StockData[[#This Row],[Month Number]]/3,0)</f>
        <v>Q1</v>
      </c>
      <c r="H4837" s="1" t="s">
        <v>4596</v>
      </c>
      <c r="I4837" s="1" t="s">
        <v>4597</v>
      </c>
      <c r="J4837" t="s">
        <v>30</v>
      </c>
      <c r="K4837">
        <v>2561</v>
      </c>
      <c r="L4837">
        <v>2627.3</v>
      </c>
      <c r="M4837">
        <v>2550</v>
      </c>
      <c r="N4837">
        <v>2611.9</v>
      </c>
      <c r="O4837">
        <v>2612.85</v>
      </c>
      <c r="P4837">
        <v>2613.35</v>
      </c>
      <c r="Q4837">
        <v>2603.4299999999998</v>
      </c>
      <c r="R4837">
        <v>1984876</v>
      </c>
      <c r="S4837">
        <v>5167487843.9499998</v>
      </c>
      <c r="T4837">
        <v>118486</v>
      </c>
      <c r="U4837">
        <v>929416</v>
      </c>
      <c r="V4837">
        <v>46.82</v>
      </c>
      <c r="W4837" s="3">
        <f>StockData[[#This Row],[CLOSE]]-StockData[[#This Row],[PREV. CLOSE]]</f>
        <v>1.4499999999998181</v>
      </c>
      <c r="X4837" s="2">
        <f>IFERROR((StockData[[#This Row],[CLOSE]]-StockData[[#This Row],[PREV. CLOSE]])/StockData[[#This Row],[PREV. CLOSE]],0)</f>
        <v>5.5515142233616066E-4</v>
      </c>
      <c r="Y4837" t="str">
        <f>IF(StockData[[#This Row],[Daily Return %]]&gt;0,"Gain",IF(StockData[[#This Row],[Daily Return %]]&lt;0,"Loss","No Change"))</f>
        <v>Gain</v>
      </c>
    </row>
    <row r="4838" spans="1:25" x14ac:dyDescent="0.3">
      <c r="A4838" s="1">
        <v>45721</v>
      </c>
      <c r="B4838" s="1" t="s">
        <v>4892</v>
      </c>
      <c r="C4838" s="1" t="s">
        <v>76</v>
      </c>
      <c r="D4838">
        <f>MONTH(StockData[[#This Row],[DATE]])</f>
        <v>3</v>
      </c>
      <c r="E4838">
        <v>2025</v>
      </c>
      <c r="F4838" t="s">
        <v>27</v>
      </c>
      <c r="G4838" t="str">
        <f>"Q"&amp;ROUNDUP(StockData[[#This Row],[Month Number]]/3,0)</f>
        <v>Q1</v>
      </c>
      <c r="H4838" s="1" t="s">
        <v>4596</v>
      </c>
      <c r="I4838" s="1" t="s">
        <v>4597</v>
      </c>
      <c r="J4838" t="s">
        <v>30</v>
      </c>
      <c r="K4838">
        <v>2661.95</v>
      </c>
      <c r="L4838">
        <v>2736.9</v>
      </c>
      <c r="M4838">
        <v>2642.65</v>
      </c>
      <c r="N4838">
        <v>2613.35</v>
      </c>
      <c r="O4838">
        <v>2721.35</v>
      </c>
      <c r="P4838">
        <v>2726.6</v>
      </c>
      <c r="Q4838">
        <v>2708.55</v>
      </c>
      <c r="R4838">
        <v>3665710</v>
      </c>
      <c r="S4838">
        <v>9928769339.9500008</v>
      </c>
      <c r="T4838">
        <v>180134</v>
      </c>
      <c r="U4838">
        <v>1747380</v>
      </c>
      <c r="V4838">
        <v>47.67</v>
      </c>
      <c r="W4838" s="3">
        <f>StockData[[#This Row],[CLOSE]]-StockData[[#This Row],[PREV. CLOSE]]</f>
        <v>113.25</v>
      </c>
      <c r="X4838" s="2">
        <f>IFERROR((StockData[[#This Row],[CLOSE]]-StockData[[#This Row],[PREV. CLOSE]])/StockData[[#This Row],[PREV. CLOSE]],0)</f>
        <v>4.3335182811334111E-2</v>
      </c>
      <c r="Y4838" t="str">
        <f>IF(StockData[[#This Row],[Daily Return %]]&gt;0,"Gain",IF(StockData[[#This Row],[Daily Return %]]&lt;0,"Loss","No Change"))</f>
        <v>Gain</v>
      </c>
    </row>
    <row r="4839" spans="1:25" x14ac:dyDescent="0.3">
      <c r="A4839" s="1">
        <v>45722</v>
      </c>
      <c r="B4839" s="1" t="s">
        <v>4893</v>
      </c>
      <c r="C4839" s="1" t="s">
        <v>76</v>
      </c>
      <c r="D4839">
        <f>MONTH(StockData[[#This Row],[DATE]])</f>
        <v>3</v>
      </c>
      <c r="E4839">
        <v>2025</v>
      </c>
      <c r="F4839" t="s">
        <v>27</v>
      </c>
      <c r="G4839" t="str">
        <f>"Q"&amp;ROUNDUP(StockData[[#This Row],[Month Number]]/3,0)</f>
        <v>Q1</v>
      </c>
      <c r="H4839" s="1" t="s">
        <v>4596</v>
      </c>
      <c r="I4839" s="1" t="s">
        <v>4597</v>
      </c>
      <c r="J4839" t="s">
        <v>30</v>
      </c>
      <c r="K4839">
        <v>2748</v>
      </c>
      <c r="L4839">
        <v>2766.85</v>
      </c>
      <c r="M4839">
        <v>2695</v>
      </c>
      <c r="N4839">
        <v>2726.6</v>
      </c>
      <c r="O4839">
        <v>2740.6</v>
      </c>
      <c r="P4839">
        <v>2742.4</v>
      </c>
      <c r="Q4839">
        <v>2736.25</v>
      </c>
      <c r="R4839">
        <v>3706264</v>
      </c>
      <c r="S4839">
        <v>10141282937.65</v>
      </c>
      <c r="T4839">
        <v>152491</v>
      </c>
      <c r="U4839">
        <v>1895302</v>
      </c>
      <c r="V4839">
        <v>51.14</v>
      </c>
      <c r="W4839" s="3">
        <f>StockData[[#This Row],[CLOSE]]-StockData[[#This Row],[PREV. CLOSE]]</f>
        <v>15.800000000000182</v>
      </c>
      <c r="X4839" s="2">
        <f>IFERROR((StockData[[#This Row],[CLOSE]]-StockData[[#This Row],[PREV. CLOSE]])/StockData[[#This Row],[PREV. CLOSE]],0)</f>
        <v>5.7947627081347403E-3</v>
      </c>
      <c r="Y4839" t="str">
        <f>IF(StockData[[#This Row],[Daily Return %]]&gt;0,"Gain",IF(StockData[[#This Row],[Daily Return %]]&lt;0,"Loss","No Change"))</f>
        <v>Gain</v>
      </c>
    </row>
    <row r="4840" spans="1:25" x14ac:dyDescent="0.3">
      <c r="A4840" s="1">
        <v>45723</v>
      </c>
      <c r="B4840" s="1" t="s">
        <v>4894</v>
      </c>
      <c r="C4840" s="1" t="s">
        <v>76</v>
      </c>
      <c r="D4840">
        <f>MONTH(StockData[[#This Row],[DATE]])</f>
        <v>3</v>
      </c>
      <c r="E4840">
        <v>2025</v>
      </c>
      <c r="F4840" t="s">
        <v>27</v>
      </c>
      <c r="G4840" t="str">
        <f>"Q"&amp;ROUNDUP(StockData[[#This Row],[Month Number]]/3,0)</f>
        <v>Q1</v>
      </c>
      <c r="H4840" s="1" t="s">
        <v>4596</v>
      </c>
      <c r="I4840" s="1" t="s">
        <v>4597</v>
      </c>
      <c r="J4840" t="s">
        <v>30</v>
      </c>
      <c r="K4840">
        <v>2721.3</v>
      </c>
      <c r="L4840">
        <v>2765.95</v>
      </c>
      <c r="M4840">
        <v>2708.1</v>
      </c>
      <c r="N4840">
        <v>2742.4</v>
      </c>
      <c r="O4840">
        <v>2728.1</v>
      </c>
      <c r="P4840">
        <v>2727.85</v>
      </c>
      <c r="Q4840">
        <v>2734.27</v>
      </c>
      <c r="R4840">
        <v>1886774</v>
      </c>
      <c r="S4840">
        <v>5158952088.8000002</v>
      </c>
      <c r="T4840">
        <v>119343</v>
      </c>
      <c r="U4840">
        <v>1042120</v>
      </c>
      <c r="V4840">
        <v>55.23</v>
      </c>
      <c r="W4840" s="3">
        <f>StockData[[#This Row],[CLOSE]]-StockData[[#This Row],[PREV. CLOSE]]</f>
        <v>-14.550000000000182</v>
      </c>
      <c r="X4840" s="2">
        <f>IFERROR((StockData[[#This Row],[CLOSE]]-StockData[[#This Row],[PREV. CLOSE]])/StockData[[#This Row],[PREV. CLOSE]],0)</f>
        <v>-5.3055717619603926E-3</v>
      </c>
      <c r="Y4840" t="str">
        <f>IF(StockData[[#This Row],[Daily Return %]]&gt;0,"Gain",IF(StockData[[#This Row],[Daily Return %]]&lt;0,"Loss","No Change"))</f>
        <v>Loss</v>
      </c>
    </row>
    <row r="4841" spans="1:25" x14ac:dyDescent="0.3">
      <c r="A4841" s="1">
        <v>45726</v>
      </c>
      <c r="B4841" s="1" t="s">
        <v>4895</v>
      </c>
      <c r="C4841" s="1" t="s">
        <v>76</v>
      </c>
      <c r="D4841">
        <f>MONTH(StockData[[#This Row],[DATE]])</f>
        <v>3</v>
      </c>
      <c r="E4841">
        <v>2025</v>
      </c>
      <c r="F4841" t="s">
        <v>27</v>
      </c>
      <c r="G4841" t="str">
        <f>"Q"&amp;ROUNDUP(StockData[[#This Row],[Month Number]]/3,0)</f>
        <v>Q1</v>
      </c>
      <c r="H4841" s="1" t="s">
        <v>4596</v>
      </c>
      <c r="I4841" s="1" t="s">
        <v>4597</v>
      </c>
      <c r="J4841" t="s">
        <v>30</v>
      </c>
      <c r="K4841">
        <v>2695</v>
      </c>
      <c r="L4841">
        <v>2734.65</v>
      </c>
      <c r="M4841">
        <v>2665.1</v>
      </c>
      <c r="N4841">
        <v>2727.85</v>
      </c>
      <c r="O4841">
        <v>2699</v>
      </c>
      <c r="P4841">
        <v>2702.6</v>
      </c>
      <c r="Q4841">
        <v>2706.17</v>
      </c>
      <c r="R4841">
        <v>2520931</v>
      </c>
      <c r="S4841">
        <v>6822078572.1499996</v>
      </c>
      <c r="T4841">
        <v>112467</v>
      </c>
      <c r="U4841">
        <v>1371763</v>
      </c>
      <c r="V4841">
        <v>54.41</v>
      </c>
      <c r="W4841" s="3">
        <f>StockData[[#This Row],[CLOSE]]-StockData[[#This Row],[PREV. CLOSE]]</f>
        <v>-25.25</v>
      </c>
      <c r="X4841" s="2">
        <f>IFERROR((StockData[[#This Row],[CLOSE]]-StockData[[#This Row],[PREV. CLOSE]])/StockData[[#This Row],[PREV. CLOSE]],0)</f>
        <v>-9.2563740674890486E-3</v>
      </c>
      <c r="Y4841" t="str">
        <f>IF(StockData[[#This Row],[Daily Return %]]&gt;0,"Gain",IF(StockData[[#This Row],[Daily Return %]]&lt;0,"Loss","No Change"))</f>
        <v>Loss</v>
      </c>
    </row>
    <row r="4842" spans="1:25" x14ac:dyDescent="0.3">
      <c r="A4842" s="1">
        <v>45727</v>
      </c>
      <c r="B4842" s="1" t="s">
        <v>4896</v>
      </c>
      <c r="C4842" s="1" t="s">
        <v>76</v>
      </c>
      <c r="D4842">
        <f>MONTH(StockData[[#This Row],[DATE]])</f>
        <v>3</v>
      </c>
      <c r="E4842">
        <v>2025</v>
      </c>
      <c r="F4842" t="s">
        <v>27</v>
      </c>
      <c r="G4842" t="str">
        <f>"Q"&amp;ROUNDUP(StockData[[#This Row],[Month Number]]/3,0)</f>
        <v>Q1</v>
      </c>
      <c r="H4842" s="1" t="s">
        <v>4596</v>
      </c>
      <c r="I4842" s="1" t="s">
        <v>4597</v>
      </c>
      <c r="J4842" t="s">
        <v>30</v>
      </c>
      <c r="K4842">
        <v>2684.75</v>
      </c>
      <c r="L4842">
        <v>2685</v>
      </c>
      <c r="M4842">
        <v>2613.15</v>
      </c>
      <c r="N4842">
        <v>2702.6</v>
      </c>
      <c r="O4842">
        <v>2657.85</v>
      </c>
      <c r="P4842">
        <v>2645.6</v>
      </c>
      <c r="Q4842">
        <v>2648.19</v>
      </c>
      <c r="R4842">
        <v>3616140</v>
      </c>
      <c r="S4842">
        <v>9576228724.4500008</v>
      </c>
      <c r="T4842">
        <v>202979</v>
      </c>
      <c r="U4842">
        <v>2325430</v>
      </c>
      <c r="V4842">
        <v>64.31</v>
      </c>
      <c r="W4842" s="3">
        <f>StockData[[#This Row],[CLOSE]]-StockData[[#This Row],[PREV. CLOSE]]</f>
        <v>-57</v>
      </c>
      <c r="X4842" s="2">
        <f>IFERROR((StockData[[#This Row],[CLOSE]]-StockData[[#This Row],[PREV. CLOSE]])/StockData[[#This Row],[PREV. CLOSE]],0)</f>
        <v>-2.1090801450455117E-2</v>
      </c>
      <c r="Y4842" t="str">
        <f>IF(StockData[[#This Row],[Daily Return %]]&gt;0,"Gain",IF(StockData[[#This Row],[Daily Return %]]&lt;0,"Loss","No Change"))</f>
        <v>Loss</v>
      </c>
    </row>
    <row r="4843" spans="1:25" x14ac:dyDescent="0.3">
      <c r="A4843" s="1">
        <v>45728</v>
      </c>
      <c r="B4843" s="1" t="s">
        <v>4897</v>
      </c>
      <c r="C4843" s="1" t="s">
        <v>76</v>
      </c>
      <c r="D4843">
        <f>MONTH(StockData[[#This Row],[DATE]])</f>
        <v>3</v>
      </c>
      <c r="E4843">
        <v>2025</v>
      </c>
      <c r="F4843" t="s">
        <v>27</v>
      </c>
      <c r="G4843" t="str">
        <f>"Q"&amp;ROUNDUP(StockData[[#This Row],[Month Number]]/3,0)</f>
        <v>Q1</v>
      </c>
      <c r="H4843" s="1" t="s">
        <v>4596</v>
      </c>
      <c r="I4843" s="1" t="s">
        <v>4597</v>
      </c>
      <c r="J4843" t="s">
        <v>30</v>
      </c>
      <c r="K4843">
        <v>2645.6</v>
      </c>
      <c r="L4843">
        <v>2678</v>
      </c>
      <c r="M4843">
        <v>2636.1</v>
      </c>
      <c r="N4843">
        <v>2645.6</v>
      </c>
      <c r="O4843">
        <v>2650</v>
      </c>
      <c r="P4843">
        <v>2653.3</v>
      </c>
      <c r="Q4843">
        <v>2655.73</v>
      </c>
      <c r="R4843">
        <v>3447155</v>
      </c>
      <c r="S4843">
        <v>9154699019.7999992</v>
      </c>
      <c r="T4843">
        <v>149821</v>
      </c>
      <c r="U4843">
        <v>2258417</v>
      </c>
      <c r="V4843">
        <v>65.52</v>
      </c>
      <c r="W4843" s="3">
        <f>StockData[[#This Row],[CLOSE]]-StockData[[#This Row],[PREV. CLOSE]]</f>
        <v>7.7000000000002728</v>
      </c>
      <c r="X4843" s="2">
        <f>IFERROR((StockData[[#This Row],[CLOSE]]-StockData[[#This Row],[PREV. CLOSE]])/StockData[[#This Row],[PREV. CLOSE]],0)</f>
        <v>2.9104928938616091E-3</v>
      </c>
      <c r="Y4843" t="str">
        <f>IF(StockData[[#This Row],[Daily Return %]]&gt;0,"Gain",IF(StockData[[#This Row],[Daily Return %]]&lt;0,"Loss","No Change"))</f>
        <v>Gain</v>
      </c>
    </row>
    <row r="4844" spans="1:25" x14ac:dyDescent="0.3">
      <c r="A4844" s="1">
        <v>45729</v>
      </c>
      <c r="B4844" s="1" t="s">
        <v>4898</v>
      </c>
      <c r="C4844" s="1" t="s">
        <v>76</v>
      </c>
      <c r="D4844">
        <f>MONTH(StockData[[#This Row],[DATE]])</f>
        <v>3</v>
      </c>
      <c r="E4844">
        <v>2025</v>
      </c>
      <c r="F4844" t="s">
        <v>27</v>
      </c>
      <c r="G4844" t="str">
        <f>"Q"&amp;ROUNDUP(StockData[[#This Row],[Month Number]]/3,0)</f>
        <v>Q1</v>
      </c>
      <c r="H4844" s="1" t="s">
        <v>4596</v>
      </c>
      <c r="I4844" s="1" t="s">
        <v>4597</v>
      </c>
      <c r="J4844" t="s">
        <v>30</v>
      </c>
      <c r="K4844">
        <v>2677.1</v>
      </c>
      <c r="L4844">
        <v>2686.35</v>
      </c>
      <c r="M4844">
        <v>2618.3000000000002</v>
      </c>
      <c r="N4844">
        <v>2653.3</v>
      </c>
      <c r="O4844">
        <v>2644.5</v>
      </c>
      <c r="P4844">
        <v>2643.5</v>
      </c>
      <c r="Q4844">
        <v>2643.38</v>
      </c>
      <c r="R4844">
        <v>2446428</v>
      </c>
      <c r="S4844">
        <v>6466847997.9499998</v>
      </c>
      <c r="T4844">
        <v>126240</v>
      </c>
      <c r="U4844">
        <v>1361732</v>
      </c>
      <c r="V4844">
        <v>55.66</v>
      </c>
      <c r="W4844" s="3">
        <f>StockData[[#This Row],[CLOSE]]-StockData[[#This Row],[PREV. CLOSE]]</f>
        <v>-9.8000000000001819</v>
      </c>
      <c r="X4844" s="2">
        <f>IFERROR((StockData[[#This Row],[CLOSE]]-StockData[[#This Row],[PREV. CLOSE]])/StockData[[#This Row],[PREV. CLOSE]],0)</f>
        <v>-3.6935137376098372E-3</v>
      </c>
      <c r="Y4844" t="str">
        <f>IF(StockData[[#This Row],[Daily Return %]]&gt;0,"Gain",IF(StockData[[#This Row],[Daily Return %]]&lt;0,"Loss","No Change"))</f>
        <v>Loss</v>
      </c>
    </row>
    <row r="4845" spans="1:25" x14ac:dyDescent="0.3">
      <c r="A4845" s="1">
        <v>45733</v>
      </c>
      <c r="B4845" s="1" t="s">
        <v>4899</v>
      </c>
      <c r="C4845" s="1" t="s">
        <v>76</v>
      </c>
      <c r="D4845">
        <f>MONTH(StockData[[#This Row],[DATE]])</f>
        <v>3</v>
      </c>
      <c r="E4845">
        <v>2025</v>
      </c>
      <c r="F4845" t="s">
        <v>27</v>
      </c>
      <c r="G4845" t="str">
        <f>"Q"&amp;ROUNDUP(StockData[[#This Row],[Month Number]]/3,0)</f>
        <v>Q1</v>
      </c>
      <c r="H4845" s="1" t="s">
        <v>4596</v>
      </c>
      <c r="I4845" s="1" t="s">
        <v>4597</v>
      </c>
      <c r="J4845" t="s">
        <v>30</v>
      </c>
      <c r="K4845">
        <v>2635</v>
      </c>
      <c r="L4845">
        <v>2727.05</v>
      </c>
      <c r="M4845">
        <v>2635</v>
      </c>
      <c r="N4845">
        <v>2643.5</v>
      </c>
      <c r="O4845">
        <v>2701</v>
      </c>
      <c r="P4845">
        <v>2705.15</v>
      </c>
      <c r="Q4845">
        <v>2689.17</v>
      </c>
      <c r="R4845">
        <v>2527623</v>
      </c>
      <c r="S4845">
        <v>6797200209.5500002</v>
      </c>
      <c r="T4845">
        <v>160528</v>
      </c>
      <c r="U4845">
        <v>1313507</v>
      </c>
      <c r="V4845">
        <v>51.97</v>
      </c>
      <c r="W4845" s="3">
        <f>StockData[[#This Row],[CLOSE]]-StockData[[#This Row],[PREV. CLOSE]]</f>
        <v>61.650000000000091</v>
      </c>
      <c r="X4845" s="2">
        <f>IFERROR((StockData[[#This Row],[CLOSE]]-StockData[[#This Row],[PREV. CLOSE]])/StockData[[#This Row],[PREV. CLOSE]],0)</f>
        <v>2.3321354265178774E-2</v>
      </c>
      <c r="Y4845" t="str">
        <f>IF(StockData[[#This Row],[Daily Return %]]&gt;0,"Gain",IF(StockData[[#This Row],[Daily Return %]]&lt;0,"Loss","No Change"))</f>
        <v>Gain</v>
      </c>
    </row>
    <row r="4846" spans="1:25" x14ac:dyDescent="0.3">
      <c r="A4846" s="1">
        <v>45734</v>
      </c>
      <c r="B4846" s="1" t="s">
        <v>4900</v>
      </c>
      <c r="C4846" s="1" t="s">
        <v>76</v>
      </c>
      <c r="D4846">
        <f>MONTH(StockData[[#This Row],[DATE]])</f>
        <v>3</v>
      </c>
      <c r="E4846">
        <v>2025</v>
      </c>
      <c r="F4846" t="s">
        <v>27</v>
      </c>
      <c r="G4846" t="str">
        <f>"Q"&amp;ROUNDUP(StockData[[#This Row],[Month Number]]/3,0)</f>
        <v>Q1</v>
      </c>
      <c r="H4846" s="1" t="s">
        <v>4596</v>
      </c>
      <c r="I4846" s="1" t="s">
        <v>4597</v>
      </c>
      <c r="J4846" t="s">
        <v>30</v>
      </c>
      <c r="K4846">
        <v>2732.3</v>
      </c>
      <c r="L4846">
        <v>2798</v>
      </c>
      <c r="M4846">
        <v>2715.05</v>
      </c>
      <c r="N4846">
        <v>2705.15</v>
      </c>
      <c r="O4846">
        <v>2785</v>
      </c>
      <c r="P4846">
        <v>2791.4</v>
      </c>
      <c r="Q4846">
        <v>2769.58</v>
      </c>
      <c r="R4846">
        <v>3522624</v>
      </c>
      <c r="S4846">
        <v>9756190786.7999992</v>
      </c>
      <c r="T4846">
        <v>147651</v>
      </c>
      <c r="U4846">
        <v>2182466</v>
      </c>
      <c r="V4846">
        <v>61.96</v>
      </c>
      <c r="W4846" s="3">
        <f>StockData[[#This Row],[CLOSE]]-StockData[[#This Row],[PREV. CLOSE]]</f>
        <v>86.25</v>
      </c>
      <c r="X4846" s="2">
        <f>IFERROR((StockData[[#This Row],[CLOSE]]-StockData[[#This Row],[PREV. CLOSE]])/StockData[[#This Row],[PREV. CLOSE]],0)</f>
        <v>3.1883629373602201E-2</v>
      </c>
      <c r="Y4846" t="str">
        <f>IF(StockData[[#This Row],[Daily Return %]]&gt;0,"Gain",IF(StockData[[#This Row],[Daily Return %]]&lt;0,"Loss","No Change"))</f>
        <v>Gain</v>
      </c>
    </row>
    <row r="4847" spans="1:25" x14ac:dyDescent="0.3">
      <c r="A4847" s="1">
        <v>45735</v>
      </c>
      <c r="B4847" s="1" t="s">
        <v>4901</v>
      </c>
      <c r="C4847" s="1" t="s">
        <v>76</v>
      </c>
      <c r="D4847">
        <f>MONTH(StockData[[#This Row],[DATE]])</f>
        <v>3</v>
      </c>
      <c r="E4847">
        <v>2025</v>
      </c>
      <c r="F4847" t="s">
        <v>27</v>
      </c>
      <c r="G4847" t="str">
        <f>"Q"&amp;ROUNDUP(StockData[[#This Row],[Month Number]]/3,0)</f>
        <v>Q1</v>
      </c>
      <c r="H4847" s="1" t="s">
        <v>4596</v>
      </c>
      <c r="I4847" s="1" t="s">
        <v>4597</v>
      </c>
      <c r="J4847" t="s">
        <v>30</v>
      </c>
      <c r="K4847">
        <v>2795</v>
      </c>
      <c r="L4847">
        <v>2831.9</v>
      </c>
      <c r="M4847">
        <v>2779.55</v>
      </c>
      <c r="N4847">
        <v>2791.4</v>
      </c>
      <c r="O4847">
        <v>2785</v>
      </c>
      <c r="P4847">
        <v>2789.1</v>
      </c>
      <c r="Q4847">
        <v>2804</v>
      </c>
      <c r="R4847">
        <v>2438912</v>
      </c>
      <c r="S4847">
        <v>6838703620.5500002</v>
      </c>
      <c r="T4847">
        <v>130749</v>
      </c>
      <c r="U4847">
        <v>1452821</v>
      </c>
      <c r="V4847">
        <v>59.57</v>
      </c>
      <c r="W4847" s="3">
        <f>StockData[[#This Row],[CLOSE]]-StockData[[#This Row],[PREV. CLOSE]]</f>
        <v>-2.3000000000001819</v>
      </c>
      <c r="X4847" s="2">
        <f>IFERROR((StockData[[#This Row],[CLOSE]]-StockData[[#This Row],[PREV. CLOSE]])/StockData[[#This Row],[PREV. CLOSE]],0)</f>
        <v>-8.2395930357533206E-4</v>
      </c>
      <c r="Y4847" t="str">
        <f>IF(StockData[[#This Row],[Daily Return %]]&gt;0,"Gain",IF(StockData[[#This Row],[Daily Return %]]&lt;0,"Loss","No Change"))</f>
        <v>Loss</v>
      </c>
    </row>
    <row r="4848" spans="1:25" x14ac:dyDescent="0.3">
      <c r="A4848" s="1">
        <v>45736</v>
      </c>
      <c r="B4848" s="1" t="s">
        <v>4902</v>
      </c>
      <c r="C4848" s="1" t="s">
        <v>76</v>
      </c>
      <c r="D4848">
        <f>MONTH(StockData[[#This Row],[DATE]])</f>
        <v>3</v>
      </c>
      <c r="E4848">
        <v>2025</v>
      </c>
      <c r="F4848" t="s">
        <v>27</v>
      </c>
      <c r="G4848" t="str">
        <f>"Q"&amp;ROUNDUP(StockData[[#This Row],[Month Number]]/3,0)</f>
        <v>Q1</v>
      </c>
      <c r="H4848" s="1" t="s">
        <v>4596</v>
      </c>
      <c r="I4848" s="1" t="s">
        <v>4597</v>
      </c>
      <c r="J4848" t="s">
        <v>30</v>
      </c>
      <c r="K4848">
        <v>2803.75</v>
      </c>
      <c r="L4848">
        <v>2847</v>
      </c>
      <c r="M4848">
        <v>2801</v>
      </c>
      <c r="N4848">
        <v>2789.1</v>
      </c>
      <c r="O4848">
        <v>2838</v>
      </c>
      <c r="P4848">
        <v>2828.1</v>
      </c>
      <c r="Q4848">
        <v>2827.02</v>
      </c>
      <c r="R4848">
        <v>2354374</v>
      </c>
      <c r="S4848">
        <v>6655853148.6499996</v>
      </c>
      <c r="T4848">
        <v>146188</v>
      </c>
      <c r="U4848">
        <v>1319450</v>
      </c>
      <c r="V4848">
        <v>56.04</v>
      </c>
      <c r="W4848" s="3">
        <f>StockData[[#This Row],[CLOSE]]-StockData[[#This Row],[PREV. CLOSE]]</f>
        <v>39</v>
      </c>
      <c r="X4848" s="2">
        <f>IFERROR((StockData[[#This Row],[CLOSE]]-StockData[[#This Row],[PREV. CLOSE]])/StockData[[#This Row],[PREV. CLOSE]],0)</f>
        <v>1.3983005270517372E-2</v>
      </c>
      <c r="Y4848" t="str">
        <f>IF(StockData[[#This Row],[Daily Return %]]&gt;0,"Gain",IF(StockData[[#This Row],[Daily Return %]]&lt;0,"Loss","No Change"))</f>
        <v>Gain</v>
      </c>
    </row>
    <row r="4849" spans="1:25" x14ac:dyDescent="0.3">
      <c r="A4849" s="1">
        <v>45737</v>
      </c>
      <c r="B4849" s="1" t="s">
        <v>4903</v>
      </c>
      <c r="C4849" s="1" t="s">
        <v>76</v>
      </c>
      <c r="D4849">
        <f>MONTH(StockData[[#This Row],[DATE]])</f>
        <v>3</v>
      </c>
      <c r="E4849">
        <v>2025</v>
      </c>
      <c r="F4849" t="s">
        <v>27</v>
      </c>
      <c r="G4849" t="str">
        <f>"Q"&amp;ROUNDUP(StockData[[#This Row],[Month Number]]/3,0)</f>
        <v>Q1</v>
      </c>
      <c r="H4849" s="1" t="s">
        <v>4596</v>
      </c>
      <c r="I4849" s="1" t="s">
        <v>4597</v>
      </c>
      <c r="J4849" t="s">
        <v>30</v>
      </c>
      <c r="K4849">
        <v>2839.1</v>
      </c>
      <c r="L4849">
        <v>2893</v>
      </c>
      <c r="M4849">
        <v>2781.25</v>
      </c>
      <c r="N4849">
        <v>2828.1</v>
      </c>
      <c r="O4849">
        <v>2787.2</v>
      </c>
      <c r="P4849">
        <v>2801.85</v>
      </c>
      <c r="Q4849">
        <v>2833.87</v>
      </c>
      <c r="R4849">
        <v>3824316</v>
      </c>
      <c r="S4849">
        <v>10837617894.85</v>
      </c>
      <c r="T4849">
        <v>128915</v>
      </c>
      <c r="U4849">
        <v>2451495</v>
      </c>
      <c r="V4849">
        <v>64.099999999999994</v>
      </c>
      <c r="W4849" s="3">
        <f>StockData[[#This Row],[CLOSE]]-StockData[[#This Row],[PREV. CLOSE]]</f>
        <v>-26.25</v>
      </c>
      <c r="X4849" s="2">
        <f>IFERROR((StockData[[#This Row],[CLOSE]]-StockData[[#This Row],[PREV. CLOSE]])/StockData[[#This Row],[PREV. CLOSE]],0)</f>
        <v>-9.2818500053039148E-3</v>
      </c>
      <c r="Y4849" t="str">
        <f>IF(StockData[[#This Row],[Daily Return %]]&gt;0,"Gain",IF(StockData[[#This Row],[Daily Return %]]&lt;0,"Loss","No Change"))</f>
        <v>Loss</v>
      </c>
    </row>
    <row r="4850" spans="1:25" x14ac:dyDescent="0.3">
      <c r="A4850" s="1">
        <v>45740</v>
      </c>
      <c r="B4850" s="1" t="s">
        <v>4904</v>
      </c>
      <c r="C4850" s="1" t="s">
        <v>76</v>
      </c>
      <c r="D4850">
        <f>MONTH(StockData[[#This Row],[DATE]])</f>
        <v>3</v>
      </c>
      <c r="E4850">
        <v>2025</v>
      </c>
      <c r="F4850" t="s">
        <v>27</v>
      </c>
      <c r="G4850" t="str">
        <f>"Q"&amp;ROUNDUP(StockData[[#This Row],[Month Number]]/3,0)</f>
        <v>Q1</v>
      </c>
      <c r="H4850" s="1" t="s">
        <v>4596</v>
      </c>
      <c r="I4850" s="1" t="s">
        <v>4597</v>
      </c>
      <c r="J4850" t="s">
        <v>30</v>
      </c>
      <c r="K4850">
        <v>2815.3</v>
      </c>
      <c r="L4850">
        <v>2822.15</v>
      </c>
      <c r="M4850">
        <v>2709.4</v>
      </c>
      <c r="N4850">
        <v>2801.85</v>
      </c>
      <c r="O4850">
        <v>2777</v>
      </c>
      <c r="P4850">
        <v>2774.7</v>
      </c>
      <c r="Q4850">
        <v>2758.48</v>
      </c>
      <c r="R4850">
        <v>5395134</v>
      </c>
      <c r="S4850">
        <v>14882345906.65</v>
      </c>
      <c r="T4850">
        <v>262642</v>
      </c>
      <c r="U4850">
        <v>2781853</v>
      </c>
      <c r="V4850">
        <v>51.56</v>
      </c>
      <c r="W4850" s="3">
        <f>StockData[[#This Row],[CLOSE]]-StockData[[#This Row],[PREV. CLOSE]]</f>
        <v>-27.150000000000091</v>
      </c>
      <c r="X4850" s="2">
        <f>IFERROR((StockData[[#This Row],[CLOSE]]-StockData[[#This Row],[PREV. CLOSE]])/StockData[[#This Row],[PREV. CLOSE]],0)</f>
        <v>-9.6900262326677349E-3</v>
      </c>
      <c r="Y4850" t="str">
        <f>IF(StockData[[#This Row],[Daily Return %]]&gt;0,"Gain",IF(StockData[[#This Row],[Daily Return %]]&lt;0,"Loss","No Change"))</f>
        <v>Loss</v>
      </c>
    </row>
    <row r="4851" spans="1:25" x14ac:dyDescent="0.3">
      <c r="A4851" s="1">
        <v>45741</v>
      </c>
      <c r="B4851" s="1" t="s">
        <v>4905</v>
      </c>
      <c r="C4851" s="1" t="s">
        <v>76</v>
      </c>
      <c r="D4851">
        <f>MONTH(StockData[[#This Row],[DATE]])</f>
        <v>3</v>
      </c>
      <c r="E4851">
        <v>2025</v>
      </c>
      <c r="F4851" t="s">
        <v>27</v>
      </c>
      <c r="G4851" t="str">
        <f>"Q"&amp;ROUNDUP(StockData[[#This Row],[Month Number]]/3,0)</f>
        <v>Q1</v>
      </c>
      <c r="H4851" s="1" t="s">
        <v>4596</v>
      </c>
      <c r="I4851" s="1" t="s">
        <v>4597</v>
      </c>
      <c r="J4851" t="s">
        <v>30</v>
      </c>
      <c r="K4851">
        <v>2774.7</v>
      </c>
      <c r="L4851">
        <v>2802.45</v>
      </c>
      <c r="M4851">
        <v>2725.05</v>
      </c>
      <c r="N4851">
        <v>2774.7</v>
      </c>
      <c r="O4851">
        <v>2730.5</v>
      </c>
      <c r="P4851">
        <v>2736</v>
      </c>
      <c r="Q4851">
        <v>2752.07</v>
      </c>
      <c r="R4851">
        <v>3576766</v>
      </c>
      <c r="S4851">
        <v>9843520381.3999996</v>
      </c>
      <c r="T4851">
        <v>220783</v>
      </c>
      <c r="U4851">
        <v>1798955</v>
      </c>
      <c r="V4851">
        <v>50.3</v>
      </c>
      <c r="W4851" s="3">
        <f>StockData[[#This Row],[CLOSE]]-StockData[[#This Row],[PREV. CLOSE]]</f>
        <v>-38.699999999999818</v>
      </c>
      <c r="X4851" s="2">
        <f>IFERROR((StockData[[#This Row],[CLOSE]]-StockData[[#This Row],[PREV. CLOSE]])/StockData[[#This Row],[PREV. CLOSE]],0)</f>
        <v>-1.394745377878683E-2</v>
      </c>
      <c r="Y4851" t="str">
        <f>IF(StockData[[#This Row],[Daily Return %]]&gt;0,"Gain",IF(StockData[[#This Row],[Daily Return %]]&lt;0,"Loss","No Change"))</f>
        <v>Loss</v>
      </c>
    </row>
    <row r="4852" spans="1:25" x14ac:dyDescent="0.3">
      <c r="A4852" s="1">
        <v>45742</v>
      </c>
      <c r="B4852" s="1" t="s">
        <v>4906</v>
      </c>
      <c r="C4852" s="1" t="s">
        <v>76</v>
      </c>
      <c r="D4852">
        <f>MONTH(StockData[[#This Row],[DATE]])</f>
        <v>3</v>
      </c>
      <c r="E4852">
        <v>2025</v>
      </c>
      <c r="F4852" t="s">
        <v>27</v>
      </c>
      <c r="G4852" t="str">
        <f>"Q"&amp;ROUNDUP(StockData[[#This Row],[Month Number]]/3,0)</f>
        <v>Q1</v>
      </c>
      <c r="H4852" s="1" t="s">
        <v>4596</v>
      </c>
      <c r="I4852" s="1" t="s">
        <v>4597</v>
      </c>
      <c r="J4852" t="s">
        <v>30</v>
      </c>
      <c r="K4852">
        <v>2751.3</v>
      </c>
      <c r="L4852">
        <v>2795</v>
      </c>
      <c r="M4852">
        <v>2737.05</v>
      </c>
      <c r="N4852">
        <v>2736</v>
      </c>
      <c r="O4852">
        <v>2742.05</v>
      </c>
      <c r="P4852">
        <v>2742.25</v>
      </c>
      <c r="Q4852">
        <v>2759.3</v>
      </c>
      <c r="R4852">
        <v>3111504</v>
      </c>
      <c r="S4852">
        <v>8585569216.8500004</v>
      </c>
      <c r="T4852">
        <v>155421</v>
      </c>
      <c r="U4852">
        <v>2007247</v>
      </c>
      <c r="V4852">
        <v>64.510000000000005</v>
      </c>
      <c r="W4852" s="3">
        <f>StockData[[#This Row],[CLOSE]]-StockData[[#This Row],[PREV. CLOSE]]</f>
        <v>6.25</v>
      </c>
      <c r="X4852" s="2">
        <f>IFERROR((StockData[[#This Row],[CLOSE]]-StockData[[#This Row],[PREV. CLOSE]])/StockData[[#This Row],[PREV. CLOSE]],0)</f>
        <v>2.2843567251461987E-3</v>
      </c>
      <c r="Y4852" t="str">
        <f>IF(StockData[[#This Row],[Daily Return %]]&gt;0,"Gain",IF(StockData[[#This Row],[Daily Return %]]&lt;0,"Loss","No Change"))</f>
        <v>Gain</v>
      </c>
    </row>
    <row r="4853" spans="1:25" x14ac:dyDescent="0.3">
      <c r="A4853" s="1">
        <v>45743</v>
      </c>
      <c r="B4853" s="1" t="s">
        <v>4907</v>
      </c>
      <c r="C4853" s="1" t="s">
        <v>76</v>
      </c>
      <c r="D4853">
        <f>MONTH(StockData[[#This Row],[DATE]])</f>
        <v>3</v>
      </c>
      <c r="E4853">
        <v>2025</v>
      </c>
      <c r="F4853" t="s">
        <v>27</v>
      </c>
      <c r="G4853" t="str">
        <f>"Q"&amp;ROUNDUP(StockData[[#This Row],[Month Number]]/3,0)</f>
        <v>Q1</v>
      </c>
      <c r="H4853" s="1" t="s">
        <v>4596</v>
      </c>
      <c r="I4853" s="1" t="s">
        <v>4597</v>
      </c>
      <c r="J4853" t="s">
        <v>30</v>
      </c>
      <c r="K4853">
        <v>2735</v>
      </c>
      <c r="L4853">
        <v>2751</v>
      </c>
      <c r="M4853">
        <v>2695.55</v>
      </c>
      <c r="N4853">
        <v>2742.25</v>
      </c>
      <c r="O4853">
        <v>2734</v>
      </c>
      <c r="P4853">
        <v>2733</v>
      </c>
      <c r="Q4853">
        <v>2727.11</v>
      </c>
      <c r="R4853">
        <v>4325599</v>
      </c>
      <c r="S4853">
        <v>11796376825.799999</v>
      </c>
      <c r="T4853">
        <v>216437</v>
      </c>
      <c r="U4853">
        <v>2708085</v>
      </c>
      <c r="V4853">
        <v>62.61</v>
      </c>
      <c r="W4853" s="3">
        <f>StockData[[#This Row],[CLOSE]]-StockData[[#This Row],[PREV. CLOSE]]</f>
        <v>-9.25</v>
      </c>
      <c r="X4853" s="2">
        <f>IFERROR((StockData[[#This Row],[CLOSE]]-StockData[[#This Row],[PREV. CLOSE]])/StockData[[#This Row],[PREV. CLOSE]],0)</f>
        <v>-3.3731424924788038E-3</v>
      </c>
      <c r="Y4853" t="str">
        <f>IF(StockData[[#This Row],[Daily Return %]]&gt;0,"Gain",IF(StockData[[#This Row],[Daily Return %]]&lt;0,"Loss","No Change"))</f>
        <v>Loss</v>
      </c>
    </row>
    <row r="4854" spans="1:25" x14ac:dyDescent="0.3">
      <c r="A4854" s="1">
        <v>45744</v>
      </c>
      <c r="B4854" s="1" t="s">
        <v>4908</v>
      </c>
      <c r="C4854" s="1" t="s">
        <v>76</v>
      </c>
      <c r="D4854">
        <f>MONTH(StockData[[#This Row],[DATE]])</f>
        <v>3</v>
      </c>
      <c r="E4854">
        <v>2025</v>
      </c>
      <c r="F4854" t="s">
        <v>27</v>
      </c>
      <c r="G4854" t="str">
        <f>"Q"&amp;ROUNDUP(StockData[[#This Row],[Month Number]]/3,0)</f>
        <v>Q1</v>
      </c>
      <c r="H4854" s="1" t="s">
        <v>4596</v>
      </c>
      <c r="I4854" s="1" t="s">
        <v>4597</v>
      </c>
      <c r="J4854" t="s">
        <v>30</v>
      </c>
      <c r="K4854">
        <v>2735.8</v>
      </c>
      <c r="L4854">
        <v>2739.7</v>
      </c>
      <c r="M4854">
        <v>2635</v>
      </c>
      <c r="N4854">
        <v>2733</v>
      </c>
      <c r="O4854">
        <v>2661.15</v>
      </c>
      <c r="P4854">
        <v>2665.8</v>
      </c>
      <c r="Q4854">
        <v>2659.63</v>
      </c>
      <c r="R4854">
        <v>6074446</v>
      </c>
      <c r="S4854">
        <v>16155785635.85</v>
      </c>
      <c r="T4854">
        <v>283613</v>
      </c>
      <c r="U4854">
        <v>3576036</v>
      </c>
      <c r="V4854">
        <v>58.87</v>
      </c>
      <c r="W4854" s="3">
        <f>StockData[[#This Row],[CLOSE]]-StockData[[#This Row],[PREV. CLOSE]]</f>
        <v>-67.199999999999818</v>
      </c>
      <c r="X4854" s="2">
        <f>IFERROR((StockData[[#This Row],[CLOSE]]-StockData[[#This Row],[PREV. CLOSE]])/StockData[[#This Row],[PREV. CLOSE]],0)</f>
        <v>-2.458836443468709E-2</v>
      </c>
      <c r="Y4854" t="str">
        <f>IF(StockData[[#This Row],[Daily Return %]]&gt;0,"Gain",IF(StockData[[#This Row],[Daily Return %]]&lt;0,"Loss","No Change"))</f>
        <v>Loss</v>
      </c>
    </row>
    <row r="4855" spans="1:25" x14ac:dyDescent="0.3">
      <c r="A4855" s="1">
        <v>45748</v>
      </c>
      <c r="B4855" s="1" t="s">
        <v>4909</v>
      </c>
      <c r="C4855" s="1" t="s">
        <v>96</v>
      </c>
      <c r="D4855">
        <f>MONTH(StockData[[#This Row],[DATE]])</f>
        <v>4</v>
      </c>
      <c r="E4855">
        <v>2025</v>
      </c>
      <c r="F4855" t="s">
        <v>97</v>
      </c>
      <c r="G4855" t="str">
        <f>"Q"&amp;ROUNDUP(StockData[[#This Row],[Month Number]]/3,0)</f>
        <v>Q2</v>
      </c>
      <c r="H4855" s="1" t="s">
        <v>4596</v>
      </c>
      <c r="I4855" s="1" t="s">
        <v>4597</v>
      </c>
      <c r="J4855" t="s">
        <v>30</v>
      </c>
      <c r="K4855">
        <v>2652.8</v>
      </c>
      <c r="L4855">
        <v>2728</v>
      </c>
      <c r="M4855">
        <v>2623.15</v>
      </c>
      <c r="N4855">
        <v>2665.8</v>
      </c>
      <c r="O4855">
        <v>2640</v>
      </c>
      <c r="P4855">
        <v>2637.9</v>
      </c>
      <c r="Q4855">
        <v>2662.5</v>
      </c>
      <c r="R4855">
        <v>3300417</v>
      </c>
      <c r="S4855">
        <v>8787374453.7999992</v>
      </c>
      <c r="T4855">
        <v>171785</v>
      </c>
      <c r="U4855">
        <v>1829929</v>
      </c>
      <c r="V4855">
        <v>55.45</v>
      </c>
      <c r="W4855" s="3">
        <f>StockData[[#This Row],[CLOSE]]-StockData[[#This Row],[PREV. CLOSE]]</f>
        <v>-27.900000000000091</v>
      </c>
      <c r="X4855" s="2">
        <f>IFERROR((StockData[[#This Row],[CLOSE]]-StockData[[#This Row],[PREV. CLOSE]])/StockData[[#This Row],[PREV. CLOSE]],0)</f>
        <v>-1.046590141796087E-2</v>
      </c>
      <c r="Y4855" t="str">
        <f>IF(StockData[[#This Row],[Daily Return %]]&gt;0,"Gain",IF(StockData[[#This Row],[Daily Return %]]&lt;0,"Loss","No Change"))</f>
        <v>Loss</v>
      </c>
    </row>
    <row r="4856" spans="1:25" x14ac:dyDescent="0.3">
      <c r="A4856" s="1">
        <v>45749</v>
      </c>
      <c r="B4856" s="1" t="s">
        <v>4910</v>
      </c>
      <c r="C4856" s="1" t="s">
        <v>96</v>
      </c>
      <c r="D4856">
        <f>MONTH(StockData[[#This Row],[DATE]])</f>
        <v>4</v>
      </c>
      <c r="E4856">
        <v>2025</v>
      </c>
      <c r="F4856" t="s">
        <v>97</v>
      </c>
      <c r="G4856" t="str">
        <f>"Q"&amp;ROUNDUP(StockData[[#This Row],[Month Number]]/3,0)</f>
        <v>Q2</v>
      </c>
      <c r="H4856" s="1" t="s">
        <v>4596</v>
      </c>
      <c r="I4856" s="1" t="s">
        <v>4597</v>
      </c>
      <c r="J4856" t="s">
        <v>30</v>
      </c>
      <c r="K4856">
        <v>2631.1</v>
      </c>
      <c r="L4856">
        <v>2660</v>
      </c>
      <c r="M4856">
        <v>2625.3</v>
      </c>
      <c r="N4856">
        <v>2637.9</v>
      </c>
      <c r="O4856">
        <v>2637.95</v>
      </c>
      <c r="P4856">
        <v>2637.55</v>
      </c>
      <c r="Q4856">
        <v>2641.07</v>
      </c>
      <c r="R4856">
        <v>2243574</v>
      </c>
      <c r="S4856">
        <v>5925434011.8500004</v>
      </c>
      <c r="T4856">
        <v>129253</v>
      </c>
      <c r="U4856">
        <v>1487790</v>
      </c>
      <c r="V4856">
        <v>66.31</v>
      </c>
      <c r="W4856" s="3">
        <f>StockData[[#This Row],[CLOSE]]-StockData[[#This Row],[PREV. CLOSE]]</f>
        <v>-0.34999999999990905</v>
      </c>
      <c r="X4856" s="2">
        <f>IFERROR((StockData[[#This Row],[CLOSE]]-StockData[[#This Row],[PREV. CLOSE]])/StockData[[#This Row],[PREV. CLOSE]],0)</f>
        <v>-1.3268129951852194E-4</v>
      </c>
      <c r="Y4856" t="str">
        <f>IF(StockData[[#This Row],[Daily Return %]]&gt;0,"Gain",IF(StockData[[#This Row],[Daily Return %]]&lt;0,"Loss","No Change"))</f>
        <v>Loss</v>
      </c>
    </row>
    <row r="4857" spans="1:25" x14ac:dyDescent="0.3">
      <c r="A4857" s="1">
        <v>45750</v>
      </c>
      <c r="B4857" s="1" t="s">
        <v>4911</v>
      </c>
      <c r="C4857" s="1" t="s">
        <v>96</v>
      </c>
      <c r="D4857">
        <f>MONTH(StockData[[#This Row],[DATE]])</f>
        <v>4</v>
      </c>
      <c r="E4857">
        <v>2025</v>
      </c>
      <c r="F4857" t="s">
        <v>97</v>
      </c>
      <c r="G4857" t="str">
        <f>"Q"&amp;ROUNDUP(StockData[[#This Row],[Month Number]]/3,0)</f>
        <v>Q2</v>
      </c>
      <c r="H4857" s="1" t="s">
        <v>4596</v>
      </c>
      <c r="I4857" s="1" t="s">
        <v>4597</v>
      </c>
      <c r="J4857" t="s">
        <v>30</v>
      </c>
      <c r="K4857">
        <v>2607.75</v>
      </c>
      <c r="L4857">
        <v>2652.4</v>
      </c>
      <c r="M4857">
        <v>2600.25</v>
      </c>
      <c r="N4857">
        <v>2637.55</v>
      </c>
      <c r="O4857">
        <v>2617</v>
      </c>
      <c r="P4857">
        <v>2611.4499999999998</v>
      </c>
      <c r="Q4857">
        <v>2624.91</v>
      </c>
      <c r="R4857">
        <v>2361203</v>
      </c>
      <c r="S4857">
        <v>6197950577.3500004</v>
      </c>
      <c r="T4857">
        <v>126111</v>
      </c>
      <c r="U4857">
        <v>1451199</v>
      </c>
      <c r="V4857">
        <v>61.46</v>
      </c>
      <c r="W4857" s="3">
        <f>StockData[[#This Row],[CLOSE]]-StockData[[#This Row],[PREV. CLOSE]]</f>
        <v>-26.100000000000364</v>
      </c>
      <c r="X4857" s="2">
        <f>IFERROR((StockData[[#This Row],[CLOSE]]-StockData[[#This Row],[PREV. CLOSE]])/StockData[[#This Row],[PREV. CLOSE]],0)</f>
        <v>-9.8955470038484053E-3</v>
      </c>
      <c r="Y4857" t="str">
        <f>IF(StockData[[#This Row],[Daily Return %]]&gt;0,"Gain",IF(StockData[[#This Row],[Daily Return %]]&lt;0,"Loss","No Change"))</f>
        <v>Loss</v>
      </c>
    </row>
    <row r="4858" spans="1:25" x14ac:dyDescent="0.3">
      <c r="A4858" s="1">
        <v>45751</v>
      </c>
      <c r="B4858" s="1" t="s">
        <v>4912</v>
      </c>
      <c r="C4858" s="1" t="s">
        <v>96</v>
      </c>
      <c r="D4858">
        <f>MONTH(StockData[[#This Row],[DATE]])</f>
        <v>4</v>
      </c>
      <c r="E4858">
        <v>2025</v>
      </c>
      <c r="F4858" t="s">
        <v>97</v>
      </c>
      <c r="G4858" t="str">
        <f>"Q"&amp;ROUNDUP(StockData[[#This Row],[Month Number]]/3,0)</f>
        <v>Q2</v>
      </c>
      <c r="H4858" s="1" t="s">
        <v>4596</v>
      </c>
      <c r="I4858" s="1" t="s">
        <v>4597</v>
      </c>
      <c r="J4858" t="s">
        <v>30</v>
      </c>
      <c r="K4858">
        <v>2614.9499999999998</v>
      </c>
      <c r="L4858">
        <v>2631.5</v>
      </c>
      <c r="M4858">
        <v>2557.0500000000002</v>
      </c>
      <c r="N4858">
        <v>2611.4499999999998</v>
      </c>
      <c r="O4858">
        <v>2601.4</v>
      </c>
      <c r="P4858">
        <v>2596.5500000000002</v>
      </c>
      <c r="Q4858">
        <v>2598.52</v>
      </c>
      <c r="R4858">
        <v>3598415</v>
      </c>
      <c r="S4858">
        <v>9350569400.25</v>
      </c>
      <c r="T4858">
        <v>181164</v>
      </c>
      <c r="U4858">
        <v>2207531</v>
      </c>
      <c r="V4858">
        <v>61.35</v>
      </c>
      <c r="W4858" s="3">
        <f>StockData[[#This Row],[CLOSE]]-StockData[[#This Row],[PREV. CLOSE]]</f>
        <v>-14.899999999999636</v>
      </c>
      <c r="X4858" s="2">
        <f>IFERROR((StockData[[#This Row],[CLOSE]]-StockData[[#This Row],[PREV. CLOSE]])/StockData[[#This Row],[PREV. CLOSE]],0)</f>
        <v>-5.7056424591700539E-3</v>
      </c>
      <c r="Y4858" t="str">
        <f>IF(StockData[[#This Row],[Daily Return %]]&gt;0,"Gain",IF(StockData[[#This Row],[Daily Return %]]&lt;0,"Loss","No Change"))</f>
        <v>Loss</v>
      </c>
    </row>
    <row r="4859" spans="1:25" x14ac:dyDescent="0.3">
      <c r="A4859" s="1">
        <v>45754</v>
      </c>
      <c r="B4859" s="1" t="s">
        <v>4913</v>
      </c>
      <c r="C4859" s="1" t="s">
        <v>96</v>
      </c>
      <c r="D4859">
        <f>MONTH(StockData[[#This Row],[DATE]])</f>
        <v>4</v>
      </c>
      <c r="E4859">
        <v>2025</v>
      </c>
      <c r="F4859" t="s">
        <v>97</v>
      </c>
      <c r="G4859" t="str">
        <f>"Q"&amp;ROUNDUP(StockData[[#This Row],[Month Number]]/3,0)</f>
        <v>Q2</v>
      </c>
      <c r="H4859" s="1" t="s">
        <v>4596</v>
      </c>
      <c r="I4859" s="1" t="s">
        <v>4597</v>
      </c>
      <c r="J4859" t="s">
        <v>30</v>
      </c>
      <c r="K4859">
        <v>2425</v>
      </c>
      <c r="L4859">
        <v>2524.65</v>
      </c>
      <c r="M4859">
        <v>2425</v>
      </c>
      <c r="N4859">
        <v>2596.5500000000002</v>
      </c>
      <c r="O4859">
        <v>2508</v>
      </c>
      <c r="P4859">
        <v>2491.25</v>
      </c>
      <c r="Q4859">
        <v>2486.0500000000002</v>
      </c>
      <c r="R4859">
        <v>3937471</v>
      </c>
      <c r="S4859">
        <v>9788765284.0499992</v>
      </c>
      <c r="T4859">
        <v>284875</v>
      </c>
      <c r="U4859">
        <v>2239871</v>
      </c>
      <c r="V4859">
        <v>56.89</v>
      </c>
      <c r="W4859" s="3">
        <f>StockData[[#This Row],[CLOSE]]-StockData[[#This Row],[PREV. CLOSE]]</f>
        <v>-105.30000000000018</v>
      </c>
      <c r="X4859" s="2">
        <f>IFERROR((StockData[[#This Row],[CLOSE]]-StockData[[#This Row],[PREV. CLOSE]])/StockData[[#This Row],[PREV. CLOSE]],0)</f>
        <v>-4.0553811788719717E-2</v>
      </c>
      <c r="Y4859" t="str">
        <f>IF(StockData[[#This Row],[Daily Return %]]&gt;0,"Gain",IF(StockData[[#This Row],[Daily Return %]]&lt;0,"Loss","No Change"))</f>
        <v>Loss</v>
      </c>
    </row>
    <row r="4860" spans="1:25" x14ac:dyDescent="0.3">
      <c r="A4860" s="1">
        <v>45755</v>
      </c>
      <c r="B4860" s="1" t="s">
        <v>4914</v>
      </c>
      <c r="C4860" s="1" t="s">
        <v>96</v>
      </c>
      <c r="D4860">
        <f>MONTH(StockData[[#This Row],[DATE]])</f>
        <v>4</v>
      </c>
      <c r="E4860">
        <v>2025</v>
      </c>
      <c r="F4860" t="s">
        <v>97</v>
      </c>
      <c r="G4860" t="str">
        <f>"Q"&amp;ROUNDUP(StockData[[#This Row],[Month Number]]/3,0)</f>
        <v>Q2</v>
      </c>
      <c r="H4860" s="1" t="s">
        <v>4596</v>
      </c>
      <c r="I4860" s="1" t="s">
        <v>4597</v>
      </c>
      <c r="J4860" t="s">
        <v>30</v>
      </c>
      <c r="K4860">
        <v>2510</v>
      </c>
      <c r="L4860">
        <v>2550</v>
      </c>
      <c r="M4860">
        <v>2454</v>
      </c>
      <c r="N4860">
        <v>2491.25</v>
      </c>
      <c r="O4860">
        <v>2524.85</v>
      </c>
      <c r="P4860">
        <v>2523.65</v>
      </c>
      <c r="Q4860">
        <v>2508.62</v>
      </c>
      <c r="R4860">
        <v>4253527</v>
      </c>
      <c r="S4860">
        <v>10670502713.6</v>
      </c>
      <c r="T4860">
        <v>227666</v>
      </c>
      <c r="U4860">
        <v>1824796</v>
      </c>
      <c r="V4860">
        <v>42.9</v>
      </c>
      <c r="W4860" s="3">
        <f>StockData[[#This Row],[CLOSE]]-StockData[[#This Row],[PREV. CLOSE]]</f>
        <v>32.400000000000091</v>
      </c>
      <c r="X4860" s="2">
        <f>IFERROR((StockData[[#This Row],[CLOSE]]-StockData[[#This Row],[PREV. CLOSE]])/StockData[[#This Row],[PREV. CLOSE]],0)</f>
        <v>1.3005519317611677E-2</v>
      </c>
      <c r="Y4860" t="str">
        <f>IF(StockData[[#This Row],[Daily Return %]]&gt;0,"Gain",IF(StockData[[#This Row],[Daily Return %]]&lt;0,"Loss","No Change"))</f>
        <v>Gain</v>
      </c>
    </row>
    <row r="4861" spans="1:25" x14ac:dyDescent="0.3">
      <c r="A4861" s="1">
        <v>45756</v>
      </c>
      <c r="B4861" s="1" t="s">
        <v>4915</v>
      </c>
      <c r="C4861" s="1" t="s">
        <v>96</v>
      </c>
      <c r="D4861">
        <f>MONTH(StockData[[#This Row],[DATE]])</f>
        <v>4</v>
      </c>
      <c r="E4861">
        <v>2025</v>
      </c>
      <c r="F4861" t="s">
        <v>97</v>
      </c>
      <c r="G4861" t="str">
        <f>"Q"&amp;ROUNDUP(StockData[[#This Row],[Month Number]]/3,0)</f>
        <v>Q2</v>
      </c>
      <c r="H4861" s="1" t="s">
        <v>4596</v>
      </c>
      <c r="I4861" s="1" t="s">
        <v>4597</v>
      </c>
      <c r="J4861" t="s">
        <v>30</v>
      </c>
      <c r="K4861">
        <v>2540</v>
      </c>
      <c r="L4861">
        <v>2571.9499999999998</v>
      </c>
      <c r="M4861">
        <v>2515.9499999999998</v>
      </c>
      <c r="N4861">
        <v>2523.65</v>
      </c>
      <c r="O4861">
        <v>2530.5</v>
      </c>
      <c r="P4861">
        <v>2523.1</v>
      </c>
      <c r="Q4861">
        <v>2542.52</v>
      </c>
      <c r="R4861">
        <v>3347213</v>
      </c>
      <c r="S4861">
        <v>8510365788.75</v>
      </c>
      <c r="T4861">
        <v>188585</v>
      </c>
      <c r="U4861">
        <v>1785845</v>
      </c>
      <c r="V4861">
        <v>53.35</v>
      </c>
      <c r="W4861" s="3">
        <f>StockData[[#This Row],[CLOSE]]-StockData[[#This Row],[PREV. CLOSE]]</f>
        <v>-0.5500000000001819</v>
      </c>
      <c r="X4861" s="2">
        <f>IFERROR((StockData[[#This Row],[CLOSE]]-StockData[[#This Row],[PREV. CLOSE]])/StockData[[#This Row],[PREV. CLOSE]],0)</f>
        <v>-2.1793830364756677E-4</v>
      </c>
      <c r="Y4861" t="str">
        <f>IF(StockData[[#This Row],[Daily Return %]]&gt;0,"Gain",IF(StockData[[#This Row],[Daily Return %]]&lt;0,"Loss","No Change"))</f>
        <v>Loss</v>
      </c>
    </row>
    <row r="4862" spans="1:25" x14ac:dyDescent="0.3">
      <c r="A4862" s="1">
        <v>45758</v>
      </c>
      <c r="B4862" s="1" t="s">
        <v>4916</v>
      </c>
      <c r="C4862" s="1" t="s">
        <v>96</v>
      </c>
      <c r="D4862">
        <f>MONTH(StockData[[#This Row],[DATE]])</f>
        <v>4</v>
      </c>
      <c r="E4862">
        <v>2025</v>
      </c>
      <c r="F4862" t="s">
        <v>97</v>
      </c>
      <c r="G4862" t="str">
        <f>"Q"&amp;ROUNDUP(StockData[[#This Row],[Month Number]]/3,0)</f>
        <v>Q2</v>
      </c>
      <c r="H4862" s="1" t="s">
        <v>4596</v>
      </c>
      <c r="I4862" s="1" t="s">
        <v>4597</v>
      </c>
      <c r="J4862" t="s">
        <v>30</v>
      </c>
      <c r="K4862">
        <v>2549</v>
      </c>
      <c r="L4862">
        <v>2604</v>
      </c>
      <c r="M4862">
        <v>2532.0500000000002</v>
      </c>
      <c r="N4862">
        <v>2523.1</v>
      </c>
      <c r="O4862">
        <v>2600.6</v>
      </c>
      <c r="P4862">
        <v>2580.35</v>
      </c>
      <c r="Q4862">
        <v>2575.14</v>
      </c>
      <c r="R4862">
        <v>3600209</v>
      </c>
      <c r="S4862">
        <v>9271028199.6499996</v>
      </c>
      <c r="T4862">
        <v>226713</v>
      </c>
      <c r="U4862">
        <v>2173524</v>
      </c>
      <c r="V4862">
        <v>60.37</v>
      </c>
      <c r="W4862" s="3">
        <f>StockData[[#This Row],[CLOSE]]-StockData[[#This Row],[PREV. CLOSE]]</f>
        <v>57.25</v>
      </c>
      <c r="X4862" s="2">
        <f>IFERROR((StockData[[#This Row],[CLOSE]]-StockData[[#This Row],[PREV. CLOSE]])/StockData[[#This Row],[PREV. CLOSE]],0)</f>
        <v>2.269034124687884E-2</v>
      </c>
      <c r="Y4862" t="str">
        <f>IF(StockData[[#This Row],[Daily Return %]]&gt;0,"Gain",IF(StockData[[#This Row],[Daily Return %]]&lt;0,"Loss","No Change"))</f>
        <v>Gain</v>
      </c>
    </row>
    <row r="4863" spans="1:25" x14ac:dyDescent="0.3">
      <c r="A4863" s="1">
        <v>45762</v>
      </c>
      <c r="B4863" s="1" t="s">
        <v>4917</v>
      </c>
      <c r="C4863" s="1" t="s">
        <v>96</v>
      </c>
      <c r="D4863">
        <f>MONTH(StockData[[#This Row],[DATE]])</f>
        <v>4</v>
      </c>
      <c r="E4863">
        <v>2025</v>
      </c>
      <c r="F4863" t="s">
        <v>97</v>
      </c>
      <c r="G4863" t="str">
        <f>"Q"&amp;ROUNDUP(StockData[[#This Row],[Month Number]]/3,0)</f>
        <v>Q2</v>
      </c>
      <c r="H4863" s="1" t="s">
        <v>4596</v>
      </c>
      <c r="I4863" s="1" t="s">
        <v>4597</v>
      </c>
      <c r="J4863" t="s">
        <v>30</v>
      </c>
      <c r="K4863">
        <v>2606</v>
      </c>
      <c r="L4863">
        <v>2690</v>
      </c>
      <c r="M4863">
        <v>2606</v>
      </c>
      <c r="N4863">
        <v>2580.35</v>
      </c>
      <c r="O4863">
        <v>2650</v>
      </c>
      <c r="P4863">
        <v>2646</v>
      </c>
      <c r="Q4863">
        <v>2661.82</v>
      </c>
      <c r="R4863">
        <v>3287861</v>
      </c>
      <c r="S4863">
        <v>8751706211.8999996</v>
      </c>
      <c r="T4863">
        <v>235293</v>
      </c>
      <c r="U4863">
        <v>2031120</v>
      </c>
      <c r="V4863">
        <v>61.78</v>
      </c>
      <c r="W4863" s="3">
        <f>StockData[[#This Row],[CLOSE]]-StockData[[#This Row],[PREV. CLOSE]]</f>
        <v>65.650000000000091</v>
      </c>
      <c r="X4863" s="2">
        <f>IFERROR((StockData[[#This Row],[CLOSE]]-StockData[[#This Row],[PREV. CLOSE]])/StockData[[#This Row],[PREV. CLOSE]],0)</f>
        <v>2.5442284961342491E-2</v>
      </c>
      <c r="Y4863" t="str">
        <f>IF(StockData[[#This Row],[Daily Return %]]&gt;0,"Gain",IF(StockData[[#This Row],[Daily Return %]]&lt;0,"Loss","No Change"))</f>
        <v>Gain</v>
      </c>
    </row>
    <row r="4864" spans="1:25" x14ac:dyDescent="0.3">
      <c r="A4864" s="1">
        <v>45763</v>
      </c>
      <c r="B4864" s="1" t="s">
        <v>4918</v>
      </c>
      <c r="C4864" s="1" t="s">
        <v>96</v>
      </c>
      <c r="D4864">
        <f>MONTH(StockData[[#This Row],[DATE]])</f>
        <v>4</v>
      </c>
      <c r="E4864">
        <v>2025</v>
      </c>
      <c r="F4864" t="s">
        <v>97</v>
      </c>
      <c r="G4864" t="str">
        <f>"Q"&amp;ROUNDUP(StockData[[#This Row],[Month Number]]/3,0)</f>
        <v>Q2</v>
      </c>
      <c r="H4864" s="1" t="s">
        <v>4596</v>
      </c>
      <c r="I4864" s="1" t="s">
        <v>4597</v>
      </c>
      <c r="J4864" t="s">
        <v>30</v>
      </c>
      <c r="K4864">
        <v>2660</v>
      </c>
      <c r="L4864">
        <v>2665</v>
      </c>
      <c r="M4864">
        <v>2618.3000000000002</v>
      </c>
      <c r="N4864">
        <v>2646</v>
      </c>
      <c r="O4864">
        <v>2632.2</v>
      </c>
      <c r="P4864">
        <v>2634.6</v>
      </c>
      <c r="Q4864">
        <v>2636.04</v>
      </c>
      <c r="R4864">
        <v>3070954</v>
      </c>
      <c r="S4864">
        <v>8095144350.6999998</v>
      </c>
      <c r="T4864">
        <v>230796</v>
      </c>
      <c r="U4864">
        <v>1923830</v>
      </c>
      <c r="V4864">
        <v>62.65</v>
      </c>
      <c r="W4864" s="3">
        <f>StockData[[#This Row],[CLOSE]]-StockData[[#This Row],[PREV. CLOSE]]</f>
        <v>-11.400000000000091</v>
      </c>
      <c r="X4864" s="2">
        <f>IFERROR((StockData[[#This Row],[CLOSE]]-StockData[[#This Row],[PREV. CLOSE]])/StockData[[#This Row],[PREV. CLOSE]],0)</f>
        <v>-4.3083900226757715E-3</v>
      </c>
      <c r="Y4864" t="str">
        <f>IF(StockData[[#This Row],[Daily Return %]]&gt;0,"Gain",IF(StockData[[#This Row],[Daily Return %]]&lt;0,"Loss","No Change"))</f>
        <v>Loss</v>
      </c>
    </row>
    <row r="4865" spans="1:25" x14ac:dyDescent="0.3">
      <c r="A4865" s="1">
        <v>45764</v>
      </c>
      <c r="B4865" s="1" t="s">
        <v>4919</v>
      </c>
      <c r="C4865" s="1" t="s">
        <v>96</v>
      </c>
      <c r="D4865">
        <f>MONTH(StockData[[#This Row],[DATE]])</f>
        <v>4</v>
      </c>
      <c r="E4865">
        <v>2025</v>
      </c>
      <c r="F4865" t="s">
        <v>97</v>
      </c>
      <c r="G4865" t="str">
        <f>"Q"&amp;ROUNDUP(StockData[[#This Row],[Month Number]]/3,0)</f>
        <v>Q2</v>
      </c>
      <c r="H4865" s="1" t="s">
        <v>4596</v>
      </c>
      <c r="I4865" s="1" t="s">
        <v>4597</v>
      </c>
      <c r="J4865" t="s">
        <v>30</v>
      </c>
      <c r="K4865">
        <v>2632</v>
      </c>
      <c r="L4865">
        <v>2682.8</v>
      </c>
      <c r="M4865">
        <v>2602.4</v>
      </c>
      <c r="N4865">
        <v>2634.6</v>
      </c>
      <c r="O4865">
        <v>2675.3</v>
      </c>
      <c r="P4865">
        <v>2679.4</v>
      </c>
      <c r="Q4865">
        <v>2653.58</v>
      </c>
      <c r="R4865">
        <v>2638979</v>
      </c>
      <c r="S4865">
        <v>7002733750</v>
      </c>
      <c r="T4865">
        <v>174058</v>
      </c>
      <c r="U4865">
        <v>1418452</v>
      </c>
      <c r="V4865">
        <v>53.75</v>
      </c>
      <c r="W4865" s="3">
        <f>StockData[[#This Row],[CLOSE]]-StockData[[#This Row],[PREV. CLOSE]]</f>
        <v>44.800000000000182</v>
      </c>
      <c r="X4865" s="2">
        <f>IFERROR((StockData[[#This Row],[CLOSE]]-StockData[[#This Row],[PREV. CLOSE]])/StockData[[#This Row],[PREV. CLOSE]],0)</f>
        <v>1.7004478858270774E-2</v>
      </c>
      <c r="Y4865" t="str">
        <f>IF(StockData[[#This Row],[Daily Return %]]&gt;0,"Gain",IF(StockData[[#This Row],[Daily Return %]]&lt;0,"Loss","No Change"))</f>
        <v>Gain</v>
      </c>
    </row>
    <row r="4866" spans="1:25" x14ac:dyDescent="0.3">
      <c r="A4866" s="1">
        <v>45768</v>
      </c>
      <c r="B4866" s="1" t="s">
        <v>4920</v>
      </c>
      <c r="C4866" s="1" t="s">
        <v>96</v>
      </c>
      <c r="D4866">
        <f>MONTH(StockData[[#This Row],[DATE]])</f>
        <v>4</v>
      </c>
      <c r="E4866">
        <v>2025</v>
      </c>
      <c r="F4866" t="s">
        <v>97</v>
      </c>
      <c r="G4866" t="str">
        <f>"Q"&amp;ROUNDUP(StockData[[#This Row],[Month Number]]/3,0)</f>
        <v>Q2</v>
      </c>
      <c r="H4866" s="1" t="s">
        <v>4596</v>
      </c>
      <c r="I4866" s="1" t="s">
        <v>4597</v>
      </c>
      <c r="J4866" t="s">
        <v>30</v>
      </c>
      <c r="K4866">
        <v>2699.9</v>
      </c>
      <c r="L4866">
        <v>2774</v>
      </c>
      <c r="M4866">
        <v>2665.9</v>
      </c>
      <c r="N4866">
        <v>2679.4</v>
      </c>
      <c r="O4866">
        <v>2765</v>
      </c>
      <c r="P4866">
        <v>2764</v>
      </c>
      <c r="Q4866">
        <v>2742.15</v>
      </c>
      <c r="R4866">
        <v>3120955</v>
      </c>
      <c r="S4866">
        <v>8558140689.6000004</v>
      </c>
      <c r="T4866">
        <v>129375</v>
      </c>
      <c r="U4866">
        <v>1949413</v>
      </c>
      <c r="V4866">
        <v>62.46</v>
      </c>
      <c r="W4866" s="3">
        <f>StockData[[#This Row],[CLOSE]]-StockData[[#This Row],[PREV. CLOSE]]</f>
        <v>84.599999999999909</v>
      </c>
      <c r="X4866" s="2">
        <f>IFERROR((StockData[[#This Row],[CLOSE]]-StockData[[#This Row],[PREV. CLOSE]])/StockData[[#This Row],[PREV. CLOSE]],0)</f>
        <v>3.1574233037247108E-2</v>
      </c>
      <c r="Y4866" t="str">
        <f>IF(StockData[[#This Row],[Daily Return %]]&gt;0,"Gain",IF(StockData[[#This Row],[Daily Return %]]&lt;0,"Loss","No Change"))</f>
        <v>Gain</v>
      </c>
    </row>
    <row r="4867" spans="1:25" x14ac:dyDescent="0.3">
      <c r="A4867" s="1">
        <v>45769</v>
      </c>
      <c r="B4867" s="1" t="s">
        <v>4921</v>
      </c>
      <c r="C4867" s="1" t="s">
        <v>96</v>
      </c>
      <c r="D4867">
        <f>MONTH(StockData[[#This Row],[DATE]])</f>
        <v>4</v>
      </c>
      <c r="E4867">
        <v>2025</v>
      </c>
      <c r="F4867" t="s">
        <v>97</v>
      </c>
      <c r="G4867" t="str">
        <f>"Q"&amp;ROUNDUP(StockData[[#This Row],[Month Number]]/3,0)</f>
        <v>Q2</v>
      </c>
      <c r="H4867" s="1" t="s">
        <v>4596</v>
      </c>
      <c r="I4867" s="1" t="s">
        <v>4597</v>
      </c>
      <c r="J4867" t="s">
        <v>30</v>
      </c>
      <c r="K4867">
        <v>2765</v>
      </c>
      <c r="L4867">
        <v>2822</v>
      </c>
      <c r="M4867">
        <v>2756</v>
      </c>
      <c r="N4867">
        <v>2764</v>
      </c>
      <c r="O4867">
        <v>2811.1</v>
      </c>
      <c r="P4867">
        <v>2817.1</v>
      </c>
      <c r="Q4867">
        <v>2800.01</v>
      </c>
      <c r="R4867">
        <v>3193757</v>
      </c>
      <c r="S4867">
        <v>8942540174.5</v>
      </c>
      <c r="T4867">
        <v>166491</v>
      </c>
      <c r="U4867">
        <v>2151672</v>
      </c>
      <c r="V4867">
        <v>67.37</v>
      </c>
      <c r="W4867" s="3">
        <f>StockData[[#This Row],[CLOSE]]-StockData[[#This Row],[PREV. CLOSE]]</f>
        <v>53.099999999999909</v>
      </c>
      <c r="X4867" s="2">
        <f>IFERROR((StockData[[#This Row],[CLOSE]]-StockData[[#This Row],[PREV. CLOSE]])/StockData[[#This Row],[PREV. CLOSE]],0)</f>
        <v>1.9211287988422542E-2</v>
      </c>
      <c r="Y4867" t="str">
        <f>IF(StockData[[#This Row],[Daily Return %]]&gt;0,"Gain",IF(StockData[[#This Row],[Daily Return %]]&lt;0,"Loss","No Change"))</f>
        <v>Gain</v>
      </c>
    </row>
    <row r="4868" spans="1:25" x14ac:dyDescent="0.3">
      <c r="A4868" s="1">
        <v>45770</v>
      </c>
      <c r="B4868" s="1" t="s">
        <v>4922</v>
      </c>
      <c r="C4868" s="1" t="s">
        <v>96</v>
      </c>
      <c r="D4868">
        <f>MONTH(StockData[[#This Row],[DATE]])</f>
        <v>4</v>
      </c>
      <c r="E4868">
        <v>2025</v>
      </c>
      <c r="F4868" t="s">
        <v>97</v>
      </c>
      <c r="G4868" t="str">
        <f>"Q"&amp;ROUNDUP(StockData[[#This Row],[Month Number]]/3,0)</f>
        <v>Q2</v>
      </c>
      <c r="H4868" s="1" t="s">
        <v>4596</v>
      </c>
      <c r="I4868" s="1" t="s">
        <v>4597</v>
      </c>
      <c r="J4868" t="s">
        <v>30</v>
      </c>
      <c r="K4868">
        <v>2830</v>
      </c>
      <c r="L4868">
        <v>2923</v>
      </c>
      <c r="M4868">
        <v>2826</v>
      </c>
      <c r="N4868">
        <v>2817.1</v>
      </c>
      <c r="O4868">
        <v>2900.9</v>
      </c>
      <c r="P4868">
        <v>2917.8</v>
      </c>
      <c r="Q4868">
        <v>2890.96</v>
      </c>
      <c r="R4868">
        <v>3906215</v>
      </c>
      <c r="S4868">
        <v>11292694450.299999</v>
      </c>
      <c r="T4868">
        <v>153835</v>
      </c>
      <c r="U4868">
        <v>2477410</v>
      </c>
      <c r="V4868">
        <v>63.42</v>
      </c>
      <c r="W4868" s="3">
        <f>StockData[[#This Row],[CLOSE]]-StockData[[#This Row],[PREV. CLOSE]]</f>
        <v>100.70000000000027</v>
      </c>
      <c r="X4868" s="2">
        <f>IFERROR((StockData[[#This Row],[CLOSE]]-StockData[[#This Row],[PREV. CLOSE]])/StockData[[#This Row],[PREV. CLOSE]],0)</f>
        <v>3.5745979908416554E-2</v>
      </c>
      <c r="Y4868" t="str">
        <f>IF(StockData[[#This Row],[Daily Return %]]&gt;0,"Gain",IF(StockData[[#This Row],[Daily Return %]]&lt;0,"Loss","No Change"))</f>
        <v>Gain</v>
      </c>
    </row>
    <row r="4869" spans="1:25" x14ac:dyDescent="0.3">
      <c r="A4869" s="1">
        <v>45771</v>
      </c>
      <c r="B4869" s="1" t="s">
        <v>4923</v>
      </c>
      <c r="C4869" s="1" t="s">
        <v>96</v>
      </c>
      <c r="D4869">
        <f>MONTH(StockData[[#This Row],[DATE]])</f>
        <v>4</v>
      </c>
      <c r="E4869">
        <v>2025</v>
      </c>
      <c r="F4869" t="s">
        <v>97</v>
      </c>
      <c r="G4869" t="str">
        <f>"Q"&amp;ROUNDUP(StockData[[#This Row],[Month Number]]/3,0)</f>
        <v>Q2</v>
      </c>
      <c r="H4869" s="1" t="s">
        <v>4596</v>
      </c>
      <c r="I4869" s="1" t="s">
        <v>4597</v>
      </c>
      <c r="J4869" t="s">
        <v>30</v>
      </c>
      <c r="K4869">
        <v>2917.8</v>
      </c>
      <c r="L4869">
        <v>2928</v>
      </c>
      <c r="M4869">
        <v>2865</v>
      </c>
      <c r="N4869">
        <v>2917.8</v>
      </c>
      <c r="O4869">
        <v>2898</v>
      </c>
      <c r="P4869">
        <v>2901.4</v>
      </c>
      <c r="Q4869">
        <v>2893.16</v>
      </c>
      <c r="R4869">
        <v>2488496</v>
      </c>
      <c r="S4869">
        <v>7199608088</v>
      </c>
      <c r="T4869">
        <v>107895</v>
      </c>
      <c r="U4869">
        <v>1298187</v>
      </c>
      <c r="V4869">
        <v>52.17</v>
      </c>
      <c r="W4869" s="3">
        <f>StockData[[#This Row],[CLOSE]]-StockData[[#This Row],[PREV. CLOSE]]</f>
        <v>-16.400000000000091</v>
      </c>
      <c r="X4869" s="2">
        <f>IFERROR((StockData[[#This Row],[CLOSE]]-StockData[[#This Row],[PREV. CLOSE]])/StockData[[#This Row],[PREV. CLOSE]],0)</f>
        <v>-5.620673109877336E-3</v>
      </c>
      <c r="Y4869" t="str">
        <f>IF(StockData[[#This Row],[Daily Return %]]&gt;0,"Gain",IF(StockData[[#This Row],[Daily Return %]]&lt;0,"Loss","No Change"))</f>
        <v>Loss</v>
      </c>
    </row>
    <row r="4870" spans="1:25" x14ac:dyDescent="0.3">
      <c r="A4870" s="1">
        <v>45772</v>
      </c>
      <c r="B4870" s="1" t="s">
        <v>4924</v>
      </c>
      <c r="C4870" s="1" t="s">
        <v>96</v>
      </c>
      <c r="D4870">
        <f>MONTH(StockData[[#This Row],[DATE]])</f>
        <v>4</v>
      </c>
      <c r="E4870">
        <v>2025</v>
      </c>
      <c r="F4870" t="s">
        <v>97</v>
      </c>
      <c r="G4870" t="str">
        <f>"Q"&amp;ROUNDUP(StockData[[#This Row],[Month Number]]/3,0)</f>
        <v>Q2</v>
      </c>
      <c r="H4870" s="1" t="s">
        <v>4596</v>
      </c>
      <c r="I4870" s="1" t="s">
        <v>4597</v>
      </c>
      <c r="J4870" t="s">
        <v>30</v>
      </c>
      <c r="K4870">
        <v>2901.4</v>
      </c>
      <c r="L4870">
        <v>2939.6</v>
      </c>
      <c r="M4870">
        <v>2831.1</v>
      </c>
      <c r="N4870">
        <v>2901.4</v>
      </c>
      <c r="O4870">
        <v>2865</v>
      </c>
      <c r="P4870">
        <v>2864.2</v>
      </c>
      <c r="Q4870">
        <v>2872.73</v>
      </c>
      <c r="R4870">
        <v>2299310</v>
      </c>
      <c r="S4870">
        <v>6605295806</v>
      </c>
      <c r="T4870">
        <v>107647</v>
      </c>
      <c r="U4870">
        <v>1225347</v>
      </c>
      <c r="V4870">
        <v>53.29</v>
      </c>
      <c r="W4870" s="3">
        <f>StockData[[#This Row],[CLOSE]]-StockData[[#This Row],[PREV. CLOSE]]</f>
        <v>-37.200000000000273</v>
      </c>
      <c r="X4870" s="2">
        <f>IFERROR((StockData[[#This Row],[CLOSE]]-StockData[[#This Row],[PREV. CLOSE]])/StockData[[#This Row],[PREV. CLOSE]],0)</f>
        <v>-1.2821396567174561E-2</v>
      </c>
      <c r="Y4870" t="str">
        <f>IF(StockData[[#This Row],[Daily Return %]]&gt;0,"Gain",IF(StockData[[#This Row],[Daily Return %]]&lt;0,"Loss","No Change"))</f>
        <v>Loss</v>
      </c>
    </row>
    <row r="4871" spans="1:25" x14ac:dyDescent="0.3">
      <c r="A4871" s="1">
        <v>45775</v>
      </c>
      <c r="B4871" s="1" t="s">
        <v>4925</v>
      </c>
      <c r="C4871" s="1" t="s">
        <v>96</v>
      </c>
      <c r="D4871">
        <f>MONTH(StockData[[#This Row],[DATE]])</f>
        <v>4</v>
      </c>
      <c r="E4871">
        <v>2025</v>
      </c>
      <c r="F4871" t="s">
        <v>97</v>
      </c>
      <c r="G4871" t="str">
        <f>"Q"&amp;ROUNDUP(StockData[[#This Row],[Month Number]]/3,0)</f>
        <v>Q2</v>
      </c>
      <c r="H4871" s="1" t="s">
        <v>4596</v>
      </c>
      <c r="I4871" s="1" t="s">
        <v>4597</v>
      </c>
      <c r="J4871" t="s">
        <v>30</v>
      </c>
      <c r="K4871">
        <v>2918.9</v>
      </c>
      <c r="L4871">
        <v>2945</v>
      </c>
      <c r="M4871">
        <v>2882.3</v>
      </c>
      <c r="N4871">
        <v>2864.2</v>
      </c>
      <c r="O4871">
        <v>2930</v>
      </c>
      <c r="P4871">
        <v>2930.6</v>
      </c>
      <c r="Q4871">
        <v>2911.69</v>
      </c>
      <c r="R4871">
        <v>1864672</v>
      </c>
      <c r="S4871">
        <v>5429340679.3000002</v>
      </c>
      <c r="T4871">
        <v>105189</v>
      </c>
      <c r="U4871">
        <v>791977</v>
      </c>
      <c r="V4871">
        <v>42.47</v>
      </c>
      <c r="W4871" s="3">
        <f>StockData[[#This Row],[CLOSE]]-StockData[[#This Row],[PREV. CLOSE]]</f>
        <v>66.400000000000091</v>
      </c>
      <c r="X4871" s="2">
        <f>IFERROR((StockData[[#This Row],[CLOSE]]-StockData[[#This Row],[PREV. CLOSE]])/StockData[[#This Row],[PREV. CLOSE]],0)</f>
        <v>2.3182738635570174E-2</v>
      </c>
      <c r="Y4871" t="str">
        <f>IF(StockData[[#This Row],[Daily Return %]]&gt;0,"Gain",IF(StockData[[#This Row],[Daily Return %]]&lt;0,"Loss","No Change"))</f>
        <v>Gain</v>
      </c>
    </row>
    <row r="4872" spans="1:25" x14ac:dyDescent="0.3">
      <c r="A4872" s="1">
        <v>45776</v>
      </c>
      <c r="B4872" s="1" t="s">
        <v>4926</v>
      </c>
      <c r="C4872" s="1" t="s">
        <v>96</v>
      </c>
      <c r="D4872">
        <f>MONTH(StockData[[#This Row],[DATE]])</f>
        <v>4</v>
      </c>
      <c r="E4872">
        <v>2025</v>
      </c>
      <c r="F4872" t="s">
        <v>97</v>
      </c>
      <c r="G4872" t="str">
        <f>"Q"&amp;ROUNDUP(StockData[[#This Row],[Month Number]]/3,0)</f>
        <v>Q2</v>
      </c>
      <c r="H4872" s="1" t="s">
        <v>4596</v>
      </c>
      <c r="I4872" s="1" t="s">
        <v>4597</v>
      </c>
      <c r="J4872" t="s">
        <v>30</v>
      </c>
      <c r="K4872">
        <v>2950</v>
      </c>
      <c r="L4872">
        <v>2969.5</v>
      </c>
      <c r="M4872">
        <v>2901.8</v>
      </c>
      <c r="N4872">
        <v>2930.6</v>
      </c>
      <c r="O4872">
        <v>2905.8</v>
      </c>
      <c r="P4872">
        <v>2909.6</v>
      </c>
      <c r="Q4872">
        <v>2920.47</v>
      </c>
      <c r="R4872">
        <v>2051228</v>
      </c>
      <c r="S4872">
        <v>5990542010.3000002</v>
      </c>
      <c r="T4872">
        <v>110088</v>
      </c>
      <c r="U4872">
        <v>1121669</v>
      </c>
      <c r="V4872">
        <v>54.68</v>
      </c>
      <c r="W4872" s="3">
        <f>StockData[[#This Row],[CLOSE]]-StockData[[#This Row],[PREV. CLOSE]]</f>
        <v>-21</v>
      </c>
      <c r="X4872" s="2">
        <f>IFERROR((StockData[[#This Row],[CLOSE]]-StockData[[#This Row],[PREV. CLOSE]])/StockData[[#This Row],[PREV. CLOSE]],0)</f>
        <v>-7.1657681020951347E-3</v>
      </c>
      <c r="Y4872" t="str">
        <f>IF(StockData[[#This Row],[Daily Return %]]&gt;0,"Gain",IF(StockData[[#This Row],[Daily Return %]]&lt;0,"Loss","No Change"))</f>
        <v>Loss</v>
      </c>
    </row>
    <row r="4873" spans="1:25" x14ac:dyDescent="0.3">
      <c r="A4873" s="1">
        <v>45777</v>
      </c>
      <c r="B4873" s="1" t="s">
        <v>4927</v>
      </c>
      <c r="C4873" s="1" t="s">
        <v>96</v>
      </c>
      <c r="D4873">
        <f>MONTH(StockData[[#This Row],[DATE]])</f>
        <v>4</v>
      </c>
      <c r="E4873">
        <v>2025</v>
      </c>
      <c r="F4873" t="s">
        <v>97</v>
      </c>
      <c r="G4873" t="str">
        <f>"Q"&amp;ROUNDUP(StockData[[#This Row],[Month Number]]/3,0)</f>
        <v>Q2</v>
      </c>
      <c r="H4873" s="1" t="s">
        <v>4596</v>
      </c>
      <c r="I4873" s="1" t="s">
        <v>4597</v>
      </c>
      <c r="J4873" t="s">
        <v>30</v>
      </c>
      <c r="K4873">
        <v>2908.8</v>
      </c>
      <c r="L4873">
        <v>2948.9</v>
      </c>
      <c r="M4873">
        <v>2887</v>
      </c>
      <c r="N4873">
        <v>2909.6</v>
      </c>
      <c r="O4873">
        <v>2919.5</v>
      </c>
      <c r="P4873">
        <v>2928.8</v>
      </c>
      <c r="Q4873">
        <v>2927.07</v>
      </c>
      <c r="R4873">
        <v>2689753</v>
      </c>
      <c r="S4873">
        <v>7873097540.6999998</v>
      </c>
      <c r="T4873">
        <v>115500</v>
      </c>
      <c r="U4873">
        <v>1668685</v>
      </c>
      <c r="V4873">
        <v>62.04</v>
      </c>
      <c r="W4873" s="3">
        <f>StockData[[#This Row],[CLOSE]]-StockData[[#This Row],[PREV. CLOSE]]</f>
        <v>19.200000000000273</v>
      </c>
      <c r="X4873" s="2">
        <f>IFERROR((StockData[[#This Row],[CLOSE]]-StockData[[#This Row],[PREV. CLOSE]])/StockData[[#This Row],[PREV. CLOSE]],0)</f>
        <v>6.5988452020897285E-3</v>
      </c>
      <c r="Y4873" t="str">
        <f>IF(StockData[[#This Row],[Daily Return %]]&gt;0,"Gain",IF(StockData[[#This Row],[Daily Return %]]&lt;0,"Loss","No Change"))</f>
        <v>Gain</v>
      </c>
    </row>
    <row r="4874" spans="1:25" x14ac:dyDescent="0.3">
      <c r="A4874" s="1">
        <v>45779</v>
      </c>
      <c r="B4874" s="1" t="s">
        <v>4928</v>
      </c>
      <c r="C4874" s="1" t="s">
        <v>119</v>
      </c>
      <c r="D4874">
        <f>MONTH(StockData[[#This Row],[DATE]])</f>
        <v>5</v>
      </c>
      <c r="E4874">
        <v>2025</v>
      </c>
      <c r="F4874" t="s">
        <v>97</v>
      </c>
      <c r="G4874" t="str">
        <f>"Q"&amp;ROUNDUP(StockData[[#This Row],[Month Number]]/3,0)</f>
        <v>Q2</v>
      </c>
      <c r="H4874" s="1" t="s">
        <v>4596</v>
      </c>
      <c r="I4874" s="1" t="s">
        <v>4597</v>
      </c>
      <c r="J4874" t="s">
        <v>30</v>
      </c>
      <c r="K4874">
        <v>2950</v>
      </c>
      <c r="L4874">
        <v>3000</v>
      </c>
      <c r="M4874">
        <v>2910.2</v>
      </c>
      <c r="N4874">
        <v>2928.8</v>
      </c>
      <c r="O4874">
        <v>2918.6</v>
      </c>
      <c r="P4874">
        <v>2926.2</v>
      </c>
      <c r="Q4874">
        <v>2953.27</v>
      </c>
      <c r="R4874">
        <v>3384402</v>
      </c>
      <c r="S4874">
        <v>9995052108</v>
      </c>
      <c r="T4874">
        <v>142813</v>
      </c>
      <c r="U4874">
        <v>1957019</v>
      </c>
      <c r="V4874">
        <v>57.82</v>
      </c>
      <c r="W4874" s="3">
        <f>StockData[[#This Row],[CLOSE]]-StockData[[#This Row],[PREV. CLOSE]]</f>
        <v>-2.6000000000003638</v>
      </c>
      <c r="X4874" s="2">
        <f>IFERROR((StockData[[#This Row],[CLOSE]]-StockData[[#This Row],[PREV. CLOSE]])/StockData[[#This Row],[PREV. CLOSE]],0)</f>
        <v>-8.877355913686027E-4</v>
      </c>
      <c r="Y4874" t="str">
        <f>IF(StockData[[#This Row],[Daily Return %]]&gt;0,"Gain",IF(StockData[[#This Row],[Daily Return %]]&lt;0,"Loss","No Change"))</f>
        <v>Loss</v>
      </c>
    </row>
    <row r="4875" spans="1:25" x14ac:dyDescent="0.3">
      <c r="A4875" s="1">
        <v>45782</v>
      </c>
      <c r="B4875" s="1" t="s">
        <v>4929</v>
      </c>
      <c r="C4875" s="1" t="s">
        <v>119</v>
      </c>
      <c r="D4875">
        <f>MONTH(StockData[[#This Row],[DATE]])</f>
        <v>5</v>
      </c>
      <c r="E4875">
        <v>2025</v>
      </c>
      <c r="F4875" t="s">
        <v>97</v>
      </c>
      <c r="G4875" t="str">
        <f>"Q"&amp;ROUNDUP(StockData[[#This Row],[Month Number]]/3,0)</f>
        <v>Q2</v>
      </c>
      <c r="H4875" s="1" t="s">
        <v>4596</v>
      </c>
      <c r="I4875" s="1" t="s">
        <v>4597</v>
      </c>
      <c r="J4875" t="s">
        <v>30</v>
      </c>
      <c r="K4875">
        <v>2948.9</v>
      </c>
      <c r="L4875">
        <v>3044</v>
      </c>
      <c r="M4875">
        <v>2937.7</v>
      </c>
      <c r="N4875">
        <v>2926.2</v>
      </c>
      <c r="O4875">
        <v>3024</v>
      </c>
      <c r="P4875">
        <v>3021.5</v>
      </c>
      <c r="Q4875">
        <v>2995.56</v>
      </c>
      <c r="R4875">
        <v>4049197</v>
      </c>
      <c r="S4875">
        <v>12129625352</v>
      </c>
      <c r="T4875">
        <v>198957</v>
      </c>
      <c r="U4875">
        <v>1424070</v>
      </c>
      <c r="V4875">
        <v>35.17</v>
      </c>
      <c r="W4875" s="3">
        <f>StockData[[#This Row],[CLOSE]]-StockData[[#This Row],[PREV. CLOSE]]</f>
        <v>95.300000000000182</v>
      </c>
      <c r="X4875" s="2">
        <f>IFERROR((StockData[[#This Row],[CLOSE]]-StockData[[#This Row],[PREV. CLOSE]])/StockData[[#This Row],[PREV. CLOSE]],0)</f>
        <v>3.2567835417948256E-2</v>
      </c>
      <c r="Y4875" t="str">
        <f>IF(StockData[[#This Row],[Daily Return %]]&gt;0,"Gain",IF(StockData[[#This Row],[Daily Return %]]&lt;0,"Loss","No Change"))</f>
        <v>Gain</v>
      </c>
    </row>
    <row r="4876" spans="1:25" x14ac:dyDescent="0.3">
      <c r="A4876" s="1">
        <v>45783</v>
      </c>
      <c r="B4876" s="1" t="s">
        <v>4930</v>
      </c>
      <c r="C4876" s="1" t="s">
        <v>119</v>
      </c>
      <c r="D4876">
        <f>MONTH(StockData[[#This Row],[DATE]])</f>
        <v>5</v>
      </c>
      <c r="E4876">
        <v>2025</v>
      </c>
      <c r="F4876" t="s">
        <v>97</v>
      </c>
      <c r="G4876" t="str">
        <f>"Q"&amp;ROUNDUP(StockData[[#This Row],[Month Number]]/3,0)</f>
        <v>Q2</v>
      </c>
      <c r="H4876" s="1" t="s">
        <v>4596</v>
      </c>
      <c r="I4876" s="1" t="s">
        <v>4597</v>
      </c>
      <c r="J4876" t="s">
        <v>30</v>
      </c>
      <c r="K4876">
        <v>3150.6</v>
      </c>
      <c r="L4876">
        <v>3159.7</v>
      </c>
      <c r="M4876">
        <v>3056</v>
      </c>
      <c r="N4876">
        <v>3021.5</v>
      </c>
      <c r="O4876">
        <v>3058.4</v>
      </c>
      <c r="P4876">
        <v>3068.4</v>
      </c>
      <c r="Q4876">
        <v>3097.22</v>
      </c>
      <c r="R4876">
        <v>5683215</v>
      </c>
      <c r="S4876">
        <v>17602147039.900002</v>
      </c>
      <c r="T4876">
        <v>266730</v>
      </c>
      <c r="U4876">
        <v>1648477</v>
      </c>
      <c r="V4876">
        <v>29.01</v>
      </c>
      <c r="W4876" s="3">
        <f>StockData[[#This Row],[CLOSE]]-StockData[[#This Row],[PREV. CLOSE]]</f>
        <v>46.900000000000091</v>
      </c>
      <c r="X4876" s="2">
        <f>IFERROR((StockData[[#This Row],[CLOSE]]-StockData[[#This Row],[PREV. CLOSE]])/StockData[[#This Row],[PREV. CLOSE]],0)</f>
        <v>1.5522091676319738E-2</v>
      </c>
      <c r="Y4876" t="str">
        <f>IF(StockData[[#This Row],[Daily Return %]]&gt;0,"Gain",IF(StockData[[#This Row],[Daily Return %]]&lt;0,"Loss","No Change"))</f>
        <v>Gain</v>
      </c>
    </row>
    <row r="4877" spans="1:25" x14ac:dyDescent="0.3">
      <c r="A4877" s="1">
        <v>45784</v>
      </c>
      <c r="B4877" s="1" t="s">
        <v>4931</v>
      </c>
      <c r="C4877" s="1" t="s">
        <v>119</v>
      </c>
      <c r="D4877">
        <f>MONTH(StockData[[#This Row],[DATE]])</f>
        <v>5</v>
      </c>
      <c r="E4877">
        <v>2025</v>
      </c>
      <c r="F4877" t="s">
        <v>97</v>
      </c>
      <c r="G4877" t="str">
        <f>"Q"&amp;ROUNDUP(StockData[[#This Row],[Month Number]]/3,0)</f>
        <v>Q2</v>
      </c>
      <c r="H4877" s="1" t="s">
        <v>4596</v>
      </c>
      <c r="I4877" s="1" t="s">
        <v>4597</v>
      </c>
      <c r="J4877" t="s">
        <v>30</v>
      </c>
      <c r="K4877">
        <v>3021.9</v>
      </c>
      <c r="L4877">
        <v>3125</v>
      </c>
      <c r="M4877">
        <v>3021.9</v>
      </c>
      <c r="N4877">
        <v>3068.4</v>
      </c>
      <c r="O4877">
        <v>3109.9</v>
      </c>
      <c r="P4877">
        <v>3119.9</v>
      </c>
      <c r="Q4877">
        <v>3098.08</v>
      </c>
      <c r="R4877">
        <v>2942902</v>
      </c>
      <c r="S4877">
        <v>9117359370.7000008</v>
      </c>
      <c r="T4877">
        <v>140228</v>
      </c>
      <c r="U4877">
        <v>1798490</v>
      </c>
      <c r="V4877">
        <v>61.11</v>
      </c>
      <c r="W4877" s="3">
        <f>StockData[[#This Row],[CLOSE]]-StockData[[#This Row],[PREV. CLOSE]]</f>
        <v>51.5</v>
      </c>
      <c r="X4877" s="2">
        <f>IFERROR((StockData[[#This Row],[CLOSE]]-StockData[[#This Row],[PREV. CLOSE]])/StockData[[#This Row],[PREV. CLOSE]],0)</f>
        <v>1.6783991656889582E-2</v>
      </c>
      <c r="Y4877" t="str">
        <f>IF(StockData[[#This Row],[Daily Return %]]&gt;0,"Gain",IF(StockData[[#This Row],[Daily Return %]]&lt;0,"Loss","No Change"))</f>
        <v>Gain</v>
      </c>
    </row>
    <row r="4878" spans="1:25" x14ac:dyDescent="0.3">
      <c r="A4878" s="1">
        <v>45785</v>
      </c>
      <c r="B4878" s="1" t="s">
        <v>4932</v>
      </c>
      <c r="C4878" s="1" t="s">
        <v>119</v>
      </c>
      <c r="D4878">
        <f>MONTH(StockData[[#This Row],[DATE]])</f>
        <v>5</v>
      </c>
      <c r="E4878">
        <v>2025</v>
      </c>
      <c r="F4878" t="s">
        <v>97</v>
      </c>
      <c r="G4878" t="str">
        <f>"Q"&amp;ROUNDUP(StockData[[#This Row],[Month Number]]/3,0)</f>
        <v>Q2</v>
      </c>
      <c r="H4878" s="1" t="s">
        <v>4596</v>
      </c>
      <c r="I4878" s="1" t="s">
        <v>4597</v>
      </c>
      <c r="J4878" t="s">
        <v>30</v>
      </c>
      <c r="K4878">
        <v>3127.4</v>
      </c>
      <c r="L4878">
        <v>3137</v>
      </c>
      <c r="M4878">
        <v>3008.5</v>
      </c>
      <c r="N4878">
        <v>3119.9</v>
      </c>
      <c r="O4878">
        <v>3009</v>
      </c>
      <c r="P4878">
        <v>3033.1</v>
      </c>
      <c r="Q4878">
        <v>3058.1</v>
      </c>
      <c r="R4878">
        <v>3323894</v>
      </c>
      <c r="S4878">
        <v>10164798793.4</v>
      </c>
      <c r="T4878">
        <v>155291</v>
      </c>
      <c r="U4878">
        <v>1867867</v>
      </c>
      <c r="V4878">
        <v>56.2</v>
      </c>
      <c r="W4878" s="3">
        <f>StockData[[#This Row],[CLOSE]]-StockData[[#This Row],[PREV. CLOSE]]</f>
        <v>-86.800000000000182</v>
      </c>
      <c r="X4878" s="2">
        <f>IFERROR((StockData[[#This Row],[CLOSE]]-StockData[[#This Row],[PREV. CLOSE]])/StockData[[#This Row],[PREV. CLOSE]],0)</f>
        <v>-2.7821404532196604E-2</v>
      </c>
      <c r="Y4878" t="str">
        <f>IF(StockData[[#This Row],[Daily Return %]]&gt;0,"Gain",IF(StockData[[#This Row],[Daily Return %]]&lt;0,"Loss","No Change"))</f>
        <v>Loss</v>
      </c>
    </row>
    <row r="4879" spans="1:25" x14ac:dyDescent="0.3">
      <c r="A4879" s="1">
        <v>45786</v>
      </c>
      <c r="B4879" s="1" t="s">
        <v>4933</v>
      </c>
      <c r="C4879" s="1" t="s">
        <v>119</v>
      </c>
      <c r="D4879">
        <f>MONTH(StockData[[#This Row],[DATE]])</f>
        <v>5</v>
      </c>
      <c r="E4879">
        <v>2025</v>
      </c>
      <c r="F4879" t="s">
        <v>97</v>
      </c>
      <c r="G4879" t="str">
        <f>"Q"&amp;ROUNDUP(StockData[[#This Row],[Month Number]]/3,0)</f>
        <v>Q2</v>
      </c>
      <c r="H4879" s="1" t="s">
        <v>4596</v>
      </c>
      <c r="I4879" s="1" t="s">
        <v>4597</v>
      </c>
      <c r="J4879" t="s">
        <v>30</v>
      </c>
      <c r="K4879">
        <v>2961.6</v>
      </c>
      <c r="L4879">
        <v>3057.1</v>
      </c>
      <c r="M4879">
        <v>2955</v>
      </c>
      <c r="N4879">
        <v>3033.1</v>
      </c>
      <c r="O4879">
        <v>2989.7</v>
      </c>
      <c r="P4879">
        <v>2982.1</v>
      </c>
      <c r="Q4879">
        <v>3009.04</v>
      </c>
      <c r="R4879">
        <v>2308852</v>
      </c>
      <c r="S4879">
        <v>6947425357.3999996</v>
      </c>
      <c r="T4879">
        <v>127115</v>
      </c>
      <c r="U4879">
        <v>1357442</v>
      </c>
      <c r="V4879">
        <v>58.79</v>
      </c>
      <c r="W4879" s="3">
        <f>StockData[[#This Row],[CLOSE]]-StockData[[#This Row],[PREV. CLOSE]]</f>
        <v>-51</v>
      </c>
      <c r="X4879" s="2">
        <f>IFERROR((StockData[[#This Row],[CLOSE]]-StockData[[#This Row],[PREV. CLOSE]])/StockData[[#This Row],[PREV. CLOSE]],0)</f>
        <v>-1.6814480234743332E-2</v>
      </c>
      <c r="Y4879" t="str">
        <f>IF(StockData[[#This Row],[Daily Return %]]&gt;0,"Gain",IF(StockData[[#This Row],[Daily Return %]]&lt;0,"Loss","No Change"))</f>
        <v>Loss</v>
      </c>
    </row>
    <row r="4880" spans="1:25" x14ac:dyDescent="0.3">
      <c r="A4880" s="1">
        <v>45789</v>
      </c>
      <c r="B4880" s="1" t="s">
        <v>4934</v>
      </c>
      <c r="C4880" s="1" t="s">
        <v>119</v>
      </c>
      <c r="D4880">
        <f>MONTH(StockData[[#This Row],[DATE]])</f>
        <v>5</v>
      </c>
      <c r="E4880">
        <v>2025</v>
      </c>
      <c r="F4880" t="s">
        <v>97</v>
      </c>
      <c r="G4880" t="str">
        <f>"Q"&amp;ROUNDUP(StockData[[#This Row],[Month Number]]/3,0)</f>
        <v>Q2</v>
      </c>
      <c r="H4880" s="1" t="s">
        <v>4596</v>
      </c>
      <c r="I4880" s="1" t="s">
        <v>4597</v>
      </c>
      <c r="J4880" t="s">
        <v>30</v>
      </c>
      <c r="K4880">
        <v>3044.7</v>
      </c>
      <c r="L4880">
        <v>3112.2</v>
      </c>
      <c r="M4880">
        <v>3033.7</v>
      </c>
      <c r="N4880">
        <v>2982.1</v>
      </c>
      <c r="O4880">
        <v>3097.5</v>
      </c>
      <c r="P4880">
        <v>3104.7</v>
      </c>
      <c r="Q4880">
        <v>3067.99</v>
      </c>
      <c r="R4880">
        <v>2166730</v>
      </c>
      <c r="S4880">
        <v>6647500167.1999998</v>
      </c>
      <c r="T4880">
        <v>157748</v>
      </c>
      <c r="U4880">
        <v>1170364</v>
      </c>
      <c r="V4880">
        <v>54.02</v>
      </c>
      <c r="W4880" s="3">
        <f>StockData[[#This Row],[CLOSE]]-StockData[[#This Row],[PREV. CLOSE]]</f>
        <v>122.59999999999991</v>
      </c>
      <c r="X4880" s="2">
        <f>IFERROR((StockData[[#This Row],[CLOSE]]-StockData[[#This Row],[PREV. CLOSE]])/StockData[[#This Row],[PREV. CLOSE]],0)</f>
        <v>4.1111968076187895E-2</v>
      </c>
      <c r="Y4880" t="str">
        <f>IF(StockData[[#This Row],[Daily Return %]]&gt;0,"Gain",IF(StockData[[#This Row],[Daily Return %]]&lt;0,"Loss","No Change"))</f>
        <v>Gain</v>
      </c>
    </row>
    <row r="4881" spans="1:25" x14ac:dyDescent="0.3">
      <c r="A4881" s="1">
        <v>45790</v>
      </c>
      <c r="B4881" s="1" t="s">
        <v>4935</v>
      </c>
      <c r="C4881" s="1" t="s">
        <v>119</v>
      </c>
      <c r="D4881">
        <f>MONTH(StockData[[#This Row],[DATE]])</f>
        <v>5</v>
      </c>
      <c r="E4881">
        <v>2025</v>
      </c>
      <c r="F4881" t="s">
        <v>97</v>
      </c>
      <c r="G4881" t="str">
        <f>"Q"&amp;ROUNDUP(StockData[[#This Row],[Month Number]]/3,0)</f>
        <v>Q2</v>
      </c>
      <c r="H4881" s="1" t="s">
        <v>4596</v>
      </c>
      <c r="I4881" s="1" t="s">
        <v>4597</v>
      </c>
      <c r="J4881" t="s">
        <v>30</v>
      </c>
      <c r="K4881">
        <v>3050</v>
      </c>
      <c r="L4881">
        <v>3111</v>
      </c>
      <c r="M4881">
        <v>3035</v>
      </c>
      <c r="N4881">
        <v>3104.7</v>
      </c>
      <c r="O4881">
        <v>3058</v>
      </c>
      <c r="P4881">
        <v>3053.8</v>
      </c>
      <c r="Q4881">
        <v>3073.02</v>
      </c>
      <c r="R4881">
        <v>2681662</v>
      </c>
      <c r="S4881">
        <v>8240813022.8999996</v>
      </c>
      <c r="T4881">
        <v>178009</v>
      </c>
      <c r="U4881">
        <v>1420071</v>
      </c>
      <c r="V4881">
        <v>52.95</v>
      </c>
      <c r="W4881" s="3">
        <f>StockData[[#This Row],[CLOSE]]-StockData[[#This Row],[PREV. CLOSE]]</f>
        <v>-50.899999999999636</v>
      </c>
      <c r="X4881" s="2">
        <f>IFERROR((StockData[[#This Row],[CLOSE]]-StockData[[#This Row],[PREV. CLOSE]])/StockData[[#This Row],[PREV. CLOSE]],0)</f>
        <v>-1.6394498663316791E-2</v>
      </c>
      <c r="Y4881" t="str">
        <f>IF(StockData[[#This Row],[Daily Return %]]&gt;0,"Gain",IF(StockData[[#This Row],[Daily Return %]]&lt;0,"Loss","No Change"))</f>
        <v>Loss</v>
      </c>
    </row>
    <row r="4882" spans="1:25" x14ac:dyDescent="0.3">
      <c r="A4882" s="1">
        <v>45791</v>
      </c>
      <c r="B4882" s="1" t="s">
        <v>4936</v>
      </c>
      <c r="C4882" s="1" t="s">
        <v>119</v>
      </c>
      <c r="D4882">
        <f>MONTH(StockData[[#This Row],[DATE]])</f>
        <v>5</v>
      </c>
      <c r="E4882">
        <v>2025</v>
      </c>
      <c r="F4882" t="s">
        <v>97</v>
      </c>
      <c r="G4882" t="str">
        <f>"Q"&amp;ROUNDUP(StockData[[#This Row],[Month Number]]/3,0)</f>
        <v>Q2</v>
      </c>
      <c r="H4882" s="1" t="s">
        <v>4596</v>
      </c>
      <c r="I4882" s="1" t="s">
        <v>4597</v>
      </c>
      <c r="J4882" t="s">
        <v>30</v>
      </c>
      <c r="K4882">
        <v>3037.5</v>
      </c>
      <c r="L4882">
        <v>3110</v>
      </c>
      <c r="M4882">
        <v>3018</v>
      </c>
      <c r="N4882">
        <v>3053.8</v>
      </c>
      <c r="O4882">
        <v>3103.1</v>
      </c>
      <c r="P4882">
        <v>3101.8</v>
      </c>
      <c r="Q4882">
        <v>3092.44</v>
      </c>
      <c r="R4882">
        <v>2236302</v>
      </c>
      <c r="S4882">
        <v>6915634317.1000004</v>
      </c>
      <c r="T4882">
        <v>98515</v>
      </c>
      <c r="U4882">
        <v>1291326</v>
      </c>
      <c r="V4882">
        <v>57.74</v>
      </c>
      <c r="W4882" s="3">
        <f>StockData[[#This Row],[CLOSE]]-StockData[[#This Row],[PREV. CLOSE]]</f>
        <v>48</v>
      </c>
      <c r="X4882" s="2">
        <f>IFERROR((StockData[[#This Row],[CLOSE]]-StockData[[#This Row],[PREV. CLOSE]])/StockData[[#This Row],[PREV. CLOSE]],0)</f>
        <v>1.5718121684458707E-2</v>
      </c>
      <c r="Y4882" t="str">
        <f>IF(StockData[[#This Row],[Daily Return %]]&gt;0,"Gain",IF(StockData[[#This Row],[Daily Return %]]&lt;0,"Loss","No Change"))</f>
        <v>Gain</v>
      </c>
    </row>
    <row r="4883" spans="1:25" x14ac:dyDescent="0.3">
      <c r="A4883" s="1">
        <v>45792</v>
      </c>
      <c r="B4883" s="1" t="s">
        <v>4937</v>
      </c>
      <c r="C4883" s="1" t="s">
        <v>119</v>
      </c>
      <c r="D4883">
        <f>MONTH(StockData[[#This Row],[DATE]])</f>
        <v>5</v>
      </c>
      <c r="E4883">
        <v>2025</v>
      </c>
      <c r="F4883" t="s">
        <v>97</v>
      </c>
      <c r="G4883" t="str">
        <f>"Q"&amp;ROUNDUP(StockData[[#This Row],[Month Number]]/3,0)</f>
        <v>Q2</v>
      </c>
      <c r="H4883" s="1" t="s">
        <v>4596</v>
      </c>
      <c r="I4883" s="1" t="s">
        <v>4597</v>
      </c>
      <c r="J4883" t="s">
        <v>30</v>
      </c>
      <c r="K4883">
        <v>3085</v>
      </c>
      <c r="L4883">
        <v>3170.7</v>
      </c>
      <c r="M4883">
        <v>3073</v>
      </c>
      <c r="N4883">
        <v>3101.8</v>
      </c>
      <c r="O4883">
        <v>3132</v>
      </c>
      <c r="P4883">
        <v>3144.3</v>
      </c>
      <c r="Q4883">
        <v>3127.25</v>
      </c>
      <c r="R4883">
        <v>3590003</v>
      </c>
      <c r="S4883">
        <v>11226842035</v>
      </c>
      <c r="T4883">
        <v>198690</v>
      </c>
      <c r="U4883">
        <v>1829468</v>
      </c>
      <c r="V4883">
        <v>50.96</v>
      </c>
      <c r="W4883" s="3">
        <f>StockData[[#This Row],[CLOSE]]-StockData[[#This Row],[PREV. CLOSE]]</f>
        <v>42.5</v>
      </c>
      <c r="X4883" s="2">
        <f>IFERROR((StockData[[#This Row],[CLOSE]]-StockData[[#This Row],[PREV. CLOSE]])/StockData[[#This Row],[PREV. CLOSE]],0)</f>
        <v>1.3701721581017474E-2</v>
      </c>
      <c r="Y4883" t="str">
        <f>IF(StockData[[#This Row],[Daily Return %]]&gt;0,"Gain",IF(StockData[[#This Row],[Daily Return %]]&lt;0,"Loss","No Change"))</f>
        <v>Gain</v>
      </c>
    </row>
    <row r="4884" spans="1:25" x14ac:dyDescent="0.3">
      <c r="A4884" s="1">
        <v>45793</v>
      </c>
      <c r="B4884" s="1" t="s">
        <v>4938</v>
      </c>
      <c r="C4884" s="1" t="s">
        <v>119</v>
      </c>
      <c r="D4884">
        <f>MONTH(StockData[[#This Row],[DATE]])</f>
        <v>5</v>
      </c>
      <c r="E4884">
        <v>2025</v>
      </c>
      <c r="F4884" t="s">
        <v>97</v>
      </c>
      <c r="G4884" t="str">
        <f>"Q"&amp;ROUNDUP(StockData[[#This Row],[Month Number]]/3,0)</f>
        <v>Q2</v>
      </c>
      <c r="H4884" s="1" t="s">
        <v>4596</v>
      </c>
      <c r="I4884" s="1" t="s">
        <v>4597</v>
      </c>
      <c r="J4884" t="s">
        <v>30</v>
      </c>
      <c r="K4884">
        <v>3135</v>
      </c>
      <c r="L4884">
        <v>3149.5</v>
      </c>
      <c r="M4884">
        <v>3115</v>
      </c>
      <c r="N4884">
        <v>3144.3</v>
      </c>
      <c r="O4884">
        <v>3133.9</v>
      </c>
      <c r="P4884">
        <v>3135.6</v>
      </c>
      <c r="Q4884">
        <v>3134.27</v>
      </c>
      <c r="R4884">
        <v>2269659</v>
      </c>
      <c r="S4884">
        <v>7113719402.8000002</v>
      </c>
      <c r="T4884">
        <v>186310</v>
      </c>
      <c r="U4884">
        <v>1414434</v>
      </c>
      <c r="V4884">
        <v>62.32</v>
      </c>
      <c r="W4884" s="3">
        <f>StockData[[#This Row],[CLOSE]]-StockData[[#This Row],[PREV. CLOSE]]</f>
        <v>-8.7000000000002728</v>
      </c>
      <c r="X4884" s="2">
        <f>IFERROR((StockData[[#This Row],[CLOSE]]-StockData[[#This Row],[PREV. CLOSE]])/StockData[[#This Row],[PREV. CLOSE]],0)</f>
        <v>-2.7669115542410944E-3</v>
      </c>
      <c r="Y4884" t="str">
        <f>IF(StockData[[#This Row],[Daily Return %]]&gt;0,"Gain",IF(StockData[[#This Row],[Daily Return %]]&lt;0,"Loss","No Change"))</f>
        <v>Loss</v>
      </c>
    </row>
    <row r="4885" spans="1:25" x14ac:dyDescent="0.3">
      <c r="A4885" s="1">
        <v>45796</v>
      </c>
      <c r="B4885" s="1" t="s">
        <v>4939</v>
      </c>
      <c r="C4885" s="1" t="s">
        <v>119</v>
      </c>
      <c r="D4885">
        <f>MONTH(StockData[[#This Row],[DATE]])</f>
        <v>5</v>
      </c>
      <c r="E4885">
        <v>2025</v>
      </c>
      <c r="F4885" t="s">
        <v>97</v>
      </c>
      <c r="G4885" t="str">
        <f>"Q"&amp;ROUNDUP(StockData[[#This Row],[Month Number]]/3,0)</f>
        <v>Q2</v>
      </c>
      <c r="H4885" s="1" t="s">
        <v>4596</v>
      </c>
      <c r="I4885" s="1" t="s">
        <v>4597</v>
      </c>
      <c r="J4885" t="s">
        <v>30</v>
      </c>
      <c r="K4885">
        <v>3115</v>
      </c>
      <c r="L4885">
        <v>3157</v>
      </c>
      <c r="M4885">
        <v>3103.6</v>
      </c>
      <c r="N4885">
        <v>3135.6</v>
      </c>
      <c r="O4885">
        <v>3125</v>
      </c>
      <c r="P4885">
        <v>3128</v>
      </c>
      <c r="Q4885">
        <v>3133.83</v>
      </c>
      <c r="R4885">
        <v>2011149</v>
      </c>
      <c r="S4885">
        <v>6302592642</v>
      </c>
      <c r="T4885">
        <v>149542</v>
      </c>
      <c r="U4885">
        <v>1359898</v>
      </c>
      <c r="V4885">
        <v>67.62</v>
      </c>
      <c r="W4885" s="3">
        <f>StockData[[#This Row],[CLOSE]]-StockData[[#This Row],[PREV. CLOSE]]</f>
        <v>-7.5999999999999091</v>
      </c>
      <c r="X4885" s="2">
        <f>IFERROR((StockData[[#This Row],[CLOSE]]-StockData[[#This Row],[PREV. CLOSE]])/StockData[[#This Row],[PREV. CLOSE]],0)</f>
        <v>-2.4237785431814995E-3</v>
      </c>
      <c r="Y4885" t="str">
        <f>IF(StockData[[#This Row],[Daily Return %]]&gt;0,"Gain",IF(StockData[[#This Row],[Daily Return %]]&lt;0,"Loss","No Change"))</f>
        <v>Loss</v>
      </c>
    </row>
    <row r="4886" spans="1:25" x14ac:dyDescent="0.3">
      <c r="A4886" s="1">
        <v>45797</v>
      </c>
      <c r="B4886" s="1" t="s">
        <v>4940</v>
      </c>
      <c r="C4886" s="1" t="s">
        <v>119</v>
      </c>
      <c r="D4886">
        <f>MONTH(StockData[[#This Row],[DATE]])</f>
        <v>5</v>
      </c>
      <c r="E4886">
        <v>2025</v>
      </c>
      <c r="F4886" t="s">
        <v>97</v>
      </c>
      <c r="G4886" t="str">
        <f>"Q"&amp;ROUNDUP(StockData[[#This Row],[Month Number]]/3,0)</f>
        <v>Q2</v>
      </c>
      <c r="H4886" s="1" t="s">
        <v>4596</v>
      </c>
      <c r="I4886" s="1" t="s">
        <v>4597</v>
      </c>
      <c r="J4886" t="s">
        <v>30</v>
      </c>
      <c r="K4886">
        <v>3128.2</v>
      </c>
      <c r="L4886">
        <v>3135.3</v>
      </c>
      <c r="M4886">
        <v>3049.1</v>
      </c>
      <c r="N4886">
        <v>3128</v>
      </c>
      <c r="O4886">
        <v>3073</v>
      </c>
      <c r="P4886">
        <v>3063.5</v>
      </c>
      <c r="Q4886">
        <v>3076.55</v>
      </c>
      <c r="R4886">
        <v>2667772</v>
      </c>
      <c r="S4886">
        <v>8207524069.6999998</v>
      </c>
      <c r="T4886">
        <v>115914</v>
      </c>
      <c r="U4886">
        <v>1739697</v>
      </c>
      <c r="V4886">
        <v>65.209999999999994</v>
      </c>
      <c r="W4886" s="3">
        <f>StockData[[#This Row],[CLOSE]]-StockData[[#This Row],[PREV. CLOSE]]</f>
        <v>-64.5</v>
      </c>
      <c r="X4886" s="2">
        <f>IFERROR((StockData[[#This Row],[CLOSE]]-StockData[[#This Row],[PREV. CLOSE]])/StockData[[#This Row],[PREV. CLOSE]],0)</f>
        <v>-2.0620204603580564E-2</v>
      </c>
      <c r="Y4886" t="str">
        <f>IF(StockData[[#This Row],[Daily Return %]]&gt;0,"Gain",IF(StockData[[#This Row],[Daily Return %]]&lt;0,"Loss","No Change"))</f>
        <v>Loss</v>
      </c>
    </row>
    <row r="4887" spans="1:25" x14ac:dyDescent="0.3">
      <c r="A4887" s="1">
        <v>45798</v>
      </c>
      <c r="B4887" s="1" t="s">
        <v>4941</v>
      </c>
      <c r="C4887" s="1" t="s">
        <v>119</v>
      </c>
      <c r="D4887">
        <f>MONTH(StockData[[#This Row],[DATE]])</f>
        <v>5</v>
      </c>
      <c r="E4887">
        <v>2025</v>
      </c>
      <c r="F4887" t="s">
        <v>97</v>
      </c>
      <c r="G4887" t="str">
        <f>"Q"&amp;ROUNDUP(StockData[[#This Row],[Month Number]]/3,0)</f>
        <v>Q2</v>
      </c>
      <c r="H4887" s="1" t="s">
        <v>4596</v>
      </c>
      <c r="I4887" s="1" t="s">
        <v>4597</v>
      </c>
      <c r="J4887" t="s">
        <v>30</v>
      </c>
      <c r="K4887">
        <v>3063</v>
      </c>
      <c r="L4887">
        <v>3132</v>
      </c>
      <c r="M4887">
        <v>3048.1</v>
      </c>
      <c r="N4887">
        <v>3063.5</v>
      </c>
      <c r="O4887">
        <v>3086.3</v>
      </c>
      <c r="P4887">
        <v>3090.7</v>
      </c>
      <c r="Q4887">
        <v>3096.44</v>
      </c>
      <c r="R4887">
        <v>1395136</v>
      </c>
      <c r="S4887">
        <v>4319950164</v>
      </c>
      <c r="T4887">
        <v>78449</v>
      </c>
      <c r="U4887">
        <v>736196</v>
      </c>
      <c r="V4887">
        <v>52.77</v>
      </c>
      <c r="W4887" s="3">
        <f>StockData[[#This Row],[CLOSE]]-StockData[[#This Row],[PREV. CLOSE]]</f>
        <v>27.199999999999818</v>
      </c>
      <c r="X4887" s="2">
        <f>IFERROR((StockData[[#This Row],[CLOSE]]-StockData[[#This Row],[PREV. CLOSE]])/StockData[[#This Row],[PREV. CLOSE]],0)</f>
        <v>8.8787334747836844E-3</v>
      </c>
      <c r="Y4887" t="str">
        <f>IF(StockData[[#This Row],[Daily Return %]]&gt;0,"Gain",IF(StockData[[#This Row],[Daily Return %]]&lt;0,"Loss","No Change"))</f>
        <v>Gain</v>
      </c>
    </row>
    <row r="4888" spans="1:25" x14ac:dyDescent="0.3">
      <c r="A4888" s="1">
        <v>45799</v>
      </c>
      <c r="B4888" s="1" t="s">
        <v>4942</v>
      </c>
      <c r="C4888" s="1" t="s">
        <v>119</v>
      </c>
      <c r="D4888">
        <f>MONTH(StockData[[#This Row],[DATE]])</f>
        <v>5</v>
      </c>
      <c r="E4888">
        <v>2025</v>
      </c>
      <c r="F4888" t="s">
        <v>97</v>
      </c>
      <c r="G4888" t="str">
        <f>"Q"&amp;ROUNDUP(StockData[[#This Row],[Month Number]]/3,0)</f>
        <v>Q2</v>
      </c>
      <c r="H4888" s="1" t="s">
        <v>4596</v>
      </c>
      <c r="I4888" s="1" t="s">
        <v>4597</v>
      </c>
      <c r="J4888" t="s">
        <v>30</v>
      </c>
      <c r="K4888">
        <v>3076.6</v>
      </c>
      <c r="L4888">
        <v>3089.8</v>
      </c>
      <c r="M4888">
        <v>2980.5</v>
      </c>
      <c r="N4888">
        <v>3090.7</v>
      </c>
      <c r="O4888">
        <v>3016</v>
      </c>
      <c r="P4888">
        <v>3006.3</v>
      </c>
      <c r="Q4888">
        <v>3010.09</v>
      </c>
      <c r="R4888">
        <v>3870830</v>
      </c>
      <c r="S4888">
        <v>11651531830.4</v>
      </c>
      <c r="T4888">
        <v>187573</v>
      </c>
      <c r="U4888">
        <v>2350179</v>
      </c>
      <c r="V4888">
        <v>60.72</v>
      </c>
      <c r="W4888" s="3">
        <f>StockData[[#This Row],[CLOSE]]-StockData[[#This Row],[PREV. CLOSE]]</f>
        <v>-84.399999999999636</v>
      </c>
      <c r="X4888" s="2">
        <f>IFERROR((StockData[[#This Row],[CLOSE]]-StockData[[#This Row],[PREV. CLOSE]])/StockData[[#This Row],[PREV. CLOSE]],0)</f>
        <v>-2.7307729640534392E-2</v>
      </c>
      <c r="Y4888" t="str">
        <f>IF(StockData[[#This Row],[Daily Return %]]&gt;0,"Gain",IF(StockData[[#This Row],[Daily Return %]]&lt;0,"Loss","No Change"))</f>
        <v>Loss</v>
      </c>
    </row>
    <row r="4889" spans="1:25" x14ac:dyDescent="0.3">
      <c r="A4889" s="1">
        <v>45800</v>
      </c>
      <c r="B4889" s="1" t="s">
        <v>4943</v>
      </c>
      <c r="C4889" s="1" t="s">
        <v>119</v>
      </c>
      <c r="D4889">
        <f>MONTH(StockData[[#This Row],[DATE]])</f>
        <v>5</v>
      </c>
      <c r="E4889">
        <v>2025</v>
      </c>
      <c r="F4889" t="s">
        <v>97</v>
      </c>
      <c r="G4889" t="str">
        <f>"Q"&amp;ROUNDUP(StockData[[#This Row],[Month Number]]/3,0)</f>
        <v>Q2</v>
      </c>
      <c r="H4889" s="1" t="s">
        <v>4596</v>
      </c>
      <c r="I4889" s="1" t="s">
        <v>4597</v>
      </c>
      <c r="J4889" t="s">
        <v>30</v>
      </c>
      <c r="K4889">
        <v>3020</v>
      </c>
      <c r="L4889">
        <v>3030.8</v>
      </c>
      <c r="M4889">
        <v>2984.2</v>
      </c>
      <c r="N4889">
        <v>3006.3</v>
      </c>
      <c r="O4889">
        <v>3014.8</v>
      </c>
      <c r="P4889">
        <v>3012.7</v>
      </c>
      <c r="Q4889">
        <v>3011.07</v>
      </c>
      <c r="R4889">
        <v>1828093</v>
      </c>
      <c r="S4889">
        <v>5504516972.3999996</v>
      </c>
      <c r="T4889">
        <v>105053</v>
      </c>
      <c r="U4889">
        <v>1089203</v>
      </c>
      <c r="V4889">
        <v>59.58</v>
      </c>
      <c r="W4889" s="3">
        <f>StockData[[#This Row],[CLOSE]]-StockData[[#This Row],[PREV. CLOSE]]</f>
        <v>6.3999999999996362</v>
      </c>
      <c r="X4889" s="2">
        <f>IFERROR((StockData[[#This Row],[CLOSE]]-StockData[[#This Row],[PREV. CLOSE]])/StockData[[#This Row],[PREV. CLOSE]],0)</f>
        <v>2.1288627216178146E-3</v>
      </c>
      <c r="Y4889" t="str">
        <f>IF(StockData[[#This Row],[Daily Return %]]&gt;0,"Gain",IF(StockData[[#This Row],[Daily Return %]]&lt;0,"Loss","No Change"))</f>
        <v>Gain</v>
      </c>
    </row>
    <row r="4890" spans="1:25" x14ac:dyDescent="0.3">
      <c r="A4890" s="1">
        <v>45803</v>
      </c>
      <c r="B4890" s="1" t="s">
        <v>4944</v>
      </c>
      <c r="C4890" s="1" t="s">
        <v>119</v>
      </c>
      <c r="D4890">
        <f>MONTH(StockData[[#This Row],[DATE]])</f>
        <v>5</v>
      </c>
      <c r="E4890">
        <v>2025</v>
      </c>
      <c r="F4890" t="s">
        <v>97</v>
      </c>
      <c r="G4890" t="str">
        <f>"Q"&amp;ROUNDUP(StockData[[#This Row],[Month Number]]/3,0)</f>
        <v>Q2</v>
      </c>
      <c r="H4890" s="1" t="s">
        <v>4596</v>
      </c>
      <c r="I4890" s="1" t="s">
        <v>4597</v>
      </c>
      <c r="J4890" t="s">
        <v>30</v>
      </c>
      <c r="K4890">
        <v>3038</v>
      </c>
      <c r="L4890">
        <v>3101</v>
      </c>
      <c r="M4890">
        <v>3027.7</v>
      </c>
      <c r="N4890">
        <v>3012.7</v>
      </c>
      <c r="O4890">
        <v>3075</v>
      </c>
      <c r="P4890">
        <v>3080.2</v>
      </c>
      <c r="Q4890">
        <v>3078.97</v>
      </c>
      <c r="R4890">
        <v>2164190</v>
      </c>
      <c r="S4890">
        <v>6663481816.6000004</v>
      </c>
      <c r="T4890">
        <v>150987</v>
      </c>
      <c r="U4890">
        <v>1196105</v>
      </c>
      <c r="V4890">
        <v>55.27</v>
      </c>
      <c r="W4890" s="3">
        <f>StockData[[#This Row],[CLOSE]]-StockData[[#This Row],[PREV. CLOSE]]</f>
        <v>67.5</v>
      </c>
      <c r="X4890" s="2">
        <f>IFERROR((StockData[[#This Row],[CLOSE]]-StockData[[#This Row],[PREV. CLOSE]])/StockData[[#This Row],[PREV. CLOSE]],0)</f>
        <v>2.2405151525209947E-2</v>
      </c>
      <c r="Y4890" t="str">
        <f>IF(StockData[[#This Row],[Daily Return %]]&gt;0,"Gain",IF(StockData[[#This Row],[Daily Return %]]&lt;0,"Loss","No Change"))</f>
        <v>Gain</v>
      </c>
    </row>
    <row r="4891" spans="1:25" x14ac:dyDescent="0.3">
      <c r="A4891" s="1">
        <v>45804</v>
      </c>
      <c r="B4891" s="1" t="s">
        <v>4945</v>
      </c>
      <c r="C4891" s="1" t="s">
        <v>119</v>
      </c>
      <c r="D4891">
        <f>MONTH(StockData[[#This Row],[DATE]])</f>
        <v>5</v>
      </c>
      <c r="E4891">
        <v>2025</v>
      </c>
      <c r="F4891" t="s">
        <v>97</v>
      </c>
      <c r="G4891" t="str">
        <f>"Q"&amp;ROUNDUP(StockData[[#This Row],[Month Number]]/3,0)</f>
        <v>Q2</v>
      </c>
      <c r="H4891" s="1" t="s">
        <v>4596</v>
      </c>
      <c r="I4891" s="1" t="s">
        <v>4597</v>
      </c>
      <c r="J4891" t="s">
        <v>30</v>
      </c>
      <c r="K4891">
        <v>3080.2</v>
      </c>
      <c r="L4891">
        <v>3085</v>
      </c>
      <c r="M4891">
        <v>3014.6</v>
      </c>
      <c r="N4891">
        <v>3080.2</v>
      </c>
      <c r="O4891">
        <v>3042</v>
      </c>
      <c r="P4891">
        <v>3039.8</v>
      </c>
      <c r="Q4891">
        <v>3040.7</v>
      </c>
      <c r="R4891">
        <v>2599143</v>
      </c>
      <c r="S4891">
        <v>7903217359.6000004</v>
      </c>
      <c r="T4891">
        <v>130075</v>
      </c>
      <c r="U4891">
        <v>1148898</v>
      </c>
      <c r="V4891">
        <v>44.2</v>
      </c>
      <c r="W4891" s="3">
        <f>StockData[[#This Row],[CLOSE]]-StockData[[#This Row],[PREV. CLOSE]]</f>
        <v>-40.399999999999636</v>
      </c>
      <c r="X4891" s="2">
        <f>IFERROR((StockData[[#This Row],[CLOSE]]-StockData[[#This Row],[PREV. CLOSE]])/StockData[[#This Row],[PREV. CLOSE]],0)</f>
        <v>-1.3116031426530627E-2</v>
      </c>
      <c r="Y4891" t="str">
        <f>IF(StockData[[#This Row],[Daily Return %]]&gt;0,"Gain",IF(StockData[[#This Row],[Daily Return %]]&lt;0,"Loss","No Change"))</f>
        <v>Loss</v>
      </c>
    </row>
    <row r="4892" spans="1:25" x14ac:dyDescent="0.3">
      <c r="A4892" s="1">
        <v>45805</v>
      </c>
      <c r="B4892" s="1" t="s">
        <v>4946</v>
      </c>
      <c r="C4892" s="1" t="s">
        <v>119</v>
      </c>
      <c r="D4892">
        <f>MONTH(StockData[[#This Row],[DATE]])</f>
        <v>5</v>
      </c>
      <c r="E4892">
        <v>2025</v>
      </c>
      <c r="F4892" t="s">
        <v>97</v>
      </c>
      <c r="G4892" t="str">
        <f>"Q"&amp;ROUNDUP(StockData[[#This Row],[Month Number]]/3,0)</f>
        <v>Q2</v>
      </c>
      <c r="H4892" s="1" t="s">
        <v>4596</v>
      </c>
      <c r="I4892" s="1" t="s">
        <v>4597</v>
      </c>
      <c r="J4892" t="s">
        <v>30</v>
      </c>
      <c r="K4892">
        <v>3039.7</v>
      </c>
      <c r="L4892">
        <v>3044.8</v>
      </c>
      <c r="M4892">
        <v>2993</v>
      </c>
      <c r="N4892">
        <v>3039.8</v>
      </c>
      <c r="O4892">
        <v>2994.5</v>
      </c>
      <c r="P4892">
        <v>2997.8</v>
      </c>
      <c r="Q4892">
        <v>3009</v>
      </c>
      <c r="R4892">
        <v>1491995</v>
      </c>
      <c r="S4892">
        <v>4489415080.3999996</v>
      </c>
      <c r="T4892">
        <v>93521</v>
      </c>
      <c r="U4892">
        <v>817951</v>
      </c>
      <c r="V4892">
        <v>54.82</v>
      </c>
      <c r="W4892" s="3">
        <f>StockData[[#This Row],[CLOSE]]-StockData[[#This Row],[PREV. CLOSE]]</f>
        <v>-42</v>
      </c>
      <c r="X4892" s="2">
        <f>IFERROR((StockData[[#This Row],[CLOSE]]-StockData[[#This Row],[PREV. CLOSE]])/StockData[[#This Row],[PREV. CLOSE]],0)</f>
        <v>-1.3816698467004408E-2</v>
      </c>
      <c r="Y4892" t="str">
        <f>IF(StockData[[#This Row],[Daily Return %]]&gt;0,"Gain",IF(StockData[[#This Row],[Daily Return %]]&lt;0,"Loss","No Change"))</f>
        <v>Loss</v>
      </c>
    </row>
    <row r="4893" spans="1:25" x14ac:dyDescent="0.3">
      <c r="A4893" s="1">
        <v>45806</v>
      </c>
      <c r="B4893" s="1" t="s">
        <v>4947</v>
      </c>
      <c r="C4893" s="1" t="s">
        <v>119</v>
      </c>
      <c r="D4893">
        <f>MONTH(StockData[[#This Row],[DATE]])</f>
        <v>5</v>
      </c>
      <c r="E4893">
        <v>2025</v>
      </c>
      <c r="F4893" t="s">
        <v>97</v>
      </c>
      <c r="G4893" t="str">
        <f>"Q"&amp;ROUNDUP(StockData[[#This Row],[Month Number]]/3,0)</f>
        <v>Q2</v>
      </c>
      <c r="H4893" s="1" t="s">
        <v>4596</v>
      </c>
      <c r="I4893" s="1" t="s">
        <v>4597</v>
      </c>
      <c r="J4893" t="s">
        <v>30</v>
      </c>
      <c r="K4893">
        <v>2999</v>
      </c>
      <c r="L4893">
        <v>3028.9</v>
      </c>
      <c r="M4893">
        <v>2987.2</v>
      </c>
      <c r="N4893">
        <v>2997.8</v>
      </c>
      <c r="O4893">
        <v>3013.6</v>
      </c>
      <c r="P4893">
        <v>3009</v>
      </c>
      <c r="Q4893">
        <v>3003.39</v>
      </c>
      <c r="R4893">
        <v>2093429</v>
      </c>
      <c r="S4893">
        <v>6287388111.3999996</v>
      </c>
      <c r="T4893">
        <v>102777</v>
      </c>
      <c r="U4893">
        <v>1200293</v>
      </c>
      <c r="V4893">
        <v>57.34</v>
      </c>
      <c r="W4893" s="3">
        <f>StockData[[#This Row],[CLOSE]]-StockData[[#This Row],[PREV. CLOSE]]</f>
        <v>11.199999999999818</v>
      </c>
      <c r="X4893" s="2">
        <f>IFERROR((StockData[[#This Row],[CLOSE]]-StockData[[#This Row],[PREV. CLOSE]])/StockData[[#This Row],[PREV. CLOSE]],0)</f>
        <v>3.7360731202881504E-3</v>
      </c>
      <c r="Y4893" t="str">
        <f>IF(StockData[[#This Row],[Daily Return %]]&gt;0,"Gain",IF(StockData[[#This Row],[Daily Return %]]&lt;0,"Loss","No Change"))</f>
        <v>Gain</v>
      </c>
    </row>
    <row r="4894" spans="1:25" x14ac:dyDescent="0.3">
      <c r="A4894" s="1">
        <v>45807</v>
      </c>
      <c r="B4894" s="1" t="s">
        <v>4948</v>
      </c>
      <c r="C4894" s="1" t="s">
        <v>119</v>
      </c>
      <c r="D4894">
        <f>MONTH(StockData[[#This Row],[DATE]])</f>
        <v>5</v>
      </c>
      <c r="E4894">
        <v>2025</v>
      </c>
      <c r="F4894" t="s">
        <v>97</v>
      </c>
      <c r="G4894" t="str">
        <f>"Q"&amp;ROUNDUP(StockData[[#This Row],[Month Number]]/3,0)</f>
        <v>Q2</v>
      </c>
      <c r="H4894" s="1" t="s">
        <v>4596</v>
      </c>
      <c r="I4894" s="1" t="s">
        <v>4597</v>
      </c>
      <c r="J4894" t="s">
        <v>30</v>
      </c>
      <c r="K4894">
        <v>3005</v>
      </c>
      <c r="L4894">
        <v>3017.4</v>
      </c>
      <c r="M4894">
        <v>2957</v>
      </c>
      <c r="N4894">
        <v>3009</v>
      </c>
      <c r="O4894">
        <v>2971</v>
      </c>
      <c r="P4894">
        <v>2976.8</v>
      </c>
      <c r="Q4894">
        <v>2977.23</v>
      </c>
      <c r="R4894">
        <v>3700191</v>
      </c>
      <c r="S4894">
        <v>11016320512.700001</v>
      </c>
      <c r="T4894">
        <v>113144</v>
      </c>
      <c r="U4894">
        <v>2417696</v>
      </c>
      <c r="V4894">
        <v>65.34</v>
      </c>
      <c r="W4894" s="3">
        <f>StockData[[#This Row],[CLOSE]]-StockData[[#This Row],[PREV. CLOSE]]</f>
        <v>-32.199999999999818</v>
      </c>
      <c r="X4894" s="2">
        <f>IFERROR((StockData[[#This Row],[CLOSE]]-StockData[[#This Row],[PREV. CLOSE]])/StockData[[#This Row],[PREV. CLOSE]],0)</f>
        <v>-1.0701229644400073E-2</v>
      </c>
      <c r="Y4894" t="str">
        <f>IF(StockData[[#This Row],[Daily Return %]]&gt;0,"Gain",IF(StockData[[#This Row],[Daily Return %]]&lt;0,"Loss","No Change"))</f>
        <v>Loss</v>
      </c>
    </row>
    <row r="4895" spans="1:25" x14ac:dyDescent="0.3">
      <c r="A4895" s="1">
        <v>45810</v>
      </c>
      <c r="B4895" s="1" t="s">
        <v>4949</v>
      </c>
      <c r="C4895" s="1" t="s">
        <v>142</v>
      </c>
      <c r="D4895">
        <f>MONTH(StockData[[#This Row],[DATE]])</f>
        <v>6</v>
      </c>
      <c r="E4895">
        <v>2025</v>
      </c>
      <c r="F4895" t="s">
        <v>97</v>
      </c>
      <c r="G4895" t="str">
        <f>"Q"&amp;ROUNDUP(StockData[[#This Row],[Month Number]]/3,0)</f>
        <v>Q2</v>
      </c>
      <c r="H4895" s="1" t="s">
        <v>4596</v>
      </c>
      <c r="I4895" s="1" t="s">
        <v>4597</v>
      </c>
      <c r="J4895" t="s">
        <v>30</v>
      </c>
      <c r="K4895">
        <v>2976.8</v>
      </c>
      <c r="L4895">
        <v>3038.5</v>
      </c>
      <c r="M4895">
        <v>2962.3</v>
      </c>
      <c r="N4895">
        <v>2976.8</v>
      </c>
      <c r="O4895">
        <v>3024</v>
      </c>
      <c r="P4895">
        <v>3025.9</v>
      </c>
      <c r="Q4895">
        <v>3015.36</v>
      </c>
      <c r="R4895">
        <v>2967741</v>
      </c>
      <c r="S4895">
        <v>8948807437.2999992</v>
      </c>
      <c r="T4895">
        <v>170070</v>
      </c>
      <c r="U4895">
        <v>1824352</v>
      </c>
      <c r="V4895">
        <v>61.47</v>
      </c>
      <c r="W4895" s="3">
        <f>StockData[[#This Row],[CLOSE]]-StockData[[#This Row],[PREV. CLOSE]]</f>
        <v>49.099999999999909</v>
      </c>
      <c r="X4895" s="2">
        <f>IFERROR((StockData[[#This Row],[CLOSE]]-StockData[[#This Row],[PREV. CLOSE]])/StockData[[#This Row],[PREV. CLOSE]],0)</f>
        <v>1.6494221983337779E-2</v>
      </c>
      <c r="Y4895" t="str">
        <f>IF(StockData[[#This Row],[Daily Return %]]&gt;0,"Gain",IF(StockData[[#This Row],[Daily Return %]]&lt;0,"Loss","No Change"))</f>
        <v>Gain</v>
      </c>
    </row>
    <row r="4896" spans="1:25" x14ac:dyDescent="0.3">
      <c r="A4896" s="1">
        <v>45811</v>
      </c>
      <c r="B4896" s="1" t="s">
        <v>4950</v>
      </c>
      <c r="C4896" s="1" t="s">
        <v>142</v>
      </c>
      <c r="D4896">
        <f>MONTH(StockData[[#This Row],[DATE]])</f>
        <v>6</v>
      </c>
      <c r="E4896">
        <v>2025</v>
      </c>
      <c r="F4896" t="s">
        <v>97</v>
      </c>
      <c r="G4896" t="str">
        <f>"Q"&amp;ROUNDUP(StockData[[#This Row],[Month Number]]/3,0)</f>
        <v>Q2</v>
      </c>
      <c r="H4896" s="1" t="s">
        <v>4596</v>
      </c>
      <c r="I4896" s="1" t="s">
        <v>4597</v>
      </c>
      <c r="J4896" t="s">
        <v>30</v>
      </c>
      <c r="K4896">
        <v>3042</v>
      </c>
      <c r="L4896">
        <v>3064.8</v>
      </c>
      <c r="M4896">
        <v>3027</v>
      </c>
      <c r="N4896">
        <v>3025.9</v>
      </c>
      <c r="O4896">
        <v>3044</v>
      </c>
      <c r="P4896">
        <v>3046.5</v>
      </c>
      <c r="Q4896">
        <v>3045.88</v>
      </c>
      <c r="R4896">
        <v>3204094</v>
      </c>
      <c r="S4896">
        <v>9759296418.7000008</v>
      </c>
      <c r="T4896">
        <v>139606</v>
      </c>
      <c r="U4896">
        <v>1879883</v>
      </c>
      <c r="V4896">
        <v>58.67</v>
      </c>
      <c r="W4896" s="3">
        <f>StockData[[#This Row],[CLOSE]]-StockData[[#This Row],[PREV. CLOSE]]</f>
        <v>20.599999999999909</v>
      </c>
      <c r="X4896" s="2">
        <f>IFERROR((StockData[[#This Row],[CLOSE]]-StockData[[#This Row],[PREV. CLOSE]])/StockData[[#This Row],[PREV. CLOSE]],0)</f>
        <v>6.8078918668825501E-3</v>
      </c>
      <c r="Y4896" t="str">
        <f>IF(StockData[[#This Row],[Daily Return %]]&gt;0,"Gain",IF(StockData[[#This Row],[Daily Return %]]&lt;0,"Loss","No Change"))</f>
        <v>Gain</v>
      </c>
    </row>
    <row r="4897" spans="1:25" x14ac:dyDescent="0.3">
      <c r="A4897" s="1">
        <v>45812</v>
      </c>
      <c r="B4897" s="1" t="s">
        <v>4951</v>
      </c>
      <c r="C4897" s="1" t="s">
        <v>142</v>
      </c>
      <c r="D4897">
        <f>MONTH(StockData[[#This Row],[DATE]])</f>
        <v>6</v>
      </c>
      <c r="E4897">
        <v>2025</v>
      </c>
      <c r="F4897" t="s">
        <v>97</v>
      </c>
      <c r="G4897" t="str">
        <f>"Q"&amp;ROUNDUP(StockData[[#This Row],[Month Number]]/3,0)</f>
        <v>Q2</v>
      </c>
      <c r="H4897" s="1" t="s">
        <v>4596</v>
      </c>
      <c r="I4897" s="1" t="s">
        <v>4597</v>
      </c>
      <c r="J4897" t="s">
        <v>30</v>
      </c>
      <c r="K4897">
        <v>3045.1</v>
      </c>
      <c r="L4897">
        <v>3087</v>
      </c>
      <c r="M4897">
        <v>3040.1</v>
      </c>
      <c r="N4897">
        <v>3046.5</v>
      </c>
      <c r="O4897">
        <v>3051</v>
      </c>
      <c r="P4897">
        <v>3053.4</v>
      </c>
      <c r="Q4897">
        <v>3061.48</v>
      </c>
      <c r="R4897">
        <v>1584653</v>
      </c>
      <c r="S4897">
        <v>4851381285.3000002</v>
      </c>
      <c r="T4897">
        <v>82506</v>
      </c>
      <c r="U4897">
        <v>824834</v>
      </c>
      <c r="V4897">
        <v>52.05</v>
      </c>
      <c r="W4897" s="3">
        <f>StockData[[#This Row],[CLOSE]]-StockData[[#This Row],[PREV. CLOSE]]</f>
        <v>6.9000000000000909</v>
      </c>
      <c r="X4897" s="2">
        <f>IFERROR((StockData[[#This Row],[CLOSE]]-StockData[[#This Row],[PREV. CLOSE]])/StockData[[#This Row],[PREV. CLOSE]],0)</f>
        <v>2.2648941408173612E-3</v>
      </c>
      <c r="Y4897" t="str">
        <f>IF(StockData[[#This Row],[Daily Return %]]&gt;0,"Gain",IF(StockData[[#This Row],[Daily Return %]]&lt;0,"Loss","No Change"))</f>
        <v>Gain</v>
      </c>
    </row>
    <row r="4898" spans="1:25" x14ac:dyDescent="0.3">
      <c r="A4898" s="1">
        <v>45813</v>
      </c>
      <c r="B4898" s="1" t="s">
        <v>4952</v>
      </c>
      <c r="C4898" s="1" t="s">
        <v>142</v>
      </c>
      <c r="D4898">
        <f>MONTH(StockData[[#This Row],[DATE]])</f>
        <v>6</v>
      </c>
      <c r="E4898">
        <v>2025</v>
      </c>
      <c r="F4898" t="s">
        <v>97</v>
      </c>
      <c r="G4898" t="str">
        <f>"Q"&amp;ROUNDUP(StockData[[#This Row],[Month Number]]/3,0)</f>
        <v>Q2</v>
      </c>
      <c r="H4898" s="1" t="s">
        <v>4596</v>
      </c>
      <c r="I4898" s="1" t="s">
        <v>4597</v>
      </c>
      <c r="J4898" t="s">
        <v>30</v>
      </c>
      <c r="K4898">
        <v>3078</v>
      </c>
      <c r="L4898">
        <v>3095</v>
      </c>
      <c r="M4898">
        <v>2994.8</v>
      </c>
      <c r="N4898">
        <v>3053.4</v>
      </c>
      <c r="O4898">
        <v>3045</v>
      </c>
      <c r="P4898">
        <v>3041.6</v>
      </c>
      <c r="Q4898">
        <v>3049.4</v>
      </c>
      <c r="R4898">
        <v>3504632</v>
      </c>
      <c r="S4898">
        <v>10687029172</v>
      </c>
      <c r="T4898">
        <v>143954</v>
      </c>
      <c r="U4898">
        <v>1583830</v>
      </c>
      <c r="V4898">
        <v>45.19</v>
      </c>
      <c r="W4898" s="3">
        <f>StockData[[#This Row],[CLOSE]]-StockData[[#This Row],[PREV. CLOSE]]</f>
        <v>-11.800000000000182</v>
      </c>
      <c r="X4898" s="2">
        <f>IFERROR((StockData[[#This Row],[CLOSE]]-StockData[[#This Row],[PREV. CLOSE]])/StockData[[#This Row],[PREV. CLOSE]],0)</f>
        <v>-3.8645444422611454E-3</v>
      </c>
      <c r="Y4898" t="str">
        <f>IF(StockData[[#This Row],[Daily Return %]]&gt;0,"Gain",IF(StockData[[#This Row],[Daily Return %]]&lt;0,"Loss","No Change"))</f>
        <v>Loss</v>
      </c>
    </row>
    <row r="4899" spans="1:25" x14ac:dyDescent="0.3">
      <c r="A4899" s="1">
        <v>45814</v>
      </c>
      <c r="B4899" s="1" t="s">
        <v>4953</v>
      </c>
      <c r="C4899" s="1" t="s">
        <v>142</v>
      </c>
      <c r="D4899">
        <f>MONTH(StockData[[#This Row],[DATE]])</f>
        <v>6</v>
      </c>
      <c r="E4899">
        <v>2025</v>
      </c>
      <c r="F4899" t="s">
        <v>97</v>
      </c>
      <c r="G4899" t="str">
        <f>"Q"&amp;ROUNDUP(StockData[[#This Row],[Month Number]]/3,0)</f>
        <v>Q2</v>
      </c>
      <c r="H4899" s="1" t="s">
        <v>4596</v>
      </c>
      <c r="I4899" s="1" t="s">
        <v>4597</v>
      </c>
      <c r="J4899" t="s">
        <v>30</v>
      </c>
      <c r="K4899">
        <v>3041.6</v>
      </c>
      <c r="L4899">
        <v>3112.9</v>
      </c>
      <c r="M4899">
        <v>3027</v>
      </c>
      <c r="N4899">
        <v>3041.6</v>
      </c>
      <c r="O4899">
        <v>3106.5</v>
      </c>
      <c r="P4899">
        <v>3106.5</v>
      </c>
      <c r="Q4899">
        <v>3075.56</v>
      </c>
      <c r="R4899">
        <v>2028071</v>
      </c>
      <c r="S4899">
        <v>6237451267.1999998</v>
      </c>
      <c r="T4899">
        <v>95355</v>
      </c>
      <c r="U4899">
        <v>1041267</v>
      </c>
      <c r="V4899">
        <v>51.34</v>
      </c>
      <c r="W4899" s="3">
        <f>StockData[[#This Row],[CLOSE]]-StockData[[#This Row],[PREV. CLOSE]]</f>
        <v>64.900000000000091</v>
      </c>
      <c r="X4899" s="2">
        <f>IFERROR((StockData[[#This Row],[CLOSE]]-StockData[[#This Row],[PREV. CLOSE]])/StockData[[#This Row],[PREV. CLOSE]],0)</f>
        <v>2.133745397159393E-2</v>
      </c>
      <c r="Y4899" t="str">
        <f>IF(StockData[[#This Row],[Daily Return %]]&gt;0,"Gain",IF(StockData[[#This Row],[Daily Return %]]&lt;0,"Loss","No Change"))</f>
        <v>Gain</v>
      </c>
    </row>
    <row r="4900" spans="1:25" x14ac:dyDescent="0.3">
      <c r="A4900" s="1">
        <v>45817</v>
      </c>
      <c r="B4900" s="1" t="s">
        <v>4954</v>
      </c>
      <c r="C4900" s="1" t="s">
        <v>142</v>
      </c>
      <c r="D4900">
        <f>MONTH(StockData[[#This Row],[DATE]])</f>
        <v>6</v>
      </c>
      <c r="E4900">
        <v>2025</v>
      </c>
      <c r="F4900" t="s">
        <v>97</v>
      </c>
      <c r="G4900" t="str">
        <f>"Q"&amp;ROUNDUP(StockData[[#This Row],[Month Number]]/3,0)</f>
        <v>Q2</v>
      </c>
      <c r="H4900" s="1" t="s">
        <v>4596</v>
      </c>
      <c r="I4900" s="1" t="s">
        <v>4597</v>
      </c>
      <c r="J4900" t="s">
        <v>30</v>
      </c>
      <c r="K4900">
        <v>3130</v>
      </c>
      <c r="L4900">
        <v>3141</v>
      </c>
      <c r="M4900">
        <v>3078</v>
      </c>
      <c r="N4900">
        <v>3106.5</v>
      </c>
      <c r="O4900">
        <v>3085</v>
      </c>
      <c r="P4900">
        <v>3087.4</v>
      </c>
      <c r="Q4900">
        <v>3101.96</v>
      </c>
      <c r="R4900">
        <v>1364639</v>
      </c>
      <c r="S4900">
        <v>4233053183.5</v>
      </c>
      <c r="T4900">
        <v>76538</v>
      </c>
      <c r="U4900">
        <v>740672</v>
      </c>
      <c r="V4900">
        <v>54.28</v>
      </c>
      <c r="W4900" s="3">
        <f>StockData[[#This Row],[CLOSE]]-StockData[[#This Row],[PREV. CLOSE]]</f>
        <v>-19.099999999999909</v>
      </c>
      <c r="X4900" s="2">
        <f>IFERROR((StockData[[#This Row],[CLOSE]]-StockData[[#This Row],[PREV. CLOSE]])/StockData[[#This Row],[PREV. CLOSE]],0)</f>
        <v>-6.148398519233835E-3</v>
      </c>
      <c r="Y4900" t="str">
        <f>IF(StockData[[#This Row],[Daily Return %]]&gt;0,"Gain",IF(StockData[[#This Row],[Daily Return %]]&lt;0,"Loss","No Change"))</f>
        <v>Loss</v>
      </c>
    </row>
    <row r="4901" spans="1:25" x14ac:dyDescent="0.3">
      <c r="A4901" s="1">
        <v>45818</v>
      </c>
      <c r="B4901" s="1" t="s">
        <v>4955</v>
      </c>
      <c r="C4901" s="1" t="s">
        <v>142</v>
      </c>
      <c r="D4901">
        <f>MONTH(StockData[[#This Row],[DATE]])</f>
        <v>6</v>
      </c>
      <c r="E4901">
        <v>2025</v>
      </c>
      <c r="F4901" t="s">
        <v>97</v>
      </c>
      <c r="G4901" t="str">
        <f>"Q"&amp;ROUNDUP(StockData[[#This Row],[Month Number]]/3,0)</f>
        <v>Q2</v>
      </c>
      <c r="H4901" s="1" t="s">
        <v>4596</v>
      </c>
      <c r="I4901" s="1" t="s">
        <v>4597</v>
      </c>
      <c r="J4901" t="s">
        <v>30</v>
      </c>
      <c r="K4901">
        <v>3102</v>
      </c>
      <c r="L4901">
        <v>3106.9</v>
      </c>
      <c r="M4901">
        <v>3059.8</v>
      </c>
      <c r="N4901">
        <v>3087.4</v>
      </c>
      <c r="O4901">
        <v>3075.2</v>
      </c>
      <c r="P4901">
        <v>3067.5</v>
      </c>
      <c r="Q4901">
        <v>3082.98</v>
      </c>
      <c r="R4901">
        <v>1787253</v>
      </c>
      <c r="S4901">
        <v>5510067863.5</v>
      </c>
      <c r="T4901">
        <v>111508</v>
      </c>
      <c r="U4901">
        <v>1032525</v>
      </c>
      <c r="V4901">
        <v>57.77</v>
      </c>
      <c r="W4901" s="3">
        <f>StockData[[#This Row],[CLOSE]]-StockData[[#This Row],[PREV. CLOSE]]</f>
        <v>-19.900000000000091</v>
      </c>
      <c r="X4901" s="2">
        <f>IFERROR((StockData[[#This Row],[CLOSE]]-StockData[[#This Row],[PREV. CLOSE]])/StockData[[#This Row],[PREV. CLOSE]],0)</f>
        <v>-6.445552892401403E-3</v>
      </c>
      <c r="Y4901" t="str">
        <f>IF(StockData[[#This Row],[Daily Return %]]&gt;0,"Gain",IF(StockData[[#This Row],[Daily Return %]]&lt;0,"Loss","No Change"))</f>
        <v>Loss</v>
      </c>
    </row>
    <row r="4902" spans="1:25" x14ac:dyDescent="0.3">
      <c r="A4902" s="1">
        <v>45818</v>
      </c>
      <c r="B4902" s="1" t="s">
        <v>4956</v>
      </c>
      <c r="C4902" s="1" t="s">
        <v>142</v>
      </c>
      <c r="D4902">
        <f>MONTH(StockData[[#This Row],[DATE]])</f>
        <v>6</v>
      </c>
      <c r="E4902">
        <v>2025</v>
      </c>
      <c r="F4902" t="s">
        <v>97</v>
      </c>
      <c r="G4902" t="str">
        <f>"Q"&amp;ROUNDUP(StockData[[#This Row],[Month Number]]/3,0)</f>
        <v>Q2</v>
      </c>
      <c r="H4902" s="1" t="s">
        <v>4596</v>
      </c>
      <c r="I4902" s="1" t="s">
        <v>4597</v>
      </c>
      <c r="J4902" t="s">
        <v>30</v>
      </c>
      <c r="K4902">
        <v>3102</v>
      </c>
      <c r="L4902">
        <v>3106.9</v>
      </c>
      <c r="M4902">
        <v>3059.8</v>
      </c>
      <c r="N4902">
        <v>3087.4</v>
      </c>
      <c r="O4902">
        <v>3075.2</v>
      </c>
      <c r="P4902">
        <v>3067.5</v>
      </c>
      <c r="Q4902">
        <v>3082.98</v>
      </c>
      <c r="R4902">
        <v>1787253</v>
      </c>
      <c r="S4902">
        <v>5510067863.5</v>
      </c>
      <c r="T4902">
        <v>111508</v>
      </c>
      <c r="U4902">
        <v>1032525</v>
      </c>
      <c r="V4902">
        <v>57.77</v>
      </c>
      <c r="W4902" s="3">
        <f>StockData[[#This Row],[CLOSE]]-StockData[[#This Row],[PREV. CLOSE]]</f>
        <v>-19.900000000000091</v>
      </c>
      <c r="X4902" s="2">
        <f>IFERROR((StockData[[#This Row],[CLOSE]]-StockData[[#This Row],[PREV. CLOSE]])/StockData[[#This Row],[PREV. CLOSE]],0)</f>
        <v>-6.445552892401403E-3</v>
      </c>
      <c r="Y4902" t="str">
        <f>IF(StockData[[#This Row],[Daily Return %]]&gt;0,"Gain",IF(StockData[[#This Row],[Daily Return %]]&lt;0,"Loss","No Change"))</f>
        <v>Loss</v>
      </c>
    </row>
    <row r="4903" spans="1:25" x14ac:dyDescent="0.3">
      <c r="A4903" s="1">
        <v>45819</v>
      </c>
      <c r="B4903" s="1" t="s">
        <v>4957</v>
      </c>
      <c r="C4903" s="1" t="s">
        <v>142</v>
      </c>
      <c r="D4903">
        <f>MONTH(StockData[[#This Row],[DATE]])</f>
        <v>6</v>
      </c>
      <c r="E4903">
        <v>2025</v>
      </c>
      <c r="F4903" t="s">
        <v>97</v>
      </c>
      <c r="G4903" t="str">
        <f>"Q"&amp;ROUNDUP(StockData[[#This Row],[Month Number]]/3,0)</f>
        <v>Q2</v>
      </c>
      <c r="H4903" s="1" t="s">
        <v>4596</v>
      </c>
      <c r="I4903" s="1" t="s">
        <v>4597</v>
      </c>
      <c r="J4903" t="s">
        <v>30</v>
      </c>
      <c r="K4903">
        <v>3085</v>
      </c>
      <c r="L4903">
        <v>3124</v>
      </c>
      <c r="M4903">
        <v>3076</v>
      </c>
      <c r="N4903">
        <v>3067.5</v>
      </c>
      <c r="O4903">
        <v>3082</v>
      </c>
      <c r="P4903">
        <v>3080.7</v>
      </c>
      <c r="Q4903">
        <v>3096.19</v>
      </c>
      <c r="R4903">
        <v>1749787</v>
      </c>
      <c r="S4903">
        <v>5417668102.8999996</v>
      </c>
      <c r="T4903">
        <v>81643</v>
      </c>
      <c r="U4903">
        <v>893969</v>
      </c>
      <c r="V4903">
        <v>51.09</v>
      </c>
      <c r="W4903" s="3">
        <f>StockData[[#This Row],[CLOSE]]-StockData[[#This Row],[PREV. CLOSE]]</f>
        <v>13.199999999999818</v>
      </c>
      <c r="X4903" s="2">
        <f>IFERROR((StockData[[#This Row],[CLOSE]]-StockData[[#This Row],[PREV. CLOSE]])/StockData[[#This Row],[PREV. CLOSE]],0)</f>
        <v>4.3031784841075201E-3</v>
      </c>
      <c r="Y4903" t="str">
        <f>IF(StockData[[#This Row],[Daily Return %]]&gt;0,"Gain",IF(StockData[[#This Row],[Daily Return %]]&lt;0,"Loss","No Change"))</f>
        <v>Gain</v>
      </c>
    </row>
    <row r="4904" spans="1:25" x14ac:dyDescent="0.3">
      <c r="A4904" s="1">
        <v>45820</v>
      </c>
      <c r="B4904" s="1" t="s">
        <v>4958</v>
      </c>
      <c r="C4904" s="1" t="s">
        <v>142</v>
      </c>
      <c r="D4904">
        <f>MONTH(StockData[[#This Row],[DATE]])</f>
        <v>6</v>
      </c>
      <c r="E4904">
        <v>2025</v>
      </c>
      <c r="F4904" t="s">
        <v>97</v>
      </c>
      <c r="G4904" t="str">
        <f>"Q"&amp;ROUNDUP(StockData[[#This Row],[Month Number]]/3,0)</f>
        <v>Q2</v>
      </c>
      <c r="H4904" s="1" t="s">
        <v>4596</v>
      </c>
      <c r="I4904" s="1" t="s">
        <v>4597</v>
      </c>
      <c r="J4904" t="s">
        <v>30</v>
      </c>
      <c r="K4904">
        <v>3088</v>
      </c>
      <c r="L4904">
        <v>3094</v>
      </c>
      <c r="M4904">
        <v>3007</v>
      </c>
      <c r="N4904">
        <v>3080.7</v>
      </c>
      <c r="O4904">
        <v>3008</v>
      </c>
      <c r="P4904">
        <v>3019.2</v>
      </c>
      <c r="Q4904">
        <v>3035.72</v>
      </c>
      <c r="R4904">
        <v>2278398</v>
      </c>
      <c r="S4904">
        <v>6916579589.5</v>
      </c>
      <c r="T4904">
        <v>117848</v>
      </c>
      <c r="U4904">
        <v>1117100</v>
      </c>
      <c r="V4904">
        <v>49.03</v>
      </c>
      <c r="W4904" s="3">
        <f>StockData[[#This Row],[CLOSE]]-StockData[[#This Row],[PREV. CLOSE]]</f>
        <v>-61.5</v>
      </c>
      <c r="X4904" s="2">
        <f>IFERROR((StockData[[#This Row],[CLOSE]]-StockData[[#This Row],[PREV. CLOSE]])/StockData[[#This Row],[PREV. CLOSE]],0)</f>
        <v>-1.9962995423118125E-2</v>
      </c>
      <c r="Y4904" t="str">
        <f>IF(StockData[[#This Row],[Daily Return %]]&gt;0,"Gain",IF(StockData[[#This Row],[Daily Return %]]&lt;0,"Loss","No Change"))</f>
        <v>Loss</v>
      </c>
    </row>
    <row r="4905" spans="1:25" x14ac:dyDescent="0.3">
      <c r="A4905" s="1">
        <v>45821</v>
      </c>
      <c r="B4905" s="1" t="s">
        <v>4959</v>
      </c>
      <c r="C4905" s="1" t="s">
        <v>142</v>
      </c>
      <c r="D4905">
        <f>MONTH(StockData[[#This Row],[DATE]])</f>
        <v>6</v>
      </c>
      <c r="E4905">
        <v>2025</v>
      </c>
      <c r="F4905" t="s">
        <v>97</v>
      </c>
      <c r="G4905" t="str">
        <f>"Q"&amp;ROUNDUP(StockData[[#This Row],[Month Number]]/3,0)</f>
        <v>Q2</v>
      </c>
      <c r="H4905" s="1" t="s">
        <v>4596</v>
      </c>
      <c r="I4905" s="1" t="s">
        <v>4597</v>
      </c>
      <c r="J4905" t="s">
        <v>30</v>
      </c>
      <c r="K4905">
        <v>2932</v>
      </c>
      <c r="L4905">
        <v>3018.5</v>
      </c>
      <c r="M4905">
        <v>2932</v>
      </c>
      <c r="N4905">
        <v>3019.2</v>
      </c>
      <c r="O4905">
        <v>3005.9</v>
      </c>
      <c r="P4905">
        <v>3006</v>
      </c>
      <c r="Q4905">
        <v>2990.46</v>
      </c>
      <c r="R4905">
        <v>2003184</v>
      </c>
      <c r="S4905">
        <v>5990441411.5</v>
      </c>
      <c r="T4905">
        <v>102647</v>
      </c>
      <c r="U4905">
        <v>1317447</v>
      </c>
      <c r="V4905">
        <v>65.77</v>
      </c>
      <c r="W4905" s="3">
        <f>StockData[[#This Row],[CLOSE]]-StockData[[#This Row],[PREV. CLOSE]]</f>
        <v>-13.199999999999818</v>
      </c>
      <c r="X4905" s="2">
        <f>IFERROR((StockData[[#This Row],[CLOSE]]-StockData[[#This Row],[PREV. CLOSE]])/StockData[[#This Row],[PREV. CLOSE]],0)</f>
        <v>-4.3720190779013707E-3</v>
      </c>
      <c r="Y4905" t="str">
        <f>IF(StockData[[#This Row],[Daily Return %]]&gt;0,"Gain",IF(StockData[[#This Row],[Daily Return %]]&lt;0,"Loss","No Change"))</f>
        <v>Loss</v>
      </c>
    </row>
    <row r="4906" spans="1:25" x14ac:dyDescent="0.3">
      <c r="A4906" s="1">
        <v>45824</v>
      </c>
      <c r="B4906" s="1" t="s">
        <v>4960</v>
      </c>
      <c r="C4906" s="1" t="s">
        <v>142</v>
      </c>
      <c r="D4906">
        <f>MONTH(StockData[[#This Row],[DATE]])</f>
        <v>6</v>
      </c>
      <c r="E4906">
        <v>2025</v>
      </c>
      <c r="F4906" t="s">
        <v>97</v>
      </c>
      <c r="G4906" t="str">
        <f>"Q"&amp;ROUNDUP(StockData[[#This Row],[Month Number]]/3,0)</f>
        <v>Q2</v>
      </c>
      <c r="H4906" s="1" t="s">
        <v>4596</v>
      </c>
      <c r="I4906" s="1" t="s">
        <v>4597</v>
      </c>
      <c r="J4906" t="s">
        <v>30</v>
      </c>
      <c r="K4906">
        <v>3001</v>
      </c>
      <c r="L4906">
        <v>3045</v>
      </c>
      <c r="M4906">
        <v>2988.1</v>
      </c>
      <c r="N4906">
        <v>3006</v>
      </c>
      <c r="O4906">
        <v>3021</v>
      </c>
      <c r="P4906">
        <v>3023.6</v>
      </c>
      <c r="Q4906">
        <v>3019.76</v>
      </c>
      <c r="R4906">
        <v>1673726</v>
      </c>
      <c r="S4906">
        <v>5054244285.8000002</v>
      </c>
      <c r="T4906">
        <v>82046</v>
      </c>
      <c r="U4906">
        <v>1157804</v>
      </c>
      <c r="V4906">
        <v>69.180000000000007</v>
      </c>
      <c r="W4906" s="3">
        <f>StockData[[#This Row],[CLOSE]]-StockData[[#This Row],[PREV. CLOSE]]</f>
        <v>17.599999999999909</v>
      </c>
      <c r="X4906" s="2">
        <f>IFERROR((StockData[[#This Row],[CLOSE]]-StockData[[#This Row],[PREV. CLOSE]])/StockData[[#This Row],[PREV. CLOSE]],0)</f>
        <v>5.8549567531603159E-3</v>
      </c>
      <c r="Y4906" t="str">
        <f>IF(StockData[[#This Row],[Daily Return %]]&gt;0,"Gain",IF(StockData[[#This Row],[Daily Return %]]&lt;0,"Loss","No Change"))</f>
        <v>Gain</v>
      </c>
    </row>
    <row r="4907" spans="1:25" x14ac:dyDescent="0.3">
      <c r="A4907" s="1">
        <v>45825</v>
      </c>
      <c r="B4907" s="1" t="s">
        <v>4961</v>
      </c>
      <c r="C4907" s="1" t="s">
        <v>142</v>
      </c>
      <c r="D4907">
        <f>MONTH(StockData[[#This Row],[DATE]])</f>
        <v>6</v>
      </c>
      <c r="E4907">
        <v>2025</v>
      </c>
      <c r="F4907" t="s">
        <v>97</v>
      </c>
      <c r="G4907" t="str">
        <f>"Q"&amp;ROUNDUP(StockData[[#This Row],[Month Number]]/3,0)</f>
        <v>Q2</v>
      </c>
      <c r="H4907" s="1" t="s">
        <v>4596</v>
      </c>
      <c r="I4907" s="1" t="s">
        <v>4597</v>
      </c>
      <c r="J4907" t="s">
        <v>30</v>
      </c>
      <c r="K4907">
        <v>3043</v>
      </c>
      <c r="L4907">
        <v>3043</v>
      </c>
      <c r="M4907">
        <v>2994</v>
      </c>
      <c r="N4907">
        <v>3023.6</v>
      </c>
      <c r="O4907">
        <v>3008</v>
      </c>
      <c r="P4907">
        <v>3007.2</v>
      </c>
      <c r="Q4907">
        <v>3008.48</v>
      </c>
      <c r="R4907">
        <v>1455355</v>
      </c>
      <c r="S4907">
        <v>4378404686.1000004</v>
      </c>
      <c r="T4907">
        <v>113661</v>
      </c>
      <c r="U4907">
        <v>909840</v>
      </c>
      <c r="V4907">
        <v>62.52</v>
      </c>
      <c r="W4907" s="3">
        <f>StockData[[#This Row],[CLOSE]]-StockData[[#This Row],[PREV. CLOSE]]</f>
        <v>-16.400000000000091</v>
      </c>
      <c r="X4907" s="2">
        <f>IFERROR((StockData[[#This Row],[CLOSE]]-StockData[[#This Row],[PREV. CLOSE]])/StockData[[#This Row],[PREV. CLOSE]],0)</f>
        <v>-5.4239978833179291E-3</v>
      </c>
      <c r="Y4907" t="str">
        <f>IF(StockData[[#This Row],[Daily Return %]]&gt;0,"Gain",IF(StockData[[#This Row],[Daily Return %]]&lt;0,"Loss","No Change"))</f>
        <v>Loss</v>
      </c>
    </row>
    <row r="4908" spans="1:25" x14ac:dyDescent="0.3">
      <c r="A4908" s="1">
        <v>45826</v>
      </c>
      <c r="B4908" s="1" t="s">
        <v>4962</v>
      </c>
      <c r="C4908" s="1" t="s">
        <v>142</v>
      </c>
      <c r="D4908">
        <f>MONTH(StockData[[#This Row],[DATE]])</f>
        <v>6</v>
      </c>
      <c r="E4908">
        <v>2025</v>
      </c>
      <c r="F4908" t="s">
        <v>97</v>
      </c>
      <c r="G4908" t="str">
        <f>"Q"&amp;ROUNDUP(StockData[[#This Row],[Month Number]]/3,0)</f>
        <v>Q2</v>
      </c>
      <c r="H4908" s="1" t="s">
        <v>4596</v>
      </c>
      <c r="I4908" s="1" t="s">
        <v>4597</v>
      </c>
      <c r="J4908" t="s">
        <v>30</v>
      </c>
      <c r="K4908">
        <v>3000</v>
      </c>
      <c r="L4908">
        <v>3074.9</v>
      </c>
      <c r="M4908">
        <v>2986.6</v>
      </c>
      <c r="N4908">
        <v>3007.2</v>
      </c>
      <c r="O4908">
        <v>3038</v>
      </c>
      <c r="P4908">
        <v>3041.1</v>
      </c>
      <c r="Q4908">
        <v>3043.9</v>
      </c>
      <c r="R4908">
        <v>2161043</v>
      </c>
      <c r="S4908">
        <v>6577997630.3000002</v>
      </c>
      <c r="T4908">
        <v>93881</v>
      </c>
      <c r="U4908">
        <v>1080142</v>
      </c>
      <c r="V4908">
        <v>49.98</v>
      </c>
      <c r="W4908" s="3">
        <f>StockData[[#This Row],[CLOSE]]-StockData[[#This Row],[PREV. CLOSE]]</f>
        <v>33.900000000000091</v>
      </c>
      <c r="X4908" s="2">
        <f>IFERROR((StockData[[#This Row],[CLOSE]]-StockData[[#This Row],[PREV. CLOSE]])/StockData[[#This Row],[PREV. CLOSE]],0)</f>
        <v>1.127294493216284E-2</v>
      </c>
      <c r="Y4908" t="str">
        <f>IF(StockData[[#This Row],[Daily Return %]]&gt;0,"Gain",IF(StockData[[#This Row],[Daily Return %]]&lt;0,"Loss","No Change"))</f>
        <v>Gain</v>
      </c>
    </row>
    <row r="4909" spans="1:25" x14ac:dyDescent="0.3">
      <c r="A4909" s="1">
        <v>45827</v>
      </c>
      <c r="B4909" s="1" t="s">
        <v>4963</v>
      </c>
      <c r="C4909" s="1" t="s">
        <v>142</v>
      </c>
      <c r="D4909">
        <f>MONTH(StockData[[#This Row],[DATE]])</f>
        <v>6</v>
      </c>
      <c r="E4909">
        <v>2025</v>
      </c>
      <c r="F4909" t="s">
        <v>97</v>
      </c>
      <c r="G4909" t="str">
        <f>"Q"&amp;ROUNDUP(StockData[[#This Row],[Month Number]]/3,0)</f>
        <v>Q2</v>
      </c>
      <c r="H4909" s="1" t="s">
        <v>4596</v>
      </c>
      <c r="I4909" s="1" t="s">
        <v>4597</v>
      </c>
      <c r="J4909" t="s">
        <v>30</v>
      </c>
      <c r="K4909">
        <v>3038</v>
      </c>
      <c r="L4909">
        <v>3106.9</v>
      </c>
      <c r="M4909">
        <v>3034.2</v>
      </c>
      <c r="N4909">
        <v>3041.1</v>
      </c>
      <c r="O4909">
        <v>3089</v>
      </c>
      <c r="P4909">
        <v>3094.8</v>
      </c>
      <c r="Q4909">
        <v>3082.49</v>
      </c>
      <c r="R4909">
        <v>2482920</v>
      </c>
      <c r="S4909">
        <v>7653564735.1000004</v>
      </c>
      <c r="T4909">
        <v>107167</v>
      </c>
      <c r="U4909">
        <v>1141839</v>
      </c>
      <c r="V4909">
        <v>45.99</v>
      </c>
      <c r="W4909" s="3">
        <f>StockData[[#This Row],[CLOSE]]-StockData[[#This Row],[PREV. CLOSE]]</f>
        <v>53.700000000000273</v>
      </c>
      <c r="X4909" s="2">
        <f>IFERROR((StockData[[#This Row],[CLOSE]]-StockData[[#This Row],[PREV. CLOSE]])/StockData[[#This Row],[PREV. CLOSE]],0)</f>
        <v>1.7658084245832189E-2</v>
      </c>
      <c r="Y4909" t="str">
        <f>IF(StockData[[#This Row],[Daily Return %]]&gt;0,"Gain",IF(StockData[[#This Row],[Daily Return %]]&lt;0,"Loss","No Change"))</f>
        <v>Gain</v>
      </c>
    </row>
    <row r="4910" spans="1:25" x14ac:dyDescent="0.3">
      <c r="A4910" s="1">
        <v>45828</v>
      </c>
      <c r="B4910" s="1" t="s">
        <v>4964</v>
      </c>
      <c r="C4910" s="1" t="s">
        <v>142</v>
      </c>
      <c r="D4910">
        <f>MONTH(StockData[[#This Row],[DATE]])</f>
        <v>6</v>
      </c>
      <c r="E4910">
        <v>2025</v>
      </c>
      <c r="F4910" t="s">
        <v>97</v>
      </c>
      <c r="G4910" t="str">
        <f>"Q"&amp;ROUNDUP(StockData[[#This Row],[Month Number]]/3,0)</f>
        <v>Q2</v>
      </c>
      <c r="H4910" s="1" t="s">
        <v>4596</v>
      </c>
      <c r="I4910" s="1" t="s">
        <v>4597</v>
      </c>
      <c r="J4910" t="s">
        <v>30</v>
      </c>
      <c r="K4910">
        <v>3100</v>
      </c>
      <c r="L4910">
        <v>3203</v>
      </c>
      <c r="M4910">
        <v>3090.3</v>
      </c>
      <c r="N4910">
        <v>3094.8</v>
      </c>
      <c r="O4910">
        <v>3189.9</v>
      </c>
      <c r="P4910">
        <v>3184.4</v>
      </c>
      <c r="Q4910">
        <v>3173.67</v>
      </c>
      <c r="R4910">
        <v>8315834</v>
      </c>
      <c r="S4910">
        <v>26391740253.099998</v>
      </c>
      <c r="T4910">
        <v>233029</v>
      </c>
      <c r="U4910">
        <v>5748231</v>
      </c>
      <c r="V4910">
        <v>69.12</v>
      </c>
      <c r="W4910" s="3">
        <f>StockData[[#This Row],[CLOSE]]-StockData[[#This Row],[PREV. CLOSE]]</f>
        <v>89.599999999999909</v>
      </c>
      <c r="X4910" s="2">
        <f>IFERROR((StockData[[#This Row],[CLOSE]]-StockData[[#This Row],[PREV. CLOSE]])/StockData[[#This Row],[PREV. CLOSE]],0)</f>
        <v>2.8951790099521747E-2</v>
      </c>
      <c r="Y4910" t="str">
        <f>IF(StockData[[#This Row],[Daily Return %]]&gt;0,"Gain",IF(StockData[[#This Row],[Daily Return %]]&lt;0,"Loss","No Change"))</f>
        <v>Gain</v>
      </c>
    </row>
    <row r="4911" spans="1:25" x14ac:dyDescent="0.3">
      <c r="A4911" s="1">
        <v>45831</v>
      </c>
      <c r="B4911" s="1" t="s">
        <v>4965</v>
      </c>
      <c r="C4911" s="1" t="s">
        <v>142</v>
      </c>
      <c r="D4911">
        <f>MONTH(StockData[[#This Row],[DATE]])</f>
        <v>6</v>
      </c>
      <c r="E4911">
        <v>2025</v>
      </c>
      <c r="F4911" t="s">
        <v>97</v>
      </c>
      <c r="G4911" t="str">
        <f>"Q"&amp;ROUNDUP(StockData[[#This Row],[Month Number]]/3,0)</f>
        <v>Q2</v>
      </c>
      <c r="H4911" s="1" t="s">
        <v>4596</v>
      </c>
      <c r="I4911" s="1" t="s">
        <v>4597</v>
      </c>
      <c r="J4911" t="s">
        <v>30</v>
      </c>
      <c r="K4911">
        <v>3163.6</v>
      </c>
      <c r="L4911">
        <v>3184.4</v>
      </c>
      <c r="M4911">
        <v>3122.7</v>
      </c>
      <c r="N4911">
        <v>3184.4</v>
      </c>
      <c r="O4911">
        <v>3136</v>
      </c>
      <c r="P4911">
        <v>3135</v>
      </c>
      <c r="Q4911">
        <v>3141.92</v>
      </c>
      <c r="R4911">
        <v>1731432</v>
      </c>
      <c r="S4911">
        <v>5440016795.6000004</v>
      </c>
      <c r="T4911">
        <v>96994</v>
      </c>
      <c r="U4911">
        <v>816382</v>
      </c>
      <c r="V4911">
        <v>47.15</v>
      </c>
      <c r="W4911" s="3">
        <f>StockData[[#This Row],[CLOSE]]-StockData[[#This Row],[PREV. CLOSE]]</f>
        <v>-49.400000000000091</v>
      </c>
      <c r="X4911" s="2">
        <f>IFERROR((StockData[[#This Row],[CLOSE]]-StockData[[#This Row],[PREV. CLOSE]])/StockData[[#This Row],[PREV. CLOSE]],0)</f>
        <v>-1.5513126491646807E-2</v>
      </c>
      <c r="Y4911" t="str">
        <f>IF(StockData[[#This Row],[Daily Return %]]&gt;0,"Gain",IF(StockData[[#This Row],[Daily Return %]]&lt;0,"Loss","No Change"))</f>
        <v>Loss</v>
      </c>
    </row>
    <row r="4912" spans="1:25" x14ac:dyDescent="0.3">
      <c r="A4912" s="1">
        <v>45832</v>
      </c>
      <c r="B4912" s="1" t="s">
        <v>4966</v>
      </c>
      <c r="C4912" s="1" t="s">
        <v>142</v>
      </c>
      <c r="D4912">
        <f>MONTH(StockData[[#This Row],[DATE]])</f>
        <v>6</v>
      </c>
      <c r="E4912">
        <v>2025</v>
      </c>
      <c r="F4912" t="s">
        <v>97</v>
      </c>
      <c r="G4912" t="str">
        <f>"Q"&amp;ROUNDUP(StockData[[#This Row],[Month Number]]/3,0)</f>
        <v>Q2</v>
      </c>
      <c r="H4912" s="1" t="s">
        <v>4596</v>
      </c>
      <c r="I4912" s="1" t="s">
        <v>4597</v>
      </c>
      <c r="J4912" t="s">
        <v>30</v>
      </c>
      <c r="K4912">
        <v>3155.1</v>
      </c>
      <c r="L4912">
        <v>3216.6</v>
      </c>
      <c r="M4912">
        <v>3136.8</v>
      </c>
      <c r="N4912">
        <v>3135</v>
      </c>
      <c r="O4912">
        <v>3156.2</v>
      </c>
      <c r="P4912">
        <v>3150.1</v>
      </c>
      <c r="Q4912">
        <v>3177.77</v>
      </c>
      <c r="R4912">
        <v>2834887</v>
      </c>
      <c r="S4912">
        <v>9008622103.7999992</v>
      </c>
      <c r="T4912">
        <v>151693</v>
      </c>
      <c r="U4912">
        <v>1255072</v>
      </c>
      <c r="V4912">
        <v>44.27</v>
      </c>
      <c r="W4912" s="3">
        <f>StockData[[#This Row],[CLOSE]]-StockData[[#This Row],[PREV. CLOSE]]</f>
        <v>15.099999999999909</v>
      </c>
      <c r="X4912" s="2">
        <f>IFERROR((StockData[[#This Row],[CLOSE]]-StockData[[#This Row],[PREV. CLOSE]])/StockData[[#This Row],[PREV. CLOSE]],0)</f>
        <v>4.8165869218500506E-3</v>
      </c>
      <c r="Y4912" t="str">
        <f>IF(StockData[[#This Row],[Daily Return %]]&gt;0,"Gain",IF(StockData[[#This Row],[Daily Return %]]&lt;0,"Loss","No Change"))</f>
        <v>Gain</v>
      </c>
    </row>
    <row r="4913" spans="1:25" x14ac:dyDescent="0.3">
      <c r="A4913" s="1">
        <v>45833</v>
      </c>
      <c r="B4913" s="1" t="s">
        <v>4967</v>
      </c>
      <c r="C4913" s="1" t="s">
        <v>142</v>
      </c>
      <c r="D4913">
        <f>MONTH(StockData[[#This Row],[DATE]])</f>
        <v>6</v>
      </c>
      <c r="E4913">
        <v>2025</v>
      </c>
      <c r="F4913" t="s">
        <v>97</v>
      </c>
      <c r="G4913" t="str">
        <f>"Q"&amp;ROUNDUP(StockData[[#This Row],[Month Number]]/3,0)</f>
        <v>Q2</v>
      </c>
      <c r="H4913" s="1" t="s">
        <v>4596</v>
      </c>
      <c r="I4913" s="1" t="s">
        <v>4597</v>
      </c>
      <c r="J4913" t="s">
        <v>30</v>
      </c>
      <c r="K4913">
        <v>3180</v>
      </c>
      <c r="L4913">
        <v>3225.5</v>
      </c>
      <c r="M4913">
        <v>3160.5</v>
      </c>
      <c r="N4913">
        <v>3150.1</v>
      </c>
      <c r="O4913">
        <v>3218</v>
      </c>
      <c r="P4913">
        <v>3215.5</v>
      </c>
      <c r="Q4913">
        <v>3195.35</v>
      </c>
      <c r="R4913">
        <v>2078771</v>
      </c>
      <c r="S4913">
        <v>6642406851.1000004</v>
      </c>
      <c r="T4913">
        <v>101906</v>
      </c>
      <c r="U4913">
        <v>1259543</v>
      </c>
      <c r="V4913">
        <v>60.59</v>
      </c>
      <c r="W4913" s="3">
        <f>StockData[[#This Row],[CLOSE]]-StockData[[#This Row],[PREV. CLOSE]]</f>
        <v>65.400000000000091</v>
      </c>
      <c r="X4913" s="2">
        <f>IFERROR((StockData[[#This Row],[CLOSE]]-StockData[[#This Row],[PREV. CLOSE]])/StockData[[#This Row],[PREV. CLOSE]],0)</f>
        <v>2.0761245674740515E-2</v>
      </c>
      <c r="Y4913" t="str">
        <f>IF(StockData[[#This Row],[Daily Return %]]&gt;0,"Gain",IF(StockData[[#This Row],[Daily Return %]]&lt;0,"Loss","No Change"))</f>
        <v>Gain</v>
      </c>
    </row>
    <row r="4914" spans="1:25" x14ac:dyDescent="0.3">
      <c r="A4914" s="1">
        <v>45834</v>
      </c>
      <c r="B4914" s="1" t="s">
        <v>4968</v>
      </c>
      <c r="C4914" s="1" t="s">
        <v>142</v>
      </c>
      <c r="D4914">
        <f>MONTH(StockData[[#This Row],[DATE]])</f>
        <v>6</v>
      </c>
      <c r="E4914">
        <v>2025</v>
      </c>
      <c r="F4914" t="s">
        <v>97</v>
      </c>
      <c r="G4914" t="str">
        <f>"Q"&amp;ROUNDUP(StockData[[#This Row],[Month Number]]/3,0)</f>
        <v>Q2</v>
      </c>
      <c r="H4914" s="1" t="s">
        <v>4596</v>
      </c>
      <c r="I4914" s="1" t="s">
        <v>4597</v>
      </c>
      <c r="J4914" t="s">
        <v>30</v>
      </c>
      <c r="K4914">
        <v>3225.9</v>
      </c>
      <c r="L4914">
        <v>3238</v>
      </c>
      <c r="M4914">
        <v>3183.5</v>
      </c>
      <c r="N4914">
        <v>3215.5</v>
      </c>
      <c r="O4914">
        <v>3203.2</v>
      </c>
      <c r="P4914">
        <v>3215.8</v>
      </c>
      <c r="Q4914">
        <v>3208.13</v>
      </c>
      <c r="R4914">
        <v>2907261</v>
      </c>
      <c r="S4914">
        <v>9326873893.2000008</v>
      </c>
      <c r="T4914">
        <v>161956</v>
      </c>
      <c r="U4914">
        <v>1691206</v>
      </c>
      <c r="V4914">
        <v>58.17</v>
      </c>
      <c r="W4914" s="3">
        <f>StockData[[#This Row],[CLOSE]]-StockData[[#This Row],[PREV. CLOSE]]</f>
        <v>0.3000000000001819</v>
      </c>
      <c r="X4914" s="2">
        <f>IFERROR((StockData[[#This Row],[CLOSE]]-StockData[[#This Row],[PREV. CLOSE]])/StockData[[#This Row],[PREV. CLOSE]],0)</f>
        <v>9.3298087389265095E-5</v>
      </c>
      <c r="Y4914" t="str">
        <f>IF(StockData[[#This Row],[Daily Return %]]&gt;0,"Gain",IF(StockData[[#This Row],[Daily Return %]]&lt;0,"Loss","No Change"))</f>
        <v>Gain</v>
      </c>
    </row>
    <row r="4915" spans="1:25" x14ac:dyDescent="0.3">
      <c r="A4915" s="1">
        <v>45835</v>
      </c>
      <c r="B4915" s="1" t="s">
        <v>4969</v>
      </c>
      <c r="C4915" s="1" t="s">
        <v>142</v>
      </c>
      <c r="D4915">
        <f>MONTH(StockData[[#This Row],[DATE]])</f>
        <v>6</v>
      </c>
      <c r="E4915">
        <v>2025</v>
      </c>
      <c r="F4915" t="s">
        <v>97</v>
      </c>
      <c r="G4915" t="str">
        <f>"Q"&amp;ROUNDUP(StockData[[#This Row],[Month Number]]/3,0)</f>
        <v>Q2</v>
      </c>
      <c r="H4915" s="1" t="s">
        <v>4596</v>
      </c>
      <c r="I4915" s="1" t="s">
        <v>4597</v>
      </c>
      <c r="J4915" t="s">
        <v>30</v>
      </c>
      <c r="K4915">
        <v>3205</v>
      </c>
      <c r="L4915">
        <v>3241.5</v>
      </c>
      <c r="M4915">
        <v>3187.1</v>
      </c>
      <c r="N4915">
        <v>3215.8</v>
      </c>
      <c r="O4915">
        <v>3220</v>
      </c>
      <c r="P4915">
        <v>3203.3</v>
      </c>
      <c r="Q4915">
        <v>3206.86</v>
      </c>
      <c r="R4915">
        <v>5098406</v>
      </c>
      <c r="S4915">
        <v>16349856926</v>
      </c>
      <c r="T4915">
        <v>176163</v>
      </c>
      <c r="U4915">
        <v>3920621</v>
      </c>
      <c r="V4915">
        <v>76.900000000000006</v>
      </c>
      <c r="W4915" s="3">
        <f>StockData[[#This Row],[CLOSE]]-StockData[[#This Row],[PREV. CLOSE]]</f>
        <v>-12.5</v>
      </c>
      <c r="X4915" s="2">
        <f>IFERROR((StockData[[#This Row],[CLOSE]]-StockData[[#This Row],[PREV. CLOSE]])/StockData[[#This Row],[PREV. CLOSE]],0)</f>
        <v>-3.8870576528391067E-3</v>
      </c>
      <c r="Y4915" t="str">
        <f>IF(StockData[[#This Row],[Daily Return %]]&gt;0,"Gain",IF(StockData[[#This Row],[Daily Return %]]&lt;0,"Loss","No Change"))</f>
        <v>Loss</v>
      </c>
    </row>
    <row r="4916" spans="1:25" x14ac:dyDescent="0.3">
      <c r="A4916" s="1">
        <v>45838</v>
      </c>
      <c r="B4916" s="1" t="s">
        <v>4970</v>
      </c>
      <c r="C4916" s="1" t="s">
        <v>142</v>
      </c>
      <c r="D4916">
        <f>MONTH(StockData[[#This Row],[DATE]])</f>
        <v>6</v>
      </c>
      <c r="E4916">
        <v>2025</v>
      </c>
      <c r="F4916" t="s">
        <v>97</v>
      </c>
      <c r="G4916" t="str">
        <f>"Q"&amp;ROUNDUP(StockData[[#This Row],[Month Number]]/3,0)</f>
        <v>Q2</v>
      </c>
      <c r="H4916" s="1" t="s">
        <v>4596</v>
      </c>
      <c r="I4916" s="1" t="s">
        <v>4597</v>
      </c>
      <c r="J4916" t="s">
        <v>30</v>
      </c>
      <c r="K4916">
        <v>3205.4</v>
      </c>
      <c r="L4916">
        <v>3219.8</v>
      </c>
      <c r="M4916">
        <v>3161</v>
      </c>
      <c r="N4916">
        <v>3203.3</v>
      </c>
      <c r="O4916">
        <v>3178.8</v>
      </c>
      <c r="P4916">
        <v>3183.2</v>
      </c>
      <c r="Q4916">
        <v>3184.38</v>
      </c>
      <c r="R4916">
        <v>2083572</v>
      </c>
      <c r="S4916">
        <v>6634893924</v>
      </c>
      <c r="T4916">
        <v>111475</v>
      </c>
      <c r="U4916">
        <v>1348672</v>
      </c>
      <c r="V4916">
        <v>64.73</v>
      </c>
      <c r="W4916" s="3">
        <f>StockData[[#This Row],[CLOSE]]-StockData[[#This Row],[PREV. CLOSE]]</f>
        <v>-20.100000000000364</v>
      </c>
      <c r="X4916" s="2">
        <f>IFERROR((StockData[[#This Row],[CLOSE]]-StockData[[#This Row],[PREV. CLOSE]])/StockData[[#This Row],[PREV. CLOSE]],0)</f>
        <v>-6.2747791340181571E-3</v>
      </c>
      <c r="Y4916" t="str">
        <f>IF(StockData[[#This Row],[Daily Return %]]&gt;0,"Gain",IF(StockData[[#This Row],[Daily Return %]]&lt;0,"Loss","No Change"))</f>
        <v>Loss</v>
      </c>
    </row>
    <row r="4917" spans="1:25" x14ac:dyDescent="0.3">
      <c r="A4917" s="1">
        <v>45839</v>
      </c>
      <c r="B4917" s="1" t="s">
        <v>4971</v>
      </c>
      <c r="C4917" s="1" t="s">
        <v>162</v>
      </c>
      <c r="D4917">
        <f>MONTH(StockData[[#This Row],[DATE]])</f>
        <v>7</v>
      </c>
      <c r="E4917">
        <v>2025</v>
      </c>
      <c r="F4917" t="s">
        <v>163</v>
      </c>
      <c r="G4917" t="str">
        <f>"Q"&amp;ROUNDUP(StockData[[#This Row],[Month Number]]/3,0)</f>
        <v>Q3</v>
      </c>
      <c r="H4917" s="1" t="s">
        <v>4596</v>
      </c>
      <c r="I4917" s="1" t="s">
        <v>4597</v>
      </c>
      <c r="J4917" t="s">
        <v>30</v>
      </c>
      <c r="K4917">
        <v>3188</v>
      </c>
      <c r="L4917">
        <v>3218</v>
      </c>
      <c r="M4917">
        <v>3168.2</v>
      </c>
      <c r="N4917">
        <v>3183.2</v>
      </c>
      <c r="O4917">
        <v>3176</v>
      </c>
      <c r="P4917">
        <v>3176.1</v>
      </c>
      <c r="Q4917">
        <v>3188.97</v>
      </c>
      <c r="R4917">
        <v>1407074</v>
      </c>
      <c r="S4917">
        <v>4487121750.1000004</v>
      </c>
      <c r="T4917">
        <v>90034</v>
      </c>
      <c r="U4917">
        <v>712564</v>
      </c>
      <c r="V4917">
        <v>50.64</v>
      </c>
      <c r="W4917" s="3">
        <f>StockData[[#This Row],[CLOSE]]-StockData[[#This Row],[PREV. CLOSE]]</f>
        <v>-7.0999999999999091</v>
      </c>
      <c r="X4917" s="2">
        <f>IFERROR((StockData[[#This Row],[CLOSE]]-StockData[[#This Row],[PREV. CLOSE]])/StockData[[#This Row],[PREV. CLOSE]],0)</f>
        <v>-2.2304599145513662E-3</v>
      </c>
      <c r="Y4917" t="str">
        <f>IF(StockData[[#This Row],[Daily Return %]]&gt;0,"Gain",IF(StockData[[#This Row],[Daily Return %]]&lt;0,"Loss","No Change"))</f>
        <v>Loss</v>
      </c>
    </row>
    <row r="4918" spans="1:25" x14ac:dyDescent="0.3">
      <c r="A4918" s="1">
        <v>45840</v>
      </c>
      <c r="B4918" s="1" t="s">
        <v>4972</v>
      </c>
      <c r="C4918" s="1" t="s">
        <v>162</v>
      </c>
      <c r="D4918">
        <f>MONTH(StockData[[#This Row],[DATE]])</f>
        <v>7</v>
      </c>
      <c r="E4918">
        <v>2025</v>
      </c>
      <c r="F4918" t="s">
        <v>163</v>
      </c>
      <c r="G4918" t="str">
        <f>"Q"&amp;ROUNDUP(StockData[[#This Row],[Month Number]]/3,0)</f>
        <v>Q3</v>
      </c>
      <c r="H4918" s="1" t="s">
        <v>4596</v>
      </c>
      <c r="I4918" s="1" t="s">
        <v>4597</v>
      </c>
      <c r="J4918" t="s">
        <v>30</v>
      </c>
      <c r="K4918">
        <v>3168</v>
      </c>
      <c r="L4918">
        <v>3202.7</v>
      </c>
      <c r="M4918">
        <v>3153.7</v>
      </c>
      <c r="N4918">
        <v>3176.1</v>
      </c>
      <c r="O4918">
        <v>3164.8</v>
      </c>
      <c r="P4918">
        <v>3165.2</v>
      </c>
      <c r="Q4918">
        <v>3172.44</v>
      </c>
      <c r="R4918">
        <v>1559309</v>
      </c>
      <c r="S4918">
        <v>4946821700</v>
      </c>
      <c r="T4918">
        <v>76219</v>
      </c>
      <c r="U4918">
        <v>1003866</v>
      </c>
      <c r="V4918">
        <v>64.38</v>
      </c>
      <c r="W4918" s="3">
        <f>StockData[[#This Row],[CLOSE]]-StockData[[#This Row],[PREV. CLOSE]]</f>
        <v>-10.900000000000091</v>
      </c>
      <c r="X4918" s="2">
        <f>IFERROR((StockData[[#This Row],[CLOSE]]-StockData[[#This Row],[PREV. CLOSE]])/StockData[[#This Row],[PREV. CLOSE]],0)</f>
        <v>-3.4318818676994083E-3</v>
      </c>
      <c r="Y4918" t="str">
        <f>IF(StockData[[#This Row],[Daily Return %]]&gt;0,"Gain",IF(StockData[[#This Row],[Daily Return %]]&lt;0,"Loss","No Change"))</f>
        <v>Loss</v>
      </c>
    </row>
    <row r="4919" spans="1:25" x14ac:dyDescent="0.3">
      <c r="A4919" s="1">
        <v>45841</v>
      </c>
      <c r="B4919" s="1" t="s">
        <v>4973</v>
      </c>
      <c r="C4919" s="1" t="s">
        <v>162</v>
      </c>
      <c r="D4919">
        <f>MONTH(StockData[[#This Row],[DATE]])</f>
        <v>7</v>
      </c>
      <c r="E4919">
        <v>2025</v>
      </c>
      <c r="F4919" t="s">
        <v>163</v>
      </c>
      <c r="G4919" t="str">
        <f>"Q"&amp;ROUNDUP(StockData[[#This Row],[Month Number]]/3,0)</f>
        <v>Q3</v>
      </c>
      <c r="H4919" s="1" t="s">
        <v>4596</v>
      </c>
      <c r="I4919" s="1" t="s">
        <v>4597</v>
      </c>
      <c r="J4919" t="s">
        <v>30</v>
      </c>
      <c r="K4919">
        <v>3165.2</v>
      </c>
      <c r="L4919">
        <v>3221</v>
      </c>
      <c r="M4919">
        <v>3164.8</v>
      </c>
      <c r="N4919">
        <v>3165.2</v>
      </c>
      <c r="O4919">
        <v>3175.6</v>
      </c>
      <c r="P4919">
        <v>3174.4</v>
      </c>
      <c r="Q4919">
        <v>3196.86</v>
      </c>
      <c r="R4919">
        <v>2102806</v>
      </c>
      <c r="S4919">
        <v>6722367311.1999998</v>
      </c>
      <c r="T4919">
        <v>98684</v>
      </c>
      <c r="U4919">
        <v>1176494</v>
      </c>
      <c r="V4919">
        <v>55.95</v>
      </c>
      <c r="W4919" s="3">
        <f>StockData[[#This Row],[CLOSE]]-StockData[[#This Row],[PREV. CLOSE]]</f>
        <v>9.2000000000002728</v>
      </c>
      <c r="X4919" s="2">
        <f>IFERROR((StockData[[#This Row],[CLOSE]]-StockData[[#This Row],[PREV. CLOSE]])/StockData[[#This Row],[PREV. CLOSE]],0)</f>
        <v>2.9066093769746851E-3</v>
      </c>
      <c r="Y4919" t="str">
        <f>IF(StockData[[#This Row],[Daily Return %]]&gt;0,"Gain",IF(StockData[[#This Row],[Daily Return %]]&lt;0,"Loss","No Change"))</f>
        <v>Gain</v>
      </c>
    </row>
    <row r="4920" spans="1:25" x14ac:dyDescent="0.3">
      <c r="A4920" s="1">
        <v>45842</v>
      </c>
      <c r="B4920" s="1" t="s">
        <v>4974</v>
      </c>
      <c r="C4920" s="1" t="s">
        <v>162</v>
      </c>
      <c r="D4920">
        <f>MONTH(StockData[[#This Row],[DATE]])</f>
        <v>7</v>
      </c>
      <c r="E4920">
        <v>2025</v>
      </c>
      <c r="F4920" t="s">
        <v>163</v>
      </c>
      <c r="G4920" t="str">
        <f>"Q"&amp;ROUNDUP(StockData[[#This Row],[Month Number]]/3,0)</f>
        <v>Q3</v>
      </c>
      <c r="H4920" s="1" t="s">
        <v>4596</v>
      </c>
      <c r="I4920" s="1" t="s">
        <v>4597</v>
      </c>
      <c r="J4920" t="s">
        <v>30</v>
      </c>
      <c r="K4920">
        <v>3161.1</v>
      </c>
      <c r="L4920">
        <v>3177</v>
      </c>
      <c r="M4920">
        <v>3134.1</v>
      </c>
      <c r="N4920">
        <v>3174.4</v>
      </c>
      <c r="O4920">
        <v>3162</v>
      </c>
      <c r="P4920">
        <v>3162.5</v>
      </c>
      <c r="Q4920">
        <v>3155.27</v>
      </c>
      <c r="R4920">
        <v>968006</v>
      </c>
      <c r="S4920">
        <v>3054321981.5999999</v>
      </c>
      <c r="T4920">
        <v>63482</v>
      </c>
      <c r="U4920">
        <v>452159</v>
      </c>
      <c r="V4920">
        <v>46.71</v>
      </c>
      <c r="W4920" s="3">
        <f>StockData[[#This Row],[CLOSE]]-StockData[[#This Row],[PREV. CLOSE]]</f>
        <v>-11.900000000000091</v>
      </c>
      <c r="X4920" s="2">
        <f>IFERROR((StockData[[#This Row],[CLOSE]]-StockData[[#This Row],[PREV. CLOSE]])/StockData[[#This Row],[PREV. CLOSE]],0)</f>
        <v>-3.748739919354867E-3</v>
      </c>
      <c r="Y4920" t="str">
        <f>IF(StockData[[#This Row],[Daily Return %]]&gt;0,"Gain",IF(StockData[[#This Row],[Daily Return %]]&lt;0,"Loss","No Change"))</f>
        <v>Loss</v>
      </c>
    </row>
    <row r="4921" spans="1:25" x14ac:dyDescent="0.3">
      <c r="A4921" s="1">
        <v>45845</v>
      </c>
      <c r="B4921" s="1" t="s">
        <v>4975</v>
      </c>
      <c r="C4921" s="1" t="s">
        <v>162</v>
      </c>
      <c r="D4921">
        <f>MONTH(StockData[[#This Row],[DATE]])</f>
        <v>7</v>
      </c>
      <c r="E4921">
        <v>2025</v>
      </c>
      <c r="F4921" t="s">
        <v>163</v>
      </c>
      <c r="G4921" t="str">
        <f>"Q"&amp;ROUNDUP(StockData[[#This Row],[Month Number]]/3,0)</f>
        <v>Q3</v>
      </c>
      <c r="H4921" s="1" t="s">
        <v>4596</v>
      </c>
      <c r="I4921" s="1" t="s">
        <v>4597</v>
      </c>
      <c r="J4921" t="s">
        <v>30</v>
      </c>
      <c r="K4921">
        <v>3162.5</v>
      </c>
      <c r="L4921">
        <v>3173</v>
      </c>
      <c r="M4921">
        <v>3152.1</v>
      </c>
      <c r="N4921">
        <v>3162.5</v>
      </c>
      <c r="O4921">
        <v>3158</v>
      </c>
      <c r="P4921">
        <v>3160.2</v>
      </c>
      <c r="Q4921">
        <v>3163.69</v>
      </c>
      <c r="R4921">
        <v>853459</v>
      </c>
      <c r="S4921">
        <v>2700077746</v>
      </c>
      <c r="T4921">
        <v>68501</v>
      </c>
      <c r="U4921">
        <v>558959</v>
      </c>
      <c r="V4921">
        <v>65.489999999999995</v>
      </c>
      <c r="W4921" s="3">
        <f>StockData[[#This Row],[CLOSE]]-StockData[[#This Row],[PREV. CLOSE]]</f>
        <v>-2.3000000000001819</v>
      </c>
      <c r="X4921" s="2">
        <f>IFERROR((StockData[[#This Row],[CLOSE]]-StockData[[#This Row],[PREV. CLOSE]])/StockData[[#This Row],[PREV. CLOSE]],0)</f>
        <v>-7.272727272727848E-4</v>
      </c>
      <c r="Y4921" t="str">
        <f>IF(StockData[[#This Row],[Daily Return %]]&gt;0,"Gain",IF(StockData[[#This Row],[Daily Return %]]&lt;0,"Loss","No Change"))</f>
        <v>Loss</v>
      </c>
    </row>
    <row r="4922" spans="1:25" x14ac:dyDescent="0.3">
      <c r="A4922" s="1">
        <v>45846</v>
      </c>
      <c r="B4922" s="1" t="s">
        <v>4976</v>
      </c>
      <c r="C4922" s="1" t="s">
        <v>162</v>
      </c>
      <c r="D4922">
        <f>MONTH(StockData[[#This Row],[DATE]])</f>
        <v>7</v>
      </c>
      <c r="E4922">
        <v>2025</v>
      </c>
      <c r="F4922" t="s">
        <v>163</v>
      </c>
      <c r="G4922" t="str">
        <f>"Q"&amp;ROUNDUP(StockData[[#This Row],[Month Number]]/3,0)</f>
        <v>Q3</v>
      </c>
      <c r="H4922" s="1" t="s">
        <v>4596</v>
      </c>
      <c r="I4922" s="1" t="s">
        <v>4597</v>
      </c>
      <c r="J4922" t="s">
        <v>30</v>
      </c>
      <c r="K4922">
        <v>3150</v>
      </c>
      <c r="L4922">
        <v>3168</v>
      </c>
      <c r="M4922">
        <v>3123</v>
      </c>
      <c r="N4922">
        <v>3160.2</v>
      </c>
      <c r="O4922">
        <v>3163</v>
      </c>
      <c r="P4922">
        <v>3157.9</v>
      </c>
      <c r="Q4922">
        <v>3145.25</v>
      </c>
      <c r="R4922">
        <v>1513129</v>
      </c>
      <c r="S4922">
        <v>4759168871.8999996</v>
      </c>
      <c r="T4922">
        <v>120541</v>
      </c>
      <c r="U4922">
        <v>837618</v>
      </c>
      <c r="V4922">
        <v>55.36</v>
      </c>
      <c r="W4922" s="3">
        <f>StockData[[#This Row],[CLOSE]]-StockData[[#This Row],[PREV. CLOSE]]</f>
        <v>-2.2999999999997272</v>
      </c>
      <c r="X4922" s="2">
        <f>IFERROR((StockData[[#This Row],[CLOSE]]-StockData[[#This Row],[PREV. CLOSE]])/StockData[[#This Row],[PREV. CLOSE]],0)</f>
        <v>-7.278020378456197E-4</v>
      </c>
      <c r="Y4922" t="str">
        <f>IF(StockData[[#This Row],[Daily Return %]]&gt;0,"Gain",IF(StockData[[#This Row],[Daily Return %]]&lt;0,"Loss","No Change"))</f>
        <v>Loss</v>
      </c>
    </row>
    <row r="4923" spans="1:25" x14ac:dyDescent="0.3">
      <c r="A4923" s="1">
        <v>45847</v>
      </c>
      <c r="B4923" s="1" t="s">
        <v>4977</v>
      </c>
      <c r="C4923" s="1" t="s">
        <v>162</v>
      </c>
      <c r="D4923">
        <f>MONTH(StockData[[#This Row],[DATE]])</f>
        <v>7</v>
      </c>
      <c r="E4923">
        <v>2025</v>
      </c>
      <c r="F4923" t="s">
        <v>163</v>
      </c>
      <c r="G4923" t="str">
        <f>"Q"&amp;ROUNDUP(StockData[[#This Row],[Month Number]]/3,0)</f>
        <v>Q3</v>
      </c>
      <c r="H4923" s="1" t="s">
        <v>4596</v>
      </c>
      <c r="I4923" s="1" t="s">
        <v>4597</v>
      </c>
      <c r="J4923" t="s">
        <v>30</v>
      </c>
      <c r="K4923">
        <v>3145</v>
      </c>
      <c r="L4923">
        <v>3189</v>
      </c>
      <c r="M4923">
        <v>3141</v>
      </c>
      <c r="N4923">
        <v>3157.9</v>
      </c>
      <c r="O4923">
        <v>3175</v>
      </c>
      <c r="P4923">
        <v>3176.3</v>
      </c>
      <c r="Q4923">
        <v>3174.88</v>
      </c>
      <c r="R4923">
        <v>1245661</v>
      </c>
      <c r="S4923">
        <v>3954824484.5999999</v>
      </c>
      <c r="T4923">
        <v>69074</v>
      </c>
      <c r="U4923">
        <v>762378</v>
      </c>
      <c r="V4923">
        <v>61.2</v>
      </c>
      <c r="W4923" s="3">
        <f>StockData[[#This Row],[CLOSE]]-StockData[[#This Row],[PREV. CLOSE]]</f>
        <v>18.400000000000091</v>
      </c>
      <c r="X4923" s="2">
        <f>IFERROR((StockData[[#This Row],[CLOSE]]-StockData[[#This Row],[PREV. CLOSE]])/StockData[[#This Row],[PREV. CLOSE]],0)</f>
        <v>5.8266569555717697E-3</v>
      </c>
      <c r="Y4923" t="str">
        <f>IF(StockData[[#This Row],[Daily Return %]]&gt;0,"Gain",IF(StockData[[#This Row],[Daily Return %]]&lt;0,"Loss","No Change"))</f>
        <v>Gain</v>
      </c>
    </row>
    <row r="4924" spans="1:25" x14ac:dyDescent="0.3">
      <c r="A4924" s="1">
        <v>45848</v>
      </c>
      <c r="B4924" s="1" t="s">
        <v>4978</v>
      </c>
      <c r="C4924" s="1" t="s">
        <v>162</v>
      </c>
      <c r="D4924">
        <f>MONTH(StockData[[#This Row],[DATE]])</f>
        <v>7</v>
      </c>
      <c r="E4924">
        <v>2025</v>
      </c>
      <c r="F4924" t="s">
        <v>163</v>
      </c>
      <c r="G4924" t="str">
        <f>"Q"&amp;ROUNDUP(StockData[[#This Row],[Month Number]]/3,0)</f>
        <v>Q3</v>
      </c>
      <c r="H4924" s="1" t="s">
        <v>4596</v>
      </c>
      <c r="I4924" s="1" t="s">
        <v>4597</v>
      </c>
      <c r="J4924" t="s">
        <v>30</v>
      </c>
      <c r="K4924">
        <v>3172.1</v>
      </c>
      <c r="L4924">
        <v>3192.6</v>
      </c>
      <c r="M4924">
        <v>3137.6</v>
      </c>
      <c r="N4924">
        <v>3176.3</v>
      </c>
      <c r="O4924">
        <v>3160</v>
      </c>
      <c r="P4924">
        <v>3162.4</v>
      </c>
      <c r="Q4924">
        <v>3161.04</v>
      </c>
      <c r="R4924">
        <v>1701384</v>
      </c>
      <c r="S4924">
        <v>5378135216.6000004</v>
      </c>
      <c r="T4924">
        <v>84149</v>
      </c>
      <c r="U4924">
        <v>1058849</v>
      </c>
      <c r="V4924">
        <v>62.23</v>
      </c>
      <c r="W4924" s="3">
        <f>StockData[[#This Row],[CLOSE]]-StockData[[#This Row],[PREV. CLOSE]]</f>
        <v>-13.900000000000091</v>
      </c>
      <c r="X4924" s="2">
        <f>IFERROR((StockData[[#This Row],[CLOSE]]-StockData[[#This Row],[PREV. CLOSE]])/StockData[[#This Row],[PREV. CLOSE]],0)</f>
        <v>-4.3761609419765415E-3</v>
      </c>
      <c r="Y4924" t="str">
        <f>IF(StockData[[#This Row],[Daily Return %]]&gt;0,"Gain",IF(StockData[[#This Row],[Daily Return %]]&lt;0,"Loss","No Change"))</f>
        <v>Loss</v>
      </c>
    </row>
    <row r="4925" spans="1:25" x14ac:dyDescent="0.3">
      <c r="A4925" s="1">
        <v>45849</v>
      </c>
      <c r="B4925" s="1" t="s">
        <v>4979</v>
      </c>
      <c r="C4925" s="1" t="s">
        <v>162</v>
      </c>
      <c r="D4925">
        <f>MONTH(StockData[[#This Row],[DATE]])</f>
        <v>7</v>
      </c>
      <c r="E4925">
        <v>2025</v>
      </c>
      <c r="F4925" t="s">
        <v>163</v>
      </c>
      <c r="G4925" t="str">
        <f>"Q"&amp;ROUNDUP(StockData[[#This Row],[Month Number]]/3,0)</f>
        <v>Q3</v>
      </c>
      <c r="H4925" s="1" t="s">
        <v>4596</v>
      </c>
      <c r="I4925" s="1" t="s">
        <v>4597</v>
      </c>
      <c r="J4925" t="s">
        <v>30</v>
      </c>
      <c r="K4925">
        <v>3158</v>
      </c>
      <c r="L4925">
        <v>3162.4</v>
      </c>
      <c r="M4925">
        <v>3062.4</v>
      </c>
      <c r="N4925">
        <v>3162.4</v>
      </c>
      <c r="O4925">
        <v>3069.9</v>
      </c>
      <c r="P4925">
        <v>3073.2</v>
      </c>
      <c r="Q4925">
        <v>3091.91</v>
      </c>
      <c r="R4925">
        <v>3041614</v>
      </c>
      <c r="S4925">
        <v>9404399177.7999992</v>
      </c>
      <c r="T4925">
        <v>150131</v>
      </c>
      <c r="U4925">
        <v>1995409</v>
      </c>
      <c r="V4925">
        <v>65.599999999999994</v>
      </c>
      <c r="W4925" s="3">
        <f>StockData[[#This Row],[CLOSE]]-StockData[[#This Row],[PREV. CLOSE]]</f>
        <v>-89.200000000000273</v>
      </c>
      <c r="X4925" s="2">
        <f>IFERROR((StockData[[#This Row],[CLOSE]]-StockData[[#This Row],[PREV. CLOSE]])/StockData[[#This Row],[PREV. CLOSE]],0)</f>
        <v>-2.8206425499620626E-2</v>
      </c>
      <c r="Y4925" t="str">
        <f>IF(StockData[[#This Row],[Daily Return %]]&gt;0,"Gain",IF(StockData[[#This Row],[Daily Return %]]&lt;0,"Loss","No Change"))</f>
        <v>Loss</v>
      </c>
    </row>
    <row r="4926" spans="1:25" x14ac:dyDescent="0.3">
      <c r="A4926" s="1">
        <v>45852</v>
      </c>
      <c r="B4926" s="1" t="s">
        <v>4980</v>
      </c>
      <c r="C4926" s="1" t="s">
        <v>162</v>
      </c>
      <c r="D4926">
        <f>MONTH(StockData[[#This Row],[DATE]])</f>
        <v>7</v>
      </c>
      <c r="E4926">
        <v>2025</v>
      </c>
      <c r="F4926" t="s">
        <v>163</v>
      </c>
      <c r="G4926" t="str">
        <f>"Q"&amp;ROUNDUP(StockData[[#This Row],[Month Number]]/3,0)</f>
        <v>Q3</v>
      </c>
      <c r="H4926" s="1" t="s">
        <v>4596</v>
      </c>
      <c r="I4926" s="1" t="s">
        <v>4597</v>
      </c>
      <c r="J4926" t="s">
        <v>30</v>
      </c>
      <c r="K4926">
        <v>3072.8</v>
      </c>
      <c r="L4926">
        <v>3104.8</v>
      </c>
      <c r="M4926">
        <v>3053.6</v>
      </c>
      <c r="N4926">
        <v>3073.2</v>
      </c>
      <c r="O4926">
        <v>3093.2</v>
      </c>
      <c r="P4926">
        <v>3092.1</v>
      </c>
      <c r="Q4926">
        <v>3089.15</v>
      </c>
      <c r="R4926">
        <v>2958843</v>
      </c>
      <c r="S4926">
        <v>9140320464.2000008</v>
      </c>
      <c r="T4926">
        <v>93030</v>
      </c>
      <c r="U4926">
        <v>2112495</v>
      </c>
      <c r="V4926">
        <v>71.400000000000006</v>
      </c>
      <c r="W4926" s="3">
        <f>StockData[[#This Row],[CLOSE]]-StockData[[#This Row],[PREV. CLOSE]]</f>
        <v>18.900000000000091</v>
      </c>
      <c r="X4926" s="2">
        <f>IFERROR((StockData[[#This Row],[CLOSE]]-StockData[[#This Row],[PREV. CLOSE]])/StockData[[#This Row],[PREV. CLOSE]],0)</f>
        <v>6.1499414291292763E-3</v>
      </c>
      <c r="Y4926" t="str">
        <f>IF(StockData[[#This Row],[Daily Return %]]&gt;0,"Gain",IF(StockData[[#This Row],[Daily Return %]]&lt;0,"Loss","No Change"))</f>
        <v>Gain</v>
      </c>
    </row>
    <row r="4927" spans="1:25" x14ac:dyDescent="0.3">
      <c r="A4927" s="1">
        <v>45853</v>
      </c>
      <c r="B4927" s="1" t="s">
        <v>4981</v>
      </c>
      <c r="C4927" s="1" t="s">
        <v>162</v>
      </c>
      <c r="D4927">
        <f>MONTH(StockData[[#This Row],[DATE]])</f>
        <v>7</v>
      </c>
      <c r="E4927">
        <v>2025</v>
      </c>
      <c r="F4927" t="s">
        <v>163</v>
      </c>
      <c r="G4927" t="str">
        <f>"Q"&amp;ROUNDUP(StockData[[#This Row],[Month Number]]/3,0)</f>
        <v>Q3</v>
      </c>
      <c r="H4927" s="1" t="s">
        <v>4596</v>
      </c>
      <c r="I4927" s="1" t="s">
        <v>4597</v>
      </c>
      <c r="J4927" t="s">
        <v>30</v>
      </c>
      <c r="K4927">
        <v>3086.1</v>
      </c>
      <c r="L4927">
        <v>3148.3</v>
      </c>
      <c r="M4927">
        <v>3082.9</v>
      </c>
      <c r="N4927">
        <v>3092.1</v>
      </c>
      <c r="O4927">
        <v>3135</v>
      </c>
      <c r="P4927">
        <v>3128.6</v>
      </c>
      <c r="Q4927">
        <v>3123.96</v>
      </c>
      <c r="R4927">
        <v>2826720</v>
      </c>
      <c r="S4927">
        <v>8830561477.6000004</v>
      </c>
      <c r="T4927">
        <v>123399</v>
      </c>
      <c r="U4927">
        <v>2015205</v>
      </c>
      <c r="V4927">
        <v>71.290000000000006</v>
      </c>
      <c r="W4927" s="3">
        <f>StockData[[#This Row],[CLOSE]]-StockData[[#This Row],[PREV. CLOSE]]</f>
        <v>36.5</v>
      </c>
      <c r="X4927" s="2">
        <f>IFERROR((StockData[[#This Row],[CLOSE]]-StockData[[#This Row],[PREV. CLOSE]])/StockData[[#This Row],[PREV. CLOSE]],0)</f>
        <v>1.1804275411532617E-2</v>
      </c>
      <c r="Y4927" t="str">
        <f>IF(StockData[[#This Row],[Daily Return %]]&gt;0,"Gain",IF(StockData[[#This Row],[Daily Return %]]&lt;0,"Loss","No Change"))</f>
        <v>Gain</v>
      </c>
    </row>
    <row r="4928" spans="1:25" x14ac:dyDescent="0.3">
      <c r="A4928" s="1">
        <v>45854</v>
      </c>
      <c r="B4928" s="1" t="s">
        <v>4982</v>
      </c>
      <c r="C4928" s="1" t="s">
        <v>162</v>
      </c>
      <c r="D4928">
        <f>MONTH(StockData[[#This Row],[DATE]])</f>
        <v>7</v>
      </c>
      <c r="E4928">
        <v>2025</v>
      </c>
      <c r="F4928" t="s">
        <v>163</v>
      </c>
      <c r="G4928" t="str">
        <f>"Q"&amp;ROUNDUP(StockData[[#This Row],[Month Number]]/3,0)</f>
        <v>Q3</v>
      </c>
      <c r="H4928" s="1" t="s">
        <v>4596</v>
      </c>
      <c r="I4928" s="1" t="s">
        <v>4597</v>
      </c>
      <c r="J4928" t="s">
        <v>30</v>
      </c>
      <c r="K4928">
        <v>3128.6</v>
      </c>
      <c r="L4928">
        <v>3210</v>
      </c>
      <c r="M4928">
        <v>3082.4</v>
      </c>
      <c r="N4928">
        <v>3128.6</v>
      </c>
      <c r="O4928">
        <v>3203</v>
      </c>
      <c r="P4928">
        <v>3196.5</v>
      </c>
      <c r="Q4928">
        <v>3154.19</v>
      </c>
      <c r="R4928">
        <v>2892812</v>
      </c>
      <c r="S4928">
        <v>9124466835.7999992</v>
      </c>
      <c r="T4928">
        <v>140712</v>
      </c>
      <c r="U4928">
        <v>1710748</v>
      </c>
      <c r="V4928">
        <v>59.14</v>
      </c>
      <c r="W4928" s="3">
        <f>StockData[[#This Row],[CLOSE]]-StockData[[#This Row],[PREV. CLOSE]]</f>
        <v>67.900000000000091</v>
      </c>
      <c r="X4928" s="2">
        <f>IFERROR((StockData[[#This Row],[CLOSE]]-StockData[[#This Row],[PREV. CLOSE]])/StockData[[#This Row],[PREV. CLOSE]],0)</f>
        <v>2.1702998146135681E-2</v>
      </c>
      <c r="Y4928" t="str">
        <f>IF(StockData[[#This Row],[Daily Return %]]&gt;0,"Gain",IF(StockData[[#This Row],[Daily Return %]]&lt;0,"Loss","No Change"))</f>
        <v>Gain</v>
      </c>
    </row>
    <row r="4929" spans="1:25" x14ac:dyDescent="0.3">
      <c r="A4929" s="1">
        <v>45855</v>
      </c>
      <c r="B4929" s="1" t="s">
        <v>4983</v>
      </c>
      <c r="C4929" s="1" t="s">
        <v>162</v>
      </c>
      <c r="D4929">
        <f>MONTH(StockData[[#This Row],[DATE]])</f>
        <v>7</v>
      </c>
      <c r="E4929">
        <v>2025</v>
      </c>
      <c r="F4929" t="s">
        <v>163</v>
      </c>
      <c r="G4929" t="str">
        <f>"Q"&amp;ROUNDUP(StockData[[#This Row],[Month Number]]/3,0)</f>
        <v>Q3</v>
      </c>
      <c r="H4929" s="1" t="s">
        <v>4596</v>
      </c>
      <c r="I4929" s="1" t="s">
        <v>4597</v>
      </c>
      <c r="J4929" t="s">
        <v>30</v>
      </c>
      <c r="K4929">
        <v>3186.3</v>
      </c>
      <c r="L4929">
        <v>3238</v>
      </c>
      <c r="M4929">
        <v>3171</v>
      </c>
      <c r="N4929">
        <v>3196.5</v>
      </c>
      <c r="O4929">
        <v>3216</v>
      </c>
      <c r="P4929">
        <v>3195</v>
      </c>
      <c r="Q4929">
        <v>3192.87</v>
      </c>
      <c r="R4929">
        <v>3267180</v>
      </c>
      <c r="S4929">
        <v>10431677227</v>
      </c>
      <c r="T4929">
        <v>125112</v>
      </c>
      <c r="U4929">
        <v>1998058</v>
      </c>
      <c r="V4929">
        <v>61.16</v>
      </c>
      <c r="W4929" s="3">
        <f>StockData[[#This Row],[CLOSE]]-StockData[[#This Row],[PREV. CLOSE]]</f>
        <v>-1.5</v>
      </c>
      <c r="X4929" s="2">
        <f>IFERROR((StockData[[#This Row],[CLOSE]]-StockData[[#This Row],[PREV. CLOSE]])/StockData[[#This Row],[PREV. CLOSE]],0)</f>
        <v>-4.6926325668700139E-4</v>
      </c>
      <c r="Y4929" t="str">
        <f>IF(StockData[[#This Row],[Daily Return %]]&gt;0,"Gain",IF(StockData[[#This Row],[Daily Return %]]&lt;0,"Loss","No Change"))</f>
        <v>Loss</v>
      </c>
    </row>
    <row r="4930" spans="1:25" x14ac:dyDescent="0.3">
      <c r="A4930" s="1">
        <v>45856</v>
      </c>
      <c r="B4930" s="1" t="s">
        <v>4984</v>
      </c>
      <c r="C4930" s="1" t="s">
        <v>162</v>
      </c>
      <c r="D4930">
        <f>MONTH(StockData[[#This Row],[DATE]])</f>
        <v>7</v>
      </c>
      <c r="E4930">
        <v>2025</v>
      </c>
      <c r="F4930" t="s">
        <v>163</v>
      </c>
      <c r="G4930" t="str">
        <f>"Q"&amp;ROUNDUP(StockData[[#This Row],[Month Number]]/3,0)</f>
        <v>Q3</v>
      </c>
      <c r="H4930" s="1" t="s">
        <v>4596</v>
      </c>
      <c r="I4930" s="1" t="s">
        <v>4597</v>
      </c>
      <c r="J4930" t="s">
        <v>30</v>
      </c>
      <c r="K4930">
        <v>3208</v>
      </c>
      <c r="L4930">
        <v>3252</v>
      </c>
      <c r="M4930">
        <v>3176.7</v>
      </c>
      <c r="N4930">
        <v>3195</v>
      </c>
      <c r="O4930">
        <v>3199</v>
      </c>
      <c r="P4930">
        <v>3192.4</v>
      </c>
      <c r="Q4930">
        <v>3202.66</v>
      </c>
      <c r="R4930">
        <v>2040381</v>
      </c>
      <c r="S4930">
        <v>6534636726.8999996</v>
      </c>
      <c r="T4930">
        <v>126629</v>
      </c>
      <c r="U4930">
        <v>1096179</v>
      </c>
      <c r="V4930">
        <v>53.72</v>
      </c>
      <c r="W4930" s="3">
        <f>StockData[[#This Row],[CLOSE]]-StockData[[#This Row],[PREV. CLOSE]]</f>
        <v>-2.5999999999999091</v>
      </c>
      <c r="X4930" s="2">
        <f>IFERROR((StockData[[#This Row],[CLOSE]]-StockData[[#This Row],[PREV. CLOSE]])/StockData[[#This Row],[PREV. CLOSE]],0)</f>
        <v>-8.1377151799684163E-4</v>
      </c>
      <c r="Y4930" t="str">
        <f>IF(StockData[[#This Row],[Daily Return %]]&gt;0,"Gain",IF(StockData[[#This Row],[Daily Return %]]&lt;0,"Loss","No Change"))</f>
        <v>Loss</v>
      </c>
    </row>
    <row r="4931" spans="1:25" x14ac:dyDescent="0.3">
      <c r="A4931" s="1">
        <v>45859</v>
      </c>
      <c r="B4931" s="1" t="s">
        <v>4985</v>
      </c>
      <c r="C4931" s="1" t="s">
        <v>162</v>
      </c>
      <c r="D4931">
        <f>MONTH(StockData[[#This Row],[DATE]])</f>
        <v>7</v>
      </c>
      <c r="E4931">
        <v>2025</v>
      </c>
      <c r="F4931" t="s">
        <v>163</v>
      </c>
      <c r="G4931" t="str">
        <f>"Q"&amp;ROUNDUP(StockData[[#This Row],[Month Number]]/3,0)</f>
        <v>Q3</v>
      </c>
      <c r="H4931" s="1" t="s">
        <v>4596</v>
      </c>
      <c r="I4931" s="1" t="s">
        <v>4597</v>
      </c>
      <c r="J4931" t="s">
        <v>30</v>
      </c>
      <c r="K4931">
        <v>3177</v>
      </c>
      <c r="L4931">
        <v>3253.6</v>
      </c>
      <c r="M4931">
        <v>3152.8</v>
      </c>
      <c r="N4931">
        <v>3192.4</v>
      </c>
      <c r="O4931">
        <v>3246.3</v>
      </c>
      <c r="P4931">
        <v>3246.7</v>
      </c>
      <c r="Q4931">
        <v>3223.16</v>
      </c>
      <c r="R4931">
        <v>2436535</v>
      </c>
      <c r="S4931">
        <v>7853338648.5</v>
      </c>
      <c r="T4931">
        <v>129022</v>
      </c>
      <c r="U4931">
        <v>1379673</v>
      </c>
      <c r="V4931">
        <v>56.62</v>
      </c>
      <c r="W4931" s="3">
        <f>StockData[[#This Row],[CLOSE]]-StockData[[#This Row],[PREV. CLOSE]]</f>
        <v>54.299999999999727</v>
      </c>
      <c r="X4931" s="2">
        <f>IFERROR((StockData[[#This Row],[CLOSE]]-StockData[[#This Row],[PREV. CLOSE]])/StockData[[#This Row],[PREV. CLOSE]],0)</f>
        <v>1.7009146723468153E-2</v>
      </c>
      <c r="Y4931" t="str">
        <f>IF(StockData[[#This Row],[Daily Return %]]&gt;0,"Gain",IF(StockData[[#This Row],[Daily Return %]]&lt;0,"Loss","No Change"))</f>
        <v>Gain</v>
      </c>
    </row>
    <row r="4932" spans="1:25" x14ac:dyDescent="0.3">
      <c r="A4932" s="1">
        <v>45860</v>
      </c>
      <c r="B4932" s="1" t="s">
        <v>4986</v>
      </c>
      <c r="C4932" s="1" t="s">
        <v>162</v>
      </c>
      <c r="D4932">
        <f>MONTH(StockData[[#This Row],[DATE]])</f>
        <v>7</v>
      </c>
      <c r="E4932">
        <v>2025</v>
      </c>
      <c r="F4932" t="s">
        <v>163</v>
      </c>
      <c r="G4932" t="str">
        <f>"Q"&amp;ROUNDUP(StockData[[#This Row],[Month Number]]/3,0)</f>
        <v>Q3</v>
      </c>
      <c r="H4932" s="1" t="s">
        <v>4596</v>
      </c>
      <c r="I4932" s="1" t="s">
        <v>4597</v>
      </c>
      <c r="J4932" t="s">
        <v>30</v>
      </c>
      <c r="K4932">
        <v>3246.7</v>
      </c>
      <c r="L4932">
        <v>3271.9</v>
      </c>
      <c r="M4932">
        <v>3210.5</v>
      </c>
      <c r="N4932">
        <v>3246.7</v>
      </c>
      <c r="O4932">
        <v>3260</v>
      </c>
      <c r="P4932">
        <v>3257.2</v>
      </c>
      <c r="Q4932">
        <v>3242.64</v>
      </c>
      <c r="R4932">
        <v>1854072</v>
      </c>
      <c r="S4932">
        <v>6012096306.1999998</v>
      </c>
      <c r="T4932">
        <v>131531</v>
      </c>
      <c r="U4932">
        <v>952159</v>
      </c>
      <c r="V4932">
        <v>51.36</v>
      </c>
      <c r="W4932" s="3">
        <f>StockData[[#This Row],[CLOSE]]-StockData[[#This Row],[PREV. CLOSE]]</f>
        <v>10.5</v>
      </c>
      <c r="X4932" s="2">
        <f>IFERROR((StockData[[#This Row],[CLOSE]]-StockData[[#This Row],[PREV. CLOSE]])/StockData[[#This Row],[PREV. CLOSE]],0)</f>
        <v>3.2340530384698312E-3</v>
      </c>
      <c r="Y4932" t="str">
        <f>IF(StockData[[#This Row],[Daily Return %]]&gt;0,"Gain",IF(StockData[[#This Row],[Daily Return %]]&lt;0,"Loss","No Change"))</f>
        <v>Gain</v>
      </c>
    </row>
    <row r="4933" spans="1:25" x14ac:dyDescent="0.3">
      <c r="A4933" s="1">
        <v>45861</v>
      </c>
      <c r="B4933" s="1" t="s">
        <v>4987</v>
      </c>
      <c r="C4933" s="1" t="s">
        <v>162</v>
      </c>
      <c r="D4933">
        <f>MONTH(StockData[[#This Row],[DATE]])</f>
        <v>7</v>
      </c>
      <c r="E4933">
        <v>2025</v>
      </c>
      <c r="F4933" t="s">
        <v>163</v>
      </c>
      <c r="G4933" t="str">
        <f>"Q"&amp;ROUNDUP(StockData[[#This Row],[Month Number]]/3,0)</f>
        <v>Q3</v>
      </c>
      <c r="H4933" s="1" t="s">
        <v>4596</v>
      </c>
      <c r="I4933" s="1" t="s">
        <v>4597</v>
      </c>
      <c r="J4933" t="s">
        <v>30</v>
      </c>
      <c r="K4933">
        <v>3260</v>
      </c>
      <c r="L4933">
        <v>3303</v>
      </c>
      <c r="M4933">
        <v>3248</v>
      </c>
      <c r="N4933">
        <v>3257.2</v>
      </c>
      <c r="O4933">
        <v>3265</v>
      </c>
      <c r="P4933">
        <v>3268.8</v>
      </c>
      <c r="Q4933">
        <v>3274.46</v>
      </c>
      <c r="R4933">
        <v>2159800</v>
      </c>
      <c r="S4933">
        <v>7072173921.3999996</v>
      </c>
      <c r="T4933">
        <v>120588</v>
      </c>
      <c r="U4933">
        <v>1154275</v>
      </c>
      <c r="V4933">
        <v>53.44</v>
      </c>
      <c r="W4933" s="3">
        <f>StockData[[#This Row],[CLOSE]]-StockData[[#This Row],[PREV. CLOSE]]</f>
        <v>11.600000000000364</v>
      </c>
      <c r="X4933" s="2">
        <f>IFERROR((StockData[[#This Row],[CLOSE]]-StockData[[#This Row],[PREV. CLOSE]])/StockData[[#This Row],[PREV. CLOSE]],0)</f>
        <v>3.5613410291048643E-3</v>
      </c>
      <c r="Y4933" t="str">
        <f>IF(StockData[[#This Row],[Daily Return %]]&gt;0,"Gain",IF(StockData[[#This Row],[Daily Return %]]&lt;0,"Loss","No Change"))</f>
        <v>Gain</v>
      </c>
    </row>
    <row r="4934" spans="1:25" x14ac:dyDescent="0.3">
      <c r="A4934" s="1">
        <v>45862</v>
      </c>
      <c r="B4934" s="1" t="s">
        <v>4988</v>
      </c>
      <c r="C4934" s="1" t="s">
        <v>162</v>
      </c>
      <c r="D4934">
        <f>MONTH(StockData[[#This Row],[DATE]])</f>
        <v>7</v>
      </c>
      <c r="E4934">
        <v>2025</v>
      </c>
      <c r="F4934" t="s">
        <v>163</v>
      </c>
      <c r="G4934" t="str">
        <f>"Q"&amp;ROUNDUP(StockData[[#This Row],[Month Number]]/3,0)</f>
        <v>Q3</v>
      </c>
      <c r="H4934" s="1" t="s">
        <v>4596</v>
      </c>
      <c r="I4934" s="1" t="s">
        <v>4597</v>
      </c>
      <c r="J4934" t="s">
        <v>30</v>
      </c>
      <c r="K4934">
        <v>3255</v>
      </c>
      <c r="L4934">
        <v>3286.5</v>
      </c>
      <c r="M4934">
        <v>3243.7</v>
      </c>
      <c r="N4934">
        <v>3268.8</v>
      </c>
      <c r="O4934">
        <v>3245</v>
      </c>
      <c r="P4934">
        <v>3260.9</v>
      </c>
      <c r="Q4934">
        <v>3264.66</v>
      </c>
      <c r="R4934">
        <v>1469406</v>
      </c>
      <c r="S4934">
        <v>4797113228.6999998</v>
      </c>
      <c r="T4934">
        <v>108929</v>
      </c>
      <c r="U4934">
        <v>951732</v>
      </c>
      <c r="V4934">
        <v>64.77</v>
      </c>
      <c r="W4934" s="3">
        <f>StockData[[#This Row],[CLOSE]]-StockData[[#This Row],[PREV. CLOSE]]</f>
        <v>-7.9000000000000909</v>
      </c>
      <c r="X4934" s="2">
        <f>IFERROR((StockData[[#This Row],[CLOSE]]-StockData[[#This Row],[PREV. CLOSE]])/StockData[[#This Row],[PREV. CLOSE]],0)</f>
        <v>-2.4167890357317946E-3</v>
      </c>
      <c r="Y4934" t="str">
        <f>IF(StockData[[#This Row],[Daily Return %]]&gt;0,"Gain",IF(StockData[[#This Row],[Daily Return %]]&lt;0,"Loss","No Change"))</f>
        <v>Loss</v>
      </c>
    </row>
    <row r="4935" spans="1:25" x14ac:dyDescent="0.3">
      <c r="A4935" s="1">
        <v>45863</v>
      </c>
      <c r="B4935" s="1" t="s">
        <v>4989</v>
      </c>
      <c r="C4935" s="1" t="s">
        <v>162</v>
      </c>
      <c r="D4935">
        <f>MONTH(StockData[[#This Row],[DATE]])</f>
        <v>7</v>
      </c>
      <c r="E4935">
        <v>2025</v>
      </c>
      <c r="F4935" t="s">
        <v>163</v>
      </c>
      <c r="G4935" t="str">
        <f>"Q"&amp;ROUNDUP(StockData[[#This Row],[Month Number]]/3,0)</f>
        <v>Q3</v>
      </c>
      <c r="H4935" s="1" t="s">
        <v>4596</v>
      </c>
      <c r="I4935" s="1" t="s">
        <v>4597</v>
      </c>
      <c r="J4935" t="s">
        <v>30</v>
      </c>
      <c r="K4935">
        <v>3256</v>
      </c>
      <c r="L4935">
        <v>3259</v>
      </c>
      <c r="M4935">
        <v>3214</v>
      </c>
      <c r="N4935">
        <v>3260.9</v>
      </c>
      <c r="O4935">
        <v>3245</v>
      </c>
      <c r="P4935">
        <v>3246.4</v>
      </c>
      <c r="Q4935">
        <v>3237.82</v>
      </c>
      <c r="R4935">
        <v>1475856</v>
      </c>
      <c r="S4935">
        <v>4778558496.3000002</v>
      </c>
      <c r="T4935">
        <v>74302</v>
      </c>
      <c r="U4935">
        <v>962014</v>
      </c>
      <c r="V4935">
        <v>65.180000000000007</v>
      </c>
      <c r="W4935" s="3">
        <f>StockData[[#This Row],[CLOSE]]-StockData[[#This Row],[PREV. CLOSE]]</f>
        <v>-14.5</v>
      </c>
      <c r="X4935" s="2">
        <f>IFERROR((StockData[[#This Row],[CLOSE]]-StockData[[#This Row],[PREV. CLOSE]])/StockData[[#This Row],[PREV. CLOSE]],0)</f>
        <v>-4.446625164831795E-3</v>
      </c>
      <c r="Y4935" t="str">
        <f>IF(StockData[[#This Row],[Daily Return %]]&gt;0,"Gain",IF(StockData[[#This Row],[Daily Return %]]&lt;0,"Loss","No Change"))</f>
        <v>Loss</v>
      </c>
    </row>
    <row r="4936" spans="1:25" x14ac:dyDescent="0.3">
      <c r="A4936" s="1">
        <v>45866</v>
      </c>
      <c r="B4936" s="1" t="s">
        <v>4990</v>
      </c>
      <c r="C4936" s="1" t="s">
        <v>162</v>
      </c>
      <c r="D4936">
        <f>MONTH(StockData[[#This Row],[DATE]])</f>
        <v>7</v>
      </c>
      <c r="E4936">
        <v>2025</v>
      </c>
      <c r="F4936" t="s">
        <v>163</v>
      </c>
      <c r="G4936" t="str">
        <f>"Q"&amp;ROUNDUP(StockData[[#This Row],[Month Number]]/3,0)</f>
        <v>Q3</v>
      </c>
      <c r="H4936" s="1" t="s">
        <v>4596</v>
      </c>
      <c r="I4936" s="1" t="s">
        <v>4597</v>
      </c>
      <c r="J4936" t="s">
        <v>30</v>
      </c>
      <c r="K4936">
        <v>3246.4</v>
      </c>
      <c r="L4936">
        <v>3256.9</v>
      </c>
      <c r="M4936">
        <v>3199.2</v>
      </c>
      <c r="N4936">
        <v>3246.4</v>
      </c>
      <c r="O4936">
        <v>3210</v>
      </c>
      <c r="P4936">
        <v>3209.8</v>
      </c>
      <c r="Q4936">
        <v>3219.27</v>
      </c>
      <c r="R4936">
        <v>1939520</v>
      </c>
      <c r="S4936">
        <v>6243845327.8000002</v>
      </c>
      <c r="T4936">
        <v>111553</v>
      </c>
      <c r="U4936">
        <v>1355716</v>
      </c>
      <c r="V4936">
        <v>69.900000000000006</v>
      </c>
      <c r="W4936" s="3">
        <f>StockData[[#This Row],[CLOSE]]-StockData[[#This Row],[PREV. CLOSE]]</f>
        <v>-36.599999999999909</v>
      </c>
      <c r="X4936" s="2">
        <f>IFERROR((StockData[[#This Row],[CLOSE]]-StockData[[#This Row],[PREV. CLOSE]])/StockData[[#This Row],[PREV. CLOSE]],0)</f>
        <v>-1.1274026614095585E-2</v>
      </c>
      <c r="Y4936" t="str">
        <f>IF(StockData[[#This Row],[Daily Return %]]&gt;0,"Gain",IF(StockData[[#This Row],[Daily Return %]]&lt;0,"Loss","No Change"))</f>
        <v>Loss</v>
      </c>
    </row>
    <row r="4937" spans="1:25" x14ac:dyDescent="0.3">
      <c r="A4937" s="1">
        <v>45867</v>
      </c>
      <c r="B4937" s="1" t="s">
        <v>4991</v>
      </c>
      <c r="C4937" s="1" t="s">
        <v>162</v>
      </c>
      <c r="D4937">
        <f>MONTH(StockData[[#This Row],[DATE]])</f>
        <v>7</v>
      </c>
      <c r="E4937">
        <v>2025</v>
      </c>
      <c r="F4937" t="s">
        <v>163</v>
      </c>
      <c r="G4937" t="str">
        <f>"Q"&amp;ROUNDUP(StockData[[#This Row],[Month Number]]/3,0)</f>
        <v>Q3</v>
      </c>
      <c r="H4937" s="1" t="s">
        <v>4596</v>
      </c>
      <c r="I4937" s="1" t="s">
        <v>4597</v>
      </c>
      <c r="J4937" t="s">
        <v>30</v>
      </c>
      <c r="K4937">
        <v>3203</v>
      </c>
      <c r="L4937">
        <v>3225.9</v>
      </c>
      <c r="M4937">
        <v>3186.6</v>
      </c>
      <c r="N4937">
        <v>3209.8</v>
      </c>
      <c r="O4937">
        <v>3207</v>
      </c>
      <c r="P4937">
        <v>3199.4</v>
      </c>
      <c r="Q4937">
        <v>3203.08</v>
      </c>
      <c r="R4937">
        <v>1824673</v>
      </c>
      <c r="S4937">
        <v>5844575813.6999998</v>
      </c>
      <c r="T4937">
        <v>132200</v>
      </c>
      <c r="U4937">
        <v>1271369</v>
      </c>
      <c r="V4937">
        <v>69.680000000000007</v>
      </c>
      <c r="W4937" s="3">
        <f>StockData[[#This Row],[CLOSE]]-StockData[[#This Row],[PREV. CLOSE]]</f>
        <v>-10.400000000000091</v>
      </c>
      <c r="X4937" s="2">
        <f>IFERROR((StockData[[#This Row],[CLOSE]]-StockData[[#This Row],[PREV. CLOSE]])/StockData[[#This Row],[PREV. CLOSE]],0)</f>
        <v>-3.2400772633809243E-3</v>
      </c>
      <c r="Y4937" t="str">
        <f>IF(StockData[[#This Row],[Daily Return %]]&gt;0,"Gain",IF(StockData[[#This Row],[Daily Return %]]&lt;0,"Loss","No Change"))</f>
        <v>Loss</v>
      </c>
    </row>
    <row r="4938" spans="1:25" x14ac:dyDescent="0.3">
      <c r="A4938" s="1">
        <v>45868</v>
      </c>
      <c r="B4938" s="1" t="s">
        <v>4992</v>
      </c>
      <c r="C4938" s="1" t="s">
        <v>162</v>
      </c>
      <c r="D4938">
        <f>MONTH(StockData[[#This Row],[DATE]])</f>
        <v>7</v>
      </c>
      <c r="E4938">
        <v>2025</v>
      </c>
      <c r="F4938" t="s">
        <v>163</v>
      </c>
      <c r="G4938" t="str">
        <f>"Q"&amp;ROUNDUP(StockData[[#This Row],[Month Number]]/3,0)</f>
        <v>Q3</v>
      </c>
      <c r="H4938" s="1" t="s">
        <v>4596</v>
      </c>
      <c r="I4938" s="1" t="s">
        <v>4597</v>
      </c>
      <c r="J4938" t="s">
        <v>30</v>
      </c>
      <c r="K4938">
        <v>3195</v>
      </c>
      <c r="L4938">
        <v>3241.6</v>
      </c>
      <c r="M4938">
        <v>3151.9</v>
      </c>
      <c r="N4938">
        <v>3199.4</v>
      </c>
      <c r="O4938">
        <v>3225</v>
      </c>
      <c r="P4938">
        <v>3208.9</v>
      </c>
      <c r="Q4938">
        <v>3191.71</v>
      </c>
      <c r="R4938">
        <v>2199654</v>
      </c>
      <c r="S4938">
        <v>7020666358.3999996</v>
      </c>
      <c r="T4938">
        <v>155483</v>
      </c>
      <c r="U4938">
        <v>1205888</v>
      </c>
      <c r="V4938">
        <v>54.82</v>
      </c>
      <c r="W4938" s="3">
        <f>StockData[[#This Row],[CLOSE]]-StockData[[#This Row],[PREV. CLOSE]]</f>
        <v>9.5</v>
      </c>
      <c r="X4938" s="2">
        <f>IFERROR((StockData[[#This Row],[CLOSE]]-StockData[[#This Row],[PREV. CLOSE]])/StockData[[#This Row],[PREV. CLOSE]],0)</f>
        <v>2.9693067450146902E-3</v>
      </c>
      <c r="Y4938" t="str">
        <f>IF(StockData[[#This Row],[Daily Return %]]&gt;0,"Gain",IF(StockData[[#This Row],[Daily Return %]]&lt;0,"Loss","No Change"))</f>
        <v>Gain</v>
      </c>
    </row>
    <row r="4939" spans="1:25" x14ac:dyDescent="0.3">
      <c r="A4939" s="1">
        <v>45869</v>
      </c>
      <c r="B4939" s="1" t="s">
        <v>4993</v>
      </c>
      <c r="C4939" s="1" t="s">
        <v>162</v>
      </c>
      <c r="D4939">
        <f>MONTH(StockData[[#This Row],[DATE]])</f>
        <v>7</v>
      </c>
      <c r="E4939">
        <v>2025</v>
      </c>
      <c r="F4939" t="s">
        <v>163</v>
      </c>
      <c r="G4939" t="str">
        <f>"Q"&amp;ROUNDUP(StockData[[#This Row],[Month Number]]/3,0)</f>
        <v>Q3</v>
      </c>
      <c r="H4939" s="1" t="s">
        <v>4596</v>
      </c>
      <c r="I4939" s="1" t="s">
        <v>4597</v>
      </c>
      <c r="J4939" t="s">
        <v>30</v>
      </c>
      <c r="K4939">
        <v>3225</v>
      </c>
      <c r="L4939">
        <v>3238.2</v>
      </c>
      <c r="M4939">
        <v>3135.6</v>
      </c>
      <c r="N4939">
        <v>3208.9</v>
      </c>
      <c r="O4939">
        <v>3197.5</v>
      </c>
      <c r="P4939">
        <v>3203.1</v>
      </c>
      <c r="Q4939">
        <v>3199.17</v>
      </c>
      <c r="R4939">
        <v>4465859</v>
      </c>
      <c r="S4939">
        <v>14287051740.9</v>
      </c>
      <c r="T4939">
        <v>242288</v>
      </c>
      <c r="U4939">
        <v>2013788</v>
      </c>
      <c r="V4939">
        <v>45.09</v>
      </c>
      <c r="W4939" s="3">
        <f>StockData[[#This Row],[CLOSE]]-StockData[[#This Row],[PREV. CLOSE]]</f>
        <v>-5.8000000000001819</v>
      </c>
      <c r="X4939" s="2">
        <f>IFERROR((StockData[[#This Row],[CLOSE]]-StockData[[#This Row],[PREV. CLOSE]])/StockData[[#This Row],[PREV. CLOSE]],0)</f>
        <v>-1.8074729658138868E-3</v>
      </c>
      <c r="Y4939" t="str">
        <f>IF(StockData[[#This Row],[Daily Return %]]&gt;0,"Gain",IF(StockData[[#This Row],[Daily Return %]]&lt;0,"Loss","No Change"))</f>
        <v>Loss</v>
      </c>
    </row>
    <row r="4940" spans="1:25" x14ac:dyDescent="0.3">
      <c r="A4940" s="1">
        <v>45870</v>
      </c>
      <c r="B4940" s="1" t="s">
        <v>4994</v>
      </c>
      <c r="C4940" s="1" t="s">
        <v>186</v>
      </c>
      <c r="D4940">
        <f>MONTH(StockData[[#This Row],[DATE]])</f>
        <v>8</v>
      </c>
      <c r="E4940">
        <v>2025</v>
      </c>
      <c r="F4940" t="s">
        <v>163</v>
      </c>
      <c r="G4940" t="str">
        <f>"Q"&amp;ROUNDUP(StockData[[#This Row],[Month Number]]/3,0)</f>
        <v>Q3</v>
      </c>
      <c r="H4940" s="1" t="s">
        <v>4596</v>
      </c>
      <c r="I4940" s="1" t="s">
        <v>4597</v>
      </c>
      <c r="J4940" t="s">
        <v>30</v>
      </c>
      <c r="K4940">
        <v>3205</v>
      </c>
      <c r="L4940">
        <v>3205</v>
      </c>
      <c r="M4940">
        <v>3116.7</v>
      </c>
      <c r="N4940">
        <v>3203.1</v>
      </c>
      <c r="O4940">
        <v>3165</v>
      </c>
      <c r="P4940">
        <v>3159.3</v>
      </c>
      <c r="Q4940">
        <v>3160.76</v>
      </c>
      <c r="R4940">
        <v>3781457</v>
      </c>
      <c r="S4940">
        <v>11952281862.4</v>
      </c>
      <c r="T4940">
        <v>183054</v>
      </c>
      <c r="U4940">
        <v>2017323</v>
      </c>
      <c r="V4940">
        <v>53.35</v>
      </c>
      <c r="W4940" s="3">
        <f>StockData[[#This Row],[CLOSE]]-StockData[[#This Row],[PREV. CLOSE]]</f>
        <v>-43.799999999999727</v>
      </c>
      <c r="X4940" s="2">
        <f>IFERROR((StockData[[#This Row],[CLOSE]]-StockData[[#This Row],[PREV. CLOSE]])/StockData[[#This Row],[PREV. CLOSE]],0)</f>
        <v>-1.3674253067340929E-2</v>
      </c>
      <c r="Y4940" t="str">
        <f>IF(StockData[[#This Row],[Daily Return %]]&gt;0,"Gain",IF(StockData[[#This Row],[Daily Return %]]&lt;0,"Loss","No Change"))</f>
        <v>Loss</v>
      </c>
    </row>
    <row r="4941" spans="1:25" x14ac:dyDescent="0.3">
      <c r="A4941" s="1">
        <v>45873</v>
      </c>
      <c r="B4941" s="1" t="s">
        <v>4995</v>
      </c>
      <c r="C4941" s="1" t="s">
        <v>186</v>
      </c>
      <c r="D4941">
        <f>MONTH(StockData[[#This Row],[DATE]])</f>
        <v>8</v>
      </c>
      <c r="E4941">
        <v>2025</v>
      </c>
      <c r="F4941" t="s">
        <v>163</v>
      </c>
      <c r="G4941" t="str">
        <f>"Q"&amp;ROUNDUP(StockData[[#This Row],[Month Number]]/3,0)</f>
        <v>Q3</v>
      </c>
      <c r="H4941" s="1" t="s">
        <v>4596</v>
      </c>
      <c r="I4941" s="1" t="s">
        <v>4597</v>
      </c>
      <c r="J4941" t="s">
        <v>30</v>
      </c>
      <c r="K4941">
        <v>3170</v>
      </c>
      <c r="L4941">
        <v>3223</v>
      </c>
      <c r="M4941">
        <v>3160</v>
      </c>
      <c r="N4941">
        <v>3159.3</v>
      </c>
      <c r="O4941">
        <v>3197.6</v>
      </c>
      <c r="P4941">
        <v>3200.2</v>
      </c>
      <c r="Q4941">
        <v>3200.23</v>
      </c>
      <c r="R4941">
        <v>2684012</v>
      </c>
      <c r="S4941">
        <v>8589444766.8999996</v>
      </c>
      <c r="T4941">
        <v>101458</v>
      </c>
      <c r="U4941">
        <v>1577253</v>
      </c>
      <c r="V4941">
        <v>58.76</v>
      </c>
      <c r="W4941" s="3">
        <f>StockData[[#This Row],[CLOSE]]-StockData[[#This Row],[PREV. CLOSE]]</f>
        <v>40.899999999999636</v>
      </c>
      <c r="X4941" s="2">
        <f>IFERROR((StockData[[#This Row],[CLOSE]]-StockData[[#This Row],[PREV. CLOSE]])/StockData[[#This Row],[PREV. CLOSE]],0)</f>
        <v>1.2945905738612868E-2</v>
      </c>
      <c r="Y4941" t="str">
        <f>IF(StockData[[#This Row],[Daily Return %]]&gt;0,"Gain",IF(StockData[[#This Row],[Daily Return %]]&lt;0,"Loss","No Change"))</f>
        <v>Gain</v>
      </c>
    </row>
    <row r="4942" spans="1:25" x14ac:dyDescent="0.3">
      <c r="A4942" s="1">
        <v>45874</v>
      </c>
      <c r="B4942" s="1" t="s">
        <v>4996</v>
      </c>
      <c r="C4942" s="1" t="s">
        <v>186</v>
      </c>
      <c r="D4942">
        <f>MONTH(StockData[[#This Row],[DATE]])</f>
        <v>8</v>
      </c>
      <c r="E4942">
        <v>2025</v>
      </c>
      <c r="F4942" t="s">
        <v>163</v>
      </c>
      <c r="G4942" t="str">
        <f>"Q"&amp;ROUNDUP(StockData[[#This Row],[Month Number]]/3,0)</f>
        <v>Q3</v>
      </c>
      <c r="H4942" s="1" t="s">
        <v>4596</v>
      </c>
      <c r="I4942" s="1" t="s">
        <v>4597</v>
      </c>
      <c r="J4942" t="s">
        <v>30</v>
      </c>
      <c r="K4942">
        <v>3195</v>
      </c>
      <c r="L4942">
        <v>3222</v>
      </c>
      <c r="M4942">
        <v>3170.1</v>
      </c>
      <c r="N4942">
        <v>3200.2</v>
      </c>
      <c r="O4942">
        <v>3213</v>
      </c>
      <c r="P4942">
        <v>3212.2</v>
      </c>
      <c r="Q4942">
        <v>3198.75</v>
      </c>
      <c r="R4942">
        <v>1805644</v>
      </c>
      <c r="S4942">
        <v>5775796842.1999998</v>
      </c>
      <c r="T4942">
        <v>94042</v>
      </c>
      <c r="U4942">
        <v>1108471</v>
      </c>
      <c r="V4942">
        <v>61.39</v>
      </c>
      <c r="W4942" s="3">
        <f>StockData[[#This Row],[CLOSE]]-StockData[[#This Row],[PREV. CLOSE]]</f>
        <v>12</v>
      </c>
      <c r="X4942" s="2">
        <f>IFERROR((StockData[[#This Row],[CLOSE]]-StockData[[#This Row],[PREV. CLOSE]])/StockData[[#This Row],[PREV. CLOSE]],0)</f>
        <v>3.7497656396475224E-3</v>
      </c>
      <c r="Y4942" t="str">
        <f>IF(StockData[[#This Row],[Daily Return %]]&gt;0,"Gain",IF(StockData[[#This Row],[Daily Return %]]&lt;0,"Loss","No Change"))</f>
        <v>Gain</v>
      </c>
    </row>
    <row r="4943" spans="1:25" x14ac:dyDescent="0.3">
      <c r="A4943" s="1">
        <v>45875</v>
      </c>
      <c r="B4943" s="1" t="s">
        <v>4997</v>
      </c>
      <c r="C4943" s="1" t="s">
        <v>186</v>
      </c>
      <c r="D4943">
        <f>MONTH(StockData[[#This Row],[DATE]])</f>
        <v>8</v>
      </c>
      <c r="E4943">
        <v>2025</v>
      </c>
      <c r="F4943" t="s">
        <v>163</v>
      </c>
      <c r="G4943" t="str">
        <f>"Q"&amp;ROUNDUP(StockData[[#This Row],[Month Number]]/3,0)</f>
        <v>Q3</v>
      </c>
      <c r="H4943" s="1" t="s">
        <v>4596</v>
      </c>
      <c r="I4943" s="1" t="s">
        <v>4597</v>
      </c>
      <c r="J4943" t="s">
        <v>30</v>
      </c>
      <c r="K4943">
        <v>3212.2</v>
      </c>
      <c r="L4943">
        <v>3240.1</v>
      </c>
      <c r="M4943">
        <v>3178.6</v>
      </c>
      <c r="N4943">
        <v>3212.2</v>
      </c>
      <c r="O4943">
        <v>3240.1</v>
      </c>
      <c r="P4943">
        <v>3227.5</v>
      </c>
      <c r="Q4943">
        <v>3212.42</v>
      </c>
      <c r="R4943">
        <v>1866321</v>
      </c>
      <c r="S4943">
        <v>5995414551.8000002</v>
      </c>
      <c r="T4943">
        <v>101809</v>
      </c>
      <c r="U4943">
        <v>1283000</v>
      </c>
      <c r="V4943">
        <v>68.739999999999995</v>
      </c>
      <c r="W4943" s="3">
        <f>StockData[[#This Row],[CLOSE]]-StockData[[#This Row],[PREV. CLOSE]]</f>
        <v>15.300000000000182</v>
      </c>
      <c r="X4943" s="2">
        <f>IFERROR((StockData[[#This Row],[CLOSE]]-StockData[[#This Row],[PREV. CLOSE]])/StockData[[#This Row],[PREV. CLOSE]],0)</f>
        <v>4.7630907166428564E-3</v>
      </c>
      <c r="Y4943" t="str">
        <f>IF(StockData[[#This Row],[Daily Return %]]&gt;0,"Gain",IF(StockData[[#This Row],[Daily Return %]]&lt;0,"Loss","No Change"))</f>
        <v>Gain</v>
      </c>
    </row>
    <row r="4944" spans="1:25" x14ac:dyDescent="0.3">
      <c r="A4944" s="1">
        <v>45876</v>
      </c>
      <c r="B4944" s="1" t="s">
        <v>4998</v>
      </c>
      <c r="C4944" s="1" t="s">
        <v>186</v>
      </c>
      <c r="D4944">
        <f>MONTH(StockData[[#This Row],[DATE]])</f>
        <v>8</v>
      </c>
      <c r="E4944">
        <v>2025</v>
      </c>
      <c r="F4944" t="s">
        <v>163</v>
      </c>
      <c r="G4944" t="str">
        <f>"Q"&amp;ROUNDUP(StockData[[#This Row],[Month Number]]/3,0)</f>
        <v>Q3</v>
      </c>
      <c r="H4944" s="1" t="s">
        <v>4596</v>
      </c>
      <c r="I4944" s="1" t="s">
        <v>4597</v>
      </c>
      <c r="J4944" t="s">
        <v>30</v>
      </c>
      <c r="K4944">
        <v>3198</v>
      </c>
      <c r="L4944">
        <v>3229.6</v>
      </c>
      <c r="M4944">
        <v>3161.1</v>
      </c>
      <c r="N4944">
        <v>3227.5</v>
      </c>
      <c r="O4944">
        <v>3206</v>
      </c>
      <c r="P4944">
        <v>3211.1</v>
      </c>
      <c r="Q4944">
        <v>3203.57</v>
      </c>
      <c r="R4944">
        <v>2374621</v>
      </c>
      <c r="S4944">
        <v>7607259640.8999996</v>
      </c>
      <c r="T4944">
        <v>96751</v>
      </c>
      <c r="U4944">
        <v>1555640</v>
      </c>
      <c r="V4944">
        <v>65.510000000000005</v>
      </c>
      <c r="W4944" s="3">
        <f>StockData[[#This Row],[CLOSE]]-StockData[[#This Row],[PREV. CLOSE]]</f>
        <v>-16.400000000000091</v>
      </c>
      <c r="X4944" s="2">
        <f>IFERROR((StockData[[#This Row],[CLOSE]]-StockData[[#This Row],[PREV. CLOSE]])/StockData[[#This Row],[PREV. CLOSE]],0)</f>
        <v>-5.0813323005422439E-3</v>
      </c>
      <c r="Y4944" t="str">
        <f>IF(StockData[[#This Row],[Daily Return %]]&gt;0,"Gain",IF(StockData[[#This Row],[Daily Return %]]&lt;0,"Loss","No Change"))</f>
        <v>Loss</v>
      </c>
    </row>
    <row r="4945" spans="1:25" x14ac:dyDescent="0.3">
      <c r="A4945" s="1">
        <v>45877</v>
      </c>
      <c r="B4945" s="1" t="s">
        <v>4999</v>
      </c>
      <c r="C4945" s="1" t="s">
        <v>186</v>
      </c>
      <c r="D4945">
        <f>MONTH(StockData[[#This Row],[DATE]])</f>
        <v>8</v>
      </c>
      <c r="E4945">
        <v>2025</v>
      </c>
      <c r="F4945" t="s">
        <v>163</v>
      </c>
      <c r="G4945" t="str">
        <f>"Q"&amp;ROUNDUP(StockData[[#This Row],[Month Number]]/3,0)</f>
        <v>Q3</v>
      </c>
      <c r="H4945" s="1" t="s">
        <v>4596</v>
      </c>
      <c r="I4945" s="1" t="s">
        <v>4597</v>
      </c>
      <c r="J4945" t="s">
        <v>30</v>
      </c>
      <c r="K4945">
        <v>3207</v>
      </c>
      <c r="L4945">
        <v>3214.9</v>
      </c>
      <c r="M4945">
        <v>3135.6</v>
      </c>
      <c r="N4945">
        <v>3211.1</v>
      </c>
      <c r="O4945">
        <v>3141.8</v>
      </c>
      <c r="P4945">
        <v>3144.2</v>
      </c>
      <c r="Q4945">
        <v>3169.17</v>
      </c>
      <c r="R4945">
        <v>1721037</v>
      </c>
      <c r="S4945">
        <v>5454253481.6000004</v>
      </c>
      <c r="T4945">
        <v>135295</v>
      </c>
      <c r="U4945">
        <v>1115991</v>
      </c>
      <c r="V4945">
        <v>64.84</v>
      </c>
      <c r="W4945" s="3">
        <f>StockData[[#This Row],[CLOSE]]-StockData[[#This Row],[PREV. CLOSE]]</f>
        <v>-66.900000000000091</v>
      </c>
      <c r="X4945" s="2">
        <f>IFERROR((StockData[[#This Row],[CLOSE]]-StockData[[#This Row],[PREV. CLOSE]])/StockData[[#This Row],[PREV. CLOSE]],0)</f>
        <v>-2.083398212450565E-2</v>
      </c>
      <c r="Y4945" t="str">
        <f>IF(StockData[[#This Row],[Daily Return %]]&gt;0,"Gain",IF(StockData[[#This Row],[Daily Return %]]&lt;0,"Loss","No Change"))</f>
        <v>Loss</v>
      </c>
    </row>
    <row r="4946" spans="1:25" x14ac:dyDescent="0.3">
      <c r="A4946" s="1">
        <v>45880</v>
      </c>
      <c r="B4946" s="1" t="s">
        <v>5000</v>
      </c>
      <c r="C4946" s="1" t="s">
        <v>186</v>
      </c>
      <c r="D4946">
        <f>MONTH(StockData[[#This Row],[DATE]])</f>
        <v>8</v>
      </c>
      <c r="E4946">
        <v>2025</v>
      </c>
      <c r="F4946" t="s">
        <v>163</v>
      </c>
      <c r="G4946" t="str">
        <f>"Q"&amp;ROUNDUP(StockData[[#This Row],[Month Number]]/3,0)</f>
        <v>Q3</v>
      </c>
      <c r="H4946" s="1" t="s">
        <v>4596</v>
      </c>
      <c r="I4946" s="1" t="s">
        <v>4597</v>
      </c>
      <c r="J4946" t="s">
        <v>30</v>
      </c>
      <c r="K4946">
        <v>3150.9</v>
      </c>
      <c r="L4946">
        <v>3230</v>
      </c>
      <c r="M4946">
        <v>3130.3</v>
      </c>
      <c r="N4946">
        <v>3144.2</v>
      </c>
      <c r="O4946">
        <v>3184.1</v>
      </c>
      <c r="P4946">
        <v>3186.2</v>
      </c>
      <c r="Q4946">
        <v>3169.91</v>
      </c>
      <c r="R4946">
        <v>2046761</v>
      </c>
      <c r="S4946">
        <v>6488040275.6999998</v>
      </c>
      <c r="T4946">
        <v>132454</v>
      </c>
      <c r="U4946">
        <v>1404479</v>
      </c>
      <c r="V4946">
        <v>68.62</v>
      </c>
      <c r="W4946" s="3">
        <f>StockData[[#This Row],[CLOSE]]-StockData[[#This Row],[PREV. CLOSE]]</f>
        <v>42</v>
      </c>
      <c r="X4946" s="2">
        <f>IFERROR((StockData[[#This Row],[CLOSE]]-StockData[[#This Row],[PREV. CLOSE]])/StockData[[#This Row],[PREV. CLOSE]],0)</f>
        <v>1.3357928884930984E-2</v>
      </c>
      <c r="Y4946" t="str">
        <f>IF(StockData[[#This Row],[Daily Return %]]&gt;0,"Gain",IF(StockData[[#This Row],[Daily Return %]]&lt;0,"Loss","No Change"))</f>
        <v>Gain</v>
      </c>
    </row>
    <row r="4947" spans="1:25" x14ac:dyDescent="0.3">
      <c r="A4947" s="1">
        <v>45881</v>
      </c>
      <c r="B4947" s="1" t="s">
        <v>5001</v>
      </c>
      <c r="C4947" s="1" t="s">
        <v>186</v>
      </c>
      <c r="D4947">
        <f>MONTH(StockData[[#This Row],[DATE]])</f>
        <v>8</v>
      </c>
      <c r="E4947">
        <v>2025</v>
      </c>
      <c r="F4947" t="s">
        <v>163</v>
      </c>
      <c r="G4947" t="str">
        <f>"Q"&amp;ROUNDUP(StockData[[#This Row],[Month Number]]/3,0)</f>
        <v>Q3</v>
      </c>
      <c r="H4947" s="1" t="s">
        <v>4596</v>
      </c>
      <c r="I4947" s="1" t="s">
        <v>4597</v>
      </c>
      <c r="J4947" t="s">
        <v>30</v>
      </c>
      <c r="K4947">
        <v>3186.1</v>
      </c>
      <c r="L4947">
        <v>3253</v>
      </c>
      <c r="M4947">
        <v>3185.1</v>
      </c>
      <c r="N4947">
        <v>3186.2</v>
      </c>
      <c r="O4947">
        <v>3236</v>
      </c>
      <c r="P4947">
        <v>3236.5</v>
      </c>
      <c r="Q4947">
        <v>3235.18</v>
      </c>
      <c r="R4947">
        <v>3315978</v>
      </c>
      <c r="S4947">
        <v>10727784089.5</v>
      </c>
      <c r="T4947">
        <v>152785</v>
      </c>
      <c r="U4947">
        <v>2139543</v>
      </c>
      <c r="V4947">
        <v>64.52</v>
      </c>
      <c r="W4947" s="3">
        <f>StockData[[#This Row],[CLOSE]]-StockData[[#This Row],[PREV. CLOSE]]</f>
        <v>50.300000000000182</v>
      </c>
      <c r="X4947" s="2">
        <f>IFERROR((StockData[[#This Row],[CLOSE]]-StockData[[#This Row],[PREV. CLOSE]])/StockData[[#This Row],[PREV. CLOSE]],0)</f>
        <v>1.5786830707425831E-2</v>
      </c>
      <c r="Y4947" t="str">
        <f>IF(StockData[[#This Row],[Daily Return %]]&gt;0,"Gain",IF(StockData[[#This Row],[Daily Return %]]&lt;0,"Loss","No Change"))</f>
        <v>Gain</v>
      </c>
    </row>
    <row r="4948" spans="1:25" x14ac:dyDescent="0.3">
      <c r="A4948" s="1">
        <v>45882</v>
      </c>
      <c r="B4948" s="1" t="s">
        <v>5002</v>
      </c>
      <c r="C4948" s="1" t="s">
        <v>186</v>
      </c>
      <c r="D4948">
        <f>MONTH(StockData[[#This Row],[DATE]])</f>
        <v>8</v>
      </c>
      <c r="E4948">
        <v>2025</v>
      </c>
      <c r="F4948" t="s">
        <v>163</v>
      </c>
      <c r="G4948" t="str">
        <f>"Q"&amp;ROUNDUP(StockData[[#This Row],[Month Number]]/3,0)</f>
        <v>Q3</v>
      </c>
      <c r="H4948" s="1" t="s">
        <v>4596</v>
      </c>
      <c r="I4948" s="1" t="s">
        <v>4597</v>
      </c>
      <c r="J4948" t="s">
        <v>30</v>
      </c>
      <c r="K4948">
        <v>3255</v>
      </c>
      <c r="L4948">
        <v>3300</v>
      </c>
      <c r="M4948">
        <v>3238.7</v>
      </c>
      <c r="N4948">
        <v>3236.5</v>
      </c>
      <c r="O4948">
        <v>3294</v>
      </c>
      <c r="P4948">
        <v>3282.2</v>
      </c>
      <c r="Q4948">
        <v>3273</v>
      </c>
      <c r="R4948">
        <v>2436029</v>
      </c>
      <c r="S4948">
        <v>7973134836.8000002</v>
      </c>
      <c r="T4948">
        <v>114569</v>
      </c>
      <c r="U4948">
        <v>1519092</v>
      </c>
      <c r="V4948">
        <v>62.36</v>
      </c>
      <c r="W4948" s="3">
        <f>StockData[[#This Row],[CLOSE]]-StockData[[#This Row],[PREV. CLOSE]]</f>
        <v>45.699999999999818</v>
      </c>
      <c r="X4948" s="2">
        <f>IFERROR((StockData[[#This Row],[CLOSE]]-StockData[[#This Row],[PREV. CLOSE]])/StockData[[#This Row],[PREV. CLOSE]],0)</f>
        <v>1.4120191564962093E-2</v>
      </c>
      <c r="Y4948" t="str">
        <f>IF(StockData[[#This Row],[Daily Return %]]&gt;0,"Gain",IF(StockData[[#This Row],[Daily Return %]]&lt;0,"Loss","No Change"))</f>
        <v>Gain</v>
      </c>
    </row>
    <row r="4949" spans="1:25" x14ac:dyDescent="0.3">
      <c r="A4949" s="1">
        <v>45883</v>
      </c>
      <c r="B4949" s="1" t="s">
        <v>5003</v>
      </c>
      <c r="C4949" s="1" t="s">
        <v>186</v>
      </c>
      <c r="D4949">
        <f>MONTH(StockData[[#This Row],[DATE]])</f>
        <v>8</v>
      </c>
      <c r="E4949">
        <v>2025</v>
      </c>
      <c r="F4949" t="s">
        <v>163</v>
      </c>
      <c r="G4949" t="str">
        <f>"Q"&amp;ROUNDUP(StockData[[#This Row],[Month Number]]/3,0)</f>
        <v>Q3</v>
      </c>
      <c r="H4949" s="1" t="s">
        <v>4596</v>
      </c>
      <c r="I4949" s="1" t="s">
        <v>4597</v>
      </c>
      <c r="J4949" t="s">
        <v>30</v>
      </c>
      <c r="K4949">
        <v>3273.2</v>
      </c>
      <c r="L4949">
        <v>3313.5</v>
      </c>
      <c r="M4949">
        <v>3262</v>
      </c>
      <c r="N4949">
        <v>3282.2</v>
      </c>
      <c r="O4949">
        <v>3265</v>
      </c>
      <c r="P4949">
        <v>3265.4</v>
      </c>
      <c r="Q4949">
        <v>3276.6</v>
      </c>
      <c r="R4949">
        <v>1508721</v>
      </c>
      <c r="S4949">
        <v>4943476384.1000004</v>
      </c>
      <c r="T4949">
        <v>104267</v>
      </c>
      <c r="U4949">
        <v>906289</v>
      </c>
      <c r="V4949">
        <v>60.07</v>
      </c>
      <c r="W4949" s="3">
        <f>StockData[[#This Row],[CLOSE]]-StockData[[#This Row],[PREV. CLOSE]]</f>
        <v>-16.799999999999727</v>
      </c>
      <c r="X4949" s="2">
        <f>IFERROR((StockData[[#This Row],[CLOSE]]-StockData[[#This Row],[PREV. CLOSE]])/StockData[[#This Row],[PREV. CLOSE]],0)</f>
        <v>-5.1185180671499998E-3</v>
      </c>
      <c r="Y4949" t="str">
        <f>IF(StockData[[#This Row],[Daily Return %]]&gt;0,"Gain",IF(StockData[[#This Row],[Daily Return %]]&lt;0,"Loss","No Change"))</f>
        <v>Loss</v>
      </c>
    </row>
    <row r="4950" spans="1:25" x14ac:dyDescent="0.3">
      <c r="A4950" s="1">
        <v>45887</v>
      </c>
      <c r="B4950" s="1" t="s">
        <v>5004</v>
      </c>
      <c r="C4950" s="1" t="s">
        <v>186</v>
      </c>
      <c r="D4950">
        <f>MONTH(StockData[[#This Row],[DATE]])</f>
        <v>8</v>
      </c>
      <c r="E4950">
        <v>2025</v>
      </c>
      <c r="F4950" t="s">
        <v>163</v>
      </c>
      <c r="G4950" t="str">
        <f>"Q"&amp;ROUNDUP(StockData[[#This Row],[Month Number]]/3,0)</f>
        <v>Q3</v>
      </c>
      <c r="H4950" s="1" t="s">
        <v>4596</v>
      </c>
      <c r="I4950" s="1" t="s">
        <v>4597</v>
      </c>
      <c r="J4950" t="s">
        <v>30</v>
      </c>
      <c r="K4950">
        <v>3350</v>
      </c>
      <c r="L4950">
        <v>3432</v>
      </c>
      <c r="M4950">
        <v>3335.3</v>
      </c>
      <c r="N4950">
        <v>3265.4</v>
      </c>
      <c r="O4950">
        <v>3379</v>
      </c>
      <c r="P4950">
        <v>3383.1</v>
      </c>
      <c r="Q4950">
        <v>3401.48</v>
      </c>
      <c r="R4950">
        <v>5787481</v>
      </c>
      <c r="S4950">
        <v>19686000130.200001</v>
      </c>
      <c r="T4950">
        <v>329583</v>
      </c>
      <c r="U4950">
        <v>3699413</v>
      </c>
      <c r="V4950">
        <v>63.92</v>
      </c>
      <c r="W4950" s="3">
        <f>StockData[[#This Row],[CLOSE]]-StockData[[#This Row],[PREV. CLOSE]]</f>
        <v>117.69999999999982</v>
      </c>
      <c r="X4950" s="2">
        <f>IFERROR((StockData[[#This Row],[CLOSE]]-StockData[[#This Row],[PREV. CLOSE]])/StockData[[#This Row],[PREV. CLOSE]],0)</f>
        <v>3.6044588718074297E-2</v>
      </c>
      <c r="Y4950" t="str">
        <f>IF(StockData[[#This Row],[Daily Return %]]&gt;0,"Gain",IF(StockData[[#This Row],[Daily Return %]]&lt;0,"Loss","No Change"))</f>
        <v>Gain</v>
      </c>
    </row>
    <row r="4951" spans="1:25" x14ac:dyDescent="0.3">
      <c r="A4951" s="1">
        <v>45888</v>
      </c>
      <c r="B4951" s="1" t="s">
        <v>5005</v>
      </c>
      <c r="C4951" s="1" t="s">
        <v>186</v>
      </c>
      <c r="D4951">
        <f>MONTH(StockData[[#This Row],[DATE]])</f>
        <v>8</v>
      </c>
      <c r="E4951">
        <v>2025</v>
      </c>
      <c r="F4951" t="s">
        <v>163</v>
      </c>
      <c r="G4951" t="str">
        <f>"Q"&amp;ROUNDUP(StockData[[#This Row],[Month Number]]/3,0)</f>
        <v>Q3</v>
      </c>
      <c r="H4951" s="1" t="s">
        <v>4596</v>
      </c>
      <c r="I4951" s="1" t="s">
        <v>4597</v>
      </c>
      <c r="J4951" t="s">
        <v>30</v>
      </c>
      <c r="K4951">
        <v>3400</v>
      </c>
      <c r="L4951">
        <v>3403.9</v>
      </c>
      <c r="M4951">
        <v>3338.1</v>
      </c>
      <c r="N4951">
        <v>3383.1</v>
      </c>
      <c r="O4951">
        <v>3357</v>
      </c>
      <c r="P4951">
        <v>3354</v>
      </c>
      <c r="Q4951">
        <v>3367.12</v>
      </c>
      <c r="R4951">
        <v>2596242</v>
      </c>
      <c r="S4951">
        <v>8741854869.2000008</v>
      </c>
      <c r="T4951">
        <v>214611</v>
      </c>
      <c r="U4951">
        <v>1705328</v>
      </c>
      <c r="V4951">
        <v>65.680000000000007</v>
      </c>
      <c r="W4951" s="3">
        <f>StockData[[#This Row],[CLOSE]]-StockData[[#This Row],[PREV. CLOSE]]</f>
        <v>-29.099999999999909</v>
      </c>
      <c r="X4951" s="2">
        <f>IFERROR((StockData[[#This Row],[CLOSE]]-StockData[[#This Row],[PREV. CLOSE]])/StockData[[#This Row],[PREV. CLOSE]],0)</f>
        <v>-8.6015784339806417E-3</v>
      </c>
      <c r="Y4951" t="str">
        <f>IF(StockData[[#This Row],[Daily Return %]]&gt;0,"Gain",IF(StockData[[#This Row],[Daily Return %]]&lt;0,"Loss","No Change"))</f>
        <v>Loss</v>
      </c>
    </row>
    <row r="4952" spans="1:25" x14ac:dyDescent="0.3">
      <c r="A4952" s="1">
        <v>45889</v>
      </c>
      <c r="B4952" s="1" t="s">
        <v>5006</v>
      </c>
      <c r="C4952" s="1" t="s">
        <v>186</v>
      </c>
      <c r="D4952">
        <f>MONTH(StockData[[#This Row],[DATE]])</f>
        <v>8</v>
      </c>
      <c r="E4952">
        <v>2025</v>
      </c>
      <c r="F4952" t="s">
        <v>163</v>
      </c>
      <c r="G4952" t="str">
        <f>"Q"&amp;ROUNDUP(StockData[[#This Row],[Month Number]]/3,0)</f>
        <v>Q3</v>
      </c>
      <c r="H4952" s="1" t="s">
        <v>4596</v>
      </c>
      <c r="I4952" s="1" t="s">
        <v>4597</v>
      </c>
      <c r="J4952" t="s">
        <v>30</v>
      </c>
      <c r="K4952">
        <v>3354.1</v>
      </c>
      <c r="L4952">
        <v>3404.2</v>
      </c>
      <c r="M4952">
        <v>3335</v>
      </c>
      <c r="N4952">
        <v>3354</v>
      </c>
      <c r="O4952">
        <v>3392</v>
      </c>
      <c r="P4952">
        <v>3395.6</v>
      </c>
      <c r="Q4952">
        <v>3374.4</v>
      </c>
      <c r="R4952">
        <v>2957816</v>
      </c>
      <c r="S4952">
        <v>9980849538.7999992</v>
      </c>
      <c r="T4952">
        <v>176971</v>
      </c>
      <c r="U4952">
        <v>2120951</v>
      </c>
      <c r="V4952">
        <v>71.709999999999994</v>
      </c>
      <c r="W4952" s="3">
        <f>StockData[[#This Row],[CLOSE]]-StockData[[#This Row],[PREV. CLOSE]]</f>
        <v>41.599999999999909</v>
      </c>
      <c r="X4952" s="2">
        <f>IFERROR((StockData[[#This Row],[CLOSE]]-StockData[[#This Row],[PREV. CLOSE]])/StockData[[#This Row],[PREV. CLOSE]],0)</f>
        <v>1.2403100775193771E-2</v>
      </c>
      <c r="Y4952" t="str">
        <f>IF(StockData[[#This Row],[Daily Return %]]&gt;0,"Gain",IF(StockData[[#This Row],[Daily Return %]]&lt;0,"Loss","No Change"))</f>
        <v>Gain</v>
      </c>
    </row>
    <row r="4953" spans="1:25" x14ac:dyDescent="0.3">
      <c r="A4953" s="1">
        <v>45890</v>
      </c>
      <c r="B4953" s="1" t="s">
        <v>5007</v>
      </c>
      <c r="C4953" s="1" t="s">
        <v>186</v>
      </c>
      <c r="D4953">
        <f>MONTH(StockData[[#This Row],[DATE]])</f>
        <v>8</v>
      </c>
      <c r="E4953">
        <v>2025</v>
      </c>
      <c r="F4953" t="s">
        <v>163</v>
      </c>
      <c r="G4953" t="str">
        <f>"Q"&amp;ROUNDUP(StockData[[#This Row],[Month Number]]/3,0)</f>
        <v>Q3</v>
      </c>
      <c r="H4953" s="1" t="s">
        <v>4596</v>
      </c>
      <c r="I4953" s="1" t="s">
        <v>4597</v>
      </c>
      <c r="J4953" t="s">
        <v>30</v>
      </c>
      <c r="K4953">
        <v>3410</v>
      </c>
      <c r="L4953">
        <v>3410</v>
      </c>
      <c r="M4953">
        <v>3370</v>
      </c>
      <c r="N4953">
        <v>3395.6</v>
      </c>
      <c r="O4953">
        <v>3377.5</v>
      </c>
      <c r="P4953">
        <v>3375.1</v>
      </c>
      <c r="Q4953">
        <v>3387.18</v>
      </c>
      <c r="R4953">
        <v>1964795</v>
      </c>
      <c r="S4953">
        <v>6655107263.6000004</v>
      </c>
      <c r="T4953">
        <v>112757</v>
      </c>
      <c r="U4953">
        <v>1262106</v>
      </c>
      <c r="V4953">
        <v>64.239999999999995</v>
      </c>
      <c r="W4953" s="3">
        <f>StockData[[#This Row],[CLOSE]]-StockData[[#This Row],[PREV. CLOSE]]</f>
        <v>-20.5</v>
      </c>
      <c r="X4953" s="2">
        <f>IFERROR((StockData[[#This Row],[CLOSE]]-StockData[[#This Row],[PREV. CLOSE]])/StockData[[#This Row],[PREV. CLOSE]],0)</f>
        <v>-6.0372246436564969E-3</v>
      </c>
      <c r="Y4953" t="str">
        <f>IF(StockData[[#This Row],[Daily Return %]]&gt;0,"Gain",IF(StockData[[#This Row],[Daily Return %]]&lt;0,"Loss","No Change"))</f>
        <v>Loss</v>
      </c>
    </row>
    <row r="4954" spans="1:25" x14ac:dyDescent="0.3">
      <c r="A4954" s="1">
        <v>45891</v>
      </c>
      <c r="B4954" s="1" t="s">
        <v>5008</v>
      </c>
      <c r="C4954" s="1" t="s">
        <v>186</v>
      </c>
      <c r="D4954">
        <f>MONTH(StockData[[#This Row],[DATE]])</f>
        <v>8</v>
      </c>
      <c r="E4954">
        <v>2025</v>
      </c>
      <c r="F4954" t="s">
        <v>163</v>
      </c>
      <c r="G4954" t="str">
        <f>"Q"&amp;ROUNDUP(StockData[[#This Row],[Month Number]]/3,0)</f>
        <v>Q3</v>
      </c>
      <c r="H4954" s="1" t="s">
        <v>4596</v>
      </c>
      <c r="I4954" s="1" t="s">
        <v>4597</v>
      </c>
      <c r="J4954" t="s">
        <v>30</v>
      </c>
      <c r="K4954">
        <v>3380</v>
      </c>
      <c r="L4954">
        <v>3420</v>
      </c>
      <c r="M4954">
        <v>3375.4</v>
      </c>
      <c r="N4954">
        <v>3375.1</v>
      </c>
      <c r="O4954">
        <v>3400.1</v>
      </c>
      <c r="P4954">
        <v>3403</v>
      </c>
      <c r="Q4954">
        <v>3399.83</v>
      </c>
      <c r="R4954">
        <v>2509867</v>
      </c>
      <c r="S4954">
        <v>8533131905.1999998</v>
      </c>
      <c r="T4954">
        <v>129261</v>
      </c>
      <c r="U4954">
        <v>1758254</v>
      </c>
      <c r="V4954">
        <v>70.05</v>
      </c>
      <c r="W4954" s="3">
        <f>StockData[[#This Row],[CLOSE]]-StockData[[#This Row],[PREV. CLOSE]]</f>
        <v>27.900000000000091</v>
      </c>
      <c r="X4954" s="2">
        <f>IFERROR((StockData[[#This Row],[CLOSE]]-StockData[[#This Row],[PREV. CLOSE]])/StockData[[#This Row],[PREV. CLOSE]],0)</f>
        <v>8.2664217356523042E-3</v>
      </c>
      <c r="Y4954" t="str">
        <f>IF(StockData[[#This Row],[Daily Return %]]&gt;0,"Gain",IF(StockData[[#This Row],[Daily Return %]]&lt;0,"Loss","No Change"))</f>
        <v>Gain</v>
      </c>
    </row>
    <row r="4955" spans="1:25" x14ac:dyDescent="0.3">
      <c r="A4955" s="1">
        <v>45894</v>
      </c>
      <c r="B4955" s="1" t="s">
        <v>5009</v>
      </c>
      <c r="C4955" s="1" t="s">
        <v>186</v>
      </c>
      <c r="D4955">
        <f>MONTH(StockData[[#This Row],[DATE]])</f>
        <v>8</v>
      </c>
      <c r="E4955">
        <v>2025</v>
      </c>
      <c r="F4955" t="s">
        <v>163</v>
      </c>
      <c r="G4955" t="str">
        <f>"Q"&amp;ROUNDUP(StockData[[#This Row],[Month Number]]/3,0)</f>
        <v>Q3</v>
      </c>
      <c r="H4955" s="1" t="s">
        <v>4596</v>
      </c>
      <c r="I4955" s="1" t="s">
        <v>4597</v>
      </c>
      <c r="J4955" t="s">
        <v>30</v>
      </c>
      <c r="K4955">
        <v>3428</v>
      </c>
      <c r="L4955">
        <v>3429</v>
      </c>
      <c r="M4955">
        <v>3381.8</v>
      </c>
      <c r="N4955">
        <v>3403</v>
      </c>
      <c r="O4955">
        <v>3400</v>
      </c>
      <c r="P4955">
        <v>3398.9</v>
      </c>
      <c r="Q4955">
        <v>3396.86</v>
      </c>
      <c r="R4955">
        <v>1859862</v>
      </c>
      <c r="S4955">
        <v>6317685152.3999996</v>
      </c>
      <c r="T4955">
        <v>132740</v>
      </c>
      <c r="U4955">
        <v>1246324</v>
      </c>
      <c r="V4955">
        <v>67.010000000000005</v>
      </c>
      <c r="W4955" s="3">
        <f>StockData[[#This Row],[CLOSE]]-StockData[[#This Row],[PREV. CLOSE]]</f>
        <v>-4.0999999999999091</v>
      </c>
      <c r="X4955" s="2">
        <f>IFERROR((StockData[[#This Row],[CLOSE]]-StockData[[#This Row],[PREV. CLOSE]])/StockData[[#This Row],[PREV. CLOSE]],0)</f>
        <v>-1.204819277108407E-3</v>
      </c>
      <c r="Y4955" t="str">
        <f>IF(StockData[[#This Row],[Daily Return %]]&gt;0,"Gain",IF(StockData[[#This Row],[Daily Return %]]&lt;0,"Loss","No Change"))</f>
        <v>Loss</v>
      </c>
    </row>
    <row r="4956" spans="1:25" x14ac:dyDescent="0.3">
      <c r="A4956" s="1">
        <v>45895</v>
      </c>
      <c r="B4956" s="1" t="s">
        <v>5010</v>
      </c>
      <c r="C4956" s="1" t="s">
        <v>186</v>
      </c>
      <c r="D4956">
        <f>MONTH(StockData[[#This Row],[DATE]])</f>
        <v>8</v>
      </c>
      <c r="E4956">
        <v>2025</v>
      </c>
      <c r="F4956" t="s">
        <v>163</v>
      </c>
      <c r="G4956" t="str">
        <f>"Q"&amp;ROUNDUP(StockData[[#This Row],[Month Number]]/3,0)</f>
        <v>Q3</v>
      </c>
      <c r="H4956" s="1" t="s">
        <v>4596</v>
      </c>
      <c r="I4956" s="1" t="s">
        <v>4597</v>
      </c>
      <c r="J4956" t="s">
        <v>30</v>
      </c>
      <c r="K4956">
        <v>3395</v>
      </c>
      <c r="L4956">
        <v>3414</v>
      </c>
      <c r="M4956">
        <v>3318.1</v>
      </c>
      <c r="N4956">
        <v>3398.9</v>
      </c>
      <c r="O4956">
        <v>3340</v>
      </c>
      <c r="P4956">
        <v>3330.8</v>
      </c>
      <c r="Q4956">
        <v>3354.33</v>
      </c>
      <c r="R4956">
        <v>3122442</v>
      </c>
      <c r="S4956">
        <v>10473688991</v>
      </c>
      <c r="T4956">
        <v>145646</v>
      </c>
      <c r="U4956">
        <v>2034087</v>
      </c>
      <c r="V4956">
        <v>65.14</v>
      </c>
      <c r="W4956" s="3">
        <f>StockData[[#This Row],[CLOSE]]-StockData[[#This Row],[PREV. CLOSE]]</f>
        <v>-68.099999999999909</v>
      </c>
      <c r="X4956" s="2">
        <f>IFERROR((StockData[[#This Row],[CLOSE]]-StockData[[#This Row],[PREV. CLOSE]])/StockData[[#This Row],[PREV. CLOSE]],0)</f>
        <v>-2.0035893965694756E-2</v>
      </c>
      <c r="Y4956" t="str">
        <f>IF(StockData[[#This Row],[Daily Return %]]&gt;0,"Gain",IF(StockData[[#This Row],[Daily Return %]]&lt;0,"Loss","No Change"))</f>
        <v>Loss</v>
      </c>
    </row>
    <row r="4957" spans="1:25" x14ac:dyDescent="0.3">
      <c r="A4957" s="1">
        <v>45897</v>
      </c>
      <c r="B4957" s="1" t="s">
        <v>5011</v>
      </c>
      <c r="C4957" s="1" t="s">
        <v>186</v>
      </c>
      <c r="D4957">
        <f>MONTH(StockData[[#This Row],[DATE]])</f>
        <v>8</v>
      </c>
      <c r="E4957">
        <v>2025</v>
      </c>
      <c r="F4957" t="s">
        <v>163</v>
      </c>
      <c r="G4957" t="str">
        <f>"Q"&amp;ROUNDUP(StockData[[#This Row],[Month Number]]/3,0)</f>
        <v>Q3</v>
      </c>
      <c r="H4957" s="1" t="s">
        <v>4596</v>
      </c>
      <c r="I4957" s="1" t="s">
        <v>4597</v>
      </c>
      <c r="J4957" t="s">
        <v>30</v>
      </c>
      <c r="K4957">
        <v>3375</v>
      </c>
      <c r="L4957">
        <v>3375</v>
      </c>
      <c r="M4957">
        <v>3287.3</v>
      </c>
      <c r="N4957">
        <v>3330.8</v>
      </c>
      <c r="O4957">
        <v>3301</v>
      </c>
      <c r="P4957">
        <v>3295.3</v>
      </c>
      <c r="Q4957">
        <v>3308.84</v>
      </c>
      <c r="R4957">
        <v>2936428</v>
      </c>
      <c r="S4957">
        <v>9716160339.2000008</v>
      </c>
      <c r="T4957">
        <v>180770</v>
      </c>
      <c r="U4957">
        <v>1498033</v>
      </c>
      <c r="V4957">
        <v>51.02</v>
      </c>
      <c r="W4957" s="3">
        <f>StockData[[#This Row],[CLOSE]]-StockData[[#This Row],[PREV. CLOSE]]</f>
        <v>-35.5</v>
      </c>
      <c r="X4957" s="2">
        <f>IFERROR((StockData[[#This Row],[CLOSE]]-StockData[[#This Row],[PREV. CLOSE]])/StockData[[#This Row],[PREV. CLOSE]],0)</f>
        <v>-1.0658100156118649E-2</v>
      </c>
      <c r="Y4957" t="str">
        <f>IF(StockData[[#This Row],[Daily Return %]]&gt;0,"Gain",IF(StockData[[#This Row],[Daily Return %]]&lt;0,"Loss","No Change"))</f>
        <v>Loss</v>
      </c>
    </row>
    <row r="4958" spans="1:25" x14ac:dyDescent="0.3">
      <c r="A4958" s="1">
        <v>45898</v>
      </c>
      <c r="B4958" s="1" t="s">
        <v>5012</v>
      </c>
      <c r="C4958" s="1" t="s">
        <v>186</v>
      </c>
      <c r="D4958">
        <f>MONTH(StockData[[#This Row],[DATE]])</f>
        <v>8</v>
      </c>
      <c r="E4958">
        <v>2025</v>
      </c>
      <c r="F4958" t="s">
        <v>163</v>
      </c>
      <c r="G4958" t="str">
        <f>"Q"&amp;ROUNDUP(StockData[[#This Row],[Month Number]]/3,0)</f>
        <v>Q3</v>
      </c>
      <c r="H4958" s="1" t="s">
        <v>4596</v>
      </c>
      <c r="I4958" s="1" t="s">
        <v>4597</v>
      </c>
      <c r="J4958" t="s">
        <v>30</v>
      </c>
      <c r="K4958">
        <v>3271</v>
      </c>
      <c r="L4958">
        <v>3280</v>
      </c>
      <c r="M4958">
        <v>3187</v>
      </c>
      <c r="N4958">
        <v>3295.3</v>
      </c>
      <c r="O4958">
        <v>3200</v>
      </c>
      <c r="P4958">
        <v>3199.5</v>
      </c>
      <c r="Q4958">
        <v>3213.52</v>
      </c>
      <c r="R4958">
        <v>3017625</v>
      </c>
      <c r="S4958">
        <v>9697194403.7999992</v>
      </c>
      <c r="T4958">
        <v>207686</v>
      </c>
      <c r="U4958">
        <v>1616689</v>
      </c>
      <c r="V4958">
        <v>53.57</v>
      </c>
      <c r="W4958" s="3">
        <f>StockData[[#This Row],[CLOSE]]-StockData[[#This Row],[PREV. CLOSE]]</f>
        <v>-95.800000000000182</v>
      </c>
      <c r="X4958" s="2">
        <f>IFERROR((StockData[[#This Row],[CLOSE]]-StockData[[#This Row],[PREV. CLOSE]])/StockData[[#This Row],[PREV. CLOSE]],0)</f>
        <v>-2.9071708190453124E-2</v>
      </c>
      <c r="Y4958" t="str">
        <f>IF(StockData[[#This Row],[Daily Return %]]&gt;0,"Gain",IF(StockData[[#This Row],[Daily Return %]]&lt;0,"Loss","No Change"))</f>
        <v>Loss</v>
      </c>
    </row>
    <row r="4959" spans="1:25" x14ac:dyDescent="0.3">
      <c r="A4959" s="1">
        <v>45901</v>
      </c>
      <c r="B4959" s="1" t="s">
        <v>5013</v>
      </c>
      <c r="C4959" s="1" t="s">
        <v>208</v>
      </c>
      <c r="D4959">
        <f>MONTH(StockData[[#This Row],[DATE]])</f>
        <v>9</v>
      </c>
      <c r="E4959">
        <v>2025</v>
      </c>
      <c r="F4959" t="s">
        <v>163</v>
      </c>
      <c r="G4959" t="str">
        <f>"Q"&amp;ROUNDUP(StockData[[#This Row],[Month Number]]/3,0)</f>
        <v>Q3</v>
      </c>
      <c r="H4959" s="1" t="s">
        <v>4596</v>
      </c>
      <c r="I4959" s="1" t="s">
        <v>4597</v>
      </c>
      <c r="J4959" t="s">
        <v>30</v>
      </c>
      <c r="K4959">
        <v>3191.1</v>
      </c>
      <c r="L4959">
        <v>3324.9</v>
      </c>
      <c r="M4959">
        <v>3191.1</v>
      </c>
      <c r="N4959">
        <v>3199.5</v>
      </c>
      <c r="O4959">
        <v>3312</v>
      </c>
      <c r="P4959">
        <v>3315.4</v>
      </c>
      <c r="Q4959">
        <v>3278.35</v>
      </c>
      <c r="R4959">
        <v>3525726</v>
      </c>
      <c r="S4959">
        <v>11558558577.6</v>
      </c>
      <c r="T4959">
        <v>174792</v>
      </c>
      <c r="U4959">
        <v>2166140</v>
      </c>
      <c r="V4959">
        <v>61.44</v>
      </c>
      <c r="W4959" s="3">
        <f>StockData[[#This Row],[CLOSE]]-StockData[[#This Row],[PREV. CLOSE]]</f>
        <v>115.90000000000009</v>
      </c>
      <c r="X4959" s="2">
        <f>IFERROR((StockData[[#This Row],[CLOSE]]-StockData[[#This Row],[PREV. CLOSE]])/StockData[[#This Row],[PREV. CLOSE]],0)</f>
        <v>3.6224410064072537E-2</v>
      </c>
      <c r="Y4959" t="str">
        <f>IF(StockData[[#This Row],[Daily Return %]]&gt;0,"Gain",IF(StockData[[#This Row],[Daily Return %]]&lt;0,"Loss","No Change"))</f>
        <v>Gain</v>
      </c>
    </row>
    <row r="4960" spans="1:25" x14ac:dyDescent="0.3">
      <c r="A4960" s="1">
        <v>45902</v>
      </c>
      <c r="B4960" s="1" t="s">
        <v>5014</v>
      </c>
      <c r="C4960" s="1" t="s">
        <v>208</v>
      </c>
      <c r="D4960">
        <f>MONTH(StockData[[#This Row],[DATE]])</f>
        <v>9</v>
      </c>
      <c r="E4960">
        <v>2025</v>
      </c>
      <c r="F4960" t="s">
        <v>163</v>
      </c>
      <c r="G4960" t="str">
        <f>"Q"&amp;ROUNDUP(StockData[[#This Row],[Month Number]]/3,0)</f>
        <v>Q3</v>
      </c>
      <c r="H4960" s="1" t="s">
        <v>4596</v>
      </c>
      <c r="I4960" s="1" t="s">
        <v>4597</v>
      </c>
      <c r="J4960" t="s">
        <v>30</v>
      </c>
      <c r="K4960">
        <v>3325</v>
      </c>
      <c r="L4960">
        <v>3330</v>
      </c>
      <c r="M4960">
        <v>3223</v>
      </c>
      <c r="N4960">
        <v>3315.4</v>
      </c>
      <c r="O4960">
        <v>3238</v>
      </c>
      <c r="P4960">
        <v>3234.5</v>
      </c>
      <c r="Q4960">
        <v>3270.24</v>
      </c>
      <c r="R4960">
        <v>3073407</v>
      </c>
      <c r="S4960">
        <v>10050775941</v>
      </c>
      <c r="T4960">
        <v>181109</v>
      </c>
      <c r="U4960">
        <v>1366099</v>
      </c>
      <c r="V4960">
        <v>44.45</v>
      </c>
      <c r="W4960" s="3">
        <f>StockData[[#This Row],[CLOSE]]-StockData[[#This Row],[PREV. CLOSE]]</f>
        <v>-80.900000000000091</v>
      </c>
      <c r="X4960" s="2">
        <f>IFERROR((StockData[[#This Row],[CLOSE]]-StockData[[#This Row],[PREV. CLOSE]])/StockData[[#This Row],[PREV. CLOSE]],0)</f>
        <v>-2.4401278880376451E-2</v>
      </c>
      <c r="Y4960" t="str">
        <f>IF(StockData[[#This Row],[Daily Return %]]&gt;0,"Gain",IF(StockData[[#This Row],[Daily Return %]]&lt;0,"Loss","No Change"))</f>
        <v>Loss</v>
      </c>
    </row>
    <row r="4961" spans="1:25" x14ac:dyDescent="0.3">
      <c r="A4961" s="1">
        <v>45903</v>
      </c>
      <c r="B4961" s="1" t="s">
        <v>5015</v>
      </c>
      <c r="C4961" s="1" t="s">
        <v>208</v>
      </c>
      <c r="D4961">
        <f>MONTH(StockData[[#This Row],[DATE]])</f>
        <v>9</v>
      </c>
      <c r="E4961">
        <v>2025</v>
      </c>
      <c r="F4961" t="s">
        <v>163</v>
      </c>
      <c r="G4961" t="str">
        <f>"Q"&amp;ROUNDUP(StockData[[#This Row],[Month Number]]/3,0)</f>
        <v>Q3</v>
      </c>
      <c r="H4961" s="1" t="s">
        <v>4596</v>
      </c>
      <c r="I4961" s="1" t="s">
        <v>4597</v>
      </c>
      <c r="J4961" t="s">
        <v>30</v>
      </c>
      <c r="K4961">
        <v>3269</v>
      </c>
      <c r="L4961">
        <v>3293.7</v>
      </c>
      <c r="M4961">
        <v>3232.8</v>
      </c>
      <c r="N4961">
        <v>3234.5</v>
      </c>
      <c r="O4961">
        <v>3288</v>
      </c>
      <c r="P4961">
        <v>3286</v>
      </c>
      <c r="Q4961">
        <v>3266.31</v>
      </c>
      <c r="R4961">
        <v>2672659</v>
      </c>
      <c r="S4961">
        <v>8729729375.6000004</v>
      </c>
      <c r="T4961">
        <v>121638</v>
      </c>
      <c r="U4961">
        <v>1408290</v>
      </c>
      <c r="V4961">
        <v>52.69</v>
      </c>
      <c r="W4961" s="3">
        <f>StockData[[#This Row],[CLOSE]]-StockData[[#This Row],[PREV. CLOSE]]</f>
        <v>51.5</v>
      </c>
      <c r="X4961" s="2">
        <f>IFERROR((StockData[[#This Row],[CLOSE]]-StockData[[#This Row],[PREV. CLOSE]])/StockData[[#This Row],[PREV. CLOSE]],0)</f>
        <v>1.5922089967537488E-2</v>
      </c>
      <c r="Y4961" t="str">
        <f>IF(StockData[[#This Row],[Daily Return %]]&gt;0,"Gain",IF(StockData[[#This Row],[Daily Return %]]&lt;0,"Loss","No Change"))</f>
        <v>Gain</v>
      </c>
    </row>
    <row r="4962" spans="1:25" x14ac:dyDescent="0.3">
      <c r="A4962" s="1">
        <v>45904</v>
      </c>
      <c r="B4962" s="1" t="s">
        <v>5016</v>
      </c>
      <c r="C4962" s="1" t="s">
        <v>208</v>
      </c>
      <c r="D4962">
        <f>MONTH(StockData[[#This Row],[DATE]])</f>
        <v>9</v>
      </c>
      <c r="E4962">
        <v>2025</v>
      </c>
      <c r="F4962" t="s">
        <v>163</v>
      </c>
      <c r="G4962" t="str">
        <f>"Q"&amp;ROUNDUP(StockData[[#This Row],[Month Number]]/3,0)</f>
        <v>Q3</v>
      </c>
      <c r="H4962" s="1" t="s">
        <v>4596</v>
      </c>
      <c r="I4962" s="1" t="s">
        <v>4597</v>
      </c>
      <c r="J4962" t="s">
        <v>30</v>
      </c>
      <c r="K4962">
        <v>3527</v>
      </c>
      <c r="L4962">
        <v>3550</v>
      </c>
      <c r="M4962">
        <v>3463.4</v>
      </c>
      <c r="N4962">
        <v>3286</v>
      </c>
      <c r="O4962">
        <v>3480</v>
      </c>
      <c r="P4962">
        <v>3481.5</v>
      </c>
      <c r="Q4962">
        <v>3494.72</v>
      </c>
      <c r="R4962">
        <v>7600320</v>
      </c>
      <c r="S4962">
        <v>26560976128.400002</v>
      </c>
      <c r="T4962">
        <v>353688</v>
      </c>
      <c r="U4962">
        <v>3722778</v>
      </c>
      <c r="V4962">
        <v>48.98</v>
      </c>
      <c r="W4962" s="3">
        <f>StockData[[#This Row],[CLOSE]]-StockData[[#This Row],[PREV. CLOSE]]</f>
        <v>195.5</v>
      </c>
      <c r="X4962" s="2">
        <f>IFERROR((StockData[[#This Row],[CLOSE]]-StockData[[#This Row],[PREV. CLOSE]])/StockData[[#This Row],[PREV. CLOSE]],0)</f>
        <v>5.9494826536822885E-2</v>
      </c>
      <c r="Y4962" t="str">
        <f>IF(StockData[[#This Row],[Daily Return %]]&gt;0,"Gain",IF(StockData[[#This Row],[Daily Return %]]&lt;0,"Loss","No Change"))</f>
        <v>Gain</v>
      </c>
    </row>
    <row r="4963" spans="1:25" x14ac:dyDescent="0.3">
      <c r="A4963" s="1">
        <v>45905</v>
      </c>
      <c r="B4963" s="1" t="s">
        <v>5017</v>
      </c>
      <c r="C4963" s="1" t="s">
        <v>208</v>
      </c>
      <c r="D4963">
        <f>MONTH(StockData[[#This Row],[DATE]])</f>
        <v>9</v>
      </c>
      <c r="E4963">
        <v>2025</v>
      </c>
      <c r="F4963" t="s">
        <v>163</v>
      </c>
      <c r="G4963" t="str">
        <f>"Q"&amp;ROUNDUP(StockData[[#This Row],[Month Number]]/3,0)</f>
        <v>Q3</v>
      </c>
      <c r="H4963" s="1" t="s">
        <v>4596</v>
      </c>
      <c r="I4963" s="1" t="s">
        <v>4597</v>
      </c>
      <c r="J4963" t="s">
        <v>30</v>
      </c>
      <c r="K4963">
        <v>3511</v>
      </c>
      <c r="L4963">
        <v>3577.8</v>
      </c>
      <c r="M4963">
        <v>3481.5</v>
      </c>
      <c r="N4963">
        <v>3481.5</v>
      </c>
      <c r="O4963">
        <v>3562.9</v>
      </c>
      <c r="P4963">
        <v>3561.3</v>
      </c>
      <c r="Q4963">
        <v>3554.3</v>
      </c>
      <c r="R4963">
        <v>3700943</v>
      </c>
      <c r="S4963">
        <v>13154258911.700001</v>
      </c>
      <c r="T4963">
        <v>190252</v>
      </c>
      <c r="U4963">
        <v>1558866</v>
      </c>
      <c r="V4963">
        <v>42.12</v>
      </c>
      <c r="W4963" s="3">
        <f>StockData[[#This Row],[CLOSE]]-StockData[[#This Row],[PREV. CLOSE]]</f>
        <v>79.800000000000182</v>
      </c>
      <c r="X4963" s="2">
        <f>IFERROR((StockData[[#This Row],[CLOSE]]-StockData[[#This Row],[PREV. CLOSE]])/StockData[[#This Row],[PREV. CLOSE]],0)</f>
        <v>2.2921154674709229E-2</v>
      </c>
      <c r="Y4963" t="str">
        <f>IF(StockData[[#This Row],[Daily Return %]]&gt;0,"Gain",IF(StockData[[#This Row],[Daily Return %]]&lt;0,"Loss","No Change"))</f>
        <v>Gain</v>
      </c>
    </row>
    <row r="4964" spans="1:25" x14ac:dyDescent="0.3">
      <c r="A4964" s="1">
        <v>45908</v>
      </c>
      <c r="B4964" s="1" t="s">
        <v>5018</v>
      </c>
      <c r="C4964" s="1" t="s">
        <v>208</v>
      </c>
      <c r="D4964">
        <f>MONTH(StockData[[#This Row],[DATE]])</f>
        <v>9</v>
      </c>
      <c r="E4964">
        <v>2025</v>
      </c>
      <c r="F4964" t="s">
        <v>163</v>
      </c>
      <c r="G4964" t="str">
        <f>"Q"&amp;ROUNDUP(StockData[[#This Row],[Month Number]]/3,0)</f>
        <v>Q3</v>
      </c>
      <c r="H4964" s="1" t="s">
        <v>4596</v>
      </c>
      <c r="I4964" s="1" t="s">
        <v>4597</v>
      </c>
      <c r="J4964" t="s">
        <v>30</v>
      </c>
      <c r="K4964">
        <v>3585</v>
      </c>
      <c r="L4964">
        <v>3715.2</v>
      </c>
      <c r="M4964">
        <v>3579.1</v>
      </c>
      <c r="N4964">
        <v>3561.3</v>
      </c>
      <c r="O4964">
        <v>3704.2</v>
      </c>
      <c r="P4964">
        <v>3701.4</v>
      </c>
      <c r="Q4964">
        <v>3673.43</v>
      </c>
      <c r="R4964">
        <v>4623789</v>
      </c>
      <c r="S4964">
        <v>16985171650</v>
      </c>
      <c r="T4964">
        <v>220538</v>
      </c>
      <c r="U4964">
        <v>2461463</v>
      </c>
      <c r="V4964">
        <v>53.23</v>
      </c>
      <c r="W4964" s="3">
        <f>StockData[[#This Row],[CLOSE]]-StockData[[#This Row],[PREV. CLOSE]]</f>
        <v>140.09999999999991</v>
      </c>
      <c r="X4964" s="2">
        <f>IFERROR((StockData[[#This Row],[CLOSE]]-StockData[[#This Row],[PREV. CLOSE]])/StockData[[#This Row],[PREV. CLOSE]],0)</f>
        <v>3.9339567012046134E-2</v>
      </c>
      <c r="Y4964" t="str">
        <f>IF(StockData[[#This Row],[Daily Return %]]&gt;0,"Gain",IF(StockData[[#This Row],[Daily Return %]]&lt;0,"Loss","No Change"))</f>
        <v>Gain</v>
      </c>
    </row>
    <row r="4965" spans="1:25" x14ac:dyDescent="0.3">
      <c r="A4965" s="1">
        <v>45909</v>
      </c>
      <c r="B4965" s="1" t="s">
        <v>5019</v>
      </c>
      <c r="C4965" s="1" t="s">
        <v>208</v>
      </c>
      <c r="D4965">
        <f>MONTH(StockData[[#This Row],[DATE]])</f>
        <v>9</v>
      </c>
      <c r="E4965">
        <v>2025</v>
      </c>
      <c r="F4965" t="s">
        <v>163</v>
      </c>
      <c r="G4965" t="str">
        <f>"Q"&amp;ROUNDUP(StockData[[#This Row],[Month Number]]/3,0)</f>
        <v>Q3</v>
      </c>
      <c r="H4965" s="1" t="s">
        <v>4596</v>
      </c>
      <c r="I4965" s="1" t="s">
        <v>4597</v>
      </c>
      <c r="J4965" t="s">
        <v>30</v>
      </c>
      <c r="K4965">
        <v>3702.2</v>
      </c>
      <c r="L4965">
        <v>3723.8</v>
      </c>
      <c r="M4965">
        <v>3673.1</v>
      </c>
      <c r="N4965">
        <v>3701.4</v>
      </c>
      <c r="O4965">
        <v>3702</v>
      </c>
      <c r="P4965">
        <v>3696.3</v>
      </c>
      <c r="Q4965">
        <v>3696.11</v>
      </c>
      <c r="R4965">
        <v>2879258</v>
      </c>
      <c r="S4965">
        <v>10642060040.700001</v>
      </c>
      <c r="T4965">
        <v>194157</v>
      </c>
      <c r="U4965">
        <v>1396612</v>
      </c>
      <c r="V4965">
        <v>48.51</v>
      </c>
      <c r="W4965" s="3">
        <f>StockData[[#This Row],[CLOSE]]-StockData[[#This Row],[PREV. CLOSE]]</f>
        <v>-5.0999999999999091</v>
      </c>
      <c r="X4965" s="2">
        <f>IFERROR((StockData[[#This Row],[CLOSE]]-StockData[[#This Row],[PREV. CLOSE]])/StockData[[#This Row],[PREV. CLOSE]],0)</f>
        <v>-1.3778570270708134E-3</v>
      </c>
      <c r="Y4965" t="str">
        <f>IF(StockData[[#This Row],[Daily Return %]]&gt;0,"Gain",IF(StockData[[#This Row],[Daily Return %]]&lt;0,"Loss","No Change"))</f>
        <v>Loss</v>
      </c>
    </row>
    <row r="4966" spans="1:25" x14ac:dyDescent="0.3">
      <c r="A4966" s="1">
        <v>45910</v>
      </c>
      <c r="B4966" s="1" t="s">
        <v>5020</v>
      </c>
      <c r="C4966" s="1" t="s">
        <v>208</v>
      </c>
      <c r="D4966">
        <f>MONTH(StockData[[#This Row],[DATE]])</f>
        <v>9</v>
      </c>
      <c r="E4966">
        <v>2025</v>
      </c>
      <c r="F4966" t="s">
        <v>163</v>
      </c>
      <c r="G4966" t="str">
        <f>"Q"&amp;ROUNDUP(StockData[[#This Row],[Month Number]]/3,0)</f>
        <v>Q3</v>
      </c>
      <c r="H4966" s="1" t="s">
        <v>4596</v>
      </c>
      <c r="I4966" s="1" t="s">
        <v>4597</v>
      </c>
      <c r="J4966" t="s">
        <v>30</v>
      </c>
      <c r="K4966">
        <v>3702</v>
      </c>
      <c r="L4966">
        <v>3708.9</v>
      </c>
      <c r="M4966">
        <v>3591.4</v>
      </c>
      <c r="N4966">
        <v>3696.3</v>
      </c>
      <c r="O4966">
        <v>3609</v>
      </c>
      <c r="P4966">
        <v>3604.4</v>
      </c>
      <c r="Q4966">
        <v>3624.04</v>
      </c>
      <c r="R4966">
        <v>2298202</v>
      </c>
      <c r="S4966">
        <v>8328764832.8999996</v>
      </c>
      <c r="T4966">
        <v>149195</v>
      </c>
      <c r="U4966">
        <v>1176435</v>
      </c>
      <c r="V4966">
        <v>51.19</v>
      </c>
      <c r="W4966" s="3">
        <f>StockData[[#This Row],[CLOSE]]-StockData[[#This Row],[PREV. CLOSE]]</f>
        <v>-91.900000000000091</v>
      </c>
      <c r="X4966" s="2">
        <f>IFERROR((StockData[[#This Row],[CLOSE]]-StockData[[#This Row],[PREV. CLOSE]])/StockData[[#This Row],[PREV. CLOSE]],0)</f>
        <v>-2.4862700538376237E-2</v>
      </c>
      <c r="Y4966" t="str">
        <f>IF(StockData[[#This Row],[Daily Return %]]&gt;0,"Gain",IF(StockData[[#This Row],[Daily Return %]]&lt;0,"Loss","No Change"))</f>
        <v>Loss</v>
      </c>
    </row>
    <row r="4967" spans="1:25" x14ac:dyDescent="0.3">
      <c r="A4967" s="1">
        <v>45911</v>
      </c>
      <c r="B4967" s="1" t="s">
        <v>5021</v>
      </c>
      <c r="C4967" s="1" t="s">
        <v>208</v>
      </c>
      <c r="D4967">
        <f>MONTH(StockData[[#This Row],[DATE]])</f>
        <v>9</v>
      </c>
      <c r="E4967">
        <v>2025</v>
      </c>
      <c r="F4967" t="s">
        <v>163</v>
      </c>
      <c r="G4967" t="str">
        <f>"Q"&amp;ROUNDUP(StockData[[#This Row],[Month Number]]/3,0)</f>
        <v>Q3</v>
      </c>
      <c r="H4967" s="1" t="s">
        <v>4596</v>
      </c>
      <c r="I4967" s="1" t="s">
        <v>4597</v>
      </c>
      <c r="J4967" t="s">
        <v>30</v>
      </c>
      <c r="K4967">
        <v>3620</v>
      </c>
      <c r="L4967">
        <v>3647.9</v>
      </c>
      <c r="M4967">
        <v>3580</v>
      </c>
      <c r="N4967">
        <v>3604.4</v>
      </c>
      <c r="O4967">
        <v>3597</v>
      </c>
      <c r="P4967">
        <v>3595.7</v>
      </c>
      <c r="Q4967">
        <v>3597.27</v>
      </c>
      <c r="R4967">
        <v>1949934</v>
      </c>
      <c r="S4967">
        <v>7014430014.5</v>
      </c>
      <c r="T4967">
        <v>128933</v>
      </c>
      <c r="U4967">
        <v>1057975</v>
      </c>
      <c r="V4967">
        <v>54.26</v>
      </c>
      <c r="W4967" s="3">
        <f>StockData[[#This Row],[CLOSE]]-StockData[[#This Row],[PREV. CLOSE]]</f>
        <v>-8.7000000000002728</v>
      </c>
      <c r="X4967" s="2">
        <f>IFERROR((StockData[[#This Row],[CLOSE]]-StockData[[#This Row],[PREV. CLOSE]])/StockData[[#This Row],[PREV. CLOSE]],0)</f>
        <v>-2.4137165686384065E-3</v>
      </c>
      <c r="Y4967" t="str">
        <f>IF(StockData[[#This Row],[Daily Return %]]&gt;0,"Gain",IF(StockData[[#This Row],[Daily Return %]]&lt;0,"Loss","No Change"))</f>
        <v>Loss</v>
      </c>
    </row>
    <row r="4968" spans="1:25" x14ac:dyDescent="0.3">
      <c r="A4968" s="1">
        <v>45912</v>
      </c>
      <c r="B4968" s="1" t="s">
        <v>5022</v>
      </c>
      <c r="C4968" s="1" t="s">
        <v>208</v>
      </c>
      <c r="D4968">
        <f>MONTH(StockData[[#This Row],[DATE]])</f>
        <v>9</v>
      </c>
      <c r="E4968">
        <v>2025</v>
      </c>
      <c r="F4968" t="s">
        <v>163</v>
      </c>
      <c r="G4968" t="str">
        <f>"Q"&amp;ROUNDUP(StockData[[#This Row],[Month Number]]/3,0)</f>
        <v>Q3</v>
      </c>
      <c r="H4968" s="1" t="s">
        <v>4596</v>
      </c>
      <c r="I4968" s="1" t="s">
        <v>4597</v>
      </c>
      <c r="J4968" t="s">
        <v>30</v>
      </c>
      <c r="K4968">
        <v>3594.9</v>
      </c>
      <c r="L4968">
        <v>3641</v>
      </c>
      <c r="M4968">
        <v>3582</v>
      </c>
      <c r="N4968">
        <v>3595.7</v>
      </c>
      <c r="O4968">
        <v>3591</v>
      </c>
      <c r="P4968">
        <v>3589.9</v>
      </c>
      <c r="Q4968">
        <v>3599.07</v>
      </c>
      <c r="R4968">
        <v>2839264</v>
      </c>
      <c r="S4968">
        <v>10218704650.1</v>
      </c>
      <c r="T4968">
        <v>129437</v>
      </c>
      <c r="U4968">
        <v>1982368</v>
      </c>
      <c r="V4968">
        <v>69.819999999999993</v>
      </c>
      <c r="W4968" s="3">
        <f>StockData[[#This Row],[CLOSE]]-StockData[[#This Row],[PREV. CLOSE]]</f>
        <v>-5.7999999999997272</v>
      </c>
      <c r="X4968" s="2">
        <f>IFERROR((StockData[[#This Row],[CLOSE]]-StockData[[#This Row],[PREV. CLOSE]])/StockData[[#This Row],[PREV. CLOSE]],0)</f>
        <v>-1.6130377951441243E-3</v>
      </c>
      <c r="Y4968" t="str">
        <f>IF(StockData[[#This Row],[Daily Return %]]&gt;0,"Gain",IF(StockData[[#This Row],[Daily Return %]]&lt;0,"Loss","No Change"))</f>
        <v>Loss</v>
      </c>
    </row>
    <row r="4969" spans="1:25" x14ac:dyDescent="0.3">
      <c r="A4969" s="1">
        <v>45915</v>
      </c>
      <c r="B4969" s="1" t="s">
        <v>5023</v>
      </c>
      <c r="C4969" s="1" t="s">
        <v>208</v>
      </c>
      <c r="D4969">
        <f>MONTH(StockData[[#This Row],[DATE]])</f>
        <v>9</v>
      </c>
      <c r="E4969">
        <v>2025</v>
      </c>
      <c r="F4969" t="s">
        <v>163</v>
      </c>
      <c r="G4969" t="str">
        <f>"Q"&amp;ROUNDUP(StockData[[#This Row],[Month Number]]/3,0)</f>
        <v>Q3</v>
      </c>
      <c r="H4969" s="1" t="s">
        <v>4596</v>
      </c>
      <c r="I4969" s="1" t="s">
        <v>4597</v>
      </c>
      <c r="J4969" t="s">
        <v>30</v>
      </c>
      <c r="K4969">
        <v>3590</v>
      </c>
      <c r="L4969">
        <v>3603.4</v>
      </c>
      <c r="M4969">
        <v>3526.6</v>
      </c>
      <c r="N4969">
        <v>3589.9</v>
      </c>
      <c r="O4969">
        <v>3530.3</v>
      </c>
      <c r="P4969">
        <v>3530.3</v>
      </c>
      <c r="Q4969">
        <v>3544.99</v>
      </c>
      <c r="R4969">
        <v>2550444</v>
      </c>
      <c r="S4969">
        <v>9041291874.3999996</v>
      </c>
      <c r="T4969">
        <v>140495</v>
      </c>
      <c r="U4969">
        <v>1903461</v>
      </c>
      <c r="V4969">
        <v>74.63</v>
      </c>
      <c r="W4969" s="3">
        <f>StockData[[#This Row],[CLOSE]]-StockData[[#This Row],[PREV. CLOSE]]</f>
        <v>-59.599999999999909</v>
      </c>
      <c r="X4969" s="2">
        <f>IFERROR((StockData[[#This Row],[CLOSE]]-StockData[[#This Row],[PREV. CLOSE]])/StockData[[#This Row],[PREV. CLOSE]],0)</f>
        <v>-1.6602133764171679E-2</v>
      </c>
      <c r="Y4969" t="str">
        <f>IF(StockData[[#This Row],[Daily Return %]]&gt;0,"Gain",IF(StockData[[#This Row],[Daily Return %]]&lt;0,"Loss","No Change"))</f>
        <v>Loss</v>
      </c>
    </row>
    <row r="4970" spans="1:25" x14ac:dyDescent="0.3">
      <c r="A4970" s="1">
        <v>45916</v>
      </c>
      <c r="B4970" s="1" t="s">
        <v>5024</v>
      </c>
      <c r="C4970" s="1" t="s">
        <v>208</v>
      </c>
      <c r="D4970">
        <f>MONTH(StockData[[#This Row],[DATE]])</f>
        <v>9</v>
      </c>
      <c r="E4970">
        <v>2025</v>
      </c>
      <c r="F4970" t="s">
        <v>163</v>
      </c>
      <c r="G4970" t="str">
        <f>"Q"&amp;ROUNDUP(StockData[[#This Row],[Month Number]]/3,0)</f>
        <v>Q3</v>
      </c>
      <c r="H4970" s="1" t="s">
        <v>4596</v>
      </c>
      <c r="I4970" s="1" t="s">
        <v>4597</v>
      </c>
      <c r="J4970" t="s">
        <v>30</v>
      </c>
      <c r="K4970">
        <v>3545</v>
      </c>
      <c r="L4970">
        <v>3619.9</v>
      </c>
      <c r="M4970">
        <v>3528.9</v>
      </c>
      <c r="N4970">
        <v>3530.3</v>
      </c>
      <c r="O4970">
        <v>3612</v>
      </c>
      <c r="P4970">
        <v>3608</v>
      </c>
      <c r="Q4970">
        <v>3580.21</v>
      </c>
      <c r="R4970">
        <v>2465043</v>
      </c>
      <c r="S4970">
        <v>8825361957.8999996</v>
      </c>
      <c r="T4970">
        <v>117952</v>
      </c>
      <c r="U4970">
        <v>1222837</v>
      </c>
      <c r="V4970">
        <v>49.61</v>
      </c>
      <c r="W4970" s="3">
        <f>StockData[[#This Row],[CLOSE]]-StockData[[#This Row],[PREV. CLOSE]]</f>
        <v>77.699999999999818</v>
      </c>
      <c r="X4970" s="2">
        <f>IFERROR((StockData[[#This Row],[CLOSE]]-StockData[[#This Row],[PREV. CLOSE]])/StockData[[#This Row],[PREV. CLOSE]],0)</f>
        <v>2.2009460952326945E-2</v>
      </c>
      <c r="Y4970" t="str">
        <f>IF(StockData[[#This Row],[Daily Return %]]&gt;0,"Gain",IF(StockData[[#This Row],[Daily Return %]]&lt;0,"Loss","No Change"))</f>
        <v>Gain</v>
      </c>
    </row>
    <row r="4971" spans="1:25" x14ac:dyDescent="0.3">
      <c r="A4971" s="1">
        <v>45917</v>
      </c>
      <c r="B4971" s="1" t="s">
        <v>5025</v>
      </c>
      <c r="C4971" s="1" t="s">
        <v>208</v>
      </c>
      <c r="D4971">
        <f>MONTH(StockData[[#This Row],[DATE]])</f>
        <v>9</v>
      </c>
      <c r="E4971">
        <v>2025</v>
      </c>
      <c r="F4971" t="s">
        <v>163</v>
      </c>
      <c r="G4971" t="str">
        <f>"Q"&amp;ROUNDUP(StockData[[#This Row],[Month Number]]/3,0)</f>
        <v>Q3</v>
      </c>
      <c r="H4971" s="1" t="s">
        <v>4596</v>
      </c>
      <c r="I4971" s="1" t="s">
        <v>4597</v>
      </c>
      <c r="J4971" t="s">
        <v>30</v>
      </c>
      <c r="K4971">
        <v>3608</v>
      </c>
      <c r="L4971">
        <v>3644.9</v>
      </c>
      <c r="M4971">
        <v>3593.1</v>
      </c>
      <c r="N4971">
        <v>3608</v>
      </c>
      <c r="O4971">
        <v>3635</v>
      </c>
      <c r="P4971">
        <v>3633.2</v>
      </c>
      <c r="Q4971">
        <v>3625.72</v>
      </c>
      <c r="R4971">
        <v>2237804</v>
      </c>
      <c r="S4971">
        <v>8113652038.5</v>
      </c>
      <c r="T4971">
        <v>92659</v>
      </c>
      <c r="U4971">
        <v>1364428</v>
      </c>
      <c r="V4971">
        <v>60.97</v>
      </c>
      <c r="W4971" s="3">
        <f>StockData[[#This Row],[CLOSE]]-StockData[[#This Row],[PREV. CLOSE]]</f>
        <v>25.199999999999818</v>
      </c>
      <c r="X4971" s="2">
        <f>IFERROR((StockData[[#This Row],[CLOSE]]-StockData[[#This Row],[PREV. CLOSE]])/StockData[[#This Row],[PREV. CLOSE]],0)</f>
        <v>6.9844789356983978E-3</v>
      </c>
      <c r="Y4971" t="str">
        <f>IF(StockData[[#This Row],[Daily Return %]]&gt;0,"Gain",IF(StockData[[#This Row],[Daily Return %]]&lt;0,"Loss","No Change"))</f>
        <v>Gain</v>
      </c>
    </row>
    <row r="4972" spans="1:25" x14ac:dyDescent="0.3">
      <c r="A4972" s="1">
        <v>45918</v>
      </c>
      <c r="B4972" s="1" t="s">
        <v>5026</v>
      </c>
      <c r="C4972" s="1" t="s">
        <v>208</v>
      </c>
      <c r="D4972">
        <f>MONTH(StockData[[#This Row],[DATE]])</f>
        <v>9</v>
      </c>
      <c r="E4972">
        <v>2025</v>
      </c>
      <c r="F4972" t="s">
        <v>163</v>
      </c>
      <c r="G4972" t="str">
        <f>"Q"&amp;ROUNDUP(StockData[[#This Row],[Month Number]]/3,0)</f>
        <v>Q3</v>
      </c>
      <c r="H4972" s="1" t="s">
        <v>4596</v>
      </c>
      <c r="I4972" s="1" t="s">
        <v>4597</v>
      </c>
      <c r="J4972" t="s">
        <v>30</v>
      </c>
      <c r="K4972">
        <v>3636.1</v>
      </c>
      <c r="L4972">
        <v>3650</v>
      </c>
      <c r="M4972">
        <v>3603.3</v>
      </c>
      <c r="N4972">
        <v>3633.2</v>
      </c>
      <c r="O4972">
        <v>3637</v>
      </c>
      <c r="P4972">
        <v>3642.2</v>
      </c>
      <c r="Q4972">
        <v>3629.28</v>
      </c>
      <c r="R4972">
        <v>2480472</v>
      </c>
      <c r="S4972">
        <v>9002315211.3999996</v>
      </c>
      <c r="T4972">
        <v>107896</v>
      </c>
      <c r="U4972">
        <v>1735583</v>
      </c>
      <c r="V4972">
        <v>69.97</v>
      </c>
      <c r="W4972" s="3">
        <f>StockData[[#This Row],[CLOSE]]-StockData[[#This Row],[PREV. CLOSE]]</f>
        <v>9</v>
      </c>
      <c r="X4972" s="2">
        <f>IFERROR((StockData[[#This Row],[CLOSE]]-StockData[[#This Row],[PREV. CLOSE]])/StockData[[#This Row],[PREV. CLOSE]],0)</f>
        <v>2.4771551249587144E-3</v>
      </c>
      <c r="Y4972" t="str">
        <f>IF(StockData[[#This Row],[Daily Return %]]&gt;0,"Gain",IF(StockData[[#This Row],[Daily Return %]]&lt;0,"Loss","No Change"))</f>
        <v>Gain</v>
      </c>
    </row>
    <row r="4973" spans="1:25" x14ac:dyDescent="0.3">
      <c r="A4973" s="1">
        <v>45918</v>
      </c>
      <c r="B4973" s="1" t="s">
        <v>5027</v>
      </c>
      <c r="C4973" s="1" t="s">
        <v>208</v>
      </c>
      <c r="D4973">
        <f>MONTH(StockData[[#This Row],[DATE]])</f>
        <v>9</v>
      </c>
      <c r="E4973">
        <v>2025</v>
      </c>
      <c r="F4973" t="s">
        <v>163</v>
      </c>
      <c r="G4973" t="str">
        <f>"Q"&amp;ROUNDUP(StockData[[#This Row],[Month Number]]/3,0)</f>
        <v>Q3</v>
      </c>
      <c r="H4973" s="1" t="s">
        <v>4596</v>
      </c>
      <c r="I4973" s="1" t="s">
        <v>4597</v>
      </c>
      <c r="J4973" t="s">
        <v>30</v>
      </c>
      <c r="K4973">
        <v>3636.1</v>
      </c>
      <c r="L4973">
        <v>3650</v>
      </c>
      <c r="M4973">
        <v>3603.3</v>
      </c>
      <c r="N4973">
        <v>3633.2</v>
      </c>
      <c r="O4973">
        <v>3637</v>
      </c>
      <c r="P4973">
        <v>3642.2</v>
      </c>
      <c r="Q4973">
        <v>3629.28</v>
      </c>
      <c r="R4973">
        <v>2480472</v>
      </c>
      <c r="S4973">
        <v>9002315211.3999996</v>
      </c>
      <c r="T4973">
        <v>107896</v>
      </c>
      <c r="U4973">
        <v>1735583</v>
      </c>
      <c r="V4973">
        <v>69.97</v>
      </c>
      <c r="W4973" s="3">
        <f>StockData[[#This Row],[CLOSE]]-StockData[[#This Row],[PREV. CLOSE]]</f>
        <v>9</v>
      </c>
      <c r="X4973" s="2">
        <f>IFERROR((StockData[[#This Row],[CLOSE]]-StockData[[#This Row],[PREV. CLOSE]])/StockData[[#This Row],[PREV. CLOSE]],0)</f>
        <v>2.4771551249587144E-3</v>
      </c>
      <c r="Y4973" t="str">
        <f>IF(StockData[[#This Row],[Daily Return %]]&gt;0,"Gain",IF(StockData[[#This Row],[Daily Return %]]&lt;0,"Loss","No Change"))</f>
        <v>Gain</v>
      </c>
    </row>
    <row r="4974" spans="1:25" x14ac:dyDescent="0.3">
      <c r="A4974" s="1">
        <v>45919</v>
      </c>
      <c r="B4974" s="1" t="s">
        <v>5028</v>
      </c>
      <c r="C4974" s="1" t="s">
        <v>208</v>
      </c>
      <c r="D4974">
        <f>MONTH(StockData[[#This Row],[DATE]])</f>
        <v>9</v>
      </c>
      <c r="E4974">
        <v>2025</v>
      </c>
      <c r="F4974" t="s">
        <v>163</v>
      </c>
      <c r="G4974" t="str">
        <f>"Q"&amp;ROUNDUP(StockData[[#This Row],[Month Number]]/3,0)</f>
        <v>Q3</v>
      </c>
      <c r="H4974" s="1" t="s">
        <v>4596</v>
      </c>
      <c r="I4974" s="1" t="s">
        <v>4597</v>
      </c>
      <c r="J4974" t="s">
        <v>30</v>
      </c>
      <c r="K4974">
        <v>3601</v>
      </c>
      <c r="L4974">
        <v>3636.7</v>
      </c>
      <c r="M4974">
        <v>3584.5</v>
      </c>
      <c r="N4974">
        <v>3642.2</v>
      </c>
      <c r="O4974">
        <v>3600.9</v>
      </c>
      <c r="P4974">
        <v>3592.1</v>
      </c>
      <c r="Q4974">
        <v>3602.33</v>
      </c>
      <c r="R4974">
        <v>4018342</v>
      </c>
      <c r="S4974">
        <v>14475407169.299999</v>
      </c>
      <c r="T4974">
        <v>116789</v>
      </c>
      <c r="U4974">
        <v>3068776</v>
      </c>
      <c r="V4974">
        <v>76.37</v>
      </c>
      <c r="W4974" s="3">
        <f>StockData[[#This Row],[CLOSE]]-StockData[[#This Row],[PREV. CLOSE]]</f>
        <v>-50.099999999999909</v>
      </c>
      <c r="X4974" s="2">
        <f>IFERROR((StockData[[#This Row],[CLOSE]]-StockData[[#This Row],[PREV. CLOSE]])/StockData[[#This Row],[PREV. CLOSE]],0)</f>
        <v>-1.3755422546812342E-2</v>
      </c>
      <c r="Y4974" t="str">
        <f>IF(StockData[[#This Row],[Daily Return %]]&gt;0,"Gain",IF(StockData[[#This Row],[Daily Return %]]&lt;0,"Loss","No Change"))</f>
        <v>Loss</v>
      </c>
    </row>
    <row r="4975" spans="1:25" x14ac:dyDescent="0.3">
      <c r="A4975" s="1">
        <v>45922</v>
      </c>
      <c r="B4975" s="1" t="s">
        <v>5029</v>
      </c>
      <c r="C4975" s="1" t="s">
        <v>208</v>
      </c>
      <c r="D4975">
        <f>MONTH(StockData[[#This Row],[DATE]])</f>
        <v>9</v>
      </c>
      <c r="E4975">
        <v>2025</v>
      </c>
      <c r="F4975" t="s">
        <v>163</v>
      </c>
      <c r="G4975" t="str">
        <f>"Q"&amp;ROUNDUP(StockData[[#This Row],[Month Number]]/3,0)</f>
        <v>Q3</v>
      </c>
      <c r="H4975" s="1" t="s">
        <v>4596</v>
      </c>
      <c r="I4975" s="1" t="s">
        <v>4597</v>
      </c>
      <c r="J4975" t="s">
        <v>30</v>
      </c>
      <c r="K4975">
        <v>3600</v>
      </c>
      <c r="L4975">
        <v>3616.6</v>
      </c>
      <c r="M4975">
        <v>3569.3</v>
      </c>
      <c r="N4975">
        <v>3592.1</v>
      </c>
      <c r="O4975">
        <v>3585</v>
      </c>
      <c r="P4975">
        <v>3584.8</v>
      </c>
      <c r="Q4975">
        <v>3592.08</v>
      </c>
      <c r="R4975">
        <v>1664133</v>
      </c>
      <c r="S4975">
        <v>5977694949.5</v>
      </c>
      <c r="T4975">
        <v>80506</v>
      </c>
      <c r="U4975">
        <v>1096368</v>
      </c>
      <c r="V4975">
        <v>65.88</v>
      </c>
      <c r="W4975" s="3">
        <f>StockData[[#This Row],[CLOSE]]-StockData[[#This Row],[PREV. CLOSE]]</f>
        <v>-7.2999999999997272</v>
      </c>
      <c r="X4975" s="2">
        <f>IFERROR((StockData[[#This Row],[CLOSE]]-StockData[[#This Row],[PREV. CLOSE]])/StockData[[#This Row],[PREV. CLOSE]],0)</f>
        <v>-2.0322374098715869E-3</v>
      </c>
      <c r="Y4975" t="str">
        <f>IF(StockData[[#This Row],[Daily Return %]]&gt;0,"Gain",IF(StockData[[#This Row],[Daily Return %]]&lt;0,"Loss","No Change"))</f>
        <v>Loss</v>
      </c>
    </row>
    <row r="4976" spans="1:25" x14ac:dyDescent="0.3">
      <c r="A4976" s="1">
        <v>45923</v>
      </c>
      <c r="B4976" s="1" t="s">
        <v>5030</v>
      </c>
      <c r="C4976" s="1" t="s">
        <v>208</v>
      </c>
      <c r="D4976">
        <f>MONTH(StockData[[#This Row],[DATE]])</f>
        <v>9</v>
      </c>
      <c r="E4976">
        <v>2025</v>
      </c>
      <c r="F4976" t="s">
        <v>163</v>
      </c>
      <c r="G4976" t="str">
        <f>"Q"&amp;ROUNDUP(StockData[[#This Row],[Month Number]]/3,0)</f>
        <v>Q3</v>
      </c>
      <c r="H4976" s="1" t="s">
        <v>4596</v>
      </c>
      <c r="I4976" s="1" t="s">
        <v>4597</v>
      </c>
      <c r="J4976" t="s">
        <v>30</v>
      </c>
      <c r="K4976">
        <v>3610</v>
      </c>
      <c r="L4976">
        <v>3679.2</v>
      </c>
      <c r="M4976">
        <v>3606.8</v>
      </c>
      <c r="N4976">
        <v>3584.8</v>
      </c>
      <c r="O4976">
        <v>3610</v>
      </c>
      <c r="P4976">
        <v>3614.6</v>
      </c>
      <c r="Q4976">
        <v>3627.06</v>
      </c>
      <c r="R4976">
        <v>2523224</v>
      </c>
      <c r="S4976">
        <v>9151889431.8999996</v>
      </c>
      <c r="T4976">
        <v>126861</v>
      </c>
      <c r="U4976">
        <v>1208006</v>
      </c>
      <c r="V4976">
        <v>47.88</v>
      </c>
      <c r="W4976" s="3">
        <f>StockData[[#This Row],[CLOSE]]-StockData[[#This Row],[PREV. CLOSE]]</f>
        <v>29.799999999999727</v>
      </c>
      <c r="X4976" s="2">
        <f>IFERROR((StockData[[#This Row],[CLOSE]]-StockData[[#This Row],[PREV. CLOSE]])/StockData[[#This Row],[PREV. CLOSE]],0)</f>
        <v>8.3128765900467878E-3</v>
      </c>
      <c r="Y4976" t="str">
        <f>IF(StockData[[#This Row],[Daily Return %]]&gt;0,"Gain",IF(StockData[[#This Row],[Daily Return %]]&lt;0,"Loss","No Change"))</f>
        <v>Gain</v>
      </c>
    </row>
    <row r="4977" spans="1:25" x14ac:dyDescent="0.3">
      <c r="A4977" s="1">
        <v>45924</v>
      </c>
      <c r="B4977" s="1" t="s">
        <v>5031</v>
      </c>
      <c r="C4977" s="1" t="s">
        <v>208</v>
      </c>
      <c r="D4977">
        <f>MONTH(StockData[[#This Row],[DATE]])</f>
        <v>9</v>
      </c>
      <c r="E4977">
        <v>2025</v>
      </c>
      <c r="F4977" t="s">
        <v>163</v>
      </c>
      <c r="G4977" t="str">
        <f>"Q"&amp;ROUNDUP(StockData[[#This Row],[Month Number]]/3,0)</f>
        <v>Q3</v>
      </c>
      <c r="H4977" s="1" t="s">
        <v>4596</v>
      </c>
      <c r="I4977" s="1" t="s">
        <v>4597</v>
      </c>
      <c r="J4977" t="s">
        <v>30</v>
      </c>
      <c r="K4977">
        <v>3614.5</v>
      </c>
      <c r="L4977">
        <v>3626.3</v>
      </c>
      <c r="M4977">
        <v>3568</v>
      </c>
      <c r="N4977">
        <v>3614.6</v>
      </c>
      <c r="O4977">
        <v>3580.5</v>
      </c>
      <c r="P4977">
        <v>3574.9</v>
      </c>
      <c r="Q4977">
        <v>3593.6</v>
      </c>
      <c r="R4977">
        <v>1320014</v>
      </c>
      <c r="S4977">
        <v>4743596986</v>
      </c>
      <c r="T4977">
        <v>99535</v>
      </c>
      <c r="U4977">
        <v>756135</v>
      </c>
      <c r="V4977">
        <v>57.28</v>
      </c>
      <c r="W4977" s="3">
        <f>StockData[[#This Row],[CLOSE]]-StockData[[#This Row],[PREV. CLOSE]]</f>
        <v>-39.699999999999818</v>
      </c>
      <c r="X4977" s="2">
        <f>IFERROR((StockData[[#This Row],[CLOSE]]-StockData[[#This Row],[PREV. CLOSE]])/StockData[[#This Row],[PREV. CLOSE]],0)</f>
        <v>-1.0983234659436679E-2</v>
      </c>
      <c r="Y4977" t="str">
        <f>IF(StockData[[#This Row],[Daily Return %]]&gt;0,"Gain",IF(StockData[[#This Row],[Daily Return %]]&lt;0,"Loss","No Change"))</f>
        <v>Loss</v>
      </c>
    </row>
    <row r="4978" spans="1:25" x14ac:dyDescent="0.3">
      <c r="A4978" s="1">
        <v>45925</v>
      </c>
      <c r="B4978" s="1" t="s">
        <v>5032</v>
      </c>
      <c r="C4978" s="1" t="s">
        <v>208</v>
      </c>
      <c r="D4978">
        <f>MONTH(StockData[[#This Row],[DATE]])</f>
        <v>9</v>
      </c>
      <c r="E4978">
        <v>2025</v>
      </c>
      <c r="F4978" t="s">
        <v>163</v>
      </c>
      <c r="G4978" t="str">
        <f>"Q"&amp;ROUNDUP(StockData[[#This Row],[Month Number]]/3,0)</f>
        <v>Q3</v>
      </c>
      <c r="H4978" s="1" t="s">
        <v>4596</v>
      </c>
      <c r="I4978" s="1" t="s">
        <v>4597</v>
      </c>
      <c r="J4978" t="s">
        <v>30</v>
      </c>
      <c r="K4978">
        <v>3579.9</v>
      </c>
      <c r="L4978">
        <v>3584.1</v>
      </c>
      <c r="M4978">
        <v>3521.8</v>
      </c>
      <c r="N4978">
        <v>3574.9</v>
      </c>
      <c r="O4978">
        <v>3538.2</v>
      </c>
      <c r="P4978">
        <v>3530</v>
      </c>
      <c r="Q4978">
        <v>3545.18</v>
      </c>
      <c r="R4978">
        <v>2106344</v>
      </c>
      <c r="S4978">
        <v>7467376220.6999998</v>
      </c>
      <c r="T4978">
        <v>120749</v>
      </c>
      <c r="U4978">
        <v>1321489</v>
      </c>
      <c r="V4978">
        <v>62.74</v>
      </c>
      <c r="W4978" s="3">
        <f>StockData[[#This Row],[CLOSE]]-StockData[[#This Row],[PREV. CLOSE]]</f>
        <v>-44.900000000000091</v>
      </c>
      <c r="X4978" s="2">
        <f>IFERROR((StockData[[#This Row],[CLOSE]]-StockData[[#This Row],[PREV. CLOSE]])/StockData[[#This Row],[PREV. CLOSE]],0)</f>
        <v>-1.2559791882290439E-2</v>
      </c>
      <c r="Y4978" t="str">
        <f>IF(StockData[[#This Row],[Daily Return %]]&gt;0,"Gain",IF(StockData[[#This Row],[Daily Return %]]&lt;0,"Loss","No Change"))</f>
        <v>Loss</v>
      </c>
    </row>
    <row r="4979" spans="1:25" x14ac:dyDescent="0.3">
      <c r="A4979" s="1">
        <v>45926</v>
      </c>
      <c r="B4979" s="1" t="s">
        <v>5033</v>
      </c>
      <c r="C4979" s="1" t="s">
        <v>208</v>
      </c>
      <c r="D4979">
        <f>MONTH(StockData[[#This Row],[DATE]])</f>
        <v>9</v>
      </c>
      <c r="E4979">
        <v>2025</v>
      </c>
      <c r="F4979" t="s">
        <v>163</v>
      </c>
      <c r="G4979" t="str">
        <f>"Q"&amp;ROUNDUP(StockData[[#This Row],[Month Number]]/3,0)</f>
        <v>Q3</v>
      </c>
      <c r="H4979" s="1" t="s">
        <v>4596</v>
      </c>
      <c r="I4979" s="1" t="s">
        <v>4597</v>
      </c>
      <c r="J4979" t="s">
        <v>30</v>
      </c>
      <c r="K4979">
        <v>3510</v>
      </c>
      <c r="L4979">
        <v>3547.5</v>
      </c>
      <c r="M4979">
        <v>3391.6</v>
      </c>
      <c r="N4979">
        <v>3530</v>
      </c>
      <c r="O4979">
        <v>3400</v>
      </c>
      <c r="P4979">
        <v>3396.5</v>
      </c>
      <c r="Q4979">
        <v>3438.21</v>
      </c>
      <c r="R4979">
        <v>3046760</v>
      </c>
      <c r="S4979">
        <v>10475389442.700001</v>
      </c>
      <c r="T4979">
        <v>211846</v>
      </c>
      <c r="U4979">
        <v>2025745</v>
      </c>
      <c r="V4979">
        <v>66.489999999999995</v>
      </c>
      <c r="W4979" s="3">
        <f>StockData[[#This Row],[CLOSE]]-StockData[[#This Row],[PREV. CLOSE]]</f>
        <v>-133.5</v>
      </c>
      <c r="X4979" s="2">
        <f>IFERROR((StockData[[#This Row],[CLOSE]]-StockData[[#This Row],[PREV. CLOSE]])/StockData[[#This Row],[PREV. CLOSE]],0)</f>
        <v>-3.7818696883852691E-2</v>
      </c>
      <c r="Y4979" t="str">
        <f>IF(StockData[[#This Row],[Daily Return %]]&gt;0,"Gain",IF(StockData[[#This Row],[Daily Return %]]&lt;0,"Loss","No Change"))</f>
        <v>Loss</v>
      </c>
    </row>
    <row r="4980" spans="1:25" x14ac:dyDescent="0.3">
      <c r="A4980" s="1">
        <v>45929</v>
      </c>
      <c r="B4980" s="1" t="s">
        <v>5034</v>
      </c>
      <c r="C4980" s="1" t="s">
        <v>208</v>
      </c>
      <c r="D4980">
        <f>MONTH(StockData[[#This Row],[DATE]])</f>
        <v>9</v>
      </c>
      <c r="E4980">
        <v>2025</v>
      </c>
      <c r="F4980" t="s">
        <v>163</v>
      </c>
      <c r="G4980" t="str">
        <f>"Q"&amp;ROUNDUP(StockData[[#This Row],[Month Number]]/3,0)</f>
        <v>Q3</v>
      </c>
      <c r="H4980" s="1" t="s">
        <v>4596</v>
      </c>
      <c r="I4980" s="1" t="s">
        <v>4597</v>
      </c>
      <c r="J4980" t="s">
        <v>30</v>
      </c>
      <c r="K4980">
        <v>3419</v>
      </c>
      <c r="L4980">
        <v>3458</v>
      </c>
      <c r="M4980">
        <v>3405</v>
      </c>
      <c r="N4980">
        <v>3396.5</v>
      </c>
      <c r="O4980">
        <v>3433.1</v>
      </c>
      <c r="P4980">
        <v>3418.1</v>
      </c>
      <c r="Q4980">
        <v>3431.03</v>
      </c>
      <c r="R4980">
        <v>3175716</v>
      </c>
      <c r="S4980">
        <v>10895980137.6</v>
      </c>
      <c r="T4980">
        <v>211089</v>
      </c>
      <c r="U4980">
        <v>2141544</v>
      </c>
      <c r="V4980">
        <v>67.430000000000007</v>
      </c>
      <c r="W4980" s="3">
        <f>StockData[[#This Row],[CLOSE]]-StockData[[#This Row],[PREV. CLOSE]]</f>
        <v>21.599999999999909</v>
      </c>
      <c r="X4980" s="2">
        <f>IFERROR((StockData[[#This Row],[CLOSE]]-StockData[[#This Row],[PREV. CLOSE]])/StockData[[#This Row],[PREV. CLOSE]],0)</f>
        <v>6.3594877079346116E-3</v>
      </c>
      <c r="Y4980" t="str">
        <f>IF(StockData[[#This Row],[Daily Return %]]&gt;0,"Gain",IF(StockData[[#This Row],[Daily Return %]]&lt;0,"Loss","No Change"))</f>
        <v>Gain</v>
      </c>
    </row>
    <row r="4981" spans="1:25" x14ac:dyDescent="0.3">
      <c r="A4981" s="1">
        <v>45930</v>
      </c>
      <c r="B4981" s="1" t="s">
        <v>5035</v>
      </c>
      <c r="C4981" s="1" t="s">
        <v>208</v>
      </c>
      <c r="D4981">
        <f>MONTH(StockData[[#This Row],[DATE]])</f>
        <v>9</v>
      </c>
      <c r="E4981">
        <v>2025</v>
      </c>
      <c r="F4981" t="s">
        <v>163</v>
      </c>
      <c r="G4981" t="str">
        <f>"Q"&amp;ROUNDUP(StockData[[#This Row],[Month Number]]/3,0)</f>
        <v>Q3</v>
      </c>
      <c r="H4981" s="1" t="s">
        <v>4596</v>
      </c>
      <c r="I4981" s="1" t="s">
        <v>4597</v>
      </c>
      <c r="J4981" t="s">
        <v>30</v>
      </c>
      <c r="K4981">
        <v>3420</v>
      </c>
      <c r="L4981">
        <v>3454</v>
      </c>
      <c r="M4981">
        <v>3393.1</v>
      </c>
      <c r="N4981">
        <v>3418.1</v>
      </c>
      <c r="O4981">
        <v>3435</v>
      </c>
      <c r="P4981">
        <v>3427</v>
      </c>
      <c r="Q4981">
        <v>3425.21</v>
      </c>
      <c r="R4981">
        <v>2611078</v>
      </c>
      <c r="S4981">
        <v>8943478480.3999996</v>
      </c>
      <c r="T4981">
        <v>121816</v>
      </c>
      <c r="U4981">
        <v>1671536</v>
      </c>
      <c r="V4981">
        <v>64.02</v>
      </c>
      <c r="W4981" s="3">
        <f>StockData[[#This Row],[CLOSE]]-StockData[[#This Row],[PREV. CLOSE]]</f>
        <v>8.9000000000000909</v>
      </c>
      <c r="X4981" s="2">
        <f>IFERROR((StockData[[#This Row],[CLOSE]]-StockData[[#This Row],[PREV. CLOSE]])/StockData[[#This Row],[PREV. CLOSE]],0)</f>
        <v>2.6037857289137505E-3</v>
      </c>
      <c r="Y4981" t="str">
        <f>IF(StockData[[#This Row],[Daily Return %]]&gt;0,"Gain",IF(StockData[[#This Row],[Daily Return %]]&lt;0,"Loss","No Change"))</f>
        <v>Gain</v>
      </c>
    </row>
    <row r="4982" spans="1:25" x14ac:dyDescent="0.3">
      <c r="A4982" s="1">
        <v>45931</v>
      </c>
      <c r="B4982" s="1" t="s">
        <v>5036</v>
      </c>
      <c r="C4982" s="1" t="s">
        <v>230</v>
      </c>
      <c r="D4982">
        <f>MONTH(StockData[[#This Row],[DATE]])</f>
        <v>10</v>
      </c>
      <c r="E4982">
        <v>2025</v>
      </c>
      <c r="F4982" t="s">
        <v>231</v>
      </c>
      <c r="G4982" t="str">
        <f>"Q"&amp;ROUNDUP(StockData[[#This Row],[Month Number]]/3,0)</f>
        <v>Q4</v>
      </c>
      <c r="H4982" s="1" t="s">
        <v>4596</v>
      </c>
      <c r="I4982" s="1" t="s">
        <v>4597</v>
      </c>
      <c r="J4982" t="s">
        <v>30</v>
      </c>
      <c r="K4982">
        <v>3419.2</v>
      </c>
      <c r="L4982">
        <v>3501</v>
      </c>
      <c r="M4982">
        <v>3415.5</v>
      </c>
      <c r="N4982">
        <v>3427</v>
      </c>
      <c r="O4982">
        <v>3468.5</v>
      </c>
      <c r="P4982">
        <v>3463.4</v>
      </c>
      <c r="Q4982">
        <v>3467.09</v>
      </c>
      <c r="R4982">
        <v>2364844</v>
      </c>
      <c r="S4982">
        <v>8199117035.6999998</v>
      </c>
      <c r="T4982">
        <v>120394</v>
      </c>
      <c r="U4982">
        <v>1259560</v>
      </c>
      <c r="V4982">
        <v>53.26</v>
      </c>
      <c r="W4982" s="3">
        <f>StockData[[#This Row],[CLOSE]]-StockData[[#This Row],[PREV. CLOSE]]</f>
        <v>36.400000000000091</v>
      </c>
      <c r="X4982" s="2">
        <f>IFERROR((StockData[[#This Row],[CLOSE]]-StockData[[#This Row],[PREV. CLOSE]])/StockData[[#This Row],[PREV. CLOSE]],0)</f>
        <v>1.0621534870148846E-2</v>
      </c>
      <c r="Y4982" t="str">
        <f>IF(StockData[[#This Row],[Daily Return %]]&gt;0,"Gain",IF(StockData[[#This Row],[Daily Return %]]&lt;0,"Loss","No Change"))</f>
        <v>Gain</v>
      </c>
    </row>
    <row r="4983" spans="1:25" x14ac:dyDescent="0.3">
      <c r="A4983" s="1">
        <v>45933</v>
      </c>
      <c r="B4983" s="1" t="s">
        <v>5037</v>
      </c>
      <c r="C4983" s="1" t="s">
        <v>230</v>
      </c>
      <c r="D4983">
        <f>MONTH(StockData[[#This Row],[DATE]])</f>
        <v>10</v>
      </c>
      <c r="E4983">
        <v>2025</v>
      </c>
      <c r="F4983" t="s">
        <v>231</v>
      </c>
      <c r="G4983" t="str">
        <f>"Q"&amp;ROUNDUP(StockData[[#This Row],[Month Number]]/3,0)</f>
        <v>Q4</v>
      </c>
      <c r="H4983" s="1" t="s">
        <v>4596</v>
      </c>
      <c r="I4983" s="1" t="s">
        <v>4597</v>
      </c>
      <c r="J4983" t="s">
        <v>30</v>
      </c>
      <c r="K4983">
        <v>3462.1</v>
      </c>
      <c r="L4983">
        <v>3492.4</v>
      </c>
      <c r="M4983">
        <v>3404.2</v>
      </c>
      <c r="N4983">
        <v>3463.4</v>
      </c>
      <c r="O4983">
        <v>3460</v>
      </c>
      <c r="P4983">
        <v>3462</v>
      </c>
      <c r="Q4983">
        <v>3445.02</v>
      </c>
      <c r="R4983">
        <v>2357702</v>
      </c>
      <c r="S4983">
        <v>8122329194.8000002</v>
      </c>
      <c r="T4983">
        <v>122072</v>
      </c>
      <c r="U4983">
        <v>1534565</v>
      </c>
      <c r="V4983">
        <v>65.09</v>
      </c>
      <c r="W4983" s="3">
        <f>StockData[[#This Row],[CLOSE]]-StockData[[#This Row],[PREV. CLOSE]]</f>
        <v>-1.4000000000000909</v>
      </c>
      <c r="X4983" s="2">
        <f>IFERROR((StockData[[#This Row],[CLOSE]]-StockData[[#This Row],[PREV. CLOSE]])/StockData[[#This Row],[PREV. CLOSE]],0)</f>
        <v>-4.0422706011436477E-4</v>
      </c>
      <c r="Y4983" t="str">
        <f>IF(StockData[[#This Row],[Daily Return %]]&gt;0,"Gain",IF(StockData[[#This Row],[Daily Return %]]&lt;0,"Loss","No Change"))</f>
        <v>Loss</v>
      </c>
    </row>
    <row r="4984" spans="1:25" x14ac:dyDescent="0.3">
      <c r="A4984" s="1">
        <v>45936</v>
      </c>
      <c r="B4984" s="1" t="s">
        <v>5038</v>
      </c>
      <c r="C4984" s="1" t="s">
        <v>230</v>
      </c>
      <c r="D4984">
        <f>MONTH(StockData[[#This Row],[DATE]])</f>
        <v>10</v>
      </c>
      <c r="E4984">
        <v>2025</v>
      </c>
      <c r="F4984" t="s">
        <v>231</v>
      </c>
      <c r="G4984" t="str">
        <f>"Q"&amp;ROUNDUP(StockData[[#This Row],[Month Number]]/3,0)</f>
        <v>Q4</v>
      </c>
      <c r="H4984" s="1" t="s">
        <v>4596</v>
      </c>
      <c r="I4984" s="1" t="s">
        <v>4597</v>
      </c>
      <c r="J4984" t="s">
        <v>30</v>
      </c>
      <c r="K4984">
        <v>3462</v>
      </c>
      <c r="L4984">
        <v>3480</v>
      </c>
      <c r="M4984">
        <v>3425.1</v>
      </c>
      <c r="N4984">
        <v>3462</v>
      </c>
      <c r="O4984">
        <v>3476</v>
      </c>
      <c r="P4984">
        <v>3472</v>
      </c>
      <c r="Q4984">
        <v>3463.48</v>
      </c>
      <c r="R4984">
        <v>1156082</v>
      </c>
      <c r="S4984">
        <v>4004068116.5</v>
      </c>
      <c r="T4984">
        <v>71226</v>
      </c>
      <c r="U4984">
        <v>615108</v>
      </c>
      <c r="V4984">
        <v>53.21</v>
      </c>
      <c r="W4984" s="3">
        <f>StockData[[#This Row],[CLOSE]]-StockData[[#This Row],[PREV. CLOSE]]</f>
        <v>10</v>
      </c>
      <c r="X4984" s="2">
        <f>IFERROR((StockData[[#This Row],[CLOSE]]-StockData[[#This Row],[PREV. CLOSE]])/StockData[[#This Row],[PREV. CLOSE]],0)</f>
        <v>2.8885037550548816E-3</v>
      </c>
      <c r="Y4984" t="str">
        <f>IF(StockData[[#This Row],[Daily Return %]]&gt;0,"Gain",IF(StockData[[#This Row],[Daily Return %]]&lt;0,"Loss","No Change"))</f>
        <v>Gain</v>
      </c>
    </row>
    <row r="4985" spans="1:25" x14ac:dyDescent="0.3">
      <c r="A4985" s="1">
        <v>45937</v>
      </c>
      <c r="B4985" s="1" t="s">
        <v>5039</v>
      </c>
      <c r="C4985" s="1" t="s">
        <v>230</v>
      </c>
      <c r="D4985">
        <f>MONTH(StockData[[#This Row],[DATE]])</f>
        <v>10</v>
      </c>
      <c r="E4985">
        <v>2025</v>
      </c>
      <c r="F4985" t="s">
        <v>231</v>
      </c>
      <c r="G4985" t="str">
        <f>"Q"&amp;ROUNDUP(StockData[[#This Row],[Month Number]]/3,0)</f>
        <v>Q4</v>
      </c>
      <c r="H4985" s="1" t="s">
        <v>4596</v>
      </c>
      <c r="I4985" s="1" t="s">
        <v>4597</v>
      </c>
      <c r="J4985" t="s">
        <v>30</v>
      </c>
      <c r="K4985">
        <v>3468.1</v>
      </c>
      <c r="L4985">
        <v>3521.4</v>
      </c>
      <c r="M4985">
        <v>3465.1</v>
      </c>
      <c r="N4985">
        <v>3472</v>
      </c>
      <c r="O4985">
        <v>3497</v>
      </c>
      <c r="P4985">
        <v>3492.8</v>
      </c>
      <c r="Q4985">
        <v>3491.83</v>
      </c>
      <c r="R4985">
        <v>1508939</v>
      </c>
      <c r="S4985">
        <v>5268952345.3999996</v>
      </c>
      <c r="T4985">
        <v>88944</v>
      </c>
      <c r="U4985">
        <v>674314</v>
      </c>
      <c r="V4985">
        <v>44.69</v>
      </c>
      <c r="W4985" s="3">
        <f>StockData[[#This Row],[CLOSE]]-StockData[[#This Row],[PREV. CLOSE]]</f>
        <v>20.800000000000182</v>
      </c>
      <c r="X4985" s="2">
        <f>IFERROR((StockData[[#This Row],[CLOSE]]-StockData[[#This Row],[PREV. CLOSE]])/StockData[[#This Row],[PREV. CLOSE]],0)</f>
        <v>5.9907834101383013E-3</v>
      </c>
      <c r="Y4985" t="str">
        <f>IF(StockData[[#This Row],[Daily Return %]]&gt;0,"Gain",IF(StockData[[#This Row],[Daily Return %]]&lt;0,"Loss","No Change"))</f>
        <v>Gain</v>
      </c>
    </row>
    <row r="4986" spans="1:25" x14ac:dyDescent="0.3">
      <c r="A4986" s="1">
        <v>45938</v>
      </c>
      <c r="B4986" s="1" t="s">
        <v>5040</v>
      </c>
      <c r="C4986" s="1" t="s">
        <v>230</v>
      </c>
      <c r="D4986">
        <f>MONTH(StockData[[#This Row],[DATE]])</f>
        <v>10</v>
      </c>
      <c r="E4986">
        <v>2025</v>
      </c>
      <c r="F4986" t="s">
        <v>231</v>
      </c>
      <c r="G4986" t="str">
        <f>"Q"&amp;ROUNDUP(StockData[[#This Row],[Month Number]]/3,0)</f>
        <v>Q4</v>
      </c>
      <c r="H4986" s="1" t="s">
        <v>4596</v>
      </c>
      <c r="I4986" s="1" t="s">
        <v>4597</v>
      </c>
      <c r="J4986" t="s">
        <v>30</v>
      </c>
      <c r="K4986">
        <v>3500</v>
      </c>
      <c r="L4986">
        <v>3509.7</v>
      </c>
      <c r="M4986">
        <v>3422.6</v>
      </c>
      <c r="N4986">
        <v>3492.8</v>
      </c>
      <c r="O4986">
        <v>3425</v>
      </c>
      <c r="P4986">
        <v>3426.5</v>
      </c>
      <c r="Q4986">
        <v>3447.19</v>
      </c>
      <c r="R4986">
        <v>1444911</v>
      </c>
      <c r="S4986">
        <v>4980886190.1999998</v>
      </c>
      <c r="T4986">
        <v>96223</v>
      </c>
      <c r="U4986">
        <v>890449</v>
      </c>
      <c r="V4986">
        <v>61.63</v>
      </c>
      <c r="W4986" s="3">
        <f>StockData[[#This Row],[CLOSE]]-StockData[[#This Row],[PREV. CLOSE]]</f>
        <v>-66.300000000000182</v>
      </c>
      <c r="X4986" s="2">
        <f>IFERROR((StockData[[#This Row],[CLOSE]]-StockData[[#This Row],[PREV. CLOSE]])/StockData[[#This Row],[PREV. CLOSE]],0)</f>
        <v>-1.8981905634448057E-2</v>
      </c>
      <c r="Y4986" t="str">
        <f>IF(StockData[[#This Row],[Daily Return %]]&gt;0,"Gain",IF(StockData[[#This Row],[Daily Return %]]&lt;0,"Loss","No Change"))</f>
        <v>Loss</v>
      </c>
    </row>
    <row r="4987" spans="1:25" x14ac:dyDescent="0.3">
      <c r="A4987" s="1">
        <v>45938</v>
      </c>
      <c r="B4987" s="1" t="s">
        <v>5041</v>
      </c>
      <c r="C4987" s="1" t="s">
        <v>230</v>
      </c>
      <c r="D4987">
        <f>MONTH(StockData[[#This Row],[DATE]])</f>
        <v>10</v>
      </c>
      <c r="E4987">
        <v>2025</v>
      </c>
      <c r="F4987" t="s">
        <v>231</v>
      </c>
      <c r="G4987" t="str">
        <f>"Q"&amp;ROUNDUP(StockData[[#This Row],[Month Number]]/3,0)</f>
        <v>Q4</v>
      </c>
      <c r="H4987" s="1" t="s">
        <v>4596</v>
      </c>
      <c r="I4987" s="1" t="s">
        <v>4597</v>
      </c>
      <c r="J4987" t="s">
        <v>30</v>
      </c>
      <c r="K4987">
        <v>3500</v>
      </c>
      <c r="L4987">
        <v>3509.7</v>
      </c>
      <c r="M4987">
        <v>3422.6</v>
      </c>
      <c r="N4987">
        <v>3492.8</v>
      </c>
      <c r="O4987">
        <v>3425</v>
      </c>
      <c r="P4987">
        <v>3426.5</v>
      </c>
      <c r="Q4987">
        <v>3447.19</v>
      </c>
      <c r="R4987">
        <v>1444911</v>
      </c>
      <c r="S4987">
        <v>4980886190.1999998</v>
      </c>
      <c r="T4987">
        <v>96223</v>
      </c>
      <c r="U4987">
        <v>890449</v>
      </c>
      <c r="V4987">
        <v>61.63</v>
      </c>
      <c r="W4987" s="3">
        <f>StockData[[#This Row],[CLOSE]]-StockData[[#This Row],[PREV. CLOSE]]</f>
        <v>-66.300000000000182</v>
      </c>
      <c r="X4987" s="2">
        <f>IFERROR((StockData[[#This Row],[CLOSE]]-StockData[[#This Row],[PREV. CLOSE]])/StockData[[#This Row],[PREV. CLOSE]],0)</f>
        <v>-1.8981905634448057E-2</v>
      </c>
      <c r="Y4987" t="str">
        <f>IF(StockData[[#This Row],[Daily Return %]]&gt;0,"Gain",IF(StockData[[#This Row],[Daily Return %]]&lt;0,"Loss","No Change"))</f>
        <v>Loss</v>
      </c>
    </row>
    <row r="4988" spans="1:25" x14ac:dyDescent="0.3">
      <c r="A4988" s="1">
        <v>45939</v>
      </c>
      <c r="B4988" s="1" t="s">
        <v>5042</v>
      </c>
      <c r="C4988" s="1" t="s">
        <v>230</v>
      </c>
      <c r="D4988">
        <f>MONTH(StockData[[#This Row],[DATE]])</f>
        <v>10</v>
      </c>
      <c r="E4988">
        <v>2025</v>
      </c>
      <c r="F4988" t="s">
        <v>231</v>
      </c>
      <c r="G4988" t="str">
        <f>"Q"&amp;ROUNDUP(StockData[[#This Row],[Month Number]]/3,0)</f>
        <v>Q4</v>
      </c>
      <c r="H4988" s="1" t="s">
        <v>4596</v>
      </c>
      <c r="I4988" s="1" t="s">
        <v>4597</v>
      </c>
      <c r="J4988" t="s">
        <v>30</v>
      </c>
      <c r="K4988">
        <v>3450</v>
      </c>
      <c r="L4988">
        <v>3475</v>
      </c>
      <c r="M4988">
        <v>3424</v>
      </c>
      <c r="N4988">
        <v>3426.5</v>
      </c>
      <c r="O4988">
        <v>3436</v>
      </c>
      <c r="P4988">
        <v>3442.9</v>
      </c>
      <c r="Q4988">
        <v>3441.65</v>
      </c>
      <c r="R4988">
        <v>1997853</v>
      </c>
      <c r="S4988">
        <v>6875919859.3999996</v>
      </c>
      <c r="T4988">
        <v>99935</v>
      </c>
      <c r="U4988">
        <v>1023944</v>
      </c>
      <c r="V4988">
        <v>51.25</v>
      </c>
      <c r="W4988" s="3">
        <f>StockData[[#This Row],[CLOSE]]-StockData[[#This Row],[PREV. CLOSE]]</f>
        <v>16.400000000000091</v>
      </c>
      <c r="X4988" s="2">
        <f>IFERROR((StockData[[#This Row],[CLOSE]]-StockData[[#This Row],[PREV. CLOSE]])/StockData[[#This Row],[PREV. CLOSE]],0)</f>
        <v>4.7862250109441387E-3</v>
      </c>
      <c r="Y4988" t="str">
        <f>IF(StockData[[#This Row],[Daily Return %]]&gt;0,"Gain",IF(StockData[[#This Row],[Daily Return %]]&lt;0,"Loss","No Change"))</f>
        <v>Gain</v>
      </c>
    </row>
    <row r="4989" spans="1:25" x14ac:dyDescent="0.3">
      <c r="A4989" s="1">
        <v>45940</v>
      </c>
      <c r="B4989" s="1" t="s">
        <v>5043</v>
      </c>
      <c r="C4989" s="1" t="s">
        <v>230</v>
      </c>
      <c r="D4989">
        <f>MONTH(StockData[[#This Row],[DATE]])</f>
        <v>10</v>
      </c>
      <c r="E4989">
        <v>2025</v>
      </c>
      <c r="F4989" t="s">
        <v>231</v>
      </c>
      <c r="G4989" t="str">
        <f>"Q"&amp;ROUNDUP(StockData[[#This Row],[Month Number]]/3,0)</f>
        <v>Q4</v>
      </c>
      <c r="H4989" s="1" t="s">
        <v>4596</v>
      </c>
      <c r="I4989" s="1" t="s">
        <v>4597</v>
      </c>
      <c r="J4989" t="s">
        <v>30</v>
      </c>
      <c r="K4989">
        <v>3425</v>
      </c>
      <c r="L4989">
        <v>3473.9</v>
      </c>
      <c r="M4989">
        <v>3395.7</v>
      </c>
      <c r="N4989">
        <v>3442.9</v>
      </c>
      <c r="O4989">
        <v>3454</v>
      </c>
      <c r="P4989">
        <v>3454.9</v>
      </c>
      <c r="Q4989">
        <v>3444.15</v>
      </c>
      <c r="R4989">
        <v>1416272</v>
      </c>
      <c r="S4989">
        <v>4877854709.3000002</v>
      </c>
      <c r="T4989">
        <v>98132</v>
      </c>
      <c r="U4989">
        <v>728084</v>
      </c>
      <c r="V4989">
        <v>51.41</v>
      </c>
      <c r="W4989" s="3">
        <f>StockData[[#This Row],[CLOSE]]-StockData[[#This Row],[PREV. CLOSE]]</f>
        <v>12</v>
      </c>
      <c r="X4989" s="2">
        <f>IFERROR((StockData[[#This Row],[CLOSE]]-StockData[[#This Row],[PREV. CLOSE]])/StockData[[#This Row],[PREV. CLOSE]],0)</f>
        <v>3.4854337912806062E-3</v>
      </c>
      <c r="Y4989" t="str">
        <f>IF(StockData[[#This Row],[Daily Return %]]&gt;0,"Gain",IF(StockData[[#This Row],[Daily Return %]]&lt;0,"Loss","No Change"))</f>
        <v>Gain</v>
      </c>
    </row>
    <row r="4990" spans="1:25" x14ac:dyDescent="0.3">
      <c r="A4990" s="1">
        <v>45943</v>
      </c>
      <c r="B4990" s="1" t="s">
        <v>5044</v>
      </c>
      <c r="C4990" s="1" t="s">
        <v>230</v>
      </c>
      <c r="D4990">
        <f>MONTH(StockData[[#This Row],[DATE]])</f>
        <v>10</v>
      </c>
      <c r="E4990">
        <v>2025</v>
      </c>
      <c r="F4990" t="s">
        <v>231</v>
      </c>
      <c r="G4990" t="str">
        <f>"Q"&amp;ROUNDUP(StockData[[#This Row],[Month Number]]/3,0)</f>
        <v>Q4</v>
      </c>
      <c r="H4990" s="1" t="s">
        <v>4596</v>
      </c>
      <c r="I4990" s="1" t="s">
        <v>4597</v>
      </c>
      <c r="J4990" t="s">
        <v>30</v>
      </c>
      <c r="K4990">
        <v>3432</v>
      </c>
      <c r="L4990">
        <v>3470</v>
      </c>
      <c r="M4990">
        <v>3432</v>
      </c>
      <c r="N4990">
        <v>3454.9</v>
      </c>
      <c r="O4990">
        <v>3457</v>
      </c>
      <c r="P4990">
        <v>3459.7</v>
      </c>
      <c r="Q4990">
        <v>3456.02</v>
      </c>
      <c r="R4990">
        <v>1090517</v>
      </c>
      <c r="S4990">
        <v>3768849508.8000002</v>
      </c>
      <c r="T4990">
        <v>98582</v>
      </c>
      <c r="U4990">
        <v>585933</v>
      </c>
      <c r="V4990">
        <v>53.73</v>
      </c>
      <c r="W4990" s="3">
        <f>StockData[[#This Row],[CLOSE]]-StockData[[#This Row],[PREV. CLOSE]]</f>
        <v>4.7999999999997272</v>
      </c>
      <c r="X4990" s="2">
        <f>IFERROR((StockData[[#This Row],[CLOSE]]-StockData[[#This Row],[PREV. CLOSE]])/StockData[[#This Row],[PREV. CLOSE]],0)</f>
        <v>1.3893310949664901E-3</v>
      </c>
      <c r="Y4990" t="str">
        <f>IF(StockData[[#This Row],[Daily Return %]]&gt;0,"Gain",IF(StockData[[#This Row],[Daily Return %]]&lt;0,"Loss","No Change"))</f>
        <v>Gain</v>
      </c>
    </row>
    <row r="4991" spans="1:25" x14ac:dyDescent="0.3">
      <c r="A4991" s="1">
        <v>45944</v>
      </c>
      <c r="B4991" s="1" t="s">
        <v>5045</v>
      </c>
      <c r="C4991" s="1" t="s">
        <v>230</v>
      </c>
      <c r="D4991">
        <f>MONTH(StockData[[#This Row],[DATE]])</f>
        <v>10</v>
      </c>
      <c r="E4991">
        <v>2025</v>
      </c>
      <c r="F4991" t="s">
        <v>231</v>
      </c>
      <c r="G4991" t="str">
        <f>"Q"&amp;ROUNDUP(StockData[[#This Row],[Month Number]]/3,0)</f>
        <v>Q4</v>
      </c>
      <c r="H4991" s="1" t="s">
        <v>4596</v>
      </c>
      <c r="I4991" s="1" t="s">
        <v>4597</v>
      </c>
      <c r="J4991" t="s">
        <v>30</v>
      </c>
      <c r="K4991">
        <v>3469.9</v>
      </c>
      <c r="L4991">
        <v>3487.1</v>
      </c>
      <c r="M4991">
        <v>3428</v>
      </c>
      <c r="N4991">
        <v>3459.7</v>
      </c>
      <c r="O4991">
        <v>3453</v>
      </c>
      <c r="P4991">
        <v>3459.8</v>
      </c>
      <c r="Q4991">
        <v>3453.14</v>
      </c>
      <c r="R4991">
        <v>1518505</v>
      </c>
      <c r="S4991">
        <v>5243614247.8000002</v>
      </c>
      <c r="T4991">
        <v>88544</v>
      </c>
      <c r="U4991">
        <v>753551</v>
      </c>
      <c r="V4991">
        <v>49.62</v>
      </c>
      <c r="W4991" s="3">
        <f>StockData[[#This Row],[CLOSE]]-StockData[[#This Row],[PREV. CLOSE]]</f>
        <v>0.1000000000003638</v>
      </c>
      <c r="X4991" s="2">
        <f>IFERROR((StockData[[#This Row],[CLOSE]]-StockData[[#This Row],[PREV. CLOSE]])/StockData[[#This Row],[PREV. CLOSE]],0)</f>
        <v>2.8904240252150131E-5</v>
      </c>
      <c r="Y4991" t="str">
        <f>IF(StockData[[#This Row],[Daily Return %]]&gt;0,"Gain",IF(StockData[[#This Row],[Daily Return %]]&lt;0,"Loss","No Change"))</f>
        <v>Gain</v>
      </c>
    </row>
    <row r="4992" spans="1:25" x14ac:dyDescent="0.3">
      <c r="A4992" s="1">
        <v>45945</v>
      </c>
      <c r="B4992" s="1" t="s">
        <v>5046</v>
      </c>
      <c r="C4992" s="1" t="s">
        <v>230</v>
      </c>
      <c r="D4992">
        <f>MONTH(StockData[[#This Row],[DATE]])</f>
        <v>10</v>
      </c>
      <c r="E4992">
        <v>2025</v>
      </c>
      <c r="F4992" t="s">
        <v>231</v>
      </c>
      <c r="G4992" t="str">
        <f>"Q"&amp;ROUNDUP(StockData[[#This Row],[Month Number]]/3,0)</f>
        <v>Q4</v>
      </c>
      <c r="H4992" s="1" t="s">
        <v>4596</v>
      </c>
      <c r="I4992" s="1" t="s">
        <v>4597</v>
      </c>
      <c r="J4992" t="s">
        <v>30</v>
      </c>
      <c r="K4992">
        <v>3461</v>
      </c>
      <c r="L4992">
        <v>3500</v>
      </c>
      <c r="M4992">
        <v>3460</v>
      </c>
      <c r="N4992">
        <v>3459.8</v>
      </c>
      <c r="O4992">
        <v>3494.4</v>
      </c>
      <c r="P4992">
        <v>3497.2</v>
      </c>
      <c r="Q4992">
        <v>3490.86</v>
      </c>
      <c r="R4992">
        <v>1319445</v>
      </c>
      <c r="S4992">
        <v>4605999810.8000002</v>
      </c>
      <c r="T4992">
        <v>74577</v>
      </c>
      <c r="U4992">
        <v>854770</v>
      </c>
      <c r="V4992">
        <v>64.78</v>
      </c>
      <c r="W4992" s="3">
        <f>StockData[[#This Row],[CLOSE]]-StockData[[#This Row],[PREV. CLOSE]]</f>
        <v>37.399999999999636</v>
      </c>
      <c r="X4992" s="2">
        <f>IFERROR((StockData[[#This Row],[CLOSE]]-StockData[[#This Row],[PREV. CLOSE]])/StockData[[#This Row],[PREV. CLOSE]],0)</f>
        <v>1.0809873403086779E-2</v>
      </c>
      <c r="Y4992" t="str">
        <f>IF(StockData[[#This Row],[Daily Return %]]&gt;0,"Gain",IF(StockData[[#This Row],[Daily Return %]]&lt;0,"Loss","No Change"))</f>
        <v>Gain</v>
      </c>
    </row>
    <row r="4993" spans="1:25" x14ac:dyDescent="0.3">
      <c r="A4993" s="1">
        <v>45946</v>
      </c>
      <c r="B4993" s="1" t="s">
        <v>5047</v>
      </c>
      <c r="C4993" s="1" t="s">
        <v>230</v>
      </c>
      <c r="D4993">
        <f>MONTH(StockData[[#This Row],[DATE]])</f>
        <v>10</v>
      </c>
      <c r="E4993">
        <v>2025</v>
      </c>
      <c r="F4993" t="s">
        <v>231</v>
      </c>
      <c r="G4993" t="str">
        <f>"Q"&amp;ROUNDUP(StockData[[#This Row],[Month Number]]/3,0)</f>
        <v>Q4</v>
      </c>
      <c r="H4993" s="1" t="s">
        <v>4596</v>
      </c>
      <c r="I4993" s="1" t="s">
        <v>4597</v>
      </c>
      <c r="J4993" t="s">
        <v>30</v>
      </c>
      <c r="K4993">
        <v>3503</v>
      </c>
      <c r="L4993">
        <v>3573.2</v>
      </c>
      <c r="M4993">
        <v>3498.3</v>
      </c>
      <c r="N4993">
        <v>3497.2</v>
      </c>
      <c r="O4993">
        <v>3563.9</v>
      </c>
      <c r="P4993">
        <v>3560.8</v>
      </c>
      <c r="Q4993">
        <v>3552.62</v>
      </c>
      <c r="R4993">
        <v>2125552</v>
      </c>
      <c r="S4993">
        <v>7551275887.6999998</v>
      </c>
      <c r="T4993">
        <v>149417</v>
      </c>
      <c r="U4993">
        <v>1096542</v>
      </c>
      <c r="V4993">
        <v>51.59</v>
      </c>
      <c r="W4993" s="3">
        <f>StockData[[#This Row],[CLOSE]]-StockData[[#This Row],[PREV. CLOSE]]</f>
        <v>63.600000000000364</v>
      </c>
      <c r="X4993" s="2">
        <f>IFERROR((StockData[[#This Row],[CLOSE]]-StockData[[#This Row],[PREV. CLOSE]])/StockData[[#This Row],[PREV. CLOSE]],0)</f>
        <v>1.8185977353311324E-2</v>
      </c>
      <c r="Y4993" t="str">
        <f>IF(StockData[[#This Row],[Daily Return %]]&gt;0,"Gain",IF(StockData[[#This Row],[Daily Return %]]&lt;0,"Loss","No Change"))</f>
        <v>Gain</v>
      </c>
    </row>
    <row r="4994" spans="1:25" x14ac:dyDescent="0.3">
      <c r="A4994" s="1">
        <v>45947</v>
      </c>
      <c r="B4994" s="1" t="s">
        <v>5048</v>
      </c>
      <c r="C4994" s="1" t="s">
        <v>230</v>
      </c>
      <c r="D4994">
        <f>MONTH(StockData[[#This Row],[DATE]])</f>
        <v>10</v>
      </c>
      <c r="E4994">
        <v>2025</v>
      </c>
      <c r="F4994" t="s">
        <v>231</v>
      </c>
      <c r="G4994" t="str">
        <f>"Q"&amp;ROUNDUP(StockData[[#This Row],[Month Number]]/3,0)</f>
        <v>Q4</v>
      </c>
      <c r="H4994" s="1" t="s">
        <v>4596</v>
      </c>
      <c r="I4994" s="1" t="s">
        <v>4597</v>
      </c>
      <c r="J4994" t="s">
        <v>30</v>
      </c>
      <c r="K4994">
        <v>3561</v>
      </c>
      <c r="L4994">
        <v>3656</v>
      </c>
      <c r="M4994">
        <v>3560.1</v>
      </c>
      <c r="N4994">
        <v>3560.8</v>
      </c>
      <c r="O4994">
        <v>3656</v>
      </c>
      <c r="P4994">
        <v>3647.2</v>
      </c>
      <c r="Q4994">
        <v>3629.84</v>
      </c>
      <c r="R4994">
        <v>3339579</v>
      </c>
      <c r="S4994">
        <v>12122153989</v>
      </c>
      <c r="T4994">
        <v>143948</v>
      </c>
      <c r="U4994">
        <v>1957224</v>
      </c>
      <c r="V4994">
        <v>58.61</v>
      </c>
      <c r="W4994" s="3">
        <f>StockData[[#This Row],[CLOSE]]-StockData[[#This Row],[PREV. CLOSE]]</f>
        <v>86.399999999999636</v>
      </c>
      <c r="X4994" s="2">
        <f>IFERROR((StockData[[#This Row],[CLOSE]]-StockData[[#This Row],[PREV. CLOSE]])/StockData[[#This Row],[PREV. CLOSE]],0)</f>
        <v>2.4264210289822407E-2</v>
      </c>
      <c r="Y4994" t="str">
        <f>IF(StockData[[#This Row],[Daily Return %]]&gt;0,"Gain",IF(StockData[[#This Row],[Daily Return %]]&lt;0,"Loss","No Change"))</f>
        <v>Gain</v>
      </c>
    </row>
    <row r="4995" spans="1:25" x14ac:dyDescent="0.3">
      <c r="A4995" s="1">
        <v>45950</v>
      </c>
      <c r="B4995" s="1" t="s">
        <v>5049</v>
      </c>
      <c r="C4995" s="1" t="s">
        <v>230</v>
      </c>
      <c r="D4995">
        <f>MONTH(StockData[[#This Row],[DATE]])</f>
        <v>10</v>
      </c>
      <c r="E4995">
        <v>2025</v>
      </c>
      <c r="F4995" t="s">
        <v>231</v>
      </c>
      <c r="G4995" t="str">
        <f>"Q"&amp;ROUNDUP(StockData[[#This Row],[Month Number]]/3,0)</f>
        <v>Q4</v>
      </c>
      <c r="H4995" s="1" t="s">
        <v>4596</v>
      </c>
      <c r="I4995" s="1" t="s">
        <v>4597</v>
      </c>
      <c r="J4995" t="s">
        <v>30</v>
      </c>
      <c r="K4995">
        <v>3674</v>
      </c>
      <c r="L4995">
        <v>3676</v>
      </c>
      <c r="M4995">
        <v>3593</v>
      </c>
      <c r="N4995">
        <v>3647.2</v>
      </c>
      <c r="O4995">
        <v>3596.7</v>
      </c>
      <c r="P4995">
        <v>3599.1</v>
      </c>
      <c r="Q4995">
        <v>3630.88</v>
      </c>
      <c r="R4995">
        <v>2827250</v>
      </c>
      <c r="S4995">
        <v>10265393771.200001</v>
      </c>
      <c r="T4995">
        <v>120487</v>
      </c>
      <c r="U4995">
        <v>1947713</v>
      </c>
      <c r="V4995">
        <v>68.89</v>
      </c>
      <c r="W4995" s="3">
        <f>StockData[[#This Row],[CLOSE]]-StockData[[#This Row],[PREV. CLOSE]]</f>
        <v>-48.099999999999909</v>
      </c>
      <c r="X4995" s="2">
        <f>IFERROR((StockData[[#This Row],[CLOSE]]-StockData[[#This Row],[PREV. CLOSE]])/StockData[[#This Row],[PREV. CLOSE]],0)</f>
        <v>-1.3188199166483854E-2</v>
      </c>
      <c r="Y4995" t="str">
        <f>IF(StockData[[#This Row],[Daily Return %]]&gt;0,"Gain",IF(StockData[[#This Row],[Daily Return %]]&lt;0,"Loss","No Change"))</f>
        <v>Loss</v>
      </c>
    </row>
    <row r="4996" spans="1:25" x14ac:dyDescent="0.3">
      <c r="A4996" s="1">
        <v>45951</v>
      </c>
      <c r="B4996" s="1" t="s">
        <v>5050</v>
      </c>
      <c r="C4996" s="1" t="s">
        <v>230</v>
      </c>
      <c r="D4996">
        <f>MONTH(StockData[[#This Row],[DATE]])</f>
        <v>10</v>
      </c>
      <c r="E4996">
        <v>2025</v>
      </c>
      <c r="F4996" t="s">
        <v>231</v>
      </c>
      <c r="G4996" t="str">
        <f>"Q"&amp;ROUNDUP(StockData[[#This Row],[Month Number]]/3,0)</f>
        <v>Q4</v>
      </c>
      <c r="H4996" s="1" t="s">
        <v>4596</v>
      </c>
      <c r="I4996" s="1" t="s">
        <v>4597</v>
      </c>
      <c r="J4996" t="s">
        <v>30</v>
      </c>
      <c r="K4996">
        <v>3608.2</v>
      </c>
      <c r="L4996">
        <v>3628.1</v>
      </c>
      <c r="M4996">
        <v>3604.3</v>
      </c>
      <c r="N4996">
        <v>3599.1</v>
      </c>
      <c r="O4996">
        <v>3606</v>
      </c>
      <c r="P4996">
        <v>3621.2</v>
      </c>
      <c r="Q4996">
        <v>3621.39</v>
      </c>
      <c r="R4996">
        <v>286950</v>
      </c>
      <c r="S4996">
        <v>1039157741.1</v>
      </c>
      <c r="T4996">
        <v>28419</v>
      </c>
      <c r="U4996">
        <v>184835</v>
      </c>
      <c r="V4996">
        <v>64.430000000000007</v>
      </c>
      <c r="W4996" s="3">
        <f>StockData[[#This Row],[CLOSE]]-StockData[[#This Row],[PREV. CLOSE]]</f>
        <v>22.099999999999909</v>
      </c>
      <c r="X4996" s="2">
        <f>IFERROR((StockData[[#This Row],[CLOSE]]-StockData[[#This Row],[PREV. CLOSE]])/StockData[[#This Row],[PREV. CLOSE]],0)</f>
        <v>6.1404239948875854E-3</v>
      </c>
      <c r="Y4996" t="str">
        <f>IF(StockData[[#This Row],[Daily Return %]]&gt;0,"Gain",IF(StockData[[#This Row],[Daily Return %]]&lt;0,"Loss","No Change"))</f>
        <v>Gain</v>
      </c>
    </row>
    <row r="4997" spans="1:25" x14ac:dyDescent="0.3">
      <c r="A4997" s="1">
        <v>45953</v>
      </c>
      <c r="B4997" s="1" t="s">
        <v>5051</v>
      </c>
      <c r="C4997" s="1" t="s">
        <v>230</v>
      </c>
      <c r="D4997">
        <f>MONTH(StockData[[#This Row],[DATE]])</f>
        <v>10</v>
      </c>
      <c r="E4997">
        <v>2025</v>
      </c>
      <c r="F4997" t="s">
        <v>231</v>
      </c>
      <c r="G4997" t="str">
        <f>"Q"&amp;ROUNDUP(StockData[[#This Row],[Month Number]]/3,0)</f>
        <v>Q4</v>
      </c>
      <c r="H4997" s="1" t="s">
        <v>4596</v>
      </c>
      <c r="I4997" s="1" t="s">
        <v>4597</v>
      </c>
      <c r="J4997" t="s">
        <v>30</v>
      </c>
      <c r="K4997">
        <v>3632.1</v>
      </c>
      <c r="L4997">
        <v>3650</v>
      </c>
      <c r="M4997">
        <v>3600</v>
      </c>
      <c r="N4997">
        <v>3621.2</v>
      </c>
      <c r="O4997">
        <v>3627.5</v>
      </c>
      <c r="P4997">
        <v>3623.6</v>
      </c>
      <c r="Q4997">
        <v>3627.7</v>
      </c>
      <c r="R4997">
        <v>3724956</v>
      </c>
      <c r="S4997">
        <v>13513026368.1</v>
      </c>
      <c r="T4997">
        <v>175986</v>
      </c>
      <c r="U4997">
        <v>2331507</v>
      </c>
      <c r="V4997">
        <v>62.59</v>
      </c>
      <c r="W4997" s="3">
        <f>StockData[[#This Row],[CLOSE]]-StockData[[#This Row],[PREV. CLOSE]]</f>
        <v>2.4000000000000909</v>
      </c>
      <c r="X4997" s="2">
        <f>IFERROR((StockData[[#This Row],[CLOSE]]-StockData[[#This Row],[PREV. CLOSE]])/StockData[[#This Row],[PREV. CLOSE]],0)</f>
        <v>6.627637247321581E-4</v>
      </c>
      <c r="Y4997" t="str">
        <f>IF(StockData[[#This Row],[Daily Return %]]&gt;0,"Gain",IF(StockData[[#This Row],[Daily Return %]]&lt;0,"Loss","No Change"))</f>
        <v>Gain</v>
      </c>
    </row>
    <row r="4998" spans="1:25" x14ac:dyDescent="0.3">
      <c r="A4998" s="1">
        <v>45954</v>
      </c>
      <c r="B4998" s="1" t="s">
        <v>5052</v>
      </c>
      <c r="C4998" s="1" t="s">
        <v>230</v>
      </c>
      <c r="D4998">
        <f>MONTH(StockData[[#This Row],[DATE]])</f>
        <v>10</v>
      </c>
      <c r="E4998">
        <v>2025</v>
      </c>
      <c r="F4998" t="s">
        <v>231</v>
      </c>
      <c r="G4998" t="str">
        <f>"Q"&amp;ROUNDUP(StockData[[#This Row],[Month Number]]/3,0)</f>
        <v>Q4</v>
      </c>
      <c r="H4998" s="1" t="s">
        <v>4596</v>
      </c>
      <c r="I4998" s="1" t="s">
        <v>4597</v>
      </c>
      <c r="J4998" t="s">
        <v>30</v>
      </c>
      <c r="K4998">
        <v>3630</v>
      </c>
      <c r="L4998">
        <v>3655.3</v>
      </c>
      <c r="M4998">
        <v>3615.1</v>
      </c>
      <c r="N4998">
        <v>3623.6</v>
      </c>
      <c r="O4998">
        <v>3618.2</v>
      </c>
      <c r="P4998">
        <v>3625</v>
      </c>
      <c r="Q4998">
        <v>3633.7</v>
      </c>
      <c r="R4998">
        <v>1654500</v>
      </c>
      <c r="S4998">
        <v>6011948836.1000004</v>
      </c>
      <c r="T4998">
        <v>86815</v>
      </c>
      <c r="U4998">
        <v>1042405</v>
      </c>
      <c r="V4998">
        <v>63</v>
      </c>
      <c r="W4998" s="3">
        <f>StockData[[#This Row],[CLOSE]]-StockData[[#This Row],[PREV. CLOSE]]</f>
        <v>1.4000000000000909</v>
      </c>
      <c r="X4998" s="2">
        <f>IFERROR((StockData[[#This Row],[CLOSE]]-StockData[[#This Row],[PREV. CLOSE]])/StockData[[#This Row],[PREV. CLOSE]],0)</f>
        <v>3.8635610994593525E-4</v>
      </c>
      <c r="Y4998" t="str">
        <f>IF(StockData[[#This Row],[Daily Return %]]&gt;0,"Gain",IF(StockData[[#This Row],[Daily Return %]]&lt;0,"Loss","No Change"))</f>
        <v>Gain</v>
      </c>
    </row>
    <row r="4999" spans="1:25" x14ac:dyDescent="0.3">
      <c r="A4999" s="1">
        <v>45957</v>
      </c>
      <c r="B4999" s="1" t="s">
        <v>5053</v>
      </c>
      <c r="C4999" s="1" t="s">
        <v>230</v>
      </c>
      <c r="D4999">
        <f>MONTH(StockData[[#This Row],[DATE]])</f>
        <v>10</v>
      </c>
      <c r="E4999">
        <v>2025</v>
      </c>
      <c r="F4999" t="s">
        <v>231</v>
      </c>
      <c r="G4999" t="str">
        <f>"Q"&amp;ROUNDUP(StockData[[#This Row],[Month Number]]/3,0)</f>
        <v>Q4</v>
      </c>
      <c r="H4999" s="1" t="s">
        <v>4596</v>
      </c>
      <c r="I4999" s="1" t="s">
        <v>4597</v>
      </c>
      <c r="J4999" t="s">
        <v>30</v>
      </c>
      <c r="K4999">
        <v>3626.8</v>
      </c>
      <c r="L4999">
        <v>3635.3</v>
      </c>
      <c r="M4999">
        <v>3593</v>
      </c>
      <c r="N4999">
        <v>3625</v>
      </c>
      <c r="O4999">
        <v>3616</v>
      </c>
      <c r="P4999">
        <v>3611.6</v>
      </c>
      <c r="Q4999">
        <v>3612.5</v>
      </c>
      <c r="R4999">
        <v>1440893</v>
      </c>
      <c r="S4999">
        <v>5205219258.1999998</v>
      </c>
      <c r="T4999">
        <v>115594</v>
      </c>
      <c r="U4999">
        <v>923106</v>
      </c>
      <c r="V4999">
        <v>64.06</v>
      </c>
      <c r="W4999" s="3">
        <f>StockData[[#This Row],[CLOSE]]-StockData[[#This Row],[PREV. CLOSE]]</f>
        <v>-13.400000000000091</v>
      </c>
      <c r="X4999" s="2">
        <f>IFERROR((StockData[[#This Row],[CLOSE]]-StockData[[#This Row],[PREV. CLOSE]])/StockData[[#This Row],[PREV. CLOSE]],0)</f>
        <v>-3.6965517241379559E-3</v>
      </c>
      <c r="Y4999" t="str">
        <f>IF(StockData[[#This Row],[Daily Return %]]&gt;0,"Gain",IF(StockData[[#This Row],[Daily Return %]]&lt;0,"Loss","No Change"))</f>
        <v>Loss</v>
      </c>
    </row>
    <row r="5000" spans="1:25" x14ac:dyDescent="0.3">
      <c r="A5000" s="1">
        <v>45958</v>
      </c>
      <c r="B5000" s="1" t="s">
        <v>5054</v>
      </c>
      <c r="C5000" s="1" t="s">
        <v>230</v>
      </c>
      <c r="D5000">
        <f>MONTH(StockData[[#This Row],[DATE]])</f>
        <v>10</v>
      </c>
      <c r="E5000">
        <v>2025</v>
      </c>
      <c r="F5000" t="s">
        <v>231</v>
      </c>
      <c r="G5000" t="str">
        <f>"Q"&amp;ROUNDUP(StockData[[#This Row],[Month Number]]/3,0)</f>
        <v>Q4</v>
      </c>
      <c r="H5000" s="1" t="s">
        <v>4596</v>
      </c>
      <c r="I5000" s="1" t="s">
        <v>4597</v>
      </c>
      <c r="J5000" t="s">
        <v>30</v>
      </c>
      <c r="K5000">
        <v>3605</v>
      </c>
      <c r="L5000">
        <v>3624.9</v>
      </c>
      <c r="M5000">
        <v>3562</v>
      </c>
      <c r="N5000">
        <v>3611.6</v>
      </c>
      <c r="O5000">
        <v>3581</v>
      </c>
      <c r="P5000">
        <v>3579.1</v>
      </c>
      <c r="Q5000">
        <v>3591.79</v>
      </c>
      <c r="R5000">
        <v>2851093</v>
      </c>
      <c r="S5000">
        <v>10240538836.5</v>
      </c>
      <c r="T5000">
        <v>134052</v>
      </c>
      <c r="U5000">
        <v>1340973</v>
      </c>
      <c r="V5000">
        <v>47.03</v>
      </c>
      <c r="W5000" s="3">
        <f>StockData[[#This Row],[CLOSE]]-StockData[[#This Row],[PREV. CLOSE]]</f>
        <v>-32.5</v>
      </c>
      <c r="X5000" s="2">
        <f>IFERROR((StockData[[#This Row],[CLOSE]]-StockData[[#This Row],[PREV. CLOSE]])/StockData[[#This Row],[PREV. CLOSE]],0)</f>
        <v>-8.9987817034001549E-3</v>
      </c>
      <c r="Y5000" t="str">
        <f>IF(StockData[[#This Row],[Daily Return %]]&gt;0,"Gain",IF(StockData[[#This Row],[Daily Return %]]&lt;0,"Loss","No Change"))</f>
        <v>Loss</v>
      </c>
    </row>
    <row r="5001" spans="1:25" x14ac:dyDescent="0.3">
      <c r="A5001" s="1">
        <v>45959</v>
      </c>
      <c r="B5001" s="1" t="s">
        <v>5055</v>
      </c>
      <c r="C5001" s="1" t="s">
        <v>230</v>
      </c>
      <c r="D5001">
        <f>MONTH(StockData[[#This Row],[DATE]])</f>
        <v>10</v>
      </c>
      <c r="E5001">
        <v>2025</v>
      </c>
      <c r="F5001" t="s">
        <v>231</v>
      </c>
      <c r="G5001" t="str">
        <f>"Q"&amp;ROUNDUP(StockData[[#This Row],[Month Number]]/3,0)</f>
        <v>Q4</v>
      </c>
      <c r="H5001" s="1" t="s">
        <v>4596</v>
      </c>
      <c r="I5001" s="1" t="s">
        <v>4597</v>
      </c>
      <c r="J5001" t="s">
        <v>30</v>
      </c>
      <c r="K5001">
        <v>3580</v>
      </c>
      <c r="L5001">
        <v>3583.5</v>
      </c>
      <c r="M5001">
        <v>3522.1</v>
      </c>
      <c r="N5001">
        <v>3579.1</v>
      </c>
      <c r="O5001">
        <v>3539.5</v>
      </c>
      <c r="P5001">
        <v>3534.7</v>
      </c>
      <c r="Q5001">
        <v>3539.66</v>
      </c>
      <c r="R5001">
        <v>2526473</v>
      </c>
      <c r="S5001">
        <v>8942852378.1000004</v>
      </c>
      <c r="T5001">
        <v>116799</v>
      </c>
      <c r="U5001">
        <v>1672267</v>
      </c>
      <c r="V5001">
        <v>66.19</v>
      </c>
      <c r="W5001" s="3">
        <f>StockData[[#This Row],[CLOSE]]-StockData[[#This Row],[PREV. CLOSE]]</f>
        <v>-44.400000000000091</v>
      </c>
      <c r="X5001" s="2">
        <f>IFERROR((StockData[[#This Row],[CLOSE]]-StockData[[#This Row],[PREV. CLOSE]])/StockData[[#This Row],[PREV. CLOSE]],0)</f>
        <v>-1.2405353301109243E-2</v>
      </c>
      <c r="Y5001" t="str">
        <f>IF(StockData[[#This Row],[Daily Return %]]&gt;0,"Gain",IF(StockData[[#This Row],[Daily Return %]]&lt;0,"Loss","No Change"))</f>
        <v>Loss</v>
      </c>
    </row>
    <row r="5002" spans="1:25" x14ac:dyDescent="0.3">
      <c r="A5002" s="1">
        <v>45960</v>
      </c>
      <c r="B5002" s="1" t="s">
        <v>5056</v>
      </c>
      <c r="C5002" s="1" t="s">
        <v>230</v>
      </c>
      <c r="D5002">
        <f>MONTH(StockData[[#This Row],[DATE]])</f>
        <v>10</v>
      </c>
      <c r="E5002">
        <v>2025</v>
      </c>
      <c r="F5002" t="s">
        <v>231</v>
      </c>
      <c r="G5002" t="str">
        <f>"Q"&amp;ROUNDUP(StockData[[#This Row],[Month Number]]/3,0)</f>
        <v>Q4</v>
      </c>
      <c r="H5002" s="1" t="s">
        <v>4596</v>
      </c>
      <c r="I5002" s="1" t="s">
        <v>4597</v>
      </c>
      <c r="J5002" t="s">
        <v>30</v>
      </c>
      <c r="K5002">
        <v>3540</v>
      </c>
      <c r="L5002">
        <v>3550</v>
      </c>
      <c r="M5002">
        <v>3496</v>
      </c>
      <c r="N5002">
        <v>3534.7</v>
      </c>
      <c r="O5002">
        <v>3503</v>
      </c>
      <c r="P5002">
        <v>3502.1</v>
      </c>
      <c r="Q5002">
        <v>3509.41</v>
      </c>
      <c r="R5002">
        <v>2103351</v>
      </c>
      <c r="S5002">
        <v>7381525198.1000004</v>
      </c>
      <c r="T5002">
        <v>154066</v>
      </c>
      <c r="U5002">
        <v>1440733</v>
      </c>
      <c r="V5002">
        <v>68.5</v>
      </c>
      <c r="W5002" s="3">
        <f>StockData[[#This Row],[CLOSE]]-StockData[[#This Row],[PREV. CLOSE]]</f>
        <v>-32.599999999999909</v>
      </c>
      <c r="X5002" s="2">
        <f>IFERROR((StockData[[#This Row],[CLOSE]]-StockData[[#This Row],[PREV. CLOSE]])/StockData[[#This Row],[PREV. CLOSE]],0)</f>
        <v>-9.2228477664299414E-3</v>
      </c>
      <c r="Y5002" t="str">
        <f>IF(StockData[[#This Row],[Daily Return %]]&gt;0,"Gain",IF(StockData[[#This Row],[Daily Return %]]&lt;0,"Loss","No Change"))</f>
        <v>Loss</v>
      </c>
    </row>
    <row r="5003" spans="1:25" x14ac:dyDescent="0.3">
      <c r="A5003" s="1">
        <v>45961</v>
      </c>
      <c r="B5003" s="1" t="s">
        <v>5057</v>
      </c>
      <c r="C5003" s="1" t="s">
        <v>230</v>
      </c>
      <c r="D5003">
        <f>MONTH(StockData[[#This Row],[DATE]])</f>
        <v>10</v>
      </c>
      <c r="E5003">
        <v>2025</v>
      </c>
      <c r="F5003" t="s">
        <v>231</v>
      </c>
      <c r="G5003" t="str">
        <f>"Q"&amp;ROUNDUP(StockData[[#This Row],[Month Number]]/3,0)</f>
        <v>Q4</v>
      </c>
      <c r="H5003" s="1" t="s">
        <v>4596</v>
      </c>
      <c r="I5003" s="1" t="s">
        <v>4597</v>
      </c>
      <c r="J5003" t="s">
        <v>30</v>
      </c>
      <c r="K5003">
        <v>3516.1</v>
      </c>
      <c r="L5003">
        <v>3526.7</v>
      </c>
      <c r="M5003">
        <v>3483.7</v>
      </c>
      <c r="N5003">
        <v>3502.1</v>
      </c>
      <c r="O5003">
        <v>3490.6</v>
      </c>
      <c r="P5003">
        <v>3487.2</v>
      </c>
      <c r="Q5003">
        <v>3497.71</v>
      </c>
      <c r="R5003">
        <v>1915577</v>
      </c>
      <c r="S5003">
        <v>6700139749.6000004</v>
      </c>
      <c r="T5003">
        <v>86391</v>
      </c>
      <c r="U5003">
        <v>1423681</v>
      </c>
      <c r="V5003">
        <v>74.319999999999993</v>
      </c>
      <c r="W5003" s="3">
        <f>StockData[[#This Row],[CLOSE]]-StockData[[#This Row],[PREV. CLOSE]]</f>
        <v>-14.900000000000091</v>
      </c>
      <c r="X5003" s="2">
        <f>IFERROR((StockData[[#This Row],[CLOSE]]-StockData[[#This Row],[PREV. CLOSE]])/StockData[[#This Row],[PREV. CLOSE]],0)</f>
        <v>-4.254590103081035E-3</v>
      </c>
      <c r="Y5003" t="str">
        <f>IF(StockData[[#This Row],[Daily Return %]]&gt;0,"Gain",IF(StockData[[#This Row],[Daily Return %]]&lt;0,"Loss","No Change"))</f>
        <v>Loss</v>
      </c>
    </row>
    <row r="5004" spans="1:25" x14ac:dyDescent="0.3">
      <c r="A5004" s="1">
        <v>45964</v>
      </c>
      <c r="B5004" s="1" t="s">
        <v>5058</v>
      </c>
      <c r="C5004" s="1" t="s">
        <v>254</v>
      </c>
      <c r="D5004">
        <f>MONTH(StockData[[#This Row],[DATE]])</f>
        <v>11</v>
      </c>
      <c r="E5004">
        <v>2025</v>
      </c>
      <c r="F5004" t="s">
        <v>231</v>
      </c>
      <c r="G5004" t="str">
        <f>"Q"&amp;ROUNDUP(StockData[[#This Row],[Month Number]]/3,0)</f>
        <v>Q4</v>
      </c>
      <c r="H5004" s="1" t="s">
        <v>4596</v>
      </c>
      <c r="I5004" s="1" t="s">
        <v>4597</v>
      </c>
      <c r="J5004" t="s">
        <v>30</v>
      </c>
      <c r="K5004">
        <v>3511</v>
      </c>
      <c r="L5004">
        <v>3590</v>
      </c>
      <c r="M5004">
        <v>3511</v>
      </c>
      <c r="N5004">
        <v>3487.2</v>
      </c>
      <c r="O5004">
        <v>3553.2</v>
      </c>
      <c r="P5004">
        <v>3548.9</v>
      </c>
      <c r="Q5004">
        <v>3553.25</v>
      </c>
      <c r="R5004">
        <v>1776510</v>
      </c>
      <c r="S5004">
        <v>6312377054.8999996</v>
      </c>
      <c r="T5004">
        <v>101811</v>
      </c>
      <c r="U5004">
        <v>968536</v>
      </c>
      <c r="V5004">
        <v>54.52</v>
      </c>
      <c r="W5004" s="3">
        <f>StockData[[#This Row],[CLOSE]]-StockData[[#This Row],[PREV. CLOSE]]</f>
        <v>61.700000000000273</v>
      </c>
      <c r="X5004" s="2">
        <f>IFERROR((StockData[[#This Row],[CLOSE]]-StockData[[#This Row],[PREV. CLOSE]])/StockData[[#This Row],[PREV. CLOSE]],0)</f>
        <v>1.7693278274833756E-2</v>
      </c>
      <c r="Y5004" t="str">
        <f>IF(StockData[[#This Row],[Daily Return %]]&gt;0,"Gain",IF(StockData[[#This Row],[Daily Return %]]&lt;0,"Loss","No Change"))</f>
        <v>Gain</v>
      </c>
    </row>
    <row r="5005" spans="1:25" x14ac:dyDescent="0.3">
      <c r="A5005" s="1">
        <v>45965</v>
      </c>
      <c r="B5005" s="1" t="s">
        <v>5059</v>
      </c>
      <c r="C5005" s="1" t="s">
        <v>254</v>
      </c>
      <c r="D5005">
        <f>MONTH(StockData[[#This Row],[DATE]])</f>
        <v>11</v>
      </c>
      <c r="E5005">
        <v>2025</v>
      </c>
      <c r="F5005" t="s">
        <v>231</v>
      </c>
      <c r="G5005" t="str">
        <f>"Q"&amp;ROUNDUP(StockData[[#This Row],[Month Number]]/3,0)</f>
        <v>Q4</v>
      </c>
      <c r="H5005" s="1" t="s">
        <v>4596</v>
      </c>
      <c r="I5005" s="1" t="s">
        <v>4597</v>
      </c>
      <c r="J5005" t="s">
        <v>30</v>
      </c>
      <c r="K5005">
        <v>3548.6</v>
      </c>
      <c r="L5005">
        <v>3632.8</v>
      </c>
      <c r="M5005">
        <v>3537.2</v>
      </c>
      <c r="N5005">
        <v>3548.9</v>
      </c>
      <c r="O5005">
        <v>3584.3</v>
      </c>
      <c r="P5005">
        <v>3581.2</v>
      </c>
      <c r="Q5005">
        <v>3579.83</v>
      </c>
      <c r="R5005">
        <v>3494428</v>
      </c>
      <c r="S5005">
        <v>12509454839.6</v>
      </c>
      <c r="T5005">
        <v>158797</v>
      </c>
      <c r="U5005">
        <v>1576038</v>
      </c>
      <c r="V5005">
        <v>45.1</v>
      </c>
      <c r="W5005" s="3">
        <f>StockData[[#This Row],[CLOSE]]-StockData[[#This Row],[PREV. CLOSE]]</f>
        <v>32.299999999999727</v>
      </c>
      <c r="X5005" s="2">
        <f>IFERROR((StockData[[#This Row],[CLOSE]]-StockData[[#This Row],[PREV. CLOSE]])/StockData[[#This Row],[PREV. CLOSE]],0)</f>
        <v>9.1014117050352856E-3</v>
      </c>
      <c r="Y5005" t="str">
        <f>IF(StockData[[#This Row],[Daily Return %]]&gt;0,"Gain",IF(StockData[[#This Row],[Daily Return %]]&lt;0,"Loss","No Change"))</f>
        <v>Gain</v>
      </c>
    </row>
    <row r="5006" spans="1:25" x14ac:dyDescent="0.3">
      <c r="A5006" s="1">
        <v>45967</v>
      </c>
      <c r="B5006" s="1" t="s">
        <v>5060</v>
      </c>
      <c r="C5006" s="1" t="s">
        <v>254</v>
      </c>
      <c r="D5006">
        <f>MONTH(StockData[[#This Row],[DATE]])</f>
        <v>11</v>
      </c>
      <c r="E5006">
        <v>2025</v>
      </c>
      <c r="F5006" t="s">
        <v>231</v>
      </c>
      <c r="G5006" t="str">
        <f>"Q"&amp;ROUNDUP(StockData[[#This Row],[Month Number]]/3,0)</f>
        <v>Q4</v>
      </c>
      <c r="H5006" s="1" t="s">
        <v>4596</v>
      </c>
      <c r="I5006" s="1" t="s">
        <v>4597</v>
      </c>
      <c r="J5006" t="s">
        <v>30</v>
      </c>
      <c r="K5006">
        <v>3625</v>
      </c>
      <c r="L5006">
        <v>3674.7</v>
      </c>
      <c r="M5006">
        <v>3586.3</v>
      </c>
      <c r="N5006">
        <v>3581.2</v>
      </c>
      <c r="O5006">
        <v>3615.1</v>
      </c>
      <c r="P5006">
        <v>3618.5</v>
      </c>
      <c r="Q5006">
        <v>3632.9</v>
      </c>
      <c r="R5006">
        <v>4535984</v>
      </c>
      <c r="S5006">
        <v>16478792759.1</v>
      </c>
      <c r="T5006">
        <v>236481</v>
      </c>
      <c r="U5006">
        <v>2497541</v>
      </c>
      <c r="V5006">
        <v>55.06</v>
      </c>
      <c r="W5006" s="3">
        <f>StockData[[#This Row],[CLOSE]]-StockData[[#This Row],[PREV. CLOSE]]</f>
        <v>37.300000000000182</v>
      </c>
      <c r="X5006" s="2">
        <f>IFERROR((StockData[[#This Row],[CLOSE]]-StockData[[#This Row],[PREV. CLOSE]])/StockData[[#This Row],[PREV. CLOSE]],0)</f>
        <v>1.0415503183290568E-2</v>
      </c>
      <c r="Y5006" t="str">
        <f>IF(StockData[[#This Row],[Daily Return %]]&gt;0,"Gain",IF(StockData[[#This Row],[Daily Return %]]&lt;0,"Loss","No Change"))</f>
        <v>Gain</v>
      </c>
    </row>
    <row r="5007" spans="1:25" x14ac:dyDescent="0.3">
      <c r="A5007" s="1">
        <v>45968</v>
      </c>
      <c r="B5007" s="1" t="s">
        <v>5061</v>
      </c>
      <c r="C5007" s="1" t="s">
        <v>254</v>
      </c>
      <c r="D5007">
        <f>MONTH(StockData[[#This Row],[DATE]])</f>
        <v>11</v>
      </c>
      <c r="E5007">
        <v>2025</v>
      </c>
      <c r="F5007" t="s">
        <v>231</v>
      </c>
      <c r="G5007" t="str">
        <f>"Q"&amp;ROUNDUP(StockData[[#This Row],[Month Number]]/3,0)</f>
        <v>Q4</v>
      </c>
      <c r="H5007" s="1" t="s">
        <v>4596</v>
      </c>
      <c r="I5007" s="1" t="s">
        <v>4597</v>
      </c>
      <c r="J5007" t="s">
        <v>30</v>
      </c>
      <c r="K5007">
        <v>3615.6</v>
      </c>
      <c r="L5007">
        <v>3718</v>
      </c>
      <c r="M5007">
        <v>3566.8</v>
      </c>
      <c r="N5007">
        <v>3618.5</v>
      </c>
      <c r="O5007">
        <v>3685</v>
      </c>
      <c r="P5007">
        <v>3690.2</v>
      </c>
      <c r="Q5007">
        <v>3657.39</v>
      </c>
      <c r="R5007">
        <v>2595934</v>
      </c>
      <c r="S5007">
        <v>9494349340.3999996</v>
      </c>
      <c r="T5007">
        <v>114599</v>
      </c>
      <c r="U5007">
        <v>1497107</v>
      </c>
      <c r="V5007">
        <v>57.67</v>
      </c>
      <c r="W5007" s="3">
        <f>StockData[[#This Row],[CLOSE]]-StockData[[#This Row],[PREV. CLOSE]]</f>
        <v>71.699999999999818</v>
      </c>
      <c r="X5007" s="2">
        <f>IFERROR((StockData[[#This Row],[CLOSE]]-StockData[[#This Row],[PREV. CLOSE]])/StockData[[#This Row],[PREV. CLOSE]],0)</f>
        <v>1.9814840403482057E-2</v>
      </c>
      <c r="Y5007" t="str">
        <f>IF(StockData[[#This Row],[Daily Return %]]&gt;0,"Gain",IF(StockData[[#This Row],[Daily Return %]]&lt;0,"Loss","No Change"))</f>
        <v>Gain</v>
      </c>
    </row>
    <row r="5008" spans="1:25" x14ac:dyDescent="0.3">
      <c r="A5008" s="1">
        <v>45971</v>
      </c>
      <c r="B5008" s="1" t="s">
        <v>5062</v>
      </c>
      <c r="C5008" s="1" t="s">
        <v>254</v>
      </c>
      <c r="D5008">
        <f>MONTH(StockData[[#This Row],[DATE]])</f>
        <v>11</v>
      </c>
      <c r="E5008">
        <v>2025</v>
      </c>
      <c r="F5008" t="s">
        <v>231</v>
      </c>
      <c r="G5008" t="str">
        <f>"Q"&amp;ROUNDUP(StockData[[#This Row],[Month Number]]/3,0)</f>
        <v>Q4</v>
      </c>
      <c r="H5008" s="1" t="s">
        <v>4596</v>
      </c>
      <c r="I5008" s="1" t="s">
        <v>4597</v>
      </c>
      <c r="J5008" t="s">
        <v>30</v>
      </c>
      <c r="K5008">
        <v>3690.2</v>
      </c>
      <c r="L5008">
        <v>3715.8</v>
      </c>
      <c r="M5008">
        <v>3645.1</v>
      </c>
      <c r="N5008">
        <v>3690.2</v>
      </c>
      <c r="O5008">
        <v>3666</v>
      </c>
      <c r="P5008">
        <v>3663.9</v>
      </c>
      <c r="Q5008">
        <v>3670.99</v>
      </c>
      <c r="R5008">
        <v>1620889</v>
      </c>
      <c r="S5008">
        <v>5950269334.6999998</v>
      </c>
      <c r="T5008">
        <v>108575</v>
      </c>
      <c r="U5008">
        <v>927400</v>
      </c>
      <c r="V5008">
        <v>57.22</v>
      </c>
      <c r="W5008" s="3">
        <f>StockData[[#This Row],[CLOSE]]-StockData[[#This Row],[PREV. CLOSE]]</f>
        <v>-26.299999999999727</v>
      </c>
      <c r="X5008" s="2">
        <f>IFERROR((StockData[[#This Row],[CLOSE]]-StockData[[#This Row],[PREV. CLOSE]])/StockData[[#This Row],[PREV. CLOSE]],0)</f>
        <v>-7.1269849872634891E-3</v>
      </c>
      <c r="Y5008" t="str">
        <f>IF(StockData[[#This Row],[Daily Return %]]&gt;0,"Gain",IF(StockData[[#This Row],[Daily Return %]]&lt;0,"Loss","No Change"))</f>
        <v>Loss</v>
      </c>
    </row>
    <row r="5009" spans="1:25" x14ac:dyDescent="0.3">
      <c r="A5009" s="1">
        <v>45972</v>
      </c>
      <c r="B5009" s="1" t="s">
        <v>5063</v>
      </c>
      <c r="C5009" s="1" t="s">
        <v>254</v>
      </c>
      <c r="D5009">
        <f>MONTH(StockData[[#This Row],[DATE]])</f>
        <v>11</v>
      </c>
      <c r="E5009">
        <v>2025</v>
      </c>
      <c r="F5009" t="s">
        <v>231</v>
      </c>
      <c r="G5009" t="str">
        <f>"Q"&amp;ROUNDUP(StockData[[#This Row],[Month Number]]/3,0)</f>
        <v>Q4</v>
      </c>
      <c r="H5009" s="1" t="s">
        <v>4596</v>
      </c>
      <c r="I5009" s="1" t="s">
        <v>4597</v>
      </c>
      <c r="J5009" t="s">
        <v>30</v>
      </c>
      <c r="K5009">
        <v>3699.9</v>
      </c>
      <c r="L5009">
        <v>3759</v>
      </c>
      <c r="M5009">
        <v>3670</v>
      </c>
      <c r="N5009">
        <v>3663.9</v>
      </c>
      <c r="O5009">
        <v>3745.1</v>
      </c>
      <c r="P5009">
        <v>3749.1</v>
      </c>
      <c r="Q5009">
        <v>3718.02</v>
      </c>
      <c r="R5009">
        <v>3044040</v>
      </c>
      <c r="S5009">
        <v>11317814134.9</v>
      </c>
      <c r="T5009">
        <v>151361</v>
      </c>
      <c r="U5009">
        <v>1524811</v>
      </c>
      <c r="V5009">
        <v>50.09</v>
      </c>
      <c r="W5009" s="3">
        <f>StockData[[#This Row],[CLOSE]]-StockData[[#This Row],[PREV. CLOSE]]</f>
        <v>85.199999999999818</v>
      </c>
      <c r="X5009" s="2">
        <f>IFERROR((StockData[[#This Row],[CLOSE]]-StockData[[#This Row],[PREV. CLOSE]])/StockData[[#This Row],[PREV. CLOSE]],0)</f>
        <v>2.3253909768279651E-2</v>
      </c>
      <c r="Y5009" t="str">
        <f>IF(StockData[[#This Row],[Daily Return %]]&gt;0,"Gain",IF(StockData[[#This Row],[Daily Return %]]&lt;0,"Loss","No Change"))</f>
        <v>Gain</v>
      </c>
    </row>
    <row r="5010" spans="1:25" x14ac:dyDescent="0.3">
      <c r="A5010" s="1">
        <v>45973</v>
      </c>
      <c r="B5010" s="1" t="s">
        <v>5064</v>
      </c>
      <c r="C5010" s="1" t="s">
        <v>254</v>
      </c>
      <c r="D5010">
        <f>MONTH(StockData[[#This Row],[DATE]])</f>
        <v>11</v>
      </c>
      <c r="E5010">
        <v>2025</v>
      </c>
      <c r="F5010" t="s">
        <v>231</v>
      </c>
      <c r="G5010" t="str">
        <f>"Q"&amp;ROUNDUP(StockData[[#This Row],[Month Number]]/3,0)</f>
        <v>Q4</v>
      </c>
      <c r="H5010" s="1" t="s">
        <v>4596</v>
      </c>
      <c r="I5010" s="1" t="s">
        <v>4597</v>
      </c>
      <c r="J5010" t="s">
        <v>30</v>
      </c>
      <c r="K5010">
        <v>3761</v>
      </c>
      <c r="L5010">
        <v>3781</v>
      </c>
      <c r="M5010">
        <v>3740</v>
      </c>
      <c r="N5010">
        <v>3749.1</v>
      </c>
      <c r="O5010">
        <v>3740.3</v>
      </c>
      <c r="P5010">
        <v>3754.3</v>
      </c>
      <c r="Q5010">
        <v>3759.25</v>
      </c>
      <c r="R5010">
        <v>1984901</v>
      </c>
      <c r="S5010">
        <v>7461745051.3000002</v>
      </c>
      <c r="T5010">
        <v>122975</v>
      </c>
      <c r="U5010">
        <v>1311813</v>
      </c>
      <c r="V5010">
        <v>66.09</v>
      </c>
      <c r="W5010" s="3">
        <f>StockData[[#This Row],[CLOSE]]-StockData[[#This Row],[PREV. CLOSE]]</f>
        <v>5.2000000000002728</v>
      </c>
      <c r="X5010" s="2">
        <f>IFERROR((StockData[[#This Row],[CLOSE]]-StockData[[#This Row],[PREV. CLOSE]])/StockData[[#This Row],[PREV. CLOSE]],0)</f>
        <v>1.3869995465579134E-3</v>
      </c>
      <c r="Y5010" t="str">
        <f>IF(StockData[[#This Row],[Daily Return %]]&gt;0,"Gain",IF(StockData[[#This Row],[Daily Return %]]&lt;0,"Loss","No Change"))</f>
        <v>Gain</v>
      </c>
    </row>
    <row r="5011" spans="1:25" x14ac:dyDescent="0.3">
      <c r="A5011" s="1">
        <v>45974</v>
      </c>
      <c r="B5011" s="1" t="s">
        <v>5065</v>
      </c>
      <c r="C5011" s="1" t="s">
        <v>254</v>
      </c>
      <c r="D5011">
        <f>MONTH(StockData[[#This Row],[DATE]])</f>
        <v>11</v>
      </c>
      <c r="E5011">
        <v>2025</v>
      </c>
      <c r="F5011" t="s">
        <v>231</v>
      </c>
      <c r="G5011" t="str">
        <f>"Q"&amp;ROUNDUP(StockData[[#This Row],[Month Number]]/3,0)</f>
        <v>Q4</v>
      </c>
      <c r="H5011" s="1" t="s">
        <v>4596</v>
      </c>
      <c r="I5011" s="1" t="s">
        <v>4597</v>
      </c>
      <c r="J5011" t="s">
        <v>30</v>
      </c>
      <c r="K5011">
        <v>3748.2</v>
      </c>
      <c r="L5011">
        <v>3754.1</v>
      </c>
      <c r="M5011">
        <v>3690.2</v>
      </c>
      <c r="N5011">
        <v>3754.3</v>
      </c>
      <c r="O5011">
        <v>3699.4</v>
      </c>
      <c r="P5011">
        <v>3699.5</v>
      </c>
      <c r="Q5011">
        <v>3722.97</v>
      </c>
      <c r="R5011">
        <v>1599079</v>
      </c>
      <c r="S5011">
        <v>5953330624.8999996</v>
      </c>
      <c r="T5011">
        <v>82467</v>
      </c>
      <c r="U5011">
        <v>854417</v>
      </c>
      <c r="V5011">
        <v>53.43</v>
      </c>
      <c r="W5011" s="3">
        <f>StockData[[#This Row],[CLOSE]]-StockData[[#This Row],[PREV. CLOSE]]</f>
        <v>-54.800000000000182</v>
      </c>
      <c r="X5011" s="2">
        <f>IFERROR((StockData[[#This Row],[CLOSE]]-StockData[[#This Row],[PREV. CLOSE]])/StockData[[#This Row],[PREV. CLOSE]],0)</f>
        <v>-1.4596595903364189E-2</v>
      </c>
      <c r="Y5011" t="str">
        <f>IF(StockData[[#This Row],[Daily Return %]]&gt;0,"Gain",IF(StockData[[#This Row],[Daily Return %]]&lt;0,"Loss","No Change"))</f>
        <v>Loss</v>
      </c>
    </row>
    <row r="5012" spans="1:25" x14ac:dyDescent="0.3">
      <c r="A5012" s="1">
        <v>45975</v>
      </c>
      <c r="B5012" s="1" t="s">
        <v>5066</v>
      </c>
      <c r="C5012" s="1" t="s">
        <v>254</v>
      </c>
      <c r="D5012">
        <f>MONTH(StockData[[#This Row],[DATE]])</f>
        <v>11</v>
      </c>
      <c r="E5012">
        <v>2025</v>
      </c>
      <c r="F5012" t="s">
        <v>231</v>
      </c>
      <c r="G5012" t="str">
        <f>"Q"&amp;ROUNDUP(StockData[[#This Row],[Month Number]]/3,0)</f>
        <v>Q4</v>
      </c>
      <c r="H5012" s="1" t="s">
        <v>4596</v>
      </c>
      <c r="I5012" s="1" t="s">
        <v>4597</v>
      </c>
      <c r="J5012" t="s">
        <v>30</v>
      </c>
      <c r="K5012">
        <v>3700</v>
      </c>
      <c r="L5012">
        <v>3716.8</v>
      </c>
      <c r="M5012">
        <v>3660.5</v>
      </c>
      <c r="N5012">
        <v>3699.5</v>
      </c>
      <c r="O5012">
        <v>3698</v>
      </c>
      <c r="P5012">
        <v>3698.6</v>
      </c>
      <c r="Q5012">
        <v>3694.19</v>
      </c>
      <c r="R5012">
        <v>1847028</v>
      </c>
      <c r="S5012">
        <v>6823270329.8999996</v>
      </c>
      <c r="T5012">
        <v>99835</v>
      </c>
      <c r="U5012">
        <v>1226646</v>
      </c>
      <c r="V5012">
        <v>66.41</v>
      </c>
      <c r="W5012" s="3">
        <f>StockData[[#This Row],[CLOSE]]-StockData[[#This Row],[PREV. CLOSE]]</f>
        <v>-0.90000000000009095</v>
      </c>
      <c r="X5012" s="2">
        <f>IFERROR((StockData[[#This Row],[CLOSE]]-StockData[[#This Row],[PREV. CLOSE]])/StockData[[#This Row],[PREV. CLOSE]],0)</f>
        <v>-2.432761183944022E-4</v>
      </c>
      <c r="Y5012" t="str">
        <f>IF(StockData[[#This Row],[Daily Return %]]&gt;0,"Gain",IF(StockData[[#This Row],[Daily Return %]]&lt;0,"Loss","No Change"))</f>
        <v>Loss</v>
      </c>
    </row>
    <row r="5013" spans="1:25" x14ac:dyDescent="0.3">
      <c r="A5013" s="1">
        <v>45978</v>
      </c>
      <c r="B5013" s="1" t="s">
        <v>5067</v>
      </c>
      <c r="C5013" s="1" t="s">
        <v>254</v>
      </c>
      <c r="D5013">
        <f>MONTH(StockData[[#This Row],[DATE]])</f>
        <v>11</v>
      </c>
      <c r="E5013">
        <v>2025</v>
      </c>
      <c r="F5013" t="s">
        <v>231</v>
      </c>
      <c r="G5013" t="str">
        <f>"Q"&amp;ROUNDUP(StockData[[#This Row],[Month Number]]/3,0)</f>
        <v>Q4</v>
      </c>
      <c r="H5013" s="1" t="s">
        <v>4596</v>
      </c>
      <c r="I5013" s="1" t="s">
        <v>4597</v>
      </c>
      <c r="J5013" t="s">
        <v>30</v>
      </c>
      <c r="K5013">
        <v>3710</v>
      </c>
      <c r="L5013">
        <v>3754.5</v>
      </c>
      <c r="M5013">
        <v>3682.3</v>
      </c>
      <c r="N5013">
        <v>3698.6</v>
      </c>
      <c r="O5013">
        <v>3731.7</v>
      </c>
      <c r="P5013">
        <v>3734.9</v>
      </c>
      <c r="Q5013">
        <v>3731.18</v>
      </c>
      <c r="R5013">
        <v>2094008</v>
      </c>
      <c r="S5013">
        <v>7813120933.6999998</v>
      </c>
      <c r="T5013">
        <v>113027</v>
      </c>
      <c r="U5013">
        <v>1418085</v>
      </c>
      <c r="V5013">
        <v>67.72</v>
      </c>
      <c r="W5013" s="3">
        <f>StockData[[#This Row],[CLOSE]]-StockData[[#This Row],[PREV. CLOSE]]</f>
        <v>36.300000000000182</v>
      </c>
      <c r="X5013" s="2">
        <f>IFERROR((StockData[[#This Row],[CLOSE]]-StockData[[#This Row],[PREV. CLOSE]])/StockData[[#This Row],[PREV. CLOSE]],0)</f>
        <v>9.8145244146434288E-3</v>
      </c>
      <c r="Y5013" t="str">
        <f>IF(StockData[[#This Row],[Daily Return %]]&gt;0,"Gain",IF(StockData[[#This Row],[Daily Return %]]&lt;0,"Loss","No Change"))</f>
        <v>Gain</v>
      </c>
    </row>
    <row r="5014" spans="1:25" x14ac:dyDescent="0.3">
      <c r="A5014" s="1">
        <v>45979</v>
      </c>
      <c r="B5014" s="1" t="s">
        <v>5068</v>
      </c>
      <c r="C5014" s="1" t="s">
        <v>254</v>
      </c>
      <c r="D5014">
        <f>MONTH(StockData[[#This Row],[DATE]])</f>
        <v>11</v>
      </c>
      <c r="E5014">
        <v>2025</v>
      </c>
      <c r="F5014" t="s">
        <v>231</v>
      </c>
      <c r="G5014" t="str">
        <f>"Q"&amp;ROUNDUP(StockData[[#This Row],[Month Number]]/3,0)</f>
        <v>Q4</v>
      </c>
      <c r="H5014" s="1" t="s">
        <v>4596</v>
      </c>
      <c r="I5014" s="1" t="s">
        <v>4597</v>
      </c>
      <c r="J5014" t="s">
        <v>30</v>
      </c>
      <c r="K5014">
        <v>3718.5</v>
      </c>
      <c r="L5014">
        <v>3732.7</v>
      </c>
      <c r="M5014">
        <v>3688</v>
      </c>
      <c r="N5014">
        <v>3734.9</v>
      </c>
      <c r="O5014">
        <v>3699</v>
      </c>
      <c r="P5014">
        <v>3694.8</v>
      </c>
      <c r="Q5014">
        <v>3704.51</v>
      </c>
      <c r="R5014">
        <v>2613743</v>
      </c>
      <c r="S5014">
        <v>9682641192</v>
      </c>
      <c r="T5014">
        <v>80348</v>
      </c>
      <c r="U5014">
        <v>1856129</v>
      </c>
      <c r="V5014">
        <v>71.010000000000005</v>
      </c>
      <c r="W5014" s="3">
        <f>StockData[[#This Row],[CLOSE]]-StockData[[#This Row],[PREV. CLOSE]]</f>
        <v>-40.099999999999909</v>
      </c>
      <c r="X5014" s="2">
        <f>IFERROR((StockData[[#This Row],[CLOSE]]-StockData[[#This Row],[PREV. CLOSE]])/StockData[[#This Row],[PREV. CLOSE]],0)</f>
        <v>-1.0736565905378968E-2</v>
      </c>
      <c r="Y5014" t="str">
        <f>IF(StockData[[#This Row],[Daily Return %]]&gt;0,"Gain",IF(StockData[[#This Row],[Daily Return %]]&lt;0,"Loss","No Change"))</f>
        <v>Loss</v>
      </c>
    </row>
    <row r="5015" spans="1:25" x14ac:dyDescent="0.3">
      <c r="A5015" s="1">
        <v>45980</v>
      </c>
      <c r="B5015" s="1" t="s">
        <v>5069</v>
      </c>
      <c r="C5015" s="1" t="s">
        <v>254</v>
      </c>
      <c r="D5015">
        <f>MONTH(StockData[[#This Row],[DATE]])</f>
        <v>11</v>
      </c>
      <c r="E5015">
        <v>2025</v>
      </c>
      <c r="F5015" t="s">
        <v>231</v>
      </c>
      <c r="G5015" t="str">
        <f>"Q"&amp;ROUNDUP(StockData[[#This Row],[Month Number]]/3,0)</f>
        <v>Q4</v>
      </c>
      <c r="H5015" s="1" t="s">
        <v>4596</v>
      </c>
      <c r="I5015" s="1" t="s">
        <v>4597</v>
      </c>
      <c r="J5015" t="s">
        <v>30</v>
      </c>
      <c r="K5015">
        <v>3695</v>
      </c>
      <c r="L5015">
        <v>3746.5</v>
      </c>
      <c r="M5015">
        <v>3667.8</v>
      </c>
      <c r="N5015">
        <v>3694.8</v>
      </c>
      <c r="O5015">
        <v>3718</v>
      </c>
      <c r="P5015">
        <v>3722.5</v>
      </c>
      <c r="Q5015">
        <v>3719.32</v>
      </c>
      <c r="R5015">
        <v>1626043</v>
      </c>
      <c r="S5015">
        <v>6047772644.5</v>
      </c>
      <c r="T5015">
        <v>79016</v>
      </c>
      <c r="U5015">
        <v>1072009</v>
      </c>
      <c r="V5015">
        <v>65.930000000000007</v>
      </c>
      <c r="W5015" s="3">
        <f>StockData[[#This Row],[CLOSE]]-StockData[[#This Row],[PREV. CLOSE]]</f>
        <v>27.699999999999818</v>
      </c>
      <c r="X5015" s="2">
        <f>IFERROR((StockData[[#This Row],[CLOSE]]-StockData[[#This Row],[PREV. CLOSE]])/StockData[[#This Row],[PREV. CLOSE]],0)</f>
        <v>7.4970228429143164E-3</v>
      </c>
      <c r="Y5015" t="str">
        <f>IF(StockData[[#This Row],[Daily Return %]]&gt;0,"Gain",IF(StockData[[#This Row],[Daily Return %]]&lt;0,"Loss","No Change"))</f>
        <v>Gain</v>
      </c>
    </row>
    <row r="5016" spans="1:25" x14ac:dyDescent="0.3">
      <c r="A5016" s="1">
        <v>45981</v>
      </c>
      <c r="B5016" s="1" t="s">
        <v>5070</v>
      </c>
      <c r="C5016" s="1" t="s">
        <v>254</v>
      </c>
      <c r="D5016">
        <f>MONTH(StockData[[#This Row],[DATE]])</f>
        <v>11</v>
      </c>
      <c r="E5016">
        <v>2025</v>
      </c>
      <c r="F5016" t="s">
        <v>231</v>
      </c>
      <c r="G5016" t="str">
        <f>"Q"&amp;ROUNDUP(StockData[[#This Row],[Month Number]]/3,0)</f>
        <v>Q4</v>
      </c>
      <c r="H5016" s="1" t="s">
        <v>4596</v>
      </c>
      <c r="I5016" s="1" t="s">
        <v>4597</v>
      </c>
      <c r="J5016" t="s">
        <v>30</v>
      </c>
      <c r="K5016">
        <v>3744.8</v>
      </c>
      <c r="L5016">
        <v>3759</v>
      </c>
      <c r="M5016">
        <v>3711.1</v>
      </c>
      <c r="N5016">
        <v>3722.5</v>
      </c>
      <c r="O5016">
        <v>3711.8</v>
      </c>
      <c r="P5016">
        <v>3716.7</v>
      </c>
      <c r="Q5016">
        <v>3734.77</v>
      </c>
      <c r="R5016">
        <v>1815617</v>
      </c>
      <c r="S5016">
        <v>6780919678</v>
      </c>
      <c r="T5016">
        <v>109216</v>
      </c>
      <c r="U5016">
        <v>1223759</v>
      </c>
      <c r="V5016">
        <v>67.400000000000006</v>
      </c>
      <c r="W5016" s="3">
        <f>StockData[[#This Row],[CLOSE]]-StockData[[#This Row],[PREV. CLOSE]]</f>
        <v>-5.8000000000001819</v>
      </c>
      <c r="X5016" s="2">
        <f>IFERROR((StockData[[#This Row],[CLOSE]]-StockData[[#This Row],[PREV. CLOSE]])/StockData[[#This Row],[PREV. CLOSE]],0)</f>
        <v>-1.5580926796508212E-3</v>
      </c>
      <c r="Y5016" t="str">
        <f>IF(StockData[[#This Row],[Daily Return %]]&gt;0,"Gain",IF(StockData[[#This Row],[Daily Return %]]&lt;0,"Loss","No Change"))</f>
        <v>Loss</v>
      </c>
    </row>
    <row r="5017" spans="1:25" x14ac:dyDescent="0.3">
      <c r="A5017" s="1">
        <v>45982</v>
      </c>
      <c r="B5017" s="1" t="s">
        <v>5071</v>
      </c>
      <c r="C5017" s="1" t="s">
        <v>254</v>
      </c>
      <c r="D5017">
        <f>MONTH(StockData[[#This Row],[DATE]])</f>
        <v>11</v>
      </c>
      <c r="E5017">
        <v>2025</v>
      </c>
      <c r="F5017" t="s">
        <v>231</v>
      </c>
      <c r="G5017" t="str">
        <f>"Q"&amp;ROUNDUP(StockData[[#This Row],[Month Number]]/3,0)</f>
        <v>Q4</v>
      </c>
      <c r="H5017" s="1" t="s">
        <v>4596</v>
      </c>
      <c r="I5017" s="1" t="s">
        <v>4597</v>
      </c>
      <c r="J5017" t="s">
        <v>30</v>
      </c>
      <c r="K5017">
        <v>3730</v>
      </c>
      <c r="L5017">
        <v>3779</v>
      </c>
      <c r="M5017">
        <v>3726</v>
      </c>
      <c r="N5017">
        <v>3716.7</v>
      </c>
      <c r="O5017">
        <v>3747</v>
      </c>
      <c r="P5017">
        <v>3749.6</v>
      </c>
      <c r="Q5017">
        <v>3758.37</v>
      </c>
      <c r="R5017">
        <v>3184145</v>
      </c>
      <c r="S5017">
        <v>11967179242.9</v>
      </c>
      <c r="T5017">
        <v>133438</v>
      </c>
      <c r="U5017">
        <v>1787061</v>
      </c>
      <c r="V5017">
        <v>56.12</v>
      </c>
      <c r="W5017" s="3">
        <f>StockData[[#This Row],[CLOSE]]-StockData[[#This Row],[PREV. CLOSE]]</f>
        <v>32.900000000000091</v>
      </c>
      <c r="X5017" s="2">
        <f>IFERROR((StockData[[#This Row],[CLOSE]]-StockData[[#This Row],[PREV. CLOSE]])/StockData[[#This Row],[PREV. CLOSE]],0)</f>
        <v>8.8519385476363687E-3</v>
      </c>
      <c r="Y5017" t="str">
        <f>IF(StockData[[#This Row],[Daily Return %]]&gt;0,"Gain",IF(StockData[[#This Row],[Daily Return %]]&lt;0,"Loss","No Change"))</f>
        <v>Gain</v>
      </c>
    </row>
    <row r="5018" spans="1:25" x14ac:dyDescent="0.3">
      <c r="A5018" s="1">
        <v>45985</v>
      </c>
      <c r="B5018" s="1" t="s">
        <v>5072</v>
      </c>
      <c r="C5018" s="1" t="s">
        <v>254</v>
      </c>
      <c r="D5018">
        <f>MONTH(StockData[[#This Row],[DATE]])</f>
        <v>11</v>
      </c>
      <c r="E5018">
        <v>2025</v>
      </c>
      <c r="F5018" t="s">
        <v>231</v>
      </c>
      <c r="G5018" t="str">
        <f>"Q"&amp;ROUNDUP(StockData[[#This Row],[Month Number]]/3,0)</f>
        <v>Q4</v>
      </c>
      <c r="H5018" s="1" t="s">
        <v>4596</v>
      </c>
      <c r="I5018" s="1" t="s">
        <v>4597</v>
      </c>
      <c r="J5018" t="s">
        <v>30</v>
      </c>
      <c r="K5018">
        <v>3745.1</v>
      </c>
      <c r="L5018">
        <v>3749.5</v>
      </c>
      <c r="M5018">
        <v>3677.2</v>
      </c>
      <c r="N5018">
        <v>3749.6</v>
      </c>
      <c r="O5018">
        <v>3687</v>
      </c>
      <c r="P5018">
        <v>3690.8</v>
      </c>
      <c r="Q5018">
        <v>3698.21</v>
      </c>
      <c r="R5018">
        <v>4059935</v>
      </c>
      <c r="S5018">
        <v>15014484799.6</v>
      </c>
      <c r="T5018">
        <v>173533</v>
      </c>
      <c r="U5018">
        <v>3019887</v>
      </c>
      <c r="V5018">
        <v>74.38</v>
      </c>
      <c r="W5018" s="3">
        <f>StockData[[#This Row],[CLOSE]]-StockData[[#This Row],[PREV. CLOSE]]</f>
        <v>-58.799999999999727</v>
      </c>
      <c r="X5018" s="2">
        <f>IFERROR((StockData[[#This Row],[CLOSE]]-StockData[[#This Row],[PREV. CLOSE]])/StockData[[#This Row],[PREV. CLOSE]],0)</f>
        <v>-1.5681672711755849E-2</v>
      </c>
      <c r="Y5018" t="str">
        <f>IF(StockData[[#This Row],[Daily Return %]]&gt;0,"Gain",IF(StockData[[#This Row],[Daily Return %]]&lt;0,"Loss","No Change"))</f>
        <v>Loss</v>
      </c>
    </row>
    <row r="5019" spans="1:25" x14ac:dyDescent="0.3">
      <c r="A5019" s="1">
        <v>45986</v>
      </c>
      <c r="B5019" s="1" t="s">
        <v>5073</v>
      </c>
      <c r="C5019" s="1" t="s">
        <v>254</v>
      </c>
      <c r="D5019">
        <f>MONTH(StockData[[#This Row],[DATE]])</f>
        <v>11</v>
      </c>
      <c r="E5019">
        <v>2025</v>
      </c>
      <c r="F5019" t="s">
        <v>231</v>
      </c>
      <c r="G5019" t="str">
        <f>"Q"&amp;ROUNDUP(StockData[[#This Row],[Month Number]]/3,0)</f>
        <v>Q4</v>
      </c>
      <c r="H5019" s="1" t="s">
        <v>4596</v>
      </c>
      <c r="I5019" s="1" t="s">
        <v>4597</v>
      </c>
      <c r="J5019" t="s">
        <v>30</v>
      </c>
      <c r="K5019">
        <v>3687</v>
      </c>
      <c r="L5019">
        <v>3695.8</v>
      </c>
      <c r="M5019">
        <v>3653</v>
      </c>
      <c r="N5019">
        <v>3690.8</v>
      </c>
      <c r="O5019">
        <v>3660.7</v>
      </c>
      <c r="P5019">
        <v>3669.3</v>
      </c>
      <c r="Q5019">
        <v>3675.94</v>
      </c>
      <c r="R5019">
        <v>1714176</v>
      </c>
      <c r="S5019">
        <v>6301202655.3000002</v>
      </c>
      <c r="T5019">
        <v>112437</v>
      </c>
      <c r="U5019">
        <v>966524</v>
      </c>
      <c r="V5019">
        <v>56.38</v>
      </c>
      <c r="W5019" s="3">
        <f>StockData[[#This Row],[CLOSE]]-StockData[[#This Row],[PREV. CLOSE]]</f>
        <v>-21.5</v>
      </c>
      <c r="X5019" s="2">
        <f>IFERROR((StockData[[#This Row],[CLOSE]]-StockData[[#This Row],[PREV. CLOSE]])/StockData[[#This Row],[PREV. CLOSE]],0)</f>
        <v>-5.8252953289259779E-3</v>
      </c>
      <c r="Y5019" t="str">
        <f>IF(StockData[[#This Row],[Daily Return %]]&gt;0,"Gain",IF(StockData[[#This Row],[Daily Return %]]&lt;0,"Loss","No Change"))</f>
        <v>Loss</v>
      </c>
    </row>
    <row r="5020" spans="1:25" x14ac:dyDescent="0.3">
      <c r="A5020" s="1">
        <v>45987</v>
      </c>
      <c r="B5020" s="1" t="s">
        <v>5074</v>
      </c>
      <c r="C5020" s="1" t="s">
        <v>254</v>
      </c>
      <c r="D5020">
        <f>MONTH(StockData[[#This Row],[DATE]])</f>
        <v>11</v>
      </c>
      <c r="E5020">
        <v>2025</v>
      </c>
      <c r="F5020" t="s">
        <v>231</v>
      </c>
      <c r="G5020" t="str">
        <f>"Q"&amp;ROUNDUP(StockData[[#This Row],[Month Number]]/3,0)</f>
        <v>Q4</v>
      </c>
      <c r="H5020" s="1" t="s">
        <v>4596</v>
      </c>
      <c r="I5020" s="1" t="s">
        <v>4597</v>
      </c>
      <c r="J5020" t="s">
        <v>30</v>
      </c>
      <c r="K5020">
        <v>3681</v>
      </c>
      <c r="L5020">
        <v>3708</v>
      </c>
      <c r="M5020">
        <v>3669.3</v>
      </c>
      <c r="N5020">
        <v>3669.3</v>
      </c>
      <c r="O5020">
        <v>3686.4</v>
      </c>
      <c r="P5020">
        <v>3686.4</v>
      </c>
      <c r="Q5020">
        <v>3686.1</v>
      </c>
      <c r="R5020">
        <v>2116524</v>
      </c>
      <c r="S5020">
        <v>7801710688.3999996</v>
      </c>
      <c r="T5020">
        <v>102699</v>
      </c>
      <c r="U5020">
        <v>1315000</v>
      </c>
      <c r="V5020">
        <v>62.13</v>
      </c>
      <c r="W5020" s="3">
        <f>StockData[[#This Row],[CLOSE]]-StockData[[#This Row],[PREV. CLOSE]]</f>
        <v>17.099999999999909</v>
      </c>
      <c r="X5020" s="2">
        <f>IFERROR((StockData[[#This Row],[CLOSE]]-StockData[[#This Row],[PREV. CLOSE]])/StockData[[#This Row],[PREV. CLOSE]],0)</f>
        <v>4.6602894285013236E-3</v>
      </c>
      <c r="Y5020" t="str">
        <f>IF(StockData[[#This Row],[Daily Return %]]&gt;0,"Gain",IF(StockData[[#This Row],[Daily Return %]]&lt;0,"Loss","No Change"))</f>
        <v>Gain</v>
      </c>
    </row>
    <row r="5021" spans="1:25" x14ac:dyDescent="0.3">
      <c r="A5021" s="1">
        <v>45988</v>
      </c>
      <c r="B5021" s="1" t="s">
        <v>5075</v>
      </c>
      <c r="C5021" s="1" t="s">
        <v>254</v>
      </c>
      <c r="D5021">
        <f>MONTH(StockData[[#This Row],[DATE]])</f>
        <v>11</v>
      </c>
      <c r="E5021">
        <v>2025</v>
      </c>
      <c r="F5021" t="s">
        <v>231</v>
      </c>
      <c r="G5021" t="str">
        <f>"Q"&amp;ROUNDUP(StockData[[#This Row],[Month Number]]/3,0)</f>
        <v>Q4</v>
      </c>
      <c r="H5021" s="1" t="s">
        <v>4596</v>
      </c>
      <c r="I5021" s="1" t="s">
        <v>4597</v>
      </c>
      <c r="J5021" t="s">
        <v>30</v>
      </c>
      <c r="K5021">
        <v>3701.5</v>
      </c>
      <c r="L5021">
        <v>3717.6</v>
      </c>
      <c r="M5021">
        <v>3665</v>
      </c>
      <c r="N5021">
        <v>3686.4</v>
      </c>
      <c r="O5021">
        <v>3679</v>
      </c>
      <c r="P5021">
        <v>3681.2</v>
      </c>
      <c r="Q5021">
        <v>3684.9</v>
      </c>
      <c r="R5021">
        <v>1993274</v>
      </c>
      <c r="S5021">
        <v>7345023294.1000004</v>
      </c>
      <c r="T5021">
        <v>125917</v>
      </c>
      <c r="U5021">
        <v>1191871</v>
      </c>
      <c r="V5021">
        <v>59.79</v>
      </c>
      <c r="W5021" s="3">
        <f>StockData[[#This Row],[CLOSE]]-StockData[[#This Row],[PREV. CLOSE]]</f>
        <v>-5.2000000000002728</v>
      </c>
      <c r="X5021" s="2">
        <f>IFERROR((StockData[[#This Row],[CLOSE]]-StockData[[#This Row],[PREV. CLOSE]])/StockData[[#This Row],[PREV. CLOSE]],0)</f>
        <v>-1.4105902777778517E-3</v>
      </c>
      <c r="Y5021" t="str">
        <f>IF(StockData[[#This Row],[Daily Return %]]&gt;0,"Gain",IF(StockData[[#This Row],[Daily Return %]]&lt;0,"Loss","No Change"))</f>
        <v>Loss</v>
      </c>
    </row>
    <row r="5022" spans="1:25" x14ac:dyDescent="0.3">
      <c r="A5022" s="1">
        <v>45989</v>
      </c>
      <c r="B5022" s="1" t="s">
        <v>5076</v>
      </c>
      <c r="C5022" s="1" t="s">
        <v>254</v>
      </c>
      <c r="D5022">
        <f>MONTH(StockData[[#This Row],[DATE]])</f>
        <v>11</v>
      </c>
      <c r="E5022">
        <v>2025</v>
      </c>
      <c r="F5022" t="s">
        <v>231</v>
      </c>
      <c r="G5022" t="str">
        <f>"Q"&amp;ROUNDUP(StockData[[#This Row],[Month Number]]/3,0)</f>
        <v>Q4</v>
      </c>
      <c r="H5022" s="1" t="s">
        <v>4596</v>
      </c>
      <c r="I5022" s="1" t="s">
        <v>4597</v>
      </c>
      <c r="J5022" t="s">
        <v>30</v>
      </c>
      <c r="K5022">
        <v>3692</v>
      </c>
      <c r="L5022">
        <v>3768.9</v>
      </c>
      <c r="M5022">
        <v>3690.1</v>
      </c>
      <c r="N5022">
        <v>3681.2</v>
      </c>
      <c r="O5022">
        <v>3761</v>
      </c>
      <c r="P5022">
        <v>3757.3</v>
      </c>
      <c r="Q5022">
        <v>3749.96</v>
      </c>
      <c r="R5022">
        <v>2944457</v>
      </c>
      <c r="S5022">
        <v>11041589221.5</v>
      </c>
      <c r="T5022">
        <v>150530</v>
      </c>
      <c r="U5022">
        <v>1578092</v>
      </c>
      <c r="V5022">
        <v>53.6</v>
      </c>
      <c r="W5022" s="3">
        <f>StockData[[#This Row],[CLOSE]]-StockData[[#This Row],[PREV. CLOSE]]</f>
        <v>76.100000000000364</v>
      </c>
      <c r="X5022" s="2">
        <f>IFERROR((StockData[[#This Row],[CLOSE]]-StockData[[#This Row],[PREV. CLOSE]])/StockData[[#This Row],[PREV. CLOSE]],0)</f>
        <v>2.0672606758665751E-2</v>
      </c>
      <c r="Y5022" t="str">
        <f>IF(StockData[[#This Row],[Daily Return %]]&gt;0,"Gain",IF(StockData[[#This Row],[Daily Return %]]&lt;0,"Loss","No Change"))</f>
        <v>Gain</v>
      </c>
    </row>
    <row r="5023" spans="1:25" x14ac:dyDescent="0.3">
      <c r="A5023" s="1">
        <v>45992</v>
      </c>
      <c r="B5023" s="1" t="s">
        <v>5077</v>
      </c>
      <c r="C5023" s="1" t="s">
        <v>274</v>
      </c>
      <c r="D5023">
        <f>MONTH(StockData[[#This Row],[DATE]])</f>
        <v>12</v>
      </c>
      <c r="E5023">
        <v>2025</v>
      </c>
      <c r="F5023" t="s">
        <v>231</v>
      </c>
      <c r="G5023" t="str">
        <f>"Q"&amp;ROUNDUP(StockData[[#This Row],[Month Number]]/3,0)</f>
        <v>Q4</v>
      </c>
      <c r="H5023" s="1" t="s">
        <v>4596</v>
      </c>
      <c r="I5023" s="1" t="s">
        <v>4597</v>
      </c>
      <c r="J5023" t="s">
        <v>30</v>
      </c>
      <c r="K5023">
        <v>3790</v>
      </c>
      <c r="L5023">
        <v>3795</v>
      </c>
      <c r="M5023">
        <v>3730</v>
      </c>
      <c r="N5023">
        <v>3757.3</v>
      </c>
      <c r="O5023">
        <v>3733</v>
      </c>
      <c r="P5023">
        <v>3741.6</v>
      </c>
      <c r="Q5023">
        <v>3755.36</v>
      </c>
      <c r="R5023">
        <v>1830158</v>
      </c>
      <c r="S5023">
        <v>6872904233.5</v>
      </c>
      <c r="T5023">
        <v>124425</v>
      </c>
      <c r="U5023">
        <v>987225</v>
      </c>
      <c r="V5023">
        <v>53.94</v>
      </c>
      <c r="W5023" s="3">
        <f>StockData[[#This Row],[CLOSE]]-StockData[[#This Row],[PREV. CLOSE]]</f>
        <v>-15.700000000000273</v>
      </c>
      <c r="X5023" s="2">
        <f>IFERROR((StockData[[#This Row],[CLOSE]]-StockData[[#This Row],[PREV. CLOSE]])/StockData[[#This Row],[PREV. CLOSE]],0)</f>
        <v>-4.178532456817468E-3</v>
      </c>
      <c r="Y5023" t="str">
        <f>IF(StockData[[#This Row],[Daily Return %]]&gt;0,"Gain",IF(StockData[[#This Row],[Daily Return %]]&lt;0,"Loss","No Change"))</f>
        <v>Loss</v>
      </c>
    </row>
    <row r="5024" spans="1:25" x14ac:dyDescent="0.3">
      <c r="A5024" s="1">
        <v>45993</v>
      </c>
      <c r="B5024" s="1" t="s">
        <v>5078</v>
      </c>
      <c r="C5024" s="1" t="s">
        <v>274</v>
      </c>
      <c r="D5024">
        <f>MONTH(StockData[[#This Row],[DATE]])</f>
        <v>12</v>
      </c>
      <c r="E5024">
        <v>2025</v>
      </c>
      <c r="F5024" t="s">
        <v>231</v>
      </c>
      <c r="G5024" t="str">
        <f>"Q"&amp;ROUNDUP(StockData[[#This Row],[Month Number]]/3,0)</f>
        <v>Q4</v>
      </c>
      <c r="H5024" s="1" t="s">
        <v>4596</v>
      </c>
      <c r="I5024" s="1" t="s">
        <v>4597</v>
      </c>
      <c r="J5024" t="s">
        <v>30</v>
      </c>
      <c r="K5024">
        <v>3722.8</v>
      </c>
      <c r="L5024">
        <v>3748</v>
      </c>
      <c r="M5024">
        <v>3705.5</v>
      </c>
      <c r="N5024">
        <v>3741.6</v>
      </c>
      <c r="O5024">
        <v>3720.9</v>
      </c>
      <c r="P5024">
        <v>3716.5</v>
      </c>
      <c r="Q5024">
        <v>3721.62</v>
      </c>
      <c r="R5024">
        <v>2285922</v>
      </c>
      <c r="S5024">
        <v>8507325850.3000002</v>
      </c>
      <c r="T5024">
        <v>108543</v>
      </c>
      <c r="U5024">
        <v>1266571</v>
      </c>
      <c r="V5024">
        <v>55.41</v>
      </c>
      <c r="W5024" s="3">
        <f>StockData[[#This Row],[CLOSE]]-StockData[[#This Row],[PREV. CLOSE]]</f>
        <v>-25.099999999999909</v>
      </c>
      <c r="X5024" s="2">
        <f>IFERROR((StockData[[#This Row],[CLOSE]]-StockData[[#This Row],[PREV. CLOSE]])/StockData[[#This Row],[PREV. CLOSE]],0)</f>
        <v>-6.7083600598674123E-3</v>
      </c>
      <c r="Y5024" t="str">
        <f>IF(StockData[[#This Row],[Daily Return %]]&gt;0,"Gain",IF(StockData[[#This Row],[Daily Return %]]&lt;0,"Loss","No Change"))</f>
        <v>Loss</v>
      </c>
    </row>
    <row r="5025" spans="1:25" x14ac:dyDescent="0.3">
      <c r="A5025" s="1">
        <v>45993</v>
      </c>
      <c r="B5025" s="1" t="s">
        <v>5079</v>
      </c>
      <c r="C5025" s="1" t="s">
        <v>274</v>
      </c>
      <c r="D5025">
        <f>MONTH(StockData[[#This Row],[DATE]])</f>
        <v>12</v>
      </c>
      <c r="E5025">
        <v>2025</v>
      </c>
      <c r="F5025" t="s">
        <v>231</v>
      </c>
      <c r="G5025" t="str">
        <f>"Q"&amp;ROUNDUP(StockData[[#This Row],[Month Number]]/3,0)</f>
        <v>Q4</v>
      </c>
      <c r="H5025" s="1" t="s">
        <v>4596</v>
      </c>
      <c r="I5025" s="1" t="s">
        <v>4597</v>
      </c>
      <c r="J5025" t="s">
        <v>30</v>
      </c>
      <c r="K5025">
        <v>3722.8</v>
      </c>
      <c r="L5025">
        <v>3748</v>
      </c>
      <c r="M5025">
        <v>3705.5</v>
      </c>
      <c r="N5025">
        <v>3741.6</v>
      </c>
      <c r="O5025">
        <v>3720.9</v>
      </c>
      <c r="P5025">
        <v>3716.5</v>
      </c>
      <c r="Q5025">
        <v>3721.62</v>
      </c>
      <c r="R5025">
        <v>2285922</v>
      </c>
      <c r="S5025">
        <v>8507325850.3000002</v>
      </c>
      <c r="T5025">
        <v>108543</v>
      </c>
      <c r="U5025">
        <v>1266571</v>
      </c>
      <c r="V5025">
        <v>55.41</v>
      </c>
      <c r="W5025" s="3">
        <f>StockData[[#This Row],[CLOSE]]-StockData[[#This Row],[PREV. CLOSE]]</f>
        <v>-25.099999999999909</v>
      </c>
      <c r="X5025" s="2">
        <f>IFERROR((StockData[[#This Row],[CLOSE]]-StockData[[#This Row],[PREV. CLOSE]])/StockData[[#This Row],[PREV. CLOSE]],0)</f>
        <v>-6.7083600598674123E-3</v>
      </c>
      <c r="Y5025" t="str">
        <f>IF(StockData[[#This Row],[Daily Return %]]&gt;0,"Gain",IF(StockData[[#This Row],[Daily Return %]]&lt;0,"Loss","No Change"))</f>
        <v>Loss</v>
      </c>
    </row>
    <row r="5026" spans="1:25" x14ac:dyDescent="0.3">
      <c r="A5026" s="1">
        <v>45994</v>
      </c>
      <c r="B5026" s="1" t="s">
        <v>5080</v>
      </c>
      <c r="C5026" s="1" t="s">
        <v>274</v>
      </c>
      <c r="D5026">
        <f>MONTH(StockData[[#This Row],[DATE]])</f>
        <v>12</v>
      </c>
      <c r="E5026">
        <v>2025</v>
      </c>
      <c r="F5026" t="s">
        <v>231</v>
      </c>
      <c r="G5026" t="str">
        <f>"Q"&amp;ROUNDUP(StockData[[#This Row],[Month Number]]/3,0)</f>
        <v>Q4</v>
      </c>
      <c r="H5026" s="1" t="s">
        <v>4596</v>
      </c>
      <c r="I5026" s="1" t="s">
        <v>4597</v>
      </c>
      <c r="J5026" t="s">
        <v>30</v>
      </c>
      <c r="K5026">
        <v>3736</v>
      </c>
      <c r="L5026">
        <v>3740</v>
      </c>
      <c r="M5026">
        <v>3640</v>
      </c>
      <c r="N5026">
        <v>3716.5</v>
      </c>
      <c r="O5026">
        <v>3649</v>
      </c>
      <c r="P5026">
        <v>3649.4</v>
      </c>
      <c r="Q5026">
        <v>3660.65</v>
      </c>
      <c r="R5026">
        <v>2002476</v>
      </c>
      <c r="S5026">
        <v>7330356933</v>
      </c>
      <c r="T5026">
        <v>111944</v>
      </c>
      <c r="U5026">
        <v>1272068</v>
      </c>
      <c r="V5026">
        <v>63.52</v>
      </c>
      <c r="W5026" s="3">
        <f>StockData[[#This Row],[CLOSE]]-StockData[[#This Row],[PREV. CLOSE]]</f>
        <v>-67.099999999999909</v>
      </c>
      <c r="X5026" s="2">
        <f>IFERROR((StockData[[#This Row],[CLOSE]]-StockData[[#This Row],[PREV. CLOSE]])/StockData[[#This Row],[PREV. CLOSE]],0)</f>
        <v>-1.8054621283465602E-2</v>
      </c>
      <c r="Y5026" t="str">
        <f>IF(StockData[[#This Row],[Daily Return %]]&gt;0,"Gain",IF(StockData[[#This Row],[Daily Return %]]&lt;0,"Loss","No Change"))</f>
        <v>Loss</v>
      </c>
    </row>
    <row r="5027" spans="1:25" x14ac:dyDescent="0.3">
      <c r="A5027" s="1">
        <v>45995</v>
      </c>
      <c r="B5027" s="1" t="s">
        <v>5081</v>
      </c>
      <c r="C5027" s="1" t="s">
        <v>274</v>
      </c>
      <c r="D5027">
        <f>MONTH(StockData[[#This Row],[DATE]])</f>
        <v>12</v>
      </c>
      <c r="E5027">
        <v>2025</v>
      </c>
      <c r="F5027" t="s">
        <v>231</v>
      </c>
      <c r="G5027" t="str">
        <f>"Q"&amp;ROUNDUP(StockData[[#This Row],[Month Number]]/3,0)</f>
        <v>Q4</v>
      </c>
      <c r="H5027" s="1" t="s">
        <v>4596</v>
      </c>
      <c r="I5027" s="1" t="s">
        <v>4597</v>
      </c>
      <c r="J5027" t="s">
        <v>30</v>
      </c>
      <c r="K5027">
        <v>3675</v>
      </c>
      <c r="L5027">
        <v>3678.2</v>
      </c>
      <c r="M5027">
        <v>3620.2</v>
      </c>
      <c r="N5027">
        <v>3649.4</v>
      </c>
      <c r="O5027">
        <v>3670</v>
      </c>
      <c r="P5027">
        <v>3671.6</v>
      </c>
      <c r="Q5027">
        <v>3662.6</v>
      </c>
      <c r="R5027">
        <v>1984001</v>
      </c>
      <c r="S5027">
        <v>7266608912.6999998</v>
      </c>
      <c r="T5027">
        <v>114158</v>
      </c>
      <c r="U5027">
        <v>1316332</v>
      </c>
      <c r="V5027">
        <v>66.349999999999994</v>
      </c>
      <c r="W5027" s="3">
        <f>StockData[[#This Row],[CLOSE]]-StockData[[#This Row],[PREV. CLOSE]]</f>
        <v>22.199999999999818</v>
      </c>
      <c r="X5027" s="2">
        <f>IFERROR((StockData[[#This Row],[CLOSE]]-StockData[[#This Row],[PREV. CLOSE]])/StockData[[#This Row],[PREV. CLOSE]],0)</f>
        <v>6.0831917575491362E-3</v>
      </c>
      <c r="Y5027" t="str">
        <f>IF(StockData[[#This Row],[Daily Return %]]&gt;0,"Gain",IF(StockData[[#This Row],[Daily Return %]]&lt;0,"Loss","No Change"))</f>
        <v>Gain</v>
      </c>
    </row>
    <row r="5028" spans="1:25" x14ac:dyDescent="0.3">
      <c r="A5028" s="1">
        <v>45996</v>
      </c>
      <c r="B5028" s="1" t="s">
        <v>5082</v>
      </c>
      <c r="C5028" s="1" t="s">
        <v>274</v>
      </c>
      <c r="D5028">
        <f>MONTH(StockData[[#This Row],[DATE]])</f>
        <v>12</v>
      </c>
      <c r="E5028">
        <v>2025</v>
      </c>
      <c r="F5028" t="s">
        <v>231</v>
      </c>
      <c r="G5028" t="str">
        <f>"Q"&amp;ROUNDUP(StockData[[#This Row],[Month Number]]/3,0)</f>
        <v>Q4</v>
      </c>
      <c r="H5028" s="1" t="s">
        <v>4596</v>
      </c>
      <c r="I5028" s="1" t="s">
        <v>4597</v>
      </c>
      <c r="J5028" t="s">
        <v>30</v>
      </c>
      <c r="K5028">
        <v>3659.3</v>
      </c>
      <c r="L5028">
        <v>3721.5</v>
      </c>
      <c r="M5028">
        <v>3642.5</v>
      </c>
      <c r="N5028">
        <v>3671.6</v>
      </c>
      <c r="O5028">
        <v>3708.3</v>
      </c>
      <c r="P5028">
        <v>3717.1</v>
      </c>
      <c r="Q5028">
        <v>3704.63</v>
      </c>
      <c r="R5028">
        <v>2393280</v>
      </c>
      <c r="S5028">
        <v>8866205885.2999992</v>
      </c>
      <c r="T5028">
        <v>80840</v>
      </c>
      <c r="U5028">
        <v>1465642</v>
      </c>
      <c r="V5028">
        <v>61.24</v>
      </c>
      <c r="W5028" s="3">
        <f>StockData[[#This Row],[CLOSE]]-StockData[[#This Row],[PREV. CLOSE]]</f>
        <v>45.5</v>
      </c>
      <c r="X5028" s="2">
        <f>IFERROR((StockData[[#This Row],[CLOSE]]-StockData[[#This Row],[PREV. CLOSE]])/StockData[[#This Row],[PREV. CLOSE]],0)</f>
        <v>1.2392417474670443E-2</v>
      </c>
      <c r="Y5028" t="str">
        <f>IF(StockData[[#This Row],[Daily Return %]]&gt;0,"Gain",IF(StockData[[#This Row],[Daily Return %]]&lt;0,"Loss","No Change"))</f>
        <v>Gain</v>
      </c>
    </row>
    <row r="5029" spans="1:25" x14ac:dyDescent="0.3">
      <c r="A5029" s="1">
        <v>45999</v>
      </c>
      <c r="B5029" s="1" t="s">
        <v>5083</v>
      </c>
      <c r="C5029" s="1" t="s">
        <v>274</v>
      </c>
      <c r="D5029">
        <f>MONTH(StockData[[#This Row],[DATE]])</f>
        <v>12</v>
      </c>
      <c r="E5029">
        <v>2025</v>
      </c>
      <c r="F5029" t="s">
        <v>231</v>
      </c>
      <c r="G5029" t="str">
        <f>"Q"&amp;ROUNDUP(StockData[[#This Row],[Month Number]]/3,0)</f>
        <v>Q4</v>
      </c>
      <c r="H5029" s="1" t="s">
        <v>4596</v>
      </c>
      <c r="I5029" s="1" t="s">
        <v>4597</v>
      </c>
      <c r="J5029" t="s">
        <v>30</v>
      </c>
      <c r="K5029">
        <v>3720</v>
      </c>
      <c r="L5029">
        <v>3725</v>
      </c>
      <c r="M5029">
        <v>3671.6</v>
      </c>
      <c r="N5029">
        <v>3717.1</v>
      </c>
      <c r="O5029">
        <v>3679</v>
      </c>
      <c r="P5029">
        <v>3681.7</v>
      </c>
      <c r="Q5029">
        <v>3689.44</v>
      </c>
      <c r="R5029">
        <v>1500195</v>
      </c>
      <c r="S5029">
        <v>5534885312.6999998</v>
      </c>
      <c r="T5029">
        <v>97521</v>
      </c>
      <c r="U5029">
        <v>827104</v>
      </c>
      <c r="V5029">
        <v>55.13</v>
      </c>
      <c r="W5029" s="3">
        <f>StockData[[#This Row],[CLOSE]]-StockData[[#This Row],[PREV. CLOSE]]</f>
        <v>-35.400000000000091</v>
      </c>
      <c r="X5029" s="2">
        <f>IFERROR((StockData[[#This Row],[CLOSE]]-StockData[[#This Row],[PREV. CLOSE]])/StockData[[#This Row],[PREV. CLOSE]],0)</f>
        <v>-9.5235533076861237E-3</v>
      </c>
      <c r="Y5029" t="str">
        <f>IF(StockData[[#This Row],[Daily Return %]]&gt;0,"Gain",IF(StockData[[#This Row],[Daily Return %]]&lt;0,"Loss","No Change"))</f>
        <v>Loss</v>
      </c>
    </row>
    <row r="5030" spans="1:25" x14ac:dyDescent="0.3">
      <c r="A5030" s="1">
        <v>46000</v>
      </c>
      <c r="B5030" s="1" t="s">
        <v>5084</v>
      </c>
      <c r="C5030" s="1" t="s">
        <v>274</v>
      </c>
      <c r="D5030">
        <f>MONTH(StockData[[#This Row],[DATE]])</f>
        <v>12</v>
      </c>
      <c r="E5030">
        <v>2025</v>
      </c>
      <c r="F5030" t="s">
        <v>231</v>
      </c>
      <c r="G5030" t="str">
        <f>"Q"&amp;ROUNDUP(StockData[[#This Row],[Month Number]]/3,0)</f>
        <v>Q4</v>
      </c>
      <c r="H5030" s="1" t="s">
        <v>4596</v>
      </c>
      <c r="I5030" s="1" t="s">
        <v>4597</v>
      </c>
      <c r="J5030" t="s">
        <v>30</v>
      </c>
      <c r="K5030">
        <v>3658</v>
      </c>
      <c r="L5030">
        <v>3674.4</v>
      </c>
      <c r="M5030">
        <v>3604.5</v>
      </c>
      <c r="N5030">
        <v>3681.7</v>
      </c>
      <c r="O5030">
        <v>3648.4</v>
      </c>
      <c r="P5030">
        <v>3635.9</v>
      </c>
      <c r="Q5030">
        <v>3633.2</v>
      </c>
      <c r="R5030">
        <v>3901255</v>
      </c>
      <c r="S5030">
        <v>14174028840</v>
      </c>
      <c r="T5030">
        <v>159487</v>
      </c>
      <c r="U5030">
        <v>2475149</v>
      </c>
      <c r="V5030">
        <v>63.44</v>
      </c>
      <c r="W5030" s="3">
        <f>StockData[[#This Row],[CLOSE]]-StockData[[#This Row],[PREV. CLOSE]]</f>
        <v>-45.799999999999727</v>
      </c>
      <c r="X5030" s="2">
        <f>IFERROR((StockData[[#This Row],[CLOSE]]-StockData[[#This Row],[PREV. CLOSE]])/StockData[[#This Row],[PREV. CLOSE]],0)</f>
        <v>-1.2439905478447384E-2</v>
      </c>
      <c r="Y5030" t="str">
        <f>IF(StockData[[#This Row],[Daily Return %]]&gt;0,"Gain",IF(StockData[[#This Row],[Daily Return %]]&lt;0,"Loss","No Change"))</f>
        <v>Loss</v>
      </c>
    </row>
    <row r="5031" spans="1:25" x14ac:dyDescent="0.3">
      <c r="A5031" s="1">
        <v>46001</v>
      </c>
      <c r="B5031" s="1" t="s">
        <v>5085</v>
      </c>
      <c r="C5031" s="1" t="s">
        <v>274</v>
      </c>
      <c r="D5031">
        <f>MONTH(StockData[[#This Row],[DATE]])</f>
        <v>12</v>
      </c>
      <c r="E5031">
        <v>2025</v>
      </c>
      <c r="F5031" t="s">
        <v>231</v>
      </c>
      <c r="G5031" t="str">
        <f>"Q"&amp;ROUNDUP(StockData[[#This Row],[Month Number]]/3,0)</f>
        <v>Q4</v>
      </c>
      <c r="H5031" s="1" t="s">
        <v>4596</v>
      </c>
      <c r="I5031" s="1" t="s">
        <v>4597</v>
      </c>
      <c r="J5031" t="s">
        <v>30</v>
      </c>
      <c r="K5031">
        <v>3660</v>
      </c>
      <c r="L5031">
        <v>3694.9</v>
      </c>
      <c r="M5031">
        <v>3626.2</v>
      </c>
      <c r="N5031">
        <v>3635.9</v>
      </c>
      <c r="O5031">
        <v>3633.4</v>
      </c>
      <c r="P5031">
        <v>3630</v>
      </c>
      <c r="Q5031">
        <v>3654.49</v>
      </c>
      <c r="R5031">
        <v>1593915</v>
      </c>
      <c r="S5031">
        <v>5824943872.1000004</v>
      </c>
      <c r="T5031">
        <v>99751</v>
      </c>
      <c r="U5031">
        <v>972873</v>
      </c>
      <c r="V5031">
        <v>61.04</v>
      </c>
      <c r="W5031" s="3">
        <f>StockData[[#This Row],[CLOSE]]-StockData[[#This Row],[PREV. CLOSE]]</f>
        <v>-5.9000000000000909</v>
      </c>
      <c r="X5031" s="2">
        <f>IFERROR((StockData[[#This Row],[CLOSE]]-StockData[[#This Row],[PREV. CLOSE]])/StockData[[#This Row],[PREV. CLOSE]],0)</f>
        <v>-1.622706895129154E-3</v>
      </c>
      <c r="Y5031" t="str">
        <f>IF(StockData[[#This Row],[Daily Return %]]&gt;0,"Gain",IF(StockData[[#This Row],[Daily Return %]]&lt;0,"Loss","No Change"))</f>
        <v>Loss</v>
      </c>
    </row>
    <row r="5032" spans="1:25" x14ac:dyDescent="0.3">
      <c r="A5032" s="1">
        <v>46002</v>
      </c>
      <c r="B5032" s="1" t="s">
        <v>5086</v>
      </c>
      <c r="C5032" s="1" t="s">
        <v>274</v>
      </c>
      <c r="D5032">
        <f>MONTH(StockData[[#This Row],[DATE]])</f>
        <v>12</v>
      </c>
      <c r="E5032">
        <v>2025</v>
      </c>
      <c r="F5032" t="s">
        <v>231</v>
      </c>
      <c r="G5032" t="str">
        <f>"Q"&amp;ROUNDUP(StockData[[#This Row],[Month Number]]/3,0)</f>
        <v>Q4</v>
      </c>
      <c r="H5032" s="1" t="s">
        <v>4596</v>
      </c>
      <c r="I5032" s="1" t="s">
        <v>4597</v>
      </c>
      <c r="J5032" t="s">
        <v>30</v>
      </c>
      <c r="K5032">
        <v>3623.4</v>
      </c>
      <c r="L5032">
        <v>3669.1</v>
      </c>
      <c r="M5032">
        <v>3615.9</v>
      </c>
      <c r="N5032">
        <v>3630</v>
      </c>
      <c r="O5032">
        <v>3658.6</v>
      </c>
      <c r="P5032">
        <v>3665.2</v>
      </c>
      <c r="Q5032">
        <v>3642.92</v>
      </c>
      <c r="R5032">
        <v>981456</v>
      </c>
      <c r="S5032">
        <v>3575366554.5</v>
      </c>
      <c r="T5032">
        <v>81623</v>
      </c>
      <c r="U5032">
        <v>494077</v>
      </c>
      <c r="V5032">
        <v>50.34</v>
      </c>
      <c r="W5032" s="3">
        <f>StockData[[#This Row],[CLOSE]]-StockData[[#This Row],[PREV. CLOSE]]</f>
        <v>35.199999999999818</v>
      </c>
      <c r="X5032" s="2">
        <f>IFERROR((StockData[[#This Row],[CLOSE]]-StockData[[#This Row],[PREV. CLOSE]])/StockData[[#This Row],[PREV. CLOSE]],0)</f>
        <v>9.6969696969696467E-3</v>
      </c>
      <c r="Y5032" t="str">
        <f>IF(StockData[[#This Row],[Daily Return %]]&gt;0,"Gain",IF(StockData[[#This Row],[Daily Return %]]&lt;0,"Loss","No Change"))</f>
        <v>Gain</v>
      </c>
    </row>
    <row r="5033" spans="1:25" x14ac:dyDescent="0.3">
      <c r="A5033" s="1">
        <v>46003</v>
      </c>
      <c r="B5033" s="1" t="s">
        <v>5087</v>
      </c>
      <c r="C5033" s="1" t="s">
        <v>274</v>
      </c>
      <c r="D5033">
        <f>MONTH(StockData[[#This Row],[DATE]])</f>
        <v>12</v>
      </c>
      <c r="E5033">
        <v>2025</v>
      </c>
      <c r="F5033" t="s">
        <v>231</v>
      </c>
      <c r="G5033" t="str">
        <f>"Q"&amp;ROUNDUP(StockData[[#This Row],[Month Number]]/3,0)</f>
        <v>Q4</v>
      </c>
      <c r="H5033" s="1" t="s">
        <v>4596</v>
      </c>
      <c r="I5033" s="1" t="s">
        <v>4597</v>
      </c>
      <c r="J5033" t="s">
        <v>30</v>
      </c>
      <c r="K5033">
        <v>3665.4</v>
      </c>
      <c r="L5033">
        <v>3695</v>
      </c>
      <c r="M5033">
        <v>3661.3</v>
      </c>
      <c r="N5033">
        <v>3665.2</v>
      </c>
      <c r="O5033">
        <v>3679.1</v>
      </c>
      <c r="P5033">
        <v>3679.6</v>
      </c>
      <c r="Q5033">
        <v>3679.41</v>
      </c>
      <c r="R5033">
        <v>1078982</v>
      </c>
      <c r="S5033">
        <v>3970013397.3000002</v>
      </c>
      <c r="T5033">
        <v>88836</v>
      </c>
      <c r="U5033">
        <v>789591</v>
      </c>
      <c r="V5033">
        <v>73.180000000000007</v>
      </c>
      <c r="W5033" s="3">
        <f>StockData[[#This Row],[CLOSE]]-StockData[[#This Row],[PREV. CLOSE]]</f>
        <v>14.400000000000091</v>
      </c>
      <c r="X5033" s="2">
        <f>IFERROR((StockData[[#This Row],[CLOSE]]-StockData[[#This Row],[PREV. CLOSE]])/StockData[[#This Row],[PREV. CLOSE]],0)</f>
        <v>3.9288442649787437E-3</v>
      </c>
      <c r="Y5033" t="str">
        <f>IF(StockData[[#This Row],[Daily Return %]]&gt;0,"Gain",IF(StockData[[#This Row],[Daily Return %]]&lt;0,"Loss","No Change"))</f>
        <v>Gain</v>
      </c>
    </row>
    <row r="5034" spans="1:25" x14ac:dyDescent="0.3">
      <c r="A5034" s="1">
        <v>46006</v>
      </c>
      <c r="B5034" s="1" t="s">
        <v>5088</v>
      </c>
      <c r="C5034" s="1" t="s">
        <v>274</v>
      </c>
      <c r="D5034">
        <f>MONTH(StockData[[#This Row],[DATE]])</f>
        <v>12</v>
      </c>
      <c r="E5034">
        <v>2025</v>
      </c>
      <c r="F5034" t="s">
        <v>231</v>
      </c>
      <c r="G5034" t="str">
        <f>"Q"&amp;ROUNDUP(StockData[[#This Row],[Month Number]]/3,0)</f>
        <v>Q4</v>
      </c>
      <c r="H5034" s="1" t="s">
        <v>4596</v>
      </c>
      <c r="I5034" s="1" t="s">
        <v>4597</v>
      </c>
      <c r="J5034" t="s">
        <v>30</v>
      </c>
      <c r="K5034">
        <v>3632</v>
      </c>
      <c r="L5034">
        <v>3665.4</v>
      </c>
      <c r="M5034">
        <v>3603.6</v>
      </c>
      <c r="N5034">
        <v>3679.6</v>
      </c>
      <c r="O5034">
        <v>3609.7</v>
      </c>
      <c r="P5034">
        <v>3608</v>
      </c>
      <c r="Q5034">
        <v>3619.21</v>
      </c>
      <c r="R5034">
        <v>1704069</v>
      </c>
      <c r="S5034">
        <v>6167380944.3000002</v>
      </c>
      <c r="T5034">
        <v>152694</v>
      </c>
      <c r="U5034">
        <v>1085048</v>
      </c>
      <c r="V5034">
        <v>63.67</v>
      </c>
      <c r="W5034" s="3">
        <f>StockData[[#This Row],[CLOSE]]-StockData[[#This Row],[PREV. CLOSE]]</f>
        <v>-71.599999999999909</v>
      </c>
      <c r="X5034" s="2">
        <f>IFERROR((StockData[[#This Row],[CLOSE]]-StockData[[#This Row],[PREV. CLOSE]])/StockData[[#This Row],[PREV. CLOSE]],0)</f>
        <v>-1.9458636808348709E-2</v>
      </c>
      <c r="Y5034" t="str">
        <f>IF(StockData[[#This Row],[Daily Return %]]&gt;0,"Gain",IF(StockData[[#This Row],[Daily Return %]]&lt;0,"Loss","No Change"))</f>
        <v>Loss</v>
      </c>
    </row>
    <row r="5035" spans="1:25" x14ac:dyDescent="0.3">
      <c r="A5035" s="1">
        <v>46007</v>
      </c>
      <c r="B5035" s="1" t="s">
        <v>5089</v>
      </c>
      <c r="C5035" s="1" t="s">
        <v>274</v>
      </c>
      <c r="D5035">
        <f>MONTH(StockData[[#This Row],[DATE]])</f>
        <v>12</v>
      </c>
      <c r="E5035">
        <v>2025</v>
      </c>
      <c r="F5035" t="s">
        <v>231</v>
      </c>
      <c r="G5035" t="str">
        <f>"Q"&amp;ROUNDUP(StockData[[#This Row],[Month Number]]/3,0)</f>
        <v>Q4</v>
      </c>
      <c r="H5035" s="1" t="s">
        <v>4596</v>
      </c>
      <c r="I5035" s="1" t="s">
        <v>4597</v>
      </c>
      <c r="J5035" t="s">
        <v>30</v>
      </c>
      <c r="K5035">
        <v>3581</v>
      </c>
      <c r="L5035">
        <v>3633.5</v>
      </c>
      <c r="M5035">
        <v>3577.9</v>
      </c>
      <c r="N5035">
        <v>3608</v>
      </c>
      <c r="O5035">
        <v>3628.9</v>
      </c>
      <c r="P5035">
        <v>3621</v>
      </c>
      <c r="Q5035">
        <v>3617.75</v>
      </c>
      <c r="R5035">
        <v>1394406</v>
      </c>
      <c r="S5035">
        <v>5044617192.8000002</v>
      </c>
      <c r="T5035">
        <v>108047</v>
      </c>
      <c r="U5035">
        <v>821666</v>
      </c>
      <c r="V5035">
        <v>58.93</v>
      </c>
      <c r="W5035" s="3">
        <f>StockData[[#This Row],[CLOSE]]-StockData[[#This Row],[PREV. CLOSE]]</f>
        <v>13</v>
      </c>
      <c r="X5035" s="2">
        <f>IFERROR((StockData[[#This Row],[CLOSE]]-StockData[[#This Row],[PREV. CLOSE]])/StockData[[#This Row],[PREV. CLOSE]],0)</f>
        <v>3.6031042128603103E-3</v>
      </c>
      <c r="Y5035" t="str">
        <f>IF(StockData[[#This Row],[Daily Return %]]&gt;0,"Gain",IF(StockData[[#This Row],[Daily Return %]]&lt;0,"Loss","No Change"))</f>
        <v>Gain</v>
      </c>
    </row>
    <row r="5036" spans="1:25" x14ac:dyDescent="0.3">
      <c r="A5036" s="1">
        <v>46008</v>
      </c>
      <c r="B5036" s="1" t="s">
        <v>5090</v>
      </c>
      <c r="C5036" s="1" t="s">
        <v>274</v>
      </c>
      <c r="D5036">
        <f>MONTH(StockData[[#This Row],[DATE]])</f>
        <v>12</v>
      </c>
      <c r="E5036">
        <v>2025</v>
      </c>
      <c r="F5036" t="s">
        <v>231</v>
      </c>
      <c r="G5036" t="str">
        <f>"Q"&amp;ROUNDUP(StockData[[#This Row],[Month Number]]/3,0)</f>
        <v>Q4</v>
      </c>
      <c r="H5036" s="1" t="s">
        <v>4596</v>
      </c>
      <c r="I5036" s="1" t="s">
        <v>4597</v>
      </c>
      <c r="J5036" t="s">
        <v>30</v>
      </c>
      <c r="K5036">
        <v>3647.9</v>
      </c>
      <c r="L5036">
        <v>3647.9</v>
      </c>
      <c r="M5036">
        <v>3594</v>
      </c>
      <c r="N5036">
        <v>3621</v>
      </c>
      <c r="O5036">
        <v>3612.5</v>
      </c>
      <c r="P5036">
        <v>3612.8</v>
      </c>
      <c r="Q5036">
        <v>3612.94</v>
      </c>
      <c r="R5036">
        <v>1209367</v>
      </c>
      <c r="S5036">
        <v>4369365281.5</v>
      </c>
      <c r="T5036">
        <v>103978</v>
      </c>
      <c r="U5036">
        <v>784289</v>
      </c>
      <c r="V5036">
        <v>64.849999999999994</v>
      </c>
      <c r="W5036" s="3">
        <f>StockData[[#This Row],[CLOSE]]-StockData[[#This Row],[PREV. CLOSE]]</f>
        <v>-8.1999999999998181</v>
      </c>
      <c r="X5036" s="2">
        <f>IFERROR((StockData[[#This Row],[CLOSE]]-StockData[[#This Row],[PREV. CLOSE]])/StockData[[#This Row],[PREV. CLOSE]],0)</f>
        <v>-2.2645677989505159E-3</v>
      </c>
      <c r="Y5036" t="str">
        <f>IF(StockData[[#This Row],[Daily Return %]]&gt;0,"Gain",IF(StockData[[#This Row],[Daily Return %]]&lt;0,"Loss","No Change"))</f>
        <v>Loss</v>
      </c>
    </row>
    <row r="5037" spans="1:25" x14ac:dyDescent="0.3">
      <c r="A5037" s="1">
        <v>46009</v>
      </c>
      <c r="B5037" s="1" t="s">
        <v>5091</v>
      </c>
      <c r="C5037" s="1" t="s">
        <v>274</v>
      </c>
      <c r="D5037">
        <f>MONTH(StockData[[#This Row],[DATE]])</f>
        <v>12</v>
      </c>
      <c r="E5037">
        <v>2025</v>
      </c>
      <c r="F5037" t="s">
        <v>231</v>
      </c>
      <c r="G5037" t="str">
        <f>"Q"&amp;ROUNDUP(StockData[[#This Row],[Month Number]]/3,0)</f>
        <v>Q4</v>
      </c>
      <c r="H5037" s="1" t="s">
        <v>4596</v>
      </c>
      <c r="I5037" s="1" t="s">
        <v>4597</v>
      </c>
      <c r="J5037" t="s">
        <v>30</v>
      </c>
      <c r="K5037">
        <v>3600</v>
      </c>
      <c r="L5037">
        <v>3611.9</v>
      </c>
      <c r="M5037">
        <v>3540.1</v>
      </c>
      <c r="N5037">
        <v>3612.8</v>
      </c>
      <c r="O5037">
        <v>3585</v>
      </c>
      <c r="P5037">
        <v>3586.6</v>
      </c>
      <c r="Q5037">
        <v>3568.76</v>
      </c>
      <c r="R5037">
        <v>2446168</v>
      </c>
      <c r="S5037">
        <v>8729793973.5</v>
      </c>
      <c r="T5037">
        <v>142491</v>
      </c>
      <c r="U5037">
        <v>1504816</v>
      </c>
      <c r="V5037">
        <v>61.52</v>
      </c>
      <c r="W5037" s="3">
        <f>StockData[[#This Row],[CLOSE]]-StockData[[#This Row],[PREV. CLOSE]]</f>
        <v>-26.200000000000273</v>
      </c>
      <c r="X5037" s="2">
        <f>IFERROR((StockData[[#This Row],[CLOSE]]-StockData[[#This Row],[PREV. CLOSE]])/StockData[[#This Row],[PREV. CLOSE]],0)</f>
        <v>-7.2519929140833347E-3</v>
      </c>
      <c r="Y5037" t="str">
        <f>IF(StockData[[#This Row],[Daily Return %]]&gt;0,"Gain",IF(StockData[[#This Row],[Daily Return %]]&lt;0,"Loss","No Change"))</f>
        <v>Loss</v>
      </c>
    </row>
    <row r="5038" spans="1:25" x14ac:dyDescent="0.3">
      <c r="A5038" s="1">
        <v>46010</v>
      </c>
      <c r="B5038" s="1" t="s">
        <v>5092</v>
      </c>
      <c r="C5038" s="1" t="s">
        <v>274</v>
      </c>
      <c r="D5038">
        <f>MONTH(StockData[[#This Row],[DATE]])</f>
        <v>12</v>
      </c>
      <c r="E5038">
        <v>2025</v>
      </c>
      <c r="F5038" t="s">
        <v>231</v>
      </c>
      <c r="G5038" t="str">
        <f>"Q"&amp;ROUNDUP(StockData[[#This Row],[Month Number]]/3,0)</f>
        <v>Q4</v>
      </c>
      <c r="H5038" s="1" t="s">
        <v>4596</v>
      </c>
      <c r="I5038" s="1" t="s">
        <v>4597</v>
      </c>
      <c r="J5038" t="s">
        <v>30</v>
      </c>
      <c r="K5038">
        <v>3571</v>
      </c>
      <c r="L5038">
        <v>3615</v>
      </c>
      <c r="M5038">
        <v>3560</v>
      </c>
      <c r="N5038">
        <v>3586.6</v>
      </c>
      <c r="O5038">
        <v>3605</v>
      </c>
      <c r="P5038">
        <v>3603.6</v>
      </c>
      <c r="Q5038">
        <v>3598.04</v>
      </c>
      <c r="R5038">
        <v>1647819</v>
      </c>
      <c r="S5038">
        <v>5928915962.3999996</v>
      </c>
      <c r="T5038">
        <v>93791</v>
      </c>
      <c r="U5038">
        <v>1126245</v>
      </c>
      <c r="V5038">
        <v>68.349999999999994</v>
      </c>
      <c r="W5038" s="3">
        <f>StockData[[#This Row],[CLOSE]]-StockData[[#This Row],[PREV. CLOSE]]</f>
        <v>17</v>
      </c>
      <c r="X5038" s="2">
        <f>IFERROR((StockData[[#This Row],[CLOSE]]-StockData[[#This Row],[PREV. CLOSE]])/StockData[[#This Row],[PREV. CLOSE]],0)</f>
        <v>4.7398650532537783E-3</v>
      </c>
      <c r="Y5038" t="str">
        <f>IF(StockData[[#This Row],[Daily Return %]]&gt;0,"Gain",IF(StockData[[#This Row],[Daily Return %]]&lt;0,"Loss","No Change"))</f>
        <v>Gain</v>
      </c>
    </row>
    <row r="5039" spans="1:25" x14ac:dyDescent="0.3">
      <c r="A5039" s="1">
        <v>46013</v>
      </c>
      <c r="B5039" s="1" t="s">
        <v>5093</v>
      </c>
      <c r="C5039" s="1" t="s">
        <v>274</v>
      </c>
      <c r="D5039">
        <f>MONTH(StockData[[#This Row],[DATE]])</f>
        <v>12</v>
      </c>
      <c r="E5039">
        <v>2025</v>
      </c>
      <c r="F5039" t="s">
        <v>231</v>
      </c>
      <c r="G5039" t="str">
        <f>"Q"&amp;ROUNDUP(StockData[[#This Row],[Month Number]]/3,0)</f>
        <v>Q4</v>
      </c>
      <c r="H5039" s="1" t="s">
        <v>4596</v>
      </c>
      <c r="I5039" s="1" t="s">
        <v>4597</v>
      </c>
      <c r="J5039" t="s">
        <v>30</v>
      </c>
      <c r="K5039">
        <v>3600</v>
      </c>
      <c r="L5039">
        <v>3625</v>
      </c>
      <c r="M5039">
        <v>3576.9</v>
      </c>
      <c r="N5039">
        <v>3603.6</v>
      </c>
      <c r="O5039">
        <v>3612.5</v>
      </c>
      <c r="P5039">
        <v>3616.7</v>
      </c>
      <c r="Q5039">
        <v>3606.92</v>
      </c>
      <c r="R5039">
        <v>1400786</v>
      </c>
      <c r="S5039">
        <v>5052526395.1999998</v>
      </c>
      <c r="T5039">
        <v>108908</v>
      </c>
      <c r="U5039">
        <v>899452</v>
      </c>
      <c r="V5039">
        <v>64.209999999999994</v>
      </c>
      <c r="W5039" s="3">
        <f>StockData[[#This Row],[CLOSE]]-StockData[[#This Row],[PREV. CLOSE]]</f>
        <v>13.099999999999909</v>
      </c>
      <c r="X5039" s="2">
        <f>IFERROR((StockData[[#This Row],[CLOSE]]-StockData[[#This Row],[PREV. CLOSE]])/StockData[[#This Row],[PREV. CLOSE]],0)</f>
        <v>3.6352536352536103E-3</v>
      </c>
      <c r="Y5039" t="str">
        <f>IF(StockData[[#This Row],[Daily Return %]]&gt;0,"Gain",IF(StockData[[#This Row],[Daily Return %]]&lt;0,"Loss","No Change"))</f>
        <v>Gain</v>
      </c>
    </row>
    <row r="5040" spans="1:25" x14ac:dyDescent="0.3">
      <c r="A5040" s="1">
        <v>46014</v>
      </c>
      <c r="B5040" s="1" t="s">
        <v>5094</v>
      </c>
      <c r="C5040" s="1" t="s">
        <v>274</v>
      </c>
      <c r="D5040">
        <f>MONTH(StockData[[#This Row],[DATE]])</f>
        <v>12</v>
      </c>
      <c r="E5040">
        <v>2025</v>
      </c>
      <c r="F5040" t="s">
        <v>231</v>
      </c>
      <c r="G5040" t="str">
        <f>"Q"&amp;ROUNDUP(StockData[[#This Row],[Month Number]]/3,0)</f>
        <v>Q4</v>
      </c>
      <c r="H5040" s="1" t="s">
        <v>4596</v>
      </c>
      <c r="I5040" s="1" t="s">
        <v>4597</v>
      </c>
      <c r="J5040" t="s">
        <v>30</v>
      </c>
      <c r="K5040">
        <v>3619.2</v>
      </c>
      <c r="L5040">
        <v>3637.5</v>
      </c>
      <c r="M5040">
        <v>3605</v>
      </c>
      <c r="N5040">
        <v>3616.7</v>
      </c>
      <c r="O5040">
        <v>3622</v>
      </c>
      <c r="P5040">
        <v>3625.1</v>
      </c>
      <c r="Q5040">
        <v>3621.54</v>
      </c>
      <c r="R5040">
        <v>1413628</v>
      </c>
      <c r="S5040">
        <v>5119509275.8000002</v>
      </c>
      <c r="T5040">
        <v>95084</v>
      </c>
      <c r="U5040">
        <v>752026</v>
      </c>
      <c r="V5040">
        <v>53.2</v>
      </c>
      <c r="W5040" s="3">
        <f>StockData[[#This Row],[CLOSE]]-StockData[[#This Row],[PREV. CLOSE]]</f>
        <v>8.4000000000000909</v>
      </c>
      <c r="X5040" s="2">
        <f>IFERROR((StockData[[#This Row],[CLOSE]]-StockData[[#This Row],[PREV. CLOSE]])/StockData[[#This Row],[PREV. CLOSE]],0)</f>
        <v>2.3225592390853792E-3</v>
      </c>
      <c r="Y5040" t="str">
        <f>IF(StockData[[#This Row],[Daily Return %]]&gt;0,"Gain",IF(StockData[[#This Row],[Daily Return %]]&lt;0,"Loss","No Change"))</f>
        <v>Gain</v>
      </c>
    </row>
    <row r="5041" spans="1:25" x14ac:dyDescent="0.3">
      <c r="A5041" s="1">
        <v>46015</v>
      </c>
      <c r="B5041" s="1" t="s">
        <v>5095</v>
      </c>
      <c r="C5041" s="1" t="s">
        <v>274</v>
      </c>
      <c r="D5041">
        <f>MONTH(StockData[[#This Row],[DATE]])</f>
        <v>12</v>
      </c>
      <c r="E5041">
        <v>2025</v>
      </c>
      <c r="F5041" t="s">
        <v>231</v>
      </c>
      <c r="G5041" t="str">
        <f>"Q"&amp;ROUNDUP(StockData[[#This Row],[Month Number]]/3,0)</f>
        <v>Q4</v>
      </c>
      <c r="H5041" s="1" t="s">
        <v>4596</v>
      </c>
      <c r="I5041" s="1" t="s">
        <v>4597</v>
      </c>
      <c r="J5041" t="s">
        <v>30</v>
      </c>
      <c r="K5041">
        <v>3624.6</v>
      </c>
      <c r="L5041">
        <v>3658</v>
      </c>
      <c r="M5041">
        <v>3612.1</v>
      </c>
      <c r="N5041">
        <v>3625.1</v>
      </c>
      <c r="O5041">
        <v>3636.1</v>
      </c>
      <c r="P5041">
        <v>3636.7</v>
      </c>
      <c r="Q5041">
        <v>3640.27</v>
      </c>
      <c r="R5041">
        <v>842897</v>
      </c>
      <c r="S5041">
        <v>3068368459.6999998</v>
      </c>
      <c r="T5041">
        <v>53785</v>
      </c>
      <c r="U5041">
        <v>481991</v>
      </c>
      <c r="V5041">
        <v>57.18</v>
      </c>
      <c r="W5041" s="3">
        <f>StockData[[#This Row],[CLOSE]]-StockData[[#This Row],[PREV. CLOSE]]</f>
        <v>11.599999999999909</v>
      </c>
      <c r="X5041" s="2">
        <f>IFERROR((StockData[[#This Row],[CLOSE]]-StockData[[#This Row],[PREV. CLOSE]])/StockData[[#This Row],[PREV. CLOSE]],0)</f>
        <v>3.199911726573035E-3</v>
      </c>
      <c r="Y5041" t="str">
        <f>IF(StockData[[#This Row],[Daily Return %]]&gt;0,"Gain",IF(StockData[[#This Row],[Daily Return %]]&lt;0,"Loss","No Change"))</f>
        <v>Gain</v>
      </c>
    </row>
    <row r="5042" spans="1:25" x14ac:dyDescent="0.3">
      <c r="A5042" s="1">
        <v>46017</v>
      </c>
      <c r="B5042" s="1" t="s">
        <v>5096</v>
      </c>
      <c r="C5042" s="1" t="s">
        <v>274</v>
      </c>
      <c r="D5042">
        <f>MONTH(StockData[[#This Row],[DATE]])</f>
        <v>12</v>
      </c>
      <c r="E5042">
        <v>2025</v>
      </c>
      <c r="F5042" t="s">
        <v>231</v>
      </c>
      <c r="G5042" t="str">
        <f>"Q"&amp;ROUNDUP(StockData[[#This Row],[Month Number]]/3,0)</f>
        <v>Q4</v>
      </c>
      <c r="H5042" s="1" t="s">
        <v>4596</v>
      </c>
      <c r="I5042" s="1" t="s">
        <v>4597</v>
      </c>
      <c r="J5042" t="s">
        <v>30</v>
      </c>
      <c r="K5042">
        <v>3636.7</v>
      </c>
      <c r="L5042">
        <v>3647</v>
      </c>
      <c r="M5042">
        <v>3614.6</v>
      </c>
      <c r="N5042">
        <v>3636.7</v>
      </c>
      <c r="O5042">
        <v>3627</v>
      </c>
      <c r="P5042">
        <v>3623.1</v>
      </c>
      <c r="Q5042">
        <v>3626.77</v>
      </c>
      <c r="R5042">
        <v>829910</v>
      </c>
      <c r="S5042">
        <v>3009890089.0999999</v>
      </c>
      <c r="T5042">
        <v>38529</v>
      </c>
      <c r="U5042">
        <v>576999</v>
      </c>
      <c r="V5042">
        <v>69.53</v>
      </c>
      <c r="W5042" s="3">
        <f>StockData[[#This Row],[CLOSE]]-StockData[[#This Row],[PREV. CLOSE]]</f>
        <v>-13.599999999999909</v>
      </c>
      <c r="X5042" s="2">
        <f>IFERROR((StockData[[#This Row],[CLOSE]]-StockData[[#This Row],[PREV. CLOSE]])/StockData[[#This Row],[PREV. CLOSE]],0)</f>
        <v>-3.7396540819973905E-3</v>
      </c>
      <c r="Y5042" t="str">
        <f>IF(StockData[[#This Row],[Daily Return %]]&gt;0,"Gain",IF(StockData[[#This Row],[Daily Return %]]&lt;0,"Loss","No Change"))</f>
        <v>Loss</v>
      </c>
    </row>
    <row r="5043" spans="1:25" x14ac:dyDescent="0.3">
      <c r="A5043" s="1">
        <v>46020</v>
      </c>
      <c r="B5043" s="1" t="s">
        <v>5097</v>
      </c>
      <c r="C5043" s="1" t="s">
        <v>274</v>
      </c>
      <c r="D5043">
        <f>MONTH(StockData[[#This Row],[DATE]])</f>
        <v>12</v>
      </c>
      <c r="E5043">
        <v>2025</v>
      </c>
      <c r="F5043" t="s">
        <v>231</v>
      </c>
      <c r="G5043" t="str">
        <f>"Q"&amp;ROUNDUP(StockData[[#This Row],[Month Number]]/3,0)</f>
        <v>Q4</v>
      </c>
      <c r="H5043" s="1" t="s">
        <v>4596</v>
      </c>
      <c r="I5043" s="1" t="s">
        <v>4597</v>
      </c>
      <c r="J5043" t="s">
        <v>30</v>
      </c>
      <c r="K5043">
        <v>3622.7</v>
      </c>
      <c r="L5043">
        <v>3640.2</v>
      </c>
      <c r="M5043">
        <v>3588.1</v>
      </c>
      <c r="N5043">
        <v>3623.1</v>
      </c>
      <c r="O5043">
        <v>3595</v>
      </c>
      <c r="P5043">
        <v>3592.1</v>
      </c>
      <c r="Q5043">
        <v>3614.18</v>
      </c>
      <c r="R5043">
        <v>1034692</v>
      </c>
      <c r="S5043">
        <v>3739565908.0999999</v>
      </c>
      <c r="T5043">
        <v>59021</v>
      </c>
      <c r="U5043">
        <v>670941</v>
      </c>
      <c r="V5043">
        <v>64.84</v>
      </c>
      <c r="W5043" s="3">
        <f>StockData[[#This Row],[CLOSE]]-StockData[[#This Row],[PREV. CLOSE]]</f>
        <v>-31</v>
      </c>
      <c r="X5043" s="2">
        <f>IFERROR((StockData[[#This Row],[CLOSE]]-StockData[[#This Row],[PREV. CLOSE]])/StockData[[#This Row],[PREV. CLOSE]],0)</f>
        <v>-8.5562087714940241E-3</v>
      </c>
      <c r="Y5043" t="str">
        <f>IF(StockData[[#This Row],[Daily Return %]]&gt;0,"Gain",IF(StockData[[#This Row],[Daily Return %]]&lt;0,"Loss","No Change"))</f>
        <v>Loss</v>
      </c>
    </row>
    <row r="5044" spans="1:25" x14ac:dyDescent="0.3">
      <c r="A5044" s="1">
        <v>46021</v>
      </c>
      <c r="B5044" s="1" t="s">
        <v>5098</v>
      </c>
      <c r="C5044" s="1" t="s">
        <v>274</v>
      </c>
      <c r="D5044">
        <f>MONTH(StockData[[#This Row],[DATE]])</f>
        <v>12</v>
      </c>
      <c r="E5044">
        <v>2025</v>
      </c>
      <c r="F5044" t="s">
        <v>231</v>
      </c>
      <c r="G5044" t="str">
        <f>"Q"&amp;ROUNDUP(StockData[[#This Row],[Month Number]]/3,0)</f>
        <v>Q4</v>
      </c>
      <c r="H5044" s="1" t="s">
        <v>4596</v>
      </c>
      <c r="I5044" s="1" t="s">
        <v>4597</v>
      </c>
      <c r="J5044" t="s">
        <v>30</v>
      </c>
      <c r="K5044">
        <v>3590</v>
      </c>
      <c r="L5044">
        <v>3666</v>
      </c>
      <c r="M5044">
        <v>3575.2</v>
      </c>
      <c r="N5044">
        <v>3592.1</v>
      </c>
      <c r="O5044">
        <v>3660</v>
      </c>
      <c r="P5044">
        <v>3660.3</v>
      </c>
      <c r="Q5044">
        <v>3646.84</v>
      </c>
      <c r="R5044">
        <v>2063179</v>
      </c>
      <c r="S5044">
        <v>7524077539</v>
      </c>
      <c r="T5044">
        <v>123302</v>
      </c>
      <c r="U5044">
        <v>1266316</v>
      </c>
      <c r="V5044">
        <v>61.38</v>
      </c>
      <c r="W5044" s="3">
        <f>StockData[[#This Row],[CLOSE]]-StockData[[#This Row],[PREV. CLOSE]]</f>
        <v>68.200000000000273</v>
      </c>
      <c r="X5044" s="2">
        <f>IFERROR((StockData[[#This Row],[CLOSE]]-StockData[[#This Row],[PREV. CLOSE]])/StockData[[#This Row],[PREV. CLOSE]],0)</f>
        <v>1.8986108404554516E-2</v>
      </c>
      <c r="Y5044" t="str">
        <f>IF(StockData[[#This Row],[Daily Return %]]&gt;0,"Gain",IF(StockData[[#This Row],[Daily Return %]]&lt;0,"Loss","No Change"))</f>
        <v>Gain</v>
      </c>
    </row>
    <row r="5045" spans="1:25" x14ac:dyDescent="0.3">
      <c r="A5045" s="1">
        <v>46022</v>
      </c>
      <c r="B5045" s="1" t="s">
        <v>5099</v>
      </c>
      <c r="C5045" s="1" t="s">
        <v>274</v>
      </c>
      <c r="D5045">
        <f>MONTH(StockData[[#This Row],[DATE]])</f>
        <v>12</v>
      </c>
      <c r="E5045">
        <v>2025</v>
      </c>
      <c r="F5045" t="s">
        <v>231</v>
      </c>
      <c r="G5045" t="str">
        <f>"Q"&amp;ROUNDUP(StockData[[#This Row],[Month Number]]/3,0)</f>
        <v>Q4</v>
      </c>
      <c r="H5045" s="1" t="s">
        <v>4596</v>
      </c>
      <c r="I5045" s="1" t="s">
        <v>4597</v>
      </c>
      <c r="J5045" t="s">
        <v>30</v>
      </c>
      <c r="K5045">
        <v>3653</v>
      </c>
      <c r="L5045">
        <v>3723.6</v>
      </c>
      <c r="M5045">
        <v>3640.4</v>
      </c>
      <c r="N5045">
        <v>3660.3</v>
      </c>
      <c r="O5045">
        <v>3716</v>
      </c>
      <c r="P5045">
        <v>3709.2</v>
      </c>
      <c r="Q5045">
        <v>3684.25</v>
      </c>
      <c r="R5045">
        <v>1868363</v>
      </c>
      <c r="S5045">
        <v>6883522424.6000004</v>
      </c>
      <c r="T5045">
        <v>105249</v>
      </c>
      <c r="U5045">
        <v>1192725</v>
      </c>
      <c r="V5045">
        <v>63.84</v>
      </c>
      <c r="W5045" s="3">
        <f>StockData[[#This Row],[CLOSE]]-StockData[[#This Row],[PREV. CLOSE]]</f>
        <v>48.899999999999636</v>
      </c>
      <c r="X5045" s="2">
        <f>IFERROR((StockData[[#This Row],[CLOSE]]-StockData[[#This Row],[PREV. CLOSE]])/StockData[[#This Row],[PREV. CLOSE]],0)</f>
        <v>1.3359560691746477E-2</v>
      </c>
      <c r="Y5045" t="str">
        <f>IF(StockData[[#This Row],[Daily Return %]]&gt;0,"Gain",IF(StockData[[#This Row],[Daily Return %]]&lt;0,"Loss","No Change"))</f>
        <v>Gain</v>
      </c>
    </row>
    <row r="5046" spans="1:25" x14ac:dyDescent="0.3">
      <c r="A5046" s="1">
        <v>45292</v>
      </c>
      <c r="B5046" s="1" t="s">
        <v>5100</v>
      </c>
      <c r="C5046" s="1" t="s">
        <v>26</v>
      </c>
      <c r="D5046">
        <f>MONTH(StockData[[#This Row],[DATE]])</f>
        <v>1</v>
      </c>
      <c r="E5046">
        <v>2024</v>
      </c>
      <c r="F5046" t="s">
        <v>27</v>
      </c>
      <c r="G5046" t="str">
        <f>"Q"&amp;ROUNDUP(StockData[[#This Row],[Month Number]]/3,0)</f>
        <v>Q1</v>
      </c>
      <c r="H5046" s="1" t="s">
        <v>5101</v>
      </c>
      <c r="I5046" s="1" t="s">
        <v>4597</v>
      </c>
      <c r="J5046" t="s">
        <v>30</v>
      </c>
      <c r="K5046">
        <v>6770</v>
      </c>
      <c r="L5046">
        <v>6795.5</v>
      </c>
      <c r="M5046">
        <v>6682.05</v>
      </c>
      <c r="N5046">
        <v>6797.25</v>
      </c>
      <c r="O5046">
        <v>6698</v>
      </c>
      <c r="P5046">
        <v>6701.1</v>
      </c>
      <c r="Q5046">
        <v>6730.96</v>
      </c>
      <c r="R5046">
        <v>253274</v>
      </c>
      <c r="S5046">
        <v>1704777926.0999999</v>
      </c>
      <c r="T5046">
        <v>31844</v>
      </c>
      <c r="U5046">
        <v>84938</v>
      </c>
      <c r="V5046">
        <v>33.54</v>
      </c>
      <c r="W5046" s="3">
        <f>StockData[[#This Row],[CLOSE]]-StockData[[#This Row],[PREV. CLOSE]]</f>
        <v>-96.149999999999636</v>
      </c>
      <c r="X5046" s="2">
        <f>IFERROR((StockData[[#This Row],[CLOSE]]-StockData[[#This Row],[PREV. CLOSE]])/StockData[[#This Row],[PREV. CLOSE]],0)</f>
        <v>-1.4145426459229782E-2</v>
      </c>
      <c r="Y5046" t="str">
        <f>IF(StockData[[#This Row],[Daily Return %]]&gt;0,"Gain",IF(StockData[[#This Row],[Daily Return %]]&lt;0,"Loss","No Change"))</f>
        <v>Loss</v>
      </c>
    </row>
    <row r="5047" spans="1:25" x14ac:dyDescent="0.3">
      <c r="A5047" s="1">
        <v>45293</v>
      </c>
      <c r="B5047" s="1" t="s">
        <v>5102</v>
      </c>
      <c r="C5047" s="1" t="s">
        <v>26</v>
      </c>
      <c r="D5047">
        <f>MONTH(StockData[[#This Row],[DATE]])</f>
        <v>1</v>
      </c>
      <c r="E5047">
        <v>2024</v>
      </c>
      <c r="F5047" t="s">
        <v>27</v>
      </c>
      <c r="G5047" t="str">
        <f>"Q"&amp;ROUNDUP(StockData[[#This Row],[Month Number]]/3,0)</f>
        <v>Q1</v>
      </c>
      <c r="H5047" s="1" t="s">
        <v>5101</v>
      </c>
      <c r="I5047" s="1" t="s">
        <v>4597</v>
      </c>
      <c r="J5047" t="s">
        <v>30</v>
      </c>
      <c r="K5047">
        <v>6711</v>
      </c>
      <c r="L5047">
        <v>6736.8</v>
      </c>
      <c r="M5047">
        <v>6560.95</v>
      </c>
      <c r="N5047">
        <v>6701.1</v>
      </c>
      <c r="O5047">
        <v>6665</v>
      </c>
      <c r="P5047">
        <v>6665.05</v>
      </c>
      <c r="Q5047">
        <v>6638.95</v>
      </c>
      <c r="R5047">
        <v>361379</v>
      </c>
      <c r="S5047">
        <v>2399176717.0999999</v>
      </c>
      <c r="T5047">
        <v>47177</v>
      </c>
      <c r="U5047">
        <v>169501</v>
      </c>
      <c r="V5047">
        <v>46.9</v>
      </c>
      <c r="W5047" s="3">
        <f>StockData[[#This Row],[CLOSE]]-StockData[[#This Row],[PREV. CLOSE]]</f>
        <v>-36.050000000000182</v>
      </c>
      <c r="X5047" s="2">
        <f>IFERROR((StockData[[#This Row],[CLOSE]]-StockData[[#This Row],[PREV. CLOSE]])/StockData[[#This Row],[PREV. CLOSE]],0)</f>
        <v>-5.3797137783349273E-3</v>
      </c>
      <c r="Y5047" t="str">
        <f>IF(StockData[[#This Row],[Daily Return %]]&gt;0,"Gain",IF(StockData[[#This Row],[Daily Return %]]&lt;0,"Loss","No Change"))</f>
        <v>Loss</v>
      </c>
    </row>
    <row r="5048" spans="1:25" x14ac:dyDescent="0.3">
      <c r="A5048" s="1">
        <v>45294</v>
      </c>
      <c r="B5048" s="1" t="s">
        <v>5103</v>
      </c>
      <c r="C5048" s="1" t="s">
        <v>26</v>
      </c>
      <c r="D5048">
        <f>MONTH(StockData[[#This Row],[DATE]])</f>
        <v>1</v>
      </c>
      <c r="E5048">
        <v>2024</v>
      </c>
      <c r="F5048" t="s">
        <v>27</v>
      </c>
      <c r="G5048" t="str">
        <f>"Q"&amp;ROUNDUP(StockData[[#This Row],[Month Number]]/3,0)</f>
        <v>Q1</v>
      </c>
      <c r="H5048" s="1" t="s">
        <v>5101</v>
      </c>
      <c r="I5048" s="1" t="s">
        <v>4597</v>
      </c>
      <c r="J5048" t="s">
        <v>30</v>
      </c>
      <c r="K5048">
        <v>6644.05</v>
      </c>
      <c r="L5048">
        <v>7059.85</v>
      </c>
      <c r="M5048">
        <v>6604</v>
      </c>
      <c r="N5048">
        <v>6665.05</v>
      </c>
      <c r="O5048">
        <v>6968</v>
      </c>
      <c r="P5048">
        <v>6986.5</v>
      </c>
      <c r="Q5048">
        <v>6901.14</v>
      </c>
      <c r="R5048">
        <v>1256275</v>
      </c>
      <c r="S5048">
        <v>8669732704.0499992</v>
      </c>
      <c r="T5048">
        <v>97744</v>
      </c>
      <c r="U5048">
        <v>343139</v>
      </c>
      <c r="V5048">
        <v>27.31</v>
      </c>
      <c r="W5048" s="3">
        <f>StockData[[#This Row],[CLOSE]]-StockData[[#This Row],[PREV. CLOSE]]</f>
        <v>321.44999999999982</v>
      </c>
      <c r="X5048" s="2">
        <f>IFERROR((StockData[[#This Row],[CLOSE]]-StockData[[#This Row],[PREV. CLOSE]])/StockData[[#This Row],[PREV. CLOSE]],0)</f>
        <v>4.8229195579928101E-2</v>
      </c>
      <c r="Y5048" t="str">
        <f>IF(StockData[[#This Row],[Daily Return %]]&gt;0,"Gain",IF(StockData[[#This Row],[Daily Return %]]&lt;0,"Loss","No Change"))</f>
        <v>Gain</v>
      </c>
    </row>
    <row r="5049" spans="1:25" x14ac:dyDescent="0.3">
      <c r="A5049" s="1">
        <v>45295</v>
      </c>
      <c r="B5049" s="1" t="s">
        <v>5104</v>
      </c>
      <c r="C5049" s="1" t="s">
        <v>26</v>
      </c>
      <c r="D5049">
        <f>MONTH(StockData[[#This Row],[DATE]])</f>
        <v>1</v>
      </c>
      <c r="E5049">
        <v>2024</v>
      </c>
      <c r="F5049" t="s">
        <v>27</v>
      </c>
      <c r="G5049" t="str">
        <f>"Q"&amp;ROUNDUP(StockData[[#This Row],[Month Number]]/3,0)</f>
        <v>Q1</v>
      </c>
      <c r="H5049" s="1" t="s">
        <v>5101</v>
      </c>
      <c r="I5049" s="1" t="s">
        <v>4597</v>
      </c>
      <c r="J5049" t="s">
        <v>30</v>
      </c>
      <c r="K5049">
        <v>7025</v>
      </c>
      <c r="L5049">
        <v>7028.95</v>
      </c>
      <c r="M5049">
        <v>6887</v>
      </c>
      <c r="N5049">
        <v>6986.5</v>
      </c>
      <c r="O5049">
        <v>6929.95</v>
      </c>
      <c r="P5049">
        <v>6922.15</v>
      </c>
      <c r="Q5049">
        <v>6933.59</v>
      </c>
      <c r="R5049">
        <v>619987</v>
      </c>
      <c r="S5049">
        <v>4298735388.4499998</v>
      </c>
      <c r="T5049">
        <v>73821</v>
      </c>
      <c r="U5049">
        <v>310557</v>
      </c>
      <c r="V5049">
        <v>50.09</v>
      </c>
      <c r="W5049" s="3">
        <f>StockData[[#This Row],[CLOSE]]-StockData[[#This Row],[PREV. CLOSE]]</f>
        <v>-64.350000000000364</v>
      </c>
      <c r="X5049" s="2">
        <f>IFERROR((StockData[[#This Row],[CLOSE]]-StockData[[#This Row],[PREV. CLOSE]])/StockData[[#This Row],[PREV. CLOSE]],0)</f>
        <v>-9.2106204823588864E-3</v>
      </c>
      <c r="Y5049" t="str">
        <f>IF(StockData[[#This Row],[Daily Return %]]&gt;0,"Gain",IF(StockData[[#This Row],[Daily Return %]]&lt;0,"Loss","No Change"))</f>
        <v>Loss</v>
      </c>
    </row>
    <row r="5050" spans="1:25" x14ac:dyDescent="0.3">
      <c r="A5050" s="1">
        <v>45296</v>
      </c>
      <c r="B5050" s="1" t="s">
        <v>5105</v>
      </c>
      <c r="C5050" s="1" t="s">
        <v>26</v>
      </c>
      <c r="D5050">
        <f>MONTH(StockData[[#This Row],[DATE]])</f>
        <v>1</v>
      </c>
      <c r="E5050">
        <v>2024</v>
      </c>
      <c r="F5050" t="s">
        <v>27</v>
      </c>
      <c r="G5050" t="str">
        <f>"Q"&amp;ROUNDUP(StockData[[#This Row],[Month Number]]/3,0)</f>
        <v>Q1</v>
      </c>
      <c r="H5050" s="1" t="s">
        <v>5101</v>
      </c>
      <c r="I5050" s="1" t="s">
        <v>4597</v>
      </c>
      <c r="J5050" t="s">
        <v>30</v>
      </c>
      <c r="K5050">
        <v>6950</v>
      </c>
      <c r="L5050">
        <v>7084</v>
      </c>
      <c r="M5050">
        <v>6920.5</v>
      </c>
      <c r="N5050">
        <v>6922.15</v>
      </c>
      <c r="O5050">
        <v>6995.9</v>
      </c>
      <c r="P5050">
        <v>6978.5</v>
      </c>
      <c r="Q5050">
        <v>6986.79</v>
      </c>
      <c r="R5050">
        <v>659306</v>
      </c>
      <c r="S5050">
        <v>4606431869.1499996</v>
      </c>
      <c r="T5050">
        <v>63692</v>
      </c>
      <c r="U5050">
        <v>310102</v>
      </c>
      <c r="V5050">
        <v>47.03</v>
      </c>
      <c r="W5050" s="3">
        <f>StockData[[#This Row],[CLOSE]]-StockData[[#This Row],[PREV. CLOSE]]</f>
        <v>56.350000000000364</v>
      </c>
      <c r="X5050" s="2">
        <f>IFERROR((StockData[[#This Row],[CLOSE]]-StockData[[#This Row],[PREV. CLOSE]])/StockData[[#This Row],[PREV. CLOSE]],0)</f>
        <v>8.1405343715464651E-3</v>
      </c>
      <c r="Y5050" t="str">
        <f>IF(StockData[[#This Row],[Daily Return %]]&gt;0,"Gain",IF(StockData[[#This Row],[Daily Return %]]&lt;0,"Loss","No Change"))</f>
        <v>Gain</v>
      </c>
    </row>
    <row r="5051" spans="1:25" x14ac:dyDescent="0.3">
      <c r="A5051" s="1">
        <v>45299</v>
      </c>
      <c r="B5051" s="1" t="s">
        <v>5106</v>
      </c>
      <c r="C5051" s="1" t="s">
        <v>26</v>
      </c>
      <c r="D5051">
        <f>MONTH(StockData[[#This Row],[DATE]])</f>
        <v>1</v>
      </c>
      <c r="E5051">
        <v>2024</v>
      </c>
      <c r="F5051" t="s">
        <v>27</v>
      </c>
      <c r="G5051" t="str">
        <f>"Q"&amp;ROUNDUP(StockData[[#This Row],[Month Number]]/3,0)</f>
        <v>Q1</v>
      </c>
      <c r="H5051" s="1" t="s">
        <v>5101</v>
      </c>
      <c r="I5051" s="1" t="s">
        <v>4597</v>
      </c>
      <c r="J5051" t="s">
        <v>30</v>
      </c>
      <c r="K5051">
        <v>7018.95</v>
      </c>
      <c r="L5051">
        <v>7049.85</v>
      </c>
      <c r="M5051">
        <v>6961.5</v>
      </c>
      <c r="N5051">
        <v>6978.5</v>
      </c>
      <c r="O5051">
        <v>6985.1</v>
      </c>
      <c r="P5051">
        <v>6983.85</v>
      </c>
      <c r="Q5051">
        <v>7007.46</v>
      </c>
      <c r="R5051">
        <v>312733</v>
      </c>
      <c r="S5051">
        <v>2191464577.9000001</v>
      </c>
      <c r="T5051">
        <v>45286</v>
      </c>
      <c r="U5051">
        <v>117077</v>
      </c>
      <c r="V5051">
        <v>37.44</v>
      </c>
      <c r="W5051" s="3">
        <f>StockData[[#This Row],[CLOSE]]-StockData[[#This Row],[PREV. CLOSE]]</f>
        <v>5.3500000000003638</v>
      </c>
      <c r="X5051" s="2">
        <f>IFERROR((StockData[[#This Row],[CLOSE]]-StockData[[#This Row],[PREV. CLOSE]])/StockData[[#This Row],[PREV. CLOSE]],0)</f>
        <v>7.6664039550051783E-4</v>
      </c>
      <c r="Y5051" t="str">
        <f>IF(StockData[[#This Row],[Daily Return %]]&gt;0,"Gain",IF(StockData[[#This Row],[Daily Return %]]&lt;0,"Loss","No Change"))</f>
        <v>Gain</v>
      </c>
    </row>
    <row r="5052" spans="1:25" x14ac:dyDescent="0.3">
      <c r="A5052" s="1">
        <v>45300</v>
      </c>
      <c r="B5052" s="1" t="s">
        <v>5107</v>
      </c>
      <c r="C5052" s="1" t="s">
        <v>26</v>
      </c>
      <c r="D5052">
        <f>MONTH(StockData[[#This Row],[DATE]])</f>
        <v>1</v>
      </c>
      <c r="E5052">
        <v>2024</v>
      </c>
      <c r="F5052" t="s">
        <v>27</v>
      </c>
      <c r="G5052" t="str">
        <f>"Q"&amp;ROUNDUP(StockData[[#This Row],[Month Number]]/3,0)</f>
        <v>Q1</v>
      </c>
      <c r="H5052" s="1" t="s">
        <v>5101</v>
      </c>
      <c r="I5052" s="1" t="s">
        <v>4597</v>
      </c>
      <c r="J5052" t="s">
        <v>30</v>
      </c>
      <c r="K5052">
        <v>7341</v>
      </c>
      <c r="L5052">
        <v>7399</v>
      </c>
      <c r="M5052">
        <v>7075.9</v>
      </c>
      <c r="N5052">
        <v>6983.85</v>
      </c>
      <c r="O5052">
        <v>7107</v>
      </c>
      <c r="P5052">
        <v>7093.9</v>
      </c>
      <c r="Q5052">
        <v>7165.81</v>
      </c>
      <c r="R5052">
        <v>2125908</v>
      </c>
      <c r="S5052">
        <v>15233844589.85</v>
      </c>
      <c r="T5052">
        <v>291287</v>
      </c>
      <c r="U5052">
        <v>808982</v>
      </c>
      <c r="V5052">
        <v>38.049999999999997</v>
      </c>
      <c r="W5052" s="3">
        <f>StockData[[#This Row],[CLOSE]]-StockData[[#This Row],[PREV. CLOSE]]</f>
        <v>110.04999999999927</v>
      </c>
      <c r="X5052" s="2">
        <f>IFERROR((StockData[[#This Row],[CLOSE]]-StockData[[#This Row],[PREV. CLOSE]])/StockData[[#This Row],[PREV. CLOSE]],0)</f>
        <v>1.5757784030298368E-2</v>
      </c>
      <c r="Y5052" t="str">
        <f>IF(StockData[[#This Row],[Daily Return %]]&gt;0,"Gain",IF(StockData[[#This Row],[Daily Return %]]&lt;0,"Loss","No Change"))</f>
        <v>Gain</v>
      </c>
    </row>
    <row r="5053" spans="1:25" x14ac:dyDescent="0.3">
      <c r="A5053" s="1">
        <v>45301</v>
      </c>
      <c r="B5053" s="1" t="s">
        <v>5108</v>
      </c>
      <c r="C5053" s="1" t="s">
        <v>26</v>
      </c>
      <c r="D5053">
        <f>MONTH(StockData[[#This Row],[DATE]])</f>
        <v>1</v>
      </c>
      <c r="E5053">
        <v>2024</v>
      </c>
      <c r="F5053" t="s">
        <v>27</v>
      </c>
      <c r="G5053" t="str">
        <f>"Q"&amp;ROUNDUP(StockData[[#This Row],[Month Number]]/3,0)</f>
        <v>Q1</v>
      </c>
      <c r="H5053" s="1" t="s">
        <v>5101</v>
      </c>
      <c r="I5053" s="1" t="s">
        <v>4597</v>
      </c>
      <c r="J5053" t="s">
        <v>30</v>
      </c>
      <c r="K5053">
        <v>7125</v>
      </c>
      <c r="L5053">
        <v>7139.95</v>
      </c>
      <c r="M5053">
        <v>7020</v>
      </c>
      <c r="N5053">
        <v>7093.9</v>
      </c>
      <c r="O5053">
        <v>7049.95</v>
      </c>
      <c r="P5053">
        <v>7053.75</v>
      </c>
      <c r="Q5053">
        <v>7073.25</v>
      </c>
      <c r="R5053">
        <v>721432</v>
      </c>
      <c r="S5053">
        <v>5102869236.6000004</v>
      </c>
      <c r="T5053">
        <v>162588</v>
      </c>
      <c r="U5053">
        <v>402718</v>
      </c>
      <c r="V5053">
        <v>55.82</v>
      </c>
      <c r="W5053" s="3">
        <f>StockData[[#This Row],[CLOSE]]-StockData[[#This Row],[PREV. CLOSE]]</f>
        <v>-40.149999999999636</v>
      </c>
      <c r="X5053" s="2">
        <f>IFERROR((StockData[[#This Row],[CLOSE]]-StockData[[#This Row],[PREV. CLOSE]])/StockData[[#This Row],[PREV. CLOSE]],0)</f>
        <v>-5.6597922158473672E-3</v>
      </c>
      <c r="Y5053" t="str">
        <f>IF(StockData[[#This Row],[Daily Return %]]&gt;0,"Gain",IF(StockData[[#This Row],[Daily Return %]]&lt;0,"Loss","No Change"))</f>
        <v>Loss</v>
      </c>
    </row>
    <row r="5054" spans="1:25" x14ac:dyDescent="0.3">
      <c r="A5054" s="1">
        <v>45302</v>
      </c>
      <c r="B5054" s="1" t="s">
        <v>5109</v>
      </c>
      <c r="C5054" s="1" t="s">
        <v>26</v>
      </c>
      <c r="D5054">
        <f>MONTH(StockData[[#This Row],[DATE]])</f>
        <v>1</v>
      </c>
      <c r="E5054">
        <v>2024</v>
      </c>
      <c r="F5054" t="s">
        <v>27</v>
      </c>
      <c r="G5054" t="str">
        <f>"Q"&amp;ROUNDUP(StockData[[#This Row],[Month Number]]/3,0)</f>
        <v>Q1</v>
      </c>
      <c r="H5054" s="1" t="s">
        <v>5101</v>
      </c>
      <c r="I5054" s="1" t="s">
        <v>4597</v>
      </c>
      <c r="J5054" t="s">
        <v>30</v>
      </c>
      <c r="K5054">
        <v>7090</v>
      </c>
      <c r="L5054">
        <v>7324.9</v>
      </c>
      <c r="M5054">
        <v>7075</v>
      </c>
      <c r="N5054">
        <v>7053.75</v>
      </c>
      <c r="O5054">
        <v>7295</v>
      </c>
      <c r="P5054">
        <v>7298.85</v>
      </c>
      <c r="Q5054">
        <v>7238.27</v>
      </c>
      <c r="R5054">
        <v>1031594</v>
      </c>
      <c r="S5054">
        <v>7466959252.5500002</v>
      </c>
      <c r="T5054">
        <v>190984</v>
      </c>
      <c r="U5054">
        <v>429862</v>
      </c>
      <c r="V5054">
        <v>41.67</v>
      </c>
      <c r="W5054" s="3">
        <f>StockData[[#This Row],[CLOSE]]-StockData[[#This Row],[PREV. CLOSE]]</f>
        <v>245.10000000000036</v>
      </c>
      <c r="X5054" s="2">
        <f>IFERROR((StockData[[#This Row],[CLOSE]]-StockData[[#This Row],[PREV. CLOSE]])/StockData[[#This Row],[PREV. CLOSE]],0)</f>
        <v>3.4747474747474798E-2</v>
      </c>
      <c r="Y5054" t="str">
        <f>IF(StockData[[#This Row],[Daily Return %]]&gt;0,"Gain",IF(StockData[[#This Row],[Daily Return %]]&lt;0,"Loss","No Change"))</f>
        <v>Gain</v>
      </c>
    </row>
    <row r="5055" spans="1:25" x14ac:dyDescent="0.3">
      <c r="A5055" s="1">
        <v>45303</v>
      </c>
      <c r="B5055" s="1" t="s">
        <v>5110</v>
      </c>
      <c r="C5055" s="1" t="s">
        <v>26</v>
      </c>
      <c r="D5055">
        <f>MONTH(StockData[[#This Row],[DATE]])</f>
        <v>1</v>
      </c>
      <c r="E5055">
        <v>2024</v>
      </c>
      <c r="F5055" t="s">
        <v>27</v>
      </c>
      <c r="G5055" t="str">
        <f>"Q"&amp;ROUNDUP(StockData[[#This Row],[Month Number]]/3,0)</f>
        <v>Q1</v>
      </c>
      <c r="H5055" s="1" t="s">
        <v>5101</v>
      </c>
      <c r="I5055" s="1" t="s">
        <v>4597</v>
      </c>
      <c r="J5055" t="s">
        <v>30</v>
      </c>
      <c r="K5055">
        <v>7360</v>
      </c>
      <c r="L5055">
        <v>7360.95</v>
      </c>
      <c r="M5055">
        <v>7252</v>
      </c>
      <c r="N5055">
        <v>7298.85</v>
      </c>
      <c r="O5055">
        <v>7325</v>
      </c>
      <c r="P5055">
        <v>7301.95</v>
      </c>
      <c r="Q5055">
        <v>7299.15</v>
      </c>
      <c r="R5055">
        <v>434753</v>
      </c>
      <c r="S5055">
        <v>3173325969.1999998</v>
      </c>
      <c r="T5055">
        <v>85266</v>
      </c>
      <c r="U5055">
        <v>185254</v>
      </c>
      <c r="V5055">
        <v>42.61</v>
      </c>
      <c r="W5055" s="3">
        <f>StockData[[#This Row],[CLOSE]]-StockData[[#This Row],[PREV. CLOSE]]</f>
        <v>3.0999999999994543</v>
      </c>
      <c r="X5055" s="2">
        <f>IFERROR((StockData[[#This Row],[CLOSE]]-StockData[[#This Row],[PREV. CLOSE]])/StockData[[#This Row],[PREV. CLOSE]],0)</f>
        <v>4.2472444289161365E-4</v>
      </c>
      <c r="Y5055" t="str">
        <f>IF(StockData[[#This Row],[Daily Return %]]&gt;0,"Gain",IF(StockData[[#This Row],[Daily Return %]]&lt;0,"Loss","No Change"))</f>
        <v>Gain</v>
      </c>
    </row>
    <row r="5056" spans="1:25" x14ac:dyDescent="0.3">
      <c r="A5056" s="1">
        <v>45306</v>
      </c>
      <c r="B5056" s="1" t="s">
        <v>5111</v>
      </c>
      <c r="C5056" s="1" t="s">
        <v>26</v>
      </c>
      <c r="D5056">
        <f>MONTH(StockData[[#This Row],[DATE]])</f>
        <v>1</v>
      </c>
      <c r="E5056">
        <v>2024</v>
      </c>
      <c r="F5056" t="s">
        <v>27</v>
      </c>
      <c r="G5056" t="str">
        <f>"Q"&amp;ROUNDUP(StockData[[#This Row],[Month Number]]/3,0)</f>
        <v>Q1</v>
      </c>
      <c r="H5056" s="1" t="s">
        <v>5101</v>
      </c>
      <c r="I5056" s="1" t="s">
        <v>4597</v>
      </c>
      <c r="J5056" t="s">
        <v>30</v>
      </c>
      <c r="K5056">
        <v>7364</v>
      </c>
      <c r="L5056">
        <v>7419</v>
      </c>
      <c r="M5056">
        <v>7304.05</v>
      </c>
      <c r="N5056">
        <v>7301.95</v>
      </c>
      <c r="O5056">
        <v>7335</v>
      </c>
      <c r="P5056">
        <v>7332.1</v>
      </c>
      <c r="Q5056">
        <v>7342.9</v>
      </c>
      <c r="R5056">
        <v>440410</v>
      </c>
      <c r="S5056">
        <v>3233885369.1999998</v>
      </c>
      <c r="T5056">
        <v>90088</v>
      </c>
      <c r="U5056">
        <v>212491</v>
      </c>
      <c r="V5056">
        <v>48.25</v>
      </c>
      <c r="W5056" s="3">
        <f>StockData[[#This Row],[CLOSE]]-StockData[[#This Row],[PREV. CLOSE]]</f>
        <v>30.150000000000546</v>
      </c>
      <c r="X5056" s="2">
        <f>IFERROR((StockData[[#This Row],[CLOSE]]-StockData[[#This Row],[PREV. CLOSE]])/StockData[[#This Row],[PREV. CLOSE]],0)</f>
        <v>4.129034025157738E-3</v>
      </c>
      <c r="Y5056" t="str">
        <f>IF(StockData[[#This Row],[Daily Return %]]&gt;0,"Gain",IF(StockData[[#This Row],[Daily Return %]]&lt;0,"Loss","No Change"))</f>
        <v>Gain</v>
      </c>
    </row>
    <row r="5057" spans="1:25" x14ac:dyDescent="0.3">
      <c r="A5057" s="1">
        <v>45307</v>
      </c>
      <c r="B5057" s="1" t="s">
        <v>5112</v>
      </c>
      <c r="C5057" s="1" t="s">
        <v>26</v>
      </c>
      <c r="D5057">
        <f>MONTH(StockData[[#This Row],[DATE]])</f>
        <v>1</v>
      </c>
      <c r="E5057">
        <v>2024</v>
      </c>
      <c r="F5057" t="s">
        <v>27</v>
      </c>
      <c r="G5057" t="str">
        <f>"Q"&amp;ROUNDUP(StockData[[#This Row],[Month Number]]/3,0)</f>
        <v>Q1</v>
      </c>
      <c r="H5057" s="1" t="s">
        <v>5101</v>
      </c>
      <c r="I5057" s="1" t="s">
        <v>4597</v>
      </c>
      <c r="J5057" t="s">
        <v>30</v>
      </c>
      <c r="K5057">
        <v>7339</v>
      </c>
      <c r="L5057">
        <v>7356.15</v>
      </c>
      <c r="M5057">
        <v>7244</v>
      </c>
      <c r="N5057">
        <v>7332.1</v>
      </c>
      <c r="O5057">
        <v>7298</v>
      </c>
      <c r="P5057">
        <v>7293.95</v>
      </c>
      <c r="Q5057">
        <v>7301.21</v>
      </c>
      <c r="R5057">
        <v>272181</v>
      </c>
      <c r="S5057">
        <v>1987251264.8499999</v>
      </c>
      <c r="T5057">
        <v>65403</v>
      </c>
      <c r="U5057">
        <v>138228</v>
      </c>
      <c r="V5057">
        <v>50.79</v>
      </c>
      <c r="W5057" s="3">
        <f>StockData[[#This Row],[CLOSE]]-StockData[[#This Row],[PREV. CLOSE]]</f>
        <v>-38.150000000000546</v>
      </c>
      <c r="X5057" s="2">
        <f>IFERROR((StockData[[#This Row],[CLOSE]]-StockData[[#This Row],[PREV. CLOSE]])/StockData[[#This Row],[PREV. CLOSE]],0)</f>
        <v>-5.2031478021304324E-3</v>
      </c>
      <c r="Y5057" t="str">
        <f>IF(StockData[[#This Row],[Daily Return %]]&gt;0,"Gain",IF(StockData[[#This Row],[Daily Return %]]&lt;0,"Loss","No Change"))</f>
        <v>Loss</v>
      </c>
    </row>
    <row r="5058" spans="1:25" x14ac:dyDescent="0.3">
      <c r="A5058" s="1">
        <v>45308</v>
      </c>
      <c r="B5058" s="1" t="s">
        <v>5113</v>
      </c>
      <c r="C5058" s="1" t="s">
        <v>26</v>
      </c>
      <c r="D5058">
        <f>MONTH(StockData[[#This Row],[DATE]])</f>
        <v>1</v>
      </c>
      <c r="E5058">
        <v>2024</v>
      </c>
      <c r="F5058" t="s">
        <v>27</v>
      </c>
      <c r="G5058" t="str">
        <f>"Q"&amp;ROUNDUP(StockData[[#This Row],[Month Number]]/3,0)</f>
        <v>Q1</v>
      </c>
      <c r="H5058" s="1" t="s">
        <v>5101</v>
      </c>
      <c r="I5058" s="1" t="s">
        <v>4597</v>
      </c>
      <c r="J5058" t="s">
        <v>30</v>
      </c>
      <c r="K5058">
        <v>7112</v>
      </c>
      <c r="L5058">
        <v>7210</v>
      </c>
      <c r="M5058">
        <v>7081</v>
      </c>
      <c r="N5058">
        <v>7293.95</v>
      </c>
      <c r="O5058">
        <v>7170</v>
      </c>
      <c r="P5058">
        <v>7165.95</v>
      </c>
      <c r="Q5058">
        <v>7156.19</v>
      </c>
      <c r="R5058">
        <v>619338</v>
      </c>
      <c r="S5058">
        <v>4432097408.1999998</v>
      </c>
      <c r="T5058">
        <v>96212</v>
      </c>
      <c r="U5058">
        <v>292182</v>
      </c>
      <c r="V5058">
        <v>47.18</v>
      </c>
      <c r="W5058" s="3">
        <f>StockData[[#This Row],[CLOSE]]-StockData[[#This Row],[PREV. CLOSE]]</f>
        <v>-128</v>
      </c>
      <c r="X5058" s="2">
        <f>IFERROR((StockData[[#This Row],[CLOSE]]-StockData[[#This Row],[PREV. CLOSE]])/StockData[[#This Row],[PREV. CLOSE]],0)</f>
        <v>-1.7548790435909213E-2</v>
      </c>
      <c r="Y5058" t="str">
        <f>IF(StockData[[#This Row],[Daily Return %]]&gt;0,"Gain",IF(StockData[[#This Row],[Daily Return %]]&lt;0,"Loss","No Change"))</f>
        <v>Loss</v>
      </c>
    </row>
    <row r="5059" spans="1:25" x14ac:dyDescent="0.3">
      <c r="A5059" s="1">
        <v>45309</v>
      </c>
      <c r="B5059" s="1" t="s">
        <v>5114</v>
      </c>
      <c r="C5059" s="1" t="s">
        <v>26</v>
      </c>
      <c r="D5059">
        <f>MONTH(StockData[[#This Row],[DATE]])</f>
        <v>1</v>
      </c>
      <c r="E5059">
        <v>2024</v>
      </c>
      <c r="F5059" t="s">
        <v>27</v>
      </c>
      <c r="G5059" t="str">
        <f>"Q"&amp;ROUNDUP(StockData[[#This Row],[Month Number]]/3,0)</f>
        <v>Q1</v>
      </c>
      <c r="H5059" s="1" t="s">
        <v>5101</v>
      </c>
      <c r="I5059" s="1" t="s">
        <v>4597</v>
      </c>
      <c r="J5059" t="s">
        <v>30</v>
      </c>
      <c r="K5059">
        <v>7148</v>
      </c>
      <c r="L5059">
        <v>7189.25</v>
      </c>
      <c r="M5059">
        <v>7071.15</v>
      </c>
      <c r="N5059">
        <v>7165.95</v>
      </c>
      <c r="O5059">
        <v>7080.15</v>
      </c>
      <c r="P5059">
        <v>7083.6</v>
      </c>
      <c r="Q5059">
        <v>7108.34</v>
      </c>
      <c r="R5059">
        <v>557084</v>
      </c>
      <c r="S5059">
        <v>3959944151.8499999</v>
      </c>
      <c r="T5059">
        <v>97375</v>
      </c>
      <c r="U5059">
        <v>348422</v>
      </c>
      <c r="V5059">
        <v>62.54</v>
      </c>
      <c r="W5059" s="3">
        <f>StockData[[#This Row],[CLOSE]]-StockData[[#This Row],[PREV. CLOSE]]</f>
        <v>-82.349999999999454</v>
      </c>
      <c r="X5059" s="2">
        <f>IFERROR((StockData[[#This Row],[CLOSE]]-StockData[[#This Row],[PREV. CLOSE]])/StockData[[#This Row],[PREV. CLOSE]],0)</f>
        <v>-1.1491846859104439E-2</v>
      </c>
      <c r="Y5059" t="str">
        <f>IF(StockData[[#This Row],[Daily Return %]]&gt;0,"Gain",IF(StockData[[#This Row],[Daily Return %]]&lt;0,"Loss","No Change"))</f>
        <v>Loss</v>
      </c>
    </row>
    <row r="5060" spans="1:25" x14ac:dyDescent="0.3">
      <c r="A5060" s="1">
        <v>45310</v>
      </c>
      <c r="B5060" s="1" t="s">
        <v>5115</v>
      </c>
      <c r="C5060" s="1" t="s">
        <v>26</v>
      </c>
      <c r="D5060">
        <f>MONTH(StockData[[#This Row],[DATE]])</f>
        <v>1</v>
      </c>
      <c r="E5060">
        <v>2024</v>
      </c>
      <c r="F5060" t="s">
        <v>27</v>
      </c>
      <c r="G5060" t="str">
        <f>"Q"&amp;ROUNDUP(StockData[[#This Row],[Month Number]]/3,0)</f>
        <v>Q1</v>
      </c>
      <c r="H5060" s="1" t="s">
        <v>5101</v>
      </c>
      <c r="I5060" s="1" t="s">
        <v>4597</v>
      </c>
      <c r="J5060" t="s">
        <v>30</v>
      </c>
      <c r="K5060">
        <v>7138.8</v>
      </c>
      <c r="L5060">
        <v>7180</v>
      </c>
      <c r="M5060">
        <v>7105</v>
      </c>
      <c r="N5060">
        <v>7083.6</v>
      </c>
      <c r="O5060">
        <v>7140</v>
      </c>
      <c r="P5060">
        <v>7136.55</v>
      </c>
      <c r="Q5060">
        <v>7143.59</v>
      </c>
      <c r="R5060">
        <v>327976</v>
      </c>
      <c r="S5060">
        <v>2342927369.0500002</v>
      </c>
      <c r="T5060">
        <v>58700</v>
      </c>
      <c r="U5060">
        <v>211242</v>
      </c>
      <c r="V5060">
        <v>64.41</v>
      </c>
      <c r="W5060" s="3">
        <f>StockData[[#This Row],[CLOSE]]-StockData[[#This Row],[PREV. CLOSE]]</f>
        <v>52.949999999999818</v>
      </c>
      <c r="X5060" s="2">
        <f>IFERROR((StockData[[#This Row],[CLOSE]]-StockData[[#This Row],[PREV. CLOSE]])/StockData[[#This Row],[PREV. CLOSE]],0)</f>
        <v>7.4750127054040057E-3</v>
      </c>
      <c r="Y5060" t="str">
        <f>IF(StockData[[#This Row],[Daily Return %]]&gt;0,"Gain",IF(StockData[[#This Row],[Daily Return %]]&lt;0,"Loss","No Change"))</f>
        <v>Gain</v>
      </c>
    </row>
    <row r="5061" spans="1:25" x14ac:dyDescent="0.3">
      <c r="A5061" s="1">
        <v>45311</v>
      </c>
      <c r="B5061" s="1" t="s">
        <v>5116</v>
      </c>
      <c r="C5061" s="1" t="s">
        <v>26</v>
      </c>
      <c r="D5061">
        <f>MONTH(StockData[[#This Row],[DATE]])</f>
        <v>1</v>
      </c>
      <c r="E5061">
        <v>2024</v>
      </c>
      <c r="F5061" t="s">
        <v>27</v>
      </c>
      <c r="G5061" t="str">
        <f>"Q"&amp;ROUNDUP(StockData[[#This Row],[Month Number]]/3,0)</f>
        <v>Q1</v>
      </c>
      <c r="H5061" s="1" t="s">
        <v>5101</v>
      </c>
      <c r="I5061" s="1" t="s">
        <v>4597</v>
      </c>
      <c r="J5061" t="s">
        <v>30</v>
      </c>
      <c r="K5061">
        <v>7170</v>
      </c>
      <c r="L5061">
        <v>7189</v>
      </c>
      <c r="M5061">
        <v>7050</v>
      </c>
      <c r="N5061">
        <v>7136.55</v>
      </c>
      <c r="O5061">
        <v>7084</v>
      </c>
      <c r="P5061">
        <v>7095.15</v>
      </c>
      <c r="Q5061">
        <v>7131.89</v>
      </c>
      <c r="R5061">
        <v>91479</v>
      </c>
      <c r="S5061">
        <v>652418393.04999995</v>
      </c>
      <c r="T5061">
        <v>24015</v>
      </c>
      <c r="U5061">
        <v>38994</v>
      </c>
      <c r="V5061">
        <v>42.63</v>
      </c>
      <c r="W5061" s="3">
        <f>StockData[[#This Row],[CLOSE]]-StockData[[#This Row],[PREV. CLOSE]]</f>
        <v>-41.400000000000546</v>
      </c>
      <c r="X5061" s="2">
        <f>IFERROR((StockData[[#This Row],[CLOSE]]-StockData[[#This Row],[PREV. CLOSE]])/StockData[[#This Row],[PREV. CLOSE]],0)</f>
        <v>-5.801122391071392E-3</v>
      </c>
      <c r="Y5061" t="str">
        <f>IF(StockData[[#This Row],[Daily Return %]]&gt;0,"Gain",IF(StockData[[#This Row],[Daily Return %]]&lt;0,"Loss","No Change"))</f>
        <v>Loss</v>
      </c>
    </row>
    <row r="5062" spans="1:25" x14ac:dyDescent="0.3">
      <c r="A5062" s="1">
        <v>45314</v>
      </c>
      <c r="B5062" s="1" t="s">
        <v>5117</v>
      </c>
      <c r="C5062" s="1" t="s">
        <v>26</v>
      </c>
      <c r="D5062">
        <f>MONTH(StockData[[#This Row],[DATE]])</f>
        <v>1</v>
      </c>
      <c r="E5062">
        <v>2024</v>
      </c>
      <c r="F5062" t="s">
        <v>27</v>
      </c>
      <c r="G5062" t="str">
        <f>"Q"&amp;ROUNDUP(StockData[[#This Row],[Month Number]]/3,0)</f>
        <v>Q1</v>
      </c>
      <c r="H5062" s="1" t="s">
        <v>5101</v>
      </c>
      <c r="I5062" s="1" t="s">
        <v>4597</v>
      </c>
      <c r="J5062" t="s">
        <v>30</v>
      </c>
      <c r="K5062">
        <v>7075</v>
      </c>
      <c r="L5062">
        <v>7210</v>
      </c>
      <c r="M5062">
        <v>6936.55</v>
      </c>
      <c r="N5062">
        <v>7095.15</v>
      </c>
      <c r="O5062">
        <v>7105.15</v>
      </c>
      <c r="P5062">
        <v>7095.9</v>
      </c>
      <c r="Q5062">
        <v>7096.28</v>
      </c>
      <c r="R5062">
        <v>953921</v>
      </c>
      <c r="S5062">
        <v>6769287081.8999996</v>
      </c>
      <c r="T5062">
        <v>92688</v>
      </c>
      <c r="U5062">
        <v>552764</v>
      </c>
      <c r="V5062">
        <v>57.95</v>
      </c>
      <c r="W5062" s="3">
        <f>StockData[[#This Row],[CLOSE]]-StockData[[#This Row],[PREV. CLOSE]]</f>
        <v>0.75</v>
      </c>
      <c r="X5062" s="2">
        <f>IFERROR((StockData[[#This Row],[CLOSE]]-StockData[[#This Row],[PREV. CLOSE]])/StockData[[#This Row],[PREV. CLOSE]],0)</f>
        <v>1.0570601044375383E-4</v>
      </c>
      <c r="Y5062" t="str">
        <f>IF(StockData[[#This Row],[Daily Return %]]&gt;0,"Gain",IF(StockData[[#This Row],[Daily Return %]]&lt;0,"Loss","No Change"))</f>
        <v>Gain</v>
      </c>
    </row>
    <row r="5063" spans="1:25" x14ac:dyDescent="0.3">
      <c r="A5063" s="1">
        <v>45315</v>
      </c>
      <c r="B5063" s="1" t="s">
        <v>5118</v>
      </c>
      <c r="C5063" s="1" t="s">
        <v>26</v>
      </c>
      <c r="D5063">
        <f>MONTH(StockData[[#This Row],[DATE]])</f>
        <v>1</v>
      </c>
      <c r="E5063">
        <v>2024</v>
      </c>
      <c r="F5063" t="s">
        <v>27</v>
      </c>
      <c r="G5063" t="str">
        <f>"Q"&amp;ROUNDUP(StockData[[#This Row],[Month Number]]/3,0)</f>
        <v>Q1</v>
      </c>
      <c r="H5063" s="1" t="s">
        <v>5101</v>
      </c>
      <c r="I5063" s="1" t="s">
        <v>4597</v>
      </c>
      <c r="J5063" t="s">
        <v>30</v>
      </c>
      <c r="K5063">
        <v>7075.1</v>
      </c>
      <c r="L5063">
        <v>7237</v>
      </c>
      <c r="M5063">
        <v>7028.2</v>
      </c>
      <c r="N5063">
        <v>7095.9</v>
      </c>
      <c r="O5063">
        <v>7205.75</v>
      </c>
      <c r="P5063">
        <v>7212.85</v>
      </c>
      <c r="Q5063">
        <v>7155.28</v>
      </c>
      <c r="R5063">
        <v>467134</v>
      </c>
      <c r="S5063">
        <v>3342476330.25</v>
      </c>
      <c r="T5063">
        <v>59165</v>
      </c>
      <c r="U5063">
        <v>206536</v>
      </c>
      <c r="V5063">
        <v>44.21</v>
      </c>
      <c r="W5063" s="3">
        <f>StockData[[#This Row],[CLOSE]]-StockData[[#This Row],[PREV. CLOSE]]</f>
        <v>116.95000000000073</v>
      </c>
      <c r="X5063" s="2">
        <f>IFERROR((StockData[[#This Row],[CLOSE]]-StockData[[#This Row],[PREV. CLOSE]])/StockData[[#This Row],[PREV. CLOSE]],0)</f>
        <v>1.6481348384278349E-2</v>
      </c>
      <c r="Y5063" t="str">
        <f>IF(StockData[[#This Row],[Daily Return %]]&gt;0,"Gain",IF(StockData[[#This Row],[Daily Return %]]&lt;0,"Loss","No Change"))</f>
        <v>Gain</v>
      </c>
    </row>
    <row r="5064" spans="1:25" x14ac:dyDescent="0.3">
      <c r="A5064" s="1">
        <v>45316</v>
      </c>
      <c r="B5064" s="1" t="s">
        <v>5119</v>
      </c>
      <c r="C5064" s="1" t="s">
        <v>26</v>
      </c>
      <c r="D5064">
        <f>MONTH(StockData[[#This Row],[DATE]])</f>
        <v>1</v>
      </c>
      <c r="E5064">
        <v>2024</v>
      </c>
      <c r="F5064" t="s">
        <v>27</v>
      </c>
      <c r="G5064" t="str">
        <f>"Q"&amp;ROUNDUP(StockData[[#This Row],[Month Number]]/3,0)</f>
        <v>Q1</v>
      </c>
      <c r="H5064" s="1" t="s">
        <v>5101</v>
      </c>
      <c r="I5064" s="1" t="s">
        <v>4597</v>
      </c>
      <c r="J5064" t="s">
        <v>30</v>
      </c>
      <c r="K5064">
        <v>7360</v>
      </c>
      <c r="L5064">
        <v>7625.15</v>
      </c>
      <c r="M5064">
        <v>7210</v>
      </c>
      <c r="N5064">
        <v>7212.85</v>
      </c>
      <c r="O5064">
        <v>7590</v>
      </c>
      <c r="P5064">
        <v>7597.5</v>
      </c>
      <c r="Q5064">
        <v>7471.03</v>
      </c>
      <c r="R5064">
        <v>2065788</v>
      </c>
      <c r="S5064">
        <v>15433562667.75</v>
      </c>
      <c r="T5064">
        <v>230871</v>
      </c>
      <c r="U5064">
        <v>598600</v>
      </c>
      <c r="V5064">
        <v>28.98</v>
      </c>
      <c r="W5064" s="3">
        <f>StockData[[#This Row],[CLOSE]]-StockData[[#This Row],[PREV. CLOSE]]</f>
        <v>384.64999999999964</v>
      </c>
      <c r="X5064" s="2">
        <f>IFERROR((StockData[[#This Row],[CLOSE]]-StockData[[#This Row],[PREV. CLOSE]])/StockData[[#This Row],[PREV. CLOSE]],0)</f>
        <v>5.3328434668681535E-2</v>
      </c>
      <c r="Y5064" t="str">
        <f>IF(StockData[[#This Row],[Daily Return %]]&gt;0,"Gain",IF(StockData[[#This Row],[Daily Return %]]&lt;0,"Loss","No Change"))</f>
        <v>Gain</v>
      </c>
    </row>
    <row r="5065" spans="1:25" x14ac:dyDescent="0.3">
      <c r="A5065" s="1">
        <v>45320</v>
      </c>
      <c r="B5065" s="1" t="s">
        <v>5120</v>
      </c>
      <c r="C5065" s="1" t="s">
        <v>26</v>
      </c>
      <c r="D5065">
        <f>MONTH(StockData[[#This Row],[DATE]])</f>
        <v>1</v>
      </c>
      <c r="E5065">
        <v>2024</v>
      </c>
      <c r="F5065" t="s">
        <v>27</v>
      </c>
      <c r="G5065" t="str">
        <f>"Q"&amp;ROUNDUP(StockData[[#This Row],[Month Number]]/3,0)</f>
        <v>Q1</v>
      </c>
      <c r="H5065" s="1" t="s">
        <v>5101</v>
      </c>
      <c r="I5065" s="1" t="s">
        <v>4597</v>
      </c>
      <c r="J5065" t="s">
        <v>30</v>
      </c>
      <c r="K5065">
        <v>7594</v>
      </c>
      <c r="L5065">
        <v>7640</v>
      </c>
      <c r="M5065">
        <v>7480</v>
      </c>
      <c r="N5065">
        <v>7597.5</v>
      </c>
      <c r="O5065">
        <v>7565</v>
      </c>
      <c r="P5065">
        <v>7548.8</v>
      </c>
      <c r="Q5065">
        <v>7555.31</v>
      </c>
      <c r="R5065">
        <v>457853</v>
      </c>
      <c r="S5065">
        <v>3459223397.6999998</v>
      </c>
      <c r="T5065">
        <v>64499</v>
      </c>
      <c r="U5065">
        <v>175315</v>
      </c>
      <c r="V5065">
        <v>38.29</v>
      </c>
      <c r="W5065" s="3">
        <f>StockData[[#This Row],[CLOSE]]-StockData[[#This Row],[PREV. CLOSE]]</f>
        <v>-48.699999999999818</v>
      </c>
      <c r="X5065" s="2">
        <f>IFERROR((StockData[[#This Row],[CLOSE]]-StockData[[#This Row],[PREV. CLOSE]])/StockData[[#This Row],[PREV. CLOSE]],0)</f>
        <v>-6.4100032905560801E-3</v>
      </c>
      <c r="Y5065" t="str">
        <f>IF(StockData[[#This Row],[Daily Return %]]&gt;0,"Gain",IF(StockData[[#This Row],[Daily Return %]]&lt;0,"Loss","No Change"))</f>
        <v>Loss</v>
      </c>
    </row>
    <row r="5066" spans="1:25" x14ac:dyDescent="0.3">
      <c r="A5066" s="1">
        <v>45321</v>
      </c>
      <c r="B5066" s="1" t="s">
        <v>5121</v>
      </c>
      <c r="C5066" s="1" t="s">
        <v>26</v>
      </c>
      <c r="D5066">
        <f>MONTH(StockData[[#This Row],[DATE]])</f>
        <v>1</v>
      </c>
      <c r="E5066">
        <v>2024</v>
      </c>
      <c r="F5066" t="s">
        <v>27</v>
      </c>
      <c r="G5066" t="str">
        <f>"Q"&amp;ROUNDUP(StockData[[#This Row],[Month Number]]/3,0)</f>
        <v>Q1</v>
      </c>
      <c r="H5066" s="1" t="s">
        <v>5101</v>
      </c>
      <c r="I5066" s="1" t="s">
        <v>4597</v>
      </c>
      <c r="J5066" t="s">
        <v>30</v>
      </c>
      <c r="K5066">
        <v>7574.9</v>
      </c>
      <c r="L5066">
        <v>7660</v>
      </c>
      <c r="M5066">
        <v>7543.65</v>
      </c>
      <c r="N5066">
        <v>7548.8</v>
      </c>
      <c r="O5066">
        <v>7555</v>
      </c>
      <c r="P5066">
        <v>7566.4</v>
      </c>
      <c r="Q5066">
        <v>7596.46</v>
      </c>
      <c r="R5066">
        <v>266287</v>
      </c>
      <c r="S5066">
        <v>2022838923.1500001</v>
      </c>
      <c r="T5066">
        <v>37823</v>
      </c>
      <c r="U5066">
        <v>97942</v>
      </c>
      <c r="V5066">
        <v>36.78</v>
      </c>
      <c r="W5066" s="3">
        <f>StockData[[#This Row],[CLOSE]]-StockData[[#This Row],[PREV. CLOSE]]</f>
        <v>17.599999999999454</v>
      </c>
      <c r="X5066" s="2">
        <f>IFERROR((StockData[[#This Row],[CLOSE]]-StockData[[#This Row],[PREV. CLOSE]])/StockData[[#This Row],[PREV. CLOSE]],0)</f>
        <v>2.3314963967782237E-3</v>
      </c>
      <c r="Y5066" t="str">
        <f>IF(StockData[[#This Row],[Daily Return %]]&gt;0,"Gain",IF(StockData[[#This Row],[Daily Return %]]&lt;0,"Loss","No Change"))</f>
        <v>Gain</v>
      </c>
    </row>
    <row r="5067" spans="1:25" x14ac:dyDescent="0.3">
      <c r="A5067" s="1">
        <v>45322</v>
      </c>
      <c r="B5067" s="1" t="s">
        <v>5122</v>
      </c>
      <c r="C5067" s="1" t="s">
        <v>26</v>
      </c>
      <c r="D5067">
        <f>MONTH(StockData[[#This Row],[DATE]])</f>
        <v>1</v>
      </c>
      <c r="E5067">
        <v>2024</v>
      </c>
      <c r="F5067" t="s">
        <v>27</v>
      </c>
      <c r="G5067" t="str">
        <f>"Q"&amp;ROUNDUP(StockData[[#This Row],[Month Number]]/3,0)</f>
        <v>Q1</v>
      </c>
      <c r="H5067" s="1" t="s">
        <v>5101</v>
      </c>
      <c r="I5067" s="1" t="s">
        <v>4597</v>
      </c>
      <c r="J5067" t="s">
        <v>30</v>
      </c>
      <c r="K5067">
        <v>7566.4</v>
      </c>
      <c r="L5067">
        <v>7686</v>
      </c>
      <c r="M5067">
        <v>7515.1</v>
      </c>
      <c r="N5067">
        <v>7566.4</v>
      </c>
      <c r="O5067">
        <v>7667.8</v>
      </c>
      <c r="P5067">
        <v>7667.55</v>
      </c>
      <c r="Q5067">
        <v>7622.37</v>
      </c>
      <c r="R5067">
        <v>336874</v>
      </c>
      <c r="S5067">
        <v>2567778947.6999998</v>
      </c>
      <c r="T5067">
        <v>50688</v>
      </c>
      <c r="U5067">
        <v>165571</v>
      </c>
      <c r="V5067">
        <v>49.15</v>
      </c>
      <c r="W5067" s="3">
        <f>StockData[[#This Row],[CLOSE]]-StockData[[#This Row],[PREV. CLOSE]]</f>
        <v>101.15000000000055</v>
      </c>
      <c r="X5067" s="2">
        <f>IFERROR((StockData[[#This Row],[CLOSE]]-StockData[[#This Row],[PREV. CLOSE]])/StockData[[#This Row],[PREV. CLOSE]],0)</f>
        <v>1.3368312539649048E-2</v>
      </c>
      <c r="Y5067" t="str">
        <f>IF(StockData[[#This Row],[Daily Return %]]&gt;0,"Gain",IF(StockData[[#This Row],[Daily Return %]]&lt;0,"Loss","No Change"))</f>
        <v>Gain</v>
      </c>
    </row>
    <row r="5068" spans="1:25" x14ac:dyDescent="0.3">
      <c r="A5068" s="1">
        <v>45323</v>
      </c>
      <c r="B5068" s="1" t="s">
        <v>5123</v>
      </c>
      <c r="C5068" s="1" t="s">
        <v>54</v>
      </c>
      <c r="D5068">
        <f>MONTH(StockData[[#This Row],[DATE]])</f>
        <v>2</v>
      </c>
      <c r="E5068">
        <v>2024</v>
      </c>
      <c r="F5068" t="s">
        <v>27</v>
      </c>
      <c r="G5068" t="str">
        <f>"Q"&amp;ROUNDUP(StockData[[#This Row],[Month Number]]/3,0)</f>
        <v>Q1</v>
      </c>
      <c r="H5068" s="1" t="s">
        <v>5101</v>
      </c>
      <c r="I5068" s="1" t="s">
        <v>4597</v>
      </c>
      <c r="J5068" t="s">
        <v>30</v>
      </c>
      <c r="K5068">
        <v>7680</v>
      </c>
      <c r="L5068">
        <v>7765</v>
      </c>
      <c r="M5068">
        <v>7636.35</v>
      </c>
      <c r="N5068">
        <v>7667.55</v>
      </c>
      <c r="O5068">
        <v>7655</v>
      </c>
      <c r="P5068">
        <v>7655.75</v>
      </c>
      <c r="Q5068">
        <v>7705.24</v>
      </c>
      <c r="R5068">
        <v>394564</v>
      </c>
      <c r="S5068">
        <v>3040209128.9000001</v>
      </c>
      <c r="T5068">
        <v>70092</v>
      </c>
      <c r="U5068">
        <v>147593</v>
      </c>
      <c r="V5068">
        <v>37.409999999999997</v>
      </c>
      <c r="W5068" s="3">
        <f>StockData[[#This Row],[CLOSE]]-StockData[[#This Row],[PREV. CLOSE]]</f>
        <v>-11.800000000000182</v>
      </c>
      <c r="X5068" s="2">
        <f>IFERROR((StockData[[#This Row],[CLOSE]]-StockData[[#This Row],[PREV. CLOSE]])/StockData[[#This Row],[PREV. CLOSE]],0)</f>
        <v>-1.5389531206187351E-3</v>
      </c>
      <c r="Y5068" t="str">
        <f>IF(StockData[[#This Row],[Daily Return %]]&gt;0,"Gain",IF(StockData[[#This Row],[Daily Return %]]&lt;0,"Loss","No Change"))</f>
        <v>Loss</v>
      </c>
    </row>
    <row r="5069" spans="1:25" x14ac:dyDescent="0.3">
      <c r="A5069" s="1">
        <v>45324</v>
      </c>
      <c r="B5069" s="1" t="s">
        <v>5124</v>
      </c>
      <c r="C5069" s="1" t="s">
        <v>54</v>
      </c>
      <c r="D5069">
        <f>MONTH(StockData[[#This Row],[DATE]])</f>
        <v>2</v>
      </c>
      <c r="E5069">
        <v>2024</v>
      </c>
      <c r="F5069" t="s">
        <v>27</v>
      </c>
      <c r="G5069" t="str">
        <f>"Q"&amp;ROUNDUP(StockData[[#This Row],[Month Number]]/3,0)</f>
        <v>Q1</v>
      </c>
      <c r="H5069" s="1" t="s">
        <v>5101</v>
      </c>
      <c r="I5069" s="1" t="s">
        <v>4597</v>
      </c>
      <c r="J5069" t="s">
        <v>30</v>
      </c>
      <c r="K5069">
        <v>7675</v>
      </c>
      <c r="L5069">
        <v>7797.5</v>
      </c>
      <c r="M5069">
        <v>7665.6</v>
      </c>
      <c r="N5069">
        <v>7655.75</v>
      </c>
      <c r="O5069">
        <v>7750</v>
      </c>
      <c r="P5069">
        <v>7738.2</v>
      </c>
      <c r="Q5069">
        <v>7744.07</v>
      </c>
      <c r="R5069">
        <v>197720</v>
      </c>
      <c r="S5069">
        <v>1531157204.9000001</v>
      </c>
      <c r="T5069">
        <v>41091</v>
      </c>
      <c r="U5069">
        <v>66460</v>
      </c>
      <c r="V5069">
        <v>33.61</v>
      </c>
      <c r="W5069" s="3">
        <f>StockData[[#This Row],[CLOSE]]-StockData[[#This Row],[PREV. CLOSE]]</f>
        <v>82.449999999999818</v>
      </c>
      <c r="X5069" s="2">
        <f>IFERROR((StockData[[#This Row],[CLOSE]]-StockData[[#This Row],[PREV. CLOSE]])/StockData[[#This Row],[PREV. CLOSE]],0)</f>
        <v>1.0769682918068095E-2</v>
      </c>
      <c r="Y5069" t="str">
        <f>IF(StockData[[#This Row],[Daily Return %]]&gt;0,"Gain",IF(StockData[[#This Row],[Daily Return %]]&lt;0,"Loss","No Change"))</f>
        <v>Gain</v>
      </c>
    </row>
    <row r="5070" spans="1:25" x14ac:dyDescent="0.3">
      <c r="A5070" s="1">
        <v>45327</v>
      </c>
      <c r="B5070" s="1" t="s">
        <v>5125</v>
      </c>
      <c r="C5070" s="1" t="s">
        <v>54</v>
      </c>
      <c r="D5070">
        <f>MONTH(StockData[[#This Row],[DATE]])</f>
        <v>2</v>
      </c>
      <c r="E5070">
        <v>2024</v>
      </c>
      <c r="F5070" t="s">
        <v>27</v>
      </c>
      <c r="G5070" t="str">
        <f>"Q"&amp;ROUNDUP(StockData[[#This Row],[Month Number]]/3,0)</f>
        <v>Q1</v>
      </c>
      <c r="H5070" s="1" t="s">
        <v>5101</v>
      </c>
      <c r="I5070" s="1" t="s">
        <v>4597</v>
      </c>
      <c r="J5070" t="s">
        <v>30</v>
      </c>
      <c r="K5070">
        <v>7800</v>
      </c>
      <c r="L5070">
        <v>7838</v>
      </c>
      <c r="M5070">
        <v>7633.5</v>
      </c>
      <c r="N5070">
        <v>7738.2</v>
      </c>
      <c r="O5070">
        <v>7664.55</v>
      </c>
      <c r="P5070">
        <v>7658.25</v>
      </c>
      <c r="Q5070">
        <v>7734.25</v>
      </c>
      <c r="R5070">
        <v>252401</v>
      </c>
      <c r="S5070">
        <v>1952131501</v>
      </c>
      <c r="T5070">
        <v>44838</v>
      </c>
      <c r="U5070">
        <v>112761</v>
      </c>
      <c r="V5070">
        <v>44.68</v>
      </c>
      <c r="W5070" s="3">
        <f>StockData[[#This Row],[CLOSE]]-StockData[[#This Row],[PREV. CLOSE]]</f>
        <v>-79.949999999999818</v>
      </c>
      <c r="X5070" s="2">
        <f>IFERROR((StockData[[#This Row],[CLOSE]]-StockData[[#This Row],[PREV. CLOSE]])/StockData[[#This Row],[PREV. CLOSE]],0)</f>
        <v>-1.0331860122509088E-2</v>
      </c>
      <c r="Y5070" t="str">
        <f>IF(StockData[[#This Row],[Daily Return %]]&gt;0,"Gain",IF(StockData[[#This Row],[Daily Return %]]&lt;0,"Loss","No Change"))</f>
        <v>Loss</v>
      </c>
    </row>
    <row r="5071" spans="1:25" x14ac:dyDescent="0.3">
      <c r="A5071" s="1">
        <v>45328</v>
      </c>
      <c r="B5071" s="1" t="s">
        <v>5126</v>
      </c>
      <c r="C5071" s="1" t="s">
        <v>54</v>
      </c>
      <c r="D5071">
        <f>MONTH(StockData[[#This Row],[DATE]])</f>
        <v>2</v>
      </c>
      <c r="E5071">
        <v>2024</v>
      </c>
      <c r="F5071" t="s">
        <v>27</v>
      </c>
      <c r="G5071" t="str">
        <f>"Q"&amp;ROUNDUP(StockData[[#This Row],[Month Number]]/3,0)</f>
        <v>Q1</v>
      </c>
      <c r="H5071" s="1" t="s">
        <v>5101</v>
      </c>
      <c r="I5071" s="1" t="s">
        <v>4597</v>
      </c>
      <c r="J5071" t="s">
        <v>30</v>
      </c>
      <c r="K5071">
        <v>7675</v>
      </c>
      <c r="L5071">
        <v>7747.7</v>
      </c>
      <c r="M5071">
        <v>7670.6</v>
      </c>
      <c r="N5071">
        <v>7658.25</v>
      </c>
      <c r="O5071">
        <v>7729</v>
      </c>
      <c r="P5071">
        <v>7720.4</v>
      </c>
      <c r="Q5071">
        <v>7718.86</v>
      </c>
      <c r="R5071">
        <v>131992</v>
      </c>
      <c r="S5071">
        <v>1018827817.4</v>
      </c>
      <c r="T5071">
        <v>30889</v>
      </c>
      <c r="U5071">
        <v>62910</v>
      </c>
      <c r="V5071">
        <v>47.66</v>
      </c>
      <c r="W5071" s="3">
        <f>StockData[[#This Row],[CLOSE]]-StockData[[#This Row],[PREV. CLOSE]]</f>
        <v>62.149999999999636</v>
      </c>
      <c r="X5071" s="2">
        <f>IFERROR((StockData[[#This Row],[CLOSE]]-StockData[[#This Row],[PREV. CLOSE]])/StockData[[#This Row],[PREV. CLOSE]],0)</f>
        <v>8.1154310710671029E-3</v>
      </c>
      <c r="Y5071" t="str">
        <f>IF(StockData[[#This Row],[Daily Return %]]&gt;0,"Gain",IF(StockData[[#This Row],[Daily Return %]]&lt;0,"Loss","No Change"))</f>
        <v>Gain</v>
      </c>
    </row>
    <row r="5072" spans="1:25" x14ac:dyDescent="0.3">
      <c r="A5072" s="1">
        <v>45329</v>
      </c>
      <c r="B5072" s="1" t="s">
        <v>5127</v>
      </c>
      <c r="C5072" s="1" t="s">
        <v>54</v>
      </c>
      <c r="D5072">
        <f>MONTH(StockData[[#This Row],[DATE]])</f>
        <v>2</v>
      </c>
      <c r="E5072">
        <v>2024</v>
      </c>
      <c r="F5072" t="s">
        <v>27</v>
      </c>
      <c r="G5072" t="str">
        <f>"Q"&amp;ROUNDUP(StockData[[#This Row],[Month Number]]/3,0)</f>
        <v>Q1</v>
      </c>
      <c r="H5072" s="1" t="s">
        <v>5101</v>
      </c>
      <c r="I5072" s="1" t="s">
        <v>4597</v>
      </c>
      <c r="J5072" t="s">
        <v>30</v>
      </c>
      <c r="K5072">
        <v>7745</v>
      </c>
      <c r="L5072">
        <v>7777.8</v>
      </c>
      <c r="M5072">
        <v>7665.6</v>
      </c>
      <c r="N5072">
        <v>7720.4</v>
      </c>
      <c r="O5072">
        <v>7710</v>
      </c>
      <c r="P5072">
        <v>7701.9</v>
      </c>
      <c r="Q5072">
        <v>7705.71</v>
      </c>
      <c r="R5072">
        <v>159783</v>
      </c>
      <c r="S5072">
        <v>1231242027.4000001</v>
      </c>
      <c r="T5072">
        <v>37432</v>
      </c>
      <c r="U5072">
        <v>90937</v>
      </c>
      <c r="V5072">
        <v>56.91</v>
      </c>
      <c r="W5072" s="3">
        <f>StockData[[#This Row],[CLOSE]]-StockData[[#This Row],[PREV. CLOSE]]</f>
        <v>-18.5</v>
      </c>
      <c r="X5072" s="2">
        <f>IFERROR((StockData[[#This Row],[CLOSE]]-StockData[[#This Row],[PREV. CLOSE]])/StockData[[#This Row],[PREV. CLOSE]],0)</f>
        <v>-2.3962488990207764E-3</v>
      </c>
      <c r="Y5072" t="str">
        <f>IF(StockData[[#This Row],[Daily Return %]]&gt;0,"Gain",IF(StockData[[#This Row],[Daily Return %]]&lt;0,"Loss","No Change"))</f>
        <v>Loss</v>
      </c>
    </row>
    <row r="5073" spans="1:25" x14ac:dyDescent="0.3">
      <c r="A5073" s="1">
        <v>45330</v>
      </c>
      <c r="B5073" s="1" t="s">
        <v>5128</v>
      </c>
      <c r="C5073" s="1" t="s">
        <v>54</v>
      </c>
      <c r="D5073">
        <f>MONTH(StockData[[#This Row],[DATE]])</f>
        <v>2</v>
      </c>
      <c r="E5073">
        <v>2024</v>
      </c>
      <c r="F5073" t="s">
        <v>27</v>
      </c>
      <c r="G5073" t="str">
        <f>"Q"&amp;ROUNDUP(StockData[[#This Row],[Month Number]]/3,0)</f>
        <v>Q1</v>
      </c>
      <c r="H5073" s="1" t="s">
        <v>5101</v>
      </c>
      <c r="I5073" s="1" t="s">
        <v>4597</v>
      </c>
      <c r="J5073" t="s">
        <v>30</v>
      </c>
      <c r="K5073">
        <v>7729</v>
      </c>
      <c r="L5073">
        <v>7783.45</v>
      </c>
      <c r="M5073">
        <v>7668.15</v>
      </c>
      <c r="N5073">
        <v>7701.9</v>
      </c>
      <c r="O5073">
        <v>7759</v>
      </c>
      <c r="P5073">
        <v>7757.25</v>
      </c>
      <c r="Q5073">
        <v>7739.21</v>
      </c>
      <c r="R5073">
        <v>282537</v>
      </c>
      <c r="S5073">
        <v>2186614189.6999998</v>
      </c>
      <c r="T5073">
        <v>60810</v>
      </c>
      <c r="U5073">
        <v>116025</v>
      </c>
      <c r="V5073">
        <v>41.07</v>
      </c>
      <c r="W5073" s="3">
        <f>StockData[[#This Row],[CLOSE]]-StockData[[#This Row],[PREV. CLOSE]]</f>
        <v>55.350000000000364</v>
      </c>
      <c r="X5073" s="2">
        <f>IFERROR((StockData[[#This Row],[CLOSE]]-StockData[[#This Row],[PREV. CLOSE]])/StockData[[#This Row],[PREV. CLOSE]],0)</f>
        <v>7.1865383866319176E-3</v>
      </c>
      <c r="Y5073" t="str">
        <f>IF(StockData[[#This Row],[Daily Return %]]&gt;0,"Gain",IF(StockData[[#This Row],[Daily Return %]]&lt;0,"Loss","No Change"))</f>
        <v>Gain</v>
      </c>
    </row>
    <row r="5074" spans="1:25" x14ac:dyDescent="0.3">
      <c r="A5074" s="1">
        <v>45331</v>
      </c>
      <c r="B5074" s="1" t="s">
        <v>5129</v>
      </c>
      <c r="C5074" s="1" t="s">
        <v>54</v>
      </c>
      <c r="D5074">
        <f>MONTH(StockData[[#This Row],[DATE]])</f>
        <v>2</v>
      </c>
      <c r="E5074">
        <v>2024</v>
      </c>
      <c r="F5074" t="s">
        <v>27</v>
      </c>
      <c r="G5074" t="str">
        <f>"Q"&amp;ROUNDUP(StockData[[#This Row],[Month Number]]/3,0)</f>
        <v>Q1</v>
      </c>
      <c r="H5074" s="1" t="s">
        <v>5101</v>
      </c>
      <c r="I5074" s="1" t="s">
        <v>4597</v>
      </c>
      <c r="J5074" t="s">
        <v>30</v>
      </c>
      <c r="K5074">
        <v>7778.8</v>
      </c>
      <c r="L5074">
        <v>7790.5</v>
      </c>
      <c r="M5074">
        <v>7669</v>
      </c>
      <c r="N5074">
        <v>7757.25</v>
      </c>
      <c r="O5074">
        <v>7780</v>
      </c>
      <c r="P5074">
        <v>7784.85</v>
      </c>
      <c r="Q5074">
        <v>7746.85</v>
      </c>
      <c r="R5074">
        <v>173555</v>
      </c>
      <c r="S5074">
        <v>1344503945.7</v>
      </c>
      <c r="T5074">
        <v>36821</v>
      </c>
      <c r="U5074">
        <v>87314</v>
      </c>
      <c r="V5074">
        <v>50.31</v>
      </c>
      <c r="W5074" s="3">
        <f>StockData[[#This Row],[CLOSE]]-StockData[[#This Row],[PREV. CLOSE]]</f>
        <v>27.600000000000364</v>
      </c>
      <c r="X5074" s="2">
        <f>IFERROR((StockData[[#This Row],[CLOSE]]-StockData[[#This Row],[PREV. CLOSE]])/StockData[[#This Row],[PREV. CLOSE]],0)</f>
        <v>3.5579619066035467E-3</v>
      </c>
      <c r="Y5074" t="str">
        <f>IF(StockData[[#This Row],[Daily Return %]]&gt;0,"Gain",IF(StockData[[#This Row],[Daily Return %]]&lt;0,"Loss","No Change"))</f>
        <v>Gain</v>
      </c>
    </row>
    <row r="5075" spans="1:25" x14ac:dyDescent="0.3">
      <c r="A5075" s="1">
        <v>45334</v>
      </c>
      <c r="B5075" s="1" t="s">
        <v>5130</v>
      </c>
      <c r="C5075" s="1" t="s">
        <v>54</v>
      </c>
      <c r="D5075">
        <f>MONTH(StockData[[#This Row],[DATE]])</f>
        <v>2</v>
      </c>
      <c r="E5075">
        <v>2024</v>
      </c>
      <c r="F5075" t="s">
        <v>27</v>
      </c>
      <c r="G5075" t="str">
        <f>"Q"&amp;ROUNDUP(StockData[[#This Row],[Month Number]]/3,0)</f>
        <v>Q1</v>
      </c>
      <c r="H5075" s="1" t="s">
        <v>5101</v>
      </c>
      <c r="I5075" s="1" t="s">
        <v>4597</v>
      </c>
      <c r="J5075" t="s">
        <v>30</v>
      </c>
      <c r="K5075">
        <v>7775</v>
      </c>
      <c r="L5075">
        <v>7874.2</v>
      </c>
      <c r="M5075">
        <v>7766.05</v>
      </c>
      <c r="N5075">
        <v>7784.85</v>
      </c>
      <c r="O5075">
        <v>7824.95</v>
      </c>
      <c r="P5075">
        <v>7829.95</v>
      </c>
      <c r="Q5075">
        <v>7826.21</v>
      </c>
      <c r="R5075">
        <v>219911</v>
      </c>
      <c r="S5075">
        <v>1721070209.55</v>
      </c>
      <c r="T5075">
        <v>44553</v>
      </c>
      <c r="U5075">
        <v>84837</v>
      </c>
      <c r="V5075">
        <v>38.58</v>
      </c>
      <c r="W5075" s="3">
        <f>StockData[[#This Row],[CLOSE]]-StockData[[#This Row],[PREV. CLOSE]]</f>
        <v>45.099999999999454</v>
      </c>
      <c r="X5075" s="2">
        <f>IFERROR((StockData[[#This Row],[CLOSE]]-StockData[[#This Row],[PREV. CLOSE]])/StockData[[#This Row],[PREV. CLOSE]],0)</f>
        <v>5.7933036603145154E-3</v>
      </c>
      <c r="Y5075" t="str">
        <f>IF(StockData[[#This Row],[Daily Return %]]&gt;0,"Gain",IF(StockData[[#This Row],[Daily Return %]]&lt;0,"Loss","No Change"))</f>
        <v>Gain</v>
      </c>
    </row>
    <row r="5076" spans="1:25" x14ac:dyDescent="0.3">
      <c r="A5076" s="1">
        <v>45335</v>
      </c>
      <c r="B5076" s="1" t="s">
        <v>5131</v>
      </c>
      <c r="C5076" s="1" t="s">
        <v>54</v>
      </c>
      <c r="D5076">
        <f>MONTH(StockData[[#This Row],[DATE]])</f>
        <v>2</v>
      </c>
      <c r="E5076">
        <v>2024</v>
      </c>
      <c r="F5076" t="s">
        <v>27</v>
      </c>
      <c r="G5076" t="str">
        <f>"Q"&amp;ROUNDUP(StockData[[#This Row],[Month Number]]/3,0)</f>
        <v>Q1</v>
      </c>
      <c r="H5076" s="1" t="s">
        <v>5101</v>
      </c>
      <c r="I5076" s="1" t="s">
        <v>4597</v>
      </c>
      <c r="J5076" t="s">
        <v>30</v>
      </c>
      <c r="K5076">
        <v>7830</v>
      </c>
      <c r="L5076">
        <v>7935.15</v>
      </c>
      <c r="M5076">
        <v>7811.95</v>
      </c>
      <c r="N5076">
        <v>7829.95</v>
      </c>
      <c r="O5076">
        <v>7913</v>
      </c>
      <c r="P5076">
        <v>7917.4</v>
      </c>
      <c r="Q5076">
        <v>7887.24</v>
      </c>
      <c r="R5076">
        <v>258767</v>
      </c>
      <c r="S5076">
        <v>2040958332.4000001</v>
      </c>
      <c r="T5076">
        <v>44520</v>
      </c>
      <c r="U5076">
        <v>115394</v>
      </c>
      <c r="V5076">
        <v>44.59</v>
      </c>
      <c r="W5076" s="3">
        <f>StockData[[#This Row],[CLOSE]]-StockData[[#This Row],[PREV. CLOSE]]</f>
        <v>87.449999999999818</v>
      </c>
      <c r="X5076" s="2">
        <f>IFERROR((StockData[[#This Row],[CLOSE]]-StockData[[#This Row],[PREV. CLOSE]])/StockData[[#This Row],[PREV. CLOSE]],0)</f>
        <v>1.1168653695106587E-2</v>
      </c>
      <c r="Y5076" t="str">
        <f>IF(StockData[[#This Row],[Daily Return %]]&gt;0,"Gain",IF(StockData[[#This Row],[Daily Return %]]&lt;0,"Loss","No Change"))</f>
        <v>Gain</v>
      </c>
    </row>
    <row r="5077" spans="1:25" x14ac:dyDescent="0.3">
      <c r="A5077" s="1">
        <v>45336</v>
      </c>
      <c r="B5077" s="1" t="s">
        <v>5132</v>
      </c>
      <c r="C5077" s="1" t="s">
        <v>54</v>
      </c>
      <c r="D5077">
        <f>MONTH(StockData[[#This Row],[DATE]])</f>
        <v>2</v>
      </c>
      <c r="E5077">
        <v>2024</v>
      </c>
      <c r="F5077" t="s">
        <v>27</v>
      </c>
      <c r="G5077" t="str">
        <f>"Q"&amp;ROUNDUP(StockData[[#This Row],[Month Number]]/3,0)</f>
        <v>Q1</v>
      </c>
      <c r="H5077" s="1" t="s">
        <v>5101</v>
      </c>
      <c r="I5077" s="1" t="s">
        <v>4597</v>
      </c>
      <c r="J5077" t="s">
        <v>30</v>
      </c>
      <c r="K5077">
        <v>7899</v>
      </c>
      <c r="L5077">
        <v>8136.85</v>
      </c>
      <c r="M5077">
        <v>7880</v>
      </c>
      <c r="N5077">
        <v>7917.4</v>
      </c>
      <c r="O5077">
        <v>8120.2</v>
      </c>
      <c r="P5077">
        <v>8083.3</v>
      </c>
      <c r="Q5077">
        <v>8006.46</v>
      </c>
      <c r="R5077">
        <v>513900</v>
      </c>
      <c r="S5077">
        <v>4114518368</v>
      </c>
      <c r="T5077">
        <v>69582</v>
      </c>
      <c r="U5077">
        <v>248783</v>
      </c>
      <c r="V5077">
        <v>48.41</v>
      </c>
      <c r="W5077" s="3">
        <f>StockData[[#This Row],[CLOSE]]-StockData[[#This Row],[PREV. CLOSE]]</f>
        <v>165.90000000000055</v>
      </c>
      <c r="X5077" s="2">
        <f>IFERROR((StockData[[#This Row],[CLOSE]]-StockData[[#This Row],[PREV. CLOSE]])/StockData[[#This Row],[PREV. CLOSE]],0)</f>
        <v>2.0953848485614036E-2</v>
      </c>
      <c r="Y5077" t="str">
        <f>IF(StockData[[#This Row],[Daily Return %]]&gt;0,"Gain",IF(StockData[[#This Row],[Daily Return %]]&lt;0,"Loss","No Change"))</f>
        <v>Gain</v>
      </c>
    </row>
    <row r="5078" spans="1:25" x14ac:dyDescent="0.3">
      <c r="A5078" s="1">
        <v>45337</v>
      </c>
      <c r="B5078" s="1" t="s">
        <v>5133</v>
      </c>
      <c r="C5078" s="1" t="s">
        <v>54</v>
      </c>
      <c r="D5078">
        <f>MONTH(StockData[[#This Row],[DATE]])</f>
        <v>2</v>
      </c>
      <c r="E5078">
        <v>2024</v>
      </c>
      <c r="F5078" t="s">
        <v>27</v>
      </c>
      <c r="G5078" t="str">
        <f>"Q"&amp;ROUNDUP(StockData[[#This Row],[Month Number]]/3,0)</f>
        <v>Q1</v>
      </c>
      <c r="H5078" s="1" t="s">
        <v>5101</v>
      </c>
      <c r="I5078" s="1" t="s">
        <v>4597</v>
      </c>
      <c r="J5078" t="s">
        <v>30</v>
      </c>
      <c r="K5078">
        <v>8120.6</v>
      </c>
      <c r="L5078">
        <v>8156.85</v>
      </c>
      <c r="M5078">
        <v>8045.3</v>
      </c>
      <c r="N5078">
        <v>8083.3</v>
      </c>
      <c r="O5078">
        <v>8097</v>
      </c>
      <c r="P5078">
        <v>8123.05</v>
      </c>
      <c r="Q5078">
        <v>8112.89</v>
      </c>
      <c r="R5078">
        <v>394525</v>
      </c>
      <c r="S5078">
        <v>3200737004.5500002</v>
      </c>
      <c r="T5078">
        <v>61985</v>
      </c>
      <c r="U5078">
        <v>231437</v>
      </c>
      <c r="V5078">
        <v>58.66</v>
      </c>
      <c r="W5078" s="3">
        <f>StockData[[#This Row],[CLOSE]]-StockData[[#This Row],[PREV. CLOSE]]</f>
        <v>39.75</v>
      </c>
      <c r="X5078" s="2">
        <f>IFERROR((StockData[[#This Row],[CLOSE]]-StockData[[#This Row],[PREV. CLOSE]])/StockData[[#This Row],[PREV. CLOSE]],0)</f>
        <v>4.9175460517362959E-3</v>
      </c>
      <c r="Y5078" t="str">
        <f>IF(StockData[[#This Row],[Daily Return %]]&gt;0,"Gain",IF(StockData[[#This Row],[Daily Return %]]&lt;0,"Loss","No Change"))</f>
        <v>Gain</v>
      </c>
    </row>
    <row r="5079" spans="1:25" x14ac:dyDescent="0.3">
      <c r="A5079" s="1">
        <v>45338</v>
      </c>
      <c r="B5079" s="1" t="s">
        <v>5134</v>
      </c>
      <c r="C5079" s="1" t="s">
        <v>54</v>
      </c>
      <c r="D5079">
        <f>MONTH(StockData[[#This Row],[DATE]])</f>
        <v>2</v>
      </c>
      <c r="E5079">
        <v>2024</v>
      </c>
      <c r="F5079" t="s">
        <v>27</v>
      </c>
      <c r="G5079" t="str">
        <f>"Q"&amp;ROUNDUP(StockData[[#This Row],[Month Number]]/3,0)</f>
        <v>Q1</v>
      </c>
      <c r="H5079" s="1" t="s">
        <v>5101</v>
      </c>
      <c r="I5079" s="1" t="s">
        <v>4597</v>
      </c>
      <c r="J5079" t="s">
        <v>30</v>
      </c>
      <c r="K5079">
        <v>8185.85</v>
      </c>
      <c r="L5079">
        <v>8455.4500000000007</v>
      </c>
      <c r="M5079">
        <v>8137.1</v>
      </c>
      <c r="N5079">
        <v>8123.05</v>
      </c>
      <c r="O5079">
        <v>8344</v>
      </c>
      <c r="P5079">
        <v>8325.0499999999993</v>
      </c>
      <c r="Q5079">
        <v>8351.0499999999993</v>
      </c>
      <c r="R5079">
        <v>938756</v>
      </c>
      <c r="S5079">
        <v>7839602654.3500004</v>
      </c>
      <c r="T5079">
        <v>125517</v>
      </c>
      <c r="U5079">
        <v>405701</v>
      </c>
      <c r="V5079">
        <v>43.22</v>
      </c>
      <c r="W5079" s="3">
        <f>StockData[[#This Row],[CLOSE]]-StockData[[#This Row],[PREV. CLOSE]]</f>
        <v>201.99999999999909</v>
      </c>
      <c r="X5079" s="2">
        <f>IFERROR((StockData[[#This Row],[CLOSE]]-StockData[[#This Row],[PREV. CLOSE]])/StockData[[#This Row],[PREV. CLOSE]],0)</f>
        <v>2.4867506663137501E-2</v>
      </c>
      <c r="Y5079" t="str">
        <f>IF(StockData[[#This Row],[Daily Return %]]&gt;0,"Gain",IF(StockData[[#This Row],[Daily Return %]]&lt;0,"Loss","No Change"))</f>
        <v>Gain</v>
      </c>
    </row>
    <row r="5080" spans="1:25" x14ac:dyDescent="0.3">
      <c r="A5080" s="1">
        <v>45341</v>
      </c>
      <c r="B5080" s="1" t="s">
        <v>5135</v>
      </c>
      <c r="C5080" s="1" t="s">
        <v>54</v>
      </c>
      <c r="D5080">
        <f>MONTH(StockData[[#This Row],[DATE]])</f>
        <v>2</v>
      </c>
      <c r="E5080">
        <v>2024</v>
      </c>
      <c r="F5080" t="s">
        <v>27</v>
      </c>
      <c r="G5080" t="str">
        <f>"Q"&amp;ROUNDUP(StockData[[#This Row],[Month Number]]/3,0)</f>
        <v>Q1</v>
      </c>
      <c r="H5080" s="1" t="s">
        <v>5101</v>
      </c>
      <c r="I5080" s="1" t="s">
        <v>4597</v>
      </c>
      <c r="J5080" t="s">
        <v>30</v>
      </c>
      <c r="K5080">
        <v>8400</v>
      </c>
      <c r="L5080">
        <v>8650</v>
      </c>
      <c r="M5080">
        <v>8361.1</v>
      </c>
      <c r="N5080">
        <v>8325.0499999999993</v>
      </c>
      <c r="O5080">
        <v>8514</v>
      </c>
      <c r="P5080">
        <v>8509.7000000000007</v>
      </c>
      <c r="Q5080">
        <v>8526.44</v>
      </c>
      <c r="R5080">
        <v>1044959</v>
      </c>
      <c r="S5080">
        <v>8909775073.3500004</v>
      </c>
      <c r="T5080">
        <v>134642</v>
      </c>
      <c r="U5080">
        <v>382265</v>
      </c>
      <c r="V5080">
        <v>36.58</v>
      </c>
      <c r="W5080" s="3">
        <f>StockData[[#This Row],[CLOSE]]-StockData[[#This Row],[PREV. CLOSE]]</f>
        <v>184.65000000000146</v>
      </c>
      <c r="X5080" s="2">
        <f>IFERROR((StockData[[#This Row],[CLOSE]]-StockData[[#This Row],[PREV. CLOSE]])/StockData[[#This Row],[PREV. CLOSE]],0)</f>
        <v>2.218004696668506E-2</v>
      </c>
      <c r="Y5080" t="str">
        <f>IF(StockData[[#This Row],[Daily Return %]]&gt;0,"Gain",IF(StockData[[#This Row],[Daily Return %]]&lt;0,"Loss","No Change"))</f>
        <v>Gain</v>
      </c>
    </row>
    <row r="5081" spans="1:25" x14ac:dyDescent="0.3">
      <c r="A5081" s="1">
        <v>45342</v>
      </c>
      <c r="B5081" s="1" t="s">
        <v>5136</v>
      </c>
      <c r="C5081" s="1" t="s">
        <v>54</v>
      </c>
      <c r="D5081">
        <f>MONTH(StockData[[#This Row],[DATE]])</f>
        <v>2</v>
      </c>
      <c r="E5081">
        <v>2024</v>
      </c>
      <c r="F5081" t="s">
        <v>27</v>
      </c>
      <c r="G5081" t="str">
        <f>"Q"&amp;ROUNDUP(StockData[[#This Row],[Month Number]]/3,0)</f>
        <v>Q1</v>
      </c>
      <c r="H5081" s="1" t="s">
        <v>5101</v>
      </c>
      <c r="I5081" s="1" t="s">
        <v>4597</v>
      </c>
      <c r="J5081" t="s">
        <v>30</v>
      </c>
      <c r="K5081">
        <v>8505</v>
      </c>
      <c r="L5081">
        <v>8505</v>
      </c>
      <c r="M5081">
        <v>8238.7000000000007</v>
      </c>
      <c r="N5081">
        <v>8509.7000000000007</v>
      </c>
      <c r="O5081">
        <v>8290</v>
      </c>
      <c r="P5081">
        <v>8295.2000000000007</v>
      </c>
      <c r="Q5081">
        <v>8333.5300000000007</v>
      </c>
      <c r="R5081">
        <v>547082</v>
      </c>
      <c r="S5081">
        <v>4559124523.3000002</v>
      </c>
      <c r="T5081">
        <v>86522</v>
      </c>
      <c r="U5081">
        <v>224472</v>
      </c>
      <c r="V5081">
        <v>41.03</v>
      </c>
      <c r="W5081" s="3">
        <f>StockData[[#This Row],[CLOSE]]-StockData[[#This Row],[PREV. CLOSE]]</f>
        <v>-214.5</v>
      </c>
      <c r="X5081" s="2">
        <f>IFERROR((StockData[[#This Row],[CLOSE]]-StockData[[#This Row],[PREV. CLOSE]])/StockData[[#This Row],[PREV. CLOSE]],0)</f>
        <v>-2.5206529019824432E-2</v>
      </c>
      <c r="Y5081" t="str">
        <f>IF(StockData[[#This Row],[Daily Return %]]&gt;0,"Gain",IF(StockData[[#This Row],[Daily Return %]]&lt;0,"Loss","No Change"))</f>
        <v>Loss</v>
      </c>
    </row>
    <row r="5082" spans="1:25" x14ac:dyDescent="0.3">
      <c r="A5082" s="1">
        <v>45343</v>
      </c>
      <c r="B5082" s="1" t="s">
        <v>5137</v>
      </c>
      <c r="C5082" s="1" t="s">
        <v>54</v>
      </c>
      <c r="D5082">
        <f>MONTH(StockData[[#This Row],[DATE]])</f>
        <v>2</v>
      </c>
      <c r="E5082">
        <v>2024</v>
      </c>
      <c r="F5082" t="s">
        <v>27</v>
      </c>
      <c r="G5082" t="str">
        <f>"Q"&amp;ROUNDUP(StockData[[#This Row],[Month Number]]/3,0)</f>
        <v>Q1</v>
      </c>
      <c r="H5082" s="1" t="s">
        <v>5101</v>
      </c>
      <c r="I5082" s="1" t="s">
        <v>4597</v>
      </c>
      <c r="J5082" t="s">
        <v>30</v>
      </c>
      <c r="K5082">
        <v>8300</v>
      </c>
      <c r="L5082">
        <v>8376.85</v>
      </c>
      <c r="M5082">
        <v>8205</v>
      </c>
      <c r="N5082">
        <v>8295.2000000000007</v>
      </c>
      <c r="O5082">
        <v>8242</v>
      </c>
      <c r="P5082">
        <v>8232.25</v>
      </c>
      <c r="Q5082">
        <v>8277.0499999999993</v>
      </c>
      <c r="R5082">
        <v>439817</v>
      </c>
      <c r="S5082">
        <v>3640385811.1500001</v>
      </c>
      <c r="T5082">
        <v>70735</v>
      </c>
      <c r="U5082">
        <v>154299</v>
      </c>
      <c r="V5082">
        <v>35.08</v>
      </c>
      <c r="W5082" s="3">
        <f>StockData[[#This Row],[CLOSE]]-StockData[[#This Row],[PREV. CLOSE]]</f>
        <v>-62.950000000000728</v>
      </c>
      <c r="X5082" s="2">
        <f>IFERROR((StockData[[#This Row],[CLOSE]]-StockData[[#This Row],[PREV. CLOSE]])/StockData[[#This Row],[PREV. CLOSE]],0)</f>
        <v>-7.5887260102228665E-3</v>
      </c>
      <c r="Y5082" t="str">
        <f>IF(StockData[[#This Row],[Daily Return %]]&gt;0,"Gain",IF(StockData[[#This Row],[Daily Return %]]&lt;0,"Loss","No Change"))</f>
        <v>Loss</v>
      </c>
    </row>
    <row r="5083" spans="1:25" x14ac:dyDescent="0.3">
      <c r="A5083" s="1">
        <v>45344</v>
      </c>
      <c r="B5083" s="1" t="s">
        <v>5138</v>
      </c>
      <c r="C5083" s="1" t="s">
        <v>54</v>
      </c>
      <c r="D5083">
        <f>MONTH(StockData[[#This Row],[DATE]])</f>
        <v>2</v>
      </c>
      <c r="E5083">
        <v>2024</v>
      </c>
      <c r="F5083" t="s">
        <v>27</v>
      </c>
      <c r="G5083" t="str">
        <f>"Q"&amp;ROUNDUP(StockData[[#This Row],[Month Number]]/3,0)</f>
        <v>Q1</v>
      </c>
      <c r="H5083" s="1" t="s">
        <v>5101</v>
      </c>
      <c r="I5083" s="1" t="s">
        <v>4597</v>
      </c>
      <c r="J5083" t="s">
        <v>30</v>
      </c>
      <c r="K5083">
        <v>8260</v>
      </c>
      <c r="L5083">
        <v>8550</v>
      </c>
      <c r="M5083">
        <v>8220</v>
      </c>
      <c r="N5083">
        <v>8232.25</v>
      </c>
      <c r="O5083">
        <v>8515</v>
      </c>
      <c r="P5083">
        <v>8498.4500000000007</v>
      </c>
      <c r="Q5083">
        <v>8376.16</v>
      </c>
      <c r="R5083">
        <v>548486</v>
      </c>
      <c r="S5083">
        <v>4594206049.9499998</v>
      </c>
      <c r="T5083">
        <v>99222</v>
      </c>
      <c r="U5083">
        <v>210923</v>
      </c>
      <c r="V5083">
        <v>38.46</v>
      </c>
      <c r="W5083" s="3">
        <f>StockData[[#This Row],[CLOSE]]-StockData[[#This Row],[PREV. CLOSE]]</f>
        <v>266.20000000000073</v>
      </c>
      <c r="X5083" s="2">
        <f>IFERROR((StockData[[#This Row],[CLOSE]]-StockData[[#This Row],[PREV. CLOSE]])/StockData[[#This Row],[PREV. CLOSE]],0)</f>
        <v>3.2336238573901513E-2</v>
      </c>
      <c r="Y5083" t="str">
        <f>IF(StockData[[#This Row],[Daily Return %]]&gt;0,"Gain",IF(StockData[[#This Row],[Daily Return %]]&lt;0,"Loss","No Change"))</f>
        <v>Gain</v>
      </c>
    </row>
    <row r="5084" spans="1:25" x14ac:dyDescent="0.3">
      <c r="A5084" s="1">
        <v>45345</v>
      </c>
      <c r="B5084" s="1" t="s">
        <v>5139</v>
      </c>
      <c r="C5084" s="1" t="s">
        <v>54</v>
      </c>
      <c r="D5084">
        <f>MONTH(StockData[[#This Row],[DATE]])</f>
        <v>2</v>
      </c>
      <c r="E5084">
        <v>2024</v>
      </c>
      <c r="F5084" t="s">
        <v>27</v>
      </c>
      <c r="G5084" t="str">
        <f>"Q"&amp;ROUNDUP(StockData[[#This Row],[Month Number]]/3,0)</f>
        <v>Q1</v>
      </c>
      <c r="H5084" s="1" t="s">
        <v>5101</v>
      </c>
      <c r="I5084" s="1" t="s">
        <v>4597</v>
      </c>
      <c r="J5084" t="s">
        <v>30</v>
      </c>
      <c r="K5084">
        <v>8497.5</v>
      </c>
      <c r="L5084">
        <v>8531</v>
      </c>
      <c r="M5084">
        <v>8401.0499999999993</v>
      </c>
      <c r="N5084">
        <v>8498.4500000000007</v>
      </c>
      <c r="O5084">
        <v>8436</v>
      </c>
      <c r="P5084">
        <v>8436.9500000000007</v>
      </c>
      <c r="Q5084">
        <v>8454.2099999999991</v>
      </c>
      <c r="R5084">
        <v>340749</v>
      </c>
      <c r="S5084">
        <v>2880765224.5</v>
      </c>
      <c r="T5084">
        <v>61340</v>
      </c>
      <c r="U5084">
        <v>158208</v>
      </c>
      <c r="V5084">
        <v>46.43</v>
      </c>
      <c r="W5084" s="3">
        <f>StockData[[#This Row],[CLOSE]]-StockData[[#This Row],[PREV. CLOSE]]</f>
        <v>-61.5</v>
      </c>
      <c r="X5084" s="2">
        <f>IFERROR((StockData[[#This Row],[CLOSE]]-StockData[[#This Row],[PREV. CLOSE]])/StockData[[#This Row],[PREV. CLOSE]],0)</f>
        <v>-7.2366137354458746E-3</v>
      </c>
      <c r="Y5084" t="str">
        <f>IF(StockData[[#This Row],[Daily Return %]]&gt;0,"Gain",IF(StockData[[#This Row],[Daily Return %]]&lt;0,"Loss","No Change"))</f>
        <v>Loss</v>
      </c>
    </row>
    <row r="5085" spans="1:25" x14ac:dyDescent="0.3">
      <c r="A5085" s="1">
        <v>45348</v>
      </c>
      <c r="B5085" s="1" t="s">
        <v>5140</v>
      </c>
      <c r="C5085" s="1" t="s">
        <v>54</v>
      </c>
      <c r="D5085">
        <f>MONTH(StockData[[#This Row],[DATE]])</f>
        <v>2</v>
      </c>
      <c r="E5085">
        <v>2024</v>
      </c>
      <c r="F5085" t="s">
        <v>27</v>
      </c>
      <c r="G5085" t="str">
        <f>"Q"&amp;ROUNDUP(StockData[[#This Row],[Month Number]]/3,0)</f>
        <v>Q1</v>
      </c>
      <c r="H5085" s="1" t="s">
        <v>5101</v>
      </c>
      <c r="I5085" s="1" t="s">
        <v>4597</v>
      </c>
      <c r="J5085" t="s">
        <v>30</v>
      </c>
      <c r="K5085">
        <v>8458.7999999999993</v>
      </c>
      <c r="L5085">
        <v>8547.9500000000007</v>
      </c>
      <c r="M5085">
        <v>8375</v>
      </c>
      <c r="N5085">
        <v>8436.9500000000007</v>
      </c>
      <c r="O5085">
        <v>8450</v>
      </c>
      <c r="P5085">
        <v>8448</v>
      </c>
      <c r="Q5085">
        <v>8478.86</v>
      </c>
      <c r="R5085">
        <v>345968</v>
      </c>
      <c r="S5085">
        <v>2933413978.6500001</v>
      </c>
      <c r="T5085">
        <v>72314</v>
      </c>
      <c r="U5085">
        <v>164122</v>
      </c>
      <c r="V5085">
        <v>47.44</v>
      </c>
      <c r="W5085" s="3">
        <f>StockData[[#This Row],[CLOSE]]-StockData[[#This Row],[PREV. CLOSE]]</f>
        <v>11.049999999999272</v>
      </c>
      <c r="X5085" s="2">
        <f>IFERROR((StockData[[#This Row],[CLOSE]]-StockData[[#This Row],[PREV. CLOSE]])/StockData[[#This Row],[PREV. CLOSE]],0)</f>
        <v>1.3097150036445956E-3</v>
      </c>
      <c r="Y5085" t="str">
        <f>IF(StockData[[#This Row],[Daily Return %]]&gt;0,"Gain",IF(StockData[[#This Row],[Daily Return %]]&lt;0,"Loss","No Change"))</f>
        <v>Gain</v>
      </c>
    </row>
    <row r="5086" spans="1:25" x14ac:dyDescent="0.3">
      <c r="A5086" s="1">
        <v>45349</v>
      </c>
      <c r="B5086" s="1" t="s">
        <v>5141</v>
      </c>
      <c r="C5086" s="1" t="s">
        <v>54</v>
      </c>
      <c r="D5086">
        <f>MONTH(StockData[[#This Row],[DATE]])</f>
        <v>2</v>
      </c>
      <c r="E5086">
        <v>2024</v>
      </c>
      <c r="F5086" t="s">
        <v>27</v>
      </c>
      <c r="G5086" t="str">
        <f>"Q"&amp;ROUNDUP(StockData[[#This Row],[Month Number]]/3,0)</f>
        <v>Q1</v>
      </c>
      <c r="H5086" s="1" t="s">
        <v>5101</v>
      </c>
      <c r="I5086" s="1" t="s">
        <v>4597</v>
      </c>
      <c r="J5086" t="s">
        <v>30</v>
      </c>
      <c r="K5086">
        <v>8460</v>
      </c>
      <c r="L5086">
        <v>8490</v>
      </c>
      <c r="M5086">
        <v>8383.5</v>
      </c>
      <c r="N5086">
        <v>8448</v>
      </c>
      <c r="O5086">
        <v>8465</v>
      </c>
      <c r="P5086">
        <v>8463.5</v>
      </c>
      <c r="Q5086">
        <v>8449.2999999999993</v>
      </c>
      <c r="R5086">
        <v>392445</v>
      </c>
      <c r="S5086">
        <v>3315885524.5999999</v>
      </c>
      <c r="T5086">
        <v>68804</v>
      </c>
      <c r="U5086">
        <v>219461</v>
      </c>
      <c r="V5086">
        <v>55.92</v>
      </c>
      <c r="W5086" s="3">
        <f>StockData[[#This Row],[CLOSE]]-StockData[[#This Row],[PREV. CLOSE]]</f>
        <v>15.5</v>
      </c>
      <c r="X5086" s="2">
        <f>IFERROR((StockData[[#This Row],[CLOSE]]-StockData[[#This Row],[PREV. CLOSE]])/StockData[[#This Row],[PREV. CLOSE]],0)</f>
        <v>1.834753787878788E-3</v>
      </c>
      <c r="Y5086" t="str">
        <f>IF(StockData[[#This Row],[Daily Return %]]&gt;0,"Gain",IF(StockData[[#This Row],[Daily Return %]]&lt;0,"Loss","No Change"))</f>
        <v>Gain</v>
      </c>
    </row>
    <row r="5087" spans="1:25" x14ac:dyDescent="0.3">
      <c r="A5087" s="1">
        <v>45350</v>
      </c>
      <c r="B5087" s="1" t="s">
        <v>5142</v>
      </c>
      <c r="C5087" s="1" t="s">
        <v>54</v>
      </c>
      <c r="D5087">
        <f>MONTH(StockData[[#This Row],[DATE]])</f>
        <v>2</v>
      </c>
      <c r="E5087">
        <v>2024</v>
      </c>
      <c r="F5087" t="s">
        <v>27</v>
      </c>
      <c r="G5087" t="str">
        <f>"Q"&amp;ROUNDUP(StockData[[#This Row],[Month Number]]/3,0)</f>
        <v>Q1</v>
      </c>
      <c r="H5087" s="1" t="s">
        <v>5101</v>
      </c>
      <c r="I5087" s="1" t="s">
        <v>4597</v>
      </c>
      <c r="J5087" t="s">
        <v>30</v>
      </c>
      <c r="K5087">
        <v>8470</v>
      </c>
      <c r="L5087">
        <v>8486.65</v>
      </c>
      <c r="M5087">
        <v>8071.85</v>
      </c>
      <c r="N5087">
        <v>8463.5</v>
      </c>
      <c r="O5087">
        <v>8140</v>
      </c>
      <c r="P5087">
        <v>8188.65</v>
      </c>
      <c r="Q5087">
        <v>8231</v>
      </c>
      <c r="R5087">
        <v>537728</v>
      </c>
      <c r="S5087">
        <v>4426039236.3500004</v>
      </c>
      <c r="T5087">
        <v>102087</v>
      </c>
      <c r="U5087">
        <v>212828</v>
      </c>
      <c r="V5087">
        <v>39.58</v>
      </c>
      <c r="W5087" s="3">
        <f>StockData[[#This Row],[CLOSE]]-StockData[[#This Row],[PREV. CLOSE]]</f>
        <v>-274.85000000000036</v>
      </c>
      <c r="X5087" s="2">
        <f>IFERROR((StockData[[#This Row],[CLOSE]]-StockData[[#This Row],[PREV. CLOSE]])/StockData[[#This Row],[PREV. CLOSE]],0)</f>
        <v>-3.2474744491049846E-2</v>
      </c>
      <c r="Y5087" t="str">
        <f>IF(StockData[[#This Row],[Daily Return %]]&gt;0,"Gain",IF(StockData[[#This Row],[Daily Return %]]&lt;0,"Loss","No Change"))</f>
        <v>Loss</v>
      </c>
    </row>
    <row r="5088" spans="1:25" x14ac:dyDescent="0.3">
      <c r="A5088" s="1">
        <v>45351</v>
      </c>
      <c r="B5088" s="1" t="s">
        <v>5143</v>
      </c>
      <c r="C5088" s="1" t="s">
        <v>54</v>
      </c>
      <c r="D5088">
        <f>MONTH(StockData[[#This Row],[DATE]])</f>
        <v>2</v>
      </c>
      <c r="E5088">
        <v>2024</v>
      </c>
      <c r="F5088" t="s">
        <v>27</v>
      </c>
      <c r="G5088" t="str">
        <f>"Q"&amp;ROUNDUP(StockData[[#This Row],[Month Number]]/3,0)</f>
        <v>Q1</v>
      </c>
      <c r="H5088" s="1" t="s">
        <v>5101</v>
      </c>
      <c r="I5088" s="1" t="s">
        <v>4597</v>
      </c>
      <c r="J5088" t="s">
        <v>30</v>
      </c>
      <c r="K5088">
        <v>7997.4</v>
      </c>
      <c r="L5088">
        <v>8143.5</v>
      </c>
      <c r="M5088">
        <v>7890</v>
      </c>
      <c r="N5088">
        <v>8188.65</v>
      </c>
      <c r="O5088">
        <v>7926.45</v>
      </c>
      <c r="P5088">
        <v>7909.35</v>
      </c>
      <c r="Q5088">
        <v>7970.94</v>
      </c>
      <c r="R5088">
        <v>1042536</v>
      </c>
      <c r="S5088">
        <v>8309991485.6499996</v>
      </c>
      <c r="T5088">
        <v>127449</v>
      </c>
      <c r="U5088">
        <v>467034</v>
      </c>
      <c r="V5088">
        <v>44.8</v>
      </c>
      <c r="W5088" s="3">
        <f>StockData[[#This Row],[CLOSE]]-StockData[[#This Row],[PREV. CLOSE]]</f>
        <v>-279.29999999999927</v>
      </c>
      <c r="X5088" s="2">
        <f>IFERROR((StockData[[#This Row],[CLOSE]]-StockData[[#This Row],[PREV. CLOSE]])/StockData[[#This Row],[PREV. CLOSE]],0)</f>
        <v>-3.4108186331080127E-2</v>
      </c>
      <c r="Y5088" t="str">
        <f>IF(StockData[[#This Row],[Daily Return %]]&gt;0,"Gain",IF(StockData[[#This Row],[Daily Return %]]&lt;0,"Loss","No Change"))</f>
        <v>Loss</v>
      </c>
    </row>
    <row r="5089" spans="1:25" x14ac:dyDescent="0.3">
      <c r="A5089" s="1">
        <v>45352</v>
      </c>
      <c r="B5089" s="1" t="s">
        <v>5144</v>
      </c>
      <c r="C5089" s="1" t="s">
        <v>76</v>
      </c>
      <c r="D5089">
        <f>MONTH(StockData[[#This Row],[DATE]])</f>
        <v>3</v>
      </c>
      <c r="E5089">
        <v>2024</v>
      </c>
      <c r="F5089" t="s">
        <v>27</v>
      </c>
      <c r="G5089" t="str">
        <f>"Q"&amp;ROUNDUP(StockData[[#This Row],[Month Number]]/3,0)</f>
        <v>Q1</v>
      </c>
      <c r="H5089" s="1" t="s">
        <v>5101</v>
      </c>
      <c r="I5089" s="1" t="s">
        <v>4597</v>
      </c>
      <c r="J5089" t="s">
        <v>30</v>
      </c>
      <c r="K5089">
        <v>7955</v>
      </c>
      <c r="L5089">
        <v>8094</v>
      </c>
      <c r="M5089">
        <v>7945.3</v>
      </c>
      <c r="N5089">
        <v>7909.35</v>
      </c>
      <c r="O5089">
        <v>8040</v>
      </c>
      <c r="P5089">
        <v>8040.05</v>
      </c>
      <c r="Q5089">
        <v>8045.73</v>
      </c>
      <c r="R5089">
        <v>399007</v>
      </c>
      <c r="S5089">
        <v>3210302179.8000002</v>
      </c>
      <c r="T5089">
        <v>58841</v>
      </c>
      <c r="U5089">
        <v>181886</v>
      </c>
      <c r="V5089">
        <v>45.58</v>
      </c>
      <c r="W5089" s="3">
        <f>StockData[[#This Row],[CLOSE]]-StockData[[#This Row],[PREV. CLOSE]]</f>
        <v>130.69999999999982</v>
      </c>
      <c r="X5089" s="2">
        <f>IFERROR((StockData[[#This Row],[CLOSE]]-StockData[[#This Row],[PREV. CLOSE]])/StockData[[#This Row],[PREV. CLOSE]],0)</f>
        <v>1.6524746028434678E-2</v>
      </c>
      <c r="Y5089" t="str">
        <f>IF(StockData[[#This Row],[Daily Return %]]&gt;0,"Gain",IF(StockData[[#This Row],[Daily Return %]]&lt;0,"Loss","No Change"))</f>
        <v>Gain</v>
      </c>
    </row>
    <row r="5090" spans="1:25" x14ac:dyDescent="0.3">
      <c r="A5090" s="1">
        <v>45353</v>
      </c>
      <c r="B5090" s="1" t="s">
        <v>5145</v>
      </c>
      <c r="C5090" s="1" t="s">
        <v>76</v>
      </c>
      <c r="D5090">
        <f>MONTH(StockData[[#This Row],[DATE]])</f>
        <v>3</v>
      </c>
      <c r="E5090">
        <v>2024</v>
      </c>
      <c r="F5090" t="s">
        <v>27</v>
      </c>
      <c r="G5090" t="str">
        <f>"Q"&amp;ROUNDUP(StockData[[#This Row],[Month Number]]/3,0)</f>
        <v>Q1</v>
      </c>
      <c r="H5090" s="1" t="s">
        <v>5101</v>
      </c>
      <c r="I5090" s="1" t="s">
        <v>4597</v>
      </c>
      <c r="J5090" t="s">
        <v>30</v>
      </c>
      <c r="K5090">
        <v>8079.9</v>
      </c>
      <c r="L5090">
        <v>8150.1</v>
      </c>
      <c r="M5090">
        <v>7989.15</v>
      </c>
      <c r="N5090">
        <v>8040.05</v>
      </c>
      <c r="O5090">
        <v>8045</v>
      </c>
      <c r="P5090">
        <v>8041.3</v>
      </c>
      <c r="Q5090">
        <v>8049.1</v>
      </c>
      <c r="R5090">
        <v>14968</v>
      </c>
      <c r="S5090">
        <v>120478978</v>
      </c>
      <c r="T5090">
        <v>2893</v>
      </c>
      <c r="U5090">
        <v>5585</v>
      </c>
      <c r="V5090">
        <v>37.31</v>
      </c>
      <c r="W5090" s="3">
        <f>StockData[[#This Row],[CLOSE]]-StockData[[#This Row],[PREV. CLOSE]]</f>
        <v>1.25</v>
      </c>
      <c r="X5090" s="2">
        <f>IFERROR((StockData[[#This Row],[CLOSE]]-StockData[[#This Row],[PREV. CLOSE]])/StockData[[#This Row],[PREV. CLOSE]],0)</f>
        <v>1.5547166995230128E-4</v>
      </c>
      <c r="Y5090" t="str">
        <f>IF(StockData[[#This Row],[Daily Return %]]&gt;0,"Gain",IF(StockData[[#This Row],[Daily Return %]]&lt;0,"Loss","No Change"))</f>
        <v>Gain</v>
      </c>
    </row>
    <row r="5091" spans="1:25" x14ac:dyDescent="0.3">
      <c r="A5091" s="1">
        <v>45355</v>
      </c>
      <c r="B5091" s="1" t="s">
        <v>5146</v>
      </c>
      <c r="C5091" s="1" t="s">
        <v>76</v>
      </c>
      <c r="D5091">
        <f>MONTH(StockData[[#This Row],[DATE]])</f>
        <v>3</v>
      </c>
      <c r="E5091">
        <v>2024</v>
      </c>
      <c r="F5091" t="s">
        <v>27</v>
      </c>
      <c r="G5091" t="str">
        <f>"Q"&amp;ROUNDUP(StockData[[#This Row],[Month Number]]/3,0)</f>
        <v>Q1</v>
      </c>
      <c r="H5091" s="1" t="s">
        <v>5101</v>
      </c>
      <c r="I5091" s="1" t="s">
        <v>4597</v>
      </c>
      <c r="J5091" t="s">
        <v>30</v>
      </c>
      <c r="K5091">
        <v>8068.75</v>
      </c>
      <c r="L5091">
        <v>8225</v>
      </c>
      <c r="M5091">
        <v>8046.65</v>
      </c>
      <c r="N5091">
        <v>8041.3</v>
      </c>
      <c r="O5091">
        <v>8206</v>
      </c>
      <c r="P5091">
        <v>8207.2999999999993</v>
      </c>
      <c r="Q5091">
        <v>8179.3</v>
      </c>
      <c r="R5091">
        <v>410053</v>
      </c>
      <c r="S5091">
        <v>3353947503.1500001</v>
      </c>
      <c r="T5091">
        <v>54649</v>
      </c>
      <c r="U5091">
        <v>177534</v>
      </c>
      <c r="V5091">
        <v>43.3</v>
      </c>
      <c r="W5091" s="3">
        <f>StockData[[#This Row],[CLOSE]]-StockData[[#This Row],[PREV. CLOSE]]</f>
        <v>165.99999999999909</v>
      </c>
      <c r="X5091" s="2">
        <f>IFERROR((StockData[[#This Row],[CLOSE]]-StockData[[#This Row],[PREV. CLOSE]])/StockData[[#This Row],[PREV. CLOSE]],0)</f>
        <v>2.0643428301393939E-2</v>
      </c>
      <c r="Y5091" t="str">
        <f>IF(StockData[[#This Row],[Daily Return %]]&gt;0,"Gain",IF(StockData[[#This Row],[Daily Return %]]&lt;0,"Loss","No Change"))</f>
        <v>Gain</v>
      </c>
    </row>
    <row r="5092" spans="1:25" x14ac:dyDescent="0.3">
      <c r="A5092" s="1">
        <v>45356</v>
      </c>
      <c r="B5092" s="1" t="s">
        <v>5147</v>
      </c>
      <c r="C5092" s="1" t="s">
        <v>76</v>
      </c>
      <c r="D5092">
        <f>MONTH(StockData[[#This Row],[DATE]])</f>
        <v>3</v>
      </c>
      <c r="E5092">
        <v>2024</v>
      </c>
      <c r="F5092" t="s">
        <v>27</v>
      </c>
      <c r="G5092" t="str">
        <f>"Q"&amp;ROUNDUP(StockData[[#This Row],[Month Number]]/3,0)</f>
        <v>Q1</v>
      </c>
      <c r="H5092" s="1" t="s">
        <v>5101</v>
      </c>
      <c r="I5092" s="1" t="s">
        <v>4597</v>
      </c>
      <c r="J5092" t="s">
        <v>30</v>
      </c>
      <c r="K5092">
        <v>8160.05</v>
      </c>
      <c r="L5092">
        <v>8388</v>
      </c>
      <c r="M5092">
        <v>8160.05</v>
      </c>
      <c r="N5092">
        <v>8207.2999999999993</v>
      </c>
      <c r="O5092">
        <v>8350</v>
      </c>
      <c r="P5092">
        <v>8351.75</v>
      </c>
      <c r="Q5092">
        <v>8318.61</v>
      </c>
      <c r="R5092">
        <v>615117</v>
      </c>
      <c r="S5092">
        <v>5116918495.4499998</v>
      </c>
      <c r="T5092">
        <v>82830</v>
      </c>
      <c r="U5092">
        <v>259650</v>
      </c>
      <c r="V5092">
        <v>42.21</v>
      </c>
      <c r="W5092" s="3">
        <f>StockData[[#This Row],[CLOSE]]-StockData[[#This Row],[PREV. CLOSE]]</f>
        <v>144.45000000000073</v>
      </c>
      <c r="X5092" s="2">
        <f>IFERROR((StockData[[#This Row],[CLOSE]]-StockData[[#This Row],[PREV. CLOSE]])/StockData[[#This Row],[PREV. CLOSE]],0)</f>
        <v>1.7600185200979706E-2</v>
      </c>
      <c r="Y5092" t="str">
        <f>IF(StockData[[#This Row],[Daily Return %]]&gt;0,"Gain",IF(StockData[[#This Row],[Daily Return %]]&lt;0,"Loss","No Change"))</f>
        <v>Gain</v>
      </c>
    </row>
    <row r="5093" spans="1:25" x14ac:dyDescent="0.3">
      <c r="A5093" s="1">
        <v>45357</v>
      </c>
      <c r="B5093" s="1" t="s">
        <v>5148</v>
      </c>
      <c r="C5093" s="1" t="s">
        <v>76</v>
      </c>
      <c r="D5093">
        <f>MONTH(StockData[[#This Row],[DATE]])</f>
        <v>3</v>
      </c>
      <c r="E5093">
        <v>2024</v>
      </c>
      <c r="F5093" t="s">
        <v>27</v>
      </c>
      <c r="G5093" t="str">
        <f>"Q"&amp;ROUNDUP(StockData[[#This Row],[Month Number]]/3,0)</f>
        <v>Q1</v>
      </c>
      <c r="H5093" s="1" t="s">
        <v>5101</v>
      </c>
      <c r="I5093" s="1" t="s">
        <v>4597</v>
      </c>
      <c r="J5093" t="s">
        <v>30</v>
      </c>
      <c r="K5093">
        <v>8369.7000000000007</v>
      </c>
      <c r="L5093">
        <v>8681.15</v>
      </c>
      <c r="M5093">
        <v>8364</v>
      </c>
      <c r="N5093">
        <v>8351.75</v>
      </c>
      <c r="O5093">
        <v>8638</v>
      </c>
      <c r="P5093">
        <v>8605.7999999999993</v>
      </c>
      <c r="Q5093">
        <v>8498.06</v>
      </c>
      <c r="R5093">
        <v>959543</v>
      </c>
      <c r="S5093">
        <v>8154257894.0500002</v>
      </c>
      <c r="T5093">
        <v>103035</v>
      </c>
      <c r="U5093">
        <v>390463</v>
      </c>
      <c r="V5093">
        <v>40.69</v>
      </c>
      <c r="W5093" s="3">
        <f>StockData[[#This Row],[CLOSE]]-StockData[[#This Row],[PREV. CLOSE]]</f>
        <v>254.04999999999927</v>
      </c>
      <c r="X5093" s="2">
        <f>IFERROR((StockData[[#This Row],[CLOSE]]-StockData[[#This Row],[PREV. CLOSE]])/StockData[[#This Row],[PREV. CLOSE]],0)</f>
        <v>3.041877450833649E-2</v>
      </c>
      <c r="Y5093" t="str">
        <f>IF(StockData[[#This Row],[Daily Return %]]&gt;0,"Gain",IF(StockData[[#This Row],[Daily Return %]]&lt;0,"Loss","No Change"))</f>
        <v>Gain</v>
      </c>
    </row>
    <row r="5094" spans="1:25" x14ac:dyDescent="0.3">
      <c r="A5094" s="1">
        <v>45358</v>
      </c>
      <c r="B5094" s="1" t="s">
        <v>5149</v>
      </c>
      <c r="C5094" s="1" t="s">
        <v>76</v>
      </c>
      <c r="D5094">
        <f>MONTH(StockData[[#This Row],[DATE]])</f>
        <v>3</v>
      </c>
      <c r="E5094">
        <v>2024</v>
      </c>
      <c r="F5094" t="s">
        <v>27</v>
      </c>
      <c r="G5094" t="str">
        <f>"Q"&amp;ROUNDUP(StockData[[#This Row],[Month Number]]/3,0)</f>
        <v>Q1</v>
      </c>
      <c r="H5094" s="1" t="s">
        <v>5101</v>
      </c>
      <c r="I5094" s="1" t="s">
        <v>4597</v>
      </c>
      <c r="J5094" t="s">
        <v>30</v>
      </c>
      <c r="K5094">
        <v>8638</v>
      </c>
      <c r="L5094">
        <v>8972.85</v>
      </c>
      <c r="M5094">
        <v>8500.0499999999993</v>
      </c>
      <c r="N5094">
        <v>8605.7999999999993</v>
      </c>
      <c r="O5094">
        <v>8875</v>
      </c>
      <c r="P5094">
        <v>8879.0499999999993</v>
      </c>
      <c r="Q5094">
        <v>8802.06</v>
      </c>
      <c r="R5094">
        <v>1243547</v>
      </c>
      <c r="S5094">
        <v>10945770151.200001</v>
      </c>
      <c r="T5094">
        <v>151824</v>
      </c>
      <c r="U5094">
        <v>374210</v>
      </c>
      <c r="V5094">
        <v>30.09</v>
      </c>
      <c r="W5094" s="3">
        <f>StockData[[#This Row],[CLOSE]]-StockData[[#This Row],[PREV. CLOSE]]</f>
        <v>273.25</v>
      </c>
      <c r="X5094" s="2">
        <f>IFERROR((StockData[[#This Row],[CLOSE]]-StockData[[#This Row],[PREV. CLOSE]])/StockData[[#This Row],[PREV. CLOSE]],0)</f>
        <v>3.1751841781124363E-2</v>
      </c>
      <c r="Y5094" t="str">
        <f>IF(StockData[[#This Row],[Daily Return %]]&gt;0,"Gain",IF(StockData[[#This Row],[Daily Return %]]&lt;0,"Loss","No Change"))</f>
        <v>Gain</v>
      </c>
    </row>
    <row r="5095" spans="1:25" x14ac:dyDescent="0.3">
      <c r="A5095" s="1">
        <v>45362</v>
      </c>
      <c r="B5095" s="1" t="s">
        <v>5150</v>
      </c>
      <c r="C5095" s="1" t="s">
        <v>76</v>
      </c>
      <c r="D5095">
        <f>MONTH(StockData[[#This Row],[DATE]])</f>
        <v>3</v>
      </c>
      <c r="E5095">
        <v>2024</v>
      </c>
      <c r="F5095" t="s">
        <v>27</v>
      </c>
      <c r="G5095" t="str">
        <f>"Q"&amp;ROUNDUP(StockData[[#This Row],[Month Number]]/3,0)</f>
        <v>Q1</v>
      </c>
      <c r="H5095" s="1" t="s">
        <v>5101</v>
      </c>
      <c r="I5095" s="1" t="s">
        <v>4597</v>
      </c>
      <c r="J5095" t="s">
        <v>30</v>
      </c>
      <c r="K5095">
        <v>9023.4500000000007</v>
      </c>
      <c r="L5095">
        <v>9025</v>
      </c>
      <c r="M5095">
        <v>8630</v>
      </c>
      <c r="N5095">
        <v>8879.0499999999993</v>
      </c>
      <c r="O5095">
        <v>8654.2000000000007</v>
      </c>
      <c r="P5095">
        <v>8659.4</v>
      </c>
      <c r="Q5095">
        <v>8739.67</v>
      </c>
      <c r="R5095">
        <v>631957</v>
      </c>
      <c r="S5095">
        <v>5523094537.1999998</v>
      </c>
      <c r="T5095">
        <v>75268</v>
      </c>
      <c r="U5095">
        <v>256038</v>
      </c>
      <c r="V5095">
        <v>40.520000000000003</v>
      </c>
      <c r="W5095" s="3">
        <f>StockData[[#This Row],[CLOSE]]-StockData[[#This Row],[PREV. CLOSE]]</f>
        <v>-219.64999999999964</v>
      </c>
      <c r="X5095" s="2">
        <f>IFERROR((StockData[[#This Row],[CLOSE]]-StockData[[#This Row],[PREV. CLOSE]])/StockData[[#This Row],[PREV. CLOSE]],0)</f>
        <v>-2.4738006881366775E-2</v>
      </c>
      <c r="Y5095" t="str">
        <f>IF(StockData[[#This Row],[Daily Return %]]&gt;0,"Gain",IF(StockData[[#This Row],[Daily Return %]]&lt;0,"Loss","No Change"))</f>
        <v>Loss</v>
      </c>
    </row>
    <row r="5096" spans="1:25" x14ac:dyDescent="0.3">
      <c r="A5096" s="1">
        <v>45363</v>
      </c>
      <c r="B5096" s="1" t="s">
        <v>5151</v>
      </c>
      <c r="C5096" s="1" t="s">
        <v>76</v>
      </c>
      <c r="D5096">
        <f>MONTH(StockData[[#This Row],[DATE]])</f>
        <v>3</v>
      </c>
      <c r="E5096">
        <v>2024</v>
      </c>
      <c r="F5096" t="s">
        <v>27</v>
      </c>
      <c r="G5096" t="str">
        <f>"Q"&amp;ROUNDUP(StockData[[#This Row],[Month Number]]/3,0)</f>
        <v>Q1</v>
      </c>
      <c r="H5096" s="1" t="s">
        <v>5101</v>
      </c>
      <c r="I5096" s="1" t="s">
        <v>4597</v>
      </c>
      <c r="J5096" t="s">
        <v>30</v>
      </c>
      <c r="K5096">
        <v>8636.9500000000007</v>
      </c>
      <c r="L5096">
        <v>8699.9500000000007</v>
      </c>
      <c r="M5096">
        <v>8475.25</v>
      </c>
      <c r="N5096">
        <v>8659.4</v>
      </c>
      <c r="O5096">
        <v>8523.15</v>
      </c>
      <c r="P5096">
        <v>8527.7000000000007</v>
      </c>
      <c r="Q5096">
        <v>8565.41</v>
      </c>
      <c r="R5096">
        <v>324864</v>
      </c>
      <c r="S5096">
        <v>2782593177.8000002</v>
      </c>
      <c r="T5096">
        <v>54183</v>
      </c>
      <c r="U5096">
        <v>113141</v>
      </c>
      <c r="V5096">
        <v>34.83</v>
      </c>
      <c r="W5096" s="3">
        <f>StockData[[#This Row],[CLOSE]]-StockData[[#This Row],[PREV. CLOSE]]</f>
        <v>-131.69999999999891</v>
      </c>
      <c r="X5096" s="2">
        <f>IFERROR((StockData[[#This Row],[CLOSE]]-StockData[[#This Row],[PREV. CLOSE]])/StockData[[#This Row],[PREV. CLOSE]],0)</f>
        <v>-1.5208905928817113E-2</v>
      </c>
      <c r="Y5096" t="str">
        <f>IF(StockData[[#This Row],[Daily Return %]]&gt;0,"Gain",IF(StockData[[#This Row],[Daily Return %]]&lt;0,"Loss","No Change"))</f>
        <v>Loss</v>
      </c>
    </row>
    <row r="5097" spans="1:25" x14ac:dyDescent="0.3">
      <c r="A5097" s="1">
        <v>45364</v>
      </c>
      <c r="B5097" s="1" t="s">
        <v>5152</v>
      </c>
      <c r="C5097" s="1" t="s">
        <v>76</v>
      </c>
      <c r="D5097">
        <f>MONTH(StockData[[#This Row],[DATE]])</f>
        <v>3</v>
      </c>
      <c r="E5097">
        <v>2024</v>
      </c>
      <c r="F5097" t="s">
        <v>27</v>
      </c>
      <c r="G5097" t="str">
        <f>"Q"&amp;ROUNDUP(StockData[[#This Row],[Month Number]]/3,0)</f>
        <v>Q1</v>
      </c>
      <c r="H5097" s="1" t="s">
        <v>5101</v>
      </c>
      <c r="I5097" s="1" t="s">
        <v>4597</v>
      </c>
      <c r="J5097" t="s">
        <v>30</v>
      </c>
      <c r="K5097">
        <v>8527.7000000000007</v>
      </c>
      <c r="L5097">
        <v>8617.2000000000007</v>
      </c>
      <c r="M5097">
        <v>8296.9500000000007</v>
      </c>
      <c r="N5097">
        <v>8527.7000000000007</v>
      </c>
      <c r="O5097">
        <v>8360</v>
      </c>
      <c r="P5097">
        <v>8384.9</v>
      </c>
      <c r="Q5097">
        <v>8435.6</v>
      </c>
      <c r="R5097">
        <v>430048</v>
      </c>
      <c r="S5097">
        <v>3627711605.1999998</v>
      </c>
      <c r="T5097">
        <v>65363</v>
      </c>
      <c r="U5097">
        <v>148886</v>
      </c>
      <c r="V5097">
        <v>34.619999999999997</v>
      </c>
      <c r="W5097" s="3">
        <f>StockData[[#This Row],[CLOSE]]-StockData[[#This Row],[PREV. CLOSE]]</f>
        <v>-142.80000000000109</v>
      </c>
      <c r="X5097" s="2">
        <f>IFERROR((StockData[[#This Row],[CLOSE]]-StockData[[#This Row],[PREV. CLOSE]])/StockData[[#This Row],[PREV. CLOSE]],0)</f>
        <v>-1.6745429600009507E-2</v>
      </c>
      <c r="Y5097" t="str">
        <f>IF(StockData[[#This Row],[Daily Return %]]&gt;0,"Gain",IF(StockData[[#This Row],[Daily Return %]]&lt;0,"Loss","No Change"))</f>
        <v>Loss</v>
      </c>
    </row>
    <row r="5098" spans="1:25" x14ac:dyDescent="0.3">
      <c r="A5098" s="1">
        <v>45365</v>
      </c>
      <c r="B5098" s="1" t="s">
        <v>5153</v>
      </c>
      <c r="C5098" s="1" t="s">
        <v>76</v>
      </c>
      <c r="D5098">
        <f>MONTH(StockData[[#This Row],[DATE]])</f>
        <v>3</v>
      </c>
      <c r="E5098">
        <v>2024</v>
      </c>
      <c r="F5098" t="s">
        <v>27</v>
      </c>
      <c r="G5098" t="str">
        <f>"Q"&amp;ROUNDUP(StockData[[#This Row],[Month Number]]/3,0)</f>
        <v>Q1</v>
      </c>
      <c r="H5098" s="1" t="s">
        <v>5101</v>
      </c>
      <c r="I5098" s="1" t="s">
        <v>4597</v>
      </c>
      <c r="J5098" t="s">
        <v>30</v>
      </c>
      <c r="K5098">
        <v>8330.5</v>
      </c>
      <c r="L5098">
        <v>8400</v>
      </c>
      <c r="M5098">
        <v>8202.0499999999993</v>
      </c>
      <c r="N5098">
        <v>8384.9</v>
      </c>
      <c r="O5098">
        <v>8390</v>
      </c>
      <c r="P5098">
        <v>8383.5499999999993</v>
      </c>
      <c r="Q5098">
        <v>8345.24</v>
      </c>
      <c r="R5098">
        <v>392634</v>
      </c>
      <c r="S5098">
        <v>3276626187.0500002</v>
      </c>
      <c r="T5098">
        <v>76167</v>
      </c>
      <c r="U5098">
        <v>128358</v>
      </c>
      <c r="V5098">
        <v>32.69</v>
      </c>
      <c r="W5098" s="3">
        <f>StockData[[#This Row],[CLOSE]]-StockData[[#This Row],[PREV. CLOSE]]</f>
        <v>-1.3500000000003638</v>
      </c>
      <c r="X5098" s="2">
        <f>IFERROR((StockData[[#This Row],[CLOSE]]-StockData[[#This Row],[PREV. CLOSE]])/StockData[[#This Row],[PREV. CLOSE]],0)</f>
        <v>-1.6100370904845185E-4</v>
      </c>
      <c r="Y5098" t="str">
        <f>IF(StockData[[#This Row],[Daily Return %]]&gt;0,"Gain",IF(StockData[[#This Row],[Daily Return %]]&lt;0,"Loss","No Change"))</f>
        <v>Loss</v>
      </c>
    </row>
    <row r="5099" spans="1:25" x14ac:dyDescent="0.3">
      <c r="A5099" s="1">
        <v>45366</v>
      </c>
      <c r="B5099" s="1" t="s">
        <v>5154</v>
      </c>
      <c r="C5099" s="1" t="s">
        <v>76</v>
      </c>
      <c r="D5099">
        <f>MONTH(StockData[[#This Row],[DATE]])</f>
        <v>3</v>
      </c>
      <c r="E5099">
        <v>2024</v>
      </c>
      <c r="F5099" t="s">
        <v>27</v>
      </c>
      <c r="G5099" t="str">
        <f>"Q"&amp;ROUNDUP(StockData[[#This Row],[Month Number]]/3,0)</f>
        <v>Q1</v>
      </c>
      <c r="H5099" s="1" t="s">
        <v>5101</v>
      </c>
      <c r="I5099" s="1" t="s">
        <v>4597</v>
      </c>
      <c r="J5099" t="s">
        <v>30</v>
      </c>
      <c r="K5099">
        <v>8384.7999999999993</v>
      </c>
      <c r="L5099">
        <v>8432.1</v>
      </c>
      <c r="M5099">
        <v>8110</v>
      </c>
      <c r="N5099">
        <v>8383.5499999999993</v>
      </c>
      <c r="O5099">
        <v>8350</v>
      </c>
      <c r="P5099">
        <v>8350.7000000000007</v>
      </c>
      <c r="Q5099">
        <v>8270.64</v>
      </c>
      <c r="R5099">
        <v>676870</v>
      </c>
      <c r="S5099">
        <v>5598150079.9499998</v>
      </c>
      <c r="T5099">
        <v>76396</v>
      </c>
      <c r="U5099">
        <v>338926</v>
      </c>
      <c r="V5099">
        <v>50.07</v>
      </c>
      <c r="W5099" s="3">
        <f>StockData[[#This Row],[CLOSE]]-StockData[[#This Row],[PREV. CLOSE]]</f>
        <v>-32.849999999998545</v>
      </c>
      <c r="X5099" s="2">
        <f>IFERROR((StockData[[#This Row],[CLOSE]]-StockData[[#This Row],[PREV. CLOSE]])/StockData[[#This Row],[PREV. CLOSE]],0)</f>
        <v>-3.9183877951462741E-3</v>
      </c>
      <c r="Y5099" t="str">
        <f>IF(StockData[[#This Row],[Daily Return %]]&gt;0,"Gain",IF(StockData[[#This Row],[Daily Return %]]&lt;0,"Loss","No Change"))</f>
        <v>Loss</v>
      </c>
    </row>
    <row r="5100" spans="1:25" x14ac:dyDescent="0.3">
      <c r="A5100" s="1">
        <v>45369</v>
      </c>
      <c r="B5100" s="1" t="s">
        <v>5155</v>
      </c>
      <c r="C5100" s="1" t="s">
        <v>76</v>
      </c>
      <c r="D5100">
        <f>MONTH(StockData[[#This Row],[DATE]])</f>
        <v>3</v>
      </c>
      <c r="E5100">
        <v>2024</v>
      </c>
      <c r="F5100" t="s">
        <v>27</v>
      </c>
      <c r="G5100" t="str">
        <f>"Q"&amp;ROUNDUP(StockData[[#This Row],[Month Number]]/3,0)</f>
        <v>Q1</v>
      </c>
      <c r="H5100" s="1" t="s">
        <v>5101</v>
      </c>
      <c r="I5100" s="1" t="s">
        <v>4597</v>
      </c>
      <c r="J5100" t="s">
        <v>30</v>
      </c>
      <c r="K5100">
        <v>8343</v>
      </c>
      <c r="L5100">
        <v>8547.15</v>
      </c>
      <c r="M5100">
        <v>8294.2000000000007</v>
      </c>
      <c r="N5100">
        <v>8350.7000000000007</v>
      </c>
      <c r="O5100">
        <v>8529</v>
      </c>
      <c r="P5100">
        <v>8521.7999999999993</v>
      </c>
      <c r="Q5100">
        <v>8466.9599999999991</v>
      </c>
      <c r="R5100">
        <v>367524</v>
      </c>
      <c r="S5100">
        <v>3111810350.25</v>
      </c>
      <c r="T5100">
        <v>52830</v>
      </c>
      <c r="U5100">
        <v>147794</v>
      </c>
      <c r="V5100">
        <v>40.21</v>
      </c>
      <c r="W5100" s="3">
        <f>StockData[[#This Row],[CLOSE]]-StockData[[#This Row],[PREV. CLOSE]]</f>
        <v>171.09999999999854</v>
      </c>
      <c r="X5100" s="2">
        <f>IFERROR((StockData[[#This Row],[CLOSE]]-StockData[[#This Row],[PREV. CLOSE]])/StockData[[#This Row],[PREV. CLOSE]],0)</f>
        <v>2.0489300298178421E-2</v>
      </c>
      <c r="Y5100" t="str">
        <f>IF(StockData[[#This Row],[Daily Return %]]&gt;0,"Gain",IF(StockData[[#This Row],[Daily Return %]]&lt;0,"Loss","No Change"))</f>
        <v>Gain</v>
      </c>
    </row>
    <row r="5101" spans="1:25" x14ac:dyDescent="0.3">
      <c r="A5101" s="1">
        <v>45370</v>
      </c>
      <c r="B5101" s="1" t="s">
        <v>5156</v>
      </c>
      <c r="C5101" s="1" t="s">
        <v>76</v>
      </c>
      <c r="D5101">
        <f>MONTH(StockData[[#This Row],[DATE]])</f>
        <v>3</v>
      </c>
      <c r="E5101">
        <v>2024</v>
      </c>
      <c r="F5101" t="s">
        <v>27</v>
      </c>
      <c r="G5101" t="str">
        <f>"Q"&amp;ROUNDUP(StockData[[#This Row],[Month Number]]/3,0)</f>
        <v>Q1</v>
      </c>
      <c r="H5101" s="1" t="s">
        <v>5101</v>
      </c>
      <c r="I5101" s="1" t="s">
        <v>4597</v>
      </c>
      <c r="J5101" t="s">
        <v>30</v>
      </c>
      <c r="K5101">
        <v>8500</v>
      </c>
      <c r="L5101">
        <v>8687.9</v>
      </c>
      <c r="M5101">
        <v>8442.5499999999993</v>
      </c>
      <c r="N5101">
        <v>8521.7999999999993</v>
      </c>
      <c r="O5101">
        <v>8647.15</v>
      </c>
      <c r="P5101">
        <v>8640.2000000000007</v>
      </c>
      <c r="Q5101">
        <v>8607.19</v>
      </c>
      <c r="R5101">
        <v>673456</v>
      </c>
      <c r="S5101">
        <v>5796560452.25</v>
      </c>
      <c r="T5101">
        <v>75752</v>
      </c>
      <c r="U5101">
        <v>288042</v>
      </c>
      <c r="V5101">
        <v>42.77</v>
      </c>
      <c r="W5101" s="3">
        <f>StockData[[#This Row],[CLOSE]]-StockData[[#This Row],[PREV. CLOSE]]</f>
        <v>118.40000000000146</v>
      </c>
      <c r="X5101" s="2">
        <f>IFERROR((StockData[[#This Row],[CLOSE]]-StockData[[#This Row],[PREV. CLOSE]])/StockData[[#This Row],[PREV. CLOSE]],0)</f>
        <v>1.3893778309746939E-2</v>
      </c>
      <c r="Y5101" t="str">
        <f>IF(StockData[[#This Row],[Daily Return %]]&gt;0,"Gain",IF(StockData[[#This Row],[Daily Return %]]&lt;0,"Loss","No Change"))</f>
        <v>Gain</v>
      </c>
    </row>
    <row r="5102" spans="1:25" x14ac:dyDescent="0.3">
      <c r="A5102" s="1">
        <v>45371</v>
      </c>
      <c r="B5102" s="1" t="s">
        <v>5157</v>
      </c>
      <c r="C5102" s="1" t="s">
        <v>76</v>
      </c>
      <c r="D5102">
        <f>MONTH(StockData[[#This Row],[DATE]])</f>
        <v>3</v>
      </c>
      <c r="E5102">
        <v>2024</v>
      </c>
      <c r="F5102" t="s">
        <v>27</v>
      </c>
      <c r="G5102" t="str">
        <f>"Q"&amp;ROUNDUP(StockData[[#This Row],[Month Number]]/3,0)</f>
        <v>Q1</v>
      </c>
      <c r="H5102" s="1" t="s">
        <v>5101</v>
      </c>
      <c r="I5102" s="1" t="s">
        <v>4597</v>
      </c>
      <c r="J5102" t="s">
        <v>30</v>
      </c>
      <c r="K5102">
        <v>8640</v>
      </c>
      <c r="L5102">
        <v>8784</v>
      </c>
      <c r="M5102">
        <v>8562</v>
      </c>
      <c r="N5102">
        <v>8640.2000000000007</v>
      </c>
      <c r="O5102">
        <v>8611</v>
      </c>
      <c r="P5102">
        <v>8635.6</v>
      </c>
      <c r="Q5102">
        <v>8700.7900000000009</v>
      </c>
      <c r="R5102">
        <v>790885</v>
      </c>
      <c r="S5102">
        <v>6881326818.1499996</v>
      </c>
      <c r="T5102">
        <v>82724</v>
      </c>
      <c r="U5102">
        <v>345540</v>
      </c>
      <c r="V5102">
        <v>43.69</v>
      </c>
      <c r="W5102" s="3">
        <f>StockData[[#This Row],[CLOSE]]-StockData[[#This Row],[PREV. CLOSE]]</f>
        <v>-4.6000000000003638</v>
      </c>
      <c r="X5102" s="2">
        <f>IFERROR((StockData[[#This Row],[CLOSE]]-StockData[[#This Row],[PREV. CLOSE]])/StockData[[#This Row],[PREV. CLOSE]],0)</f>
        <v>-5.3239508344718445E-4</v>
      </c>
      <c r="Y5102" t="str">
        <f>IF(StockData[[#This Row],[Daily Return %]]&gt;0,"Gain",IF(StockData[[#This Row],[Daily Return %]]&lt;0,"Loss","No Change"))</f>
        <v>Loss</v>
      </c>
    </row>
    <row r="5103" spans="1:25" x14ac:dyDescent="0.3">
      <c r="A5103" s="1">
        <v>45372</v>
      </c>
      <c r="B5103" s="1" t="s">
        <v>5158</v>
      </c>
      <c r="C5103" s="1" t="s">
        <v>76</v>
      </c>
      <c r="D5103">
        <f>MONTH(StockData[[#This Row],[DATE]])</f>
        <v>3</v>
      </c>
      <c r="E5103">
        <v>2024</v>
      </c>
      <c r="F5103" t="s">
        <v>27</v>
      </c>
      <c r="G5103" t="str">
        <f>"Q"&amp;ROUNDUP(StockData[[#This Row],[Month Number]]/3,0)</f>
        <v>Q1</v>
      </c>
      <c r="H5103" s="1" t="s">
        <v>5101</v>
      </c>
      <c r="I5103" s="1" t="s">
        <v>4597</v>
      </c>
      <c r="J5103" t="s">
        <v>30</v>
      </c>
      <c r="K5103">
        <v>8608.2000000000007</v>
      </c>
      <c r="L5103">
        <v>8770</v>
      </c>
      <c r="M5103">
        <v>8585</v>
      </c>
      <c r="N5103">
        <v>8635.6</v>
      </c>
      <c r="O5103">
        <v>8747.2999999999993</v>
      </c>
      <c r="P5103">
        <v>8750.6</v>
      </c>
      <c r="Q5103">
        <v>8697.18</v>
      </c>
      <c r="R5103">
        <v>720691</v>
      </c>
      <c r="S5103">
        <v>6267979098.1999998</v>
      </c>
      <c r="T5103">
        <v>103969</v>
      </c>
      <c r="U5103">
        <v>355073</v>
      </c>
      <c r="V5103">
        <v>49.27</v>
      </c>
      <c r="W5103" s="3">
        <f>StockData[[#This Row],[CLOSE]]-StockData[[#This Row],[PREV. CLOSE]]</f>
        <v>115</v>
      </c>
      <c r="X5103" s="2">
        <f>IFERROR((StockData[[#This Row],[CLOSE]]-StockData[[#This Row],[PREV. CLOSE]])/StockData[[#This Row],[PREV. CLOSE]],0)</f>
        <v>1.3316966973921904E-2</v>
      </c>
      <c r="Y5103" t="str">
        <f>IF(StockData[[#This Row],[Daily Return %]]&gt;0,"Gain",IF(StockData[[#This Row],[Daily Return %]]&lt;0,"Loss","No Change"))</f>
        <v>Gain</v>
      </c>
    </row>
    <row r="5104" spans="1:25" x14ac:dyDescent="0.3">
      <c r="A5104" s="1">
        <v>45373</v>
      </c>
      <c r="B5104" s="1" t="s">
        <v>5159</v>
      </c>
      <c r="C5104" s="1" t="s">
        <v>76</v>
      </c>
      <c r="D5104">
        <f>MONTH(StockData[[#This Row],[DATE]])</f>
        <v>3</v>
      </c>
      <c r="E5104">
        <v>2024</v>
      </c>
      <c r="F5104" t="s">
        <v>27</v>
      </c>
      <c r="G5104" t="str">
        <f>"Q"&amp;ROUNDUP(StockData[[#This Row],[Month Number]]/3,0)</f>
        <v>Q1</v>
      </c>
      <c r="H5104" s="1" t="s">
        <v>5101</v>
      </c>
      <c r="I5104" s="1" t="s">
        <v>4597</v>
      </c>
      <c r="J5104" t="s">
        <v>30</v>
      </c>
      <c r="K5104">
        <v>8700.0499999999993</v>
      </c>
      <c r="L5104">
        <v>9050</v>
      </c>
      <c r="M5104">
        <v>8682</v>
      </c>
      <c r="N5104">
        <v>8750.6</v>
      </c>
      <c r="O5104">
        <v>8956.1</v>
      </c>
      <c r="P5104">
        <v>8945.25</v>
      </c>
      <c r="Q5104">
        <v>8938.07</v>
      </c>
      <c r="R5104">
        <v>851210</v>
      </c>
      <c r="S5104">
        <v>7608172151.1000004</v>
      </c>
      <c r="T5104">
        <v>93120</v>
      </c>
      <c r="U5104">
        <v>309637</v>
      </c>
      <c r="V5104">
        <v>36.380000000000003</v>
      </c>
      <c r="W5104" s="3">
        <f>StockData[[#This Row],[CLOSE]]-StockData[[#This Row],[PREV. CLOSE]]</f>
        <v>194.64999999999964</v>
      </c>
      <c r="X5104" s="2">
        <f>IFERROR((StockData[[#This Row],[CLOSE]]-StockData[[#This Row],[PREV. CLOSE]])/StockData[[#This Row],[PREV. CLOSE]],0)</f>
        <v>2.2244188969899166E-2</v>
      </c>
      <c r="Y5104" t="str">
        <f>IF(StockData[[#This Row],[Daily Return %]]&gt;0,"Gain",IF(StockData[[#This Row],[Daily Return %]]&lt;0,"Loss","No Change"))</f>
        <v>Gain</v>
      </c>
    </row>
    <row r="5105" spans="1:25" x14ac:dyDescent="0.3">
      <c r="A5105" s="1">
        <v>45377</v>
      </c>
      <c r="B5105" s="1" t="s">
        <v>5160</v>
      </c>
      <c r="C5105" s="1" t="s">
        <v>76</v>
      </c>
      <c r="D5105">
        <f>MONTH(StockData[[#This Row],[DATE]])</f>
        <v>3</v>
      </c>
      <c r="E5105">
        <v>2024</v>
      </c>
      <c r="F5105" t="s">
        <v>27</v>
      </c>
      <c r="G5105" t="str">
        <f>"Q"&amp;ROUNDUP(StockData[[#This Row],[Month Number]]/3,0)</f>
        <v>Q1</v>
      </c>
      <c r="H5105" s="1" t="s">
        <v>5101</v>
      </c>
      <c r="I5105" s="1" t="s">
        <v>4597</v>
      </c>
      <c r="J5105" t="s">
        <v>30</v>
      </c>
      <c r="K5105">
        <v>8945.25</v>
      </c>
      <c r="L5105">
        <v>9020</v>
      </c>
      <c r="M5105">
        <v>8851.0499999999993</v>
      </c>
      <c r="N5105">
        <v>8945.25</v>
      </c>
      <c r="O5105">
        <v>8950</v>
      </c>
      <c r="P5105">
        <v>8960.5499999999993</v>
      </c>
      <c r="Q5105">
        <v>8955.83</v>
      </c>
      <c r="R5105">
        <v>534067</v>
      </c>
      <c r="S5105">
        <v>4783014765.0500002</v>
      </c>
      <c r="T5105">
        <v>69641</v>
      </c>
      <c r="U5105">
        <v>286937</v>
      </c>
      <c r="V5105">
        <v>53.73</v>
      </c>
      <c r="W5105" s="3">
        <f>StockData[[#This Row],[CLOSE]]-StockData[[#This Row],[PREV. CLOSE]]</f>
        <v>15.299999999999272</v>
      </c>
      <c r="X5105" s="2">
        <f>IFERROR((StockData[[#This Row],[CLOSE]]-StockData[[#This Row],[PREV. CLOSE]])/StockData[[#This Row],[PREV. CLOSE]],0)</f>
        <v>1.7104049635280482E-3</v>
      </c>
      <c r="Y5105" t="str">
        <f>IF(StockData[[#This Row],[Daily Return %]]&gt;0,"Gain",IF(StockData[[#This Row],[Daily Return %]]&lt;0,"Loss","No Change"))</f>
        <v>Gain</v>
      </c>
    </row>
    <row r="5106" spans="1:25" x14ac:dyDescent="0.3">
      <c r="A5106" s="1">
        <v>45378</v>
      </c>
      <c r="B5106" s="1" t="s">
        <v>5161</v>
      </c>
      <c r="C5106" s="1" t="s">
        <v>76</v>
      </c>
      <c r="D5106">
        <f>MONTH(StockData[[#This Row],[DATE]])</f>
        <v>3</v>
      </c>
      <c r="E5106">
        <v>2024</v>
      </c>
      <c r="F5106" t="s">
        <v>27</v>
      </c>
      <c r="G5106" t="str">
        <f>"Q"&amp;ROUNDUP(StockData[[#This Row],[Month Number]]/3,0)</f>
        <v>Q1</v>
      </c>
      <c r="H5106" s="1" t="s">
        <v>5101</v>
      </c>
      <c r="I5106" s="1" t="s">
        <v>4597</v>
      </c>
      <c r="J5106" t="s">
        <v>30</v>
      </c>
      <c r="K5106">
        <v>8959</v>
      </c>
      <c r="L5106">
        <v>9287.7999999999993</v>
      </c>
      <c r="M5106">
        <v>8926.7000000000007</v>
      </c>
      <c r="N5106">
        <v>8960.5499999999993</v>
      </c>
      <c r="O5106">
        <v>9154</v>
      </c>
      <c r="P5106">
        <v>9162.5</v>
      </c>
      <c r="Q5106">
        <v>9159.91</v>
      </c>
      <c r="R5106">
        <v>1034030</v>
      </c>
      <c r="S5106">
        <v>9471625844.1000004</v>
      </c>
      <c r="T5106">
        <v>102135</v>
      </c>
      <c r="U5106">
        <v>430830</v>
      </c>
      <c r="V5106">
        <v>41.67</v>
      </c>
      <c r="W5106" s="3">
        <f>StockData[[#This Row],[CLOSE]]-StockData[[#This Row],[PREV. CLOSE]]</f>
        <v>201.95000000000073</v>
      </c>
      <c r="X5106" s="2">
        <f>IFERROR((StockData[[#This Row],[CLOSE]]-StockData[[#This Row],[PREV. CLOSE]])/StockData[[#This Row],[PREV. CLOSE]],0)</f>
        <v>2.253767904871919E-2</v>
      </c>
      <c r="Y5106" t="str">
        <f>IF(StockData[[#This Row],[Daily Return %]]&gt;0,"Gain",IF(StockData[[#This Row],[Daily Return %]]&lt;0,"Loss","No Change"))</f>
        <v>Gain</v>
      </c>
    </row>
    <row r="5107" spans="1:25" x14ac:dyDescent="0.3">
      <c r="A5107" s="1">
        <v>45379</v>
      </c>
      <c r="B5107" s="1" t="s">
        <v>5162</v>
      </c>
      <c r="C5107" s="1" t="s">
        <v>76</v>
      </c>
      <c r="D5107">
        <f>MONTH(StockData[[#This Row],[DATE]])</f>
        <v>3</v>
      </c>
      <c r="E5107">
        <v>2024</v>
      </c>
      <c r="F5107" t="s">
        <v>27</v>
      </c>
      <c r="G5107" t="str">
        <f>"Q"&amp;ROUNDUP(StockData[[#This Row],[Month Number]]/3,0)</f>
        <v>Q1</v>
      </c>
      <c r="H5107" s="1" t="s">
        <v>5101</v>
      </c>
      <c r="I5107" s="1" t="s">
        <v>4597</v>
      </c>
      <c r="J5107" t="s">
        <v>30</v>
      </c>
      <c r="K5107">
        <v>9162.5</v>
      </c>
      <c r="L5107">
        <v>9243.6</v>
      </c>
      <c r="M5107">
        <v>8980.0499999999993</v>
      </c>
      <c r="N5107">
        <v>9162.5</v>
      </c>
      <c r="O5107">
        <v>9107.35</v>
      </c>
      <c r="P5107">
        <v>9148.15</v>
      </c>
      <c r="Q5107">
        <v>9111.91</v>
      </c>
      <c r="R5107">
        <v>847202</v>
      </c>
      <c r="S5107">
        <v>7719626715.3500004</v>
      </c>
      <c r="T5107">
        <v>99068</v>
      </c>
      <c r="U5107">
        <v>301065</v>
      </c>
      <c r="V5107">
        <v>35.54</v>
      </c>
      <c r="W5107" s="3">
        <f>StockData[[#This Row],[CLOSE]]-StockData[[#This Row],[PREV. CLOSE]]</f>
        <v>-14.350000000000364</v>
      </c>
      <c r="X5107" s="2">
        <f>IFERROR((StockData[[#This Row],[CLOSE]]-StockData[[#This Row],[PREV. CLOSE]])/StockData[[#This Row],[PREV. CLOSE]],0)</f>
        <v>-1.5661664392906264E-3</v>
      </c>
      <c r="Y5107" t="str">
        <f>IF(StockData[[#This Row],[Daily Return %]]&gt;0,"Gain",IF(StockData[[#This Row],[Daily Return %]]&lt;0,"Loss","No Change"))</f>
        <v>Loss</v>
      </c>
    </row>
    <row r="5108" spans="1:25" x14ac:dyDescent="0.3">
      <c r="A5108" s="1">
        <v>45383</v>
      </c>
      <c r="B5108" s="1" t="s">
        <v>5163</v>
      </c>
      <c r="C5108" s="1" t="s">
        <v>96</v>
      </c>
      <c r="D5108">
        <f>MONTH(StockData[[#This Row],[DATE]])</f>
        <v>4</v>
      </c>
      <c r="E5108">
        <v>2024</v>
      </c>
      <c r="F5108" t="s">
        <v>97</v>
      </c>
      <c r="G5108" t="str">
        <f>"Q"&amp;ROUNDUP(StockData[[#This Row],[Month Number]]/3,0)</f>
        <v>Q2</v>
      </c>
      <c r="H5108" s="1" t="s">
        <v>5101</v>
      </c>
      <c r="I5108" s="1" t="s">
        <v>4597</v>
      </c>
      <c r="J5108" t="s">
        <v>30</v>
      </c>
      <c r="K5108">
        <v>9194.7999999999993</v>
      </c>
      <c r="L5108">
        <v>9211.6</v>
      </c>
      <c r="M5108">
        <v>9013.1</v>
      </c>
      <c r="N5108">
        <v>9148.15</v>
      </c>
      <c r="O5108">
        <v>9082</v>
      </c>
      <c r="P5108">
        <v>9042.15</v>
      </c>
      <c r="Q5108">
        <v>9107.94</v>
      </c>
      <c r="R5108">
        <v>419820</v>
      </c>
      <c r="S5108">
        <v>3823695373.5500002</v>
      </c>
      <c r="T5108">
        <v>57595</v>
      </c>
      <c r="U5108">
        <v>172675</v>
      </c>
      <c r="V5108">
        <v>41.13</v>
      </c>
      <c r="W5108" s="3">
        <f>StockData[[#This Row],[CLOSE]]-StockData[[#This Row],[PREV. CLOSE]]</f>
        <v>-106</v>
      </c>
      <c r="X5108" s="2">
        <f>IFERROR((StockData[[#This Row],[CLOSE]]-StockData[[#This Row],[PREV. CLOSE]])/StockData[[#This Row],[PREV. CLOSE]],0)</f>
        <v>-1.1587042188857857E-2</v>
      </c>
      <c r="Y5108" t="str">
        <f>IF(StockData[[#This Row],[Daily Return %]]&gt;0,"Gain",IF(StockData[[#This Row],[Daily Return %]]&lt;0,"Loss","No Change"))</f>
        <v>Loss</v>
      </c>
    </row>
    <row r="5109" spans="1:25" x14ac:dyDescent="0.3">
      <c r="A5109" s="1">
        <v>45384</v>
      </c>
      <c r="B5109" s="1" t="s">
        <v>5164</v>
      </c>
      <c r="C5109" s="1" t="s">
        <v>96</v>
      </c>
      <c r="D5109">
        <f>MONTH(StockData[[#This Row],[DATE]])</f>
        <v>4</v>
      </c>
      <c r="E5109">
        <v>2024</v>
      </c>
      <c r="F5109" t="s">
        <v>97</v>
      </c>
      <c r="G5109" t="str">
        <f>"Q"&amp;ROUNDUP(StockData[[#This Row],[Month Number]]/3,0)</f>
        <v>Q2</v>
      </c>
      <c r="H5109" s="1" t="s">
        <v>5101</v>
      </c>
      <c r="I5109" s="1" t="s">
        <v>4597</v>
      </c>
      <c r="J5109" t="s">
        <v>30</v>
      </c>
      <c r="K5109">
        <v>9150</v>
      </c>
      <c r="L5109">
        <v>9357.9500000000007</v>
      </c>
      <c r="M5109">
        <v>9139.5</v>
      </c>
      <c r="N5109">
        <v>9042.15</v>
      </c>
      <c r="O5109">
        <v>9271.0499999999993</v>
      </c>
      <c r="P5109">
        <v>9276.1</v>
      </c>
      <c r="Q5109">
        <v>9253.59</v>
      </c>
      <c r="R5109">
        <v>803845</v>
      </c>
      <c r="S5109">
        <v>7438452385.75</v>
      </c>
      <c r="T5109">
        <v>84960</v>
      </c>
      <c r="U5109">
        <v>172541</v>
      </c>
      <c r="V5109">
        <v>21.46</v>
      </c>
      <c r="W5109" s="3">
        <f>StockData[[#This Row],[CLOSE]]-StockData[[#This Row],[PREV. CLOSE]]</f>
        <v>233.95000000000073</v>
      </c>
      <c r="X5109" s="2">
        <f>IFERROR((StockData[[#This Row],[CLOSE]]-StockData[[#This Row],[PREV. CLOSE]])/StockData[[#This Row],[PREV. CLOSE]],0)</f>
        <v>2.5873271290567039E-2</v>
      </c>
      <c r="Y5109" t="str">
        <f>IF(StockData[[#This Row],[Daily Return %]]&gt;0,"Gain",IF(StockData[[#This Row],[Daily Return %]]&lt;0,"Loss","No Change"))</f>
        <v>Gain</v>
      </c>
    </row>
    <row r="5110" spans="1:25" x14ac:dyDescent="0.3">
      <c r="A5110" s="1">
        <v>45385</v>
      </c>
      <c r="B5110" s="1" t="s">
        <v>5165</v>
      </c>
      <c r="C5110" s="1" t="s">
        <v>96</v>
      </c>
      <c r="D5110">
        <f>MONTH(StockData[[#This Row],[DATE]])</f>
        <v>4</v>
      </c>
      <c r="E5110">
        <v>2024</v>
      </c>
      <c r="F5110" t="s">
        <v>97</v>
      </c>
      <c r="G5110" t="str">
        <f>"Q"&amp;ROUNDUP(StockData[[#This Row],[Month Number]]/3,0)</f>
        <v>Q2</v>
      </c>
      <c r="H5110" s="1" t="s">
        <v>5101</v>
      </c>
      <c r="I5110" s="1" t="s">
        <v>4597</v>
      </c>
      <c r="J5110" t="s">
        <v>30</v>
      </c>
      <c r="K5110">
        <v>9248.9500000000007</v>
      </c>
      <c r="L5110">
        <v>9248.9500000000007</v>
      </c>
      <c r="M5110">
        <v>9065.2000000000007</v>
      </c>
      <c r="N5110">
        <v>9276.1</v>
      </c>
      <c r="O5110">
        <v>9090</v>
      </c>
      <c r="P5110">
        <v>9080.4500000000007</v>
      </c>
      <c r="Q5110">
        <v>9131.8700000000008</v>
      </c>
      <c r="R5110">
        <v>453210</v>
      </c>
      <c r="S5110">
        <v>4138656920.3000002</v>
      </c>
      <c r="T5110">
        <v>58460</v>
      </c>
      <c r="U5110">
        <v>209785</v>
      </c>
      <c r="V5110">
        <v>46.29</v>
      </c>
      <c r="W5110" s="3">
        <f>StockData[[#This Row],[CLOSE]]-StockData[[#This Row],[PREV. CLOSE]]</f>
        <v>-195.64999999999964</v>
      </c>
      <c r="X5110" s="2">
        <f>IFERROR((StockData[[#This Row],[CLOSE]]-StockData[[#This Row],[PREV. CLOSE]])/StockData[[#This Row],[PREV. CLOSE]],0)</f>
        <v>-2.109183816474592E-2</v>
      </c>
      <c r="Y5110" t="str">
        <f>IF(StockData[[#This Row],[Daily Return %]]&gt;0,"Gain",IF(StockData[[#This Row],[Daily Return %]]&lt;0,"Loss","No Change"))</f>
        <v>Loss</v>
      </c>
    </row>
    <row r="5111" spans="1:25" x14ac:dyDescent="0.3">
      <c r="A5111" s="1">
        <v>45386</v>
      </c>
      <c r="B5111" s="1" t="s">
        <v>5166</v>
      </c>
      <c r="C5111" s="1" t="s">
        <v>96</v>
      </c>
      <c r="D5111">
        <f>MONTH(StockData[[#This Row],[DATE]])</f>
        <v>4</v>
      </c>
      <c r="E5111">
        <v>2024</v>
      </c>
      <c r="F5111" t="s">
        <v>97</v>
      </c>
      <c r="G5111" t="str">
        <f>"Q"&amp;ROUNDUP(StockData[[#This Row],[Month Number]]/3,0)</f>
        <v>Q2</v>
      </c>
      <c r="H5111" s="1" t="s">
        <v>5101</v>
      </c>
      <c r="I5111" s="1" t="s">
        <v>4597</v>
      </c>
      <c r="J5111" t="s">
        <v>30</v>
      </c>
      <c r="K5111">
        <v>9139</v>
      </c>
      <c r="L5111">
        <v>9181.75</v>
      </c>
      <c r="M5111">
        <v>8988.0499999999993</v>
      </c>
      <c r="N5111">
        <v>9080.4500000000007</v>
      </c>
      <c r="O5111">
        <v>9135</v>
      </c>
      <c r="P5111">
        <v>9146.15</v>
      </c>
      <c r="Q5111">
        <v>9085.25</v>
      </c>
      <c r="R5111">
        <v>617929</v>
      </c>
      <c r="S5111">
        <v>5614040687.3999996</v>
      </c>
      <c r="T5111">
        <v>122427</v>
      </c>
      <c r="U5111">
        <v>173894</v>
      </c>
      <c r="V5111">
        <v>28.14</v>
      </c>
      <c r="W5111" s="3">
        <f>StockData[[#This Row],[CLOSE]]-StockData[[#This Row],[PREV. CLOSE]]</f>
        <v>65.699999999998909</v>
      </c>
      <c r="X5111" s="2">
        <f>IFERROR((StockData[[#This Row],[CLOSE]]-StockData[[#This Row],[PREV. CLOSE]])/StockData[[#This Row],[PREV. CLOSE]],0)</f>
        <v>7.235324240538619E-3</v>
      </c>
      <c r="Y5111" t="str">
        <f>IF(StockData[[#This Row],[Daily Return %]]&gt;0,"Gain",IF(StockData[[#This Row],[Daily Return %]]&lt;0,"Loss","No Change"))</f>
        <v>Gain</v>
      </c>
    </row>
    <row r="5112" spans="1:25" x14ac:dyDescent="0.3">
      <c r="A5112" s="1">
        <v>45387</v>
      </c>
      <c r="B5112" s="1" t="s">
        <v>5167</v>
      </c>
      <c r="C5112" s="1" t="s">
        <v>96</v>
      </c>
      <c r="D5112">
        <f>MONTH(StockData[[#This Row],[DATE]])</f>
        <v>4</v>
      </c>
      <c r="E5112">
        <v>2024</v>
      </c>
      <c r="F5112" t="s">
        <v>97</v>
      </c>
      <c r="G5112" t="str">
        <f>"Q"&amp;ROUNDUP(StockData[[#This Row],[Month Number]]/3,0)</f>
        <v>Q2</v>
      </c>
      <c r="H5112" s="1" t="s">
        <v>5101</v>
      </c>
      <c r="I5112" s="1" t="s">
        <v>4597</v>
      </c>
      <c r="J5112" t="s">
        <v>30</v>
      </c>
      <c r="K5112">
        <v>9130</v>
      </c>
      <c r="L5112">
        <v>9130</v>
      </c>
      <c r="M5112">
        <v>9000.5</v>
      </c>
      <c r="N5112">
        <v>9146.15</v>
      </c>
      <c r="O5112">
        <v>9017</v>
      </c>
      <c r="P5112">
        <v>9009.5</v>
      </c>
      <c r="Q5112">
        <v>9034.7099999999991</v>
      </c>
      <c r="R5112">
        <v>356305</v>
      </c>
      <c r="S5112">
        <v>3219113982.8499999</v>
      </c>
      <c r="T5112">
        <v>43523</v>
      </c>
      <c r="U5112">
        <v>191264</v>
      </c>
      <c r="V5112">
        <v>53.68</v>
      </c>
      <c r="W5112" s="3">
        <f>StockData[[#This Row],[CLOSE]]-StockData[[#This Row],[PREV. CLOSE]]</f>
        <v>-136.64999999999964</v>
      </c>
      <c r="X5112" s="2">
        <f>IFERROR((StockData[[#This Row],[CLOSE]]-StockData[[#This Row],[PREV. CLOSE]])/StockData[[#This Row],[PREV. CLOSE]],0)</f>
        <v>-1.4940712758920381E-2</v>
      </c>
      <c r="Y5112" t="str">
        <f>IF(StockData[[#This Row],[Daily Return %]]&gt;0,"Gain",IF(StockData[[#This Row],[Daily Return %]]&lt;0,"Loss","No Change"))</f>
        <v>Loss</v>
      </c>
    </row>
    <row r="5113" spans="1:25" x14ac:dyDescent="0.3">
      <c r="A5113" s="1">
        <v>45390</v>
      </c>
      <c r="B5113" s="1" t="s">
        <v>5168</v>
      </c>
      <c r="C5113" s="1" t="s">
        <v>96</v>
      </c>
      <c r="D5113">
        <f>MONTH(StockData[[#This Row],[DATE]])</f>
        <v>4</v>
      </c>
      <c r="E5113">
        <v>2024</v>
      </c>
      <c r="F5113" t="s">
        <v>97</v>
      </c>
      <c r="G5113" t="str">
        <f>"Q"&amp;ROUNDUP(StockData[[#This Row],[Month Number]]/3,0)</f>
        <v>Q2</v>
      </c>
      <c r="H5113" s="1" t="s">
        <v>5101</v>
      </c>
      <c r="I5113" s="1" t="s">
        <v>4597</v>
      </c>
      <c r="J5113" t="s">
        <v>30</v>
      </c>
      <c r="K5113">
        <v>9049</v>
      </c>
      <c r="L5113">
        <v>9090</v>
      </c>
      <c r="M5113">
        <v>8951.2999999999993</v>
      </c>
      <c r="N5113">
        <v>9009.5</v>
      </c>
      <c r="O5113">
        <v>9025.25</v>
      </c>
      <c r="P5113">
        <v>9030.5</v>
      </c>
      <c r="Q5113">
        <v>9027.39</v>
      </c>
      <c r="R5113">
        <v>376197</v>
      </c>
      <c r="S5113">
        <v>3396078262.5</v>
      </c>
      <c r="T5113">
        <v>44884</v>
      </c>
      <c r="U5113">
        <v>174574</v>
      </c>
      <c r="V5113">
        <v>46.4</v>
      </c>
      <c r="W5113" s="3">
        <f>StockData[[#This Row],[CLOSE]]-StockData[[#This Row],[PREV. CLOSE]]</f>
        <v>21</v>
      </c>
      <c r="X5113" s="2">
        <f>IFERROR((StockData[[#This Row],[CLOSE]]-StockData[[#This Row],[PREV. CLOSE]])/StockData[[#This Row],[PREV. CLOSE]],0)</f>
        <v>2.3308729674232755E-3</v>
      </c>
      <c r="Y5113" t="str">
        <f>IF(StockData[[#This Row],[Daily Return %]]&gt;0,"Gain",IF(StockData[[#This Row],[Daily Return %]]&lt;0,"Loss","No Change"))</f>
        <v>Gain</v>
      </c>
    </row>
    <row r="5114" spans="1:25" x14ac:dyDescent="0.3">
      <c r="A5114" s="1">
        <v>45391</v>
      </c>
      <c r="B5114" s="1" t="s">
        <v>5169</v>
      </c>
      <c r="C5114" s="1" t="s">
        <v>96</v>
      </c>
      <c r="D5114">
        <f>MONTH(StockData[[#This Row],[DATE]])</f>
        <v>4</v>
      </c>
      <c r="E5114">
        <v>2024</v>
      </c>
      <c r="F5114" t="s">
        <v>97</v>
      </c>
      <c r="G5114" t="str">
        <f>"Q"&amp;ROUNDUP(StockData[[#This Row],[Month Number]]/3,0)</f>
        <v>Q2</v>
      </c>
      <c r="H5114" s="1" t="s">
        <v>5101</v>
      </c>
      <c r="I5114" s="1" t="s">
        <v>4597</v>
      </c>
      <c r="J5114" t="s">
        <v>30</v>
      </c>
      <c r="K5114">
        <v>9090</v>
      </c>
      <c r="L5114">
        <v>9132.7000000000007</v>
      </c>
      <c r="M5114">
        <v>8936.4</v>
      </c>
      <c r="N5114">
        <v>9030.5</v>
      </c>
      <c r="O5114">
        <v>8990</v>
      </c>
      <c r="P5114">
        <v>8978.9</v>
      </c>
      <c r="Q5114">
        <v>9016.24</v>
      </c>
      <c r="R5114">
        <v>237944</v>
      </c>
      <c r="S5114">
        <v>2145360228.0999999</v>
      </c>
      <c r="T5114">
        <v>33482</v>
      </c>
      <c r="U5114">
        <v>91336</v>
      </c>
      <c r="V5114">
        <v>38.39</v>
      </c>
      <c r="W5114" s="3">
        <f>StockData[[#This Row],[CLOSE]]-StockData[[#This Row],[PREV. CLOSE]]</f>
        <v>-51.600000000000364</v>
      </c>
      <c r="X5114" s="2">
        <f>IFERROR((StockData[[#This Row],[CLOSE]]-StockData[[#This Row],[PREV. CLOSE]])/StockData[[#This Row],[PREV. CLOSE]],0)</f>
        <v>-5.7139693261724564E-3</v>
      </c>
      <c r="Y5114" t="str">
        <f>IF(StockData[[#This Row],[Daily Return %]]&gt;0,"Gain",IF(StockData[[#This Row],[Daily Return %]]&lt;0,"Loss","No Change"))</f>
        <v>Loss</v>
      </c>
    </row>
    <row r="5115" spans="1:25" x14ac:dyDescent="0.3">
      <c r="A5115" s="1">
        <v>45392</v>
      </c>
      <c r="B5115" s="1" t="s">
        <v>5170</v>
      </c>
      <c r="C5115" s="1" t="s">
        <v>96</v>
      </c>
      <c r="D5115">
        <f>MONTH(StockData[[#This Row],[DATE]])</f>
        <v>4</v>
      </c>
      <c r="E5115">
        <v>2024</v>
      </c>
      <c r="F5115" t="s">
        <v>97</v>
      </c>
      <c r="G5115" t="str">
        <f>"Q"&amp;ROUNDUP(StockData[[#This Row],[Month Number]]/3,0)</f>
        <v>Q2</v>
      </c>
      <c r="H5115" s="1" t="s">
        <v>5101</v>
      </c>
      <c r="I5115" s="1" t="s">
        <v>4597</v>
      </c>
      <c r="J5115" t="s">
        <v>30</v>
      </c>
      <c r="K5115">
        <v>9034.7999999999993</v>
      </c>
      <c r="L5115">
        <v>9049.7999999999993</v>
      </c>
      <c r="M5115">
        <v>8901.35</v>
      </c>
      <c r="N5115">
        <v>8978.9</v>
      </c>
      <c r="O5115">
        <v>9000</v>
      </c>
      <c r="P5115">
        <v>9005.5499999999993</v>
      </c>
      <c r="Q5115">
        <v>8975.36</v>
      </c>
      <c r="R5115">
        <v>319824</v>
      </c>
      <c r="S5115">
        <v>2870536476.5999999</v>
      </c>
      <c r="T5115">
        <v>46781</v>
      </c>
      <c r="U5115">
        <v>116938</v>
      </c>
      <c r="V5115">
        <v>36.56</v>
      </c>
      <c r="W5115" s="3">
        <f>StockData[[#This Row],[CLOSE]]-StockData[[#This Row],[PREV. CLOSE]]</f>
        <v>26.649999999999636</v>
      </c>
      <c r="X5115" s="2">
        <f>IFERROR((StockData[[#This Row],[CLOSE]]-StockData[[#This Row],[PREV. CLOSE]])/StockData[[#This Row],[PREV. CLOSE]],0)</f>
        <v>2.9680695853611955E-3</v>
      </c>
      <c r="Y5115" t="str">
        <f>IF(StockData[[#This Row],[Daily Return %]]&gt;0,"Gain",IF(StockData[[#This Row],[Daily Return %]]&lt;0,"Loss","No Change"))</f>
        <v>Gain</v>
      </c>
    </row>
    <row r="5116" spans="1:25" x14ac:dyDescent="0.3">
      <c r="A5116" s="1">
        <v>45394</v>
      </c>
      <c r="B5116" s="1" t="s">
        <v>5171</v>
      </c>
      <c r="C5116" s="1" t="s">
        <v>96</v>
      </c>
      <c r="D5116">
        <f>MONTH(StockData[[#This Row],[DATE]])</f>
        <v>4</v>
      </c>
      <c r="E5116">
        <v>2024</v>
      </c>
      <c r="F5116" t="s">
        <v>97</v>
      </c>
      <c r="G5116" t="str">
        <f>"Q"&amp;ROUNDUP(StockData[[#This Row],[Month Number]]/3,0)</f>
        <v>Q2</v>
      </c>
      <c r="H5116" s="1" t="s">
        <v>5101</v>
      </c>
      <c r="I5116" s="1" t="s">
        <v>4597</v>
      </c>
      <c r="J5116" t="s">
        <v>30</v>
      </c>
      <c r="K5116">
        <v>8949.0499999999993</v>
      </c>
      <c r="L5116">
        <v>9119</v>
      </c>
      <c r="M5116">
        <v>8930</v>
      </c>
      <c r="N5116">
        <v>9005.5499999999993</v>
      </c>
      <c r="O5116">
        <v>9074.15</v>
      </c>
      <c r="P5116">
        <v>9064.85</v>
      </c>
      <c r="Q5116">
        <v>9068.51</v>
      </c>
      <c r="R5116">
        <v>480474</v>
      </c>
      <c r="S5116">
        <v>4357183849.3000002</v>
      </c>
      <c r="T5116">
        <v>81068</v>
      </c>
      <c r="U5116">
        <v>216436</v>
      </c>
      <c r="V5116">
        <v>45.05</v>
      </c>
      <c r="W5116" s="3">
        <f>StockData[[#This Row],[CLOSE]]-StockData[[#This Row],[PREV. CLOSE]]</f>
        <v>59.300000000001091</v>
      </c>
      <c r="X5116" s="2">
        <f>IFERROR((StockData[[#This Row],[CLOSE]]-StockData[[#This Row],[PREV. CLOSE]])/StockData[[#This Row],[PREV. CLOSE]],0)</f>
        <v>6.5848282448047147E-3</v>
      </c>
      <c r="Y5116" t="str">
        <f>IF(StockData[[#This Row],[Daily Return %]]&gt;0,"Gain",IF(StockData[[#This Row],[Daily Return %]]&lt;0,"Loss","No Change"))</f>
        <v>Gain</v>
      </c>
    </row>
    <row r="5117" spans="1:25" x14ac:dyDescent="0.3">
      <c r="A5117" s="1">
        <v>45397</v>
      </c>
      <c r="B5117" s="1" t="s">
        <v>5172</v>
      </c>
      <c r="C5117" s="1" t="s">
        <v>96</v>
      </c>
      <c r="D5117">
        <f>MONTH(StockData[[#This Row],[DATE]])</f>
        <v>4</v>
      </c>
      <c r="E5117">
        <v>2024</v>
      </c>
      <c r="F5117" t="s">
        <v>97</v>
      </c>
      <c r="G5117" t="str">
        <f>"Q"&amp;ROUNDUP(StockData[[#This Row],[Month Number]]/3,0)</f>
        <v>Q2</v>
      </c>
      <c r="H5117" s="1" t="s">
        <v>5101</v>
      </c>
      <c r="I5117" s="1" t="s">
        <v>4597</v>
      </c>
      <c r="J5117" t="s">
        <v>30</v>
      </c>
      <c r="K5117">
        <v>9059.1</v>
      </c>
      <c r="L5117">
        <v>9177.7000000000007</v>
      </c>
      <c r="M5117">
        <v>8945</v>
      </c>
      <c r="N5117">
        <v>9064.85</v>
      </c>
      <c r="O5117">
        <v>9006.4500000000007</v>
      </c>
      <c r="P5117">
        <v>8997.0499999999993</v>
      </c>
      <c r="Q5117">
        <v>9039.66</v>
      </c>
      <c r="R5117">
        <v>386707</v>
      </c>
      <c r="S5117">
        <v>3495699219.0999999</v>
      </c>
      <c r="T5117">
        <v>68524</v>
      </c>
      <c r="U5117">
        <v>145138</v>
      </c>
      <c r="V5117">
        <v>37.53</v>
      </c>
      <c r="W5117" s="3">
        <f>StockData[[#This Row],[CLOSE]]-StockData[[#This Row],[PREV. CLOSE]]</f>
        <v>-67.800000000001091</v>
      </c>
      <c r="X5117" s="2">
        <f>IFERROR((StockData[[#This Row],[CLOSE]]-StockData[[#This Row],[PREV. CLOSE]])/StockData[[#This Row],[PREV. CLOSE]],0)</f>
        <v>-7.4794398142276029E-3</v>
      </c>
      <c r="Y5117" t="str">
        <f>IF(StockData[[#This Row],[Daily Return %]]&gt;0,"Gain",IF(StockData[[#This Row],[Daily Return %]]&lt;0,"Loss","No Change"))</f>
        <v>Loss</v>
      </c>
    </row>
    <row r="5118" spans="1:25" x14ac:dyDescent="0.3">
      <c r="A5118" s="1">
        <v>45398</v>
      </c>
      <c r="B5118" s="1" t="s">
        <v>5173</v>
      </c>
      <c r="C5118" s="1" t="s">
        <v>96</v>
      </c>
      <c r="D5118">
        <f>MONTH(StockData[[#This Row],[DATE]])</f>
        <v>4</v>
      </c>
      <c r="E5118">
        <v>2024</v>
      </c>
      <c r="F5118" t="s">
        <v>97</v>
      </c>
      <c r="G5118" t="str">
        <f>"Q"&amp;ROUNDUP(StockData[[#This Row],[Month Number]]/3,0)</f>
        <v>Q2</v>
      </c>
      <c r="H5118" s="1" t="s">
        <v>5101</v>
      </c>
      <c r="I5118" s="1" t="s">
        <v>4597</v>
      </c>
      <c r="J5118" t="s">
        <v>30</v>
      </c>
      <c r="K5118">
        <v>8948</v>
      </c>
      <c r="L5118">
        <v>9029.4500000000007</v>
      </c>
      <c r="M5118">
        <v>8784.1</v>
      </c>
      <c r="N5118">
        <v>8997.0499999999993</v>
      </c>
      <c r="O5118">
        <v>8911</v>
      </c>
      <c r="P5118">
        <v>8919.15</v>
      </c>
      <c r="Q5118">
        <v>8898.33</v>
      </c>
      <c r="R5118">
        <v>487529</v>
      </c>
      <c r="S5118">
        <v>4338193891.5</v>
      </c>
      <c r="T5118">
        <v>66583</v>
      </c>
      <c r="U5118">
        <v>237263</v>
      </c>
      <c r="V5118">
        <v>48.67</v>
      </c>
      <c r="W5118" s="3">
        <f>StockData[[#This Row],[CLOSE]]-StockData[[#This Row],[PREV. CLOSE]]</f>
        <v>-77.899999999999636</v>
      </c>
      <c r="X5118" s="2">
        <f>IFERROR((StockData[[#This Row],[CLOSE]]-StockData[[#This Row],[PREV. CLOSE]])/StockData[[#This Row],[PREV. CLOSE]],0)</f>
        <v>-8.6583935845637901E-3</v>
      </c>
      <c r="Y5118" t="str">
        <f>IF(StockData[[#This Row],[Daily Return %]]&gt;0,"Gain",IF(StockData[[#This Row],[Daily Return %]]&lt;0,"Loss","No Change"))</f>
        <v>Loss</v>
      </c>
    </row>
    <row r="5119" spans="1:25" x14ac:dyDescent="0.3">
      <c r="A5119" s="1">
        <v>45400</v>
      </c>
      <c r="B5119" s="1" t="s">
        <v>5174</v>
      </c>
      <c r="C5119" s="1" t="s">
        <v>96</v>
      </c>
      <c r="D5119">
        <f>MONTH(StockData[[#This Row],[DATE]])</f>
        <v>4</v>
      </c>
      <c r="E5119">
        <v>2024</v>
      </c>
      <c r="F5119" t="s">
        <v>97</v>
      </c>
      <c r="G5119" t="str">
        <f>"Q"&amp;ROUNDUP(StockData[[#This Row],[Month Number]]/3,0)</f>
        <v>Q2</v>
      </c>
      <c r="H5119" s="1" t="s">
        <v>5101</v>
      </c>
      <c r="I5119" s="1" t="s">
        <v>4597</v>
      </c>
      <c r="J5119" t="s">
        <v>30</v>
      </c>
      <c r="K5119">
        <v>8967.9</v>
      </c>
      <c r="L5119">
        <v>9129</v>
      </c>
      <c r="M5119">
        <v>8950</v>
      </c>
      <c r="N5119">
        <v>8919.15</v>
      </c>
      <c r="O5119">
        <v>9063.15</v>
      </c>
      <c r="P5119">
        <v>9021.2999999999993</v>
      </c>
      <c r="Q5119">
        <v>9048.7999999999993</v>
      </c>
      <c r="R5119">
        <v>819240</v>
      </c>
      <c r="S5119">
        <v>7413137202.25</v>
      </c>
      <c r="T5119">
        <v>105337</v>
      </c>
      <c r="U5119">
        <v>330523</v>
      </c>
      <c r="V5119">
        <v>40.35</v>
      </c>
      <c r="W5119" s="3">
        <f>StockData[[#This Row],[CLOSE]]-StockData[[#This Row],[PREV. CLOSE]]</f>
        <v>102.14999999999964</v>
      </c>
      <c r="X5119" s="2">
        <f>IFERROR((StockData[[#This Row],[CLOSE]]-StockData[[#This Row],[PREV. CLOSE]])/StockData[[#This Row],[PREV. CLOSE]],0)</f>
        <v>1.1452885084340956E-2</v>
      </c>
      <c r="Y5119" t="str">
        <f>IF(StockData[[#This Row],[Daily Return %]]&gt;0,"Gain",IF(StockData[[#This Row],[Daily Return %]]&lt;0,"Loss","No Change"))</f>
        <v>Gain</v>
      </c>
    </row>
    <row r="5120" spans="1:25" x14ac:dyDescent="0.3">
      <c r="A5120" s="1">
        <v>45401</v>
      </c>
      <c r="B5120" s="1" t="s">
        <v>5175</v>
      </c>
      <c r="C5120" s="1" t="s">
        <v>96</v>
      </c>
      <c r="D5120">
        <f>MONTH(StockData[[#This Row],[DATE]])</f>
        <v>4</v>
      </c>
      <c r="E5120">
        <v>2024</v>
      </c>
      <c r="F5120" t="s">
        <v>97</v>
      </c>
      <c r="G5120" t="str">
        <f>"Q"&amp;ROUNDUP(StockData[[#This Row],[Month Number]]/3,0)</f>
        <v>Q2</v>
      </c>
      <c r="H5120" s="1" t="s">
        <v>5101</v>
      </c>
      <c r="I5120" s="1" t="s">
        <v>4597</v>
      </c>
      <c r="J5120" t="s">
        <v>30</v>
      </c>
      <c r="K5120">
        <v>9075.0499999999993</v>
      </c>
      <c r="L5120">
        <v>9090</v>
      </c>
      <c r="M5120">
        <v>8700.0499999999993</v>
      </c>
      <c r="N5120">
        <v>9021.2999999999993</v>
      </c>
      <c r="O5120">
        <v>8798</v>
      </c>
      <c r="P5120">
        <v>8804.5</v>
      </c>
      <c r="Q5120">
        <v>8808.16</v>
      </c>
      <c r="R5120">
        <v>1385007</v>
      </c>
      <c r="S5120">
        <v>12199364608.4</v>
      </c>
      <c r="T5120">
        <v>139298</v>
      </c>
      <c r="U5120">
        <v>504865</v>
      </c>
      <c r="V5120">
        <v>36.450000000000003</v>
      </c>
      <c r="W5120" s="3">
        <f>StockData[[#This Row],[CLOSE]]-StockData[[#This Row],[PREV. CLOSE]]</f>
        <v>-216.79999999999927</v>
      </c>
      <c r="X5120" s="2">
        <f>IFERROR((StockData[[#This Row],[CLOSE]]-StockData[[#This Row],[PREV. CLOSE]])/StockData[[#This Row],[PREV. CLOSE]],0)</f>
        <v>-2.4032013124494173E-2</v>
      </c>
      <c r="Y5120" t="str">
        <f>IF(StockData[[#This Row],[Daily Return %]]&gt;0,"Gain",IF(StockData[[#This Row],[Daily Return %]]&lt;0,"Loss","No Change"))</f>
        <v>Loss</v>
      </c>
    </row>
    <row r="5121" spans="1:25" x14ac:dyDescent="0.3">
      <c r="A5121" s="1">
        <v>45404</v>
      </c>
      <c r="B5121" s="1" t="s">
        <v>5176</v>
      </c>
      <c r="C5121" s="1" t="s">
        <v>96</v>
      </c>
      <c r="D5121">
        <f>MONTH(StockData[[#This Row],[DATE]])</f>
        <v>4</v>
      </c>
      <c r="E5121">
        <v>2024</v>
      </c>
      <c r="F5121" t="s">
        <v>97</v>
      </c>
      <c r="G5121" t="str">
        <f>"Q"&amp;ROUNDUP(StockData[[#This Row],[Month Number]]/3,0)</f>
        <v>Q2</v>
      </c>
      <c r="H5121" s="1" t="s">
        <v>5101</v>
      </c>
      <c r="I5121" s="1" t="s">
        <v>4597</v>
      </c>
      <c r="J5121" t="s">
        <v>30</v>
      </c>
      <c r="K5121">
        <v>8884</v>
      </c>
      <c r="L5121">
        <v>8884</v>
      </c>
      <c r="M5121">
        <v>8745</v>
      </c>
      <c r="N5121">
        <v>8804.5</v>
      </c>
      <c r="O5121">
        <v>8800</v>
      </c>
      <c r="P5121">
        <v>8795.75</v>
      </c>
      <c r="Q5121">
        <v>8807.36</v>
      </c>
      <c r="R5121">
        <v>323734</v>
      </c>
      <c r="S5121">
        <v>2851242184.1999998</v>
      </c>
      <c r="T5121">
        <v>40951</v>
      </c>
      <c r="U5121">
        <v>118609</v>
      </c>
      <c r="V5121">
        <v>36.64</v>
      </c>
      <c r="W5121" s="3">
        <f>StockData[[#This Row],[CLOSE]]-StockData[[#This Row],[PREV. CLOSE]]</f>
        <v>-8.75</v>
      </c>
      <c r="X5121" s="2">
        <f>IFERROR((StockData[[#This Row],[CLOSE]]-StockData[[#This Row],[PREV. CLOSE]])/StockData[[#This Row],[PREV. CLOSE]],0)</f>
        <v>-9.938099835311489E-4</v>
      </c>
      <c r="Y5121" t="str">
        <f>IF(StockData[[#This Row],[Daily Return %]]&gt;0,"Gain",IF(StockData[[#This Row],[Daily Return %]]&lt;0,"Loss","No Change"))</f>
        <v>Loss</v>
      </c>
    </row>
    <row r="5122" spans="1:25" x14ac:dyDescent="0.3">
      <c r="A5122" s="1">
        <v>45405</v>
      </c>
      <c r="B5122" s="1" t="s">
        <v>5177</v>
      </c>
      <c r="C5122" s="1" t="s">
        <v>96</v>
      </c>
      <c r="D5122">
        <f>MONTH(StockData[[#This Row],[DATE]])</f>
        <v>4</v>
      </c>
      <c r="E5122">
        <v>2024</v>
      </c>
      <c r="F5122" t="s">
        <v>97</v>
      </c>
      <c r="G5122" t="str">
        <f>"Q"&amp;ROUNDUP(StockData[[#This Row],[Month Number]]/3,0)</f>
        <v>Q2</v>
      </c>
      <c r="H5122" s="1" t="s">
        <v>5101</v>
      </c>
      <c r="I5122" s="1" t="s">
        <v>4597</v>
      </c>
      <c r="J5122" t="s">
        <v>30</v>
      </c>
      <c r="K5122">
        <v>8845</v>
      </c>
      <c r="L5122">
        <v>8861.5</v>
      </c>
      <c r="M5122">
        <v>8761</v>
      </c>
      <c r="N5122">
        <v>8795.75</v>
      </c>
      <c r="O5122">
        <v>8788</v>
      </c>
      <c r="P5122">
        <v>8795.7999999999993</v>
      </c>
      <c r="Q5122">
        <v>8796.17</v>
      </c>
      <c r="R5122">
        <v>295346</v>
      </c>
      <c r="S5122">
        <v>2597913888.3000002</v>
      </c>
      <c r="T5122">
        <v>48932</v>
      </c>
      <c r="U5122">
        <v>146296</v>
      </c>
      <c r="V5122">
        <v>49.53</v>
      </c>
      <c r="W5122" s="3">
        <f>StockData[[#This Row],[CLOSE]]-StockData[[#This Row],[PREV. CLOSE]]</f>
        <v>4.9999999999272404E-2</v>
      </c>
      <c r="X5122" s="2">
        <f>IFERROR((StockData[[#This Row],[CLOSE]]-StockData[[#This Row],[PREV. CLOSE]])/StockData[[#This Row],[PREV. CLOSE]],0)</f>
        <v>5.684563567549374E-6</v>
      </c>
      <c r="Y5122" t="str">
        <f>IF(StockData[[#This Row],[Daily Return %]]&gt;0,"Gain",IF(StockData[[#This Row],[Daily Return %]]&lt;0,"Loss","No Change"))</f>
        <v>Gain</v>
      </c>
    </row>
    <row r="5123" spans="1:25" x14ac:dyDescent="0.3">
      <c r="A5123" s="1">
        <v>45406</v>
      </c>
      <c r="B5123" s="1" t="s">
        <v>5178</v>
      </c>
      <c r="C5123" s="1" t="s">
        <v>96</v>
      </c>
      <c r="D5123">
        <f>MONTH(StockData[[#This Row],[DATE]])</f>
        <v>4</v>
      </c>
      <c r="E5123">
        <v>2024</v>
      </c>
      <c r="F5123" t="s">
        <v>97</v>
      </c>
      <c r="G5123" t="str">
        <f>"Q"&amp;ROUNDUP(StockData[[#This Row],[Month Number]]/3,0)</f>
        <v>Q2</v>
      </c>
      <c r="H5123" s="1" t="s">
        <v>5101</v>
      </c>
      <c r="I5123" s="1" t="s">
        <v>4597</v>
      </c>
      <c r="J5123" t="s">
        <v>30</v>
      </c>
      <c r="K5123">
        <v>8819.9</v>
      </c>
      <c r="L5123">
        <v>8869</v>
      </c>
      <c r="M5123">
        <v>8680</v>
      </c>
      <c r="N5123">
        <v>8795.7999999999993</v>
      </c>
      <c r="O5123">
        <v>8694</v>
      </c>
      <c r="P5123">
        <v>8697.1</v>
      </c>
      <c r="Q5123">
        <v>8776.65</v>
      </c>
      <c r="R5123">
        <v>319824</v>
      </c>
      <c r="S5123">
        <v>2806982606.5999999</v>
      </c>
      <c r="T5123">
        <v>41631</v>
      </c>
      <c r="U5123">
        <v>161801</v>
      </c>
      <c r="V5123">
        <v>50.59</v>
      </c>
      <c r="W5123" s="3">
        <f>StockData[[#This Row],[CLOSE]]-StockData[[#This Row],[PREV. CLOSE]]</f>
        <v>-98.699999999998909</v>
      </c>
      <c r="X5123" s="2">
        <f>IFERROR((StockData[[#This Row],[CLOSE]]-StockData[[#This Row],[PREV. CLOSE]])/StockData[[#This Row],[PREV. CLOSE]],0)</f>
        <v>-1.1221264694513167E-2</v>
      </c>
      <c r="Y5123" t="str">
        <f>IF(StockData[[#This Row],[Daily Return %]]&gt;0,"Gain",IF(StockData[[#This Row],[Daily Return %]]&lt;0,"Loss","No Change"))</f>
        <v>Loss</v>
      </c>
    </row>
    <row r="5124" spans="1:25" x14ac:dyDescent="0.3">
      <c r="A5124" s="1">
        <v>45407</v>
      </c>
      <c r="B5124" s="1" t="s">
        <v>5179</v>
      </c>
      <c r="C5124" s="1" t="s">
        <v>96</v>
      </c>
      <c r="D5124">
        <f>MONTH(StockData[[#This Row],[DATE]])</f>
        <v>4</v>
      </c>
      <c r="E5124">
        <v>2024</v>
      </c>
      <c r="F5124" t="s">
        <v>97</v>
      </c>
      <c r="G5124" t="str">
        <f>"Q"&amp;ROUNDUP(StockData[[#This Row],[Month Number]]/3,0)</f>
        <v>Q2</v>
      </c>
      <c r="H5124" s="1" t="s">
        <v>5101</v>
      </c>
      <c r="I5124" s="1" t="s">
        <v>4597</v>
      </c>
      <c r="J5124" t="s">
        <v>30</v>
      </c>
      <c r="K5124">
        <v>8697</v>
      </c>
      <c r="L5124">
        <v>8770</v>
      </c>
      <c r="M5124">
        <v>8641.4</v>
      </c>
      <c r="N5124">
        <v>8697.1</v>
      </c>
      <c r="O5124">
        <v>8729</v>
      </c>
      <c r="P5124">
        <v>8734.9</v>
      </c>
      <c r="Q5124">
        <v>8716.4500000000007</v>
      </c>
      <c r="R5124">
        <v>524667</v>
      </c>
      <c r="S5124">
        <v>4573231742</v>
      </c>
      <c r="T5124">
        <v>98987</v>
      </c>
      <c r="U5124">
        <v>213310</v>
      </c>
      <c r="V5124">
        <v>40.659999999999997</v>
      </c>
      <c r="W5124" s="3">
        <f>StockData[[#This Row],[CLOSE]]-StockData[[#This Row],[PREV. CLOSE]]</f>
        <v>37.799999999999272</v>
      </c>
      <c r="X5124" s="2">
        <f>IFERROR((StockData[[#This Row],[CLOSE]]-StockData[[#This Row],[PREV. CLOSE]])/StockData[[#This Row],[PREV. CLOSE]],0)</f>
        <v>4.3462763449884758E-3</v>
      </c>
      <c r="Y5124" t="str">
        <f>IF(StockData[[#This Row],[Daily Return %]]&gt;0,"Gain",IF(StockData[[#This Row],[Daily Return %]]&lt;0,"Loss","No Change"))</f>
        <v>Gain</v>
      </c>
    </row>
    <row r="5125" spans="1:25" x14ac:dyDescent="0.3">
      <c r="A5125" s="1">
        <v>45408</v>
      </c>
      <c r="B5125" s="1" t="s">
        <v>5180</v>
      </c>
      <c r="C5125" s="1" t="s">
        <v>96</v>
      </c>
      <c r="D5125">
        <f>MONTH(StockData[[#This Row],[DATE]])</f>
        <v>4</v>
      </c>
      <c r="E5125">
        <v>2024</v>
      </c>
      <c r="F5125" t="s">
        <v>97</v>
      </c>
      <c r="G5125" t="str">
        <f>"Q"&amp;ROUNDUP(StockData[[#This Row],[Month Number]]/3,0)</f>
        <v>Q2</v>
      </c>
      <c r="H5125" s="1" t="s">
        <v>5101</v>
      </c>
      <c r="I5125" s="1" t="s">
        <v>4597</v>
      </c>
      <c r="J5125" t="s">
        <v>30</v>
      </c>
      <c r="K5125">
        <v>8747.2999999999993</v>
      </c>
      <c r="L5125">
        <v>8994.9500000000007</v>
      </c>
      <c r="M5125">
        <v>8734.5499999999993</v>
      </c>
      <c r="N5125">
        <v>8734.9</v>
      </c>
      <c r="O5125">
        <v>8952.0499999999993</v>
      </c>
      <c r="P5125">
        <v>8974.2999999999993</v>
      </c>
      <c r="Q5125">
        <v>8915.36</v>
      </c>
      <c r="R5125">
        <v>521344</v>
      </c>
      <c r="S5125">
        <v>4647970608.25</v>
      </c>
      <c r="T5125">
        <v>68130</v>
      </c>
      <c r="U5125">
        <v>214667</v>
      </c>
      <c r="V5125">
        <v>41.18</v>
      </c>
      <c r="W5125" s="3">
        <f>StockData[[#This Row],[CLOSE]]-StockData[[#This Row],[PREV. CLOSE]]</f>
        <v>239.39999999999964</v>
      </c>
      <c r="X5125" s="2">
        <f>IFERROR((StockData[[#This Row],[CLOSE]]-StockData[[#This Row],[PREV. CLOSE]])/StockData[[#This Row],[PREV. CLOSE]],0)</f>
        <v>2.7407297164249122E-2</v>
      </c>
      <c r="Y5125" t="str">
        <f>IF(StockData[[#This Row],[Daily Return %]]&gt;0,"Gain",IF(StockData[[#This Row],[Daily Return %]]&lt;0,"Loss","No Change"))</f>
        <v>Gain</v>
      </c>
    </row>
    <row r="5126" spans="1:25" x14ac:dyDescent="0.3">
      <c r="A5126" s="1">
        <v>45411</v>
      </c>
      <c r="B5126" s="1" t="s">
        <v>5181</v>
      </c>
      <c r="C5126" s="1" t="s">
        <v>96</v>
      </c>
      <c r="D5126">
        <f>MONTH(StockData[[#This Row],[DATE]])</f>
        <v>4</v>
      </c>
      <c r="E5126">
        <v>2024</v>
      </c>
      <c r="F5126" t="s">
        <v>97</v>
      </c>
      <c r="G5126" t="str">
        <f>"Q"&amp;ROUNDUP(StockData[[#This Row],[Month Number]]/3,0)</f>
        <v>Q2</v>
      </c>
      <c r="H5126" s="1" t="s">
        <v>5101</v>
      </c>
      <c r="I5126" s="1" t="s">
        <v>4597</v>
      </c>
      <c r="J5126" t="s">
        <v>30</v>
      </c>
      <c r="K5126">
        <v>8974.2999999999993</v>
      </c>
      <c r="L5126">
        <v>8989.7999999999993</v>
      </c>
      <c r="M5126">
        <v>8729</v>
      </c>
      <c r="N5126">
        <v>8974.2999999999993</v>
      </c>
      <c r="O5126">
        <v>8770</v>
      </c>
      <c r="P5126">
        <v>8760.1</v>
      </c>
      <c r="Q5126">
        <v>8806.75</v>
      </c>
      <c r="R5126">
        <v>299443</v>
      </c>
      <c r="S5126">
        <v>2637119880</v>
      </c>
      <c r="T5126">
        <v>47169</v>
      </c>
      <c r="U5126">
        <v>119553</v>
      </c>
      <c r="V5126">
        <v>39.93</v>
      </c>
      <c r="W5126" s="3">
        <f>StockData[[#This Row],[CLOSE]]-StockData[[#This Row],[PREV. CLOSE]]</f>
        <v>-214.19999999999891</v>
      </c>
      <c r="X5126" s="2">
        <f>IFERROR((StockData[[#This Row],[CLOSE]]-StockData[[#This Row],[PREV. CLOSE]])/StockData[[#This Row],[PREV. CLOSE]],0)</f>
        <v>-2.3868156847887737E-2</v>
      </c>
      <c r="Y5126" t="str">
        <f>IF(StockData[[#This Row],[Daily Return %]]&gt;0,"Gain",IF(StockData[[#This Row],[Daily Return %]]&lt;0,"Loss","No Change"))</f>
        <v>Loss</v>
      </c>
    </row>
    <row r="5127" spans="1:25" x14ac:dyDescent="0.3">
      <c r="A5127" s="1">
        <v>45412</v>
      </c>
      <c r="B5127" s="1" t="s">
        <v>5182</v>
      </c>
      <c r="C5127" s="1" t="s">
        <v>96</v>
      </c>
      <c r="D5127">
        <f>MONTH(StockData[[#This Row],[DATE]])</f>
        <v>4</v>
      </c>
      <c r="E5127">
        <v>2024</v>
      </c>
      <c r="F5127" t="s">
        <v>97</v>
      </c>
      <c r="G5127" t="str">
        <f>"Q"&amp;ROUNDUP(StockData[[#This Row],[Month Number]]/3,0)</f>
        <v>Q2</v>
      </c>
      <c r="H5127" s="1" t="s">
        <v>5101</v>
      </c>
      <c r="I5127" s="1" t="s">
        <v>4597</v>
      </c>
      <c r="J5127" t="s">
        <v>30</v>
      </c>
      <c r="K5127">
        <v>8799.4</v>
      </c>
      <c r="L5127">
        <v>8966</v>
      </c>
      <c r="M5127">
        <v>8795</v>
      </c>
      <c r="N5127">
        <v>8760.1</v>
      </c>
      <c r="O5127">
        <v>8915.7000000000007</v>
      </c>
      <c r="P5127">
        <v>8903.65</v>
      </c>
      <c r="Q5127">
        <v>8909.0499999999993</v>
      </c>
      <c r="R5127">
        <v>360403</v>
      </c>
      <c r="S5127">
        <v>3210848427.8000002</v>
      </c>
      <c r="T5127">
        <v>63832</v>
      </c>
      <c r="U5127">
        <v>141572</v>
      </c>
      <c r="V5127">
        <v>39.28</v>
      </c>
      <c r="W5127" s="3">
        <f>StockData[[#This Row],[CLOSE]]-StockData[[#This Row],[PREV. CLOSE]]</f>
        <v>143.54999999999927</v>
      </c>
      <c r="X5127" s="2">
        <f>IFERROR((StockData[[#This Row],[CLOSE]]-StockData[[#This Row],[PREV. CLOSE]])/StockData[[#This Row],[PREV. CLOSE]],0)</f>
        <v>1.6386799237451545E-2</v>
      </c>
      <c r="Y5127" t="str">
        <f>IF(StockData[[#This Row],[Daily Return %]]&gt;0,"Gain",IF(StockData[[#This Row],[Daily Return %]]&lt;0,"Loss","No Change"))</f>
        <v>Gain</v>
      </c>
    </row>
    <row r="5128" spans="1:25" x14ac:dyDescent="0.3">
      <c r="A5128" s="1">
        <v>45414</v>
      </c>
      <c r="B5128" s="1" t="s">
        <v>5183</v>
      </c>
      <c r="C5128" s="1" t="s">
        <v>119</v>
      </c>
      <c r="D5128">
        <f>MONTH(StockData[[#This Row],[DATE]])</f>
        <v>5</v>
      </c>
      <c r="E5128">
        <v>2024</v>
      </c>
      <c r="F5128" t="s">
        <v>97</v>
      </c>
      <c r="G5128" t="str">
        <f>"Q"&amp;ROUNDUP(StockData[[#This Row],[Month Number]]/3,0)</f>
        <v>Q2</v>
      </c>
      <c r="H5128" s="1" t="s">
        <v>5101</v>
      </c>
      <c r="I5128" s="1" t="s">
        <v>4597</v>
      </c>
      <c r="J5128" t="s">
        <v>30</v>
      </c>
      <c r="K5128">
        <v>8944</v>
      </c>
      <c r="L5128">
        <v>9146.4500000000007</v>
      </c>
      <c r="M5128">
        <v>8826.1</v>
      </c>
      <c r="N5128">
        <v>8903.65</v>
      </c>
      <c r="O5128">
        <v>9086</v>
      </c>
      <c r="P5128">
        <v>9110.65</v>
      </c>
      <c r="Q5128">
        <v>9056.91</v>
      </c>
      <c r="R5128">
        <v>638239</v>
      </c>
      <c r="S5128">
        <v>5780471264.6499996</v>
      </c>
      <c r="T5128">
        <v>117736</v>
      </c>
      <c r="U5128">
        <v>163897</v>
      </c>
      <c r="V5128">
        <v>25.68</v>
      </c>
      <c r="W5128" s="3">
        <f>StockData[[#This Row],[CLOSE]]-StockData[[#This Row],[PREV. CLOSE]]</f>
        <v>207</v>
      </c>
      <c r="X5128" s="2">
        <f>IFERROR((StockData[[#This Row],[CLOSE]]-StockData[[#This Row],[PREV. CLOSE]])/StockData[[#This Row],[PREV. CLOSE]],0)</f>
        <v>2.3248892308210679E-2</v>
      </c>
      <c r="Y5128" t="str">
        <f>IF(StockData[[#This Row],[Daily Return %]]&gt;0,"Gain",IF(StockData[[#This Row],[Daily Return %]]&lt;0,"Loss","No Change"))</f>
        <v>Gain</v>
      </c>
    </row>
    <row r="5129" spans="1:25" x14ac:dyDescent="0.3">
      <c r="A5129" s="1">
        <v>45415</v>
      </c>
      <c r="B5129" s="1" t="s">
        <v>5184</v>
      </c>
      <c r="C5129" s="1" t="s">
        <v>119</v>
      </c>
      <c r="D5129">
        <f>MONTH(StockData[[#This Row],[DATE]])</f>
        <v>5</v>
      </c>
      <c r="E5129">
        <v>2024</v>
      </c>
      <c r="F5129" t="s">
        <v>97</v>
      </c>
      <c r="G5129" t="str">
        <f>"Q"&amp;ROUNDUP(StockData[[#This Row],[Month Number]]/3,0)</f>
        <v>Q2</v>
      </c>
      <c r="H5129" s="1" t="s">
        <v>5101</v>
      </c>
      <c r="I5129" s="1" t="s">
        <v>4597</v>
      </c>
      <c r="J5129" t="s">
        <v>30</v>
      </c>
      <c r="K5129">
        <v>9170</v>
      </c>
      <c r="L5129">
        <v>9258.6</v>
      </c>
      <c r="M5129">
        <v>9064.35</v>
      </c>
      <c r="N5129">
        <v>9110.65</v>
      </c>
      <c r="O5129">
        <v>9085</v>
      </c>
      <c r="P5129">
        <v>9105.6</v>
      </c>
      <c r="Q5129">
        <v>9178.43</v>
      </c>
      <c r="R5129">
        <v>396042</v>
      </c>
      <c r="S5129">
        <v>3635044249.6500001</v>
      </c>
      <c r="T5129">
        <v>50364</v>
      </c>
      <c r="U5129">
        <v>118633</v>
      </c>
      <c r="V5129">
        <v>29.95</v>
      </c>
      <c r="W5129" s="3">
        <f>StockData[[#This Row],[CLOSE]]-StockData[[#This Row],[PREV. CLOSE]]</f>
        <v>-5.0499999999992724</v>
      </c>
      <c r="X5129" s="2">
        <f>IFERROR((StockData[[#This Row],[CLOSE]]-StockData[[#This Row],[PREV. CLOSE]])/StockData[[#This Row],[PREV. CLOSE]],0)</f>
        <v>-5.542963454856978E-4</v>
      </c>
      <c r="Y5129" t="str">
        <f>IF(StockData[[#This Row],[Daily Return %]]&gt;0,"Gain",IF(StockData[[#This Row],[Daily Return %]]&lt;0,"Loss","No Change"))</f>
        <v>Loss</v>
      </c>
    </row>
    <row r="5130" spans="1:25" x14ac:dyDescent="0.3">
      <c r="A5130" s="1">
        <v>45418</v>
      </c>
      <c r="B5130" s="1" t="s">
        <v>5185</v>
      </c>
      <c r="C5130" s="1" t="s">
        <v>119</v>
      </c>
      <c r="D5130">
        <f>MONTH(StockData[[#This Row],[DATE]])</f>
        <v>5</v>
      </c>
      <c r="E5130">
        <v>2024</v>
      </c>
      <c r="F5130" t="s">
        <v>97</v>
      </c>
      <c r="G5130" t="str">
        <f>"Q"&amp;ROUNDUP(StockData[[#This Row],[Month Number]]/3,0)</f>
        <v>Q2</v>
      </c>
      <c r="H5130" s="1" t="s">
        <v>5101</v>
      </c>
      <c r="I5130" s="1" t="s">
        <v>4597</v>
      </c>
      <c r="J5130" t="s">
        <v>30</v>
      </c>
      <c r="K5130">
        <v>9120</v>
      </c>
      <c r="L5130">
        <v>9185.75</v>
      </c>
      <c r="M5130">
        <v>8810.5499999999993</v>
      </c>
      <c r="N5130">
        <v>9105.6</v>
      </c>
      <c r="O5130">
        <v>9055</v>
      </c>
      <c r="P5130">
        <v>9052.5499999999993</v>
      </c>
      <c r="Q5130">
        <v>8979.57</v>
      </c>
      <c r="R5130">
        <v>458431</v>
      </c>
      <c r="S5130">
        <v>4116514055.5500002</v>
      </c>
      <c r="T5130">
        <v>61086</v>
      </c>
      <c r="U5130">
        <v>161802</v>
      </c>
      <c r="V5130">
        <v>35.29</v>
      </c>
      <c r="W5130" s="3">
        <f>StockData[[#This Row],[CLOSE]]-StockData[[#This Row],[PREV. CLOSE]]</f>
        <v>-53.050000000001091</v>
      </c>
      <c r="X5130" s="2">
        <f>IFERROR((StockData[[#This Row],[CLOSE]]-StockData[[#This Row],[PREV. CLOSE]])/StockData[[#This Row],[PREV. CLOSE]],0)</f>
        <v>-5.8260850465648708E-3</v>
      </c>
      <c r="Y5130" t="str">
        <f>IF(StockData[[#This Row],[Daily Return %]]&gt;0,"Gain",IF(StockData[[#This Row],[Daily Return %]]&lt;0,"Loss","No Change"))</f>
        <v>Loss</v>
      </c>
    </row>
    <row r="5131" spans="1:25" x14ac:dyDescent="0.3">
      <c r="A5131" s="1">
        <v>45419</v>
      </c>
      <c r="B5131" s="1" t="s">
        <v>5186</v>
      </c>
      <c r="C5131" s="1" t="s">
        <v>119</v>
      </c>
      <c r="D5131">
        <f>MONTH(StockData[[#This Row],[DATE]])</f>
        <v>5</v>
      </c>
      <c r="E5131">
        <v>2024</v>
      </c>
      <c r="F5131" t="s">
        <v>97</v>
      </c>
      <c r="G5131" t="str">
        <f>"Q"&amp;ROUNDUP(StockData[[#This Row],[Month Number]]/3,0)</f>
        <v>Q2</v>
      </c>
      <c r="H5131" s="1" t="s">
        <v>5101</v>
      </c>
      <c r="I5131" s="1" t="s">
        <v>4597</v>
      </c>
      <c r="J5131" t="s">
        <v>30</v>
      </c>
      <c r="K5131">
        <v>9055.15</v>
      </c>
      <c r="L5131">
        <v>9074.9500000000007</v>
      </c>
      <c r="M5131">
        <v>8642.5499999999993</v>
      </c>
      <c r="N5131">
        <v>9052.5499999999993</v>
      </c>
      <c r="O5131">
        <v>8692.0499999999993</v>
      </c>
      <c r="P5131">
        <v>8677.9</v>
      </c>
      <c r="Q5131">
        <v>8770.5</v>
      </c>
      <c r="R5131">
        <v>588285</v>
      </c>
      <c r="S5131">
        <v>5159553628.1499996</v>
      </c>
      <c r="T5131">
        <v>88752</v>
      </c>
      <c r="U5131">
        <v>291246</v>
      </c>
      <c r="V5131">
        <v>49.51</v>
      </c>
      <c r="W5131" s="3">
        <f>StockData[[#This Row],[CLOSE]]-StockData[[#This Row],[PREV. CLOSE]]</f>
        <v>-374.64999999999964</v>
      </c>
      <c r="X5131" s="2">
        <f>IFERROR((StockData[[#This Row],[CLOSE]]-StockData[[#This Row],[PREV. CLOSE]])/StockData[[#This Row],[PREV. CLOSE]],0)</f>
        <v>-4.1386128770346441E-2</v>
      </c>
      <c r="Y5131" t="str">
        <f>IF(StockData[[#This Row],[Daily Return %]]&gt;0,"Gain",IF(StockData[[#This Row],[Daily Return %]]&lt;0,"Loss","No Change"))</f>
        <v>Loss</v>
      </c>
    </row>
    <row r="5132" spans="1:25" x14ac:dyDescent="0.3">
      <c r="A5132" s="1">
        <v>45420</v>
      </c>
      <c r="B5132" s="1" t="s">
        <v>5187</v>
      </c>
      <c r="C5132" s="1" t="s">
        <v>119</v>
      </c>
      <c r="D5132">
        <f>MONTH(StockData[[#This Row],[DATE]])</f>
        <v>5</v>
      </c>
      <c r="E5132">
        <v>2024</v>
      </c>
      <c r="F5132" t="s">
        <v>97</v>
      </c>
      <c r="G5132" t="str">
        <f>"Q"&amp;ROUNDUP(StockData[[#This Row],[Month Number]]/3,0)</f>
        <v>Q2</v>
      </c>
      <c r="H5132" s="1" t="s">
        <v>5101</v>
      </c>
      <c r="I5132" s="1" t="s">
        <v>4597</v>
      </c>
      <c r="J5132" t="s">
        <v>30</v>
      </c>
      <c r="K5132">
        <v>8651</v>
      </c>
      <c r="L5132">
        <v>8785.35</v>
      </c>
      <c r="M5132">
        <v>8592.7999999999993</v>
      </c>
      <c r="N5132">
        <v>8677.9</v>
      </c>
      <c r="O5132">
        <v>8751</v>
      </c>
      <c r="P5132">
        <v>8749.4</v>
      </c>
      <c r="Q5132">
        <v>8722.68</v>
      </c>
      <c r="R5132">
        <v>451581</v>
      </c>
      <c r="S5132">
        <v>3938996395.6500001</v>
      </c>
      <c r="T5132">
        <v>53513</v>
      </c>
      <c r="U5132">
        <v>213448</v>
      </c>
      <c r="V5132">
        <v>47.27</v>
      </c>
      <c r="W5132" s="3">
        <f>StockData[[#This Row],[CLOSE]]-StockData[[#This Row],[PREV. CLOSE]]</f>
        <v>71.5</v>
      </c>
      <c r="X5132" s="2">
        <f>IFERROR((StockData[[#This Row],[CLOSE]]-StockData[[#This Row],[PREV. CLOSE]])/StockData[[#This Row],[PREV. CLOSE]],0)</f>
        <v>8.2393205729496769E-3</v>
      </c>
      <c r="Y5132" t="str">
        <f>IF(StockData[[#This Row],[Daily Return %]]&gt;0,"Gain",IF(StockData[[#This Row],[Daily Return %]]&lt;0,"Loss","No Change"))</f>
        <v>Gain</v>
      </c>
    </row>
    <row r="5133" spans="1:25" x14ac:dyDescent="0.3">
      <c r="A5133" s="1">
        <v>45421</v>
      </c>
      <c r="B5133" s="1" t="s">
        <v>5188</v>
      </c>
      <c r="C5133" s="1" t="s">
        <v>119</v>
      </c>
      <c r="D5133">
        <f>MONTH(StockData[[#This Row],[DATE]])</f>
        <v>5</v>
      </c>
      <c r="E5133">
        <v>2024</v>
      </c>
      <c r="F5133" t="s">
        <v>97</v>
      </c>
      <c r="G5133" t="str">
        <f>"Q"&amp;ROUNDUP(StockData[[#This Row],[Month Number]]/3,0)</f>
        <v>Q2</v>
      </c>
      <c r="H5133" s="1" t="s">
        <v>5101</v>
      </c>
      <c r="I5133" s="1" t="s">
        <v>4597</v>
      </c>
      <c r="J5133" t="s">
        <v>30</v>
      </c>
      <c r="K5133">
        <v>8800</v>
      </c>
      <c r="L5133">
        <v>9007.4500000000007</v>
      </c>
      <c r="M5133">
        <v>8786.35</v>
      </c>
      <c r="N5133">
        <v>8749.4</v>
      </c>
      <c r="O5133">
        <v>8840.0499999999993</v>
      </c>
      <c r="P5133">
        <v>8846.85</v>
      </c>
      <c r="Q5133">
        <v>8891.1200000000008</v>
      </c>
      <c r="R5133">
        <v>645689</v>
      </c>
      <c r="S5133">
        <v>5740901218.6499996</v>
      </c>
      <c r="T5133">
        <v>99059</v>
      </c>
      <c r="U5133">
        <v>209278</v>
      </c>
      <c r="V5133">
        <v>32.409999999999997</v>
      </c>
      <c r="W5133" s="3">
        <f>StockData[[#This Row],[CLOSE]]-StockData[[#This Row],[PREV. CLOSE]]</f>
        <v>97.450000000000728</v>
      </c>
      <c r="X5133" s="2">
        <f>IFERROR((StockData[[#This Row],[CLOSE]]-StockData[[#This Row],[PREV. CLOSE]])/StockData[[#This Row],[PREV. CLOSE]],0)</f>
        <v>1.1137906599309751E-2</v>
      </c>
      <c r="Y5133" t="str">
        <f>IF(StockData[[#This Row],[Daily Return %]]&gt;0,"Gain",IF(StockData[[#This Row],[Daily Return %]]&lt;0,"Loss","No Change"))</f>
        <v>Gain</v>
      </c>
    </row>
    <row r="5134" spans="1:25" x14ac:dyDescent="0.3">
      <c r="A5134" s="1">
        <v>45422</v>
      </c>
      <c r="B5134" s="1" t="s">
        <v>5189</v>
      </c>
      <c r="C5134" s="1" t="s">
        <v>119</v>
      </c>
      <c r="D5134">
        <f>MONTH(StockData[[#This Row],[DATE]])</f>
        <v>5</v>
      </c>
      <c r="E5134">
        <v>2024</v>
      </c>
      <c r="F5134" t="s">
        <v>97</v>
      </c>
      <c r="G5134" t="str">
        <f>"Q"&amp;ROUNDUP(StockData[[#This Row],[Month Number]]/3,0)</f>
        <v>Q2</v>
      </c>
      <c r="H5134" s="1" t="s">
        <v>5101</v>
      </c>
      <c r="I5134" s="1" t="s">
        <v>4597</v>
      </c>
      <c r="J5134" t="s">
        <v>30</v>
      </c>
      <c r="K5134">
        <v>8950</v>
      </c>
      <c r="L5134">
        <v>9047.9500000000007</v>
      </c>
      <c r="M5134">
        <v>8906.5</v>
      </c>
      <c r="N5134">
        <v>8846.85</v>
      </c>
      <c r="O5134">
        <v>8995</v>
      </c>
      <c r="P5134">
        <v>8981.7999999999993</v>
      </c>
      <c r="Q5134">
        <v>8977.77</v>
      </c>
      <c r="R5134">
        <v>482797</v>
      </c>
      <c r="S5134">
        <v>4334439092.4499998</v>
      </c>
      <c r="T5134">
        <v>59573</v>
      </c>
      <c r="U5134">
        <v>148455</v>
      </c>
      <c r="V5134">
        <v>30.75</v>
      </c>
      <c r="W5134" s="3">
        <f>StockData[[#This Row],[CLOSE]]-StockData[[#This Row],[PREV. CLOSE]]</f>
        <v>134.94999999999891</v>
      </c>
      <c r="X5134" s="2">
        <f>IFERROR((StockData[[#This Row],[CLOSE]]-StockData[[#This Row],[PREV. CLOSE]])/StockData[[#This Row],[PREV. CLOSE]],0)</f>
        <v>1.5254016966490773E-2</v>
      </c>
      <c r="Y5134" t="str">
        <f>IF(StockData[[#This Row],[Daily Return %]]&gt;0,"Gain",IF(StockData[[#This Row],[Daily Return %]]&lt;0,"Loss","No Change"))</f>
        <v>Gain</v>
      </c>
    </row>
    <row r="5135" spans="1:25" x14ac:dyDescent="0.3">
      <c r="A5135" s="1">
        <v>45425</v>
      </c>
      <c r="B5135" s="1" t="s">
        <v>5190</v>
      </c>
      <c r="C5135" s="1" t="s">
        <v>119</v>
      </c>
      <c r="D5135">
        <f>MONTH(StockData[[#This Row],[DATE]])</f>
        <v>5</v>
      </c>
      <c r="E5135">
        <v>2024</v>
      </c>
      <c r="F5135" t="s">
        <v>97</v>
      </c>
      <c r="G5135" t="str">
        <f>"Q"&amp;ROUNDUP(StockData[[#This Row],[Month Number]]/3,0)</f>
        <v>Q2</v>
      </c>
      <c r="H5135" s="1" t="s">
        <v>5101</v>
      </c>
      <c r="I5135" s="1" t="s">
        <v>4597</v>
      </c>
      <c r="J5135" t="s">
        <v>30</v>
      </c>
      <c r="K5135">
        <v>9022.9</v>
      </c>
      <c r="L5135">
        <v>9025</v>
      </c>
      <c r="M5135">
        <v>8870.5</v>
      </c>
      <c r="N5135">
        <v>8981.7999999999993</v>
      </c>
      <c r="O5135">
        <v>8961.0499999999993</v>
      </c>
      <c r="P5135">
        <v>8992.2999999999993</v>
      </c>
      <c r="Q5135">
        <v>8957.26</v>
      </c>
      <c r="R5135">
        <v>435605</v>
      </c>
      <c r="S5135">
        <v>3901828845.4499998</v>
      </c>
      <c r="T5135">
        <v>87581</v>
      </c>
      <c r="U5135">
        <v>252473</v>
      </c>
      <c r="V5135">
        <v>57.96</v>
      </c>
      <c r="W5135" s="3">
        <f>StockData[[#This Row],[CLOSE]]-StockData[[#This Row],[PREV. CLOSE]]</f>
        <v>10.5</v>
      </c>
      <c r="X5135" s="2">
        <f>IFERROR((StockData[[#This Row],[CLOSE]]-StockData[[#This Row],[PREV. CLOSE]])/StockData[[#This Row],[PREV. CLOSE]],0)</f>
        <v>1.1690307065398919E-3</v>
      </c>
      <c r="Y5135" t="str">
        <f>IF(StockData[[#This Row],[Daily Return %]]&gt;0,"Gain",IF(StockData[[#This Row],[Daily Return %]]&lt;0,"Loss","No Change"))</f>
        <v>Gain</v>
      </c>
    </row>
    <row r="5136" spans="1:25" x14ac:dyDescent="0.3">
      <c r="A5136" s="1">
        <v>45426</v>
      </c>
      <c r="B5136" s="1" t="s">
        <v>5191</v>
      </c>
      <c r="C5136" s="1" t="s">
        <v>119</v>
      </c>
      <c r="D5136">
        <f>MONTH(StockData[[#This Row],[DATE]])</f>
        <v>5</v>
      </c>
      <c r="E5136">
        <v>2024</v>
      </c>
      <c r="F5136" t="s">
        <v>97</v>
      </c>
      <c r="G5136" t="str">
        <f>"Q"&amp;ROUNDUP(StockData[[#This Row],[Month Number]]/3,0)</f>
        <v>Q2</v>
      </c>
      <c r="H5136" s="1" t="s">
        <v>5101</v>
      </c>
      <c r="I5136" s="1" t="s">
        <v>4597</v>
      </c>
      <c r="J5136" t="s">
        <v>30</v>
      </c>
      <c r="K5136">
        <v>8952.25</v>
      </c>
      <c r="L5136">
        <v>9089</v>
      </c>
      <c r="M5136">
        <v>8882.75</v>
      </c>
      <c r="N5136">
        <v>8992.2999999999993</v>
      </c>
      <c r="O5136">
        <v>9068.1</v>
      </c>
      <c r="P5136">
        <v>9065.25</v>
      </c>
      <c r="Q5136">
        <v>9012.4</v>
      </c>
      <c r="R5136">
        <v>408162</v>
      </c>
      <c r="S5136">
        <v>3678519431.1999998</v>
      </c>
      <c r="T5136">
        <v>66871</v>
      </c>
      <c r="U5136">
        <v>212311</v>
      </c>
      <c r="V5136">
        <v>52.02</v>
      </c>
      <c r="W5136" s="3">
        <f>StockData[[#This Row],[CLOSE]]-StockData[[#This Row],[PREV. CLOSE]]</f>
        <v>72.950000000000728</v>
      </c>
      <c r="X5136" s="2">
        <f>IFERROR((StockData[[#This Row],[CLOSE]]-StockData[[#This Row],[PREV. CLOSE]])/StockData[[#This Row],[PREV. CLOSE]],0)</f>
        <v>8.112496246789001E-3</v>
      </c>
      <c r="Y5136" t="str">
        <f>IF(StockData[[#This Row],[Daily Return %]]&gt;0,"Gain",IF(StockData[[#This Row],[Daily Return %]]&lt;0,"Loss","No Change"))</f>
        <v>Gain</v>
      </c>
    </row>
    <row r="5137" spans="1:25" x14ac:dyDescent="0.3">
      <c r="A5137" s="1">
        <v>45427</v>
      </c>
      <c r="B5137" s="1" t="s">
        <v>5192</v>
      </c>
      <c r="C5137" s="1" t="s">
        <v>119</v>
      </c>
      <c r="D5137">
        <f>MONTH(StockData[[#This Row],[DATE]])</f>
        <v>5</v>
      </c>
      <c r="E5137">
        <v>2024</v>
      </c>
      <c r="F5137" t="s">
        <v>97</v>
      </c>
      <c r="G5137" t="str">
        <f>"Q"&amp;ROUNDUP(StockData[[#This Row],[Month Number]]/3,0)</f>
        <v>Q2</v>
      </c>
      <c r="H5137" s="1" t="s">
        <v>5101</v>
      </c>
      <c r="I5137" s="1" t="s">
        <v>4597</v>
      </c>
      <c r="J5137" t="s">
        <v>30</v>
      </c>
      <c r="K5137">
        <v>9069</v>
      </c>
      <c r="L5137">
        <v>9125</v>
      </c>
      <c r="M5137">
        <v>8877.35</v>
      </c>
      <c r="N5137">
        <v>9065.25</v>
      </c>
      <c r="O5137">
        <v>8892</v>
      </c>
      <c r="P5137">
        <v>8903.15</v>
      </c>
      <c r="Q5137">
        <v>8960.9599999999991</v>
      </c>
      <c r="R5137">
        <v>274392</v>
      </c>
      <c r="S5137">
        <v>2458815351.8499999</v>
      </c>
      <c r="T5137">
        <v>41107</v>
      </c>
      <c r="U5137">
        <v>131205</v>
      </c>
      <c r="V5137">
        <v>47.82</v>
      </c>
      <c r="W5137" s="3">
        <f>StockData[[#This Row],[CLOSE]]-StockData[[#This Row],[PREV. CLOSE]]</f>
        <v>-162.10000000000036</v>
      </c>
      <c r="X5137" s="2">
        <f>IFERROR((StockData[[#This Row],[CLOSE]]-StockData[[#This Row],[PREV. CLOSE]])/StockData[[#This Row],[PREV. CLOSE]],0)</f>
        <v>-1.7881470450346142E-2</v>
      </c>
      <c r="Y5137" t="str">
        <f>IF(StockData[[#This Row],[Daily Return %]]&gt;0,"Gain",IF(StockData[[#This Row],[Daily Return %]]&lt;0,"Loss","No Change"))</f>
        <v>Loss</v>
      </c>
    </row>
    <row r="5138" spans="1:25" x14ac:dyDescent="0.3">
      <c r="A5138" s="1">
        <v>45428</v>
      </c>
      <c r="B5138" s="1" t="s">
        <v>5193</v>
      </c>
      <c r="C5138" s="1" t="s">
        <v>119</v>
      </c>
      <c r="D5138">
        <f>MONTH(StockData[[#This Row],[DATE]])</f>
        <v>5</v>
      </c>
      <c r="E5138">
        <v>2024</v>
      </c>
      <c r="F5138" t="s">
        <v>97</v>
      </c>
      <c r="G5138" t="str">
        <f>"Q"&amp;ROUNDUP(StockData[[#This Row],[Month Number]]/3,0)</f>
        <v>Q2</v>
      </c>
      <c r="H5138" s="1" t="s">
        <v>5101</v>
      </c>
      <c r="I5138" s="1" t="s">
        <v>4597</v>
      </c>
      <c r="J5138" t="s">
        <v>30</v>
      </c>
      <c r="K5138">
        <v>8950</v>
      </c>
      <c r="L5138">
        <v>8955.5499999999993</v>
      </c>
      <c r="M5138">
        <v>8710</v>
      </c>
      <c r="N5138">
        <v>8903.15</v>
      </c>
      <c r="O5138">
        <v>8874</v>
      </c>
      <c r="P5138">
        <v>8871.85</v>
      </c>
      <c r="Q5138">
        <v>8819.64</v>
      </c>
      <c r="R5138">
        <v>680474</v>
      </c>
      <c r="S5138">
        <v>6001538595.25</v>
      </c>
      <c r="T5138">
        <v>112668</v>
      </c>
      <c r="U5138">
        <v>331186</v>
      </c>
      <c r="V5138">
        <v>48.67</v>
      </c>
      <c r="W5138" s="3">
        <f>StockData[[#This Row],[CLOSE]]-StockData[[#This Row],[PREV. CLOSE]]</f>
        <v>-31.299999999999272</v>
      </c>
      <c r="X5138" s="2">
        <f>IFERROR((StockData[[#This Row],[CLOSE]]-StockData[[#This Row],[PREV. CLOSE]])/StockData[[#This Row],[PREV. CLOSE]],0)</f>
        <v>-3.5156096437776825E-3</v>
      </c>
      <c r="Y5138" t="str">
        <f>IF(StockData[[#This Row],[Daily Return %]]&gt;0,"Gain",IF(StockData[[#This Row],[Daily Return %]]&lt;0,"Loss","No Change"))</f>
        <v>Loss</v>
      </c>
    </row>
    <row r="5139" spans="1:25" x14ac:dyDescent="0.3">
      <c r="A5139" s="1">
        <v>45429</v>
      </c>
      <c r="B5139" s="1" t="s">
        <v>5194</v>
      </c>
      <c r="C5139" s="1" t="s">
        <v>119</v>
      </c>
      <c r="D5139">
        <f>MONTH(StockData[[#This Row],[DATE]])</f>
        <v>5</v>
      </c>
      <c r="E5139">
        <v>2024</v>
      </c>
      <c r="F5139" t="s">
        <v>97</v>
      </c>
      <c r="G5139" t="str">
        <f>"Q"&amp;ROUNDUP(StockData[[#This Row],[Month Number]]/3,0)</f>
        <v>Q2</v>
      </c>
      <c r="H5139" s="1" t="s">
        <v>5101</v>
      </c>
      <c r="I5139" s="1" t="s">
        <v>4597</v>
      </c>
      <c r="J5139" t="s">
        <v>30</v>
      </c>
      <c r="K5139">
        <v>8891</v>
      </c>
      <c r="L5139">
        <v>8958.35</v>
      </c>
      <c r="M5139">
        <v>8765.5</v>
      </c>
      <c r="N5139">
        <v>8871.85</v>
      </c>
      <c r="O5139">
        <v>8787</v>
      </c>
      <c r="P5139">
        <v>8780.7000000000007</v>
      </c>
      <c r="Q5139">
        <v>8820.02</v>
      </c>
      <c r="R5139">
        <v>323961</v>
      </c>
      <c r="S5139">
        <v>2857341695</v>
      </c>
      <c r="T5139">
        <v>42295</v>
      </c>
      <c r="U5139">
        <v>176097</v>
      </c>
      <c r="V5139">
        <v>54.36</v>
      </c>
      <c r="W5139" s="3">
        <f>StockData[[#This Row],[CLOSE]]-StockData[[#This Row],[PREV. CLOSE]]</f>
        <v>-91.149999999999636</v>
      </c>
      <c r="X5139" s="2">
        <f>IFERROR((StockData[[#This Row],[CLOSE]]-StockData[[#This Row],[PREV. CLOSE]])/StockData[[#This Row],[PREV. CLOSE]],0)</f>
        <v>-1.0274069106217941E-2</v>
      </c>
      <c r="Y5139" t="str">
        <f>IF(StockData[[#This Row],[Daily Return %]]&gt;0,"Gain",IF(StockData[[#This Row],[Daily Return %]]&lt;0,"Loss","No Change"))</f>
        <v>Loss</v>
      </c>
    </row>
    <row r="5140" spans="1:25" x14ac:dyDescent="0.3">
      <c r="A5140" s="1">
        <v>45430</v>
      </c>
      <c r="B5140" s="1" t="s">
        <v>5195</v>
      </c>
      <c r="C5140" s="1" t="s">
        <v>119</v>
      </c>
      <c r="D5140">
        <f>MONTH(StockData[[#This Row],[DATE]])</f>
        <v>5</v>
      </c>
      <c r="E5140">
        <v>2024</v>
      </c>
      <c r="F5140" t="s">
        <v>97</v>
      </c>
      <c r="G5140" t="str">
        <f>"Q"&amp;ROUNDUP(StockData[[#This Row],[Month Number]]/3,0)</f>
        <v>Q2</v>
      </c>
      <c r="H5140" s="1" t="s">
        <v>5101</v>
      </c>
      <c r="I5140" s="1" t="s">
        <v>4597</v>
      </c>
      <c r="J5140" t="s">
        <v>30</v>
      </c>
      <c r="K5140">
        <v>8815</v>
      </c>
      <c r="L5140">
        <v>8841.5</v>
      </c>
      <c r="M5140">
        <v>8780</v>
      </c>
      <c r="N5140">
        <v>8780.7000000000007</v>
      </c>
      <c r="O5140">
        <v>8809</v>
      </c>
      <c r="P5140">
        <v>8813.85</v>
      </c>
      <c r="Q5140">
        <v>8814.86</v>
      </c>
      <c r="R5140">
        <v>20151</v>
      </c>
      <c r="S5140">
        <v>177628297.55000001</v>
      </c>
      <c r="T5140">
        <v>3128</v>
      </c>
      <c r="U5140">
        <v>8950</v>
      </c>
      <c r="V5140">
        <v>44.41</v>
      </c>
      <c r="W5140" s="3">
        <f>StockData[[#This Row],[CLOSE]]-StockData[[#This Row],[PREV. CLOSE]]</f>
        <v>33.149999999999636</v>
      </c>
      <c r="X5140" s="2">
        <f>IFERROR((StockData[[#This Row],[CLOSE]]-StockData[[#This Row],[PREV. CLOSE]])/StockData[[#This Row],[PREV. CLOSE]],0)</f>
        <v>3.7753254296354088E-3</v>
      </c>
      <c r="Y5140" t="str">
        <f>IF(StockData[[#This Row],[Daily Return %]]&gt;0,"Gain",IF(StockData[[#This Row],[Daily Return %]]&lt;0,"Loss","No Change"))</f>
        <v>Gain</v>
      </c>
    </row>
    <row r="5141" spans="1:25" x14ac:dyDescent="0.3">
      <c r="A5141" s="1">
        <v>45433</v>
      </c>
      <c r="B5141" s="1" t="s">
        <v>5196</v>
      </c>
      <c r="C5141" s="1" t="s">
        <v>119</v>
      </c>
      <c r="D5141">
        <f>MONTH(StockData[[#This Row],[DATE]])</f>
        <v>5</v>
      </c>
      <c r="E5141">
        <v>2024</v>
      </c>
      <c r="F5141" t="s">
        <v>97</v>
      </c>
      <c r="G5141" t="str">
        <f>"Q"&amp;ROUNDUP(StockData[[#This Row],[Month Number]]/3,0)</f>
        <v>Q2</v>
      </c>
      <c r="H5141" s="1" t="s">
        <v>5101</v>
      </c>
      <c r="I5141" s="1" t="s">
        <v>4597</v>
      </c>
      <c r="J5141" t="s">
        <v>30</v>
      </c>
      <c r="K5141">
        <v>8775</v>
      </c>
      <c r="L5141">
        <v>8860</v>
      </c>
      <c r="M5141">
        <v>8775</v>
      </c>
      <c r="N5141">
        <v>8813.85</v>
      </c>
      <c r="O5141">
        <v>8800</v>
      </c>
      <c r="P5141">
        <v>8820.7000000000007</v>
      </c>
      <c r="Q5141">
        <v>8818.39</v>
      </c>
      <c r="R5141">
        <v>417798</v>
      </c>
      <c r="S5141">
        <v>3684307379.5</v>
      </c>
      <c r="T5141">
        <v>45969</v>
      </c>
      <c r="U5141">
        <v>265844</v>
      </c>
      <c r="V5141">
        <v>63.63</v>
      </c>
      <c r="W5141" s="3">
        <f>StockData[[#This Row],[CLOSE]]-StockData[[#This Row],[PREV. CLOSE]]</f>
        <v>6.8500000000003638</v>
      </c>
      <c r="X5141" s="2">
        <f>IFERROR((StockData[[#This Row],[CLOSE]]-StockData[[#This Row],[PREV. CLOSE]])/StockData[[#This Row],[PREV. CLOSE]],0)</f>
        <v>7.7718590627255549E-4</v>
      </c>
      <c r="Y5141" t="str">
        <f>IF(StockData[[#This Row],[Daily Return %]]&gt;0,"Gain",IF(StockData[[#This Row],[Daily Return %]]&lt;0,"Loss","No Change"))</f>
        <v>Gain</v>
      </c>
    </row>
    <row r="5142" spans="1:25" x14ac:dyDescent="0.3">
      <c r="A5142" s="1">
        <v>45434</v>
      </c>
      <c r="B5142" s="1" t="s">
        <v>5197</v>
      </c>
      <c r="C5142" s="1" t="s">
        <v>119</v>
      </c>
      <c r="D5142">
        <f>MONTH(StockData[[#This Row],[DATE]])</f>
        <v>5</v>
      </c>
      <c r="E5142">
        <v>2024</v>
      </c>
      <c r="F5142" t="s">
        <v>97</v>
      </c>
      <c r="G5142" t="str">
        <f>"Q"&amp;ROUNDUP(StockData[[#This Row],[Month Number]]/3,0)</f>
        <v>Q2</v>
      </c>
      <c r="H5142" s="1" t="s">
        <v>5101</v>
      </c>
      <c r="I5142" s="1" t="s">
        <v>4597</v>
      </c>
      <c r="J5142" t="s">
        <v>30</v>
      </c>
      <c r="K5142">
        <v>8850</v>
      </c>
      <c r="L5142">
        <v>8850</v>
      </c>
      <c r="M5142">
        <v>8736</v>
      </c>
      <c r="N5142">
        <v>8820.7000000000007</v>
      </c>
      <c r="O5142">
        <v>8800</v>
      </c>
      <c r="P5142">
        <v>8805.5499999999993</v>
      </c>
      <c r="Q5142">
        <v>8795.15</v>
      </c>
      <c r="R5142">
        <v>302838</v>
      </c>
      <c r="S5142">
        <v>2663506596.1500001</v>
      </c>
      <c r="T5142">
        <v>33333</v>
      </c>
      <c r="U5142">
        <v>177444</v>
      </c>
      <c r="V5142">
        <v>58.59</v>
      </c>
      <c r="W5142" s="3">
        <f>StockData[[#This Row],[CLOSE]]-StockData[[#This Row],[PREV. CLOSE]]</f>
        <v>-15.150000000001455</v>
      </c>
      <c r="X5142" s="2">
        <f>IFERROR((StockData[[#This Row],[CLOSE]]-StockData[[#This Row],[PREV. CLOSE]])/StockData[[#This Row],[PREV. CLOSE]],0)</f>
        <v>-1.7175507612776145E-3</v>
      </c>
      <c r="Y5142" t="str">
        <f>IF(StockData[[#This Row],[Daily Return %]]&gt;0,"Gain",IF(StockData[[#This Row],[Daily Return %]]&lt;0,"Loss","No Change"))</f>
        <v>Loss</v>
      </c>
    </row>
    <row r="5143" spans="1:25" x14ac:dyDescent="0.3">
      <c r="A5143" s="1">
        <v>45435</v>
      </c>
      <c r="B5143" s="1" t="s">
        <v>5198</v>
      </c>
      <c r="C5143" s="1" t="s">
        <v>119</v>
      </c>
      <c r="D5143">
        <f>MONTH(StockData[[#This Row],[DATE]])</f>
        <v>5</v>
      </c>
      <c r="E5143">
        <v>2024</v>
      </c>
      <c r="F5143" t="s">
        <v>97</v>
      </c>
      <c r="G5143" t="str">
        <f>"Q"&amp;ROUNDUP(StockData[[#This Row],[Month Number]]/3,0)</f>
        <v>Q2</v>
      </c>
      <c r="H5143" s="1" t="s">
        <v>5101</v>
      </c>
      <c r="I5143" s="1" t="s">
        <v>4597</v>
      </c>
      <c r="J5143" t="s">
        <v>30</v>
      </c>
      <c r="K5143">
        <v>8850</v>
      </c>
      <c r="L5143">
        <v>8985</v>
      </c>
      <c r="M5143">
        <v>8751.2000000000007</v>
      </c>
      <c r="N5143">
        <v>8805.5499999999993</v>
      </c>
      <c r="O5143">
        <v>8937</v>
      </c>
      <c r="P5143">
        <v>8963.4500000000007</v>
      </c>
      <c r="Q5143">
        <v>8897.0300000000007</v>
      </c>
      <c r="R5143">
        <v>731514</v>
      </c>
      <c r="S5143">
        <v>6508298817.9499998</v>
      </c>
      <c r="T5143">
        <v>76845</v>
      </c>
      <c r="U5143">
        <v>444179</v>
      </c>
      <c r="V5143">
        <v>60.72</v>
      </c>
      <c r="W5143" s="3">
        <f>StockData[[#This Row],[CLOSE]]-StockData[[#This Row],[PREV. CLOSE]]</f>
        <v>157.90000000000146</v>
      </c>
      <c r="X5143" s="2">
        <f>IFERROR((StockData[[#This Row],[CLOSE]]-StockData[[#This Row],[PREV. CLOSE]])/StockData[[#This Row],[PREV. CLOSE]],0)</f>
        <v>1.7931872512222571E-2</v>
      </c>
      <c r="Y5143" t="str">
        <f>IF(StockData[[#This Row],[Daily Return %]]&gt;0,"Gain",IF(StockData[[#This Row],[Daily Return %]]&lt;0,"Loss","No Change"))</f>
        <v>Gain</v>
      </c>
    </row>
    <row r="5144" spans="1:25" x14ac:dyDescent="0.3">
      <c r="A5144" s="1">
        <v>45436</v>
      </c>
      <c r="B5144" s="1" t="s">
        <v>5199</v>
      </c>
      <c r="C5144" s="1" t="s">
        <v>119</v>
      </c>
      <c r="D5144">
        <f>MONTH(StockData[[#This Row],[DATE]])</f>
        <v>5</v>
      </c>
      <c r="E5144">
        <v>2024</v>
      </c>
      <c r="F5144" t="s">
        <v>97</v>
      </c>
      <c r="G5144" t="str">
        <f>"Q"&amp;ROUNDUP(StockData[[#This Row],[Month Number]]/3,0)</f>
        <v>Q2</v>
      </c>
      <c r="H5144" s="1" t="s">
        <v>5101</v>
      </c>
      <c r="I5144" s="1" t="s">
        <v>4597</v>
      </c>
      <c r="J5144" t="s">
        <v>30</v>
      </c>
      <c r="K5144">
        <v>8980</v>
      </c>
      <c r="L5144">
        <v>9024</v>
      </c>
      <c r="M5144">
        <v>8870.1</v>
      </c>
      <c r="N5144">
        <v>8963.4500000000007</v>
      </c>
      <c r="O5144">
        <v>8966.4</v>
      </c>
      <c r="P5144">
        <v>8948.2000000000007</v>
      </c>
      <c r="Q5144">
        <v>8948.7999999999993</v>
      </c>
      <c r="R5144">
        <v>455920</v>
      </c>
      <c r="S5144">
        <v>4079938196.3000002</v>
      </c>
      <c r="T5144">
        <v>37014</v>
      </c>
      <c r="U5144">
        <v>283381</v>
      </c>
      <c r="V5144">
        <v>62.16</v>
      </c>
      <c r="W5144" s="3">
        <f>StockData[[#This Row],[CLOSE]]-StockData[[#This Row],[PREV. CLOSE]]</f>
        <v>-15.25</v>
      </c>
      <c r="X5144" s="2">
        <f>IFERROR((StockData[[#This Row],[CLOSE]]-StockData[[#This Row],[PREV. CLOSE]])/StockData[[#This Row],[PREV. CLOSE]],0)</f>
        <v>-1.7013538313930461E-3</v>
      </c>
      <c r="Y5144" t="str">
        <f>IF(StockData[[#This Row],[Daily Return %]]&gt;0,"Gain",IF(StockData[[#This Row],[Daily Return %]]&lt;0,"Loss","No Change"))</f>
        <v>Loss</v>
      </c>
    </row>
    <row r="5145" spans="1:25" x14ac:dyDescent="0.3">
      <c r="A5145" s="1">
        <v>45439</v>
      </c>
      <c r="B5145" s="1" t="s">
        <v>5200</v>
      </c>
      <c r="C5145" s="1" t="s">
        <v>119</v>
      </c>
      <c r="D5145">
        <f>MONTH(StockData[[#This Row],[DATE]])</f>
        <v>5</v>
      </c>
      <c r="E5145">
        <v>2024</v>
      </c>
      <c r="F5145" t="s">
        <v>97</v>
      </c>
      <c r="G5145" t="str">
        <f>"Q"&amp;ROUNDUP(StockData[[#This Row],[Month Number]]/3,0)</f>
        <v>Q2</v>
      </c>
      <c r="H5145" s="1" t="s">
        <v>5101</v>
      </c>
      <c r="I5145" s="1" t="s">
        <v>4597</v>
      </c>
      <c r="J5145" t="s">
        <v>30</v>
      </c>
      <c r="K5145">
        <v>9002</v>
      </c>
      <c r="L5145">
        <v>9069.4500000000007</v>
      </c>
      <c r="M5145">
        <v>8881.7000000000007</v>
      </c>
      <c r="N5145">
        <v>8948.2000000000007</v>
      </c>
      <c r="O5145">
        <v>8995</v>
      </c>
      <c r="P5145">
        <v>8998.7000000000007</v>
      </c>
      <c r="Q5145">
        <v>8994.02</v>
      </c>
      <c r="R5145">
        <v>301747</v>
      </c>
      <c r="S5145">
        <v>2713917264.1999998</v>
      </c>
      <c r="T5145">
        <v>39651</v>
      </c>
      <c r="U5145">
        <v>144879</v>
      </c>
      <c r="V5145">
        <v>48.01</v>
      </c>
      <c r="W5145" s="3">
        <f>StockData[[#This Row],[CLOSE]]-StockData[[#This Row],[PREV. CLOSE]]</f>
        <v>50.5</v>
      </c>
      <c r="X5145" s="2">
        <f>IFERROR((StockData[[#This Row],[CLOSE]]-StockData[[#This Row],[PREV. CLOSE]])/StockData[[#This Row],[PREV. CLOSE]],0)</f>
        <v>5.6435931248742756E-3</v>
      </c>
      <c r="Y5145" t="str">
        <f>IF(StockData[[#This Row],[Daily Return %]]&gt;0,"Gain",IF(StockData[[#This Row],[Daily Return %]]&lt;0,"Loss","No Change"))</f>
        <v>Gain</v>
      </c>
    </row>
    <row r="5146" spans="1:25" x14ac:dyDescent="0.3">
      <c r="A5146" s="1">
        <v>45440</v>
      </c>
      <c r="B5146" s="1" t="s">
        <v>5201</v>
      </c>
      <c r="C5146" s="1" t="s">
        <v>119</v>
      </c>
      <c r="D5146">
        <f>MONTH(StockData[[#This Row],[DATE]])</f>
        <v>5</v>
      </c>
      <c r="E5146">
        <v>2024</v>
      </c>
      <c r="F5146" t="s">
        <v>97</v>
      </c>
      <c r="G5146" t="str">
        <f>"Q"&amp;ROUNDUP(StockData[[#This Row],[Month Number]]/3,0)</f>
        <v>Q2</v>
      </c>
      <c r="H5146" s="1" t="s">
        <v>5101</v>
      </c>
      <c r="I5146" s="1" t="s">
        <v>4597</v>
      </c>
      <c r="J5146" t="s">
        <v>30</v>
      </c>
      <c r="K5146">
        <v>8998.7000000000007</v>
      </c>
      <c r="L5146">
        <v>9022.25</v>
      </c>
      <c r="M5146">
        <v>8916.2000000000007</v>
      </c>
      <c r="N5146">
        <v>8998.7000000000007</v>
      </c>
      <c r="O5146">
        <v>8995</v>
      </c>
      <c r="P5146">
        <v>8989.75</v>
      </c>
      <c r="Q5146">
        <v>8977.61</v>
      </c>
      <c r="R5146">
        <v>259094</v>
      </c>
      <c r="S5146">
        <v>2326044236.5999999</v>
      </c>
      <c r="T5146">
        <v>32470</v>
      </c>
      <c r="U5146">
        <v>133690</v>
      </c>
      <c r="V5146">
        <v>51.6</v>
      </c>
      <c r="W5146" s="3">
        <f>StockData[[#This Row],[CLOSE]]-StockData[[#This Row],[PREV. CLOSE]]</f>
        <v>-8.9500000000007276</v>
      </c>
      <c r="X5146" s="2">
        <f>IFERROR((StockData[[#This Row],[CLOSE]]-StockData[[#This Row],[PREV. CLOSE]])/StockData[[#This Row],[PREV. CLOSE]],0)</f>
        <v>-9.9458810717111663E-4</v>
      </c>
      <c r="Y5146" t="str">
        <f>IF(StockData[[#This Row],[Daily Return %]]&gt;0,"Gain",IF(StockData[[#This Row],[Daily Return %]]&lt;0,"Loss","No Change"))</f>
        <v>Loss</v>
      </c>
    </row>
    <row r="5147" spans="1:25" x14ac:dyDescent="0.3">
      <c r="A5147" s="1">
        <v>45441</v>
      </c>
      <c r="B5147" s="1" t="s">
        <v>5202</v>
      </c>
      <c r="C5147" s="1" t="s">
        <v>119</v>
      </c>
      <c r="D5147">
        <f>MONTH(StockData[[#This Row],[DATE]])</f>
        <v>5</v>
      </c>
      <c r="E5147">
        <v>2024</v>
      </c>
      <c r="F5147" t="s">
        <v>97</v>
      </c>
      <c r="G5147" t="str">
        <f>"Q"&amp;ROUNDUP(StockData[[#This Row],[Month Number]]/3,0)</f>
        <v>Q2</v>
      </c>
      <c r="H5147" s="1" t="s">
        <v>5101</v>
      </c>
      <c r="I5147" s="1" t="s">
        <v>4597</v>
      </c>
      <c r="J5147" t="s">
        <v>30</v>
      </c>
      <c r="K5147">
        <v>8950</v>
      </c>
      <c r="L5147">
        <v>9139.4500000000007</v>
      </c>
      <c r="M5147">
        <v>8902.75</v>
      </c>
      <c r="N5147">
        <v>8989.75</v>
      </c>
      <c r="O5147">
        <v>9082.65</v>
      </c>
      <c r="P5147">
        <v>9070.2000000000007</v>
      </c>
      <c r="Q5147">
        <v>9029.64</v>
      </c>
      <c r="R5147">
        <v>339934</v>
      </c>
      <c r="S5147">
        <v>3069480774.8499999</v>
      </c>
      <c r="T5147">
        <v>48226</v>
      </c>
      <c r="U5147">
        <v>176937</v>
      </c>
      <c r="V5147">
        <v>52.05</v>
      </c>
      <c r="W5147" s="3">
        <f>StockData[[#This Row],[CLOSE]]-StockData[[#This Row],[PREV. CLOSE]]</f>
        <v>80.450000000000728</v>
      </c>
      <c r="X5147" s="2">
        <f>IFERROR((StockData[[#This Row],[CLOSE]]-StockData[[#This Row],[PREV. CLOSE]])/StockData[[#This Row],[PREV. CLOSE]],0)</f>
        <v>8.9490808976891156E-3</v>
      </c>
      <c r="Y5147" t="str">
        <f>IF(StockData[[#This Row],[Daily Return %]]&gt;0,"Gain",IF(StockData[[#This Row],[Daily Return %]]&lt;0,"Loss","No Change"))</f>
        <v>Gain</v>
      </c>
    </row>
    <row r="5148" spans="1:25" x14ac:dyDescent="0.3">
      <c r="A5148" s="1">
        <v>45442</v>
      </c>
      <c r="B5148" s="1" t="s">
        <v>5203</v>
      </c>
      <c r="C5148" s="1" t="s">
        <v>119</v>
      </c>
      <c r="D5148">
        <f>MONTH(StockData[[#This Row],[DATE]])</f>
        <v>5</v>
      </c>
      <c r="E5148">
        <v>2024</v>
      </c>
      <c r="F5148" t="s">
        <v>97</v>
      </c>
      <c r="G5148" t="str">
        <f>"Q"&amp;ROUNDUP(StockData[[#This Row],[Month Number]]/3,0)</f>
        <v>Q2</v>
      </c>
      <c r="H5148" s="1" t="s">
        <v>5101</v>
      </c>
      <c r="I5148" s="1" t="s">
        <v>4597</v>
      </c>
      <c r="J5148" t="s">
        <v>30</v>
      </c>
      <c r="K5148">
        <v>9068</v>
      </c>
      <c r="L5148">
        <v>9128.9</v>
      </c>
      <c r="M5148">
        <v>8927.6</v>
      </c>
      <c r="N5148">
        <v>9070.2000000000007</v>
      </c>
      <c r="O5148">
        <v>8999.15</v>
      </c>
      <c r="P5148">
        <v>8968.5</v>
      </c>
      <c r="Q5148">
        <v>9019.9500000000007</v>
      </c>
      <c r="R5148">
        <v>305109</v>
      </c>
      <c r="S5148">
        <v>2752067378.5999999</v>
      </c>
      <c r="T5148">
        <v>55694</v>
      </c>
      <c r="U5148">
        <v>110784</v>
      </c>
      <c r="V5148">
        <v>36.31</v>
      </c>
      <c r="W5148" s="3">
        <f>StockData[[#This Row],[CLOSE]]-StockData[[#This Row],[PREV. CLOSE]]</f>
        <v>-101.70000000000073</v>
      </c>
      <c r="X5148" s="2">
        <f>IFERROR((StockData[[#This Row],[CLOSE]]-StockData[[#This Row],[PREV. CLOSE]])/StockData[[#This Row],[PREV. CLOSE]],0)</f>
        <v>-1.1212542171065766E-2</v>
      </c>
      <c r="Y5148" t="str">
        <f>IF(StockData[[#This Row],[Daily Return %]]&gt;0,"Gain",IF(StockData[[#This Row],[Daily Return %]]&lt;0,"Loss","No Change"))</f>
        <v>Loss</v>
      </c>
    </row>
    <row r="5149" spans="1:25" x14ac:dyDescent="0.3">
      <c r="A5149" s="1">
        <v>45443</v>
      </c>
      <c r="B5149" s="1" t="s">
        <v>5204</v>
      </c>
      <c r="C5149" s="1" t="s">
        <v>119</v>
      </c>
      <c r="D5149">
        <f>MONTH(StockData[[#This Row],[DATE]])</f>
        <v>5</v>
      </c>
      <c r="E5149">
        <v>2024</v>
      </c>
      <c r="F5149" t="s">
        <v>97</v>
      </c>
      <c r="G5149" t="str">
        <f>"Q"&amp;ROUNDUP(StockData[[#This Row],[Month Number]]/3,0)</f>
        <v>Q2</v>
      </c>
      <c r="H5149" s="1" t="s">
        <v>5101</v>
      </c>
      <c r="I5149" s="1" t="s">
        <v>4597</v>
      </c>
      <c r="J5149" t="s">
        <v>30</v>
      </c>
      <c r="K5149">
        <v>8990</v>
      </c>
      <c r="L5149">
        <v>9125.5</v>
      </c>
      <c r="M5149">
        <v>8923</v>
      </c>
      <c r="N5149">
        <v>8968.5</v>
      </c>
      <c r="O5149">
        <v>9100</v>
      </c>
      <c r="P5149">
        <v>9084.75</v>
      </c>
      <c r="Q5149">
        <v>9058.07</v>
      </c>
      <c r="R5149">
        <v>560005</v>
      </c>
      <c r="S5149">
        <v>5072565333.9499998</v>
      </c>
      <c r="T5149">
        <v>45562</v>
      </c>
      <c r="U5149">
        <v>347584</v>
      </c>
      <c r="V5149">
        <v>62.07</v>
      </c>
      <c r="W5149" s="3">
        <f>StockData[[#This Row],[CLOSE]]-StockData[[#This Row],[PREV. CLOSE]]</f>
        <v>116.25</v>
      </c>
      <c r="X5149" s="2">
        <f>IFERROR((StockData[[#This Row],[CLOSE]]-StockData[[#This Row],[PREV. CLOSE]])/StockData[[#This Row],[PREV. CLOSE]],0)</f>
        <v>1.2962033784913864E-2</v>
      </c>
      <c r="Y5149" t="str">
        <f>IF(StockData[[#This Row],[Daily Return %]]&gt;0,"Gain",IF(StockData[[#This Row],[Daily Return %]]&lt;0,"Loss","No Change"))</f>
        <v>Gain</v>
      </c>
    </row>
    <row r="5150" spans="1:25" x14ac:dyDescent="0.3">
      <c r="A5150" s="1">
        <v>45446</v>
      </c>
      <c r="B5150" s="1" t="s">
        <v>5205</v>
      </c>
      <c r="C5150" s="1" t="s">
        <v>142</v>
      </c>
      <c r="D5150">
        <f>MONTH(StockData[[#This Row],[DATE]])</f>
        <v>6</v>
      </c>
      <c r="E5150">
        <v>2024</v>
      </c>
      <c r="F5150" t="s">
        <v>97</v>
      </c>
      <c r="G5150" t="str">
        <f>"Q"&amp;ROUNDUP(StockData[[#This Row],[Month Number]]/3,0)</f>
        <v>Q2</v>
      </c>
      <c r="H5150" s="1" t="s">
        <v>5101</v>
      </c>
      <c r="I5150" s="1" t="s">
        <v>4597</v>
      </c>
      <c r="J5150" t="s">
        <v>30</v>
      </c>
      <c r="K5150">
        <v>9180</v>
      </c>
      <c r="L5150">
        <v>9444</v>
      </c>
      <c r="M5150">
        <v>9122.5499999999993</v>
      </c>
      <c r="N5150">
        <v>9084.75</v>
      </c>
      <c r="O5150">
        <v>9331.15</v>
      </c>
      <c r="P5150">
        <v>9335.4500000000007</v>
      </c>
      <c r="Q5150">
        <v>9350.9599999999991</v>
      </c>
      <c r="R5150">
        <v>438422</v>
      </c>
      <c r="S5150">
        <v>4099667302.5</v>
      </c>
      <c r="T5150">
        <v>66458</v>
      </c>
      <c r="U5150">
        <v>201391</v>
      </c>
      <c r="V5150">
        <v>45.94</v>
      </c>
      <c r="W5150" s="3">
        <f>StockData[[#This Row],[CLOSE]]-StockData[[#This Row],[PREV. CLOSE]]</f>
        <v>250.70000000000073</v>
      </c>
      <c r="X5150" s="2">
        <f>IFERROR((StockData[[#This Row],[CLOSE]]-StockData[[#This Row],[PREV. CLOSE]])/StockData[[#This Row],[PREV. CLOSE]],0)</f>
        <v>2.7595696084097055E-2</v>
      </c>
      <c r="Y5150" t="str">
        <f>IF(StockData[[#This Row],[Daily Return %]]&gt;0,"Gain",IF(StockData[[#This Row],[Daily Return %]]&lt;0,"Loss","No Change"))</f>
        <v>Gain</v>
      </c>
    </row>
    <row r="5151" spans="1:25" x14ac:dyDescent="0.3">
      <c r="A5151" s="1">
        <v>45447</v>
      </c>
      <c r="B5151" s="1" t="s">
        <v>5206</v>
      </c>
      <c r="C5151" s="1" t="s">
        <v>142</v>
      </c>
      <c r="D5151">
        <f>MONTH(StockData[[#This Row],[DATE]])</f>
        <v>6</v>
      </c>
      <c r="E5151">
        <v>2024</v>
      </c>
      <c r="F5151" t="s">
        <v>97</v>
      </c>
      <c r="G5151" t="str">
        <f>"Q"&amp;ROUNDUP(StockData[[#This Row],[Month Number]]/3,0)</f>
        <v>Q2</v>
      </c>
      <c r="H5151" s="1" t="s">
        <v>5101</v>
      </c>
      <c r="I5151" s="1" t="s">
        <v>4597</v>
      </c>
      <c r="J5151" t="s">
        <v>30</v>
      </c>
      <c r="K5151">
        <v>9227</v>
      </c>
      <c r="L5151">
        <v>9372.85</v>
      </c>
      <c r="M5151">
        <v>8808</v>
      </c>
      <c r="N5151">
        <v>9335.4500000000007</v>
      </c>
      <c r="O5151">
        <v>9299.9500000000007</v>
      </c>
      <c r="P5151">
        <v>9246.75</v>
      </c>
      <c r="Q5151">
        <v>9144.0300000000007</v>
      </c>
      <c r="R5151">
        <v>738601</v>
      </c>
      <c r="S5151">
        <v>6753791666.8999996</v>
      </c>
      <c r="T5151">
        <v>92425</v>
      </c>
      <c r="U5151">
        <v>364997</v>
      </c>
      <c r="V5151">
        <v>49.42</v>
      </c>
      <c r="W5151" s="3">
        <f>StockData[[#This Row],[CLOSE]]-StockData[[#This Row],[PREV. CLOSE]]</f>
        <v>-88.700000000000728</v>
      </c>
      <c r="X5151" s="2">
        <f>IFERROR((StockData[[#This Row],[CLOSE]]-StockData[[#This Row],[PREV. CLOSE]])/StockData[[#This Row],[PREV. CLOSE]],0)</f>
        <v>-9.5014166430113945E-3</v>
      </c>
      <c r="Y5151" t="str">
        <f>IF(StockData[[#This Row],[Daily Return %]]&gt;0,"Gain",IF(StockData[[#This Row],[Daily Return %]]&lt;0,"Loss","No Change"))</f>
        <v>Loss</v>
      </c>
    </row>
    <row r="5152" spans="1:25" x14ac:dyDescent="0.3">
      <c r="A5152" s="1">
        <v>45448</v>
      </c>
      <c r="B5152" s="1" t="s">
        <v>5207</v>
      </c>
      <c r="C5152" s="1" t="s">
        <v>142</v>
      </c>
      <c r="D5152">
        <f>MONTH(StockData[[#This Row],[DATE]])</f>
        <v>6</v>
      </c>
      <c r="E5152">
        <v>2024</v>
      </c>
      <c r="F5152" t="s">
        <v>97</v>
      </c>
      <c r="G5152" t="str">
        <f>"Q"&amp;ROUNDUP(StockData[[#This Row],[Month Number]]/3,0)</f>
        <v>Q2</v>
      </c>
      <c r="H5152" s="1" t="s">
        <v>5101</v>
      </c>
      <c r="I5152" s="1" t="s">
        <v>4597</v>
      </c>
      <c r="J5152" t="s">
        <v>30</v>
      </c>
      <c r="K5152">
        <v>9241</v>
      </c>
      <c r="L5152">
        <v>9679</v>
      </c>
      <c r="M5152">
        <v>9176</v>
      </c>
      <c r="N5152">
        <v>9246.75</v>
      </c>
      <c r="O5152">
        <v>9554.9500000000007</v>
      </c>
      <c r="P5152">
        <v>9602.25</v>
      </c>
      <c r="Q5152">
        <v>9492.7999999999993</v>
      </c>
      <c r="R5152">
        <v>489543</v>
      </c>
      <c r="S5152">
        <v>4647132009.5</v>
      </c>
      <c r="T5152">
        <v>66348</v>
      </c>
      <c r="U5152">
        <v>221257</v>
      </c>
      <c r="V5152">
        <v>45.2</v>
      </c>
      <c r="W5152" s="3">
        <f>StockData[[#This Row],[CLOSE]]-StockData[[#This Row],[PREV. CLOSE]]</f>
        <v>355.5</v>
      </c>
      <c r="X5152" s="2">
        <f>IFERROR((StockData[[#This Row],[CLOSE]]-StockData[[#This Row],[PREV. CLOSE]])/StockData[[#This Row],[PREV. CLOSE]],0)</f>
        <v>3.8445940465568984E-2</v>
      </c>
      <c r="Y5152" t="str">
        <f>IF(StockData[[#This Row],[Daily Return %]]&gt;0,"Gain",IF(StockData[[#This Row],[Daily Return %]]&lt;0,"Loss","No Change"))</f>
        <v>Gain</v>
      </c>
    </row>
    <row r="5153" spans="1:25" x14ac:dyDescent="0.3">
      <c r="A5153" s="1">
        <v>45449</v>
      </c>
      <c r="B5153" s="1" t="s">
        <v>5208</v>
      </c>
      <c r="C5153" s="1" t="s">
        <v>142</v>
      </c>
      <c r="D5153">
        <f>MONTH(StockData[[#This Row],[DATE]])</f>
        <v>6</v>
      </c>
      <c r="E5153">
        <v>2024</v>
      </c>
      <c r="F5153" t="s">
        <v>97</v>
      </c>
      <c r="G5153" t="str">
        <f>"Q"&amp;ROUNDUP(StockData[[#This Row],[Month Number]]/3,0)</f>
        <v>Q2</v>
      </c>
      <c r="H5153" s="1" t="s">
        <v>5101</v>
      </c>
      <c r="I5153" s="1" t="s">
        <v>4597</v>
      </c>
      <c r="J5153" t="s">
        <v>30</v>
      </c>
      <c r="K5153">
        <v>9595.2999999999993</v>
      </c>
      <c r="L5153">
        <v>9740</v>
      </c>
      <c r="M5153">
        <v>9454</v>
      </c>
      <c r="N5153">
        <v>9602.25</v>
      </c>
      <c r="O5153">
        <v>9676</v>
      </c>
      <c r="P5153">
        <v>9701.4500000000007</v>
      </c>
      <c r="Q5153">
        <v>9637.9699999999993</v>
      </c>
      <c r="R5153">
        <v>570095</v>
      </c>
      <c r="S5153">
        <v>5494557563.1000004</v>
      </c>
      <c r="T5153">
        <v>99883</v>
      </c>
      <c r="U5153">
        <v>195742</v>
      </c>
      <c r="V5153">
        <v>34.33</v>
      </c>
      <c r="W5153" s="3">
        <f>StockData[[#This Row],[CLOSE]]-StockData[[#This Row],[PREV. CLOSE]]</f>
        <v>99.200000000000728</v>
      </c>
      <c r="X5153" s="2">
        <f>IFERROR((StockData[[#This Row],[CLOSE]]-StockData[[#This Row],[PREV. CLOSE]])/StockData[[#This Row],[PREV. CLOSE]],0)</f>
        <v>1.0330912025827355E-2</v>
      </c>
      <c r="Y5153" t="str">
        <f>IF(StockData[[#This Row],[Daily Return %]]&gt;0,"Gain",IF(StockData[[#This Row],[Daily Return %]]&lt;0,"Loss","No Change"))</f>
        <v>Gain</v>
      </c>
    </row>
    <row r="5154" spans="1:25" x14ac:dyDescent="0.3">
      <c r="A5154" s="1">
        <v>45450</v>
      </c>
      <c r="B5154" s="1" t="s">
        <v>5209</v>
      </c>
      <c r="C5154" s="1" t="s">
        <v>142</v>
      </c>
      <c r="D5154">
        <f>MONTH(StockData[[#This Row],[DATE]])</f>
        <v>6</v>
      </c>
      <c r="E5154">
        <v>2024</v>
      </c>
      <c r="F5154" t="s">
        <v>97</v>
      </c>
      <c r="G5154" t="str">
        <f>"Q"&amp;ROUNDUP(StockData[[#This Row],[Month Number]]/3,0)</f>
        <v>Q2</v>
      </c>
      <c r="H5154" s="1" t="s">
        <v>5101</v>
      </c>
      <c r="I5154" s="1" t="s">
        <v>4597</v>
      </c>
      <c r="J5154" t="s">
        <v>30</v>
      </c>
      <c r="K5154">
        <v>9643.6</v>
      </c>
      <c r="L5154">
        <v>9740.1</v>
      </c>
      <c r="M5154">
        <v>9615</v>
      </c>
      <c r="N5154">
        <v>9701.4500000000007</v>
      </c>
      <c r="O5154">
        <v>9740</v>
      </c>
      <c r="P5154">
        <v>9725.5499999999993</v>
      </c>
      <c r="Q5154">
        <v>9687.64</v>
      </c>
      <c r="R5154">
        <v>246783</v>
      </c>
      <c r="S5154">
        <v>2390744167</v>
      </c>
      <c r="T5154">
        <v>43671</v>
      </c>
      <c r="U5154">
        <v>109975</v>
      </c>
      <c r="V5154">
        <v>44.56</v>
      </c>
      <c r="W5154" s="3">
        <f>StockData[[#This Row],[CLOSE]]-StockData[[#This Row],[PREV. CLOSE]]</f>
        <v>24.099999999998545</v>
      </c>
      <c r="X5154" s="2">
        <f>IFERROR((StockData[[#This Row],[CLOSE]]-StockData[[#This Row],[PREV. CLOSE]])/StockData[[#This Row],[PREV. CLOSE]],0)</f>
        <v>2.4841647382606255E-3</v>
      </c>
      <c r="Y5154" t="str">
        <f>IF(StockData[[#This Row],[Daily Return %]]&gt;0,"Gain",IF(StockData[[#This Row],[Daily Return %]]&lt;0,"Loss","No Change"))</f>
        <v>Gain</v>
      </c>
    </row>
    <row r="5155" spans="1:25" x14ac:dyDescent="0.3">
      <c r="A5155" s="1">
        <v>45453</v>
      </c>
      <c r="B5155" s="1" t="s">
        <v>5210</v>
      </c>
      <c r="C5155" s="1" t="s">
        <v>142</v>
      </c>
      <c r="D5155">
        <f>MONTH(StockData[[#This Row],[DATE]])</f>
        <v>6</v>
      </c>
      <c r="E5155">
        <v>2024</v>
      </c>
      <c r="F5155" t="s">
        <v>97</v>
      </c>
      <c r="G5155" t="str">
        <f>"Q"&amp;ROUNDUP(StockData[[#This Row],[Month Number]]/3,0)</f>
        <v>Q2</v>
      </c>
      <c r="H5155" s="1" t="s">
        <v>5101</v>
      </c>
      <c r="I5155" s="1" t="s">
        <v>4597</v>
      </c>
      <c r="J5155" t="s">
        <v>30</v>
      </c>
      <c r="K5155">
        <v>9779</v>
      </c>
      <c r="L5155">
        <v>9924</v>
      </c>
      <c r="M5155">
        <v>9681.5</v>
      </c>
      <c r="N5155">
        <v>9725.5499999999993</v>
      </c>
      <c r="O5155">
        <v>9737</v>
      </c>
      <c r="P5155">
        <v>9733.0499999999993</v>
      </c>
      <c r="Q5155">
        <v>9776.26</v>
      </c>
      <c r="R5155">
        <v>201452</v>
      </c>
      <c r="S5155">
        <v>1969446792.05</v>
      </c>
      <c r="T5155">
        <v>29715</v>
      </c>
      <c r="U5155">
        <v>73253</v>
      </c>
      <c r="V5155">
        <v>36.36</v>
      </c>
      <c r="W5155" s="3">
        <f>StockData[[#This Row],[CLOSE]]-StockData[[#This Row],[PREV. CLOSE]]</f>
        <v>7.5</v>
      </c>
      <c r="X5155" s="2">
        <f>IFERROR((StockData[[#This Row],[CLOSE]]-StockData[[#This Row],[PREV. CLOSE]])/StockData[[#This Row],[PREV. CLOSE]],0)</f>
        <v>7.7116461279824798E-4</v>
      </c>
      <c r="Y5155" t="str">
        <f>IF(StockData[[#This Row],[Daily Return %]]&gt;0,"Gain",IF(StockData[[#This Row],[Daily Return %]]&lt;0,"Loss","No Change"))</f>
        <v>Gain</v>
      </c>
    </row>
    <row r="5156" spans="1:25" x14ac:dyDescent="0.3">
      <c r="A5156" s="1">
        <v>45454</v>
      </c>
      <c r="B5156" s="1" t="s">
        <v>5211</v>
      </c>
      <c r="C5156" s="1" t="s">
        <v>142</v>
      </c>
      <c r="D5156">
        <f>MONTH(StockData[[#This Row],[DATE]])</f>
        <v>6</v>
      </c>
      <c r="E5156">
        <v>2024</v>
      </c>
      <c r="F5156" t="s">
        <v>97</v>
      </c>
      <c r="G5156" t="str">
        <f>"Q"&amp;ROUNDUP(StockData[[#This Row],[Month Number]]/3,0)</f>
        <v>Q2</v>
      </c>
      <c r="H5156" s="1" t="s">
        <v>5101</v>
      </c>
      <c r="I5156" s="1" t="s">
        <v>4597</v>
      </c>
      <c r="J5156" t="s">
        <v>30</v>
      </c>
      <c r="K5156">
        <v>9740</v>
      </c>
      <c r="L5156">
        <v>9900</v>
      </c>
      <c r="M5156">
        <v>9700.1</v>
      </c>
      <c r="N5156">
        <v>9733.0499999999993</v>
      </c>
      <c r="O5156">
        <v>9810</v>
      </c>
      <c r="P5156">
        <v>9812.7000000000007</v>
      </c>
      <c r="Q5156">
        <v>9793.44</v>
      </c>
      <c r="R5156">
        <v>457442</v>
      </c>
      <c r="S5156">
        <v>4479931068.8500004</v>
      </c>
      <c r="T5156">
        <v>55902</v>
      </c>
      <c r="U5156">
        <v>266259</v>
      </c>
      <c r="V5156">
        <v>58.21</v>
      </c>
      <c r="W5156" s="3">
        <f>StockData[[#This Row],[CLOSE]]-StockData[[#This Row],[PREV. CLOSE]]</f>
        <v>79.650000000001455</v>
      </c>
      <c r="X5156" s="2">
        <f>IFERROR((StockData[[#This Row],[CLOSE]]-StockData[[#This Row],[PREV. CLOSE]])/StockData[[#This Row],[PREV. CLOSE]],0)</f>
        <v>8.1834573951640507E-3</v>
      </c>
      <c r="Y5156" t="str">
        <f>IF(StockData[[#This Row],[Daily Return %]]&gt;0,"Gain",IF(StockData[[#This Row],[Daily Return %]]&lt;0,"Loss","No Change"))</f>
        <v>Gain</v>
      </c>
    </row>
    <row r="5157" spans="1:25" x14ac:dyDescent="0.3">
      <c r="A5157" s="1">
        <v>45455</v>
      </c>
      <c r="B5157" s="1" t="s">
        <v>5212</v>
      </c>
      <c r="C5157" s="1" t="s">
        <v>142</v>
      </c>
      <c r="D5157">
        <f>MONTH(StockData[[#This Row],[DATE]])</f>
        <v>6</v>
      </c>
      <c r="E5157">
        <v>2024</v>
      </c>
      <c r="F5157" t="s">
        <v>97</v>
      </c>
      <c r="G5157" t="str">
        <f>"Q"&amp;ROUNDUP(StockData[[#This Row],[Month Number]]/3,0)</f>
        <v>Q2</v>
      </c>
      <c r="H5157" s="1" t="s">
        <v>5101</v>
      </c>
      <c r="I5157" s="1" t="s">
        <v>4597</v>
      </c>
      <c r="J5157" t="s">
        <v>30</v>
      </c>
      <c r="K5157">
        <v>9854</v>
      </c>
      <c r="L5157">
        <v>9944</v>
      </c>
      <c r="M5157">
        <v>9795.7000000000007</v>
      </c>
      <c r="N5157">
        <v>9812.7000000000007</v>
      </c>
      <c r="O5157">
        <v>9900</v>
      </c>
      <c r="P5157">
        <v>9904.25</v>
      </c>
      <c r="Q5157">
        <v>9883.7099999999991</v>
      </c>
      <c r="R5157">
        <v>277175</v>
      </c>
      <c r="S5157">
        <v>2739516032.9499998</v>
      </c>
      <c r="T5157">
        <v>49550</v>
      </c>
      <c r="U5157">
        <v>156111</v>
      </c>
      <c r="V5157">
        <v>56.32</v>
      </c>
      <c r="W5157" s="3">
        <f>StockData[[#This Row],[CLOSE]]-StockData[[#This Row],[PREV. CLOSE]]</f>
        <v>91.549999999999272</v>
      </c>
      <c r="X5157" s="2">
        <f>IFERROR((StockData[[#This Row],[CLOSE]]-StockData[[#This Row],[PREV. CLOSE]])/StockData[[#This Row],[PREV. CLOSE]],0)</f>
        <v>9.3297461453014218E-3</v>
      </c>
      <c r="Y5157" t="str">
        <f>IF(StockData[[#This Row],[Daily Return %]]&gt;0,"Gain",IF(StockData[[#This Row],[Daily Return %]]&lt;0,"Loss","No Change"))</f>
        <v>Gain</v>
      </c>
    </row>
    <row r="5158" spans="1:25" x14ac:dyDescent="0.3">
      <c r="A5158" s="1">
        <v>45456</v>
      </c>
      <c r="B5158" s="1" t="s">
        <v>5213</v>
      </c>
      <c r="C5158" s="1" t="s">
        <v>142</v>
      </c>
      <c r="D5158">
        <f>MONTH(StockData[[#This Row],[DATE]])</f>
        <v>6</v>
      </c>
      <c r="E5158">
        <v>2024</v>
      </c>
      <c r="F5158" t="s">
        <v>97</v>
      </c>
      <c r="G5158" t="str">
        <f>"Q"&amp;ROUNDUP(StockData[[#This Row],[Month Number]]/3,0)</f>
        <v>Q2</v>
      </c>
      <c r="H5158" s="1" t="s">
        <v>5101</v>
      </c>
      <c r="I5158" s="1" t="s">
        <v>4597</v>
      </c>
      <c r="J5158" t="s">
        <v>30</v>
      </c>
      <c r="K5158">
        <v>9904</v>
      </c>
      <c r="L5158">
        <v>9940</v>
      </c>
      <c r="M5158">
        <v>9825.25</v>
      </c>
      <c r="N5158">
        <v>9904.25</v>
      </c>
      <c r="O5158">
        <v>9924.7999999999993</v>
      </c>
      <c r="P5158">
        <v>9923.4</v>
      </c>
      <c r="Q5158">
        <v>9879.7199999999993</v>
      </c>
      <c r="R5158">
        <v>277783</v>
      </c>
      <c r="S5158">
        <v>2744418434.6500001</v>
      </c>
      <c r="T5158">
        <v>54002</v>
      </c>
      <c r="U5158">
        <v>128069</v>
      </c>
      <c r="V5158">
        <v>46.1</v>
      </c>
      <c r="W5158" s="3">
        <f>StockData[[#This Row],[CLOSE]]-StockData[[#This Row],[PREV. CLOSE]]</f>
        <v>19.149999999999636</v>
      </c>
      <c r="X5158" s="2">
        <f>IFERROR((StockData[[#This Row],[CLOSE]]-StockData[[#This Row],[PREV. CLOSE]])/StockData[[#This Row],[PREV. CLOSE]],0)</f>
        <v>1.9335133907160699E-3</v>
      </c>
      <c r="Y5158" t="str">
        <f>IF(StockData[[#This Row],[Daily Return %]]&gt;0,"Gain",IF(StockData[[#This Row],[Daily Return %]]&lt;0,"Loss","No Change"))</f>
        <v>Gain</v>
      </c>
    </row>
    <row r="5159" spans="1:25" x14ac:dyDescent="0.3">
      <c r="A5159" s="1">
        <v>45457</v>
      </c>
      <c r="B5159" s="1" t="s">
        <v>5214</v>
      </c>
      <c r="C5159" s="1" t="s">
        <v>142</v>
      </c>
      <c r="D5159">
        <f>MONTH(StockData[[#This Row],[DATE]])</f>
        <v>6</v>
      </c>
      <c r="E5159">
        <v>2024</v>
      </c>
      <c r="F5159" t="s">
        <v>97</v>
      </c>
      <c r="G5159" t="str">
        <f>"Q"&amp;ROUNDUP(StockData[[#This Row],[Month Number]]/3,0)</f>
        <v>Q2</v>
      </c>
      <c r="H5159" s="1" t="s">
        <v>5101</v>
      </c>
      <c r="I5159" s="1" t="s">
        <v>4597</v>
      </c>
      <c r="J5159" t="s">
        <v>30</v>
      </c>
      <c r="K5159">
        <v>9826</v>
      </c>
      <c r="L5159">
        <v>9995</v>
      </c>
      <c r="M5159">
        <v>9813.0499999999993</v>
      </c>
      <c r="N5159">
        <v>9923.4</v>
      </c>
      <c r="O5159">
        <v>9957</v>
      </c>
      <c r="P5159">
        <v>9961.75</v>
      </c>
      <c r="Q5159">
        <v>9918.39</v>
      </c>
      <c r="R5159">
        <v>320933</v>
      </c>
      <c r="S5159">
        <v>3183138764.25</v>
      </c>
      <c r="T5159">
        <v>47084</v>
      </c>
      <c r="U5159">
        <v>150233</v>
      </c>
      <c r="V5159">
        <v>46.81</v>
      </c>
      <c r="W5159" s="3">
        <f>StockData[[#This Row],[CLOSE]]-StockData[[#This Row],[PREV. CLOSE]]</f>
        <v>38.350000000000364</v>
      </c>
      <c r="X5159" s="2">
        <f>IFERROR((StockData[[#This Row],[CLOSE]]-StockData[[#This Row],[PREV. CLOSE]])/StockData[[#This Row],[PREV. CLOSE]],0)</f>
        <v>3.8646028578914852E-3</v>
      </c>
      <c r="Y5159" t="str">
        <f>IF(StockData[[#This Row],[Daily Return %]]&gt;0,"Gain",IF(StockData[[#This Row],[Daily Return %]]&lt;0,"Loss","No Change"))</f>
        <v>Gain</v>
      </c>
    </row>
    <row r="5160" spans="1:25" x14ac:dyDescent="0.3">
      <c r="A5160" s="1">
        <v>45461</v>
      </c>
      <c r="B5160" s="1" t="s">
        <v>5215</v>
      </c>
      <c r="C5160" s="1" t="s">
        <v>142</v>
      </c>
      <c r="D5160">
        <f>MONTH(StockData[[#This Row],[DATE]])</f>
        <v>6</v>
      </c>
      <c r="E5160">
        <v>2024</v>
      </c>
      <c r="F5160" t="s">
        <v>97</v>
      </c>
      <c r="G5160" t="str">
        <f>"Q"&amp;ROUNDUP(StockData[[#This Row],[Month Number]]/3,0)</f>
        <v>Q2</v>
      </c>
      <c r="H5160" s="1" t="s">
        <v>5101</v>
      </c>
      <c r="I5160" s="1" t="s">
        <v>4597</v>
      </c>
      <c r="J5160" t="s">
        <v>30</v>
      </c>
      <c r="K5160">
        <v>9922</v>
      </c>
      <c r="L5160">
        <v>10038.799999999999</v>
      </c>
      <c r="M5160">
        <v>9908</v>
      </c>
      <c r="N5160">
        <v>9961.75</v>
      </c>
      <c r="O5160">
        <v>9920</v>
      </c>
      <c r="P5160">
        <v>9918.2000000000007</v>
      </c>
      <c r="Q5160">
        <v>9954.2999999999993</v>
      </c>
      <c r="R5160">
        <v>206100</v>
      </c>
      <c r="S5160">
        <v>2051581055.1500001</v>
      </c>
      <c r="T5160">
        <v>32324</v>
      </c>
      <c r="U5160">
        <v>104788</v>
      </c>
      <c r="V5160">
        <v>50.84</v>
      </c>
      <c r="W5160" s="3">
        <f>StockData[[#This Row],[CLOSE]]-StockData[[#This Row],[PREV. CLOSE]]</f>
        <v>-43.549999999999272</v>
      </c>
      <c r="X5160" s="2">
        <f>IFERROR((StockData[[#This Row],[CLOSE]]-StockData[[#This Row],[PREV. CLOSE]])/StockData[[#This Row],[PREV. CLOSE]],0)</f>
        <v>-4.371721836022714E-3</v>
      </c>
      <c r="Y5160" t="str">
        <f>IF(StockData[[#This Row],[Daily Return %]]&gt;0,"Gain",IF(StockData[[#This Row],[Daily Return %]]&lt;0,"Loss","No Change"))</f>
        <v>Loss</v>
      </c>
    </row>
    <row r="5161" spans="1:25" x14ac:dyDescent="0.3">
      <c r="A5161" s="1">
        <v>45462</v>
      </c>
      <c r="B5161" s="1" t="s">
        <v>5216</v>
      </c>
      <c r="C5161" s="1" t="s">
        <v>142</v>
      </c>
      <c r="D5161">
        <f>MONTH(StockData[[#This Row],[DATE]])</f>
        <v>6</v>
      </c>
      <c r="E5161">
        <v>2024</v>
      </c>
      <c r="F5161" t="s">
        <v>97</v>
      </c>
      <c r="G5161" t="str">
        <f>"Q"&amp;ROUNDUP(StockData[[#This Row],[Month Number]]/3,0)</f>
        <v>Q2</v>
      </c>
      <c r="H5161" s="1" t="s">
        <v>5101</v>
      </c>
      <c r="I5161" s="1" t="s">
        <v>4597</v>
      </c>
      <c r="J5161" t="s">
        <v>30</v>
      </c>
      <c r="K5161">
        <v>9939.5</v>
      </c>
      <c r="L5161">
        <v>9948</v>
      </c>
      <c r="M5161">
        <v>9670</v>
      </c>
      <c r="N5161">
        <v>9918.2000000000007</v>
      </c>
      <c r="O5161">
        <v>9680</v>
      </c>
      <c r="P5161">
        <v>9685.7999999999993</v>
      </c>
      <c r="Q5161">
        <v>9771.67</v>
      </c>
      <c r="R5161">
        <v>279789</v>
      </c>
      <c r="S5161">
        <v>2734006909.9000001</v>
      </c>
      <c r="T5161">
        <v>50317</v>
      </c>
      <c r="U5161">
        <v>139962</v>
      </c>
      <c r="V5161">
        <v>50.02</v>
      </c>
      <c r="W5161" s="3">
        <f>StockData[[#This Row],[CLOSE]]-StockData[[#This Row],[PREV. CLOSE]]</f>
        <v>-232.40000000000146</v>
      </c>
      <c r="X5161" s="2">
        <f>IFERROR((StockData[[#This Row],[CLOSE]]-StockData[[#This Row],[PREV. CLOSE]])/StockData[[#This Row],[PREV. CLOSE]],0)</f>
        <v>-2.3431671069347404E-2</v>
      </c>
      <c r="Y5161" t="str">
        <f>IF(StockData[[#This Row],[Daily Return %]]&gt;0,"Gain",IF(StockData[[#This Row],[Daily Return %]]&lt;0,"Loss","No Change"))</f>
        <v>Loss</v>
      </c>
    </row>
    <row r="5162" spans="1:25" x14ac:dyDescent="0.3">
      <c r="A5162" s="1">
        <v>45463</v>
      </c>
      <c r="B5162" s="1" t="s">
        <v>5217</v>
      </c>
      <c r="C5162" s="1" t="s">
        <v>142</v>
      </c>
      <c r="D5162">
        <f>MONTH(StockData[[#This Row],[DATE]])</f>
        <v>6</v>
      </c>
      <c r="E5162">
        <v>2024</v>
      </c>
      <c r="F5162" t="s">
        <v>97</v>
      </c>
      <c r="G5162" t="str">
        <f>"Q"&amp;ROUNDUP(StockData[[#This Row],[Month Number]]/3,0)</f>
        <v>Q2</v>
      </c>
      <c r="H5162" s="1" t="s">
        <v>5101</v>
      </c>
      <c r="I5162" s="1" t="s">
        <v>4597</v>
      </c>
      <c r="J5162" t="s">
        <v>30</v>
      </c>
      <c r="K5162">
        <v>9692</v>
      </c>
      <c r="L5162">
        <v>9735.9</v>
      </c>
      <c r="M5162">
        <v>9565</v>
      </c>
      <c r="N5162">
        <v>9685.7999999999993</v>
      </c>
      <c r="O5162">
        <v>9626.5499999999993</v>
      </c>
      <c r="P5162">
        <v>9632</v>
      </c>
      <c r="Q5162">
        <v>9621.91</v>
      </c>
      <c r="R5162">
        <v>324597</v>
      </c>
      <c r="S5162">
        <v>3123243509.3000002</v>
      </c>
      <c r="T5162">
        <v>78830</v>
      </c>
      <c r="U5162">
        <v>132693</v>
      </c>
      <c r="V5162">
        <v>40.880000000000003</v>
      </c>
      <c r="W5162" s="3">
        <f>StockData[[#This Row],[CLOSE]]-StockData[[#This Row],[PREV. CLOSE]]</f>
        <v>-53.799999999999272</v>
      </c>
      <c r="X5162" s="2">
        <f>IFERROR((StockData[[#This Row],[CLOSE]]-StockData[[#This Row],[PREV. CLOSE]])/StockData[[#This Row],[PREV. CLOSE]],0)</f>
        <v>-5.5545231163145305E-3</v>
      </c>
      <c r="Y5162" t="str">
        <f>IF(StockData[[#This Row],[Daily Return %]]&gt;0,"Gain",IF(StockData[[#This Row],[Daily Return %]]&lt;0,"Loss","No Change"))</f>
        <v>Loss</v>
      </c>
    </row>
    <row r="5163" spans="1:25" x14ac:dyDescent="0.3">
      <c r="A5163" s="1">
        <v>45464</v>
      </c>
      <c r="B5163" s="1" t="s">
        <v>5218</v>
      </c>
      <c r="C5163" s="1" t="s">
        <v>142</v>
      </c>
      <c r="D5163">
        <f>MONTH(StockData[[#This Row],[DATE]])</f>
        <v>6</v>
      </c>
      <c r="E5163">
        <v>2024</v>
      </c>
      <c r="F5163" t="s">
        <v>97</v>
      </c>
      <c r="G5163" t="str">
        <f>"Q"&amp;ROUNDUP(StockData[[#This Row],[Month Number]]/3,0)</f>
        <v>Q2</v>
      </c>
      <c r="H5163" s="1" t="s">
        <v>5101</v>
      </c>
      <c r="I5163" s="1" t="s">
        <v>4597</v>
      </c>
      <c r="J5163" t="s">
        <v>30</v>
      </c>
      <c r="K5163">
        <v>9675</v>
      </c>
      <c r="L5163">
        <v>9728.9500000000007</v>
      </c>
      <c r="M5163">
        <v>9571.1</v>
      </c>
      <c r="N5163">
        <v>9632</v>
      </c>
      <c r="O5163">
        <v>9587</v>
      </c>
      <c r="P5163">
        <v>9602.25</v>
      </c>
      <c r="Q5163">
        <v>9634.59</v>
      </c>
      <c r="R5163">
        <v>334018</v>
      </c>
      <c r="S5163">
        <v>3218125478.4499998</v>
      </c>
      <c r="T5163">
        <v>50901</v>
      </c>
      <c r="U5163">
        <v>188399</v>
      </c>
      <c r="V5163">
        <v>56.4</v>
      </c>
      <c r="W5163" s="3">
        <f>StockData[[#This Row],[CLOSE]]-StockData[[#This Row],[PREV. CLOSE]]</f>
        <v>-29.75</v>
      </c>
      <c r="X5163" s="2">
        <f>IFERROR((StockData[[#This Row],[CLOSE]]-StockData[[#This Row],[PREV. CLOSE]])/StockData[[#This Row],[PREV. CLOSE]],0)</f>
        <v>-3.0886627906976743E-3</v>
      </c>
      <c r="Y5163" t="str">
        <f>IF(StockData[[#This Row],[Daily Return %]]&gt;0,"Gain",IF(StockData[[#This Row],[Daily Return %]]&lt;0,"Loss","No Change"))</f>
        <v>Loss</v>
      </c>
    </row>
    <row r="5164" spans="1:25" x14ac:dyDescent="0.3">
      <c r="A5164" s="1">
        <v>45467</v>
      </c>
      <c r="B5164" s="1" t="s">
        <v>5219</v>
      </c>
      <c r="C5164" s="1" t="s">
        <v>142</v>
      </c>
      <c r="D5164">
        <f>MONTH(StockData[[#This Row],[DATE]])</f>
        <v>6</v>
      </c>
      <c r="E5164">
        <v>2024</v>
      </c>
      <c r="F5164" t="s">
        <v>97</v>
      </c>
      <c r="G5164" t="str">
        <f>"Q"&amp;ROUNDUP(StockData[[#This Row],[Month Number]]/3,0)</f>
        <v>Q2</v>
      </c>
      <c r="H5164" s="1" t="s">
        <v>5101</v>
      </c>
      <c r="I5164" s="1" t="s">
        <v>4597</v>
      </c>
      <c r="J5164" t="s">
        <v>30</v>
      </c>
      <c r="K5164">
        <v>9580</v>
      </c>
      <c r="L5164">
        <v>9758.9500000000007</v>
      </c>
      <c r="M5164">
        <v>9510.5499999999993</v>
      </c>
      <c r="N5164">
        <v>9602.25</v>
      </c>
      <c r="O5164">
        <v>9752.9500000000007</v>
      </c>
      <c r="P5164">
        <v>9745.25</v>
      </c>
      <c r="Q5164">
        <v>9702.59</v>
      </c>
      <c r="R5164">
        <v>283754</v>
      </c>
      <c r="S5164">
        <v>2753147519.9499998</v>
      </c>
      <c r="T5164">
        <v>61090</v>
      </c>
      <c r="U5164">
        <v>135290</v>
      </c>
      <c r="V5164">
        <v>47.68</v>
      </c>
      <c r="W5164" s="3">
        <f>StockData[[#This Row],[CLOSE]]-StockData[[#This Row],[PREV. CLOSE]]</f>
        <v>143</v>
      </c>
      <c r="X5164" s="2">
        <f>IFERROR((StockData[[#This Row],[CLOSE]]-StockData[[#This Row],[PREV. CLOSE]])/StockData[[#This Row],[PREV. CLOSE]],0)</f>
        <v>1.4892342940456663E-2</v>
      </c>
      <c r="Y5164" t="str">
        <f>IF(StockData[[#This Row],[Daily Return %]]&gt;0,"Gain",IF(StockData[[#This Row],[Daily Return %]]&lt;0,"Loss","No Change"))</f>
        <v>Gain</v>
      </c>
    </row>
    <row r="5165" spans="1:25" x14ac:dyDescent="0.3">
      <c r="A5165" s="1">
        <v>45468</v>
      </c>
      <c r="B5165" s="1" t="s">
        <v>5220</v>
      </c>
      <c r="C5165" s="1" t="s">
        <v>142</v>
      </c>
      <c r="D5165">
        <f>MONTH(StockData[[#This Row],[DATE]])</f>
        <v>6</v>
      </c>
      <c r="E5165">
        <v>2024</v>
      </c>
      <c r="F5165" t="s">
        <v>97</v>
      </c>
      <c r="G5165" t="str">
        <f>"Q"&amp;ROUNDUP(StockData[[#This Row],[Month Number]]/3,0)</f>
        <v>Q2</v>
      </c>
      <c r="H5165" s="1" t="s">
        <v>5101</v>
      </c>
      <c r="I5165" s="1" t="s">
        <v>4597</v>
      </c>
      <c r="J5165" t="s">
        <v>30</v>
      </c>
      <c r="K5165">
        <v>9755</v>
      </c>
      <c r="L5165">
        <v>9825</v>
      </c>
      <c r="M5165">
        <v>9645</v>
      </c>
      <c r="N5165">
        <v>9745.25</v>
      </c>
      <c r="O5165">
        <v>9650</v>
      </c>
      <c r="P5165">
        <v>9659.9500000000007</v>
      </c>
      <c r="Q5165">
        <v>9716.51</v>
      </c>
      <c r="R5165">
        <v>282048</v>
      </c>
      <c r="S5165">
        <v>2740521106.6999998</v>
      </c>
      <c r="T5165">
        <v>50209</v>
      </c>
      <c r="U5165">
        <v>163856</v>
      </c>
      <c r="V5165">
        <v>58.1</v>
      </c>
      <c r="W5165" s="3">
        <f>StockData[[#This Row],[CLOSE]]-StockData[[#This Row],[PREV. CLOSE]]</f>
        <v>-85.299999999999272</v>
      </c>
      <c r="X5165" s="2">
        <f>IFERROR((StockData[[#This Row],[CLOSE]]-StockData[[#This Row],[PREV. CLOSE]])/StockData[[#This Row],[PREV. CLOSE]],0)</f>
        <v>-8.7529822221081317E-3</v>
      </c>
      <c r="Y5165" t="str">
        <f>IF(StockData[[#This Row],[Daily Return %]]&gt;0,"Gain",IF(StockData[[#This Row],[Daily Return %]]&lt;0,"Loss","No Change"))</f>
        <v>Loss</v>
      </c>
    </row>
    <row r="5166" spans="1:25" x14ac:dyDescent="0.3">
      <c r="A5166" s="1">
        <v>45469</v>
      </c>
      <c r="B5166" s="1" t="s">
        <v>5221</v>
      </c>
      <c r="C5166" s="1" t="s">
        <v>142</v>
      </c>
      <c r="D5166">
        <f>MONTH(StockData[[#This Row],[DATE]])</f>
        <v>6</v>
      </c>
      <c r="E5166">
        <v>2024</v>
      </c>
      <c r="F5166" t="s">
        <v>97</v>
      </c>
      <c r="G5166" t="str">
        <f>"Q"&amp;ROUNDUP(StockData[[#This Row],[Month Number]]/3,0)</f>
        <v>Q2</v>
      </c>
      <c r="H5166" s="1" t="s">
        <v>5101</v>
      </c>
      <c r="I5166" s="1" t="s">
        <v>4597</v>
      </c>
      <c r="J5166" t="s">
        <v>30</v>
      </c>
      <c r="K5166">
        <v>9659.9</v>
      </c>
      <c r="L5166">
        <v>9660.2999999999993</v>
      </c>
      <c r="M5166">
        <v>9441.5</v>
      </c>
      <c r="N5166">
        <v>9659.9500000000007</v>
      </c>
      <c r="O5166">
        <v>9490</v>
      </c>
      <c r="P5166">
        <v>9474.65</v>
      </c>
      <c r="Q5166">
        <v>9502.1</v>
      </c>
      <c r="R5166">
        <v>431217</v>
      </c>
      <c r="S5166">
        <v>4097466805.6500001</v>
      </c>
      <c r="T5166">
        <v>61213</v>
      </c>
      <c r="U5166">
        <v>257914</v>
      </c>
      <c r="V5166">
        <v>59.81</v>
      </c>
      <c r="W5166" s="3">
        <f>StockData[[#This Row],[CLOSE]]-StockData[[#This Row],[PREV. CLOSE]]</f>
        <v>-185.30000000000109</v>
      </c>
      <c r="X5166" s="2">
        <f>IFERROR((StockData[[#This Row],[CLOSE]]-StockData[[#This Row],[PREV. CLOSE]])/StockData[[#This Row],[PREV. CLOSE]],0)</f>
        <v>-1.9182293904212867E-2</v>
      </c>
      <c r="Y5166" t="str">
        <f>IF(StockData[[#This Row],[Daily Return %]]&gt;0,"Gain",IF(StockData[[#This Row],[Daily Return %]]&lt;0,"Loss","No Change"))</f>
        <v>Loss</v>
      </c>
    </row>
    <row r="5167" spans="1:25" x14ac:dyDescent="0.3">
      <c r="A5167" s="1">
        <v>45470</v>
      </c>
      <c r="B5167" s="1" t="s">
        <v>5222</v>
      </c>
      <c r="C5167" s="1" t="s">
        <v>142</v>
      </c>
      <c r="D5167">
        <f>MONTH(StockData[[#This Row],[DATE]])</f>
        <v>6</v>
      </c>
      <c r="E5167">
        <v>2024</v>
      </c>
      <c r="F5167" t="s">
        <v>97</v>
      </c>
      <c r="G5167" t="str">
        <f>"Q"&amp;ROUNDUP(StockData[[#This Row],[Month Number]]/3,0)</f>
        <v>Q2</v>
      </c>
      <c r="H5167" s="1" t="s">
        <v>5101</v>
      </c>
      <c r="I5167" s="1" t="s">
        <v>4597</v>
      </c>
      <c r="J5167" t="s">
        <v>30</v>
      </c>
      <c r="K5167">
        <v>9564.65</v>
      </c>
      <c r="L5167">
        <v>9564.65</v>
      </c>
      <c r="M5167">
        <v>9365.65</v>
      </c>
      <c r="N5167">
        <v>9474.65</v>
      </c>
      <c r="O5167">
        <v>9467.15</v>
      </c>
      <c r="P5167">
        <v>9417.4500000000007</v>
      </c>
      <c r="Q5167">
        <v>9415.0499999999993</v>
      </c>
      <c r="R5167">
        <v>637626</v>
      </c>
      <c r="S5167">
        <v>6003278309.1499996</v>
      </c>
      <c r="T5167">
        <v>109569</v>
      </c>
      <c r="U5167">
        <v>377757</v>
      </c>
      <c r="V5167">
        <v>59.24</v>
      </c>
      <c r="W5167" s="3">
        <f>StockData[[#This Row],[CLOSE]]-StockData[[#This Row],[PREV. CLOSE]]</f>
        <v>-57.199999999998909</v>
      </c>
      <c r="X5167" s="2">
        <f>IFERROR((StockData[[#This Row],[CLOSE]]-StockData[[#This Row],[PREV. CLOSE]])/StockData[[#This Row],[PREV. CLOSE]],0)</f>
        <v>-6.0371623226186623E-3</v>
      </c>
      <c r="Y5167" t="str">
        <f>IF(StockData[[#This Row],[Daily Return %]]&gt;0,"Gain",IF(StockData[[#This Row],[Daily Return %]]&lt;0,"Loss","No Change"))</f>
        <v>Loss</v>
      </c>
    </row>
    <row r="5168" spans="1:25" x14ac:dyDescent="0.3">
      <c r="A5168" s="1">
        <v>45471</v>
      </c>
      <c r="B5168" s="1" t="s">
        <v>5223</v>
      </c>
      <c r="C5168" s="1" t="s">
        <v>142</v>
      </c>
      <c r="D5168">
        <f>MONTH(StockData[[#This Row],[DATE]])</f>
        <v>6</v>
      </c>
      <c r="E5168">
        <v>2024</v>
      </c>
      <c r="F5168" t="s">
        <v>97</v>
      </c>
      <c r="G5168" t="str">
        <f>"Q"&amp;ROUNDUP(StockData[[#This Row],[Month Number]]/3,0)</f>
        <v>Q2</v>
      </c>
      <c r="H5168" s="1" t="s">
        <v>5101</v>
      </c>
      <c r="I5168" s="1" t="s">
        <v>4597</v>
      </c>
      <c r="J5168" t="s">
        <v>30</v>
      </c>
      <c r="K5168">
        <v>9465</v>
      </c>
      <c r="L5168">
        <v>9523.7000000000007</v>
      </c>
      <c r="M5168">
        <v>9382.25</v>
      </c>
      <c r="N5168">
        <v>9417.4500000000007</v>
      </c>
      <c r="O5168">
        <v>9505</v>
      </c>
      <c r="P5168">
        <v>9501.65</v>
      </c>
      <c r="Q5168">
        <v>9465.3799999999992</v>
      </c>
      <c r="R5168">
        <v>237516</v>
      </c>
      <c r="S5168">
        <v>2248180013.1500001</v>
      </c>
      <c r="T5168">
        <v>37384</v>
      </c>
      <c r="U5168">
        <v>121479</v>
      </c>
      <c r="V5168">
        <v>51.15</v>
      </c>
      <c r="W5168" s="3">
        <f>StockData[[#This Row],[CLOSE]]-StockData[[#This Row],[PREV. CLOSE]]</f>
        <v>84.199999999998909</v>
      </c>
      <c r="X5168" s="2">
        <f>IFERROR((StockData[[#This Row],[CLOSE]]-StockData[[#This Row],[PREV. CLOSE]])/StockData[[#This Row],[PREV. CLOSE]],0)</f>
        <v>8.9408491682991583E-3</v>
      </c>
      <c r="Y5168" t="str">
        <f>IF(StockData[[#This Row],[Daily Return %]]&gt;0,"Gain",IF(StockData[[#This Row],[Daily Return %]]&lt;0,"Loss","No Change"))</f>
        <v>Gain</v>
      </c>
    </row>
    <row r="5169" spans="1:25" x14ac:dyDescent="0.3">
      <c r="A5169" s="1">
        <v>45474</v>
      </c>
      <c r="B5169" s="1" t="s">
        <v>5224</v>
      </c>
      <c r="C5169" s="1" t="s">
        <v>162</v>
      </c>
      <c r="D5169">
        <f>MONTH(StockData[[#This Row],[DATE]])</f>
        <v>7</v>
      </c>
      <c r="E5169">
        <v>2024</v>
      </c>
      <c r="F5169" t="s">
        <v>163</v>
      </c>
      <c r="G5169" t="str">
        <f>"Q"&amp;ROUNDUP(StockData[[#This Row],[Month Number]]/3,0)</f>
        <v>Q3</v>
      </c>
      <c r="H5169" s="1" t="s">
        <v>5101</v>
      </c>
      <c r="I5169" s="1" t="s">
        <v>4597</v>
      </c>
      <c r="J5169" t="s">
        <v>30</v>
      </c>
      <c r="K5169">
        <v>9505</v>
      </c>
      <c r="L5169">
        <v>9693.9500000000007</v>
      </c>
      <c r="M5169">
        <v>9505</v>
      </c>
      <c r="N5169">
        <v>9501.65</v>
      </c>
      <c r="O5169">
        <v>9512.25</v>
      </c>
      <c r="P5169">
        <v>9532.4</v>
      </c>
      <c r="Q5169">
        <v>9586.7099999999991</v>
      </c>
      <c r="R5169">
        <v>289355</v>
      </c>
      <c r="S5169">
        <v>2773963406.3000002</v>
      </c>
      <c r="T5169">
        <v>52085</v>
      </c>
      <c r="U5169">
        <v>133791</v>
      </c>
      <c r="V5169">
        <v>46.24</v>
      </c>
      <c r="W5169" s="3">
        <f>StockData[[#This Row],[CLOSE]]-StockData[[#This Row],[PREV. CLOSE]]</f>
        <v>30.75</v>
      </c>
      <c r="X5169" s="2">
        <f>IFERROR((StockData[[#This Row],[CLOSE]]-StockData[[#This Row],[PREV. CLOSE]])/StockData[[#This Row],[PREV. CLOSE]],0)</f>
        <v>3.2362800145237934E-3</v>
      </c>
      <c r="Y5169" t="str">
        <f>IF(StockData[[#This Row],[Daily Return %]]&gt;0,"Gain",IF(StockData[[#This Row],[Daily Return %]]&lt;0,"Loss","No Change"))</f>
        <v>Gain</v>
      </c>
    </row>
    <row r="5170" spans="1:25" x14ac:dyDescent="0.3">
      <c r="A5170" s="1">
        <v>45475</v>
      </c>
      <c r="B5170" s="1" t="s">
        <v>5225</v>
      </c>
      <c r="C5170" s="1" t="s">
        <v>162</v>
      </c>
      <c r="D5170">
        <f>MONTH(StockData[[#This Row],[DATE]])</f>
        <v>7</v>
      </c>
      <c r="E5170">
        <v>2024</v>
      </c>
      <c r="F5170" t="s">
        <v>163</v>
      </c>
      <c r="G5170" t="str">
        <f>"Q"&amp;ROUNDUP(StockData[[#This Row],[Month Number]]/3,0)</f>
        <v>Q3</v>
      </c>
      <c r="H5170" s="1" t="s">
        <v>5101</v>
      </c>
      <c r="I5170" s="1" t="s">
        <v>4597</v>
      </c>
      <c r="J5170" t="s">
        <v>30</v>
      </c>
      <c r="K5170">
        <v>9520</v>
      </c>
      <c r="L5170">
        <v>9532.4</v>
      </c>
      <c r="M5170">
        <v>9381.1</v>
      </c>
      <c r="N5170">
        <v>9532.4</v>
      </c>
      <c r="O5170">
        <v>9399.4500000000007</v>
      </c>
      <c r="P5170">
        <v>9401.25</v>
      </c>
      <c r="Q5170">
        <v>9430.34</v>
      </c>
      <c r="R5170">
        <v>287884</v>
      </c>
      <c r="S5170">
        <v>2714844440.1999998</v>
      </c>
      <c r="T5170">
        <v>44130</v>
      </c>
      <c r="U5170">
        <v>154577</v>
      </c>
      <c r="V5170">
        <v>53.69</v>
      </c>
      <c r="W5170" s="3">
        <f>StockData[[#This Row],[CLOSE]]-StockData[[#This Row],[PREV. CLOSE]]</f>
        <v>-131.14999999999964</v>
      </c>
      <c r="X5170" s="2">
        <f>IFERROR((StockData[[#This Row],[CLOSE]]-StockData[[#This Row],[PREV. CLOSE]])/StockData[[#This Row],[PREV. CLOSE]],0)</f>
        <v>-1.3758339977340401E-2</v>
      </c>
      <c r="Y5170" t="str">
        <f>IF(StockData[[#This Row],[Daily Return %]]&gt;0,"Gain",IF(StockData[[#This Row],[Daily Return %]]&lt;0,"Loss","No Change"))</f>
        <v>Loss</v>
      </c>
    </row>
    <row r="5171" spans="1:25" x14ac:dyDescent="0.3">
      <c r="A5171" s="1">
        <v>45476</v>
      </c>
      <c r="B5171" s="1" t="s">
        <v>5226</v>
      </c>
      <c r="C5171" s="1" t="s">
        <v>162</v>
      </c>
      <c r="D5171">
        <f>MONTH(StockData[[#This Row],[DATE]])</f>
        <v>7</v>
      </c>
      <c r="E5171">
        <v>2024</v>
      </c>
      <c r="F5171" t="s">
        <v>163</v>
      </c>
      <c r="G5171" t="str">
        <f>"Q"&amp;ROUNDUP(StockData[[#This Row],[Month Number]]/3,0)</f>
        <v>Q3</v>
      </c>
      <c r="H5171" s="1" t="s">
        <v>5101</v>
      </c>
      <c r="I5171" s="1" t="s">
        <v>4597</v>
      </c>
      <c r="J5171" t="s">
        <v>30</v>
      </c>
      <c r="K5171">
        <v>9474</v>
      </c>
      <c r="L5171">
        <v>9554.9500000000007</v>
      </c>
      <c r="M5171">
        <v>9384.6</v>
      </c>
      <c r="N5171">
        <v>9401.25</v>
      </c>
      <c r="O5171">
        <v>9429.9500000000007</v>
      </c>
      <c r="P5171">
        <v>9422.4</v>
      </c>
      <c r="Q5171">
        <v>9437.1</v>
      </c>
      <c r="R5171">
        <v>318120</v>
      </c>
      <c r="S5171">
        <v>3002130224.6500001</v>
      </c>
      <c r="T5171">
        <v>40680</v>
      </c>
      <c r="U5171">
        <v>182842</v>
      </c>
      <c r="V5171">
        <v>57.48</v>
      </c>
      <c r="W5171" s="3">
        <f>StockData[[#This Row],[CLOSE]]-StockData[[#This Row],[PREV. CLOSE]]</f>
        <v>21.149999999999636</v>
      </c>
      <c r="X5171" s="2">
        <f>IFERROR((StockData[[#This Row],[CLOSE]]-StockData[[#This Row],[PREV. CLOSE]])/StockData[[#This Row],[PREV. CLOSE]],0)</f>
        <v>2.2497008376545285E-3</v>
      </c>
      <c r="Y5171" t="str">
        <f>IF(StockData[[#This Row],[Daily Return %]]&gt;0,"Gain",IF(StockData[[#This Row],[Daily Return %]]&lt;0,"Loss","No Change"))</f>
        <v>Gain</v>
      </c>
    </row>
    <row r="5172" spans="1:25" x14ac:dyDescent="0.3">
      <c r="A5172" s="1">
        <v>45477</v>
      </c>
      <c r="B5172" s="1" t="s">
        <v>5227</v>
      </c>
      <c r="C5172" s="1" t="s">
        <v>162</v>
      </c>
      <c r="D5172">
        <f>MONTH(StockData[[#This Row],[DATE]])</f>
        <v>7</v>
      </c>
      <c r="E5172">
        <v>2024</v>
      </c>
      <c r="F5172" t="s">
        <v>163</v>
      </c>
      <c r="G5172" t="str">
        <f>"Q"&amp;ROUNDUP(StockData[[#This Row],[Month Number]]/3,0)</f>
        <v>Q3</v>
      </c>
      <c r="H5172" s="1" t="s">
        <v>5101</v>
      </c>
      <c r="I5172" s="1" t="s">
        <v>4597</v>
      </c>
      <c r="J5172" t="s">
        <v>30</v>
      </c>
      <c r="K5172">
        <v>9479.9</v>
      </c>
      <c r="L5172">
        <v>9499</v>
      </c>
      <c r="M5172">
        <v>9420.35</v>
      </c>
      <c r="N5172">
        <v>9422.4</v>
      </c>
      <c r="O5172">
        <v>9485</v>
      </c>
      <c r="P5172">
        <v>9460.85</v>
      </c>
      <c r="Q5172">
        <v>9455.86</v>
      </c>
      <c r="R5172">
        <v>234656</v>
      </c>
      <c r="S5172">
        <v>2218873456.25</v>
      </c>
      <c r="T5172">
        <v>35734</v>
      </c>
      <c r="U5172">
        <v>142438</v>
      </c>
      <c r="V5172">
        <v>60.7</v>
      </c>
      <c r="W5172" s="3">
        <f>StockData[[#This Row],[CLOSE]]-StockData[[#This Row],[PREV. CLOSE]]</f>
        <v>38.450000000000728</v>
      </c>
      <c r="X5172" s="2">
        <f>IFERROR((StockData[[#This Row],[CLOSE]]-StockData[[#This Row],[PREV. CLOSE]])/StockData[[#This Row],[PREV. CLOSE]],0)</f>
        <v>4.0807013075225768E-3</v>
      </c>
      <c r="Y5172" t="str">
        <f>IF(StockData[[#This Row],[Daily Return %]]&gt;0,"Gain",IF(StockData[[#This Row],[Daily Return %]]&lt;0,"Loss","No Change"))</f>
        <v>Gain</v>
      </c>
    </row>
    <row r="5173" spans="1:25" x14ac:dyDescent="0.3">
      <c r="A5173" s="1">
        <v>45478</v>
      </c>
      <c r="B5173" s="1" t="s">
        <v>5228</v>
      </c>
      <c r="C5173" s="1" t="s">
        <v>162</v>
      </c>
      <c r="D5173">
        <f>MONTH(StockData[[#This Row],[DATE]])</f>
        <v>7</v>
      </c>
      <c r="E5173">
        <v>2024</v>
      </c>
      <c r="F5173" t="s">
        <v>163</v>
      </c>
      <c r="G5173" t="str">
        <f>"Q"&amp;ROUNDUP(StockData[[#This Row],[Month Number]]/3,0)</f>
        <v>Q3</v>
      </c>
      <c r="H5173" s="1" t="s">
        <v>5101</v>
      </c>
      <c r="I5173" s="1" t="s">
        <v>4597</v>
      </c>
      <c r="J5173" t="s">
        <v>30</v>
      </c>
      <c r="K5173">
        <v>9522</v>
      </c>
      <c r="L5173">
        <v>9660</v>
      </c>
      <c r="M5173">
        <v>9493.2999999999993</v>
      </c>
      <c r="N5173">
        <v>9460.85</v>
      </c>
      <c r="O5173">
        <v>9634.1</v>
      </c>
      <c r="P5173">
        <v>9635.7999999999993</v>
      </c>
      <c r="Q5173">
        <v>9588.2999999999993</v>
      </c>
      <c r="R5173">
        <v>608628</v>
      </c>
      <c r="S5173">
        <v>5835704927.8000002</v>
      </c>
      <c r="T5173">
        <v>76948</v>
      </c>
      <c r="U5173">
        <v>250868</v>
      </c>
      <c r="V5173">
        <v>41.22</v>
      </c>
      <c r="W5173" s="3">
        <f>StockData[[#This Row],[CLOSE]]-StockData[[#This Row],[PREV. CLOSE]]</f>
        <v>174.94999999999891</v>
      </c>
      <c r="X5173" s="2">
        <f>IFERROR((StockData[[#This Row],[CLOSE]]-StockData[[#This Row],[PREV. CLOSE]])/StockData[[#This Row],[PREV. CLOSE]],0)</f>
        <v>1.849199596230771E-2</v>
      </c>
      <c r="Y5173" t="str">
        <f>IF(StockData[[#This Row],[Daily Return %]]&gt;0,"Gain",IF(StockData[[#This Row],[Daily Return %]]&lt;0,"Loss","No Change"))</f>
        <v>Gain</v>
      </c>
    </row>
    <row r="5174" spans="1:25" x14ac:dyDescent="0.3">
      <c r="A5174" s="1">
        <v>45481</v>
      </c>
      <c r="B5174" s="1" t="s">
        <v>5229</v>
      </c>
      <c r="C5174" s="1" t="s">
        <v>162</v>
      </c>
      <c r="D5174">
        <f>MONTH(StockData[[#This Row],[DATE]])</f>
        <v>7</v>
      </c>
      <c r="E5174">
        <v>2024</v>
      </c>
      <c r="F5174" t="s">
        <v>163</v>
      </c>
      <c r="G5174" t="str">
        <f>"Q"&amp;ROUNDUP(StockData[[#This Row],[Month Number]]/3,0)</f>
        <v>Q3</v>
      </c>
      <c r="H5174" s="1" t="s">
        <v>5101</v>
      </c>
      <c r="I5174" s="1" t="s">
        <v>4597</v>
      </c>
      <c r="J5174" t="s">
        <v>30</v>
      </c>
      <c r="K5174">
        <v>9640</v>
      </c>
      <c r="L5174">
        <v>9666.15</v>
      </c>
      <c r="M5174">
        <v>9470</v>
      </c>
      <c r="N5174">
        <v>9635.7999999999993</v>
      </c>
      <c r="O5174">
        <v>9537</v>
      </c>
      <c r="P5174">
        <v>9529.4</v>
      </c>
      <c r="Q5174">
        <v>9557.67</v>
      </c>
      <c r="R5174">
        <v>316215</v>
      </c>
      <c r="S5174">
        <v>3022277729.9499998</v>
      </c>
      <c r="T5174">
        <v>37862</v>
      </c>
      <c r="U5174">
        <v>167571</v>
      </c>
      <c r="V5174">
        <v>52.99</v>
      </c>
      <c r="W5174" s="3">
        <f>StockData[[#This Row],[CLOSE]]-StockData[[#This Row],[PREV. CLOSE]]</f>
        <v>-106.39999999999964</v>
      </c>
      <c r="X5174" s="2">
        <f>IFERROR((StockData[[#This Row],[CLOSE]]-StockData[[#This Row],[PREV. CLOSE]])/StockData[[#This Row],[PREV. CLOSE]],0)</f>
        <v>-1.1042155295875759E-2</v>
      </c>
      <c r="Y5174" t="str">
        <f>IF(StockData[[#This Row],[Daily Return %]]&gt;0,"Gain",IF(StockData[[#This Row],[Daily Return %]]&lt;0,"Loss","No Change"))</f>
        <v>Loss</v>
      </c>
    </row>
    <row r="5175" spans="1:25" x14ac:dyDescent="0.3">
      <c r="A5175" s="1">
        <v>45482</v>
      </c>
      <c r="B5175" s="1" t="s">
        <v>5230</v>
      </c>
      <c r="C5175" s="1" t="s">
        <v>162</v>
      </c>
      <c r="D5175">
        <f>MONTH(StockData[[#This Row],[DATE]])</f>
        <v>7</v>
      </c>
      <c r="E5175">
        <v>2024</v>
      </c>
      <c r="F5175" t="s">
        <v>163</v>
      </c>
      <c r="G5175" t="str">
        <f>"Q"&amp;ROUNDUP(StockData[[#This Row],[Month Number]]/3,0)</f>
        <v>Q3</v>
      </c>
      <c r="H5175" s="1" t="s">
        <v>5101</v>
      </c>
      <c r="I5175" s="1" t="s">
        <v>4597</v>
      </c>
      <c r="J5175" t="s">
        <v>30</v>
      </c>
      <c r="K5175">
        <v>9565</v>
      </c>
      <c r="L5175">
        <v>9565</v>
      </c>
      <c r="M5175">
        <v>9481.2000000000007</v>
      </c>
      <c r="N5175">
        <v>9529.4</v>
      </c>
      <c r="O5175">
        <v>9546</v>
      </c>
      <c r="P5175">
        <v>9534.1</v>
      </c>
      <c r="Q5175">
        <v>9521.85</v>
      </c>
      <c r="R5175">
        <v>262913</v>
      </c>
      <c r="S5175">
        <v>2503417503.9499998</v>
      </c>
      <c r="T5175">
        <v>33536</v>
      </c>
      <c r="U5175">
        <v>173379</v>
      </c>
      <c r="V5175">
        <v>65.95</v>
      </c>
      <c r="W5175" s="3">
        <f>StockData[[#This Row],[CLOSE]]-StockData[[#This Row],[PREV. CLOSE]]</f>
        <v>4.7000000000007276</v>
      </c>
      <c r="X5175" s="2">
        <f>IFERROR((StockData[[#This Row],[CLOSE]]-StockData[[#This Row],[PREV. CLOSE]])/StockData[[#This Row],[PREV. CLOSE]],0)</f>
        <v>4.9321048544512009E-4</v>
      </c>
      <c r="Y5175" t="str">
        <f>IF(StockData[[#This Row],[Daily Return %]]&gt;0,"Gain",IF(StockData[[#This Row],[Daily Return %]]&lt;0,"Loss","No Change"))</f>
        <v>Gain</v>
      </c>
    </row>
    <row r="5176" spans="1:25" x14ac:dyDescent="0.3">
      <c r="A5176" s="1">
        <v>45483</v>
      </c>
      <c r="B5176" s="1" t="s">
        <v>5231</v>
      </c>
      <c r="C5176" s="1" t="s">
        <v>162</v>
      </c>
      <c r="D5176">
        <f>MONTH(StockData[[#This Row],[DATE]])</f>
        <v>7</v>
      </c>
      <c r="E5176">
        <v>2024</v>
      </c>
      <c r="F5176" t="s">
        <v>163</v>
      </c>
      <c r="G5176" t="str">
        <f>"Q"&amp;ROUNDUP(StockData[[#This Row],[Month Number]]/3,0)</f>
        <v>Q3</v>
      </c>
      <c r="H5176" s="1" t="s">
        <v>5101</v>
      </c>
      <c r="I5176" s="1" t="s">
        <v>4597</v>
      </c>
      <c r="J5176" t="s">
        <v>30</v>
      </c>
      <c r="K5176">
        <v>9550</v>
      </c>
      <c r="L5176">
        <v>9650</v>
      </c>
      <c r="M5176">
        <v>9451.9500000000007</v>
      </c>
      <c r="N5176">
        <v>9534.1</v>
      </c>
      <c r="O5176">
        <v>9525</v>
      </c>
      <c r="P5176">
        <v>9542.4500000000007</v>
      </c>
      <c r="Q5176">
        <v>9540.7900000000009</v>
      </c>
      <c r="R5176">
        <v>239607</v>
      </c>
      <c r="S5176">
        <v>2286041200.3499999</v>
      </c>
      <c r="T5176">
        <v>46819</v>
      </c>
      <c r="U5176">
        <v>102109</v>
      </c>
      <c r="V5176">
        <v>42.62</v>
      </c>
      <c r="W5176" s="3">
        <f>StockData[[#This Row],[CLOSE]]-StockData[[#This Row],[PREV. CLOSE]]</f>
        <v>8.3500000000003638</v>
      </c>
      <c r="X5176" s="2">
        <f>IFERROR((StockData[[#This Row],[CLOSE]]-StockData[[#This Row],[PREV. CLOSE]])/StockData[[#This Row],[PREV. CLOSE]],0)</f>
        <v>8.7580369410855392E-4</v>
      </c>
      <c r="Y5176" t="str">
        <f>IF(StockData[[#This Row],[Daily Return %]]&gt;0,"Gain",IF(StockData[[#This Row],[Daily Return %]]&lt;0,"Loss","No Change"))</f>
        <v>Gain</v>
      </c>
    </row>
    <row r="5177" spans="1:25" x14ac:dyDescent="0.3">
      <c r="A5177" s="1">
        <v>45484</v>
      </c>
      <c r="B5177" s="1" t="s">
        <v>5232</v>
      </c>
      <c r="C5177" s="1" t="s">
        <v>162</v>
      </c>
      <c r="D5177">
        <f>MONTH(StockData[[#This Row],[DATE]])</f>
        <v>7</v>
      </c>
      <c r="E5177">
        <v>2024</v>
      </c>
      <c r="F5177" t="s">
        <v>163</v>
      </c>
      <c r="G5177" t="str">
        <f>"Q"&amp;ROUNDUP(StockData[[#This Row],[Month Number]]/3,0)</f>
        <v>Q3</v>
      </c>
      <c r="H5177" s="1" t="s">
        <v>5101</v>
      </c>
      <c r="I5177" s="1" t="s">
        <v>4597</v>
      </c>
      <c r="J5177" t="s">
        <v>30</v>
      </c>
      <c r="K5177">
        <v>9542.4500000000007</v>
      </c>
      <c r="L5177">
        <v>9569.5</v>
      </c>
      <c r="M5177">
        <v>9383</v>
      </c>
      <c r="N5177">
        <v>9542.4500000000007</v>
      </c>
      <c r="O5177">
        <v>9495</v>
      </c>
      <c r="P5177">
        <v>9466.7999999999993</v>
      </c>
      <c r="Q5177">
        <v>9451.1299999999992</v>
      </c>
      <c r="R5177">
        <v>294900</v>
      </c>
      <c r="S5177">
        <v>2787139501.6999998</v>
      </c>
      <c r="T5177">
        <v>82273</v>
      </c>
      <c r="U5177">
        <v>145613</v>
      </c>
      <c r="V5177">
        <v>49.38</v>
      </c>
      <c r="W5177" s="3">
        <f>StockData[[#This Row],[CLOSE]]-StockData[[#This Row],[PREV. CLOSE]]</f>
        <v>-75.650000000001455</v>
      </c>
      <c r="X5177" s="2">
        <f>IFERROR((StockData[[#This Row],[CLOSE]]-StockData[[#This Row],[PREV. CLOSE]])/StockData[[#This Row],[PREV. CLOSE]],0)</f>
        <v>-7.9277334437174371E-3</v>
      </c>
      <c r="Y5177" t="str">
        <f>IF(StockData[[#This Row],[Daily Return %]]&gt;0,"Gain",IF(StockData[[#This Row],[Daily Return %]]&lt;0,"Loss","No Change"))</f>
        <v>Loss</v>
      </c>
    </row>
    <row r="5178" spans="1:25" x14ac:dyDescent="0.3">
      <c r="A5178" s="1">
        <v>45485</v>
      </c>
      <c r="B5178" s="1" t="s">
        <v>5233</v>
      </c>
      <c r="C5178" s="1" t="s">
        <v>162</v>
      </c>
      <c r="D5178">
        <f>MONTH(StockData[[#This Row],[DATE]])</f>
        <v>7</v>
      </c>
      <c r="E5178">
        <v>2024</v>
      </c>
      <c r="F5178" t="s">
        <v>163</v>
      </c>
      <c r="G5178" t="str">
        <f>"Q"&amp;ROUNDUP(StockData[[#This Row],[Month Number]]/3,0)</f>
        <v>Q3</v>
      </c>
      <c r="H5178" s="1" t="s">
        <v>5101</v>
      </c>
      <c r="I5178" s="1" t="s">
        <v>4597</v>
      </c>
      <c r="J5178" t="s">
        <v>30</v>
      </c>
      <c r="K5178">
        <v>9499.9500000000007</v>
      </c>
      <c r="L5178">
        <v>9554.35</v>
      </c>
      <c r="M5178">
        <v>9412</v>
      </c>
      <c r="N5178">
        <v>9466.7999999999993</v>
      </c>
      <c r="O5178">
        <v>9433</v>
      </c>
      <c r="P5178">
        <v>9430.75</v>
      </c>
      <c r="Q5178">
        <v>9475.5400000000009</v>
      </c>
      <c r="R5178">
        <v>171581</v>
      </c>
      <c r="S5178">
        <v>1625822873.0999999</v>
      </c>
      <c r="T5178">
        <v>28544</v>
      </c>
      <c r="U5178">
        <v>78122</v>
      </c>
      <c r="V5178">
        <v>45.53</v>
      </c>
      <c r="W5178" s="3">
        <f>StockData[[#This Row],[CLOSE]]-StockData[[#This Row],[PREV. CLOSE]]</f>
        <v>-36.049999999999272</v>
      </c>
      <c r="X5178" s="2">
        <f>IFERROR((StockData[[#This Row],[CLOSE]]-StockData[[#This Row],[PREV. CLOSE]])/StockData[[#This Row],[PREV. CLOSE]],0)</f>
        <v>-3.8080449571132034E-3</v>
      </c>
      <c r="Y5178" t="str">
        <f>IF(StockData[[#This Row],[Daily Return %]]&gt;0,"Gain",IF(StockData[[#This Row],[Daily Return %]]&lt;0,"Loss","No Change"))</f>
        <v>Loss</v>
      </c>
    </row>
    <row r="5179" spans="1:25" x14ac:dyDescent="0.3">
      <c r="A5179" s="1">
        <v>45488</v>
      </c>
      <c r="B5179" s="1" t="s">
        <v>5234</v>
      </c>
      <c r="C5179" s="1" t="s">
        <v>162</v>
      </c>
      <c r="D5179">
        <f>MONTH(StockData[[#This Row],[DATE]])</f>
        <v>7</v>
      </c>
      <c r="E5179">
        <v>2024</v>
      </c>
      <c r="F5179" t="s">
        <v>163</v>
      </c>
      <c r="G5179" t="str">
        <f>"Q"&amp;ROUNDUP(StockData[[#This Row],[Month Number]]/3,0)</f>
        <v>Q3</v>
      </c>
      <c r="H5179" s="1" t="s">
        <v>5101</v>
      </c>
      <c r="I5179" s="1" t="s">
        <v>4597</v>
      </c>
      <c r="J5179" t="s">
        <v>30</v>
      </c>
      <c r="K5179">
        <v>9430.75</v>
      </c>
      <c r="L5179">
        <v>9738.5</v>
      </c>
      <c r="M5179">
        <v>9403.9500000000007</v>
      </c>
      <c r="N5179">
        <v>9430.75</v>
      </c>
      <c r="O5179">
        <v>9674</v>
      </c>
      <c r="P5179">
        <v>9673.35</v>
      </c>
      <c r="Q5179">
        <v>9636.64</v>
      </c>
      <c r="R5179">
        <v>504086</v>
      </c>
      <c r="S5179">
        <v>4857694029.25</v>
      </c>
      <c r="T5179">
        <v>69379</v>
      </c>
      <c r="U5179">
        <v>177260</v>
      </c>
      <c r="V5179">
        <v>35.159999999999997</v>
      </c>
      <c r="W5179" s="3">
        <f>StockData[[#This Row],[CLOSE]]-StockData[[#This Row],[PREV. CLOSE]]</f>
        <v>242.60000000000036</v>
      </c>
      <c r="X5179" s="2">
        <f>IFERROR((StockData[[#This Row],[CLOSE]]-StockData[[#This Row],[PREV. CLOSE]])/StockData[[#This Row],[PREV. CLOSE]],0)</f>
        <v>2.572435914428867E-2</v>
      </c>
      <c r="Y5179" t="str">
        <f>IF(StockData[[#This Row],[Daily Return %]]&gt;0,"Gain",IF(StockData[[#This Row],[Daily Return %]]&lt;0,"Loss","No Change"))</f>
        <v>Gain</v>
      </c>
    </row>
    <row r="5180" spans="1:25" x14ac:dyDescent="0.3">
      <c r="A5180" s="1">
        <v>45489</v>
      </c>
      <c r="B5180" s="1" t="s">
        <v>5235</v>
      </c>
      <c r="C5180" s="1" t="s">
        <v>162</v>
      </c>
      <c r="D5180">
        <f>MONTH(StockData[[#This Row],[DATE]])</f>
        <v>7</v>
      </c>
      <c r="E5180">
        <v>2024</v>
      </c>
      <c r="F5180" t="s">
        <v>163</v>
      </c>
      <c r="G5180" t="str">
        <f>"Q"&amp;ROUNDUP(StockData[[#This Row],[Month Number]]/3,0)</f>
        <v>Q3</v>
      </c>
      <c r="H5180" s="1" t="s">
        <v>5101</v>
      </c>
      <c r="I5180" s="1" t="s">
        <v>4597</v>
      </c>
      <c r="J5180" t="s">
        <v>30</v>
      </c>
      <c r="K5180">
        <v>9715</v>
      </c>
      <c r="L5180">
        <v>9909.9500000000007</v>
      </c>
      <c r="M5180">
        <v>9633.65</v>
      </c>
      <c r="N5180">
        <v>9673.35</v>
      </c>
      <c r="O5180">
        <v>9693</v>
      </c>
      <c r="P5180">
        <v>9718.35</v>
      </c>
      <c r="Q5180">
        <v>9772.91</v>
      </c>
      <c r="R5180">
        <v>1041123</v>
      </c>
      <c r="S5180">
        <v>10174802226.1</v>
      </c>
      <c r="T5180">
        <v>109111</v>
      </c>
      <c r="U5180">
        <v>219906</v>
      </c>
      <c r="V5180">
        <v>21.12</v>
      </c>
      <c r="W5180" s="3">
        <f>StockData[[#This Row],[CLOSE]]-StockData[[#This Row],[PREV. CLOSE]]</f>
        <v>45</v>
      </c>
      <c r="X5180" s="2">
        <f>IFERROR((StockData[[#This Row],[CLOSE]]-StockData[[#This Row],[PREV. CLOSE]])/StockData[[#This Row],[PREV. CLOSE]],0)</f>
        <v>4.6519561475600489E-3</v>
      </c>
      <c r="Y5180" t="str">
        <f>IF(StockData[[#This Row],[Daily Return %]]&gt;0,"Gain",IF(StockData[[#This Row],[Daily Return %]]&lt;0,"Loss","No Change"))</f>
        <v>Gain</v>
      </c>
    </row>
    <row r="5181" spans="1:25" x14ac:dyDescent="0.3">
      <c r="A5181" s="1">
        <v>45491</v>
      </c>
      <c r="B5181" s="1" t="s">
        <v>5236</v>
      </c>
      <c r="C5181" s="1" t="s">
        <v>162</v>
      </c>
      <c r="D5181">
        <f>MONTH(StockData[[#This Row],[DATE]])</f>
        <v>7</v>
      </c>
      <c r="E5181">
        <v>2024</v>
      </c>
      <c r="F5181" t="s">
        <v>163</v>
      </c>
      <c r="G5181" t="str">
        <f>"Q"&amp;ROUNDUP(StockData[[#This Row],[Month Number]]/3,0)</f>
        <v>Q3</v>
      </c>
      <c r="H5181" s="1" t="s">
        <v>5101</v>
      </c>
      <c r="I5181" s="1" t="s">
        <v>4597</v>
      </c>
      <c r="J5181" t="s">
        <v>30</v>
      </c>
      <c r="K5181">
        <v>9745</v>
      </c>
      <c r="L5181">
        <v>9745</v>
      </c>
      <c r="M5181">
        <v>9291.5</v>
      </c>
      <c r="N5181">
        <v>9718.35</v>
      </c>
      <c r="O5181">
        <v>9634.9</v>
      </c>
      <c r="P5181">
        <v>9626.2000000000007</v>
      </c>
      <c r="Q5181">
        <v>9486.67</v>
      </c>
      <c r="R5181">
        <v>1055384</v>
      </c>
      <c r="S5181">
        <v>10012080811.5</v>
      </c>
      <c r="T5181">
        <v>145602</v>
      </c>
      <c r="U5181">
        <v>304880</v>
      </c>
      <c r="V5181">
        <v>28.89</v>
      </c>
      <c r="W5181" s="3">
        <f>StockData[[#This Row],[CLOSE]]-StockData[[#This Row],[PREV. CLOSE]]</f>
        <v>-92.149999999999636</v>
      </c>
      <c r="X5181" s="2">
        <f>IFERROR((StockData[[#This Row],[CLOSE]]-StockData[[#This Row],[PREV. CLOSE]])/StockData[[#This Row],[PREV. CLOSE]],0)</f>
        <v>-9.4820622842354541E-3</v>
      </c>
      <c r="Y5181" t="str">
        <f>IF(StockData[[#This Row],[Daily Return %]]&gt;0,"Gain",IF(StockData[[#This Row],[Daily Return %]]&lt;0,"Loss","No Change"))</f>
        <v>Loss</v>
      </c>
    </row>
    <row r="5182" spans="1:25" x14ac:dyDescent="0.3">
      <c r="A5182" s="1">
        <v>45492</v>
      </c>
      <c r="B5182" s="1" t="s">
        <v>5237</v>
      </c>
      <c r="C5182" s="1" t="s">
        <v>162</v>
      </c>
      <c r="D5182">
        <f>MONTH(StockData[[#This Row],[DATE]])</f>
        <v>7</v>
      </c>
      <c r="E5182">
        <v>2024</v>
      </c>
      <c r="F5182" t="s">
        <v>163</v>
      </c>
      <c r="G5182" t="str">
        <f>"Q"&amp;ROUNDUP(StockData[[#This Row],[Month Number]]/3,0)</f>
        <v>Q3</v>
      </c>
      <c r="H5182" s="1" t="s">
        <v>5101</v>
      </c>
      <c r="I5182" s="1" t="s">
        <v>4597</v>
      </c>
      <c r="J5182" t="s">
        <v>30</v>
      </c>
      <c r="K5182">
        <v>9635</v>
      </c>
      <c r="L5182">
        <v>9675</v>
      </c>
      <c r="M5182">
        <v>9340</v>
      </c>
      <c r="N5182">
        <v>9626.2000000000007</v>
      </c>
      <c r="O5182">
        <v>9358.65</v>
      </c>
      <c r="P5182">
        <v>9386.0499999999993</v>
      </c>
      <c r="Q5182">
        <v>9502.27</v>
      </c>
      <c r="R5182">
        <v>380782</v>
      </c>
      <c r="S5182">
        <v>3618292114.8000002</v>
      </c>
      <c r="T5182">
        <v>54659</v>
      </c>
      <c r="U5182">
        <v>168203</v>
      </c>
      <c r="V5182">
        <v>44.17</v>
      </c>
      <c r="W5182" s="3">
        <f>StockData[[#This Row],[CLOSE]]-StockData[[#This Row],[PREV. CLOSE]]</f>
        <v>-240.15000000000146</v>
      </c>
      <c r="X5182" s="2">
        <f>IFERROR((StockData[[#This Row],[CLOSE]]-StockData[[#This Row],[PREV. CLOSE]])/StockData[[#This Row],[PREV. CLOSE]],0)</f>
        <v>-2.4947539008123812E-2</v>
      </c>
      <c r="Y5182" t="str">
        <f>IF(StockData[[#This Row],[Daily Return %]]&gt;0,"Gain",IF(StockData[[#This Row],[Daily Return %]]&lt;0,"Loss","No Change"))</f>
        <v>Loss</v>
      </c>
    </row>
    <row r="5183" spans="1:25" x14ac:dyDescent="0.3">
      <c r="A5183" s="1">
        <v>45495</v>
      </c>
      <c r="B5183" s="1" t="s">
        <v>5238</v>
      </c>
      <c r="C5183" s="1" t="s">
        <v>162</v>
      </c>
      <c r="D5183">
        <f>MONTH(StockData[[#This Row],[DATE]])</f>
        <v>7</v>
      </c>
      <c r="E5183">
        <v>2024</v>
      </c>
      <c r="F5183" t="s">
        <v>163</v>
      </c>
      <c r="G5183" t="str">
        <f>"Q"&amp;ROUNDUP(StockData[[#This Row],[Month Number]]/3,0)</f>
        <v>Q3</v>
      </c>
      <c r="H5183" s="1" t="s">
        <v>5101</v>
      </c>
      <c r="I5183" s="1" t="s">
        <v>4597</v>
      </c>
      <c r="J5183" t="s">
        <v>30</v>
      </c>
      <c r="K5183">
        <v>9350</v>
      </c>
      <c r="L5183">
        <v>9435</v>
      </c>
      <c r="M5183">
        <v>9263.2000000000007</v>
      </c>
      <c r="N5183">
        <v>9386.0499999999993</v>
      </c>
      <c r="O5183">
        <v>9420</v>
      </c>
      <c r="P5183">
        <v>9409.7000000000007</v>
      </c>
      <c r="Q5183">
        <v>9387.89</v>
      </c>
      <c r="R5183">
        <v>247040</v>
      </c>
      <c r="S5183">
        <v>2319185510.8499999</v>
      </c>
      <c r="T5183">
        <v>38081</v>
      </c>
      <c r="U5183">
        <v>118581</v>
      </c>
      <c r="V5183">
        <v>48</v>
      </c>
      <c r="W5183" s="3">
        <f>StockData[[#This Row],[CLOSE]]-StockData[[#This Row],[PREV. CLOSE]]</f>
        <v>23.650000000001455</v>
      </c>
      <c r="X5183" s="2">
        <f>IFERROR((StockData[[#This Row],[CLOSE]]-StockData[[#This Row],[PREV. CLOSE]])/StockData[[#This Row],[PREV. CLOSE]],0)</f>
        <v>2.5196967840573465E-3</v>
      </c>
      <c r="Y5183" t="str">
        <f>IF(StockData[[#This Row],[Daily Return %]]&gt;0,"Gain",IF(StockData[[#This Row],[Daily Return %]]&lt;0,"Loss","No Change"))</f>
        <v>Gain</v>
      </c>
    </row>
    <row r="5184" spans="1:25" x14ac:dyDescent="0.3">
      <c r="A5184" s="1">
        <v>45496</v>
      </c>
      <c r="B5184" s="1" t="s">
        <v>5239</v>
      </c>
      <c r="C5184" s="1" t="s">
        <v>162</v>
      </c>
      <c r="D5184">
        <f>MONTH(StockData[[#This Row],[DATE]])</f>
        <v>7</v>
      </c>
      <c r="E5184">
        <v>2024</v>
      </c>
      <c r="F5184" t="s">
        <v>163</v>
      </c>
      <c r="G5184" t="str">
        <f>"Q"&amp;ROUNDUP(StockData[[#This Row],[Month Number]]/3,0)</f>
        <v>Q3</v>
      </c>
      <c r="H5184" s="1" t="s">
        <v>5101</v>
      </c>
      <c r="I5184" s="1" t="s">
        <v>4597</v>
      </c>
      <c r="J5184" t="s">
        <v>30</v>
      </c>
      <c r="K5184">
        <v>9435</v>
      </c>
      <c r="L5184">
        <v>9508</v>
      </c>
      <c r="M5184">
        <v>8744.6</v>
      </c>
      <c r="N5184">
        <v>9409.7000000000007</v>
      </c>
      <c r="O5184">
        <v>9300</v>
      </c>
      <c r="P5184">
        <v>9382.5</v>
      </c>
      <c r="Q5184">
        <v>9311.5</v>
      </c>
      <c r="R5184">
        <v>431989</v>
      </c>
      <c r="S5184">
        <v>4022467357.25</v>
      </c>
      <c r="T5184">
        <v>62591</v>
      </c>
      <c r="U5184">
        <v>183139</v>
      </c>
      <c r="V5184">
        <v>42.39</v>
      </c>
      <c r="W5184" s="3">
        <f>StockData[[#This Row],[CLOSE]]-StockData[[#This Row],[PREV. CLOSE]]</f>
        <v>-27.200000000000728</v>
      </c>
      <c r="X5184" s="2">
        <f>IFERROR((StockData[[#This Row],[CLOSE]]-StockData[[#This Row],[PREV. CLOSE]])/StockData[[#This Row],[PREV. CLOSE]],0)</f>
        <v>-2.8906341328629741E-3</v>
      </c>
      <c r="Y5184" t="str">
        <f>IF(StockData[[#This Row],[Daily Return %]]&gt;0,"Gain",IF(StockData[[#This Row],[Daily Return %]]&lt;0,"Loss","No Change"))</f>
        <v>Loss</v>
      </c>
    </row>
    <row r="5185" spans="1:25" x14ac:dyDescent="0.3">
      <c r="A5185" s="1">
        <v>45497</v>
      </c>
      <c r="B5185" s="1" t="s">
        <v>5240</v>
      </c>
      <c r="C5185" s="1" t="s">
        <v>162</v>
      </c>
      <c r="D5185">
        <f>MONTH(StockData[[#This Row],[DATE]])</f>
        <v>7</v>
      </c>
      <c r="E5185">
        <v>2024</v>
      </c>
      <c r="F5185" t="s">
        <v>163</v>
      </c>
      <c r="G5185" t="str">
        <f>"Q"&amp;ROUNDUP(StockData[[#This Row],[Month Number]]/3,0)</f>
        <v>Q3</v>
      </c>
      <c r="H5185" s="1" t="s">
        <v>5101</v>
      </c>
      <c r="I5185" s="1" t="s">
        <v>4597</v>
      </c>
      <c r="J5185" t="s">
        <v>30</v>
      </c>
      <c r="K5185">
        <v>9360</v>
      </c>
      <c r="L5185">
        <v>9372.7000000000007</v>
      </c>
      <c r="M5185">
        <v>9250</v>
      </c>
      <c r="N5185">
        <v>9382.5</v>
      </c>
      <c r="O5185">
        <v>9265</v>
      </c>
      <c r="P5185">
        <v>9260.2000000000007</v>
      </c>
      <c r="Q5185">
        <v>9295.93</v>
      </c>
      <c r="R5185">
        <v>283213</v>
      </c>
      <c r="S5185">
        <v>2632727003.8000002</v>
      </c>
      <c r="T5185">
        <v>45371</v>
      </c>
      <c r="U5185">
        <v>155777</v>
      </c>
      <c r="V5185">
        <v>55</v>
      </c>
      <c r="W5185" s="3">
        <f>StockData[[#This Row],[CLOSE]]-StockData[[#This Row],[PREV. CLOSE]]</f>
        <v>-122.29999999999927</v>
      </c>
      <c r="X5185" s="2">
        <f>IFERROR((StockData[[#This Row],[CLOSE]]-StockData[[#This Row],[PREV. CLOSE]])/StockData[[#This Row],[PREV. CLOSE]],0)</f>
        <v>-1.3034905409006051E-2</v>
      </c>
      <c r="Y5185" t="str">
        <f>IF(StockData[[#This Row],[Daily Return %]]&gt;0,"Gain",IF(StockData[[#This Row],[Daily Return %]]&lt;0,"Loss","No Change"))</f>
        <v>Loss</v>
      </c>
    </row>
    <row r="5186" spans="1:25" x14ac:dyDescent="0.3">
      <c r="A5186" s="1">
        <v>45498</v>
      </c>
      <c r="B5186" s="1" t="s">
        <v>5241</v>
      </c>
      <c r="C5186" s="1" t="s">
        <v>162</v>
      </c>
      <c r="D5186">
        <f>MONTH(StockData[[#This Row],[DATE]])</f>
        <v>7</v>
      </c>
      <c r="E5186">
        <v>2024</v>
      </c>
      <c r="F5186" t="s">
        <v>163</v>
      </c>
      <c r="G5186" t="str">
        <f>"Q"&amp;ROUNDUP(StockData[[#This Row],[Month Number]]/3,0)</f>
        <v>Q3</v>
      </c>
      <c r="H5186" s="1" t="s">
        <v>5101</v>
      </c>
      <c r="I5186" s="1" t="s">
        <v>4597</v>
      </c>
      <c r="J5186" t="s">
        <v>30</v>
      </c>
      <c r="K5186">
        <v>9260</v>
      </c>
      <c r="L5186">
        <v>9309.9500000000007</v>
      </c>
      <c r="M5186">
        <v>9171</v>
      </c>
      <c r="N5186">
        <v>9260.2000000000007</v>
      </c>
      <c r="O5186">
        <v>9291.5</v>
      </c>
      <c r="P5186">
        <v>9278.25</v>
      </c>
      <c r="Q5186">
        <v>9274.74</v>
      </c>
      <c r="R5186">
        <v>262328</v>
      </c>
      <c r="S5186">
        <v>2433025035.0999999</v>
      </c>
      <c r="T5186">
        <v>43674</v>
      </c>
      <c r="U5186">
        <v>133732</v>
      </c>
      <c r="V5186">
        <v>50.98</v>
      </c>
      <c r="W5186" s="3">
        <f>StockData[[#This Row],[CLOSE]]-StockData[[#This Row],[PREV. CLOSE]]</f>
        <v>18.049999999999272</v>
      </c>
      <c r="X5186" s="2">
        <f>IFERROR((StockData[[#This Row],[CLOSE]]-StockData[[#This Row],[PREV. CLOSE]])/StockData[[#This Row],[PREV. CLOSE]],0)</f>
        <v>1.9492019610806756E-3</v>
      </c>
      <c r="Y5186" t="str">
        <f>IF(StockData[[#This Row],[Daily Return %]]&gt;0,"Gain",IF(StockData[[#This Row],[Daily Return %]]&lt;0,"Loss","No Change"))</f>
        <v>Gain</v>
      </c>
    </row>
    <row r="5187" spans="1:25" x14ac:dyDescent="0.3">
      <c r="A5187" s="1">
        <v>45499</v>
      </c>
      <c r="B5187" s="1" t="s">
        <v>5242</v>
      </c>
      <c r="C5187" s="1" t="s">
        <v>162</v>
      </c>
      <c r="D5187">
        <f>MONTH(StockData[[#This Row],[DATE]])</f>
        <v>7</v>
      </c>
      <c r="E5187">
        <v>2024</v>
      </c>
      <c r="F5187" t="s">
        <v>163</v>
      </c>
      <c r="G5187" t="str">
        <f>"Q"&amp;ROUNDUP(StockData[[#This Row],[Month Number]]/3,0)</f>
        <v>Q3</v>
      </c>
      <c r="H5187" s="1" t="s">
        <v>5101</v>
      </c>
      <c r="I5187" s="1" t="s">
        <v>4597</v>
      </c>
      <c r="J5187" t="s">
        <v>30</v>
      </c>
      <c r="K5187">
        <v>9319</v>
      </c>
      <c r="L5187">
        <v>9505</v>
      </c>
      <c r="M5187">
        <v>9268.4500000000007</v>
      </c>
      <c r="N5187">
        <v>9278.25</v>
      </c>
      <c r="O5187">
        <v>9483</v>
      </c>
      <c r="P5187">
        <v>9492.9</v>
      </c>
      <c r="Q5187">
        <v>9444.4599999999991</v>
      </c>
      <c r="R5187">
        <v>250956</v>
      </c>
      <c r="S5187">
        <v>2370144599.4000001</v>
      </c>
      <c r="T5187">
        <v>38940</v>
      </c>
      <c r="U5187">
        <v>129322</v>
      </c>
      <c r="V5187">
        <v>51.53</v>
      </c>
      <c r="W5187" s="3">
        <f>StockData[[#This Row],[CLOSE]]-StockData[[#This Row],[PREV. CLOSE]]</f>
        <v>214.64999999999964</v>
      </c>
      <c r="X5187" s="2">
        <f>IFERROR((StockData[[#This Row],[CLOSE]]-StockData[[#This Row],[PREV. CLOSE]])/StockData[[#This Row],[PREV. CLOSE]],0)</f>
        <v>2.313475062646508E-2</v>
      </c>
      <c r="Y5187" t="str">
        <f>IF(StockData[[#This Row],[Daily Return %]]&gt;0,"Gain",IF(StockData[[#This Row],[Daily Return %]]&lt;0,"Loss","No Change"))</f>
        <v>Gain</v>
      </c>
    </row>
    <row r="5188" spans="1:25" x14ac:dyDescent="0.3">
      <c r="A5188" s="1">
        <v>45502</v>
      </c>
      <c r="B5188" s="1" t="s">
        <v>5243</v>
      </c>
      <c r="C5188" s="1" t="s">
        <v>162</v>
      </c>
      <c r="D5188">
        <f>MONTH(StockData[[#This Row],[DATE]])</f>
        <v>7</v>
      </c>
      <c r="E5188">
        <v>2024</v>
      </c>
      <c r="F5188" t="s">
        <v>163</v>
      </c>
      <c r="G5188" t="str">
        <f>"Q"&amp;ROUNDUP(StockData[[#This Row],[Month Number]]/3,0)</f>
        <v>Q3</v>
      </c>
      <c r="H5188" s="1" t="s">
        <v>5101</v>
      </c>
      <c r="I5188" s="1" t="s">
        <v>4597</v>
      </c>
      <c r="J5188" t="s">
        <v>30</v>
      </c>
      <c r="K5188">
        <v>9549.2000000000007</v>
      </c>
      <c r="L5188">
        <v>9621.0499999999993</v>
      </c>
      <c r="M5188">
        <v>9509</v>
      </c>
      <c r="N5188">
        <v>9492.9</v>
      </c>
      <c r="O5188">
        <v>9551.35</v>
      </c>
      <c r="P5188">
        <v>9557.65</v>
      </c>
      <c r="Q5188">
        <v>9556.18</v>
      </c>
      <c r="R5188">
        <v>302363</v>
      </c>
      <c r="S5188">
        <v>2889433917.6999998</v>
      </c>
      <c r="T5188">
        <v>50245</v>
      </c>
      <c r="U5188">
        <v>190751</v>
      </c>
      <c r="V5188">
        <v>63.09</v>
      </c>
      <c r="W5188" s="3">
        <f>StockData[[#This Row],[CLOSE]]-StockData[[#This Row],[PREV. CLOSE]]</f>
        <v>64.75</v>
      </c>
      <c r="X5188" s="2">
        <f>IFERROR((StockData[[#This Row],[CLOSE]]-StockData[[#This Row],[PREV. CLOSE]])/StockData[[#This Row],[PREV. CLOSE]],0)</f>
        <v>6.8208871893731104E-3</v>
      </c>
      <c r="Y5188" t="str">
        <f>IF(StockData[[#This Row],[Daily Return %]]&gt;0,"Gain",IF(StockData[[#This Row],[Daily Return %]]&lt;0,"Loss","No Change"))</f>
        <v>Gain</v>
      </c>
    </row>
    <row r="5189" spans="1:25" x14ac:dyDescent="0.3">
      <c r="A5189" s="1">
        <v>45503</v>
      </c>
      <c r="B5189" s="1" t="s">
        <v>5244</v>
      </c>
      <c r="C5189" s="1" t="s">
        <v>162</v>
      </c>
      <c r="D5189">
        <f>MONTH(StockData[[#This Row],[DATE]])</f>
        <v>7</v>
      </c>
      <c r="E5189">
        <v>2024</v>
      </c>
      <c r="F5189" t="s">
        <v>163</v>
      </c>
      <c r="G5189" t="str">
        <f>"Q"&amp;ROUNDUP(StockData[[#This Row],[Month Number]]/3,0)</f>
        <v>Q3</v>
      </c>
      <c r="H5189" s="1" t="s">
        <v>5101</v>
      </c>
      <c r="I5189" s="1" t="s">
        <v>4597</v>
      </c>
      <c r="J5189" t="s">
        <v>30</v>
      </c>
      <c r="K5189">
        <v>9550.65</v>
      </c>
      <c r="L5189">
        <v>9654</v>
      </c>
      <c r="M5189">
        <v>9512</v>
      </c>
      <c r="N5189">
        <v>9557.65</v>
      </c>
      <c r="O5189">
        <v>9555.25</v>
      </c>
      <c r="P5189">
        <v>9564.35</v>
      </c>
      <c r="Q5189">
        <v>9579.42</v>
      </c>
      <c r="R5189">
        <v>301885</v>
      </c>
      <c r="S5189">
        <v>2891883841.1500001</v>
      </c>
      <c r="T5189">
        <v>35536</v>
      </c>
      <c r="U5189">
        <v>167381</v>
      </c>
      <c r="V5189">
        <v>55.45</v>
      </c>
      <c r="W5189" s="3">
        <f>StockData[[#This Row],[CLOSE]]-StockData[[#This Row],[PREV. CLOSE]]</f>
        <v>6.7000000000007276</v>
      </c>
      <c r="X5189" s="2">
        <f>IFERROR((StockData[[#This Row],[CLOSE]]-StockData[[#This Row],[PREV. CLOSE]])/StockData[[#This Row],[PREV. CLOSE]],0)</f>
        <v>7.0100913927594413E-4</v>
      </c>
      <c r="Y5189" t="str">
        <f>IF(StockData[[#This Row],[Daily Return %]]&gt;0,"Gain",IF(StockData[[#This Row],[Daily Return %]]&lt;0,"Loss","No Change"))</f>
        <v>Gain</v>
      </c>
    </row>
    <row r="5190" spans="1:25" x14ac:dyDescent="0.3">
      <c r="A5190" s="1">
        <v>45504</v>
      </c>
      <c r="B5190" s="1" t="s">
        <v>5245</v>
      </c>
      <c r="C5190" s="1" t="s">
        <v>162</v>
      </c>
      <c r="D5190">
        <f>MONTH(StockData[[#This Row],[DATE]])</f>
        <v>7</v>
      </c>
      <c r="E5190">
        <v>2024</v>
      </c>
      <c r="F5190" t="s">
        <v>163</v>
      </c>
      <c r="G5190" t="str">
        <f>"Q"&amp;ROUNDUP(StockData[[#This Row],[Month Number]]/3,0)</f>
        <v>Q3</v>
      </c>
      <c r="H5190" s="1" t="s">
        <v>5101</v>
      </c>
      <c r="I5190" s="1" t="s">
        <v>4597</v>
      </c>
      <c r="J5190" t="s">
        <v>30</v>
      </c>
      <c r="K5190">
        <v>9600</v>
      </c>
      <c r="L5190">
        <v>9680</v>
      </c>
      <c r="M5190">
        <v>9580.0499999999993</v>
      </c>
      <c r="N5190">
        <v>9564.35</v>
      </c>
      <c r="O5190">
        <v>9680</v>
      </c>
      <c r="P5190">
        <v>9664.2000000000007</v>
      </c>
      <c r="Q5190">
        <v>9645.41</v>
      </c>
      <c r="R5190">
        <v>315292</v>
      </c>
      <c r="S5190">
        <v>3041119242.3000002</v>
      </c>
      <c r="T5190">
        <v>48042</v>
      </c>
      <c r="U5190">
        <v>178950</v>
      </c>
      <c r="V5190">
        <v>56.76</v>
      </c>
      <c r="W5190" s="3">
        <f>StockData[[#This Row],[CLOSE]]-StockData[[#This Row],[PREV. CLOSE]]</f>
        <v>99.850000000000364</v>
      </c>
      <c r="X5190" s="2">
        <f>IFERROR((StockData[[#This Row],[CLOSE]]-StockData[[#This Row],[PREV. CLOSE]])/StockData[[#This Row],[PREV. CLOSE]],0)</f>
        <v>1.0439810337346539E-2</v>
      </c>
      <c r="Y5190" t="str">
        <f>IF(StockData[[#This Row],[Daily Return %]]&gt;0,"Gain",IF(StockData[[#This Row],[Daily Return %]]&lt;0,"Loss","No Change"))</f>
        <v>Gain</v>
      </c>
    </row>
    <row r="5191" spans="1:25" x14ac:dyDescent="0.3">
      <c r="A5191" s="1">
        <v>45505</v>
      </c>
      <c r="B5191" s="1" t="s">
        <v>5246</v>
      </c>
      <c r="C5191" s="1" t="s">
        <v>186</v>
      </c>
      <c r="D5191">
        <f>MONTH(StockData[[#This Row],[DATE]])</f>
        <v>8</v>
      </c>
      <c r="E5191">
        <v>2024</v>
      </c>
      <c r="F5191" t="s">
        <v>163</v>
      </c>
      <c r="G5191" t="str">
        <f>"Q"&amp;ROUNDUP(StockData[[#This Row],[Month Number]]/3,0)</f>
        <v>Q3</v>
      </c>
      <c r="H5191" s="1" t="s">
        <v>5101</v>
      </c>
      <c r="I5191" s="1" t="s">
        <v>4597</v>
      </c>
      <c r="J5191" t="s">
        <v>30</v>
      </c>
      <c r="K5191">
        <v>9844</v>
      </c>
      <c r="L5191">
        <v>9844</v>
      </c>
      <c r="M5191">
        <v>9662</v>
      </c>
      <c r="N5191">
        <v>9664.2000000000007</v>
      </c>
      <c r="O5191">
        <v>9740</v>
      </c>
      <c r="P5191">
        <v>9730.5</v>
      </c>
      <c r="Q5191">
        <v>9725.65</v>
      </c>
      <c r="R5191">
        <v>308658</v>
      </c>
      <c r="S5191">
        <v>3001898707.25</v>
      </c>
      <c r="T5191">
        <v>48800</v>
      </c>
      <c r="U5191">
        <v>143954</v>
      </c>
      <c r="V5191">
        <v>46.64</v>
      </c>
      <c r="W5191" s="3">
        <f>StockData[[#This Row],[CLOSE]]-StockData[[#This Row],[PREV. CLOSE]]</f>
        <v>66.299999999999272</v>
      </c>
      <c r="X5191" s="2">
        <f>IFERROR((StockData[[#This Row],[CLOSE]]-StockData[[#This Row],[PREV. CLOSE]])/StockData[[#This Row],[PREV. CLOSE]],0)</f>
        <v>6.8603712671508523E-3</v>
      </c>
      <c r="Y5191" t="str">
        <f>IF(StockData[[#This Row],[Daily Return %]]&gt;0,"Gain",IF(StockData[[#This Row],[Daily Return %]]&lt;0,"Loss","No Change"))</f>
        <v>Gain</v>
      </c>
    </row>
    <row r="5192" spans="1:25" x14ac:dyDescent="0.3">
      <c r="A5192" s="1">
        <v>45506</v>
      </c>
      <c r="B5192" s="1" t="s">
        <v>5247</v>
      </c>
      <c r="C5192" s="1" t="s">
        <v>186</v>
      </c>
      <c r="D5192">
        <f>MONTH(StockData[[#This Row],[DATE]])</f>
        <v>8</v>
      </c>
      <c r="E5192">
        <v>2024</v>
      </c>
      <c r="F5192" t="s">
        <v>163</v>
      </c>
      <c r="G5192" t="str">
        <f>"Q"&amp;ROUNDUP(StockData[[#This Row],[Month Number]]/3,0)</f>
        <v>Q3</v>
      </c>
      <c r="H5192" s="1" t="s">
        <v>5101</v>
      </c>
      <c r="I5192" s="1" t="s">
        <v>4597</v>
      </c>
      <c r="J5192" t="s">
        <v>30</v>
      </c>
      <c r="K5192">
        <v>9714.7999999999993</v>
      </c>
      <c r="L5192">
        <v>9730</v>
      </c>
      <c r="M5192">
        <v>9581.75</v>
      </c>
      <c r="N5192">
        <v>9730.5</v>
      </c>
      <c r="O5192">
        <v>9615</v>
      </c>
      <c r="P5192">
        <v>9616.2000000000007</v>
      </c>
      <c r="Q5192">
        <v>9663.0499999999993</v>
      </c>
      <c r="R5192">
        <v>230615</v>
      </c>
      <c r="S5192">
        <v>2228444320.5999999</v>
      </c>
      <c r="T5192">
        <v>36324</v>
      </c>
      <c r="U5192">
        <v>130560</v>
      </c>
      <c r="V5192">
        <v>56.61</v>
      </c>
      <c r="W5192" s="3">
        <f>StockData[[#This Row],[CLOSE]]-StockData[[#This Row],[PREV. CLOSE]]</f>
        <v>-114.29999999999927</v>
      </c>
      <c r="X5192" s="2">
        <f>IFERROR((StockData[[#This Row],[CLOSE]]-StockData[[#This Row],[PREV. CLOSE]])/StockData[[#This Row],[PREV. CLOSE]],0)</f>
        <v>-1.1746570063203255E-2</v>
      </c>
      <c r="Y5192" t="str">
        <f>IF(StockData[[#This Row],[Daily Return %]]&gt;0,"Gain",IF(StockData[[#This Row],[Daily Return %]]&lt;0,"Loss","No Change"))</f>
        <v>Loss</v>
      </c>
    </row>
    <row r="5193" spans="1:25" x14ac:dyDescent="0.3">
      <c r="A5193" s="1">
        <v>45509</v>
      </c>
      <c r="B5193" s="1" t="s">
        <v>5248</v>
      </c>
      <c r="C5193" s="1" t="s">
        <v>186</v>
      </c>
      <c r="D5193">
        <f>MONTH(StockData[[#This Row],[DATE]])</f>
        <v>8</v>
      </c>
      <c r="E5193">
        <v>2024</v>
      </c>
      <c r="F5193" t="s">
        <v>163</v>
      </c>
      <c r="G5193" t="str">
        <f>"Q"&amp;ROUNDUP(StockData[[#This Row],[Month Number]]/3,0)</f>
        <v>Q3</v>
      </c>
      <c r="H5193" s="1" t="s">
        <v>5101</v>
      </c>
      <c r="I5193" s="1" t="s">
        <v>4597</v>
      </c>
      <c r="J5193" t="s">
        <v>30</v>
      </c>
      <c r="K5193">
        <v>9396.2000000000007</v>
      </c>
      <c r="L5193">
        <v>9520</v>
      </c>
      <c r="M5193">
        <v>9369.2999999999993</v>
      </c>
      <c r="N5193">
        <v>9616.2000000000007</v>
      </c>
      <c r="O5193">
        <v>9450</v>
      </c>
      <c r="P5193">
        <v>9485.0499999999993</v>
      </c>
      <c r="Q5193">
        <v>9452.02</v>
      </c>
      <c r="R5193">
        <v>310757</v>
      </c>
      <c r="S5193">
        <v>2937280523.8000002</v>
      </c>
      <c r="T5193">
        <v>38442</v>
      </c>
      <c r="U5193">
        <v>173902</v>
      </c>
      <c r="V5193">
        <v>55.96</v>
      </c>
      <c r="W5193" s="3">
        <f>StockData[[#This Row],[CLOSE]]-StockData[[#This Row],[PREV. CLOSE]]</f>
        <v>-131.15000000000146</v>
      </c>
      <c r="X5193" s="2">
        <f>IFERROR((StockData[[#This Row],[CLOSE]]-StockData[[#This Row],[PREV. CLOSE]])/StockData[[#This Row],[PREV. CLOSE]],0)</f>
        <v>-1.3638443459994742E-2</v>
      </c>
      <c r="Y5193" t="str">
        <f>IF(StockData[[#This Row],[Daily Return %]]&gt;0,"Gain",IF(StockData[[#This Row],[Daily Return %]]&lt;0,"Loss","No Change"))</f>
        <v>Loss</v>
      </c>
    </row>
    <row r="5194" spans="1:25" x14ac:dyDescent="0.3">
      <c r="A5194" s="1">
        <v>45510</v>
      </c>
      <c r="B5194" s="1" t="s">
        <v>5249</v>
      </c>
      <c r="C5194" s="1" t="s">
        <v>186</v>
      </c>
      <c r="D5194">
        <f>MONTH(StockData[[#This Row],[DATE]])</f>
        <v>8</v>
      </c>
      <c r="E5194">
        <v>2024</v>
      </c>
      <c r="F5194" t="s">
        <v>163</v>
      </c>
      <c r="G5194" t="str">
        <f>"Q"&amp;ROUNDUP(StockData[[#This Row],[Month Number]]/3,0)</f>
        <v>Q3</v>
      </c>
      <c r="H5194" s="1" t="s">
        <v>5101</v>
      </c>
      <c r="I5194" s="1" t="s">
        <v>4597</v>
      </c>
      <c r="J5194" t="s">
        <v>30</v>
      </c>
      <c r="K5194">
        <v>9515.25</v>
      </c>
      <c r="L5194">
        <v>9620</v>
      </c>
      <c r="M5194">
        <v>9400</v>
      </c>
      <c r="N5194">
        <v>9485.0499999999993</v>
      </c>
      <c r="O5194">
        <v>9434</v>
      </c>
      <c r="P5194">
        <v>9427.4</v>
      </c>
      <c r="Q5194">
        <v>9487.43</v>
      </c>
      <c r="R5194">
        <v>246541</v>
      </c>
      <c r="S5194">
        <v>2339041479.3499999</v>
      </c>
      <c r="T5194">
        <v>39632</v>
      </c>
      <c r="U5194">
        <v>132267</v>
      </c>
      <c r="V5194">
        <v>53.65</v>
      </c>
      <c r="W5194" s="3">
        <f>StockData[[#This Row],[CLOSE]]-StockData[[#This Row],[PREV. CLOSE]]</f>
        <v>-57.649999999999636</v>
      </c>
      <c r="X5194" s="2">
        <f>IFERROR((StockData[[#This Row],[CLOSE]]-StockData[[#This Row],[PREV. CLOSE]])/StockData[[#This Row],[PREV. CLOSE]],0)</f>
        <v>-6.0779858830474947E-3</v>
      </c>
      <c r="Y5194" t="str">
        <f>IF(StockData[[#This Row],[Daily Return %]]&gt;0,"Gain",IF(StockData[[#This Row],[Daily Return %]]&lt;0,"Loss","No Change"))</f>
        <v>Loss</v>
      </c>
    </row>
    <row r="5195" spans="1:25" x14ac:dyDescent="0.3">
      <c r="A5195" s="1">
        <v>45511</v>
      </c>
      <c r="B5195" s="1" t="s">
        <v>5250</v>
      </c>
      <c r="C5195" s="1" t="s">
        <v>186</v>
      </c>
      <c r="D5195">
        <f>MONTH(StockData[[#This Row],[DATE]])</f>
        <v>8</v>
      </c>
      <c r="E5195">
        <v>2024</v>
      </c>
      <c r="F5195" t="s">
        <v>163</v>
      </c>
      <c r="G5195" t="str">
        <f>"Q"&amp;ROUNDUP(StockData[[#This Row],[Month Number]]/3,0)</f>
        <v>Q3</v>
      </c>
      <c r="H5195" s="1" t="s">
        <v>5101</v>
      </c>
      <c r="I5195" s="1" t="s">
        <v>4597</v>
      </c>
      <c r="J5195" t="s">
        <v>30</v>
      </c>
      <c r="K5195">
        <v>9570</v>
      </c>
      <c r="L5195">
        <v>9725</v>
      </c>
      <c r="M5195">
        <v>9497.5</v>
      </c>
      <c r="N5195">
        <v>9427.4</v>
      </c>
      <c r="O5195">
        <v>9693.9500000000007</v>
      </c>
      <c r="P5195">
        <v>9708.2000000000007</v>
      </c>
      <c r="Q5195">
        <v>9641.49</v>
      </c>
      <c r="R5195">
        <v>270583</v>
      </c>
      <c r="S5195">
        <v>2608823775.1999998</v>
      </c>
      <c r="T5195">
        <v>46639</v>
      </c>
      <c r="U5195">
        <v>106385</v>
      </c>
      <c r="V5195">
        <v>39.32</v>
      </c>
      <c r="W5195" s="3">
        <f>StockData[[#This Row],[CLOSE]]-StockData[[#This Row],[PREV. CLOSE]]</f>
        <v>280.80000000000109</v>
      </c>
      <c r="X5195" s="2">
        <f>IFERROR((StockData[[#This Row],[CLOSE]]-StockData[[#This Row],[PREV. CLOSE]])/StockData[[#This Row],[PREV. CLOSE]],0)</f>
        <v>2.9785518806882183E-2</v>
      </c>
      <c r="Y5195" t="str">
        <f>IF(StockData[[#This Row],[Daily Return %]]&gt;0,"Gain",IF(StockData[[#This Row],[Daily Return %]]&lt;0,"Loss","No Change"))</f>
        <v>Gain</v>
      </c>
    </row>
    <row r="5196" spans="1:25" x14ac:dyDescent="0.3">
      <c r="A5196" s="1">
        <v>45512</v>
      </c>
      <c r="B5196" s="1" t="s">
        <v>5251</v>
      </c>
      <c r="C5196" s="1" t="s">
        <v>186</v>
      </c>
      <c r="D5196">
        <f>MONTH(StockData[[#This Row],[DATE]])</f>
        <v>8</v>
      </c>
      <c r="E5196">
        <v>2024</v>
      </c>
      <c r="F5196" t="s">
        <v>163</v>
      </c>
      <c r="G5196" t="str">
        <f>"Q"&amp;ROUNDUP(StockData[[#This Row],[Month Number]]/3,0)</f>
        <v>Q3</v>
      </c>
      <c r="H5196" s="1" t="s">
        <v>5101</v>
      </c>
      <c r="I5196" s="1" t="s">
        <v>4597</v>
      </c>
      <c r="J5196" t="s">
        <v>30</v>
      </c>
      <c r="K5196">
        <v>9735</v>
      </c>
      <c r="L5196">
        <v>9777.7000000000007</v>
      </c>
      <c r="M5196">
        <v>9610.15</v>
      </c>
      <c r="N5196">
        <v>9708.2000000000007</v>
      </c>
      <c r="O5196">
        <v>9644.4500000000007</v>
      </c>
      <c r="P5196">
        <v>9641.2999999999993</v>
      </c>
      <c r="Q5196">
        <v>9700.17</v>
      </c>
      <c r="R5196">
        <v>365016</v>
      </c>
      <c r="S5196">
        <v>3540715754.8499999</v>
      </c>
      <c r="T5196">
        <v>59215</v>
      </c>
      <c r="U5196">
        <v>217755</v>
      </c>
      <c r="V5196">
        <v>59.66</v>
      </c>
      <c r="W5196" s="3">
        <f>StockData[[#This Row],[CLOSE]]-StockData[[#This Row],[PREV. CLOSE]]</f>
        <v>-66.900000000001455</v>
      </c>
      <c r="X5196" s="2">
        <f>IFERROR((StockData[[#This Row],[CLOSE]]-StockData[[#This Row],[PREV. CLOSE]])/StockData[[#This Row],[PREV. CLOSE]],0)</f>
        <v>-6.8910817659299821E-3</v>
      </c>
      <c r="Y5196" t="str">
        <f>IF(StockData[[#This Row],[Daily Return %]]&gt;0,"Gain",IF(StockData[[#This Row],[Daily Return %]]&lt;0,"Loss","No Change"))</f>
        <v>Loss</v>
      </c>
    </row>
    <row r="5197" spans="1:25" x14ac:dyDescent="0.3">
      <c r="A5197" s="1">
        <v>45513</v>
      </c>
      <c r="B5197" s="1" t="s">
        <v>5252</v>
      </c>
      <c r="C5197" s="1" t="s">
        <v>186</v>
      </c>
      <c r="D5197">
        <f>MONTH(StockData[[#This Row],[DATE]])</f>
        <v>8</v>
      </c>
      <c r="E5197">
        <v>2024</v>
      </c>
      <c r="F5197" t="s">
        <v>163</v>
      </c>
      <c r="G5197" t="str">
        <f>"Q"&amp;ROUNDUP(StockData[[#This Row],[Month Number]]/3,0)</f>
        <v>Q3</v>
      </c>
      <c r="H5197" s="1" t="s">
        <v>5101</v>
      </c>
      <c r="I5197" s="1" t="s">
        <v>4597</v>
      </c>
      <c r="J5197" t="s">
        <v>30</v>
      </c>
      <c r="K5197">
        <v>9761</v>
      </c>
      <c r="L5197">
        <v>9775</v>
      </c>
      <c r="M5197">
        <v>9614</v>
      </c>
      <c r="N5197">
        <v>9641.2999999999993</v>
      </c>
      <c r="O5197">
        <v>9737.9500000000007</v>
      </c>
      <c r="P5197">
        <v>9765.9500000000007</v>
      </c>
      <c r="Q5197">
        <v>9727.09</v>
      </c>
      <c r="R5197">
        <v>161640</v>
      </c>
      <c r="S5197">
        <v>1572286207.25</v>
      </c>
      <c r="T5197">
        <v>24632</v>
      </c>
      <c r="U5197">
        <v>65658</v>
      </c>
      <c r="V5197">
        <v>40.619999999999997</v>
      </c>
      <c r="W5197" s="3">
        <f>StockData[[#This Row],[CLOSE]]-StockData[[#This Row],[PREV. CLOSE]]</f>
        <v>124.65000000000146</v>
      </c>
      <c r="X5197" s="2">
        <f>IFERROR((StockData[[#This Row],[CLOSE]]-StockData[[#This Row],[PREV. CLOSE]])/StockData[[#This Row],[PREV. CLOSE]],0)</f>
        <v>1.2928754421084446E-2</v>
      </c>
      <c r="Y5197" t="str">
        <f>IF(StockData[[#This Row],[Daily Return %]]&gt;0,"Gain",IF(StockData[[#This Row],[Daily Return %]]&lt;0,"Loss","No Change"))</f>
        <v>Gain</v>
      </c>
    </row>
    <row r="5198" spans="1:25" x14ac:dyDescent="0.3">
      <c r="A5198" s="1">
        <v>45516</v>
      </c>
      <c r="B5198" s="1" t="s">
        <v>5253</v>
      </c>
      <c r="C5198" s="1" t="s">
        <v>186</v>
      </c>
      <c r="D5198">
        <f>MONTH(StockData[[#This Row],[DATE]])</f>
        <v>8</v>
      </c>
      <c r="E5198">
        <v>2024</v>
      </c>
      <c r="F5198" t="s">
        <v>163</v>
      </c>
      <c r="G5198" t="str">
        <f>"Q"&amp;ROUNDUP(StockData[[#This Row],[Month Number]]/3,0)</f>
        <v>Q3</v>
      </c>
      <c r="H5198" s="1" t="s">
        <v>5101</v>
      </c>
      <c r="I5198" s="1" t="s">
        <v>4597</v>
      </c>
      <c r="J5198" t="s">
        <v>30</v>
      </c>
      <c r="K5198">
        <v>9741</v>
      </c>
      <c r="L5198">
        <v>9750.9500000000007</v>
      </c>
      <c r="M5198">
        <v>9615</v>
      </c>
      <c r="N5198">
        <v>9765.9500000000007</v>
      </c>
      <c r="O5198">
        <v>9710.0499999999993</v>
      </c>
      <c r="P5198">
        <v>9710.85</v>
      </c>
      <c r="Q5198">
        <v>9694.89</v>
      </c>
      <c r="R5198">
        <v>307698</v>
      </c>
      <c r="S5198">
        <v>2983098896.5999999</v>
      </c>
      <c r="T5198">
        <v>45119</v>
      </c>
      <c r="U5198">
        <v>192133</v>
      </c>
      <c r="V5198">
        <v>62.44</v>
      </c>
      <c r="W5198" s="3">
        <f>StockData[[#This Row],[CLOSE]]-StockData[[#This Row],[PREV. CLOSE]]</f>
        <v>-55.100000000000364</v>
      </c>
      <c r="X5198" s="2">
        <f>IFERROR((StockData[[#This Row],[CLOSE]]-StockData[[#This Row],[PREV. CLOSE]])/StockData[[#This Row],[PREV. CLOSE]],0)</f>
        <v>-5.642052232501739E-3</v>
      </c>
      <c r="Y5198" t="str">
        <f>IF(StockData[[#This Row],[Daily Return %]]&gt;0,"Gain",IF(StockData[[#This Row],[Daily Return %]]&lt;0,"Loss","No Change"))</f>
        <v>Loss</v>
      </c>
    </row>
    <row r="5199" spans="1:25" x14ac:dyDescent="0.3">
      <c r="A5199" s="1">
        <v>45517</v>
      </c>
      <c r="B5199" s="1" t="s">
        <v>5254</v>
      </c>
      <c r="C5199" s="1" t="s">
        <v>186</v>
      </c>
      <c r="D5199">
        <f>MONTH(StockData[[#This Row],[DATE]])</f>
        <v>8</v>
      </c>
      <c r="E5199">
        <v>2024</v>
      </c>
      <c r="F5199" t="s">
        <v>163</v>
      </c>
      <c r="G5199" t="str">
        <f>"Q"&amp;ROUNDUP(StockData[[#This Row],[Month Number]]/3,0)</f>
        <v>Q3</v>
      </c>
      <c r="H5199" s="1" t="s">
        <v>5101</v>
      </c>
      <c r="I5199" s="1" t="s">
        <v>4597</v>
      </c>
      <c r="J5199" t="s">
        <v>30</v>
      </c>
      <c r="K5199">
        <v>9700</v>
      </c>
      <c r="L5199">
        <v>9789.85</v>
      </c>
      <c r="M5199">
        <v>9650</v>
      </c>
      <c r="N5199">
        <v>9710.85</v>
      </c>
      <c r="O5199">
        <v>9675.7000000000007</v>
      </c>
      <c r="P5199">
        <v>9671.6</v>
      </c>
      <c r="Q5199">
        <v>9715.64</v>
      </c>
      <c r="R5199">
        <v>161706</v>
      </c>
      <c r="S5199">
        <v>1571077402.25</v>
      </c>
      <c r="T5199">
        <v>28865</v>
      </c>
      <c r="U5199">
        <v>63972</v>
      </c>
      <c r="V5199">
        <v>39.56</v>
      </c>
      <c r="W5199" s="3">
        <f>StockData[[#This Row],[CLOSE]]-StockData[[#This Row],[PREV. CLOSE]]</f>
        <v>-39.25</v>
      </c>
      <c r="X5199" s="2">
        <f>IFERROR((StockData[[#This Row],[CLOSE]]-StockData[[#This Row],[PREV. CLOSE]])/StockData[[#This Row],[PREV. CLOSE]],0)</f>
        <v>-4.0418706910311658E-3</v>
      </c>
      <c r="Y5199" t="str">
        <f>IF(StockData[[#This Row],[Daily Return %]]&gt;0,"Gain",IF(StockData[[#This Row],[Daily Return %]]&lt;0,"Loss","No Change"))</f>
        <v>Loss</v>
      </c>
    </row>
    <row r="5200" spans="1:25" x14ac:dyDescent="0.3">
      <c r="A5200" s="1">
        <v>45518</v>
      </c>
      <c r="B5200" s="1" t="s">
        <v>5255</v>
      </c>
      <c r="C5200" s="1" t="s">
        <v>186</v>
      </c>
      <c r="D5200">
        <f>MONTH(StockData[[#This Row],[DATE]])</f>
        <v>8</v>
      </c>
      <c r="E5200">
        <v>2024</v>
      </c>
      <c r="F5200" t="s">
        <v>163</v>
      </c>
      <c r="G5200" t="str">
        <f>"Q"&amp;ROUNDUP(StockData[[#This Row],[Month Number]]/3,0)</f>
        <v>Q3</v>
      </c>
      <c r="H5200" s="1" t="s">
        <v>5101</v>
      </c>
      <c r="I5200" s="1" t="s">
        <v>4597</v>
      </c>
      <c r="J5200" t="s">
        <v>30</v>
      </c>
      <c r="K5200">
        <v>9704</v>
      </c>
      <c r="L5200">
        <v>9785</v>
      </c>
      <c r="M5200">
        <v>9671.6</v>
      </c>
      <c r="N5200">
        <v>9671.6</v>
      </c>
      <c r="O5200">
        <v>9724</v>
      </c>
      <c r="P5200">
        <v>9749.6</v>
      </c>
      <c r="Q5200">
        <v>9738.81</v>
      </c>
      <c r="R5200">
        <v>282934</v>
      </c>
      <c r="S5200">
        <v>2755440628.5</v>
      </c>
      <c r="T5200">
        <v>33989</v>
      </c>
      <c r="U5200">
        <v>167040</v>
      </c>
      <c r="V5200">
        <v>59.04</v>
      </c>
      <c r="W5200" s="3">
        <f>StockData[[#This Row],[CLOSE]]-StockData[[#This Row],[PREV. CLOSE]]</f>
        <v>78</v>
      </c>
      <c r="X5200" s="2">
        <f>IFERROR((StockData[[#This Row],[CLOSE]]-StockData[[#This Row],[PREV. CLOSE]])/StockData[[#This Row],[PREV. CLOSE]],0)</f>
        <v>8.0648496629306416E-3</v>
      </c>
      <c r="Y5200" t="str">
        <f>IF(StockData[[#This Row],[Daily Return %]]&gt;0,"Gain",IF(StockData[[#This Row],[Daily Return %]]&lt;0,"Loss","No Change"))</f>
        <v>Gain</v>
      </c>
    </row>
    <row r="5201" spans="1:25" x14ac:dyDescent="0.3">
      <c r="A5201" s="1">
        <v>45520</v>
      </c>
      <c r="B5201" s="1" t="s">
        <v>5256</v>
      </c>
      <c r="C5201" s="1" t="s">
        <v>186</v>
      </c>
      <c r="D5201">
        <f>MONTH(StockData[[#This Row],[DATE]])</f>
        <v>8</v>
      </c>
      <c r="E5201">
        <v>2024</v>
      </c>
      <c r="F5201" t="s">
        <v>163</v>
      </c>
      <c r="G5201" t="str">
        <f>"Q"&amp;ROUNDUP(StockData[[#This Row],[Month Number]]/3,0)</f>
        <v>Q3</v>
      </c>
      <c r="H5201" s="1" t="s">
        <v>5101</v>
      </c>
      <c r="I5201" s="1" t="s">
        <v>4597</v>
      </c>
      <c r="J5201" t="s">
        <v>30</v>
      </c>
      <c r="K5201">
        <v>9788</v>
      </c>
      <c r="L5201">
        <v>9925</v>
      </c>
      <c r="M5201">
        <v>9693.9500000000007</v>
      </c>
      <c r="N5201">
        <v>9749.6</v>
      </c>
      <c r="O5201">
        <v>9891.5</v>
      </c>
      <c r="P5201">
        <v>9888.15</v>
      </c>
      <c r="Q5201">
        <v>9816.6299999999992</v>
      </c>
      <c r="R5201">
        <v>240190</v>
      </c>
      <c r="S5201">
        <v>2357855849.6500001</v>
      </c>
      <c r="T5201">
        <v>32937</v>
      </c>
      <c r="U5201">
        <v>98036</v>
      </c>
      <c r="V5201">
        <v>40.82</v>
      </c>
      <c r="W5201" s="3">
        <f>StockData[[#This Row],[CLOSE]]-StockData[[#This Row],[PREV. CLOSE]]</f>
        <v>138.54999999999927</v>
      </c>
      <c r="X5201" s="2">
        <f>IFERROR((StockData[[#This Row],[CLOSE]]-StockData[[#This Row],[PREV. CLOSE]])/StockData[[#This Row],[PREV. CLOSE]],0)</f>
        <v>1.4210839419053014E-2</v>
      </c>
      <c r="Y5201" t="str">
        <f>IF(StockData[[#This Row],[Daily Return %]]&gt;0,"Gain",IF(StockData[[#This Row],[Daily Return %]]&lt;0,"Loss","No Change"))</f>
        <v>Gain</v>
      </c>
    </row>
    <row r="5202" spans="1:25" x14ac:dyDescent="0.3">
      <c r="A5202" s="1">
        <v>45523</v>
      </c>
      <c r="B5202" s="1" t="s">
        <v>5257</v>
      </c>
      <c r="C5202" s="1" t="s">
        <v>186</v>
      </c>
      <c r="D5202">
        <f>MONTH(StockData[[#This Row],[DATE]])</f>
        <v>8</v>
      </c>
      <c r="E5202">
        <v>2024</v>
      </c>
      <c r="F5202" t="s">
        <v>163</v>
      </c>
      <c r="G5202" t="str">
        <f>"Q"&amp;ROUNDUP(StockData[[#This Row],[Month Number]]/3,0)</f>
        <v>Q3</v>
      </c>
      <c r="H5202" s="1" t="s">
        <v>5101</v>
      </c>
      <c r="I5202" s="1" t="s">
        <v>4597</v>
      </c>
      <c r="J5202" t="s">
        <v>30</v>
      </c>
      <c r="K5202">
        <v>9926.9500000000007</v>
      </c>
      <c r="L5202">
        <v>9944</v>
      </c>
      <c r="M5202">
        <v>9759.2999999999993</v>
      </c>
      <c r="N5202">
        <v>9888.15</v>
      </c>
      <c r="O5202">
        <v>9772</v>
      </c>
      <c r="P5202">
        <v>9770.65</v>
      </c>
      <c r="Q5202">
        <v>9825.4599999999991</v>
      </c>
      <c r="R5202">
        <v>148301</v>
      </c>
      <c r="S5202">
        <v>1457126197.75</v>
      </c>
      <c r="T5202">
        <v>23971</v>
      </c>
      <c r="U5202">
        <v>69117</v>
      </c>
      <c r="V5202">
        <v>46.61</v>
      </c>
      <c r="W5202" s="3">
        <f>StockData[[#This Row],[CLOSE]]-StockData[[#This Row],[PREV. CLOSE]]</f>
        <v>-117.5</v>
      </c>
      <c r="X5202" s="2">
        <f>IFERROR((StockData[[#This Row],[CLOSE]]-StockData[[#This Row],[PREV. CLOSE]])/StockData[[#This Row],[PREV. CLOSE]],0)</f>
        <v>-1.1882910352290369E-2</v>
      </c>
      <c r="Y5202" t="str">
        <f>IF(StockData[[#This Row],[Daily Return %]]&gt;0,"Gain",IF(StockData[[#This Row],[Daily Return %]]&lt;0,"Loss","No Change"))</f>
        <v>Loss</v>
      </c>
    </row>
    <row r="5203" spans="1:25" x14ac:dyDescent="0.3">
      <c r="A5203" s="1">
        <v>45524</v>
      </c>
      <c r="B5203" s="1" t="s">
        <v>5258</v>
      </c>
      <c r="C5203" s="1" t="s">
        <v>186</v>
      </c>
      <c r="D5203">
        <f>MONTH(StockData[[#This Row],[DATE]])</f>
        <v>8</v>
      </c>
      <c r="E5203">
        <v>2024</v>
      </c>
      <c r="F5203" t="s">
        <v>163</v>
      </c>
      <c r="G5203" t="str">
        <f>"Q"&amp;ROUNDUP(StockData[[#This Row],[Month Number]]/3,0)</f>
        <v>Q3</v>
      </c>
      <c r="H5203" s="1" t="s">
        <v>5101</v>
      </c>
      <c r="I5203" s="1" t="s">
        <v>4597</v>
      </c>
      <c r="J5203" t="s">
        <v>30</v>
      </c>
      <c r="K5203">
        <v>9772.2000000000007</v>
      </c>
      <c r="L5203">
        <v>9876.65</v>
      </c>
      <c r="M5203">
        <v>9755.0499999999993</v>
      </c>
      <c r="N5203">
        <v>9770.65</v>
      </c>
      <c r="O5203">
        <v>9780</v>
      </c>
      <c r="P5203">
        <v>9779.7000000000007</v>
      </c>
      <c r="Q5203">
        <v>9805.34</v>
      </c>
      <c r="R5203">
        <v>132844</v>
      </c>
      <c r="S5203">
        <v>1302580916.1500001</v>
      </c>
      <c r="T5203">
        <v>23665</v>
      </c>
      <c r="U5203">
        <v>60360</v>
      </c>
      <c r="V5203">
        <v>45.44</v>
      </c>
      <c r="W5203" s="3">
        <f>StockData[[#This Row],[CLOSE]]-StockData[[#This Row],[PREV. CLOSE]]</f>
        <v>9.0500000000010914</v>
      </c>
      <c r="X5203" s="2">
        <f>IFERROR((StockData[[#This Row],[CLOSE]]-StockData[[#This Row],[PREV. CLOSE]])/StockData[[#This Row],[PREV. CLOSE]],0)</f>
        <v>9.2624339220022129E-4</v>
      </c>
      <c r="Y5203" t="str">
        <f>IF(StockData[[#This Row],[Daily Return %]]&gt;0,"Gain",IF(StockData[[#This Row],[Daily Return %]]&lt;0,"Loss","No Change"))</f>
        <v>Gain</v>
      </c>
    </row>
    <row r="5204" spans="1:25" x14ac:dyDescent="0.3">
      <c r="A5204" s="1">
        <v>45525</v>
      </c>
      <c r="B5204" s="1" t="s">
        <v>5259</v>
      </c>
      <c r="C5204" s="1" t="s">
        <v>186</v>
      </c>
      <c r="D5204">
        <f>MONTH(StockData[[#This Row],[DATE]])</f>
        <v>8</v>
      </c>
      <c r="E5204">
        <v>2024</v>
      </c>
      <c r="F5204" t="s">
        <v>163</v>
      </c>
      <c r="G5204" t="str">
        <f>"Q"&amp;ROUNDUP(StockData[[#This Row],[Month Number]]/3,0)</f>
        <v>Q3</v>
      </c>
      <c r="H5204" s="1" t="s">
        <v>5101</v>
      </c>
      <c r="I5204" s="1" t="s">
        <v>4597</v>
      </c>
      <c r="J5204" t="s">
        <v>30</v>
      </c>
      <c r="K5204">
        <v>9779.1</v>
      </c>
      <c r="L5204">
        <v>9869</v>
      </c>
      <c r="M5204">
        <v>9735</v>
      </c>
      <c r="N5204">
        <v>9779.7000000000007</v>
      </c>
      <c r="O5204">
        <v>9833.6</v>
      </c>
      <c r="P5204">
        <v>9852</v>
      </c>
      <c r="Q5204">
        <v>9821.89</v>
      </c>
      <c r="R5204">
        <v>134985</v>
      </c>
      <c r="S5204">
        <v>1325808240.5999999</v>
      </c>
      <c r="T5204">
        <v>24459</v>
      </c>
      <c r="U5204">
        <v>70515</v>
      </c>
      <c r="V5204">
        <v>52.24</v>
      </c>
      <c r="W5204" s="3">
        <f>StockData[[#This Row],[CLOSE]]-StockData[[#This Row],[PREV. CLOSE]]</f>
        <v>72.299999999999272</v>
      </c>
      <c r="X5204" s="2">
        <f>IFERROR((StockData[[#This Row],[CLOSE]]-StockData[[#This Row],[PREV. CLOSE]])/StockData[[#This Row],[PREV. CLOSE]],0)</f>
        <v>7.3928648118039685E-3</v>
      </c>
      <c r="Y5204" t="str">
        <f>IF(StockData[[#This Row],[Daily Return %]]&gt;0,"Gain",IF(StockData[[#This Row],[Daily Return %]]&lt;0,"Loss","No Change"))</f>
        <v>Gain</v>
      </c>
    </row>
    <row r="5205" spans="1:25" x14ac:dyDescent="0.3">
      <c r="A5205" s="1">
        <v>45526</v>
      </c>
      <c r="B5205" s="1" t="s">
        <v>5260</v>
      </c>
      <c r="C5205" s="1" t="s">
        <v>186</v>
      </c>
      <c r="D5205">
        <f>MONTH(StockData[[#This Row],[DATE]])</f>
        <v>8</v>
      </c>
      <c r="E5205">
        <v>2024</v>
      </c>
      <c r="F5205" t="s">
        <v>163</v>
      </c>
      <c r="G5205" t="str">
        <f>"Q"&amp;ROUNDUP(StockData[[#This Row],[Month Number]]/3,0)</f>
        <v>Q3</v>
      </c>
      <c r="H5205" s="1" t="s">
        <v>5101</v>
      </c>
      <c r="I5205" s="1" t="s">
        <v>4597</v>
      </c>
      <c r="J5205" t="s">
        <v>30</v>
      </c>
      <c r="K5205">
        <v>9900</v>
      </c>
      <c r="L5205">
        <v>10011</v>
      </c>
      <c r="M5205">
        <v>9841.1</v>
      </c>
      <c r="N5205">
        <v>9852</v>
      </c>
      <c r="O5205">
        <v>9927</v>
      </c>
      <c r="P5205">
        <v>9914.2000000000007</v>
      </c>
      <c r="Q5205">
        <v>9922.74</v>
      </c>
      <c r="R5205">
        <v>388874</v>
      </c>
      <c r="S5205">
        <v>3858694571.8499999</v>
      </c>
      <c r="T5205">
        <v>61838</v>
      </c>
      <c r="U5205">
        <v>156930</v>
      </c>
      <c r="V5205">
        <v>40.35</v>
      </c>
      <c r="W5205" s="3">
        <f>StockData[[#This Row],[CLOSE]]-StockData[[#This Row],[PREV. CLOSE]]</f>
        <v>62.200000000000728</v>
      </c>
      <c r="X5205" s="2">
        <f>IFERROR((StockData[[#This Row],[CLOSE]]-StockData[[#This Row],[PREV. CLOSE]])/StockData[[#This Row],[PREV. CLOSE]],0)</f>
        <v>6.3134388956557781E-3</v>
      </c>
      <c r="Y5205" t="str">
        <f>IF(StockData[[#This Row],[Daily Return %]]&gt;0,"Gain",IF(StockData[[#This Row],[Daily Return %]]&lt;0,"Loss","No Change"))</f>
        <v>Gain</v>
      </c>
    </row>
    <row r="5206" spans="1:25" x14ac:dyDescent="0.3">
      <c r="A5206" s="1">
        <v>45527</v>
      </c>
      <c r="B5206" s="1" t="s">
        <v>5261</v>
      </c>
      <c r="C5206" s="1" t="s">
        <v>186</v>
      </c>
      <c r="D5206">
        <f>MONTH(StockData[[#This Row],[DATE]])</f>
        <v>8</v>
      </c>
      <c r="E5206">
        <v>2024</v>
      </c>
      <c r="F5206" t="s">
        <v>163</v>
      </c>
      <c r="G5206" t="str">
        <f>"Q"&amp;ROUNDUP(StockData[[#This Row],[Month Number]]/3,0)</f>
        <v>Q3</v>
      </c>
      <c r="H5206" s="1" t="s">
        <v>5101</v>
      </c>
      <c r="I5206" s="1" t="s">
        <v>4597</v>
      </c>
      <c r="J5206" t="s">
        <v>30</v>
      </c>
      <c r="K5206">
        <v>9970</v>
      </c>
      <c r="L5206">
        <v>10444.35</v>
      </c>
      <c r="M5206">
        <v>9930</v>
      </c>
      <c r="N5206">
        <v>9914.2000000000007</v>
      </c>
      <c r="O5206">
        <v>10384.450000000001</v>
      </c>
      <c r="P5206">
        <v>10406.450000000001</v>
      </c>
      <c r="Q5206">
        <v>10266.49</v>
      </c>
      <c r="R5206">
        <v>1229549</v>
      </c>
      <c r="S5206">
        <v>12623147126.5</v>
      </c>
      <c r="T5206">
        <v>128249</v>
      </c>
      <c r="U5206">
        <v>239394</v>
      </c>
      <c r="V5206">
        <v>19.47</v>
      </c>
      <c r="W5206" s="3">
        <f>StockData[[#This Row],[CLOSE]]-StockData[[#This Row],[PREV. CLOSE]]</f>
        <v>492.25</v>
      </c>
      <c r="X5206" s="2">
        <f>IFERROR((StockData[[#This Row],[CLOSE]]-StockData[[#This Row],[PREV. CLOSE]])/StockData[[#This Row],[PREV. CLOSE]],0)</f>
        <v>4.965100562829073E-2</v>
      </c>
      <c r="Y5206" t="str">
        <f>IF(StockData[[#This Row],[Daily Return %]]&gt;0,"Gain",IF(StockData[[#This Row],[Daily Return %]]&lt;0,"Loss","No Change"))</f>
        <v>Gain</v>
      </c>
    </row>
    <row r="5207" spans="1:25" x14ac:dyDescent="0.3">
      <c r="A5207" s="1">
        <v>45530</v>
      </c>
      <c r="B5207" s="1" t="s">
        <v>5262</v>
      </c>
      <c r="C5207" s="1" t="s">
        <v>186</v>
      </c>
      <c r="D5207">
        <f>MONTH(StockData[[#This Row],[DATE]])</f>
        <v>8</v>
      </c>
      <c r="E5207">
        <v>2024</v>
      </c>
      <c r="F5207" t="s">
        <v>163</v>
      </c>
      <c r="G5207" t="str">
        <f>"Q"&amp;ROUNDUP(StockData[[#This Row],[Month Number]]/3,0)</f>
        <v>Q3</v>
      </c>
      <c r="H5207" s="1" t="s">
        <v>5101</v>
      </c>
      <c r="I5207" s="1" t="s">
        <v>4597</v>
      </c>
      <c r="J5207" t="s">
        <v>30</v>
      </c>
      <c r="K5207">
        <v>10375.1</v>
      </c>
      <c r="L5207">
        <v>10517.15</v>
      </c>
      <c r="M5207">
        <v>10339.65</v>
      </c>
      <c r="N5207">
        <v>10406.450000000001</v>
      </c>
      <c r="O5207">
        <v>10428</v>
      </c>
      <c r="P5207">
        <v>10432.549999999999</v>
      </c>
      <c r="Q5207">
        <v>10427.219999999999</v>
      </c>
      <c r="R5207">
        <v>309223</v>
      </c>
      <c r="S5207">
        <v>3224334903.4000001</v>
      </c>
      <c r="T5207">
        <v>46501</v>
      </c>
      <c r="U5207">
        <v>92628</v>
      </c>
      <c r="V5207">
        <v>29.96</v>
      </c>
      <c r="W5207" s="3">
        <f>StockData[[#This Row],[CLOSE]]-StockData[[#This Row],[PREV. CLOSE]]</f>
        <v>26.099999999998545</v>
      </c>
      <c r="X5207" s="2">
        <f>IFERROR((StockData[[#This Row],[CLOSE]]-StockData[[#This Row],[PREV. CLOSE]])/StockData[[#This Row],[PREV. CLOSE]],0)</f>
        <v>2.508059905154836E-3</v>
      </c>
      <c r="Y5207" t="str">
        <f>IF(StockData[[#This Row],[Daily Return %]]&gt;0,"Gain",IF(StockData[[#This Row],[Daily Return %]]&lt;0,"Loss","No Change"))</f>
        <v>Gain</v>
      </c>
    </row>
    <row r="5208" spans="1:25" x14ac:dyDescent="0.3">
      <c r="A5208" s="1">
        <v>45531</v>
      </c>
      <c r="B5208" s="1" t="s">
        <v>5263</v>
      </c>
      <c r="C5208" s="1" t="s">
        <v>186</v>
      </c>
      <c r="D5208">
        <f>MONTH(StockData[[#This Row],[DATE]])</f>
        <v>8</v>
      </c>
      <c r="E5208">
        <v>2024</v>
      </c>
      <c r="F5208" t="s">
        <v>163</v>
      </c>
      <c r="G5208" t="str">
        <f>"Q"&amp;ROUNDUP(StockData[[#This Row],[Month Number]]/3,0)</f>
        <v>Q3</v>
      </c>
      <c r="H5208" s="1" t="s">
        <v>5101</v>
      </c>
      <c r="I5208" s="1" t="s">
        <v>4597</v>
      </c>
      <c r="J5208" t="s">
        <v>30</v>
      </c>
      <c r="K5208">
        <v>10401</v>
      </c>
      <c r="L5208">
        <v>10568.45</v>
      </c>
      <c r="M5208">
        <v>10350</v>
      </c>
      <c r="N5208">
        <v>10432.549999999999</v>
      </c>
      <c r="O5208">
        <v>10534.35</v>
      </c>
      <c r="P5208">
        <v>10501.6</v>
      </c>
      <c r="Q5208">
        <v>10480.870000000001</v>
      </c>
      <c r="R5208">
        <v>262396</v>
      </c>
      <c r="S5208">
        <v>2750138205.1999998</v>
      </c>
      <c r="T5208">
        <v>43531</v>
      </c>
      <c r="U5208">
        <v>100540</v>
      </c>
      <c r="V5208">
        <v>38.32</v>
      </c>
      <c r="W5208" s="3">
        <f>StockData[[#This Row],[CLOSE]]-StockData[[#This Row],[PREV. CLOSE]]</f>
        <v>69.050000000001091</v>
      </c>
      <c r="X5208" s="2">
        <f>IFERROR((StockData[[#This Row],[CLOSE]]-StockData[[#This Row],[PREV. CLOSE]])/StockData[[#This Row],[PREV. CLOSE]],0)</f>
        <v>6.6187077943552722E-3</v>
      </c>
      <c r="Y5208" t="str">
        <f>IF(StockData[[#This Row],[Daily Return %]]&gt;0,"Gain",IF(StockData[[#This Row],[Daily Return %]]&lt;0,"Loss","No Change"))</f>
        <v>Gain</v>
      </c>
    </row>
    <row r="5209" spans="1:25" x14ac:dyDescent="0.3">
      <c r="A5209" s="1">
        <v>45532</v>
      </c>
      <c r="B5209" s="1" t="s">
        <v>5264</v>
      </c>
      <c r="C5209" s="1" t="s">
        <v>186</v>
      </c>
      <c r="D5209">
        <f>MONTH(StockData[[#This Row],[DATE]])</f>
        <v>8</v>
      </c>
      <c r="E5209">
        <v>2024</v>
      </c>
      <c r="F5209" t="s">
        <v>163</v>
      </c>
      <c r="G5209" t="str">
        <f>"Q"&amp;ROUNDUP(StockData[[#This Row],[Month Number]]/3,0)</f>
        <v>Q3</v>
      </c>
      <c r="H5209" s="1" t="s">
        <v>5101</v>
      </c>
      <c r="I5209" s="1" t="s">
        <v>4597</v>
      </c>
      <c r="J5209" t="s">
        <v>30</v>
      </c>
      <c r="K5209">
        <v>10500</v>
      </c>
      <c r="L5209">
        <v>10715</v>
      </c>
      <c r="M5209">
        <v>10461.299999999999</v>
      </c>
      <c r="N5209">
        <v>10501.6</v>
      </c>
      <c r="O5209">
        <v>10656</v>
      </c>
      <c r="P5209">
        <v>10656.75</v>
      </c>
      <c r="Q5209">
        <v>10622.53</v>
      </c>
      <c r="R5209">
        <v>338792</v>
      </c>
      <c r="S5209">
        <v>3598828580.3000002</v>
      </c>
      <c r="T5209">
        <v>69589</v>
      </c>
      <c r="U5209">
        <v>139956</v>
      </c>
      <c r="V5209">
        <v>41.31</v>
      </c>
      <c r="W5209" s="3">
        <f>StockData[[#This Row],[CLOSE]]-StockData[[#This Row],[PREV. CLOSE]]</f>
        <v>155.14999999999964</v>
      </c>
      <c r="X5209" s="2">
        <f>IFERROR((StockData[[#This Row],[CLOSE]]-StockData[[#This Row],[PREV. CLOSE]])/StockData[[#This Row],[PREV. CLOSE]],0)</f>
        <v>1.4773939209263315E-2</v>
      </c>
      <c r="Y5209" t="str">
        <f>IF(StockData[[#This Row],[Daily Return %]]&gt;0,"Gain",IF(StockData[[#This Row],[Daily Return %]]&lt;0,"Loss","No Change"))</f>
        <v>Gain</v>
      </c>
    </row>
    <row r="5210" spans="1:25" x14ac:dyDescent="0.3">
      <c r="A5210" s="1">
        <v>45533</v>
      </c>
      <c r="B5210" s="1" t="s">
        <v>5265</v>
      </c>
      <c r="C5210" s="1" t="s">
        <v>186</v>
      </c>
      <c r="D5210">
        <f>MONTH(StockData[[#This Row],[DATE]])</f>
        <v>8</v>
      </c>
      <c r="E5210">
        <v>2024</v>
      </c>
      <c r="F5210" t="s">
        <v>163</v>
      </c>
      <c r="G5210" t="str">
        <f>"Q"&amp;ROUNDUP(StockData[[#This Row],[Month Number]]/3,0)</f>
        <v>Q3</v>
      </c>
      <c r="H5210" s="1" t="s">
        <v>5101</v>
      </c>
      <c r="I5210" s="1" t="s">
        <v>4597</v>
      </c>
      <c r="J5210" t="s">
        <v>30</v>
      </c>
      <c r="K5210">
        <v>10582.05</v>
      </c>
      <c r="L5210">
        <v>10850</v>
      </c>
      <c r="M5210">
        <v>10555.4</v>
      </c>
      <c r="N5210">
        <v>10656.75</v>
      </c>
      <c r="O5210">
        <v>10835.9</v>
      </c>
      <c r="P5210">
        <v>10807.85</v>
      </c>
      <c r="Q5210">
        <v>10766.79</v>
      </c>
      <c r="R5210">
        <v>693506</v>
      </c>
      <c r="S5210">
        <v>7466835370.6499996</v>
      </c>
      <c r="T5210">
        <v>112887</v>
      </c>
      <c r="U5210">
        <v>299551</v>
      </c>
      <c r="V5210">
        <v>43.19</v>
      </c>
      <c r="W5210" s="3">
        <f>StockData[[#This Row],[CLOSE]]-StockData[[#This Row],[PREV. CLOSE]]</f>
        <v>151.10000000000036</v>
      </c>
      <c r="X5210" s="2">
        <f>IFERROR((StockData[[#This Row],[CLOSE]]-StockData[[#This Row],[PREV. CLOSE]])/StockData[[#This Row],[PREV. CLOSE]],0)</f>
        <v>1.4178806859502227E-2</v>
      </c>
      <c r="Y5210" t="str">
        <f>IF(StockData[[#This Row],[Daily Return %]]&gt;0,"Gain",IF(StockData[[#This Row],[Daily Return %]]&lt;0,"Loss","No Change"))</f>
        <v>Gain</v>
      </c>
    </row>
    <row r="5211" spans="1:25" x14ac:dyDescent="0.3">
      <c r="A5211" s="1">
        <v>45534</v>
      </c>
      <c r="B5211" s="1" t="s">
        <v>5266</v>
      </c>
      <c r="C5211" s="1" t="s">
        <v>186</v>
      </c>
      <c r="D5211">
        <f>MONTH(StockData[[#This Row],[DATE]])</f>
        <v>8</v>
      </c>
      <c r="E5211">
        <v>2024</v>
      </c>
      <c r="F5211" t="s">
        <v>163</v>
      </c>
      <c r="G5211" t="str">
        <f>"Q"&amp;ROUNDUP(StockData[[#This Row],[Month Number]]/3,0)</f>
        <v>Q3</v>
      </c>
      <c r="H5211" s="1" t="s">
        <v>5101</v>
      </c>
      <c r="I5211" s="1" t="s">
        <v>4597</v>
      </c>
      <c r="J5211" t="s">
        <v>30</v>
      </c>
      <c r="K5211">
        <v>10835</v>
      </c>
      <c r="L5211">
        <v>10921.35</v>
      </c>
      <c r="M5211">
        <v>10705</v>
      </c>
      <c r="N5211">
        <v>10807.85</v>
      </c>
      <c r="O5211">
        <v>10900</v>
      </c>
      <c r="P5211">
        <v>10891.55</v>
      </c>
      <c r="Q5211">
        <v>10842.88</v>
      </c>
      <c r="R5211">
        <v>498560</v>
      </c>
      <c r="S5211">
        <v>5405828327.0500002</v>
      </c>
      <c r="T5211">
        <v>64879</v>
      </c>
      <c r="U5211">
        <v>291380</v>
      </c>
      <c r="V5211">
        <v>58.44</v>
      </c>
      <c r="W5211" s="3">
        <f>StockData[[#This Row],[CLOSE]]-StockData[[#This Row],[PREV. CLOSE]]</f>
        <v>83.699999999998909</v>
      </c>
      <c r="X5211" s="2">
        <f>IFERROR((StockData[[#This Row],[CLOSE]]-StockData[[#This Row],[PREV. CLOSE]])/StockData[[#This Row],[PREV. CLOSE]],0)</f>
        <v>7.7443709896046764E-3</v>
      </c>
      <c r="Y5211" t="str">
        <f>IF(StockData[[#This Row],[Daily Return %]]&gt;0,"Gain",IF(StockData[[#This Row],[Daily Return %]]&lt;0,"Loss","No Change"))</f>
        <v>Gain</v>
      </c>
    </row>
    <row r="5212" spans="1:25" x14ac:dyDescent="0.3">
      <c r="A5212" s="1">
        <v>45537</v>
      </c>
      <c r="B5212" s="1" t="s">
        <v>5267</v>
      </c>
      <c r="C5212" s="1" t="s">
        <v>208</v>
      </c>
      <c r="D5212">
        <f>MONTH(StockData[[#This Row],[DATE]])</f>
        <v>9</v>
      </c>
      <c r="E5212">
        <v>2024</v>
      </c>
      <c r="F5212" t="s">
        <v>163</v>
      </c>
      <c r="G5212" t="str">
        <f>"Q"&amp;ROUNDUP(StockData[[#This Row],[Month Number]]/3,0)</f>
        <v>Q3</v>
      </c>
      <c r="H5212" s="1" t="s">
        <v>5101</v>
      </c>
      <c r="I5212" s="1" t="s">
        <v>4597</v>
      </c>
      <c r="J5212" t="s">
        <v>30</v>
      </c>
      <c r="K5212">
        <v>10926</v>
      </c>
      <c r="L5212">
        <v>11154.1</v>
      </c>
      <c r="M5212">
        <v>10912.15</v>
      </c>
      <c r="N5212">
        <v>10891.55</v>
      </c>
      <c r="O5212">
        <v>11106.65</v>
      </c>
      <c r="P5212">
        <v>11126.1</v>
      </c>
      <c r="Q5212">
        <v>11078.81</v>
      </c>
      <c r="R5212">
        <v>787108</v>
      </c>
      <c r="S5212">
        <v>8720219202.3999996</v>
      </c>
      <c r="T5212">
        <v>84817</v>
      </c>
      <c r="U5212">
        <v>382224</v>
      </c>
      <c r="V5212">
        <v>48.56</v>
      </c>
      <c r="W5212" s="3">
        <f>StockData[[#This Row],[CLOSE]]-StockData[[#This Row],[PREV. CLOSE]]</f>
        <v>234.55000000000109</v>
      </c>
      <c r="X5212" s="2">
        <f>IFERROR((StockData[[#This Row],[CLOSE]]-StockData[[#This Row],[PREV. CLOSE]])/StockData[[#This Row],[PREV. CLOSE]],0)</f>
        <v>2.1535043221580133E-2</v>
      </c>
      <c r="Y5212" t="str">
        <f>IF(StockData[[#This Row],[Daily Return %]]&gt;0,"Gain",IF(StockData[[#This Row],[Daily Return %]]&lt;0,"Loss","No Change"))</f>
        <v>Gain</v>
      </c>
    </row>
    <row r="5213" spans="1:25" x14ac:dyDescent="0.3">
      <c r="A5213" s="1">
        <v>45538</v>
      </c>
      <c r="B5213" s="1" t="s">
        <v>5268</v>
      </c>
      <c r="C5213" s="1" t="s">
        <v>208</v>
      </c>
      <c r="D5213">
        <f>MONTH(StockData[[#This Row],[DATE]])</f>
        <v>9</v>
      </c>
      <c r="E5213">
        <v>2024</v>
      </c>
      <c r="F5213" t="s">
        <v>163</v>
      </c>
      <c r="G5213" t="str">
        <f>"Q"&amp;ROUNDUP(StockData[[#This Row],[Month Number]]/3,0)</f>
        <v>Q3</v>
      </c>
      <c r="H5213" s="1" t="s">
        <v>5101</v>
      </c>
      <c r="I5213" s="1" t="s">
        <v>4597</v>
      </c>
      <c r="J5213" t="s">
        <v>30</v>
      </c>
      <c r="K5213">
        <v>11105.95</v>
      </c>
      <c r="L5213">
        <v>11118.7</v>
      </c>
      <c r="M5213">
        <v>11015</v>
      </c>
      <c r="N5213">
        <v>11126.1</v>
      </c>
      <c r="O5213">
        <v>11043.8</v>
      </c>
      <c r="P5213">
        <v>11043.65</v>
      </c>
      <c r="Q5213">
        <v>11061.56</v>
      </c>
      <c r="R5213">
        <v>217394</v>
      </c>
      <c r="S5213">
        <v>2404716664.0500002</v>
      </c>
      <c r="T5213">
        <v>39021</v>
      </c>
      <c r="U5213">
        <v>123692</v>
      </c>
      <c r="V5213">
        <v>56.9</v>
      </c>
      <c r="W5213" s="3">
        <f>StockData[[#This Row],[CLOSE]]-StockData[[#This Row],[PREV. CLOSE]]</f>
        <v>-82.450000000000728</v>
      </c>
      <c r="X5213" s="2">
        <f>IFERROR((StockData[[#This Row],[CLOSE]]-StockData[[#This Row],[PREV. CLOSE]])/StockData[[#This Row],[PREV. CLOSE]],0)</f>
        <v>-7.410503231141256E-3</v>
      </c>
      <c r="Y5213" t="str">
        <f>IF(StockData[[#This Row],[Daily Return %]]&gt;0,"Gain",IF(StockData[[#This Row],[Daily Return %]]&lt;0,"Loss","No Change"))</f>
        <v>Loss</v>
      </c>
    </row>
    <row r="5214" spans="1:25" x14ac:dyDescent="0.3">
      <c r="A5214" s="1">
        <v>45539</v>
      </c>
      <c r="B5214" s="1" t="s">
        <v>5269</v>
      </c>
      <c r="C5214" s="1" t="s">
        <v>208</v>
      </c>
      <c r="D5214">
        <f>MONTH(StockData[[#This Row],[DATE]])</f>
        <v>9</v>
      </c>
      <c r="E5214">
        <v>2024</v>
      </c>
      <c r="F5214" t="s">
        <v>163</v>
      </c>
      <c r="G5214" t="str">
        <f>"Q"&amp;ROUNDUP(StockData[[#This Row],[Month Number]]/3,0)</f>
        <v>Q3</v>
      </c>
      <c r="H5214" s="1" t="s">
        <v>5101</v>
      </c>
      <c r="I5214" s="1" t="s">
        <v>4597</v>
      </c>
      <c r="J5214" t="s">
        <v>30</v>
      </c>
      <c r="K5214">
        <v>11012</v>
      </c>
      <c r="L5214">
        <v>11029.85</v>
      </c>
      <c r="M5214">
        <v>10908.9</v>
      </c>
      <c r="N5214">
        <v>11043.65</v>
      </c>
      <c r="O5214">
        <v>10990</v>
      </c>
      <c r="P5214">
        <v>10963.7</v>
      </c>
      <c r="Q5214">
        <v>10948.32</v>
      </c>
      <c r="R5214">
        <v>324246</v>
      </c>
      <c r="S5214">
        <v>3549950107</v>
      </c>
      <c r="T5214">
        <v>40811</v>
      </c>
      <c r="U5214">
        <v>222851</v>
      </c>
      <c r="V5214">
        <v>68.73</v>
      </c>
      <c r="W5214" s="3">
        <f>StockData[[#This Row],[CLOSE]]-StockData[[#This Row],[PREV. CLOSE]]</f>
        <v>-79.949999999998909</v>
      </c>
      <c r="X5214" s="2">
        <f>IFERROR((StockData[[#This Row],[CLOSE]]-StockData[[#This Row],[PREV. CLOSE]])/StockData[[#This Row],[PREV. CLOSE]],0)</f>
        <v>-7.2394543470681262E-3</v>
      </c>
      <c r="Y5214" t="str">
        <f>IF(StockData[[#This Row],[Daily Return %]]&gt;0,"Gain",IF(StockData[[#This Row],[Daily Return %]]&lt;0,"Loss","No Change"))</f>
        <v>Loss</v>
      </c>
    </row>
    <row r="5215" spans="1:25" x14ac:dyDescent="0.3">
      <c r="A5215" s="1">
        <v>45540</v>
      </c>
      <c r="B5215" s="1" t="s">
        <v>5270</v>
      </c>
      <c r="C5215" s="1" t="s">
        <v>208</v>
      </c>
      <c r="D5215">
        <f>MONTH(StockData[[#This Row],[DATE]])</f>
        <v>9</v>
      </c>
      <c r="E5215">
        <v>2024</v>
      </c>
      <c r="F5215" t="s">
        <v>163</v>
      </c>
      <c r="G5215" t="str">
        <f>"Q"&amp;ROUNDUP(StockData[[#This Row],[Month Number]]/3,0)</f>
        <v>Q3</v>
      </c>
      <c r="H5215" s="1" t="s">
        <v>5101</v>
      </c>
      <c r="I5215" s="1" t="s">
        <v>4597</v>
      </c>
      <c r="J5215" t="s">
        <v>30</v>
      </c>
      <c r="K5215">
        <v>10964</v>
      </c>
      <c r="L5215">
        <v>11015.85</v>
      </c>
      <c r="M5215">
        <v>10825.55</v>
      </c>
      <c r="N5215">
        <v>10963.7</v>
      </c>
      <c r="O5215">
        <v>10849.9</v>
      </c>
      <c r="P5215">
        <v>10855.75</v>
      </c>
      <c r="Q5215">
        <v>10895.85</v>
      </c>
      <c r="R5215">
        <v>297298</v>
      </c>
      <c r="S5215">
        <v>3239315313.9000001</v>
      </c>
      <c r="T5215">
        <v>36962</v>
      </c>
      <c r="U5215">
        <v>195995</v>
      </c>
      <c r="V5215">
        <v>65.930000000000007</v>
      </c>
      <c r="W5215" s="3">
        <f>StockData[[#This Row],[CLOSE]]-StockData[[#This Row],[PREV. CLOSE]]</f>
        <v>-107.95000000000073</v>
      </c>
      <c r="X5215" s="2">
        <f>IFERROR((StockData[[#This Row],[CLOSE]]-StockData[[#This Row],[PREV. CLOSE]])/StockData[[#This Row],[PREV. CLOSE]],0)</f>
        <v>-9.8461285879767532E-3</v>
      </c>
      <c r="Y5215" t="str">
        <f>IF(StockData[[#This Row],[Daily Return %]]&gt;0,"Gain",IF(StockData[[#This Row],[Daily Return %]]&lt;0,"Loss","No Change"))</f>
        <v>Loss</v>
      </c>
    </row>
    <row r="5216" spans="1:25" x14ac:dyDescent="0.3">
      <c r="A5216" s="1">
        <v>45541</v>
      </c>
      <c r="B5216" s="1" t="s">
        <v>5271</v>
      </c>
      <c r="C5216" s="1" t="s">
        <v>208</v>
      </c>
      <c r="D5216">
        <f>MONTH(StockData[[#This Row],[DATE]])</f>
        <v>9</v>
      </c>
      <c r="E5216">
        <v>2024</v>
      </c>
      <c r="F5216" t="s">
        <v>163</v>
      </c>
      <c r="G5216" t="str">
        <f>"Q"&amp;ROUNDUP(StockData[[#This Row],[Month Number]]/3,0)</f>
        <v>Q3</v>
      </c>
      <c r="H5216" s="1" t="s">
        <v>5101</v>
      </c>
      <c r="I5216" s="1" t="s">
        <v>4597</v>
      </c>
      <c r="J5216" t="s">
        <v>30</v>
      </c>
      <c r="K5216">
        <v>10855.75</v>
      </c>
      <c r="L5216">
        <v>10913.95</v>
      </c>
      <c r="M5216">
        <v>10796.25</v>
      </c>
      <c r="N5216">
        <v>10855.75</v>
      </c>
      <c r="O5216">
        <v>10844</v>
      </c>
      <c r="P5216">
        <v>10830.1</v>
      </c>
      <c r="Q5216">
        <v>10839.3</v>
      </c>
      <c r="R5216">
        <v>216847</v>
      </c>
      <c r="S5216">
        <v>2350469785</v>
      </c>
      <c r="T5216">
        <v>40123</v>
      </c>
      <c r="U5216">
        <v>119208</v>
      </c>
      <c r="V5216">
        <v>54.97</v>
      </c>
      <c r="W5216" s="3">
        <f>StockData[[#This Row],[CLOSE]]-StockData[[#This Row],[PREV. CLOSE]]</f>
        <v>-25.649999999999636</v>
      </c>
      <c r="X5216" s="2">
        <f>IFERROR((StockData[[#This Row],[CLOSE]]-StockData[[#This Row],[PREV. CLOSE]])/StockData[[#This Row],[PREV. CLOSE]],0)</f>
        <v>-2.362803122769006E-3</v>
      </c>
      <c r="Y5216" t="str">
        <f>IF(StockData[[#This Row],[Daily Return %]]&gt;0,"Gain",IF(StockData[[#This Row],[Daily Return %]]&lt;0,"Loss","No Change"))</f>
        <v>Loss</v>
      </c>
    </row>
    <row r="5217" spans="1:25" x14ac:dyDescent="0.3">
      <c r="A5217" s="1">
        <v>45544</v>
      </c>
      <c r="B5217" s="1" t="s">
        <v>5272</v>
      </c>
      <c r="C5217" s="1" t="s">
        <v>208</v>
      </c>
      <c r="D5217">
        <f>MONTH(StockData[[#This Row],[DATE]])</f>
        <v>9</v>
      </c>
      <c r="E5217">
        <v>2024</v>
      </c>
      <c r="F5217" t="s">
        <v>163</v>
      </c>
      <c r="G5217" t="str">
        <f>"Q"&amp;ROUNDUP(StockData[[#This Row],[Month Number]]/3,0)</f>
        <v>Q3</v>
      </c>
      <c r="H5217" s="1" t="s">
        <v>5101</v>
      </c>
      <c r="I5217" s="1" t="s">
        <v>4597</v>
      </c>
      <c r="J5217" t="s">
        <v>30</v>
      </c>
      <c r="K5217">
        <v>10830.1</v>
      </c>
      <c r="L5217">
        <v>10902.4</v>
      </c>
      <c r="M5217">
        <v>10780</v>
      </c>
      <c r="N5217">
        <v>10830.1</v>
      </c>
      <c r="O5217">
        <v>10853</v>
      </c>
      <c r="P5217">
        <v>10847.6</v>
      </c>
      <c r="Q5217">
        <v>10827.59</v>
      </c>
      <c r="R5217">
        <v>193055</v>
      </c>
      <c r="S5217">
        <v>2090320478.2</v>
      </c>
      <c r="T5217">
        <v>27196</v>
      </c>
      <c r="U5217">
        <v>114598</v>
      </c>
      <c r="V5217">
        <v>59.36</v>
      </c>
      <c r="W5217" s="3">
        <f>StockData[[#This Row],[CLOSE]]-StockData[[#This Row],[PREV. CLOSE]]</f>
        <v>17.5</v>
      </c>
      <c r="X5217" s="2">
        <f>IFERROR((StockData[[#This Row],[CLOSE]]-StockData[[#This Row],[PREV. CLOSE]])/StockData[[#This Row],[PREV. CLOSE]],0)</f>
        <v>1.6158668895024052E-3</v>
      </c>
      <c r="Y5217" t="str">
        <f>IF(StockData[[#This Row],[Daily Return %]]&gt;0,"Gain",IF(StockData[[#This Row],[Daily Return %]]&lt;0,"Loss","No Change"))</f>
        <v>Gain</v>
      </c>
    </row>
    <row r="5218" spans="1:25" x14ac:dyDescent="0.3">
      <c r="A5218" s="1">
        <v>45545</v>
      </c>
      <c r="B5218" s="1" t="s">
        <v>5273</v>
      </c>
      <c r="C5218" s="1" t="s">
        <v>208</v>
      </c>
      <c r="D5218">
        <f>MONTH(StockData[[#This Row],[DATE]])</f>
        <v>9</v>
      </c>
      <c r="E5218">
        <v>2024</v>
      </c>
      <c r="F5218" t="s">
        <v>163</v>
      </c>
      <c r="G5218" t="str">
        <f>"Q"&amp;ROUNDUP(StockData[[#This Row],[Month Number]]/3,0)</f>
        <v>Q3</v>
      </c>
      <c r="H5218" s="1" t="s">
        <v>5101</v>
      </c>
      <c r="I5218" s="1" t="s">
        <v>4597</v>
      </c>
      <c r="J5218" t="s">
        <v>30</v>
      </c>
      <c r="K5218">
        <v>10793.4</v>
      </c>
      <c r="L5218">
        <v>11035.7</v>
      </c>
      <c r="M5218">
        <v>10780.05</v>
      </c>
      <c r="N5218">
        <v>10847.6</v>
      </c>
      <c r="O5218">
        <v>11024.95</v>
      </c>
      <c r="P5218">
        <v>10987.75</v>
      </c>
      <c r="Q5218">
        <v>10915.31</v>
      </c>
      <c r="R5218">
        <v>466892</v>
      </c>
      <c r="S5218">
        <v>5096271987.6499996</v>
      </c>
      <c r="T5218">
        <v>52444</v>
      </c>
      <c r="U5218">
        <v>292548</v>
      </c>
      <c r="V5218">
        <v>62.66</v>
      </c>
      <c r="W5218" s="3">
        <f>StockData[[#This Row],[CLOSE]]-StockData[[#This Row],[PREV. CLOSE]]</f>
        <v>140.14999999999964</v>
      </c>
      <c r="X5218" s="2">
        <f>IFERROR((StockData[[#This Row],[CLOSE]]-StockData[[#This Row],[PREV. CLOSE]])/StockData[[#This Row],[PREV. CLOSE]],0)</f>
        <v>1.2919908551200232E-2</v>
      </c>
      <c r="Y5218" t="str">
        <f>IF(StockData[[#This Row],[Daily Return %]]&gt;0,"Gain",IF(StockData[[#This Row],[Daily Return %]]&lt;0,"Loss","No Change"))</f>
        <v>Gain</v>
      </c>
    </row>
    <row r="5219" spans="1:25" x14ac:dyDescent="0.3">
      <c r="A5219" s="1">
        <v>45546</v>
      </c>
      <c r="B5219" s="1" t="s">
        <v>5274</v>
      </c>
      <c r="C5219" s="1" t="s">
        <v>208</v>
      </c>
      <c r="D5219">
        <f>MONTH(StockData[[#This Row],[DATE]])</f>
        <v>9</v>
      </c>
      <c r="E5219">
        <v>2024</v>
      </c>
      <c r="F5219" t="s">
        <v>163</v>
      </c>
      <c r="G5219" t="str">
        <f>"Q"&amp;ROUNDUP(StockData[[#This Row],[Month Number]]/3,0)</f>
        <v>Q3</v>
      </c>
      <c r="H5219" s="1" t="s">
        <v>5101</v>
      </c>
      <c r="I5219" s="1" t="s">
        <v>4597</v>
      </c>
      <c r="J5219" t="s">
        <v>30</v>
      </c>
      <c r="K5219">
        <v>11067.75</v>
      </c>
      <c r="L5219">
        <v>11501.3</v>
      </c>
      <c r="M5219">
        <v>10986.6</v>
      </c>
      <c r="N5219">
        <v>10987.75</v>
      </c>
      <c r="O5219">
        <v>11430.15</v>
      </c>
      <c r="P5219">
        <v>11420.75</v>
      </c>
      <c r="Q5219">
        <v>11360.53</v>
      </c>
      <c r="R5219">
        <v>1283385</v>
      </c>
      <c r="S5219">
        <v>14579931681</v>
      </c>
      <c r="T5219">
        <v>145489</v>
      </c>
      <c r="U5219">
        <v>609400</v>
      </c>
      <c r="V5219">
        <v>47.48</v>
      </c>
      <c r="W5219" s="3">
        <f>StockData[[#This Row],[CLOSE]]-StockData[[#This Row],[PREV. CLOSE]]</f>
        <v>433</v>
      </c>
      <c r="X5219" s="2">
        <f>IFERROR((StockData[[#This Row],[CLOSE]]-StockData[[#This Row],[PREV. CLOSE]])/StockData[[#This Row],[PREV. CLOSE]],0)</f>
        <v>3.9407522013151008E-2</v>
      </c>
      <c r="Y5219" t="str">
        <f>IF(StockData[[#This Row],[Daily Return %]]&gt;0,"Gain",IF(StockData[[#This Row],[Daily Return %]]&lt;0,"Loss","No Change"))</f>
        <v>Gain</v>
      </c>
    </row>
    <row r="5220" spans="1:25" x14ac:dyDescent="0.3">
      <c r="A5220" s="1">
        <v>45547</v>
      </c>
      <c r="B5220" s="1" t="s">
        <v>5275</v>
      </c>
      <c r="C5220" s="1" t="s">
        <v>208</v>
      </c>
      <c r="D5220">
        <f>MONTH(StockData[[#This Row],[DATE]])</f>
        <v>9</v>
      </c>
      <c r="E5220">
        <v>2024</v>
      </c>
      <c r="F5220" t="s">
        <v>163</v>
      </c>
      <c r="G5220" t="str">
        <f>"Q"&amp;ROUNDUP(StockData[[#This Row],[Month Number]]/3,0)</f>
        <v>Q3</v>
      </c>
      <c r="H5220" s="1" t="s">
        <v>5101</v>
      </c>
      <c r="I5220" s="1" t="s">
        <v>4597</v>
      </c>
      <c r="J5220" t="s">
        <v>30</v>
      </c>
      <c r="K5220">
        <v>11480.75</v>
      </c>
      <c r="L5220">
        <v>11779.25</v>
      </c>
      <c r="M5220">
        <v>11443.35</v>
      </c>
      <c r="N5220">
        <v>11420.75</v>
      </c>
      <c r="O5220">
        <v>11721.2</v>
      </c>
      <c r="P5220">
        <v>11723.5</v>
      </c>
      <c r="Q5220">
        <v>11658.01</v>
      </c>
      <c r="R5220">
        <v>1409151</v>
      </c>
      <c r="S5220">
        <v>16427898937.549999</v>
      </c>
      <c r="T5220">
        <v>178060</v>
      </c>
      <c r="U5220">
        <v>658287</v>
      </c>
      <c r="V5220">
        <v>46.72</v>
      </c>
      <c r="W5220" s="3">
        <f>StockData[[#This Row],[CLOSE]]-StockData[[#This Row],[PREV. CLOSE]]</f>
        <v>302.75</v>
      </c>
      <c r="X5220" s="2">
        <f>IFERROR((StockData[[#This Row],[CLOSE]]-StockData[[#This Row],[PREV. CLOSE]])/StockData[[#This Row],[PREV. CLOSE]],0)</f>
        <v>2.6508766937372766E-2</v>
      </c>
      <c r="Y5220" t="str">
        <f>IF(StockData[[#This Row],[Daily Return %]]&gt;0,"Gain",IF(StockData[[#This Row],[Daily Return %]]&lt;0,"Loss","No Change"))</f>
        <v>Gain</v>
      </c>
    </row>
    <row r="5221" spans="1:25" x14ac:dyDescent="0.3">
      <c r="A5221" s="1">
        <v>45548</v>
      </c>
      <c r="B5221" s="1" t="s">
        <v>5276</v>
      </c>
      <c r="C5221" s="1" t="s">
        <v>208</v>
      </c>
      <c r="D5221">
        <f>MONTH(StockData[[#This Row],[DATE]])</f>
        <v>9</v>
      </c>
      <c r="E5221">
        <v>2024</v>
      </c>
      <c r="F5221" t="s">
        <v>163</v>
      </c>
      <c r="G5221" t="str">
        <f>"Q"&amp;ROUNDUP(StockData[[#This Row],[Month Number]]/3,0)</f>
        <v>Q3</v>
      </c>
      <c r="H5221" s="1" t="s">
        <v>5101</v>
      </c>
      <c r="I5221" s="1" t="s">
        <v>4597</v>
      </c>
      <c r="J5221" t="s">
        <v>30</v>
      </c>
      <c r="K5221">
        <v>11723.5</v>
      </c>
      <c r="L5221">
        <v>11893.95</v>
      </c>
      <c r="M5221">
        <v>11688.4</v>
      </c>
      <c r="N5221">
        <v>11723.5</v>
      </c>
      <c r="O5221">
        <v>11734.5</v>
      </c>
      <c r="P5221">
        <v>11737.15</v>
      </c>
      <c r="Q5221">
        <v>11769.24</v>
      </c>
      <c r="R5221">
        <v>417878</v>
      </c>
      <c r="S5221">
        <v>4918106066.5</v>
      </c>
      <c r="T5221">
        <v>63518</v>
      </c>
      <c r="U5221">
        <v>138547</v>
      </c>
      <c r="V5221">
        <v>33.15</v>
      </c>
      <c r="W5221" s="3">
        <f>StockData[[#This Row],[CLOSE]]-StockData[[#This Row],[PREV. CLOSE]]</f>
        <v>13.649999999999636</v>
      </c>
      <c r="X5221" s="2">
        <f>IFERROR((StockData[[#This Row],[CLOSE]]-StockData[[#This Row],[PREV. CLOSE]])/StockData[[#This Row],[PREV. CLOSE]],0)</f>
        <v>1.1643280590267102E-3</v>
      </c>
      <c r="Y5221" t="str">
        <f>IF(StockData[[#This Row],[Daily Return %]]&gt;0,"Gain",IF(StockData[[#This Row],[Daily Return %]]&lt;0,"Loss","No Change"))</f>
        <v>Gain</v>
      </c>
    </row>
    <row r="5222" spans="1:25" x14ac:dyDescent="0.3">
      <c r="A5222" s="1">
        <v>45551</v>
      </c>
      <c r="B5222" s="1" t="s">
        <v>5277</v>
      </c>
      <c r="C5222" s="1" t="s">
        <v>208</v>
      </c>
      <c r="D5222">
        <f>MONTH(StockData[[#This Row],[DATE]])</f>
        <v>9</v>
      </c>
      <c r="E5222">
        <v>2024</v>
      </c>
      <c r="F5222" t="s">
        <v>163</v>
      </c>
      <c r="G5222" t="str">
        <f>"Q"&amp;ROUNDUP(StockData[[#This Row],[Month Number]]/3,0)</f>
        <v>Q3</v>
      </c>
      <c r="H5222" s="1" t="s">
        <v>5101</v>
      </c>
      <c r="I5222" s="1" t="s">
        <v>4597</v>
      </c>
      <c r="J5222" t="s">
        <v>30</v>
      </c>
      <c r="K5222">
        <v>11734</v>
      </c>
      <c r="L5222">
        <v>11751.8</v>
      </c>
      <c r="M5222">
        <v>11640.05</v>
      </c>
      <c r="N5222">
        <v>11737.15</v>
      </c>
      <c r="O5222">
        <v>11689.9</v>
      </c>
      <c r="P5222">
        <v>11688.35</v>
      </c>
      <c r="Q5222">
        <v>11688.47</v>
      </c>
      <c r="R5222">
        <v>172602</v>
      </c>
      <c r="S5222">
        <v>2017453037.0999999</v>
      </c>
      <c r="T5222">
        <v>30690</v>
      </c>
      <c r="U5222">
        <v>73422</v>
      </c>
      <c r="V5222">
        <v>42.54</v>
      </c>
      <c r="W5222" s="3">
        <f>StockData[[#This Row],[CLOSE]]-StockData[[#This Row],[PREV. CLOSE]]</f>
        <v>-48.799999999999272</v>
      </c>
      <c r="X5222" s="2">
        <f>IFERROR((StockData[[#This Row],[CLOSE]]-StockData[[#This Row],[PREV. CLOSE]])/StockData[[#This Row],[PREV. CLOSE]],0)</f>
        <v>-4.1577384629146999E-3</v>
      </c>
      <c r="Y5222" t="str">
        <f>IF(StockData[[#This Row],[Daily Return %]]&gt;0,"Gain",IF(StockData[[#This Row],[Daily Return %]]&lt;0,"Loss","No Change"))</f>
        <v>Loss</v>
      </c>
    </row>
    <row r="5223" spans="1:25" x14ac:dyDescent="0.3">
      <c r="A5223" s="1">
        <v>45552</v>
      </c>
      <c r="B5223" s="1" t="s">
        <v>5278</v>
      </c>
      <c r="C5223" s="1" t="s">
        <v>208</v>
      </c>
      <c r="D5223">
        <f>MONTH(StockData[[#This Row],[DATE]])</f>
        <v>9</v>
      </c>
      <c r="E5223">
        <v>2024</v>
      </c>
      <c r="F5223" t="s">
        <v>163</v>
      </c>
      <c r="G5223" t="str">
        <f>"Q"&amp;ROUNDUP(StockData[[#This Row],[Month Number]]/3,0)</f>
        <v>Q3</v>
      </c>
      <c r="H5223" s="1" t="s">
        <v>5101</v>
      </c>
      <c r="I5223" s="1" t="s">
        <v>4597</v>
      </c>
      <c r="J5223" t="s">
        <v>30</v>
      </c>
      <c r="K5223">
        <v>11680</v>
      </c>
      <c r="L5223">
        <v>11972.85</v>
      </c>
      <c r="M5223">
        <v>11643.1</v>
      </c>
      <c r="N5223">
        <v>11688.35</v>
      </c>
      <c r="O5223">
        <v>11925</v>
      </c>
      <c r="P5223">
        <v>11950.3</v>
      </c>
      <c r="Q5223">
        <v>11870.25</v>
      </c>
      <c r="R5223">
        <v>444755</v>
      </c>
      <c r="S5223">
        <v>5279355168.1000004</v>
      </c>
      <c r="T5223">
        <v>63991</v>
      </c>
      <c r="U5223">
        <v>195628</v>
      </c>
      <c r="V5223">
        <v>43.99</v>
      </c>
      <c r="W5223" s="3">
        <f>StockData[[#This Row],[CLOSE]]-StockData[[#This Row],[PREV. CLOSE]]</f>
        <v>261.94999999999891</v>
      </c>
      <c r="X5223" s="2">
        <f>IFERROR((StockData[[#This Row],[CLOSE]]-StockData[[#This Row],[PREV. CLOSE]])/StockData[[#This Row],[PREV. CLOSE]],0)</f>
        <v>2.2411204318830195E-2</v>
      </c>
      <c r="Y5223" t="str">
        <f>IF(StockData[[#This Row],[Daily Return %]]&gt;0,"Gain",IF(StockData[[#This Row],[Daily Return %]]&lt;0,"Loss","No Change"))</f>
        <v>Gain</v>
      </c>
    </row>
    <row r="5224" spans="1:25" x14ac:dyDescent="0.3">
      <c r="A5224" s="1">
        <v>45553</v>
      </c>
      <c r="B5224" s="1" t="s">
        <v>5279</v>
      </c>
      <c r="C5224" s="1" t="s">
        <v>208</v>
      </c>
      <c r="D5224">
        <f>MONTH(StockData[[#This Row],[DATE]])</f>
        <v>9</v>
      </c>
      <c r="E5224">
        <v>2024</v>
      </c>
      <c r="F5224" t="s">
        <v>163</v>
      </c>
      <c r="G5224" t="str">
        <f>"Q"&amp;ROUNDUP(StockData[[#This Row],[Month Number]]/3,0)</f>
        <v>Q3</v>
      </c>
      <c r="H5224" s="1" t="s">
        <v>5101</v>
      </c>
      <c r="I5224" s="1" t="s">
        <v>4597</v>
      </c>
      <c r="J5224" t="s">
        <v>30</v>
      </c>
      <c r="K5224">
        <v>11840.5</v>
      </c>
      <c r="L5224">
        <v>12054</v>
      </c>
      <c r="M5224">
        <v>11740</v>
      </c>
      <c r="N5224">
        <v>11950.3</v>
      </c>
      <c r="O5224">
        <v>11740</v>
      </c>
      <c r="P5224">
        <v>11764.65</v>
      </c>
      <c r="Q5224">
        <v>11886.8</v>
      </c>
      <c r="R5224">
        <v>446416</v>
      </c>
      <c r="S5224">
        <v>5306458475.9499998</v>
      </c>
      <c r="T5224">
        <v>62438</v>
      </c>
      <c r="U5224">
        <v>207132</v>
      </c>
      <c r="V5224">
        <v>46.4</v>
      </c>
      <c r="W5224" s="3">
        <f>StockData[[#This Row],[CLOSE]]-StockData[[#This Row],[PREV. CLOSE]]</f>
        <v>-185.64999999999964</v>
      </c>
      <c r="X5224" s="2">
        <f>IFERROR((StockData[[#This Row],[CLOSE]]-StockData[[#This Row],[PREV. CLOSE]])/StockData[[#This Row],[PREV. CLOSE]],0)</f>
        <v>-1.5535174849166937E-2</v>
      </c>
      <c r="Y5224" t="str">
        <f>IF(StockData[[#This Row],[Daily Return %]]&gt;0,"Gain",IF(StockData[[#This Row],[Daily Return %]]&lt;0,"Loss","No Change"))</f>
        <v>Loss</v>
      </c>
    </row>
    <row r="5225" spans="1:25" x14ac:dyDescent="0.3">
      <c r="A5225" s="1">
        <v>45554</v>
      </c>
      <c r="B5225" s="1" t="s">
        <v>5280</v>
      </c>
      <c r="C5225" s="1" t="s">
        <v>208</v>
      </c>
      <c r="D5225">
        <f>MONTH(StockData[[#This Row],[DATE]])</f>
        <v>9</v>
      </c>
      <c r="E5225">
        <v>2024</v>
      </c>
      <c r="F5225" t="s">
        <v>163</v>
      </c>
      <c r="G5225" t="str">
        <f>"Q"&amp;ROUNDUP(StockData[[#This Row],[Month Number]]/3,0)</f>
        <v>Q3</v>
      </c>
      <c r="H5225" s="1" t="s">
        <v>5101</v>
      </c>
      <c r="I5225" s="1" t="s">
        <v>4597</v>
      </c>
      <c r="J5225" t="s">
        <v>30</v>
      </c>
      <c r="K5225">
        <v>11811.2</v>
      </c>
      <c r="L5225">
        <v>12040.25</v>
      </c>
      <c r="M5225">
        <v>11811.2</v>
      </c>
      <c r="N5225">
        <v>11764.65</v>
      </c>
      <c r="O5225">
        <v>11885</v>
      </c>
      <c r="P5225">
        <v>11868</v>
      </c>
      <c r="Q5225">
        <v>11920.32</v>
      </c>
      <c r="R5225">
        <v>500633</v>
      </c>
      <c r="S5225">
        <v>5967705085.6999998</v>
      </c>
      <c r="T5225">
        <v>85848</v>
      </c>
      <c r="U5225">
        <v>216123</v>
      </c>
      <c r="V5225">
        <v>43.17</v>
      </c>
      <c r="W5225" s="3">
        <f>StockData[[#This Row],[CLOSE]]-StockData[[#This Row],[PREV. CLOSE]]</f>
        <v>103.35000000000036</v>
      </c>
      <c r="X5225" s="2">
        <f>IFERROR((StockData[[#This Row],[CLOSE]]-StockData[[#This Row],[PREV. CLOSE]])/StockData[[#This Row],[PREV. CLOSE]],0)</f>
        <v>8.7847917277607372E-3</v>
      </c>
      <c r="Y5225" t="str">
        <f>IF(StockData[[#This Row],[Daily Return %]]&gt;0,"Gain",IF(StockData[[#This Row],[Daily Return %]]&lt;0,"Loss","No Change"))</f>
        <v>Gain</v>
      </c>
    </row>
    <row r="5226" spans="1:25" x14ac:dyDescent="0.3">
      <c r="A5226" s="1">
        <v>45555</v>
      </c>
      <c r="B5226" s="1" t="s">
        <v>5281</v>
      </c>
      <c r="C5226" s="1" t="s">
        <v>208</v>
      </c>
      <c r="D5226">
        <f>MONTH(StockData[[#This Row],[DATE]])</f>
        <v>9</v>
      </c>
      <c r="E5226">
        <v>2024</v>
      </c>
      <c r="F5226" t="s">
        <v>163</v>
      </c>
      <c r="G5226" t="str">
        <f>"Q"&amp;ROUNDUP(StockData[[#This Row],[Month Number]]/3,0)</f>
        <v>Q3</v>
      </c>
      <c r="H5226" s="1" t="s">
        <v>5101</v>
      </c>
      <c r="I5226" s="1" t="s">
        <v>4597</v>
      </c>
      <c r="J5226" t="s">
        <v>30</v>
      </c>
      <c r="K5226">
        <v>11925</v>
      </c>
      <c r="L5226">
        <v>12015</v>
      </c>
      <c r="M5226">
        <v>11868.25</v>
      </c>
      <c r="N5226">
        <v>11868</v>
      </c>
      <c r="O5226">
        <v>11948.7</v>
      </c>
      <c r="P5226">
        <v>11941.7</v>
      </c>
      <c r="Q5226">
        <v>11952.31</v>
      </c>
      <c r="R5226">
        <v>772831</v>
      </c>
      <c r="S5226">
        <v>9237112663.7000008</v>
      </c>
      <c r="T5226">
        <v>89809</v>
      </c>
      <c r="U5226">
        <v>484264</v>
      </c>
      <c r="V5226">
        <v>62.66</v>
      </c>
      <c r="W5226" s="3">
        <f>StockData[[#This Row],[CLOSE]]-StockData[[#This Row],[PREV. CLOSE]]</f>
        <v>73.700000000000728</v>
      </c>
      <c r="X5226" s="2">
        <f>IFERROR((StockData[[#This Row],[CLOSE]]-StockData[[#This Row],[PREV. CLOSE]])/StockData[[#This Row],[PREV. CLOSE]],0)</f>
        <v>6.209976407145326E-3</v>
      </c>
      <c r="Y5226" t="str">
        <f>IF(StockData[[#This Row],[Daily Return %]]&gt;0,"Gain",IF(StockData[[#This Row],[Daily Return %]]&lt;0,"Loss","No Change"))</f>
        <v>Gain</v>
      </c>
    </row>
    <row r="5227" spans="1:25" x14ac:dyDescent="0.3">
      <c r="A5227" s="1">
        <v>45558</v>
      </c>
      <c r="B5227" s="1" t="s">
        <v>5282</v>
      </c>
      <c r="C5227" s="1" t="s">
        <v>208</v>
      </c>
      <c r="D5227">
        <f>MONTH(StockData[[#This Row],[DATE]])</f>
        <v>9</v>
      </c>
      <c r="E5227">
        <v>2024</v>
      </c>
      <c r="F5227" t="s">
        <v>163</v>
      </c>
      <c r="G5227" t="str">
        <f>"Q"&amp;ROUNDUP(StockData[[#This Row],[Month Number]]/3,0)</f>
        <v>Q3</v>
      </c>
      <c r="H5227" s="1" t="s">
        <v>5101</v>
      </c>
      <c r="I5227" s="1" t="s">
        <v>4597</v>
      </c>
      <c r="J5227" t="s">
        <v>30</v>
      </c>
      <c r="K5227">
        <v>12000</v>
      </c>
      <c r="L5227">
        <v>12380</v>
      </c>
      <c r="M5227">
        <v>12000</v>
      </c>
      <c r="N5227">
        <v>11941.7</v>
      </c>
      <c r="O5227">
        <v>12378.55</v>
      </c>
      <c r="P5227">
        <v>12338.95</v>
      </c>
      <c r="Q5227">
        <v>12221.38</v>
      </c>
      <c r="R5227">
        <v>735579</v>
      </c>
      <c r="S5227">
        <v>8989790594.2000008</v>
      </c>
      <c r="T5227">
        <v>91148</v>
      </c>
      <c r="U5227">
        <v>340254</v>
      </c>
      <c r="V5227">
        <v>46.26</v>
      </c>
      <c r="W5227" s="3">
        <f>StockData[[#This Row],[CLOSE]]-StockData[[#This Row],[PREV. CLOSE]]</f>
        <v>397.25</v>
      </c>
      <c r="X5227" s="2">
        <f>IFERROR((StockData[[#This Row],[CLOSE]]-StockData[[#This Row],[PREV. CLOSE]])/StockData[[#This Row],[PREV. CLOSE]],0)</f>
        <v>3.326578292872874E-2</v>
      </c>
      <c r="Y5227" t="str">
        <f>IF(StockData[[#This Row],[Daily Return %]]&gt;0,"Gain",IF(StockData[[#This Row],[Daily Return %]]&lt;0,"Loss","No Change"))</f>
        <v>Gain</v>
      </c>
    </row>
    <row r="5228" spans="1:25" x14ac:dyDescent="0.3">
      <c r="A5228" s="1">
        <v>45559</v>
      </c>
      <c r="B5228" s="1" t="s">
        <v>5283</v>
      </c>
      <c r="C5228" s="1" t="s">
        <v>208</v>
      </c>
      <c r="D5228">
        <f>MONTH(StockData[[#This Row],[DATE]])</f>
        <v>9</v>
      </c>
      <c r="E5228">
        <v>2024</v>
      </c>
      <c r="F5228" t="s">
        <v>163</v>
      </c>
      <c r="G5228" t="str">
        <f>"Q"&amp;ROUNDUP(StockData[[#This Row],[Month Number]]/3,0)</f>
        <v>Q3</v>
      </c>
      <c r="H5228" s="1" t="s">
        <v>5101</v>
      </c>
      <c r="I5228" s="1" t="s">
        <v>4597</v>
      </c>
      <c r="J5228" t="s">
        <v>30</v>
      </c>
      <c r="K5228">
        <v>12230.55</v>
      </c>
      <c r="L5228">
        <v>12477.5</v>
      </c>
      <c r="M5228">
        <v>12230.55</v>
      </c>
      <c r="N5228">
        <v>12338.95</v>
      </c>
      <c r="O5228">
        <v>12435</v>
      </c>
      <c r="P5228">
        <v>12443.65</v>
      </c>
      <c r="Q5228">
        <v>12386.78</v>
      </c>
      <c r="R5228">
        <v>503848</v>
      </c>
      <c r="S5228">
        <v>6241052844.6499996</v>
      </c>
      <c r="T5228">
        <v>64730</v>
      </c>
      <c r="U5228">
        <v>231949</v>
      </c>
      <c r="V5228">
        <v>46.04</v>
      </c>
      <c r="W5228" s="3">
        <f>StockData[[#This Row],[CLOSE]]-StockData[[#This Row],[PREV. CLOSE]]</f>
        <v>104.69999999999891</v>
      </c>
      <c r="X5228" s="2">
        <f>IFERROR((StockData[[#This Row],[CLOSE]]-StockData[[#This Row],[PREV. CLOSE]])/StockData[[#This Row],[PREV. CLOSE]],0)</f>
        <v>8.4853249263510191E-3</v>
      </c>
      <c r="Y5228" t="str">
        <f>IF(StockData[[#This Row],[Daily Return %]]&gt;0,"Gain",IF(StockData[[#This Row],[Daily Return %]]&lt;0,"Loss","No Change"))</f>
        <v>Gain</v>
      </c>
    </row>
    <row r="5229" spans="1:25" x14ac:dyDescent="0.3">
      <c r="A5229" s="1">
        <v>45560</v>
      </c>
      <c r="B5229" s="1" t="s">
        <v>5284</v>
      </c>
      <c r="C5229" s="1" t="s">
        <v>208</v>
      </c>
      <c r="D5229">
        <f>MONTH(StockData[[#This Row],[DATE]])</f>
        <v>9</v>
      </c>
      <c r="E5229">
        <v>2024</v>
      </c>
      <c r="F5229" t="s">
        <v>163</v>
      </c>
      <c r="G5229" t="str">
        <f>"Q"&amp;ROUNDUP(StockData[[#This Row],[Month Number]]/3,0)</f>
        <v>Q3</v>
      </c>
      <c r="H5229" s="1" t="s">
        <v>5101</v>
      </c>
      <c r="I5229" s="1" t="s">
        <v>4597</v>
      </c>
      <c r="J5229" t="s">
        <v>30</v>
      </c>
      <c r="K5229">
        <v>12390</v>
      </c>
      <c r="L5229">
        <v>12430.7</v>
      </c>
      <c r="M5229">
        <v>12310</v>
      </c>
      <c r="N5229">
        <v>12443.65</v>
      </c>
      <c r="O5229">
        <v>12420</v>
      </c>
      <c r="P5229">
        <v>12397.25</v>
      </c>
      <c r="Q5229">
        <v>12374.2</v>
      </c>
      <c r="R5229">
        <v>262012</v>
      </c>
      <c r="S5229">
        <v>3242189036.0500002</v>
      </c>
      <c r="T5229">
        <v>44528</v>
      </c>
      <c r="U5229">
        <v>129524</v>
      </c>
      <c r="V5229">
        <v>49.43</v>
      </c>
      <c r="W5229" s="3">
        <f>StockData[[#This Row],[CLOSE]]-StockData[[#This Row],[PREV. CLOSE]]</f>
        <v>-46.399999999999636</v>
      </c>
      <c r="X5229" s="2">
        <f>IFERROR((StockData[[#This Row],[CLOSE]]-StockData[[#This Row],[PREV. CLOSE]])/StockData[[#This Row],[PREV. CLOSE]],0)</f>
        <v>-3.7288094731047273E-3</v>
      </c>
      <c r="Y5229" t="str">
        <f>IF(StockData[[#This Row],[Daily Return %]]&gt;0,"Gain",IF(StockData[[#This Row],[Daily Return %]]&lt;0,"Loss","No Change"))</f>
        <v>Loss</v>
      </c>
    </row>
    <row r="5230" spans="1:25" x14ac:dyDescent="0.3">
      <c r="A5230" s="1">
        <v>45561</v>
      </c>
      <c r="B5230" s="1" t="s">
        <v>5285</v>
      </c>
      <c r="C5230" s="1" t="s">
        <v>208</v>
      </c>
      <c r="D5230">
        <f>MONTH(StockData[[#This Row],[DATE]])</f>
        <v>9</v>
      </c>
      <c r="E5230">
        <v>2024</v>
      </c>
      <c r="F5230" t="s">
        <v>163</v>
      </c>
      <c r="G5230" t="str">
        <f>"Q"&amp;ROUNDUP(StockData[[#This Row],[Month Number]]/3,0)</f>
        <v>Q3</v>
      </c>
      <c r="H5230" s="1" t="s">
        <v>5101</v>
      </c>
      <c r="I5230" s="1" t="s">
        <v>4597</v>
      </c>
      <c r="J5230" t="s">
        <v>30</v>
      </c>
      <c r="K5230">
        <v>12460</v>
      </c>
      <c r="L5230">
        <v>12676.5</v>
      </c>
      <c r="M5230">
        <v>12391.05</v>
      </c>
      <c r="N5230">
        <v>12397.25</v>
      </c>
      <c r="O5230">
        <v>12600</v>
      </c>
      <c r="P5230">
        <v>12621.65</v>
      </c>
      <c r="Q5230">
        <v>12568.36</v>
      </c>
      <c r="R5230">
        <v>641805</v>
      </c>
      <c r="S5230">
        <v>8066435884.1499996</v>
      </c>
      <c r="T5230">
        <v>100679</v>
      </c>
      <c r="U5230">
        <v>309890</v>
      </c>
      <c r="V5230">
        <v>48.28</v>
      </c>
      <c r="W5230" s="3">
        <f>StockData[[#This Row],[CLOSE]]-StockData[[#This Row],[PREV. CLOSE]]</f>
        <v>224.39999999999964</v>
      </c>
      <c r="X5230" s="2">
        <f>IFERROR((StockData[[#This Row],[CLOSE]]-StockData[[#This Row],[PREV. CLOSE]])/StockData[[#This Row],[PREV. CLOSE]],0)</f>
        <v>1.8100788481316393E-2</v>
      </c>
      <c r="Y5230" t="str">
        <f>IF(StockData[[#This Row],[Daily Return %]]&gt;0,"Gain",IF(StockData[[#This Row],[Daily Return %]]&lt;0,"Loss","No Change"))</f>
        <v>Gain</v>
      </c>
    </row>
    <row r="5231" spans="1:25" x14ac:dyDescent="0.3">
      <c r="A5231" s="1">
        <v>45562</v>
      </c>
      <c r="B5231" s="1" t="s">
        <v>5286</v>
      </c>
      <c r="C5231" s="1" t="s">
        <v>208</v>
      </c>
      <c r="D5231">
        <f>MONTH(StockData[[#This Row],[DATE]])</f>
        <v>9</v>
      </c>
      <c r="E5231">
        <v>2024</v>
      </c>
      <c r="F5231" t="s">
        <v>163</v>
      </c>
      <c r="G5231" t="str">
        <f>"Q"&amp;ROUNDUP(StockData[[#This Row],[Month Number]]/3,0)</f>
        <v>Q3</v>
      </c>
      <c r="H5231" s="1" t="s">
        <v>5101</v>
      </c>
      <c r="I5231" s="1" t="s">
        <v>4597</v>
      </c>
      <c r="J5231" t="s">
        <v>30</v>
      </c>
      <c r="K5231">
        <v>12621.65</v>
      </c>
      <c r="L5231">
        <v>12774</v>
      </c>
      <c r="M5231">
        <v>12551.6</v>
      </c>
      <c r="N5231">
        <v>12621.65</v>
      </c>
      <c r="O5231">
        <v>12650</v>
      </c>
      <c r="P5231">
        <v>12666.4</v>
      </c>
      <c r="Q5231">
        <v>12660.42</v>
      </c>
      <c r="R5231">
        <v>480852</v>
      </c>
      <c r="S5231">
        <v>6087788249.25</v>
      </c>
      <c r="T5231">
        <v>80764</v>
      </c>
      <c r="U5231">
        <v>271148</v>
      </c>
      <c r="V5231">
        <v>56.39</v>
      </c>
      <c r="W5231" s="3">
        <f>StockData[[#This Row],[CLOSE]]-StockData[[#This Row],[PREV. CLOSE]]</f>
        <v>44.75</v>
      </c>
      <c r="X5231" s="2">
        <f>IFERROR((StockData[[#This Row],[CLOSE]]-StockData[[#This Row],[PREV. CLOSE]])/StockData[[#This Row],[PREV. CLOSE]],0)</f>
        <v>3.5454952403211944E-3</v>
      </c>
      <c r="Y5231" t="str">
        <f>IF(StockData[[#This Row],[Daily Return %]]&gt;0,"Gain",IF(StockData[[#This Row],[Daily Return %]]&lt;0,"Loss","No Change"))</f>
        <v>Gain</v>
      </c>
    </row>
    <row r="5232" spans="1:25" x14ac:dyDescent="0.3">
      <c r="A5232" s="1">
        <v>45562</v>
      </c>
      <c r="B5232" s="1" t="s">
        <v>5287</v>
      </c>
      <c r="C5232" s="1" t="s">
        <v>208</v>
      </c>
      <c r="D5232">
        <f>MONTH(StockData[[#This Row],[DATE]])</f>
        <v>9</v>
      </c>
      <c r="E5232">
        <v>2024</v>
      </c>
      <c r="F5232" t="s">
        <v>163</v>
      </c>
      <c r="G5232" t="str">
        <f>"Q"&amp;ROUNDUP(StockData[[#This Row],[Month Number]]/3,0)</f>
        <v>Q3</v>
      </c>
      <c r="H5232" s="1" t="s">
        <v>5101</v>
      </c>
      <c r="I5232" s="1" t="s">
        <v>4597</v>
      </c>
      <c r="J5232" t="s">
        <v>30</v>
      </c>
      <c r="K5232">
        <v>12621.65</v>
      </c>
      <c r="L5232">
        <v>12774</v>
      </c>
      <c r="M5232">
        <v>12551.6</v>
      </c>
      <c r="N5232">
        <v>12621.65</v>
      </c>
      <c r="O5232">
        <v>12650</v>
      </c>
      <c r="P5232">
        <v>12666.4</v>
      </c>
      <c r="Q5232">
        <v>12660.42</v>
      </c>
      <c r="R5232">
        <v>480852</v>
      </c>
      <c r="S5232">
        <v>6087788249.25</v>
      </c>
      <c r="T5232">
        <v>80764</v>
      </c>
      <c r="U5232">
        <v>271148</v>
      </c>
      <c r="V5232">
        <v>56.39</v>
      </c>
      <c r="W5232" s="3">
        <f>StockData[[#This Row],[CLOSE]]-StockData[[#This Row],[PREV. CLOSE]]</f>
        <v>44.75</v>
      </c>
      <c r="X5232" s="2">
        <f>IFERROR((StockData[[#This Row],[CLOSE]]-StockData[[#This Row],[PREV. CLOSE]])/StockData[[#This Row],[PREV. CLOSE]],0)</f>
        <v>3.5454952403211944E-3</v>
      </c>
      <c r="Y5232" t="str">
        <f>IF(StockData[[#This Row],[Daily Return %]]&gt;0,"Gain",IF(StockData[[#This Row],[Daily Return %]]&lt;0,"Loss","No Change"))</f>
        <v>Gain</v>
      </c>
    </row>
    <row r="5233" spans="1:25" x14ac:dyDescent="0.3">
      <c r="A5233" s="1">
        <v>45565</v>
      </c>
      <c r="B5233" s="1" t="s">
        <v>5288</v>
      </c>
      <c r="C5233" s="1" t="s">
        <v>208</v>
      </c>
      <c r="D5233">
        <f>MONTH(StockData[[#This Row],[DATE]])</f>
        <v>9</v>
      </c>
      <c r="E5233">
        <v>2024</v>
      </c>
      <c r="F5233" t="s">
        <v>163</v>
      </c>
      <c r="G5233" t="str">
        <f>"Q"&amp;ROUNDUP(StockData[[#This Row],[Month Number]]/3,0)</f>
        <v>Q3</v>
      </c>
      <c r="H5233" s="1" t="s">
        <v>5101</v>
      </c>
      <c r="I5233" s="1" t="s">
        <v>4597</v>
      </c>
      <c r="J5233" t="s">
        <v>30</v>
      </c>
      <c r="K5233">
        <v>12553.6</v>
      </c>
      <c r="L5233">
        <v>12651.15</v>
      </c>
      <c r="M5233">
        <v>12281.65</v>
      </c>
      <c r="N5233">
        <v>12666.4</v>
      </c>
      <c r="O5233">
        <v>12355</v>
      </c>
      <c r="P5233">
        <v>12345.95</v>
      </c>
      <c r="Q5233">
        <v>12396.68</v>
      </c>
      <c r="R5233">
        <v>479000</v>
      </c>
      <c r="S5233">
        <v>5938011659.25</v>
      </c>
      <c r="T5233">
        <v>72674</v>
      </c>
      <c r="U5233">
        <v>286045</v>
      </c>
      <c r="V5233">
        <v>59.72</v>
      </c>
      <c r="W5233" s="3">
        <f>StockData[[#This Row],[CLOSE]]-StockData[[#This Row],[PREV. CLOSE]]</f>
        <v>-320.44999999999891</v>
      </c>
      <c r="X5233" s="2">
        <f>IFERROR((StockData[[#This Row],[CLOSE]]-StockData[[#This Row],[PREV. CLOSE]])/StockData[[#This Row],[PREV. CLOSE]],0)</f>
        <v>-2.5299216825617296E-2</v>
      </c>
      <c r="Y5233" t="str">
        <f>IF(StockData[[#This Row],[Daily Return %]]&gt;0,"Gain",IF(StockData[[#This Row],[Daily Return %]]&lt;0,"Loss","No Change"))</f>
        <v>Loss</v>
      </c>
    </row>
    <row r="5234" spans="1:25" x14ac:dyDescent="0.3">
      <c r="A5234" s="1">
        <v>45566</v>
      </c>
      <c r="B5234" s="1" t="s">
        <v>5289</v>
      </c>
      <c r="C5234" s="1" t="s">
        <v>230</v>
      </c>
      <c r="D5234">
        <f>MONTH(StockData[[#This Row],[DATE]])</f>
        <v>10</v>
      </c>
      <c r="E5234">
        <v>2024</v>
      </c>
      <c r="F5234" t="s">
        <v>231</v>
      </c>
      <c r="G5234" t="str">
        <f>"Q"&amp;ROUNDUP(StockData[[#This Row],[Month Number]]/3,0)</f>
        <v>Q4</v>
      </c>
      <c r="H5234" s="1" t="s">
        <v>5101</v>
      </c>
      <c r="I5234" s="1" t="s">
        <v>4597</v>
      </c>
      <c r="J5234" t="s">
        <v>30</v>
      </c>
      <c r="K5234">
        <v>12414.25</v>
      </c>
      <c r="L5234">
        <v>12500</v>
      </c>
      <c r="M5234">
        <v>12112.1</v>
      </c>
      <c r="N5234">
        <v>12345.95</v>
      </c>
      <c r="O5234">
        <v>12175.75</v>
      </c>
      <c r="P5234">
        <v>12157.45</v>
      </c>
      <c r="Q5234">
        <v>12193.01</v>
      </c>
      <c r="R5234">
        <v>670828</v>
      </c>
      <c r="S5234">
        <v>8179413722</v>
      </c>
      <c r="T5234">
        <v>86125</v>
      </c>
      <c r="U5234">
        <v>421547</v>
      </c>
      <c r="V5234">
        <v>62.84</v>
      </c>
      <c r="W5234" s="3">
        <f>StockData[[#This Row],[CLOSE]]-StockData[[#This Row],[PREV. CLOSE]]</f>
        <v>-188.5</v>
      </c>
      <c r="X5234" s="2">
        <f>IFERROR((StockData[[#This Row],[CLOSE]]-StockData[[#This Row],[PREV. CLOSE]])/StockData[[#This Row],[PREV. CLOSE]],0)</f>
        <v>-1.5268164863781238E-2</v>
      </c>
      <c r="Y5234" t="str">
        <f>IF(StockData[[#This Row],[Daily Return %]]&gt;0,"Gain",IF(StockData[[#This Row],[Daily Return %]]&lt;0,"Loss","No Change"))</f>
        <v>Loss</v>
      </c>
    </row>
    <row r="5235" spans="1:25" x14ac:dyDescent="0.3">
      <c r="A5235" s="1">
        <v>45568</v>
      </c>
      <c r="B5235" s="1" t="s">
        <v>5290</v>
      </c>
      <c r="C5235" s="1" t="s">
        <v>230</v>
      </c>
      <c r="D5235">
        <f>MONTH(StockData[[#This Row],[DATE]])</f>
        <v>10</v>
      </c>
      <c r="E5235">
        <v>2024</v>
      </c>
      <c r="F5235" t="s">
        <v>231</v>
      </c>
      <c r="G5235" t="str">
        <f>"Q"&amp;ROUNDUP(StockData[[#This Row],[Month Number]]/3,0)</f>
        <v>Q4</v>
      </c>
      <c r="H5235" s="1" t="s">
        <v>5101</v>
      </c>
      <c r="I5235" s="1" t="s">
        <v>4597</v>
      </c>
      <c r="J5235" t="s">
        <v>30</v>
      </c>
      <c r="K5235">
        <v>11732</v>
      </c>
      <c r="L5235">
        <v>12018.85</v>
      </c>
      <c r="M5235">
        <v>11700</v>
      </c>
      <c r="N5235">
        <v>12157.45</v>
      </c>
      <c r="O5235">
        <v>11800</v>
      </c>
      <c r="P5235">
        <v>11806.45</v>
      </c>
      <c r="Q5235">
        <v>11871.73</v>
      </c>
      <c r="R5235">
        <v>670365</v>
      </c>
      <c r="S5235">
        <v>7958391425.0500002</v>
      </c>
      <c r="T5235">
        <v>104627</v>
      </c>
      <c r="U5235">
        <v>417063</v>
      </c>
      <c r="V5235">
        <v>62.21</v>
      </c>
      <c r="W5235" s="3">
        <f>StockData[[#This Row],[CLOSE]]-StockData[[#This Row],[PREV. CLOSE]]</f>
        <v>-351</v>
      </c>
      <c r="X5235" s="2">
        <f>IFERROR((StockData[[#This Row],[CLOSE]]-StockData[[#This Row],[PREV. CLOSE]])/StockData[[#This Row],[PREV. CLOSE]],0)</f>
        <v>-2.887118598061271E-2</v>
      </c>
      <c r="Y5235" t="str">
        <f>IF(StockData[[#This Row],[Daily Return %]]&gt;0,"Gain",IF(StockData[[#This Row],[Daily Return %]]&lt;0,"Loss","No Change"))</f>
        <v>Loss</v>
      </c>
    </row>
    <row r="5236" spans="1:25" x14ac:dyDescent="0.3">
      <c r="A5236" s="1">
        <v>45569</v>
      </c>
      <c r="B5236" s="1" t="s">
        <v>5291</v>
      </c>
      <c r="C5236" s="1" t="s">
        <v>230</v>
      </c>
      <c r="D5236">
        <f>MONTH(StockData[[#This Row],[DATE]])</f>
        <v>10</v>
      </c>
      <c r="E5236">
        <v>2024</v>
      </c>
      <c r="F5236" t="s">
        <v>231</v>
      </c>
      <c r="G5236" t="str">
        <f>"Q"&amp;ROUNDUP(StockData[[#This Row],[Month Number]]/3,0)</f>
        <v>Q4</v>
      </c>
      <c r="H5236" s="1" t="s">
        <v>5101</v>
      </c>
      <c r="I5236" s="1" t="s">
        <v>4597</v>
      </c>
      <c r="J5236" t="s">
        <v>30</v>
      </c>
      <c r="K5236">
        <v>11661.2</v>
      </c>
      <c r="L5236">
        <v>11948.3</v>
      </c>
      <c r="M5236">
        <v>11639</v>
      </c>
      <c r="N5236">
        <v>11806.45</v>
      </c>
      <c r="O5236">
        <v>11770</v>
      </c>
      <c r="P5236">
        <v>11774.4</v>
      </c>
      <c r="Q5236">
        <v>11769.14</v>
      </c>
      <c r="R5236">
        <v>650553</v>
      </c>
      <c r="S5236">
        <v>7656447320.6000004</v>
      </c>
      <c r="T5236">
        <v>103639</v>
      </c>
      <c r="U5236">
        <v>389405</v>
      </c>
      <c r="V5236">
        <v>59.86</v>
      </c>
      <c r="W5236" s="3">
        <f>StockData[[#This Row],[CLOSE]]-StockData[[#This Row],[PREV. CLOSE]]</f>
        <v>-32.050000000001091</v>
      </c>
      <c r="X5236" s="2">
        <f>IFERROR((StockData[[#This Row],[CLOSE]]-StockData[[#This Row],[PREV. CLOSE]])/StockData[[#This Row],[PREV. CLOSE]],0)</f>
        <v>-2.7146178571883241E-3</v>
      </c>
      <c r="Y5236" t="str">
        <f>IF(StockData[[#This Row],[Daily Return %]]&gt;0,"Gain",IF(StockData[[#This Row],[Daily Return %]]&lt;0,"Loss","No Change"))</f>
        <v>Loss</v>
      </c>
    </row>
    <row r="5237" spans="1:25" x14ac:dyDescent="0.3">
      <c r="A5237" s="1">
        <v>45572</v>
      </c>
      <c r="B5237" s="1" t="s">
        <v>5292</v>
      </c>
      <c r="C5237" s="1" t="s">
        <v>230</v>
      </c>
      <c r="D5237">
        <f>MONTH(StockData[[#This Row],[DATE]])</f>
        <v>10</v>
      </c>
      <c r="E5237">
        <v>2024</v>
      </c>
      <c r="F5237" t="s">
        <v>231</v>
      </c>
      <c r="G5237" t="str">
        <f>"Q"&amp;ROUNDUP(StockData[[#This Row],[Month Number]]/3,0)</f>
        <v>Q4</v>
      </c>
      <c r="H5237" s="1" t="s">
        <v>5101</v>
      </c>
      <c r="I5237" s="1" t="s">
        <v>4597</v>
      </c>
      <c r="J5237" t="s">
        <v>30</v>
      </c>
      <c r="K5237">
        <v>11774.4</v>
      </c>
      <c r="L5237">
        <v>11817</v>
      </c>
      <c r="M5237">
        <v>11525</v>
      </c>
      <c r="N5237">
        <v>11774.4</v>
      </c>
      <c r="O5237">
        <v>11628</v>
      </c>
      <c r="P5237">
        <v>11617.05</v>
      </c>
      <c r="Q5237">
        <v>11645.97</v>
      </c>
      <c r="R5237">
        <v>341323</v>
      </c>
      <c r="S5237">
        <v>3975037036</v>
      </c>
      <c r="T5237">
        <v>62055</v>
      </c>
      <c r="U5237">
        <v>198197</v>
      </c>
      <c r="V5237">
        <v>58.07</v>
      </c>
      <c r="W5237" s="3">
        <f>StockData[[#This Row],[CLOSE]]-StockData[[#This Row],[PREV. CLOSE]]</f>
        <v>-157.35000000000036</v>
      </c>
      <c r="X5237" s="2">
        <f>IFERROR((StockData[[#This Row],[CLOSE]]-StockData[[#This Row],[PREV. CLOSE]])/StockData[[#This Row],[PREV. CLOSE]],0)</f>
        <v>-1.3363738279657594E-2</v>
      </c>
      <c r="Y5237" t="str">
        <f>IF(StockData[[#This Row],[Daily Return %]]&gt;0,"Gain",IF(StockData[[#This Row],[Daily Return %]]&lt;0,"Loss","No Change"))</f>
        <v>Loss</v>
      </c>
    </row>
    <row r="5238" spans="1:25" x14ac:dyDescent="0.3">
      <c r="A5238" s="1">
        <v>45573</v>
      </c>
      <c r="B5238" s="1" t="s">
        <v>5293</v>
      </c>
      <c r="C5238" s="1" t="s">
        <v>230</v>
      </c>
      <c r="D5238">
        <f>MONTH(StockData[[#This Row],[DATE]])</f>
        <v>10</v>
      </c>
      <c r="E5238">
        <v>2024</v>
      </c>
      <c r="F5238" t="s">
        <v>231</v>
      </c>
      <c r="G5238" t="str">
        <f>"Q"&amp;ROUNDUP(StockData[[#This Row],[Month Number]]/3,0)</f>
        <v>Q4</v>
      </c>
      <c r="H5238" s="1" t="s">
        <v>5101</v>
      </c>
      <c r="I5238" s="1" t="s">
        <v>4597</v>
      </c>
      <c r="J5238" t="s">
        <v>30</v>
      </c>
      <c r="K5238">
        <v>11585</v>
      </c>
      <c r="L5238">
        <v>11936.85</v>
      </c>
      <c r="M5238">
        <v>11562.2</v>
      </c>
      <c r="N5238">
        <v>11617.05</v>
      </c>
      <c r="O5238">
        <v>11913.5</v>
      </c>
      <c r="P5238">
        <v>11889.1</v>
      </c>
      <c r="Q5238">
        <v>11776.76</v>
      </c>
      <c r="R5238">
        <v>359432</v>
      </c>
      <c r="S5238">
        <v>4232943263</v>
      </c>
      <c r="T5238">
        <v>61810</v>
      </c>
      <c r="U5238">
        <v>198120</v>
      </c>
      <c r="V5238">
        <v>55.12</v>
      </c>
      <c r="W5238" s="3">
        <f>StockData[[#This Row],[CLOSE]]-StockData[[#This Row],[PREV. CLOSE]]</f>
        <v>272.05000000000109</v>
      </c>
      <c r="X5238" s="2">
        <f>IFERROR((StockData[[#This Row],[CLOSE]]-StockData[[#This Row],[PREV. CLOSE]])/StockData[[#This Row],[PREV. CLOSE]],0)</f>
        <v>2.3418165541165881E-2</v>
      </c>
      <c r="Y5238" t="str">
        <f>IF(StockData[[#This Row],[Daily Return %]]&gt;0,"Gain",IF(StockData[[#This Row],[Daily Return %]]&lt;0,"Loss","No Change"))</f>
        <v>Gain</v>
      </c>
    </row>
    <row r="5239" spans="1:25" x14ac:dyDescent="0.3">
      <c r="A5239" s="1">
        <v>45574</v>
      </c>
      <c r="B5239" s="1" t="s">
        <v>5294</v>
      </c>
      <c r="C5239" s="1" t="s">
        <v>230</v>
      </c>
      <c r="D5239">
        <f>MONTH(StockData[[#This Row],[DATE]])</f>
        <v>10</v>
      </c>
      <c r="E5239">
        <v>2024</v>
      </c>
      <c r="F5239" t="s">
        <v>231</v>
      </c>
      <c r="G5239" t="str">
        <f>"Q"&amp;ROUNDUP(StockData[[#This Row],[Month Number]]/3,0)</f>
        <v>Q4</v>
      </c>
      <c r="H5239" s="1" t="s">
        <v>5101</v>
      </c>
      <c r="I5239" s="1" t="s">
        <v>4597</v>
      </c>
      <c r="J5239" t="s">
        <v>30</v>
      </c>
      <c r="K5239">
        <v>11944</v>
      </c>
      <c r="L5239">
        <v>11988.8</v>
      </c>
      <c r="M5239">
        <v>11802</v>
      </c>
      <c r="N5239">
        <v>11889.1</v>
      </c>
      <c r="O5239">
        <v>11817.65</v>
      </c>
      <c r="P5239">
        <v>11818.1</v>
      </c>
      <c r="Q5239">
        <v>11875.12</v>
      </c>
      <c r="R5239">
        <v>193883</v>
      </c>
      <c r="S5239">
        <v>2302383567.4000001</v>
      </c>
      <c r="T5239">
        <v>44753</v>
      </c>
      <c r="U5239">
        <v>77082</v>
      </c>
      <c r="V5239">
        <v>39.76</v>
      </c>
      <c r="W5239" s="3">
        <f>StockData[[#This Row],[CLOSE]]-StockData[[#This Row],[PREV. CLOSE]]</f>
        <v>-71</v>
      </c>
      <c r="X5239" s="2">
        <f>IFERROR((StockData[[#This Row],[CLOSE]]-StockData[[#This Row],[PREV. CLOSE]])/StockData[[#This Row],[PREV. CLOSE]],0)</f>
        <v>-5.9718565745094246E-3</v>
      </c>
      <c r="Y5239" t="str">
        <f>IF(StockData[[#This Row],[Daily Return %]]&gt;0,"Gain",IF(StockData[[#This Row],[Daily Return %]]&lt;0,"Loss","No Change"))</f>
        <v>Loss</v>
      </c>
    </row>
    <row r="5240" spans="1:25" x14ac:dyDescent="0.3">
      <c r="A5240" s="1">
        <v>45575</v>
      </c>
      <c r="B5240" s="1" t="s">
        <v>5295</v>
      </c>
      <c r="C5240" s="1" t="s">
        <v>230</v>
      </c>
      <c r="D5240">
        <f>MONTH(StockData[[#This Row],[DATE]])</f>
        <v>10</v>
      </c>
      <c r="E5240">
        <v>2024</v>
      </c>
      <c r="F5240" t="s">
        <v>231</v>
      </c>
      <c r="G5240" t="str">
        <f>"Q"&amp;ROUNDUP(StockData[[#This Row],[Month Number]]/3,0)</f>
        <v>Q4</v>
      </c>
      <c r="H5240" s="1" t="s">
        <v>5101</v>
      </c>
      <c r="I5240" s="1" t="s">
        <v>4597</v>
      </c>
      <c r="J5240" t="s">
        <v>30</v>
      </c>
      <c r="K5240">
        <v>11821.5</v>
      </c>
      <c r="L5240">
        <v>12030.95</v>
      </c>
      <c r="M5240">
        <v>11803.1</v>
      </c>
      <c r="N5240">
        <v>11818.1</v>
      </c>
      <c r="O5240">
        <v>11860</v>
      </c>
      <c r="P5240">
        <v>11832</v>
      </c>
      <c r="Q5240">
        <v>11882.75</v>
      </c>
      <c r="R5240">
        <v>251378</v>
      </c>
      <c r="S5240">
        <v>2987062468.6500001</v>
      </c>
      <c r="T5240">
        <v>60362</v>
      </c>
      <c r="U5240">
        <v>97824</v>
      </c>
      <c r="V5240">
        <v>38.92</v>
      </c>
      <c r="W5240" s="3">
        <f>StockData[[#This Row],[CLOSE]]-StockData[[#This Row],[PREV. CLOSE]]</f>
        <v>13.899999999999636</v>
      </c>
      <c r="X5240" s="2">
        <f>IFERROR((StockData[[#This Row],[CLOSE]]-StockData[[#This Row],[PREV. CLOSE]])/StockData[[#This Row],[PREV. CLOSE]],0)</f>
        <v>1.1761619888137379E-3</v>
      </c>
      <c r="Y5240" t="str">
        <f>IF(StockData[[#This Row],[Daily Return %]]&gt;0,"Gain",IF(StockData[[#This Row],[Daily Return %]]&lt;0,"Loss","No Change"))</f>
        <v>Gain</v>
      </c>
    </row>
    <row r="5241" spans="1:25" x14ac:dyDescent="0.3">
      <c r="A5241" s="1">
        <v>45576</v>
      </c>
      <c r="B5241" s="1" t="s">
        <v>5296</v>
      </c>
      <c r="C5241" s="1" t="s">
        <v>230</v>
      </c>
      <c r="D5241">
        <f>MONTH(StockData[[#This Row],[DATE]])</f>
        <v>10</v>
      </c>
      <c r="E5241">
        <v>2024</v>
      </c>
      <c r="F5241" t="s">
        <v>231</v>
      </c>
      <c r="G5241" t="str">
        <f>"Q"&amp;ROUNDUP(StockData[[#This Row],[Month Number]]/3,0)</f>
        <v>Q4</v>
      </c>
      <c r="H5241" s="1" t="s">
        <v>5101</v>
      </c>
      <c r="I5241" s="1" t="s">
        <v>4597</v>
      </c>
      <c r="J5241" t="s">
        <v>30</v>
      </c>
      <c r="K5241">
        <v>11890</v>
      </c>
      <c r="L5241">
        <v>11930.65</v>
      </c>
      <c r="M5241">
        <v>11705.6</v>
      </c>
      <c r="N5241">
        <v>11832</v>
      </c>
      <c r="O5241">
        <v>11869.5</v>
      </c>
      <c r="P5241">
        <v>11876.95</v>
      </c>
      <c r="Q5241">
        <v>11822.24</v>
      </c>
      <c r="R5241">
        <v>200855</v>
      </c>
      <c r="S5241">
        <v>2374556682.0999999</v>
      </c>
      <c r="T5241">
        <v>34495</v>
      </c>
      <c r="U5241">
        <v>70974</v>
      </c>
      <c r="V5241">
        <v>35.340000000000003</v>
      </c>
      <c r="W5241" s="3">
        <f>StockData[[#This Row],[CLOSE]]-StockData[[#This Row],[PREV. CLOSE]]</f>
        <v>44.950000000000728</v>
      </c>
      <c r="X5241" s="2">
        <f>IFERROR((StockData[[#This Row],[CLOSE]]-StockData[[#This Row],[PREV. CLOSE]])/StockData[[#This Row],[PREV. CLOSE]],0)</f>
        <v>3.7990196078431988E-3</v>
      </c>
      <c r="Y5241" t="str">
        <f>IF(StockData[[#This Row],[Daily Return %]]&gt;0,"Gain",IF(StockData[[#This Row],[Daily Return %]]&lt;0,"Loss","No Change"))</f>
        <v>Gain</v>
      </c>
    </row>
    <row r="5242" spans="1:25" x14ac:dyDescent="0.3">
      <c r="A5242" s="1">
        <v>45579</v>
      </c>
      <c r="B5242" s="1" t="s">
        <v>5297</v>
      </c>
      <c r="C5242" s="1" t="s">
        <v>230</v>
      </c>
      <c r="D5242">
        <f>MONTH(StockData[[#This Row],[DATE]])</f>
        <v>10</v>
      </c>
      <c r="E5242">
        <v>2024</v>
      </c>
      <c r="F5242" t="s">
        <v>231</v>
      </c>
      <c r="G5242" t="str">
        <f>"Q"&amp;ROUNDUP(StockData[[#This Row],[Month Number]]/3,0)</f>
        <v>Q4</v>
      </c>
      <c r="H5242" s="1" t="s">
        <v>5101</v>
      </c>
      <c r="I5242" s="1" t="s">
        <v>4597</v>
      </c>
      <c r="J5242" t="s">
        <v>30</v>
      </c>
      <c r="K5242">
        <v>11928.8</v>
      </c>
      <c r="L5242">
        <v>11990.1</v>
      </c>
      <c r="M5242">
        <v>11861.6</v>
      </c>
      <c r="N5242">
        <v>11876.95</v>
      </c>
      <c r="O5242">
        <v>11880.3</v>
      </c>
      <c r="P5242">
        <v>11899.3</v>
      </c>
      <c r="Q5242">
        <v>11915.32</v>
      </c>
      <c r="R5242">
        <v>177045</v>
      </c>
      <c r="S5242">
        <v>2109548671.9000001</v>
      </c>
      <c r="T5242">
        <v>37135</v>
      </c>
      <c r="U5242">
        <v>99847</v>
      </c>
      <c r="V5242">
        <v>56.4</v>
      </c>
      <c r="W5242" s="3">
        <f>StockData[[#This Row],[CLOSE]]-StockData[[#This Row],[PREV. CLOSE]]</f>
        <v>22.349999999998545</v>
      </c>
      <c r="X5242" s="2">
        <f>IFERROR((StockData[[#This Row],[CLOSE]]-StockData[[#This Row],[PREV. CLOSE]])/StockData[[#This Row],[PREV. CLOSE]],0)</f>
        <v>1.8817962524047456E-3</v>
      </c>
      <c r="Y5242" t="str">
        <f>IF(StockData[[#This Row],[Daily Return %]]&gt;0,"Gain",IF(StockData[[#This Row],[Daily Return %]]&lt;0,"Loss","No Change"))</f>
        <v>Gain</v>
      </c>
    </row>
    <row r="5243" spans="1:25" x14ac:dyDescent="0.3">
      <c r="A5243" s="1">
        <v>45580</v>
      </c>
      <c r="B5243" s="1" t="s">
        <v>5298</v>
      </c>
      <c r="C5243" s="1" t="s">
        <v>230</v>
      </c>
      <c r="D5243">
        <f>MONTH(StockData[[#This Row],[DATE]])</f>
        <v>10</v>
      </c>
      <c r="E5243">
        <v>2024</v>
      </c>
      <c r="F5243" t="s">
        <v>231</v>
      </c>
      <c r="G5243" t="str">
        <f>"Q"&amp;ROUNDUP(StockData[[#This Row],[Month Number]]/3,0)</f>
        <v>Q4</v>
      </c>
      <c r="H5243" s="1" t="s">
        <v>5101</v>
      </c>
      <c r="I5243" s="1" t="s">
        <v>4597</v>
      </c>
      <c r="J5243" t="s">
        <v>30</v>
      </c>
      <c r="K5243">
        <v>11950</v>
      </c>
      <c r="L5243">
        <v>11950</v>
      </c>
      <c r="M5243">
        <v>11467</v>
      </c>
      <c r="N5243">
        <v>11899.3</v>
      </c>
      <c r="O5243">
        <v>11537.9</v>
      </c>
      <c r="P5243">
        <v>11521.5</v>
      </c>
      <c r="Q5243">
        <v>11580.76</v>
      </c>
      <c r="R5243">
        <v>476945</v>
      </c>
      <c r="S5243">
        <v>5523386773.3000002</v>
      </c>
      <c r="T5243">
        <v>70012</v>
      </c>
      <c r="U5243">
        <v>248092</v>
      </c>
      <c r="V5243">
        <v>52.02</v>
      </c>
      <c r="W5243" s="3">
        <f>StockData[[#This Row],[CLOSE]]-StockData[[#This Row],[PREV. CLOSE]]</f>
        <v>-377.79999999999927</v>
      </c>
      <c r="X5243" s="2">
        <f>IFERROR((StockData[[#This Row],[CLOSE]]-StockData[[#This Row],[PREV. CLOSE]])/StockData[[#This Row],[PREV. CLOSE]],0)</f>
        <v>-3.174976679300457E-2</v>
      </c>
      <c r="Y5243" t="str">
        <f>IF(StockData[[#This Row],[Daily Return %]]&gt;0,"Gain",IF(StockData[[#This Row],[Daily Return %]]&lt;0,"Loss","No Change"))</f>
        <v>Loss</v>
      </c>
    </row>
    <row r="5244" spans="1:25" x14ac:dyDescent="0.3">
      <c r="A5244" s="1">
        <v>45581</v>
      </c>
      <c r="B5244" s="1" t="s">
        <v>5299</v>
      </c>
      <c r="C5244" s="1" t="s">
        <v>230</v>
      </c>
      <c r="D5244">
        <f>MONTH(StockData[[#This Row],[DATE]])</f>
        <v>10</v>
      </c>
      <c r="E5244">
        <v>2024</v>
      </c>
      <c r="F5244" t="s">
        <v>231</v>
      </c>
      <c r="G5244" t="str">
        <f>"Q"&amp;ROUNDUP(StockData[[#This Row],[Month Number]]/3,0)</f>
        <v>Q4</v>
      </c>
      <c r="H5244" s="1" t="s">
        <v>5101</v>
      </c>
      <c r="I5244" s="1" t="s">
        <v>4597</v>
      </c>
      <c r="J5244" t="s">
        <v>30</v>
      </c>
      <c r="K5244">
        <v>11537.9</v>
      </c>
      <c r="L5244">
        <v>11680</v>
      </c>
      <c r="M5244">
        <v>11381.15</v>
      </c>
      <c r="N5244">
        <v>11521.5</v>
      </c>
      <c r="O5244">
        <v>11622.5</v>
      </c>
      <c r="P5244">
        <v>11616.95</v>
      </c>
      <c r="Q5244">
        <v>11563.42</v>
      </c>
      <c r="R5244">
        <v>504602</v>
      </c>
      <c r="S5244">
        <v>5834923018.5500002</v>
      </c>
      <c r="T5244">
        <v>100860</v>
      </c>
      <c r="U5244">
        <v>181928</v>
      </c>
      <c r="V5244">
        <v>36.049999999999997</v>
      </c>
      <c r="W5244" s="3">
        <f>StockData[[#This Row],[CLOSE]]-StockData[[#This Row],[PREV. CLOSE]]</f>
        <v>95.450000000000728</v>
      </c>
      <c r="X5244" s="2">
        <f>IFERROR((StockData[[#This Row],[CLOSE]]-StockData[[#This Row],[PREV. CLOSE]])/StockData[[#This Row],[PREV. CLOSE]],0)</f>
        <v>8.2845115653344386E-3</v>
      </c>
      <c r="Y5244" t="str">
        <f>IF(StockData[[#This Row],[Daily Return %]]&gt;0,"Gain",IF(StockData[[#This Row],[Daily Return %]]&lt;0,"Loss","No Change"))</f>
        <v>Gain</v>
      </c>
    </row>
    <row r="5245" spans="1:25" x14ac:dyDescent="0.3">
      <c r="A5245" s="1">
        <v>45582</v>
      </c>
      <c r="B5245" s="1" t="s">
        <v>5300</v>
      </c>
      <c r="C5245" s="1" t="s">
        <v>230</v>
      </c>
      <c r="D5245">
        <f>MONTH(StockData[[#This Row],[DATE]])</f>
        <v>10</v>
      </c>
      <c r="E5245">
        <v>2024</v>
      </c>
      <c r="F5245" t="s">
        <v>231</v>
      </c>
      <c r="G5245" t="str">
        <f>"Q"&amp;ROUNDUP(StockData[[#This Row],[Month Number]]/3,0)</f>
        <v>Q4</v>
      </c>
      <c r="H5245" s="1" t="s">
        <v>5101</v>
      </c>
      <c r="I5245" s="1" t="s">
        <v>4597</v>
      </c>
      <c r="J5245" t="s">
        <v>30</v>
      </c>
      <c r="K5245">
        <v>11222.2</v>
      </c>
      <c r="L5245">
        <v>11287.35</v>
      </c>
      <c r="M5245">
        <v>10071</v>
      </c>
      <c r="N5245">
        <v>11616.95</v>
      </c>
      <c r="O5245">
        <v>10093.5</v>
      </c>
      <c r="P5245">
        <v>10119.450000000001</v>
      </c>
      <c r="Q5245">
        <v>10416.07</v>
      </c>
      <c r="R5245">
        <v>3668914</v>
      </c>
      <c r="S5245">
        <v>38215658970.449997</v>
      </c>
      <c r="T5245">
        <v>404224</v>
      </c>
      <c r="U5245">
        <v>1240947</v>
      </c>
      <c r="V5245">
        <v>33.82</v>
      </c>
      <c r="W5245" s="3">
        <f>StockData[[#This Row],[CLOSE]]-StockData[[#This Row],[PREV. CLOSE]]</f>
        <v>-1497.5</v>
      </c>
      <c r="X5245" s="2">
        <f>IFERROR((StockData[[#This Row],[CLOSE]]-StockData[[#This Row],[PREV. CLOSE]])/StockData[[#This Row],[PREV. CLOSE]],0)</f>
        <v>-0.12890646856532911</v>
      </c>
      <c r="Y5245" t="str">
        <f>IF(StockData[[#This Row],[Daily Return %]]&gt;0,"Gain",IF(StockData[[#This Row],[Daily Return %]]&lt;0,"Loss","No Change"))</f>
        <v>Loss</v>
      </c>
    </row>
    <row r="5246" spans="1:25" x14ac:dyDescent="0.3">
      <c r="A5246" s="1">
        <v>45583</v>
      </c>
      <c r="B5246" s="1" t="s">
        <v>5301</v>
      </c>
      <c r="C5246" s="1" t="s">
        <v>230</v>
      </c>
      <c r="D5246">
        <f>MONTH(StockData[[#This Row],[DATE]])</f>
        <v>10</v>
      </c>
      <c r="E5246">
        <v>2024</v>
      </c>
      <c r="F5246" t="s">
        <v>231</v>
      </c>
      <c r="G5246" t="str">
        <f>"Q"&amp;ROUNDUP(StockData[[#This Row],[Month Number]]/3,0)</f>
        <v>Q4</v>
      </c>
      <c r="H5246" s="1" t="s">
        <v>5101</v>
      </c>
      <c r="I5246" s="1" t="s">
        <v>4597</v>
      </c>
      <c r="J5246" t="s">
        <v>30</v>
      </c>
      <c r="K5246">
        <v>10049.549999999999</v>
      </c>
      <c r="L5246">
        <v>10149.1</v>
      </c>
      <c r="M5246">
        <v>9841.1</v>
      </c>
      <c r="N5246">
        <v>10119.450000000001</v>
      </c>
      <c r="O5246">
        <v>10041.299999999999</v>
      </c>
      <c r="P5246">
        <v>10063.950000000001</v>
      </c>
      <c r="Q5246">
        <v>10009.780000000001</v>
      </c>
      <c r="R5246">
        <v>1543331</v>
      </c>
      <c r="S5246">
        <v>15448410212.799999</v>
      </c>
      <c r="T5246">
        <v>157583</v>
      </c>
      <c r="U5246">
        <v>589265</v>
      </c>
      <c r="V5246">
        <v>38.18</v>
      </c>
      <c r="W5246" s="3">
        <f>StockData[[#This Row],[CLOSE]]-StockData[[#This Row],[PREV. CLOSE]]</f>
        <v>-55.5</v>
      </c>
      <c r="X5246" s="2">
        <f>IFERROR((StockData[[#This Row],[CLOSE]]-StockData[[#This Row],[PREV. CLOSE]])/StockData[[#This Row],[PREV. CLOSE]],0)</f>
        <v>-5.4844877933089243E-3</v>
      </c>
      <c r="Y5246" t="str">
        <f>IF(StockData[[#This Row],[Daily Return %]]&gt;0,"Gain",IF(StockData[[#This Row],[Daily Return %]]&lt;0,"Loss","No Change"))</f>
        <v>Loss</v>
      </c>
    </row>
    <row r="5247" spans="1:25" x14ac:dyDescent="0.3">
      <c r="A5247" s="1">
        <v>45586</v>
      </c>
      <c r="B5247" s="1" t="s">
        <v>5302</v>
      </c>
      <c r="C5247" s="1" t="s">
        <v>230</v>
      </c>
      <c r="D5247">
        <f>MONTH(StockData[[#This Row],[DATE]])</f>
        <v>10</v>
      </c>
      <c r="E5247">
        <v>2024</v>
      </c>
      <c r="F5247" t="s">
        <v>231</v>
      </c>
      <c r="G5247" t="str">
        <f>"Q"&amp;ROUNDUP(StockData[[#This Row],[Month Number]]/3,0)</f>
        <v>Q4</v>
      </c>
      <c r="H5247" s="1" t="s">
        <v>5101</v>
      </c>
      <c r="I5247" s="1" t="s">
        <v>4597</v>
      </c>
      <c r="J5247" t="s">
        <v>30</v>
      </c>
      <c r="K5247">
        <v>10063</v>
      </c>
      <c r="L5247">
        <v>10829.85</v>
      </c>
      <c r="M5247">
        <v>9881.4</v>
      </c>
      <c r="N5247">
        <v>10063.950000000001</v>
      </c>
      <c r="O5247">
        <v>10501</v>
      </c>
      <c r="P5247">
        <v>10500.5</v>
      </c>
      <c r="Q5247">
        <v>10360.92</v>
      </c>
      <c r="R5247">
        <v>2110278</v>
      </c>
      <c r="S5247">
        <v>21864425756.299999</v>
      </c>
      <c r="T5247">
        <v>227407</v>
      </c>
      <c r="U5247">
        <v>546633</v>
      </c>
      <c r="V5247">
        <v>25.9</v>
      </c>
      <c r="W5247" s="3">
        <f>StockData[[#This Row],[CLOSE]]-StockData[[#This Row],[PREV. CLOSE]]</f>
        <v>436.54999999999927</v>
      </c>
      <c r="X5247" s="2">
        <f>IFERROR((StockData[[#This Row],[CLOSE]]-StockData[[#This Row],[PREV. CLOSE]])/StockData[[#This Row],[PREV. CLOSE]],0)</f>
        <v>4.3377600246424043E-2</v>
      </c>
      <c r="Y5247" t="str">
        <f>IF(StockData[[#This Row],[Daily Return %]]&gt;0,"Gain",IF(StockData[[#This Row],[Daily Return %]]&lt;0,"Loss","No Change"))</f>
        <v>Gain</v>
      </c>
    </row>
    <row r="5248" spans="1:25" x14ac:dyDescent="0.3">
      <c r="A5248" s="1">
        <v>45587</v>
      </c>
      <c r="B5248" s="1" t="s">
        <v>5303</v>
      </c>
      <c r="C5248" s="1" t="s">
        <v>230</v>
      </c>
      <c r="D5248">
        <f>MONTH(StockData[[#This Row],[DATE]])</f>
        <v>10</v>
      </c>
      <c r="E5248">
        <v>2024</v>
      </c>
      <c r="F5248" t="s">
        <v>231</v>
      </c>
      <c r="G5248" t="str">
        <f>"Q"&amp;ROUNDUP(StockData[[#This Row],[Month Number]]/3,0)</f>
        <v>Q4</v>
      </c>
      <c r="H5248" s="1" t="s">
        <v>5101</v>
      </c>
      <c r="I5248" s="1" t="s">
        <v>4597</v>
      </c>
      <c r="J5248" t="s">
        <v>30</v>
      </c>
      <c r="K5248">
        <v>10500.5</v>
      </c>
      <c r="L5248">
        <v>10614.95</v>
      </c>
      <c r="M5248">
        <v>10320</v>
      </c>
      <c r="N5248">
        <v>10500.5</v>
      </c>
      <c r="O5248">
        <v>10415.950000000001</v>
      </c>
      <c r="P5248">
        <v>10368.35</v>
      </c>
      <c r="Q5248">
        <v>10455.32</v>
      </c>
      <c r="R5248">
        <v>1191148</v>
      </c>
      <c r="S5248">
        <v>12453831184.549999</v>
      </c>
      <c r="T5248">
        <v>127601</v>
      </c>
      <c r="U5248">
        <v>581524</v>
      </c>
      <c r="V5248">
        <v>48.82</v>
      </c>
      <c r="W5248" s="3">
        <f>StockData[[#This Row],[CLOSE]]-StockData[[#This Row],[PREV. CLOSE]]</f>
        <v>-132.14999999999964</v>
      </c>
      <c r="X5248" s="2">
        <f>IFERROR((StockData[[#This Row],[CLOSE]]-StockData[[#This Row],[PREV. CLOSE]])/StockData[[#This Row],[PREV. CLOSE]],0)</f>
        <v>-1.2585114994524036E-2</v>
      </c>
      <c r="Y5248" t="str">
        <f>IF(StockData[[#This Row],[Daily Return %]]&gt;0,"Gain",IF(StockData[[#This Row],[Daily Return %]]&lt;0,"Loss","No Change"))</f>
        <v>Loss</v>
      </c>
    </row>
    <row r="5249" spans="1:25" x14ac:dyDescent="0.3">
      <c r="A5249" s="1">
        <v>45588</v>
      </c>
      <c r="B5249" s="1" t="s">
        <v>5304</v>
      </c>
      <c r="C5249" s="1" t="s">
        <v>230</v>
      </c>
      <c r="D5249">
        <f>MONTH(StockData[[#This Row],[DATE]])</f>
        <v>10</v>
      </c>
      <c r="E5249">
        <v>2024</v>
      </c>
      <c r="F5249" t="s">
        <v>231</v>
      </c>
      <c r="G5249" t="str">
        <f>"Q"&amp;ROUNDUP(StockData[[#This Row],[Month Number]]/3,0)</f>
        <v>Q4</v>
      </c>
      <c r="H5249" s="1" t="s">
        <v>5101</v>
      </c>
      <c r="I5249" s="1" t="s">
        <v>4597</v>
      </c>
      <c r="J5249" t="s">
        <v>30</v>
      </c>
      <c r="K5249">
        <v>10368</v>
      </c>
      <c r="L5249">
        <v>10735.1</v>
      </c>
      <c r="M5249">
        <v>10342.450000000001</v>
      </c>
      <c r="N5249">
        <v>10368.35</v>
      </c>
      <c r="O5249">
        <v>10550</v>
      </c>
      <c r="P5249">
        <v>10586.75</v>
      </c>
      <c r="Q5249">
        <v>10614.35</v>
      </c>
      <c r="R5249">
        <v>1323887</v>
      </c>
      <c r="S5249">
        <v>14052195211.4</v>
      </c>
      <c r="T5249">
        <v>168895</v>
      </c>
      <c r="U5249">
        <v>677339</v>
      </c>
      <c r="V5249">
        <v>51.16</v>
      </c>
      <c r="W5249" s="3">
        <f>StockData[[#This Row],[CLOSE]]-StockData[[#This Row],[PREV. CLOSE]]</f>
        <v>218.39999999999964</v>
      </c>
      <c r="X5249" s="2">
        <f>IFERROR((StockData[[#This Row],[CLOSE]]-StockData[[#This Row],[PREV. CLOSE]])/StockData[[#This Row],[PREV. CLOSE]],0)</f>
        <v>2.1064103738781932E-2</v>
      </c>
      <c r="Y5249" t="str">
        <f>IF(StockData[[#This Row],[Daily Return %]]&gt;0,"Gain",IF(StockData[[#This Row],[Daily Return %]]&lt;0,"Loss","No Change"))</f>
        <v>Gain</v>
      </c>
    </row>
    <row r="5250" spans="1:25" x14ac:dyDescent="0.3">
      <c r="A5250" s="1">
        <v>45589</v>
      </c>
      <c r="B5250" s="1" t="s">
        <v>5305</v>
      </c>
      <c r="C5250" s="1" t="s">
        <v>230</v>
      </c>
      <c r="D5250">
        <f>MONTH(StockData[[#This Row],[DATE]])</f>
        <v>10</v>
      </c>
      <c r="E5250">
        <v>2024</v>
      </c>
      <c r="F5250" t="s">
        <v>231</v>
      </c>
      <c r="G5250" t="str">
        <f>"Q"&amp;ROUNDUP(StockData[[#This Row],[Month Number]]/3,0)</f>
        <v>Q4</v>
      </c>
      <c r="H5250" s="1" t="s">
        <v>5101</v>
      </c>
      <c r="I5250" s="1" t="s">
        <v>4597</v>
      </c>
      <c r="J5250" t="s">
        <v>30</v>
      </c>
      <c r="K5250">
        <v>10504</v>
      </c>
      <c r="L5250">
        <v>10593.45</v>
      </c>
      <c r="M5250">
        <v>10210</v>
      </c>
      <c r="N5250">
        <v>10586.75</v>
      </c>
      <c r="O5250">
        <v>10302</v>
      </c>
      <c r="P5250">
        <v>10302.5</v>
      </c>
      <c r="Q5250">
        <v>10361.19</v>
      </c>
      <c r="R5250">
        <v>653421</v>
      </c>
      <c r="S5250">
        <v>6770222388.3000002</v>
      </c>
      <c r="T5250">
        <v>100494</v>
      </c>
      <c r="U5250">
        <v>274361</v>
      </c>
      <c r="V5250">
        <v>41.99</v>
      </c>
      <c r="W5250" s="3">
        <f>StockData[[#This Row],[CLOSE]]-StockData[[#This Row],[PREV. CLOSE]]</f>
        <v>-284.25</v>
      </c>
      <c r="X5250" s="2">
        <f>IFERROR((StockData[[#This Row],[CLOSE]]-StockData[[#This Row],[PREV. CLOSE]])/StockData[[#This Row],[PREV. CLOSE]],0)</f>
        <v>-2.6849599735518453E-2</v>
      </c>
      <c r="Y5250" t="str">
        <f>IF(StockData[[#This Row],[Daily Return %]]&gt;0,"Gain",IF(StockData[[#This Row],[Daily Return %]]&lt;0,"Loss","No Change"))</f>
        <v>Loss</v>
      </c>
    </row>
    <row r="5251" spans="1:25" x14ac:dyDescent="0.3">
      <c r="A5251" s="1">
        <v>45590</v>
      </c>
      <c r="B5251" s="1" t="s">
        <v>5306</v>
      </c>
      <c r="C5251" s="1" t="s">
        <v>230</v>
      </c>
      <c r="D5251">
        <f>MONTH(StockData[[#This Row],[DATE]])</f>
        <v>10</v>
      </c>
      <c r="E5251">
        <v>2024</v>
      </c>
      <c r="F5251" t="s">
        <v>231</v>
      </c>
      <c r="G5251" t="str">
        <f>"Q"&amp;ROUNDUP(StockData[[#This Row],[Month Number]]/3,0)</f>
        <v>Q4</v>
      </c>
      <c r="H5251" s="1" t="s">
        <v>5101</v>
      </c>
      <c r="I5251" s="1" t="s">
        <v>4597</v>
      </c>
      <c r="J5251" t="s">
        <v>30</v>
      </c>
      <c r="K5251">
        <v>10300</v>
      </c>
      <c r="L5251">
        <v>10368.200000000001</v>
      </c>
      <c r="M5251">
        <v>9925</v>
      </c>
      <c r="N5251">
        <v>10302.5</v>
      </c>
      <c r="O5251">
        <v>10206.549999999999</v>
      </c>
      <c r="P5251">
        <v>10206.1</v>
      </c>
      <c r="Q5251">
        <v>10115.780000000001</v>
      </c>
      <c r="R5251">
        <v>644769</v>
      </c>
      <c r="S5251">
        <v>6522339530.3500004</v>
      </c>
      <c r="T5251">
        <v>83702</v>
      </c>
      <c r="U5251">
        <v>277280</v>
      </c>
      <c r="V5251">
        <v>43</v>
      </c>
      <c r="W5251" s="3">
        <f>StockData[[#This Row],[CLOSE]]-StockData[[#This Row],[PREV. CLOSE]]</f>
        <v>-96.399999999999636</v>
      </c>
      <c r="X5251" s="2">
        <f>IFERROR((StockData[[#This Row],[CLOSE]]-StockData[[#This Row],[PREV. CLOSE]])/StockData[[#This Row],[PREV. CLOSE]],0)</f>
        <v>-9.3569521960688799E-3</v>
      </c>
      <c r="Y5251" t="str">
        <f>IF(StockData[[#This Row],[Daily Return %]]&gt;0,"Gain",IF(StockData[[#This Row],[Daily Return %]]&lt;0,"Loss","No Change"))</f>
        <v>Loss</v>
      </c>
    </row>
    <row r="5252" spans="1:25" x14ac:dyDescent="0.3">
      <c r="A5252" s="1">
        <v>45593</v>
      </c>
      <c r="B5252" s="1" t="s">
        <v>5307</v>
      </c>
      <c r="C5252" s="1" t="s">
        <v>230</v>
      </c>
      <c r="D5252">
        <f>MONTH(StockData[[#This Row],[DATE]])</f>
        <v>10</v>
      </c>
      <c r="E5252">
        <v>2024</v>
      </c>
      <c r="F5252" t="s">
        <v>231</v>
      </c>
      <c r="G5252" t="str">
        <f>"Q"&amp;ROUNDUP(StockData[[#This Row],[Month Number]]/3,0)</f>
        <v>Q4</v>
      </c>
      <c r="H5252" s="1" t="s">
        <v>5101</v>
      </c>
      <c r="I5252" s="1" t="s">
        <v>4597</v>
      </c>
      <c r="J5252" t="s">
        <v>30</v>
      </c>
      <c r="K5252">
        <v>10206.1</v>
      </c>
      <c r="L5252">
        <v>10292.75</v>
      </c>
      <c r="M5252">
        <v>9985</v>
      </c>
      <c r="N5252">
        <v>10206.1</v>
      </c>
      <c r="O5252">
        <v>9995</v>
      </c>
      <c r="P5252">
        <v>10011.25</v>
      </c>
      <c r="Q5252">
        <v>10110.9</v>
      </c>
      <c r="R5252">
        <v>340768</v>
      </c>
      <c r="S5252">
        <v>3445470825</v>
      </c>
      <c r="T5252">
        <v>61865</v>
      </c>
      <c r="U5252">
        <v>146635</v>
      </c>
      <c r="V5252">
        <v>43.03</v>
      </c>
      <c r="W5252" s="3">
        <f>StockData[[#This Row],[CLOSE]]-StockData[[#This Row],[PREV. CLOSE]]</f>
        <v>-194.85000000000036</v>
      </c>
      <c r="X5252" s="2">
        <f>IFERROR((StockData[[#This Row],[CLOSE]]-StockData[[#This Row],[PREV. CLOSE]])/StockData[[#This Row],[PREV. CLOSE]],0)</f>
        <v>-1.9091523696612846E-2</v>
      </c>
      <c r="Y5252" t="str">
        <f>IF(StockData[[#This Row],[Daily Return %]]&gt;0,"Gain",IF(StockData[[#This Row],[Daily Return %]]&lt;0,"Loss","No Change"))</f>
        <v>Loss</v>
      </c>
    </row>
    <row r="5253" spans="1:25" x14ac:dyDescent="0.3">
      <c r="A5253" s="1">
        <v>45594</v>
      </c>
      <c r="B5253" s="1" t="s">
        <v>5308</v>
      </c>
      <c r="C5253" s="1" t="s">
        <v>230</v>
      </c>
      <c r="D5253">
        <f>MONTH(StockData[[#This Row],[DATE]])</f>
        <v>10</v>
      </c>
      <c r="E5253">
        <v>2024</v>
      </c>
      <c r="F5253" t="s">
        <v>231</v>
      </c>
      <c r="G5253" t="str">
        <f>"Q"&amp;ROUNDUP(StockData[[#This Row],[Month Number]]/3,0)</f>
        <v>Q4</v>
      </c>
      <c r="H5253" s="1" t="s">
        <v>5101</v>
      </c>
      <c r="I5253" s="1" t="s">
        <v>4597</v>
      </c>
      <c r="J5253" t="s">
        <v>30</v>
      </c>
      <c r="K5253">
        <v>10073.950000000001</v>
      </c>
      <c r="L5253">
        <v>10073.950000000001</v>
      </c>
      <c r="M5253">
        <v>9640</v>
      </c>
      <c r="N5253">
        <v>10011.25</v>
      </c>
      <c r="O5253">
        <v>9854.5</v>
      </c>
      <c r="P5253">
        <v>9850.85</v>
      </c>
      <c r="Q5253">
        <v>9773.14</v>
      </c>
      <c r="R5253">
        <v>1100706</v>
      </c>
      <c r="S5253">
        <v>10757358806.799999</v>
      </c>
      <c r="T5253">
        <v>130045</v>
      </c>
      <c r="U5253">
        <v>573116</v>
      </c>
      <c r="V5253">
        <v>52.07</v>
      </c>
      <c r="W5253" s="3">
        <f>StockData[[#This Row],[CLOSE]]-StockData[[#This Row],[PREV. CLOSE]]</f>
        <v>-160.39999999999964</v>
      </c>
      <c r="X5253" s="2">
        <f>IFERROR((StockData[[#This Row],[CLOSE]]-StockData[[#This Row],[PREV. CLOSE]])/StockData[[#This Row],[PREV. CLOSE]],0)</f>
        <v>-1.6021975277812423E-2</v>
      </c>
      <c r="Y5253" t="str">
        <f>IF(StockData[[#This Row],[Daily Return %]]&gt;0,"Gain",IF(StockData[[#This Row],[Daily Return %]]&lt;0,"Loss","No Change"))</f>
        <v>Loss</v>
      </c>
    </row>
    <row r="5254" spans="1:25" x14ac:dyDescent="0.3">
      <c r="A5254" s="1">
        <v>45595</v>
      </c>
      <c r="B5254" s="1" t="s">
        <v>5309</v>
      </c>
      <c r="C5254" s="1" t="s">
        <v>230</v>
      </c>
      <c r="D5254">
        <f>MONTH(StockData[[#This Row],[DATE]])</f>
        <v>10</v>
      </c>
      <c r="E5254">
        <v>2024</v>
      </c>
      <c r="F5254" t="s">
        <v>231</v>
      </c>
      <c r="G5254" t="str">
        <f>"Q"&amp;ROUNDUP(StockData[[#This Row],[Month Number]]/3,0)</f>
        <v>Q4</v>
      </c>
      <c r="H5254" s="1" t="s">
        <v>5101</v>
      </c>
      <c r="I5254" s="1" t="s">
        <v>4597</v>
      </c>
      <c r="J5254" t="s">
        <v>30</v>
      </c>
      <c r="K5254">
        <v>9820</v>
      </c>
      <c r="L5254">
        <v>10057.75</v>
      </c>
      <c r="M5254">
        <v>9770</v>
      </c>
      <c r="N5254">
        <v>9850.85</v>
      </c>
      <c r="O5254">
        <v>9911.75</v>
      </c>
      <c r="P5254">
        <v>9940.65</v>
      </c>
      <c r="Q5254">
        <v>9962.24</v>
      </c>
      <c r="R5254">
        <v>604822</v>
      </c>
      <c r="S5254">
        <v>6025382077.1000004</v>
      </c>
      <c r="T5254">
        <v>83205</v>
      </c>
      <c r="U5254">
        <v>260239</v>
      </c>
      <c r="V5254">
        <v>43.03</v>
      </c>
      <c r="W5254" s="3">
        <f>StockData[[#This Row],[CLOSE]]-StockData[[#This Row],[PREV. CLOSE]]</f>
        <v>89.799999999999272</v>
      </c>
      <c r="X5254" s="2">
        <f>IFERROR((StockData[[#This Row],[CLOSE]]-StockData[[#This Row],[PREV. CLOSE]])/StockData[[#This Row],[PREV. CLOSE]],0)</f>
        <v>9.1159646121907519E-3</v>
      </c>
      <c r="Y5254" t="str">
        <f>IF(StockData[[#This Row],[Daily Return %]]&gt;0,"Gain",IF(StockData[[#This Row],[Daily Return %]]&lt;0,"Loss","No Change"))</f>
        <v>Gain</v>
      </c>
    </row>
    <row r="5255" spans="1:25" x14ac:dyDescent="0.3">
      <c r="A5255" s="1">
        <v>45596</v>
      </c>
      <c r="B5255" s="1" t="s">
        <v>5310</v>
      </c>
      <c r="C5255" s="1" t="s">
        <v>230</v>
      </c>
      <c r="D5255">
        <f>MONTH(StockData[[#This Row],[DATE]])</f>
        <v>10</v>
      </c>
      <c r="E5255">
        <v>2024</v>
      </c>
      <c r="F5255" t="s">
        <v>231</v>
      </c>
      <c r="G5255" t="str">
        <f>"Q"&amp;ROUNDUP(StockData[[#This Row],[Month Number]]/3,0)</f>
        <v>Q4</v>
      </c>
      <c r="H5255" s="1" t="s">
        <v>5101</v>
      </c>
      <c r="I5255" s="1" t="s">
        <v>4597</v>
      </c>
      <c r="J5255" t="s">
        <v>30</v>
      </c>
      <c r="K5255">
        <v>9940</v>
      </c>
      <c r="L5255">
        <v>10030.9</v>
      </c>
      <c r="M5255">
        <v>9805</v>
      </c>
      <c r="N5255">
        <v>9940.65</v>
      </c>
      <c r="O5255">
        <v>9827</v>
      </c>
      <c r="P5255">
        <v>9836.2999999999993</v>
      </c>
      <c r="Q5255">
        <v>9879.27</v>
      </c>
      <c r="R5255">
        <v>361801</v>
      </c>
      <c r="S5255">
        <v>3574330602.0999999</v>
      </c>
      <c r="T5255">
        <v>53760</v>
      </c>
      <c r="U5255">
        <v>143089</v>
      </c>
      <c r="V5255">
        <v>39.549999999999997</v>
      </c>
      <c r="W5255" s="3">
        <f>StockData[[#This Row],[CLOSE]]-StockData[[#This Row],[PREV. CLOSE]]</f>
        <v>-104.35000000000036</v>
      </c>
      <c r="X5255" s="2">
        <f>IFERROR((StockData[[#This Row],[CLOSE]]-StockData[[#This Row],[PREV. CLOSE]])/StockData[[#This Row],[PREV. CLOSE]],0)</f>
        <v>-1.0497301484309413E-2</v>
      </c>
      <c r="Y5255" t="str">
        <f>IF(StockData[[#This Row],[Daily Return %]]&gt;0,"Gain",IF(StockData[[#This Row],[Daily Return %]]&lt;0,"Loss","No Change"))</f>
        <v>Loss</v>
      </c>
    </row>
    <row r="5256" spans="1:25" x14ac:dyDescent="0.3">
      <c r="A5256" s="1">
        <v>45597</v>
      </c>
      <c r="B5256" s="1" t="s">
        <v>5311</v>
      </c>
      <c r="C5256" s="1" t="s">
        <v>254</v>
      </c>
      <c r="D5256">
        <f>MONTH(StockData[[#This Row],[DATE]])</f>
        <v>11</v>
      </c>
      <c r="E5256">
        <v>2024</v>
      </c>
      <c r="F5256" t="s">
        <v>231</v>
      </c>
      <c r="G5256" t="str">
        <f>"Q"&amp;ROUNDUP(StockData[[#This Row],[Month Number]]/3,0)</f>
        <v>Q4</v>
      </c>
      <c r="H5256" s="1" t="s">
        <v>5101</v>
      </c>
      <c r="I5256" s="1" t="s">
        <v>4597</v>
      </c>
      <c r="J5256" t="s">
        <v>30</v>
      </c>
      <c r="K5256">
        <v>9905</v>
      </c>
      <c r="L5256">
        <v>9950</v>
      </c>
      <c r="M5256">
        <v>9838.7999999999993</v>
      </c>
      <c r="N5256">
        <v>9836.2999999999993</v>
      </c>
      <c r="O5256">
        <v>9876</v>
      </c>
      <c r="P5256">
        <v>9875.9500000000007</v>
      </c>
      <c r="Q5256">
        <v>9897.6200000000008</v>
      </c>
      <c r="R5256">
        <v>53757</v>
      </c>
      <c r="S5256">
        <v>532066269.75</v>
      </c>
      <c r="T5256">
        <v>9296</v>
      </c>
      <c r="U5256">
        <v>13105</v>
      </c>
      <c r="V5256">
        <v>24.38</v>
      </c>
      <c r="W5256" s="3">
        <f>StockData[[#This Row],[CLOSE]]-StockData[[#This Row],[PREV. CLOSE]]</f>
        <v>39.650000000001455</v>
      </c>
      <c r="X5256" s="2">
        <f>IFERROR((StockData[[#This Row],[CLOSE]]-StockData[[#This Row],[PREV. CLOSE]])/StockData[[#This Row],[PREV. CLOSE]],0)</f>
        <v>4.0309872614704163E-3</v>
      </c>
      <c r="Y5256" t="str">
        <f>IF(StockData[[#This Row],[Daily Return %]]&gt;0,"Gain",IF(StockData[[#This Row],[Daily Return %]]&lt;0,"Loss","No Change"))</f>
        <v>Gain</v>
      </c>
    </row>
    <row r="5257" spans="1:25" x14ac:dyDescent="0.3">
      <c r="A5257" s="1">
        <v>45600</v>
      </c>
      <c r="B5257" s="1" t="s">
        <v>5312</v>
      </c>
      <c r="C5257" s="1" t="s">
        <v>254</v>
      </c>
      <c r="D5257">
        <f>MONTH(StockData[[#This Row],[DATE]])</f>
        <v>11</v>
      </c>
      <c r="E5257">
        <v>2024</v>
      </c>
      <c r="F5257" t="s">
        <v>231</v>
      </c>
      <c r="G5257" t="str">
        <f>"Q"&amp;ROUNDUP(StockData[[#This Row],[Month Number]]/3,0)</f>
        <v>Q4</v>
      </c>
      <c r="H5257" s="1" t="s">
        <v>5101</v>
      </c>
      <c r="I5257" s="1" t="s">
        <v>4597</v>
      </c>
      <c r="J5257" t="s">
        <v>30</v>
      </c>
      <c r="K5257">
        <v>9896.5</v>
      </c>
      <c r="L5257">
        <v>9896.5</v>
      </c>
      <c r="M5257">
        <v>9365</v>
      </c>
      <c r="N5257">
        <v>9875.9500000000007</v>
      </c>
      <c r="O5257">
        <v>9534</v>
      </c>
      <c r="P5257">
        <v>9525.5499999999993</v>
      </c>
      <c r="Q5257">
        <v>9480.69</v>
      </c>
      <c r="R5257">
        <v>1125992</v>
      </c>
      <c r="S5257">
        <v>10675182727.950001</v>
      </c>
      <c r="T5257">
        <v>138390</v>
      </c>
      <c r="U5257">
        <v>416832</v>
      </c>
      <c r="V5257">
        <v>37.020000000000003</v>
      </c>
      <c r="W5257" s="3">
        <f>StockData[[#This Row],[CLOSE]]-StockData[[#This Row],[PREV. CLOSE]]</f>
        <v>-350.40000000000146</v>
      </c>
      <c r="X5257" s="2">
        <f>IFERROR((StockData[[#This Row],[CLOSE]]-StockData[[#This Row],[PREV. CLOSE]])/StockData[[#This Row],[PREV. CLOSE]],0)</f>
        <v>-3.5480131025369857E-2</v>
      </c>
      <c r="Y5257" t="str">
        <f>IF(StockData[[#This Row],[Daily Return %]]&gt;0,"Gain",IF(StockData[[#This Row],[Daily Return %]]&lt;0,"Loss","No Change"))</f>
        <v>Loss</v>
      </c>
    </row>
    <row r="5258" spans="1:25" x14ac:dyDescent="0.3">
      <c r="A5258" s="1">
        <v>45601</v>
      </c>
      <c r="B5258" s="1" t="s">
        <v>5313</v>
      </c>
      <c r="C5258" s="1" t="s">
        <v>254</v>
      </c>
      <c r="D5258">
        <f>MONTH(StockData[[#This Row],[DATE]])</f>
        <v>11</v>
      </c>
      <c r="E5258">
        <v>2024</v>
      </c>
      <c r="F5258" t="s">
        <v>231</v>
      </c>
      <c r="G5258" t="str">
        <f>"Q"&amp;ROUNDUP(StockData[[#This Row],[Month Number]]/3,0)</f>
        <v>Q4</v>
      </c>
      <c r="H5258" s="1" t="s">
        <v>5101</v>
      </c>
      <c r="I5258" s="1" t="s">
        <v>4597</v>
      </c>
      <c r="J5258" t="s">
        <v>30</v>
      </c>
      <c r="K5258">
        <v>9530</v>
      </c>
      <c r="L5258">
        <v>10007.299999999999</v>
      </c>
      <c r="M5258">
        <v>9500.2000000000007</v>
      </c>
      <c r="N5258">
        <v>9525.5499999999993</v>
      </c>
      <c r="O5258">
        <v>9844.9500000000007</v>
      </c>
      <c r="P5258">
        <v>9874.85</v>
      </c>
      <c r="Q5258">
        <v>9766.31</v>
      </c>
      <c r="R5258">
        <v>1019901</v>
      </c>
      <c r="S5258">
        <v>9960670068</v>
      </c>
      <c r="T5258">
        <v>114836</v>
      </c>
      <c r="U5258">
        <v>400636</v>
      </c>
      <c r="V5258">
        <v>39.28</v>
      </c>
      <c r="W5258" s="3">
        <f>StockData[[#This Row],[CLOSE]]-StockData[[#This Row],[PREV. CLOSE]]</f>
        <v>349.30000000000109</v>
      </c>
      <c r="X5258" s="2">
        <f>IFERROR((StockData[[#This Row],[CLOSE]]-StockData[[#This Row],[PREV. CLOSE]])/StockData[[#This Row],[PREV. CLOSE]],0)</f>
        <v>3.666979859430701E-2</v>
      </c>
      <c r="Y5258" t="str">
        <f>IF(StockData[[#This Row],[Daily Return %]]&gt;0,"Gain",IF(StockData[[#This Row],[Daily Return %]]&lt;0,"Loss","No Change"))</f>
        <v>Gain</v>
      </c>
    </row>
    <row r="5259" spans="1:25" x14ac:dyDescent="0.3">
      <c r="A5259" s="1">
        <v>45602</v>
      </c>
      <c r="B5259" s="1" t="s">
        <v>5314</v>
      </c>
      <c r="C5259" s="1" t="s">
        <v>254</v>
      </c>
      <c r="D5259">
        <f>MONTH(StockData[[#This Row],[DATE]])</f>
        <v>11</v>
      </c>
      <c r="E5259">
        <v>2024</v>
      </c>
      <c r="F5259" t="s">
        <v>231</v>
      </c>
      <c r="G5259" t="str">
        <f>"Q"&amp;ROUNDUP(StockData[[#This Row],[Month Number]]/3,0)</f>
        <v>Q4</v>
      </c>
      <c r="H5259" s="1" t="s">
        <v>5101</v>
      </c>
      <c r="I5259" s="1" t="s">
        <v>4597</v>
      </c>
      <c r="J5259" t="s">
        <v>30</v>
      </c>
      <c r="K5259">
        <v>9883.4</v>
      </c>
      <c r="L5259">
        <v>10054</v>
      </c>
      <c r="M5259">
        <v>9848.7999999999993</v>
      </c>
      <c r="N5259">
        <v>9874.85</v>
      </c>
      <c r="O5259">
        <v>10024</v>
      </c>
      <c r="P5259">
        <v>10020.5</v>
      </c>
      <c r="Q5259">
        <v>9988.69</v>
      </c>
      <c r="R5259">
        <v>514045</v>
      </c>
      <c r="S5259">
        <v>5134633623.1499996</v>
      </c>
      <c r="T5259">
        <v>68462</v>
      </c>
      <c r="U5259">
        <v>250532</v>
      </c>
      <c r="V5259">
        <v>48.74</v>
      </c>
      <c r="W5259" s="3">
        <f>StockData[[#This Row],[CLOSE]]-StockData[[#This Row],[PREV. CLOSE]]</f>
        <v>145.64999999999964</v>
      </c>
      <c r="X5259" s="2">
        <f>IFERROR((StockData[[#This Row],[CLOSE]]-StockData[[#This Row],[PREV. CLOSE]])/StockData[[#This Row],[PREV. CLOSE]],0)</f>
        <v>1.4749591133029831E-2</v>
      </c>
      <c r="Y5259" t="str">
        <f>IF(StockData[[#This Row],[Daily Return %]]&gt;0,"Gain",IF(StockData[[#This Row],[Daily Return %]]&lt;0,"Loss","No Change"))</f>
        <v>Gain</v>
      </c>
    </row>
    <row r="5260" spans="1:25" x14ac:dyDescent="0.3">
      <c r="A5260" s="1">
        <v>45603</v>
      </c>
      <c r="B5260" s="1" t="s">
        <v>5315</v>
      </c>
      <c r="C5260" s="1" t="s">
        <v>254</v>
      </c>
      <c r="D5260">
        <f>MONTH(StockData[[#This Row],[DATE]])</f>
        <v>11</v>
      </c>
      <c r="E5260">
        <v>2024</v>
      </c>
      <c r="F5260" t="s">
        <v>231</v>
      </c>
      <c r="G5260" t="str">
        <f>"Q"&amp;ROUNDUP(StockData[[#This Row],[Month Number]]/3,0)</f>
        <v>Q4</v>
      </c>
      <c r="H5260" s="1" t="s">
        <v>5101</v>
      </c>
      <c r="I5260" s="1" t="s">
        <v>4597</v>
      </c>
      <c r="J5260" t="s">
        <v>30</v>
      </c>
      <c r="K5260">
        <v>10070.6</v>
      </c>
      <c r="L5260">
        <v>10079.799999999999</v>
      </c>
      <c r="M5260">
        <v>9789.9500000000007</v>
      </c>
      <c r="N5260">
        <v>10020.5</v>
      </c>
      <c r="O5260">
        <v>9850.4</v>
      </c>
      <c r="P5260">
        <v>9856.65</v>
      </c>
      <c r="Q5260">
        <v>9880.09</v>
      </c>
      <c r="R5260">
        <v>473407</v>
      </c>
      <c r="S5260">
        <v>4677303439.6000004</v>
      </c>
      <c r="T5260">
        <v>76029</v>
      </c>
      <c r="U5260">
        <v>237477</v>
      </c>
      <c r="V5260">
        <v>50.16</v>
      </c>
      <c r="W5260" s="3">
        <f>StockData[[#This Row],[CLOSE]]-StockData[[#This Row],[PREV. CLOSE]]</f>
        <v>-163.85000000000036</v>
      </c>
      <c r="X5260" s="2">
        <f>IFERROR((StockData[[#This Row],[CLOSE]]-StockData[[#This Row],[PREV. CLOSE]])/StockData[[#This Row],[PREV. CLOSE]],0)</f>
        <v>-1.6351479467092495E-2</v>
      </c>
      <c r="Y5260" t="str">
        <f>IF(StockData[[#This Row],[Daily Return %]]&gt;0,"Gain",IF(StockData[[#This Row],[Daily Return %]]&lt;0,"Loss","No Change"))</f>
        <v>Loss</v>
      </c>
    </row>
    <row r="5261" spans="1:25" x14ac:dyDescent="0.3">
      <c r="A5261" s="1">
        <v>45604</v>
      </c>
      <c r="B5261" s="1" t="s">
        <v>5316</v>
      </c>
      <c r="C5261" s="1" t="s">
        <v>254</v>
      </c>
      <c r="D5261">
        <f>MONTH(StockData[[#This Row],[DATE]])</f>
        <v>11</v>
      </c>
      <c r="E5261">
        <v>2024</v>
      </c>
      <c r="F5261" t="s">
        <v>231</v>
      </c>
      <c r="G5261" t="str">
        <f>"Q"&amp;ROUNDUP(StockData[[#This Row],[Month Number]]/3,0)</f>
        <v>Q4</v>
      </c>
      <c r="H5261" s="1" t="s">
        <v>5101</v>
      </c>
      <c r="I5261" s="1" t="s">
        <v>4597</v>
      </c>
      <c r="J5261" t="s">
        <v>30</v>
      </c>
      <c r="K5261">
        <v>9856.65</v>
      </c>
      <c r="L5261">
        <v>9991.0499999999993</v>
      </c>
      <c r="M5261">
        <v>9777.25</v>
      </c>
      <c r="N5261">
        <v>9856.65</v>
      </c>
      <c r="O5261">
        <v>9902.1</v>
      </c>
      <c r="P5261">
        <v>9910.4</v>
      </c>
      <c r="Q5261">
        <v>9897.76</v>
      </c>
      <c r="R5261">
        <v>273163</v>
      </c>
      <c r="S5261">
        <v>2703701586.0999999</v>
      </c>
      <c r="T5261">
        <v>50117</v>
      </c>
      <c r="U5261">
        <v>112825</v>
      </c>
      <c r="V5261">
        <v>41.3</v>
      </c>
      <c r="W5261" s="3">
        <f>StockData[[#This Row],[CLOSE]]-StockData[[#This Row],[PREV. CLOSE]]</f>
        <v>53.75</v>
      </c>
      <c r="X5261" s="2">
        <f>IFERROR((StockData[[#This Row],[CLOSE]]-StockData[[#This Row],[PREV. CLOSE]])/StockData[[#This Row],[PREV. CLOSE]],0)</f>
        <v>5.453171209285102E-3</v>
      </c>
      <c r="Y5261" t="str">
        <f>IF(StockData[[#This Row],[Daily Return %]]&gt;0,"Gain",IF(StockData[[#This Row],[Daily Return %]]&lt;0,"Loss","No Change"))</f>
        <v>Gain</v>
      </c>
    </row>
    <row r="5262" spans="1:25" x14ac:dyDescent="0.3">
      <c r="A5262" s="1">
        <v>45607</v>
      </c>
      <c r="B5262" s="1" t="s">
        <v>5317</v>
      </c>
      <c r="C5262" s="1" t="s">
        <v>254</v>
      </c>
      <c r="D5262">
        <f>MONTH(StockData[[#This Row],[DATE]])</f>
        <v>11</v>
      </c>
      <c r="E5262">
        <v>2024</v>
      </c>
      <c r="F5262" t="s">
        <v>231</v>
      </c>
      <c r="G5262" t="str">
        <f>"Q"&amp;ROUNDUP(StockData[[#This Row],[Month Number]]/3,0)</f>
        <v>Q4</v>
      </c>
      <c r="H5262" s="1" t="s">
        <v>5101</v>
      </c>
      <c r="I5262" s="1" t="s">
        <v>4597</v>
      </c>
      <c r="J5262" t="s">
        <v>30</v>
      </c>
      <c r="K5262">
        <v>9850.0499999999993</v>
      </c>
      <c r="L5262">
        <v>10032.9</v>
      </c>
      <c r="M5262">
        <v>9800</v>
      </c>
      <c r="N5262">
        <v>9910.4</v>
      </c>
      <c r="O5262">
        <v>9910</v>
      </c>
      <c r="P5262">
        <v>9919.35</v>
      </c>
      <c r="Q5262">
        <v>9944.51</v>
      </c>
      <c r="R5262">
        <v>359768</v>
      </c>
      <c r="S5262">
        <v>3577717719.8000002</v>
      </c>
      <c r="T5262">
        <v>59190</v>
      </c>
      <c r="U5262">
        <v>169980</v>
      </c>
      <c r="V5262">
        <v>47.25</v>
      </c>
      <c r="W5262" s="3">
        <f>StockData[[#This Row],[CLOSE]]-StockData[[#This Row],[PREV. CLOSE]]</f>
        <v>8.9500000000007276</v>
      </c>
      <c r="X5262" s="2">
        <f>IFERROR((StockData[[#This Row],[CLOSE]]-StockData[[#This Row],[PREV. CLOSE]])/StockData[[#This Row],[PREV. CLOSE]],0)</f>
        <v>9.0309170164682838E-4</v>
      </c>
      <c r="Y5262" t="str">
        <f>IF(StockData[[#This Row],[Daily Return %]]&gt;0,"Gain",IF(StockData[[#This Row],[Daily Return %]]&lt;0,"Loss","No Change"))</f>
        <v>Gain</v>
      </c>
    </row>
    <row r="5263" spans="1:25" x14ac:dyDescent="0.3">
      <c r="A5263" s="1">
        <v>45608</v>
      </c>
      <c r="B5263" s="1" t="s">
        <v>5318</v>
      </c>
      <c r="C5263" s="1" t="s">
        <v>254</v>
      </c>
      <c r="D5263">
        <f>MONTH(StockData[[#This Row],[DATE]])</f>
        <v>11</v>
      </c>
      <c r="E5263">
        <v>2024</v>
      </c>
      <c r="F5263" t="s">
        <v>231</v>
      </c>
      <c r="G5263" t="str">
        <f>"Q"&amp;ROUNDUP(StockData[[#This Row],[Month Number]]/3,0)</f>
        <v>Q4</v>
      </c>
      <c r="H5263" s="1" t="s">
        <v>5101</v>
      </c>
      <c r="I5263" s="1" t="s">
        <v>4597</v>
      </c>
      <c r="J5263" t="s">
        <v>30</v>
      </c>
      <c r="K5263">
        <v>9900</v>
      </c>
      <c r="L5263">
        <v>9999</v>
      </c>
      <c r="M5263">
        <v>9662</v>
      </c>
      <c r="N5263">
        <v>9919.35</v>
      </c>
      <c r="O5263">
        <v>9680</v>
      </c>
      <c r="P5263">
        <v>9678.7000000000007</v>
      </c>
      <c r="Q5263">
        <v>9768.84</v>
      </c>
      <c r="R5263">
        <v>316606</v>
      </c>
      <c r="S5263">
        <v>3092873001.75</v>
      </c>
      <c r="T5263">
        <v>48068</v>
      </c>
      <c r="U5263">
        <v>153732</v>
      </c>
      <c r="V5263">
        <v>48.56</v>
      </c>
      <c r="W5263" s="3">
        <f>StockData[[#This Row],[CLOSE]]-StockData[[#This Row],[PREV. CLOSE]]</f>
        <v>-240.64999999999964</v>
      </c>
      <c r="X5263" s="2">
        <f>IFERROR((StockData[[#This Row],[CLOSE]]-StockData[[#This Row],[PREV. CLOSE]])/StockData[[#This Row],[PREV. CLOSE]],0)</f>
        <v>-2.4260662240973414E-2</v>
      </c>
      <c r="Y5263" t="str">
        <f>IF(StockData[[#This Row],[Daily Return %]]&gt;0,"Gain",IF(StockData[[#This Row],[Daily Return %]]&lt;0,"Loss","No Change"))</f>
        <v>Loss</v>
      </c>
    </row>
    <row r="5264" spans="1:25" x14ac:dyDescent="0.3">
      <c r="A5264" s="1">
        <v>45609</v>
      </c>
      <c r="B5264" s="1" t="s">
        <v>5319</v>
      </c>
      <c r="C5264" s="1" t="s">
        <v>254</v>
      </c>
      <c r="D5264">
        <f>MONTH(StockData[[#This Row],[DATE]])</f>
        <v>11</v>
      </c>
      <c r="E5264">
        <v>2024</v>
      </c>
      <c r="F5264" t="s">
        <v>231</v>
      </c>
      <c r="G5264" t="str">
        <f>"Q"&amp;ROUNDUP(StockData[[#This Row],[Month Number]]/3,0)</f>
        <v>Q4</v>
      </c>
      <c r="H5264" s="1" t="s">
        <v>5101</v>
      </c>
      <c r="I5264" s="1" t="s">
        <v>4597</v>
      </c>
      <c r="J5264" t="s">
        <v>30</v>
      </c>
      <c r="K5264">
        <v>9678.7000000000007</v>
      </c>
      <c r="L5264">
        <v>9710</v>
      </c>
      <c r="M5264">
        <v>9416.1</v>
      </c>
      <c r="N5264">
        <v>9678.7000000000007</v>
      </c>
      <c r="O5264">
        <v>9470</v>
      </c>
      <c r="P5264">
        <v>9452.15</v>
      </c>
      <c r="Q5264">
        <v>9511.3700000000008</v>
      </c>
      <c r="R5264">
        <v>494123</v>
      </c>
      <c r="S5264">
        <v>4699785833</v>
      </c>
      <c r="T5264">
        <v>69974</v>
      </c>
      <c r="U5264">
        <v>250437</v>
      </c>
      <c r="V5264">
        <v>50.68</v>
      </c>
      <c r="W5264" s="3">
        <f>StockData[[#This Row],[CLOSE]]-StockData[[#This Row],[PREV. CLOSE]]</f>
        <v>-226.55000000000109</v>
      </c>
      <c r="X5264" s="2">
        <f>IFERROR((StockData[[#This Row],[CLOSE]]-StockData[[#This Row],[PREV. CLOSE]])/StockData[[#This Row],[PREV. CLOSE]],0)</f>
        <v>-2.3407069131185083E-2</v>
      </c>
      <c r="Y5264" t="str">
        <f>IF(StockData[[#This Row],[Daily Return %]]&gt;0,"Gain",IF(StockData[[#This Row],[Daily Return %]]&lt;0,"Loss","No Change"))</f>
        <v>Loss</v>
      </c>
    </row>
    <row r="5265" spans="1:25" x14ac:dyDescent="0.3">
      <c r="A5265" s="1">
        <v>45610</v>
      </c>
      <c r="B5265" s="1" t="s">
        <v>5320</v>
      </c>
      <c r="C5265" s="1" t="s">
        <v>254</v>
      </c>
      <c r="D5265">
        <f>MONTH(StockData[[#This Row],[DATE]])</f>
        <v>11</v>
      </c>
      <c r="E5265">
        <v>2024</v>
      </c>
      <c r="F5265" t="s">
        <v>231</v>
      </c>
      <c r="G5265" t="str">
        <f>"Q"&amp;ROUNDUP(StockData[[#This Row],[Month Number]]/3,0)</f>
        <v>Q4</v>
      </c>
      <c r="H5265" s="1" t="s">
        <v>5101</v>
      </c>
      <c r="I5265" s="1" t="s">
        <v>4597</v>
      </c>
      <c r="J5265" t="s">
        <v>30</v>
      </c>
      <c r="K5265">
        <v>9410</v>
      </c>
      <c r="L5265">
        <v>9516.9500000000007</v>
      </c>
      <c r="M5265">
        <v>9400</v>
      </c>
      <c r="N5265">
        <v>9452.15</v>
      </c>
      <c r="O5265">
        <v>9506</v>
      </c>
      <c r="P5265">
        <v>9482.9500000000007</v>
      </c>
      <c r="Q5265">
        <v>9473.01</v>
      </c>
      <c r="R5265">
        <v>275791</v>
      </c>
      <c r="S5265">
        <v>2612571897.6999998</v>
      </c>
      <c r="T5265">
        <v>63121</v>
      </c>
      <c r="U5265">
        <v>118688</v>
      </c>
      <c r="V5265">
        <v>43.04</v>
      </c>
      <c r="W5265" s="3">
        <f>StockData[[#This Row],[CLOSE]]-StockData[[#This Row],[PREV. CLOSE]]</f>
        <v>30.800000000001091</v>
      </c>
      <c r="X5265" s="2">
        <f>IFERROR((StockData[[#This Row],[CLOSE]]-StockData[[#This Row],[PREV. CLOSE]])/StockData[[#This Row],[PREV. CLOSE]],0)</f>
        <v>3.2585179033342774E-3</v>
      </c>
      <c r="Y5265" t="str">
        <f>IF(StockData[[#This Row],[Daily Return %]]&gt;0,"Gain",IF(StockData[[#This Row],[Daily Return %]]&lt;0,"Loss","No Change"))</f>
        <v>Gain</v>
      </c>
    </row>
    <row r="5266" spans="1:25" x14ac:dyDescent="0.3">
      <c r="A5266" s="1">
        <v>45614</v>
      </c>
      <c r="B5266" s="1" t="s">
        <v>5321</v>
      </c>
      <c r="C5266" s="1" t="s">
        <v>254</v>
      </c>
      <c r="D5266">
        <f>MONTH(StockData[[#This Row],[DATE]])</f>
        <v>11</v>
      </c>
      <c r="E5266">
        <v>2024</v>
      </c>
      <c r="F5266" t="s">
        <v>231</v>
      </c>
      <c r="G5266" t="str">
        <f>"Q"&amp;ROUNDUP(StockData[[#This Row],[Month Number]]/3,0)</f>
        <v>Q4</v>
      </c>
      <c r="H5266" s="1" t="s">
        <v>5101</v>
      </c>
      <c r="I5266" s="1" t="s">
        <v>4597</v>
      </c>
      <c r="J5266" t="s">
        <v>30</v>
      </c>
      <c r="K5266">
        <v>9459.0499999999993</v>
      </c>
      <c r="L5266">
        <v>9603</v>
      </c>
      <c r="M5266">
        <v>9435.85</v>
      </c>
      <c r="N5266">
        <v>9482.9500000000007</v>
      </c>
      <c r="O5266">
        <v>9516.0499999999993</v>
      </c>
      <c r="P5266">
        <v>9516.5</v>
      </c>
      <c r="Q5266">
        <v>9536.7199999999993</v>
      </c>
      <c r="R5266">
        <v>292519</v>
      </c>
      <c r="S5266">
        <v>2789673139.3499999</v>
      </c>
      <c r="T5266">
        <v>50901</v>
      </c>
      <c r="U5266">
        <v>142726</v>
      </c>
      <c r="V5266">
        <v>48.79</v>
      </c>
      <c r="W5266" s="3">
        <f>StockData[[#This Row],[CLOSE]]-StockData[[#This Row],[PREV. CLOSE]]</f>
        <v>33.549999999999272</v>
      </c>
      <c r="X5266" s="2">
        <f>IFERROR((StockData[[#This Row],[CLOSE]]-StockData[[#This Row],[PREV. CLOSE]])/StockData[[#This Row],[PREV. CLOSE]],0)</f>
        <v>3.5379285981682147E-3</v>
      </c>
      <c r="Y5266" t="str">
        <f>IF(StockData[[#This Row],[Daily Return %]]&gt;0,"Gain",IF(StockData[[#This Row],[Daily Return %]]&lt;0,"Loss","No Change"))</f>
        <v>Gain</v>
      </c>
    </row>
    <row r="5267" spans="1:25" x14ac:dyDescent="0.3">
      <c r="A5267" s="1">
        <v>45615</v>
      </c>
      <c r="B5267" s="1" t="s">
        <v>5322</v>
      </c>
      <c r="C5267" s="1" t="s">
        <v>254</v>
      </c>
      <c r="D5267">
        <f>MONTH(StockData[[#This Row],[DATE]])</f>
        <v>11</v>
      </c>
      <c r="E5267">
        <v>2024</v>
      </c>
      <c r="F5267" t="s">
        <v>231</v>
      </c>
      <c r="G5267" t="str">
        <f>"Q"&amp;ROUNDUP(StockData[[#This Row],[Month Number]]/3,0)</f>
        <v>Q4</v>
      </c>
      <c r="H5267" s="1" t="s">
        <v>5101</v>
      </c>
      <c r="I5267" s="1" t="s">
        <v>4597</v>
      </c>
      <c r="J5267" t="s">
        <v>30</v>
      </c>
      <c r="K5267">
        <v>9560</v>
      </c>
      <c r="L5267">
        <v>9698.6</v>
      </c>
      <c r="M5267">
        <v>9500.4500000000007</v>
      </c>
      <c r="N5267">
        <v>9516.5</v>
      </c>
      <c r="O5267">
        <v>9512.0499999999993</v>
      </c>
      <c r="P5267">
        <v>9545.7000000000007</v>
      </c>
      <c r="Q5267">
        <v>9606</v>
      </c>
      <c r="R5267">
        <v>365397</v>
      </c>
      <c r="S5267">
        <v>3510002357.0500002</v>
      </c>
      <c r="T5267">
        <v>61062</v>
      </c>
      <c r="U5267">
        <v>182629</v>
      </c>
      <c r="V5267">
        <v>49.98</v>
      </c>
      <c r="W5267" s="3">
        <f>StockData[[#This Row],[CLOSE]]-StockData[[#This Row],[PREV. CLOSE]]</f>
        <v>29.200000000000728</v>
      </c>
      <c r="X5267" s="2">
        <f>IFERROR((StockData[[#This Row],[CLOSE]]-StockData[[#This Row],[PREV. CLOSE]])/StockData[[#This Row],[PREV. CLOSE]],0)</f>
        <v>3.0683549624337444E-3</v>
      </c>
      <c r="Y5267" t="str">
        <f>IF(StockData[[#This Row],[Daily Return %]]&gt;0,"Gain",IF(StockData[[#This Row],[Daily Return %]]&lt;0,"Loss","No Change"))</f>
        <v>Gain</v>
      </c>
    </row>
    <row r="5268" spans="1:25" x14ac:dyDescent="0.3">
      <c r="A5268" s="1">
        <v>45617</v>
      </c>
      <c r="B5268" s="1" t="s">
        <v>5323</v>
      </c>
      <c r="C5268" s="1" t="s">
        <v>254</v>
      </c>
      <c r="D5268">
        <f>MONTH(StockData[[#This Row],[DATE]])</f>
        <v>11</v>
      </c>
      <c r="E5268">
        <v>2024</v>
      </c>
      <c r="F5268" t="s">
        <v>231</v>
      </c>
      <c r="G5268" t="str">
        <f>"Q"&amp;ROUNDUP(StockData[[#This Row],[Month Number]]/3,0)</f>
        <v>Q4</v>
      </c>
      <c r="H5268" s="1" t="s">
        <v>5101</v>
      </c>
      <c r="I5268" s="1" t="s">
        <v>4597</v>
      </c>
      <c r="J5268" t="s">
        <v>30</v>
      </c>
      <c r="K5268">
        <v>9473.5</v>
      </c>
      <c r="L5268">
        <v>9554</v>
      </c>
      <c r="M5268">
        <v>9414.35</v>
      </c>
      <c r="N5268">
        <v>9545.7000000000007</v>
      </c>
      <c r="O5268">
        <v>9510</v>
      </c>
      <c r="P5268">
        <v>9505</v>
      </c>
      <c r="Q5268">
        <v>9500.65</v>
      </c>
      <c r="R5268">
        <v>282212</v>
      </c>
      <c r="S5268">
        <v>2681197469.25</v>
      </c>
      <c r="T5268">
        <v>52224</v>
      </c>
      <c r="U5268">
        <v>127841</v>
      </c>
      <c r="V5268">
        <v>45.3</v>
      </c>
      <c r="W5268" s="3">
        <f>StockData[[#This Row],[CLOSE]]-StockData[[#This Row],[PREV. CLOSE]]</f>
        <v>-40.700000000000728</v>
      </c>
      <c r="X5268" s="2">
        <f>IFERROR((StockData[[#This Row],[CLOSE]]-StockData[[#This Row],[PREV. CLOSE]])/StockData[[#This Row],[PREV. CLOSE]],0)</f>
        <v>-4.2636998858125363E-3</v>
      </c>
      <c r="Y5268" t="str">
        <f>IF(StockData[[#This Row],[Daily Return %]]&gt;0,"Gain",IF(StockData[[#This Row],[Daily Return %]]&lt;0,"Loss","No Change"))</f>
        <v>Loss</v>
      </c>
    </row>
    <row r="5269" spans="1:25" x14ac:dyDescent="0.3">
      <c r="A5269" s="1">
        <v>45618</v>
      </c>
      <c r="B5269" s="1" t="s">
        <v>5324</v>
      </c>
      <c r="C5269" s="1" t="s">
        <v>254</v>
      </c>
      <c r="D5269">
        <f>MONTH(StockData[[#This Row],[DATE]])</f>
        <v>11</v>
      </c>
      <c r="E5269">
        <v>2024</v>
      </c>
      <c r="F5269" t="s">
        <v>231</v>
      </c>
      <c r="G5269" t="str">
        <f>"Q"&amp;ROUNDUP(StockData[[#This Row],[Month Number]]/3,0)</f>
        <v>Q4</v>
      </c>
      <c r="H5269" s="1" t="s">
        <v>5101</v>
      </c>
      <c r="I5269" s="1" t="s">
        <v>4597</v>
      </c>
      <c r="J5269" t="s">
        <v>30</v>
      </c>
      <c r="K5269">
        <v>9545</v>
      </c>
      <c r="L5269">
        <v>9602.9</v>
      </c>
      <c r="M5269">
        <v>9444.1</v>
      </c>
      <c r="N5269">
        <v>9505</v>
      </c>
      <c r="O5269">
        <v>9468</v>
      </c>
      <c r="P5269">
        <v>9481.65</v>
      </c>
      <c r="Q5269">
        <v>9517.23</v>
      </c>
      <c r="R5269">
        <v>619823</v>
      </c>
      <c r="S5269">
        <v>5898999904.75</v>
      </c>
      <c r="T5269">
        <v>59102</v>
      </c>
      <c r="U5269">
        <v>432985</v>
      </c>
      <c r="V5269">
        <v>69.86</v>
      </c>
      <c r="W5269" s="3">
        <f>StockData[[#This Row],[CLOSE]]-StockData[[#This Row],[PREV. CLOSE]]</f>
        <v>-23.350000000000364</v>
      </c>
      <c r="X5269" s="2">
        <f>IFERROR((StockData[[#This Row],[CLOSE]]-StockData[[#This Row],[PREV. CLOSE]])/StockData[[#This Row],[PREV. CLOSE]],0)</f>
        <v>-2.4566017885323897E-3</v>
      </c>
      <c r="Y5269" t="str">
        <f>IF(StockData[[#This Row],[Daily Return %]]&gt;0,"Gain",IF(StockData[[#This Row],[Daily Return %]]&lt;0,"Loss","No Change"))</f>
        <v>Loss</v>
      </c>
    </row>
    <row r="5270" spans="1:25" x14ac:dyDescent="0.3">
      <c r="A5270" s="1">
        <v>45621</v>
      </c>
      <c r="B5270" s="1" t="s">
        <v>5325</v>
      </c>
      <c r="C5270" s="1" t="s">
        <v>254</v>
      </c>
      <c r="D5270">
        <f>MONTH(StockData[[#This Row],[DATE]])</f>
        <v>11</v>
      </c>
      <c r="E5270">
        <v>2024</v>
      </c>
      <c r="F5270" t="s">
        <v>231</v>
      </c>
      <c r="G5270" t="str">
        <f>"Q"&amp;ROUNDUP(StockData[[#This Row],[Month Number]]/3,0)</f>
        <v>Q4</v>
      </c>
      <c r="H5270" s="1" t="s">
        <v>5101</v>
      </c>
      <c r="I5270" s="1" t="s">
        <v>4597</v>
      </c>
      <c r="J5270" t="s">
        <v>30</v>
      </c>
      <c r="K5270">
        <v>9560</v>
      </c>
      <c r="L5270">
        <v>9636.35</v>
      </c>
      <c r="M5270">
        <v>9392</v>
      </c>
      <c r="N5270">
        <v>9481.65</v>
      </c>
      <c r="O5270">
        <v>9445</v>
      </c>
      <c r="P5270">
        <v>9420.9500000000007</v>
      </c>
      <c r="Q5270">
        <v>9477.23</v>
      </c>
      <c r="R5270">
        <v>1090141</v>
      </c>
      <c r="S5270">
        <v>10331519231.1</v>
      </c>
      <c r="T5270">
        <v>93558</v>
      </c>
      <c r="U5270">
        <v>812294</v>
      </c>
      <c r="V5270">
        <v>74.510000000000005</v>
      </c>
      <c r="W5270" s="3">
        <f>StockData[[#This Row],[CLOSE]]-StockData[[#This Row],[PREV. CLOSE]]</f>
        <v>-60.699999999998909</v>
      </c>
      <c r="X5270" s="2">
        <f>IFERROR((StockData[[#This Row],[CLOSE]]-StockData[[#This Row],[PREV. CLOSE]])/StockData[[#This Row],[PREV. CLOSE]],0)</f>
        <v>-6.4018393423084493E-3</v>
      </c>
      <c r="Y5270" t="str">
        <f>IF(StockData[[#This Row],[Daily Return %]]&gt;0,"Gain",IF(StockData[[#This Row],[Daily Return %]]&lt;0,"Loss","No Change"))</f>
        <v>Loss</v>
      </c>
    </row>
    <row r="5271" spans="1:25" x14ac:dyDescent="0.3">
      <c r="A5271" s="1">
        <v>45622</v>
      </c>
      <c r="B5271" s="1" t="s">
        <v>5326</v>
      </c>
      <c r="C5271" s="1" t="s">
        <v>254</v>
      </c>
      <c r="D5271">
        <f>MONTH(StockData[[#This Row],[DATE]])</f>
        <v>11</v>
      </c>
      <c r="E5271">
        <v>2024</v>
      </c>
      <c r="F5271" t="s">
        <v>231</v>
      </c>
      <c r="G5271" t="str">
        <f>"Q"&amp;ROUNDUP(StockData[[#This Row],[Month Number]]/3,0)</f>
        <v>Q4</v>
      </c>
      <c r="H5271" s="1" t="s">
        <v>5101</v>
      </c>
      <c r="I5271" s="1" t="s">
        <v>4597</v>
      </c>
      <c r="J5271" t="s">
        <v>30</v>
      </c>
      <c r="K5271">
        <v>9465</v>
      </c>
      <c r="L5271">
        <v>9484</v>
      </c>
      <c r="M5271">
        <v>9120.1</v>
      </c>
      <c r="N5271">
        <v>9420.9500000000007</v>
      </c>
      <c r="O5271">
        <v>9151</v>
      </c>
      <c r="P5271">
        <v>9137.4500000000007</v>
      </c>
      <c r="Q5271">
        <v>9212.9500000000007</v>
      </c>
      <c r="R5271">
        <v>750430</v>
      </c>
      <c r="S5271">
        <v>6913670656.75</v>
      </c>
      <c r="T5271">
        <v>102184</v>
      </c>
      <c r="U5271">
        <v>340228</v>
      </c>
      <c r="V5271">
        <v>45.34</v>
      </c>
      <c r="W5271" s="3">
        <f>StockData[[#This Row],[CLOSE]]-StockData[[#This Row],[PREV. CLOSE]]</f>
        <v>-283.5</v>
      </c>
      <c r="X5271" s="2">
        <f>IFERROR((StockData[[#This Row],[CLOSE]]-StockData[[#This Row],[PREV. CLOSE]])/StockData[[#This Row],[PREV. CLOSE]],0)</f>
        <v>-3.0092506594345578E-2</v>
      </c>
      <c r="Y5271" t="str">
        <f>IF(StockData[[#This Row],[Daily Return %]]&gt;0,"Gain",IF(StockData[[#This Row],[Daily Return %]]&lt;0,"Loss","No Change"))</f>
        <v>Loss</v>
      </c>
    </row>
    <row r="5272" spans="1:25" x14ac:dyDescent="0.3">
      <c r="A5272" s="1">
        <v>45623</v>
      </c>
      <c r="B5272" s="1" t="s">
        <v>5327</v>
      </c>
      <c r="C5272" s="1" t="s">
        <v>254</v>
      </c>
      <c r="D5272">
        <f>MONTH(StockData[[#This Row],[DATE]])</f>
        <v>11</v>
      </c>
      <c r="E5272">
        <v>2024</v>
      </c>
      <c r="F5272" t="s">
        <v>231</v>
      </c>
      <c r="G5272" t="str">
        <f>"Q"&amp;ROUNDUP(StockData[[#This Row],[Month Number]]/3,0)</f>
        <v>Q4</v>
      </c>
      <c r="H5272" s="1" t="s">
        <v>5101</v>
      </c>
      <c r="I5272" s="1" t="s">
        <v>4597</v>
      </c>
      <c r="J5272" t="s">
        <v>30</v>
      </c>
      <c r="K5272">
        <v>9175</v>
      </c>
      <c r="L5272">
        <v>9256.9500000000007</v>
      </c>
      <c r="M5272">
        <v>9103</v>
      </c>
      <c r="N5272">
        <v>9137.4500000000007</v>
      </c>
      <c r="O5272">
        <v>9200</v>
      </c>
      <c r="P5272">
        <v>9190.35</v>
      </c>
      <c r="Q5272">
        <v>9203.42</v>
      </c>
      <c r="R5272">
        <v>461513</v>
      </c>
      <c r="S5272">
        <v>4247496328.5500002</v>
      </c>
      <c r="T5272">
        <v>61091</v>
      </c>
      <c r="U5272">
        <v>213250</v>
      </c>
      <c r="V5272">
        <v>46.21</v>
      </c>
      <c r="W5272" s="3">
        <f>StockData[[#This Row],[CLOSE]]-StockData[[#This Row],[PREV. CLOSE]]</f>
        <v>52.899999999999636</v>
      </c>
      <c r="X5272" s="2">
        <f>IFERROR((StockData[[#This Row],[CLOSE]]-StockData[[#This Row],[PREV. CLOSE]])/StockData[[#This Row],[PREV. CLOSE]],0)</f>
        <v>5.7893613644944301E-3</v>
      </c>
      <c r="Y5272" t="str">
        <f>IF(StockData[[#This Row],[Daily Return %]]&gt;0,"Gain",IF(StockData[[#This Row],[Daily Return %]]&lt;0,"Loss","No Change"))</f>
        <v>Gain</v>
      </c>
    </row>
    <row r="5273" spans="1:25" x14ac:dyDescent="0.3">
      <c r="A5273" s="1">
        <v>45624</v>
      </c>
      <c r="B5273" s="1" t="s">
        <v>5328</v>
      </c>
      <c r="C5273" s="1" t="s">
        <v>254</v>
      </c>
      <c r="D5273">
        <f>MONTH(StockData[[#This Row],[DATE]])</f>
        <v>11</v>
      </c>
      <c r="E5273">
        <v>2024</v>
      </c>
      <c r="F5273" t="s">
        <v>231</v>
      </c>
      <c r="G5273" t="str">
        <f>"Q"&amp;ROUNDUP(StockData[[#This Row],[Month Number]]/3,0)</f>
        <v>Q4</v>
      </c>
      <c r="H5273" s="1" t="s">
        <v>5101</v>
      </c>
      <c r="I5273" s="1" t="s">
        <v>4597</v>
      </c>
      <c r="J5273" t="s">
        <v>30</v>
      </c>
      <c r="K5273">
        <v>9165.1</v>
      </c>
      <c r="L5273">
        <v>9272.4</v>
      </c>
      <c r="M5273">
        <v>8992.25</v>
      </c>
      <c r="N5273">
        <v>9190.35</v>
      </c>
      <c r="O5273">
        <v>9020</v>
      </c>
      <c r="P5273">
        <v>9013.5</v>
      </c>
      <c r="Q5273">
        <v>9103.66</v>
      </c>
      <c r="R5273">
        <v>687966</v>
      </c>
      <c r="S5273">
        <v>6263009819.25</v>
      </c>
      <c r="T5273">
        <v>93341</v>
      </c>
      <c r="U5273">
        <v>401192</v>
      </c>
      <c r="V5273">
        <v>58.32</v>
      </c>
      <c r="W5273" s="3">
        <f>StockData[[#This Row],[CLOSE]]-StockData[[#This Row],[PREV. CLOSE]]</f>
        <v>-176.85000000000036</v>
      </c>
      <c r="X5273" s="2">
        <f>IFERROR((StockData[[#This Row],[CLOSE]]-StockData[[#This Row],[PREV. CLOSE]])/StockData[[#This Row],[PREV. CLOSE]],0)</f>
        <v>-1.9243010331489046E-2</v>
      </c>
      <c r="Y5273" t="str">
        <f>IF(StockData[[#This Row],[Daily Return %]]&gt;0,"Gain",IF(StockData[[#This Row],[Daily Return %]]&lt;0,"Loss","No Change"))</f>
        <v>Loss</v>
      </c>
    </row>
    <row r="5274" spans="1:25" x14ac:dyDescent="0.3">
      <c r="A5274" s="1">
        <v>45625</v>
      </c>
      <c r="B5274" s="1" t="s">
        <v>5329</v>
      </c>
      <c r="C5274" s="1" t="s">
        <v>254</v>
      </c>
      <c r="D5274">
        <f>MONTH(StockData[[#This Row],[DATE]])</f>
        <v>11</v>
      </c>
      <c r="E5274">
        <v>2024</v>
      </c>
      <c r="F5274" t="s">
        <v>231</v>
      </c>
      <c r="G5274" t="str">
        <f>"Q"&amp;ROUNDUP(StockData[[#This Row],[Month Number]]/3,0)</f>
        <v>Q4</v>
      </c>
      <c r="H5274" s="1" t="s">
        <v>5101</v>
      </c>
      <c r="I5274" s="1" t="s">
        <v>4597</v>
      </c>
      <c r="J5274" t="s">
        <v>30</v>
      </c>
      <c r="K5274">
        <v>9059.1</v>
      </c>
      <c r="L5274">
        <v>9090.9</v>
      </c>
      <c r="M5274">
        <v>8993</v>
      </c>
      <c r="N5274">
        <v>9013.5</v>
      </c>
      <c r="O5274">
        <v>9029.7999999999993</v>
      </c>
      <c r="P5274">
        <v>9033.65</v>
      </c>
      <c r="Q5274">
        <v>9042.1</v>
      </c>
      <c r="R5274">
        <v>423101</v>
      </c>
      <c r="S5274">
        <v>3825722087.3000002</v>
      </c>
      <c r="T5274">
        <v>64605</v>
      </c>
      <c r="U5274">
        <v>254660</v>
      </c>
      <c r="V5274">
        <v>60.19</v>
      </c>
      <c r="W5274" s="3">
        <f>StockData[[#This Row],[CLOSE]]-StockData[[#This Row],[PREV. CLOSE]]</f>
        <v>20.149999999999636</v>
      </c>
      <c r="X5274" s="2">
        <f>IFERROR((StockData[[#This Row],[CLOSE]]-StockData[[#This Row],[PREV. CLOSE]])/StockData[[#This Row],[PREV. CLOSE]],0)</f>
        <v>2.2355355855105826E-3</v>
      </c>
      <c r="Y5274" t="str">
        <f>IF(StockData[[#This Row],[Daily Return %]]&gt;0,"Gain",IF(StockData[[#This Row],[Daily Return %]]&lt;0,"Loss","No Change"))</f>
        <v>Gain</v>
      </c>
    </row>
    <row r="5275" spans="1:25" x14ac:dyDescent="0.3">
      <c r="A5275" s="1">
        <v>45628</v>
      </c>
      <c r="B5275" s="1" t="s">
        <v>5330</v>
      </c>
      <c r="C5275" s="1" t="s">
        <v>274</v>
      </c>
      <c r="D5275">
        <f>MONTH(StockData[[#This Row],[DATE]])</f>
        <v>12</v>
      </c>
      <c r="E5275">
        <v>2024</v>
      </c>
      <c r="F5275" t="s">
        <v>231</v>
      </c>
      <c r="G5275" t="str">
        <f>"Q"&amp;ROUNDUP(StockData[[#This Row],[Month Number]]/3,0)</f>
        <v>Q4</v>
      </c>
      <c r="H5275" s="1" t="s">
        <v>5101</v>
      </c>
      <c r="I5275" s="1" t="s">
        <v>4597</v>
      </c>
      <c r="J5275" t="s">
        <v>30</v>
      </c>
      <c r="K5275">
        <v>9078.7999999999993</v>
      </c>
      <c r="L5275">
        <v>9175</v>
      </c>
      <c r="M5275">
        <v>9056.9500000000007</v>
      </c>
      <c r="N5275">
        <v>9033.65</v>
      </c>
      <c r="O5275">
        <v>9119.5</v>
      </c>
      <c r="P5275">
        <v>9130.35</v>
      </c>
      <c r="Q5275">
        <v>9111.7199999999993</v>
      </c>
      <c r="R5275">
        <v>298320</v>
      </c>
      <c r="S5275">
        <v>2718207614.5</v>
      </c>
      <c r="T5275">
        <v>56655</v>
      </c>
      <c r="U5275">
        <v>117021</v>
      </c>
      <c r="V5275">
        <v>39.229999999999997</v>
      </c>
      <c r="W5275" s="3">
        <f>StockData[[#This Row],[CLOSE]]-StockData[[#This Row],[PREV. CLOSE]]</f>
        <v>96.700000000000728</v>
      </c>
      <c r="X5275" s="2">
        <f>IFERROR((StockData[[#This Row],[CLOSE]]-StockData[[#This Row],[PREV. CLOSE]])/StockData[[#This Row],[PREV. CLOSE]],0)</f>
        <v>1.0704421800711864E-2</v>
      </c>
      <c r="Y5275" t="str">
        <f>IF(StockData[[#This Row],[Daily Return %]]&gt;0,"Gain",IF(StockData[[#This Row],[Daily Return %]]&lt;0,"Loss","No Change"))</f>
        <v>Gain</v>
      </c>
    </row>
    <row r="5276" spans="1:25" x14ac:dyDescent="0.3">
      <c r="A5276" s="1">
        <v>45629</v>
      </c>
      <c r="B5276" s="1" t="s">
        <v>5331</v>
      </c>
      <c r="C5276" s="1" t="s">
        <v>274</v>
      </c>
      <c r="D5276">
        <f>MONTH(StockData[[#This Row],[DATE]])</f>
        <v>12</v>
      </c>
      <c r="E5276">
        <v>2024</v>
      </c>
      <c r="F5276" t="s">
        <v>231</v>
      </c>
      <c r="G5276" t="str">
        <f>"Q"&amp;ROUNDUP(StockData[[#This Row],[Month Number]]/3,0)</f>
        <v>Q4</v>
      </c>
      <c r="H5276" s="1" t="s">
        <v>5101</v>
      </c>
      <c r="I5276" s="1" t="s">
        <v>4597</v>
      </c>
      <c r="J5276" t="s">
        <v>30</v>
      </c>
      <c r="K5276">
        <v>9105</v>
      </c>
      <c r="L5276">
        <v>9225.0499999999993</v>
      </c>
      <c r="M5276">
        <v>9105</v>
      </c>
      <c r="N5276">
        <v>9130.35</v>
      </c>
      <c r="O5276">
        <v>9157.2000000000007</v>
      </c>
      <c r="P5276">
        <v>9161.7999999999993</v>
      </c>
      <c r="Q5276">
        <v>9173.19</v>
      </c>
      <c r="R5276">
        <v>398985</v>
      </c>
      <c r="S5276">
        <v>3659966388.9499998</v>
      </c>
      <c r="T5276">
        <v>55716</v>
      </c>
      <c r="U5276">
        <v>242762</v>
      </c>
      <c r="V5276">
        <v>60.84</v>
      </c>
      <c r="W5276" s="3">
        <f>StockData[[#This Row],[CLOSE]]-StockData[[#This Row],[PREV. CLOSE]]</f>
        <v>31.449999999998909</v>
      </c>
      <c r="X5276" s="2">
        <f>IFERROR((StockData[[#This Row],[CLOSE]]-StockData[[#This Row],[PREV. CLOSE]])/StockData[[#This Row],[PREV. CLOSE]],0)</f>
        <v>3.4445557946846403E-3</v>
      </c>
      <c r="Y5276" t="str">
        <f>IF(StockData[[#This Row],[Daily Return %]]&gt;0,"Gain",IF(StockData[[#This Row],[Daily Return %]]&lt;0,"Loss","No Change"))</f>
        <v>Gain</v>
      </c>
    </row>
    <row r="5277" spans="1:25" x14ac:dyDescent="0.3">
      <c r="A5277" s="1">
        <v>45630</v>
      </c>
      <c r="B5277" s="1" t="s">
        <v>5332</v>
      </c>
      <c r="C5277" s="1" t="s">
        <v>274</v>
      </c>
      <c r="D5277">
        <f>MONTH(StockData[[#This Row],[DATE]])</f>
        <v>12</v>
      </c>
      <c r="E5277">
        <v>2024</v>
      </c>
      <c r="F5277" t="s">
        <v>231</v>
      </c>
      <c r="G5277" t="str">
        <f>"Q"&amp;ROUNDUP(StockData[[#This Row],[Month Number]]/3,0)</f>
        <v>Q4</v>
      </c>
      <c r="H5277" s="1" t="s">
        <v>5101</v>
      </c>
      <c r="I5277" s="1" t="s">
        <v>4597</v>
      </c>
      <c r="J5277" t="s">
        <v>30</v>
      </c>
      <c r="K5277">
        <v>9161.7999999999993</v>
      </c>
      <c r="L5277">
        <v>9240</v>
      </c>
      <c r="M5277">
        <v>8951</v>
      </c>
      <c r="N5277">
        <v>9161.7999999999993</v>
      </c>
      <c r="O5277">
        <v>9000</v>
      </c>
      <c r="P5277">
        <v>8999.15</v>
      </c>
      <c r="Q5277">
        <v>9068.6299999999992</v>
      </c>
      <c r="R5277">
        <v>456462</v>
      </c>
      <c r="S5277">
        <v>4139482719.6500001</v>
      </c>
      <c r="T5277">
        <v>64041</v>
      </c>
      <c r="U5277">
        <v>204235</v>
      </c>
      <c r="V5277">
        <v>44.74</v>
      </c>
      <c r="W5277" s="3">
        <f>StockData[[#This Row],[CLOSE]]-StockData[[#This Row],[PREV. CLOSE]]</f>
        <v>-162.64999999999964</v>
      </c>
      <c r="X5277" s="2">
        <f>IFERROR((StockData[[#This Row],[CLOSE]]-StockData[[#This Row],[PREV. CLOSE]])/StockData[[#This Row],[PREV. CLOSE]],0)</f>
        <v>-1.7753061625444742E-2</v>
      </c>
      <c r="Y5277" t="str">
        <f>IF(StockData[[#This Row],[Daily Return %]]&gt;0,"Gain",IF(StockData[[#This Row],[Daily Return %]]&lt;0,"Loss","No Change"))</f>
        <v>Loss</v>
      </c>
    </row>
    <row r="5278" spans="1:25" x14ac:dyDescent="0.3">
      <c r="A5278" s="1">
        <v>45631</v>
      </c>
      <c r="B5278" s="1" t="s">
        <v>5333</v>
      </c>
      <c r="C5278" s="1" t="s">
        <v>274</v>
      </c>
      <c r="D5278">
        <f>MONTH(StockData[[#This Row],[DATE]])</f>
        <v>12</v>
      </c>
      <c r="E5278">
        <v>2024</v>
      </c>
      <c r="F5278" t="s">
        <v>231</v>
      </c>
      <c r="G5278" t="str">
        <f>"Q"&amp;ROUNDUP(StockData[[#This Row],[Month Number]]/3,0)</f>
        <v>Q4</v>
      </c>
      <c r="H5278" s="1" t="s">
        <v>5101</v>
      </c>
      <c r="I5278" s="1" t="s">
        <v>4597</v>
      </c>
      <c r="J5278" t="s">
        <v>30</v>
      </c>
      <c r="K5278">
        <v>9044.15</v>
      </c>
      <c r="L5278">
        <v>9044.15</v>
      </c>
      <c r="M5278">
        <v>8746.5</v>
      </c>
      <c r="N5278">
        <v>8999.15</v>
      </c>
      <c r="O5278">
        <v>8905</v>
      </c>
      <c r="P5278">
        <v>8891.9500000000007</v>
      </c>
      <c r="Q5278">
        <v>8829.4</v>
      </c>
      <c r="R5278">
        <v>1803653</v>
      </c>
      <c r="S5278">
        <v>15925170992.25</v>
      </c>
      <c r="T5278">
        <v>204556</v>
      </c>
      <c r="U5278">
        <v>1068249</v>
      </c>
      <c r="V5278">
        <v>59.23</v>
      </c>
      <c r="W5278" s="3">
        <f>StockData[[#This Row],[CLOSE]]-StockData[[#This Row],[PREV. CLOSE]]</f>
        <v>-107.19999999999891</v>
      </c>
      <c r="X5278" s="2">
        <f>IFERROR((StockData[[#This Row],[CLOSE]]-StockData[[#This Row],[PREV. CLOSE]])/StockData[[#This Row],[PREV. CLOSE]],0)</f>
        <v>-1.19122361556368E-2</v>
      </c>
      <c r="Y5278" t="str">
        <f>IF(StockData[[#This Row],[Daily Return %]]&gt;0,"Gain",IF(StockData[[#This Row],[Daily Return %]]&lt;0,"Loss","No Change"))</f>
        <v>Loss</v>
      </c>
    </row>
    <row r="5279" spans="1:25" x14ac:dyDescent="0.3">
      <c r="A5279" s="1">
        <v>45632</v>
      </c>
      <c r="B5279" s="1" t="s">
        <v>5334</v>
      </c>
      <c r="C5279" s="1" t="s">
        <v>274</v>
      </c>
      <c r="D5279">
        <f>MONTH(StockData[[#This Row],[DATE]])</f>
        <v>12</v>
      </c>
      <c r="E5279">
        <v>2024</v>
      </c>
      <c r="F5279" t="s">
        <v>231</v>
      </c>
      <c r="G5279" t="str">
        <f>"Q"&amp;ROUNDUP(StockData[[#This Row],[Month Number]]/3,0)</f>
        <v>Q4</v>
      </c>
      <c r="H5279" s="1" t="s">
        <v>5101</v>
      </c>
      <c r="I5279" s="1" t="s">
        <v>4597</v>
      </c>
      <c r="J5279" t="s">
        <v>30</v>
      </c>
      <c r="K5279">
        <v>8953.9</v>
      </c>
      <c r="L5279">
        <v>9148.9500000000007</v>
      </c>
      <c r="M5279">
        <v>8930.1</v>
      </c>
      <c r="N5279">
        <v>8891.9500000000007</v>
      </c>
      <c r="O5279">
        <v>9100</v>
      </c>
      <c r="P5279">
        <v>9099.9</v>
      </c>
      <c r="Q5279">
        <v>9086.66</v>
      </c>
      <c r="R5279">
        <v>746013</v>
      </c>
      <c r="S5279">
        <v>6778768479.8500004</v>
      </c>
      <c r="T5279">
        <v>97668</v>
      </c>
      <c r="U5279">
        <v>264309</v>
      </c>
      <c r="V5279">
        <v>35.43</v>
      </c>
      <c r="W5279" s="3">
        <f>StockData[[#This Row],[CLOSE]]-StockData[[#This Row],[PREV. CLOSE]]</f>
        <v>207.94999999999891</v>
      </c>
      <c r="X5279" s="2">
        <f>IFERROR((StockData[[#This Row],[CLOSE]]-StockData[[#This Row],[PREV. CLOSE]])/StockData[[#This Row],[PREV. CLOSE]],0)</f>
        <v>2.3386321335589932E-2</v>
      </c>
      <c r="Y5279" t="str">
        <f>IF(StockData[[#This Row],[Daily Return %]]&gt;0,"Gain",IF(StockData[[#This Row],[Daily Return %]]&lt;0,"Loss","No Change"))</f>
        <v>Gain</v>
      </c>
    </row>
    <row r="5280" spans="1:25" x14ac:dyDescent="0.3">
      <c r="A5280" s="1">
        <v>45635</v>
      </c>
      <c r="B5280" s="1" t="s">
        <v>5335</v>
      </c>
      <c r="C5280" s="1" t="s">
        <v>274</v>
      </c>
      <c r="D5280">
        <f>MONTH(StockData[[#This Row],[DATE]])</f>
        <v>12</v>
      </c>
      <c r="E5280">
        <v>2024</v>
      </c>
      <c r="F5280" t="s">
        <v>231</v>
      </c>
      <c r="G5280" t="str">
        <f>"Q"&amp;ROUNDUP(StockData[[#This Row],[Month Number]]/3,0)</f>
        <v>Q4</v>
      </c>
      <c r="H5280" s="1" t="s">
        <v>5101</v>
      </c>
      <c r="I5280" s="1" t="s">
        <v>4597</v>
      </c>
      <c r="J5280" t="s">
        <v>30</v>
      </c>
      <c r="K5280">
        <v>9096</v>
      </c>
      <c r="L5280">
        <v>9171</v>
      </c>
      <c r="M5280">
        <v>9026.4</v>
      </c>
      <c r="N5280">
        <v>9099.9</v>
      </c>
      <c r="O5280">
        <v>9072.9500000000007</v>
      </c>
      <c r="P5280">
        <v>9077.4500000000007</v>
      </c>
      <c r="Q5280">
        <v>9102.27</v>
      </c>
      <c r="R5280">
        <v>304202</v>
      </c>
      <c r="S5280">
        <v>2768929209.6999998</v>
      </c>
      <c r="T5280">
        <v>44274</v>
      </c>
      <c r="U5280">
        <v>162496</v>
      </c>
      <c r="V5280">
        <v>53.42</v>
      </c>
      <c r="W5280" s="3">
        <f>StockData[[#This Row],[CLOSE]]-StockData[[#This Row],[PREV. CLOSE]]</f>
        <v>-22.449999999998909</v>
      </c>
      <c r="X5280" s="2">
        <f>IFERROR((StockData[[#This Row],[CLOSE]]-StockData[[#This Row],[PREV. CLOSE]])/StockData[[#This Row],[PREV. CLOSE]],0)</f>
        <v>-2.4670600775831505E-3</v>
      </c>
      <c r="Y5280" t="str">
        <f>IF(StockData[[#This Row],[Daily Return %]]&gt;0,"Gain",IF(StockData[[#This Row],[Daily Return %]]&lt;0,"Loss","No Change"))</f>
        <v>Loss</v>
      </c>
    </row>
    <row r="5281" spans="1:25" x14ac:dyDescent="0.3">
      <c r="A5281" s="1">
        <v>45636</v>
      </c>
      <c r="B5281" s="1" t="s">
        <v>5336</v>
      </c>
      <c r="C5281" s="1" t="s">
        <v>274</v>
      </c>
      <c r="D5281">
        <f>MONTH(StockData[[#This Row],[DATE]])</f>
        <v>12</v>
      </c>
      <c r="E5281">
        <v>2024</v>
      </c>
      <c r="F5281" t="s">
        <v>231</v>
      </c>
      <c r="G5281" t="str">
        <f>"Q"&amp;ROUNDUP(StockData[[#This Row],[Month Number]]/3,0)</f>
        <v>Q4</v>
      </c>
      <c r="H5281" s="1" t="s">
        <v>5101</v>
      </c>
      <c r="I5281" s="1" t="s">
        <v>4597</v>
      </c>
      <c r="J5281" t="s">
        <v>30</v>
      </c>
      <c r="K5281">
        <v>9075.1</v>
      </c>
      <c r="L5281">
        <v>9094.9</v>
      </c>
      <c r="M5281">
        <v>8980</v>
      </c>
      <c r="N5281">
        <v>9077.4500000000007</v>
      </c>
      <c r="O5281">
        <v>9013.65</v>
      </c>
      <c r="P5281">
        <v>9013.2999999999993</v>
      </c>
      <c r="Q5281">
        <v>9013.98</v>
      </c>
      <c r="R5281">
        <v>393944</v>
      </c>
      <c r="S5281">
        <v>3551005121.9499998</v>
      </c>
      <c r="T5281">
        <v>48723</v>
      </c>
      <c r="U5281">
        <v>241039</v>
      </c>
      <c r="V5281">
        <v>61.19</v>
      </c>
      <c r="W5281" s="3">
        <f>StockData[[#This Row],[CLOSE]]-StockData[[#This Row],[PREV. CLOSE]]</f>
        <v>-64.150000000001455</v>
      </c>
      <c r="X5281" s="2">
        <f>IFERROR((StockData[[#This Row],[CLOSE]]-StockData[[#This Row],[PREV. CLOSE]])/StockData[[#This Row],[PREV. CLOSE]],0)</f>
        <v>-7.0669626381859941E-3</v>
      </c>
      <c r="Y5281" t="str">
        <f>IF(StockData[[#This Row],[Daily Return %]]&gt;0,"Gain",IF(StockData[[#This Row],[Daily Return %]]&lt;0,"Loss","No Change"))</f>
        <v>Loss</v>
      </c>
    </row>
    <row r="5282" spans="1:25" x14ac:dyDescent="0.3">
      <c r="A5282" s="1">
        <v>45637</v>
      </c>
      <c r="B5282" s="1" t="s">
        <v>5337</v>
      </c>
      <c r="C5282" s="1" t="s">
        <v>274</v>
      </c>
      <c r="D5282">
        <f>MONTH(StockData[[#This Row],[DATE]])</f>
        <v>12</v>
      </c>
      <c r="E5282">
        <v>2024</v>
      </c>
      <c r="F5282" t="s">
        <v>231</v>
      </c>
      <c r="G5282" t="str">
        <f>"Q"&amp;ROUNDUP(StockData[[#This Row],[Month Number]]/3,0)</f>
        <v>Q4</v>
      </c>
      <c r="H5282" s="1" t="s">
        <v>5101</v>
      </c>
      <c r="I5282" s="1" t="s">
        <v>4597</v>
      </c>
      <c r="J5282" t="s">
        <v>30</v>
      </c>
      <c r="K5282">
        <v>9045.0499999999993</v>
      </c>
      <c r="L5282">
        <v>9108.4</v>
      </c>
      <c r="M5282">
        <v>9013.65</v>
      </c>
      <c r="N5282">
        <v>9013.2999999999993</v>
      </c>
      <c r="O5282">
        <v>9057.9500000000007</v>
      </c>
      <c r="P5282">
        <v>9069.85</v>
      </c>
      <c r="Q5282">
        <v>9071.93</v>
      </c>
      <c r="R5282">
        <v>254311</v>
      </c>
      <c r="S5282">
        <v>2307091538.8499999</v>
      </c>
      <c r="T5282">
        <v>41420</v>
      </c>
      <c r="U5282">
        <v>148249</v>
      </c>
      <c r="V5282">
        <v>58.29</v>
      </c>
      <c r="W5282" s="3">
        <f>StockData[[#This Row],[CLOSE]]-StockData[[#This Row],[PREV. CLOSE]]</f>
        <v>56.550000000001091</v>
      </c>
      <c r="X5282" s="2">
        <f>IFERROR((StockData[[#This Row],[CLOSE]]-StockData[[#This Row],[PREV. CLOSE]])/StockData[[#This Row],[PREV. CLOSE]],0)</f>
        <v>6.2740616644293536E-3</v>
      </c>
      <c r="Y5282" t="str">
        <f>IF(StockData[[#This Row],[Daily Return %]]&gt;0,"Gain",IF(StockData[[#This Row],[Daily Return %]]&lt;0,"Loss","No Change"))</f>
        <v>Gain</v>
      </c>
    </row>
    <row r="5283" spans="1:25" x14ac:dyDescent="0.3">
      <c r="A5283" s="1">
        <v>45638</v>
      </c>
      <c r="B5283" s="1" t="s">
        <v>5338</v>
      </c>
      <c r="C5283" s="1" t="s">
        <v>274</v>
      </c>
      <c r="D5283">
        <f>MONTH(StockData[[#This Row],[DATE]])</f>
        <v>12</v>
      </c>
      <c r="E5283">
        <v>2024</v>
      </c>
      <c r="F5283" t="s">
        <v>231</v>
      </c>
      <c r="G5283" t="str">
        <f>"Q"&amp;ROUNDUP(StockData[[#This Row],[Month Number]]/3,0)</f>
        <v>Q4</v>
      </c>
      <c r="H5283" s="1" t="s">
        <v>5101</v>
      </c>
      <c r="I5283" s="1" t="s">
        <v>4597</v>
      </c>
      <c r="J5283" t="s">
        <v>30</v>
      </c>
      <c r="K5283">
        <v>9095</v>
      </c>
      <c r="L5283">
        <v>9095</v>
      </c>
      <c r="M5283">
        <v>8944</v>
      </c>
      <c r="N5283">
        <v>9069.85</v>
      </c>
      <c r="O5283">
        <v>8974.35</v>
      </c>
      <c r="P5283">
        <v>8963.25</v>
      </c>
      <c r="Q5283">
        <v>9005.68</v>
      </c>
      <c r="R5283">
        <v>599056</v>
      </c>
      <c r="S5283">
        <v>5394907175.8999996</v>
      </c>
      <c r="T5283">
        <v>59379</v>
      </c>
      <c r="U5283">
        <v>405268</v>
      </c>
      <c r="V5283">
        <v>67.650000000000006</v>
      </c>
      <c r="W5283" s="3">
        <f>StockData[[#This Row],[CLOSE]]-StockData[[#This Row],[PREV. CLOSE]]</f>
        <v>-106.60000000000036</v>
      </c>
      <c r="X5283" s="2">
        <f>IFERROR((StockData[[#This Row],[CLOSE]]-StockData[[#This Row],[PREV. CLOSE]])/StockData[[#This Row],[PREV. CLOSE]],0)</f>
        <v>-1.1753226348837121E-2</v>
      </c>
      <c r="Y5283" t="str">
        <f>IF(StockData[[#This Row],[Daily Return %]]&gt;0,"Gain",IF(StockData[[#This Row],[Daily Return %]]&lt;0,"Loss","No Change"))</f>
        <v>Loss</v>
      </c>
    </row>
    <row r="5284" spans="1:25" x14ac:dyDescent="0.3">
      <c r="A5284" s="1">
        <v>45639</v>
      </c>
      <c r="B5284" s="1" t="s">
        <v>5339</v>
      </c>
      <c r="C5284" s="1" t="s">
        <v>274</v>
      </c>
      <c r="D5284">
        <f>MONTH(StockData[[#This Row],[DATE]])</f>
        <v>12</v>
      </c>
      <c r="E5284">
        <v>2024</v>
      </c>
      <c r="F5284" t="s">
        <v>231</v>
      </c>
      <c r="G5284" t="str">
        <f>"Q"&amp;ROUNDUP(StockData[[#This Row],[Month Number]]/3,0)</f>
        <v>Q4</v>
      </c>
      <c r="H5284" s="1" t="s">
        <v>5101</v>
      </c>
      <c r="I5284" s="1" t="s">
        <v>4597</v>
      </c>
      <c r="J5284" t="s">
        <v>30</v>
      </c>
      <c r="K5284">
        <v>8964.15</v>
      </c>
      <c r="L5284">
        <v>9051</v>
      </c>
      <c r="M5284">
        <v>8903.75</v>
      </c>
      <c r="N5284">
        <v>8963.25</v>
      </c>
      <c r="O5284">
        <v>9021</v>
      </c>
      <c r="P5284">
        <v>9021.4</v>
      </c>
      <c r="Q5284">
        <v>8980.7199999999993</v>
      </c>
      <c r="R5284">
        <v>243931</v>
      </c>
      <c r="S5284">
        <v>2190675944.4000001</v>
      </c>
      <c r="T5284">
        <v>43639</v>
      </c>
      <c r="U5284">
        <v>94026</v>
      </c>
      <c r="V5284">
        <v>38.549999999999997</v>
      </c>
      <c r="W5284" s="3">
        <f>StockData[[#This Row],[CLOSE]]-StockData[[#This Row],[PREV. CLOSE]]</f>
        <v>58.149999999999636</v>
      </c>
      <c r="X5284" s="2">
        <f>IFERROR((StockData[[#This Row],[CLOSE]]-StockData[[#This Row],[PREV. CLOSE]])/StockData[[#This Row],[PREV. CLOSE]],0)</f>
        <v>6.4876021532367873E-3</v>
      </c>
      <c r="Y5284" t="str">
        <f>IF(StockData[[#This Row],[Daily Return %]]&gt;0,"Gain",IF(StockData[[#This Row],[Daily Return %]]&lt;0,"Loss","No Change"))</f>
        <v>Gain</v>
      </c>
    </row>
    <row r="5285" spans="1:25" x14ac:dyDescent="0.3">
      <c r="A5285" s="1">
        <v>45642</v>
      </c>
      <c r="B5285" s="1" t="s">
        <v>5340</v>
      </c>
      <c r="C5285" s="1" t="s">
        <v>274</v>
      </c>
      <c r="D5285">
        <f>MONTH(StockData[[#This Row],[DATE]])</f>
        <v>12</v>
      </c>
      <c r="E5285">
        <v>2024</v>
      </c>
      <c r="F5285" t="s">
        <v>231</v>
      </c>
      <c r="G5285" t="str">
        <f>"Q"&amp;ROUNDUP(StockData[[#This Row],[Month Number]]/3,0)</f>
        <v>Q4</v>
      </c>
      <c r="H5285" s="1" t="s">
        <v>5101</v>
      </c>
      <c r="I5285" s="1" t="s">
        <v>4597</v>
      </c>
      <c r="J5285" t="s">
        <v>30</v>
      </c>
      <c r="K5285">
        <v>9064</v>
      </c>
      <c r="L5285">
        <v>9078.75</v>
      </c>
      <c r="M5285">
        <v>8970</v>
      </c>
      <c r="N5285">
        <v>9021.4</v>
      </c>
      <c r="O5285">
        <v>8989.7999999999993</v>
      </c>
      <c r="P5285">
        <v>8998.35</v>
      </c>
      <c r="Q5285">
        <v>9000.93</v>
      </c>
      <c r="R5285">
        <v>228470</v>
      </c>
      <c r="S5285">
        <v>2056443123.75</v>
      </c>
      <c r="T5285">
        <v>27884</v>
      </c>
      <c r="U5285">
        <v>119673</v>
      </c>
      <c r="V5285">
        <v>52.38</v>
      </c>
      <c r="W5285" s="3">
        <f>StockData[[#This Row],[CLOSE]]-StockData[[#This Row],[PREV. CLOSE]]</f>
        <v>-23.049999999999272</v>
      </c>
      <c r="X5285" s="2">
        <f>IFERROR((StockData[[#This Row],[CLOSE]]-StockData[[#This Row],[PREV. CLOSE]])/StockData[[#This Row],[PREV. CLOSE]],0)</f>
        <v>-2.5550358037554339E-3</v>
      </c>
      <c r="Y5285" t="str">
        <f>IF(StockData[[#This Row],[Daily Return %]]&gt;0,"Gain",IF(StockData[[#This Row],[Daily Return %]]&lt;0,"Loss","No Change"))</f>
        <v>Loss</v>
      </c>
    </row>
    <row r="5286" spans="1:25" x14ac:dyDescent="0.3">
      <c r="A5286" s="1">
        <v>45643</v>
      </c>
      <c r="B5286" s="1" t="s">
        <v>5341</v>
      </c>
      <c r="C5286" s="1" t="s">
        <v>274</v>
      </c>
      <c r="D5286">
        <f>MONTH(StockData[[#This Row],[DATE]])</f>
        <v>12</v>
      </c>
      <c r="E5286">
        <v>2024</v>
      </c>
      <c r="F5286" t="s">
        <v>231</v>
      </c>
      <c r="G5286" t="str">
        <f>"Q"&amp;ROUNDUP(StockData[[#This Row],[Month Number]]/3,0)</f>
        <v>Q4</v>
      </c>
      <c r="H5286" s="1" t="s">
        <v>5101</v>
      </c>
      <c r="I5286" s="1" t="s">
        <v>4597</v>
      </c>
      <c r="J5286" t="s">
        <v>30</v>
      </c>
      <c r="K5286">
        <v>8989.7999999999993</v>
      </c>
      <c r="L5286">
        <v>8990</v>
      </c>
      <c r="M5286">
        <v>8851.4</v>
      </c>
      <c r="N5286">
        <v>8998.35</v>
      </c>
      <c r="O5286">
        <v>8864</v>
      </c>
      <c r="P5286">
        <v>8895</v>
      </c>
      <c r="Q5286">
        <v>8921.6</v>
      </c>
      <c r="R5286">
        <v>456493</v>
      </c>
      <c r="S5286">
        <v>4072649584.1500001</v>
      </c>
      <c r="T5286">
        <v>44547</v>
      </c>
      <c r="U5286">
        <v>304193</v>
      </c>
      <c r="V5286">
        <v>66.64</v>
      </c>
      <c r="W5286" s="3">
        <f>StockData[[#This Row],[CLOSE]]-StockData[[#This Row],[PREV. CLOSE]]</f>
        <v>-103.35000000000036</v>
      </c>
      <c r="X5286" s="2">
        <f>IFERROR((StockData[[#This Row],[CLOSE]]-StockData[[#This Row],[PREV. CLOSE]])/StockData[[#This Row],[PREV. CLOSE]],0)</f>
        <v>-1.1485438997149518E-2</v>
      </c>
      <c r="Y5286" t="str">
        <f>IF(StockData[[#This Row],[Daily Return %]]&gt;0,"Gain",IF(StockData[[#This Row],[Daily Return %]]&lt;0,"Loss","No Change"))</f>
        <v>Loss</v>
      </c>
    </row>
    <row r="5287" spans="1:25" x14ac:dyDescent="0.3">
      <c r="A5287" s="1">
        <v>45644</v>
      </c>
      <c r="B5287" s="1" t="s">
        <v>5342</v>
      </c>
      <c r="C5287" s="1" t="s">
        <v>274</v>
      </c>
      <c r="D5287">
        <f>MONTH(StockData[[#This Row],[DATE]])</f>
        <v>12</v>
      </c>
      <c r="E5287">
        <v>2024</v>
      </c>
      <c r="F5287" t="s">
        <v>231</v>
      </c>
      <c r="G5287" t="str">
        <f>"Q"&amp;ROUNDUP(StockData[[#This Row],[Month Number]]/3,0)</f>
        <v>Q4</v>
      </c>
      <c r="H5287" s="1" t="s">
        <v>5101</v>
      </c>
      <c r="I5287" s="1" t="s">
        <v>4597</v>
      </c>
      <c r="J5287" t="s">
        <v>30</v>
      </c>
      <c r="K5287">
        <v>8825</v>
      </c>
      <c r="L5287">
        <v>9006.25</v>
      </c>
      <c r="M5287">
        <v>8800</v>
      </c>
      <c r="N5287">
        <v>8895</v>
      </c>
      <c r="O5287">
        <v>8955</v>
      </c>
      <c r="P5287">
        <v>8956.75</v>
      </c>
      <c r="Q5287">
        <v>8941.23</v>
      </c>
      <c r="R5287">
        <v>303382</v>
      </c>
      <c r="S5287">
        <v>2712607763.1999998</v>
      </c>
      <c r="T5287">
        <v>40762</v>
      </c>
      <c r="U5287">
        <v>123059</v>
      </c>
      <c r="V5287">
        <v>40.56</v>
      </c>
      <c r="W5287" s="3">
        <f>StockData[[#This Row],[CLOSE]]-StockData[[#This Row],[PREV. CLOSE]]</f>
        <v>61.75</v>
      </c>
      <c r="X5287" s="2">
        <f>IFERROR((StockData[[#This Row],[CLOSE]]-StockData[[#This Row],[PREV. CLOSE]])/StockData[[#This Row],[PREV. CLOSE]],0)</f>
        <v>6.9421023046655423E-3</v>
      </c>
      <c r="Y5287" t="str">
        <f>IF(StockData[[#This Row],[Daily Return %]]&gt;0,"Gain",IF(StockData[[#This Row],[Daily Return %]]&lt;0,"Loss","No Change"))</f>
        <v>Gain</v>
      </c>
    </row>
    <row r="5288" spans="1:25" x14ac:dyDescent="0.3">
      <c r="A5288" s="1">
        <v>45645</v>
      </c>
      <c r="B5288" s="1" t="s">
        <v>5343</v>
      </c>
      <c r="C5288" s="1" t="s">
        <v>274</v>
      </c>
      <c r="D5288">
        <f>MONTH(StockData[[#This Row],[DATE]])</f>
        <v>12</v>
      </c>
      <c r="E5288">
        <v>2024</v>
      </c>
      <c r="F5288" t="s">
        <v>231</v>
      </c>
      <c r="G5288" t="str">
        <f>"Q"&amp;ROUNDUP(StockData[[#This Row],[Month Number]]/3,0)</f>
        <v>Q4</v>
      </c>
      <c r="H5288" s="1" t="s">
        <v>5101</v>
      </c>
      <c r="I5288" s="1" t="s">
        <v>4597</v>
      </c>
      <c r="J5288" t="s">
        <v>30</v>
      </c>
      <c r="K5288">
        <v>8823</v>
      </c>
      <c r="L5288">
        <v>9003</v>
      </c>
      <c r="M5288">
        <v>8762.5499999999993</v>
      </c>
      <c r="N5288">
        <v>8956.75</v>
      </c>
      <c r="O5288">
        <v>8980</v>
      </c>
      <c r="P5288">
        <v>8982.65</v>
      </c>
      <c r="Q5288">
        <v>8906.41</v>
      </c>
      <c r="R5288">
        <v>516640</v>
      </c>
      <c r="S5288">
        <v>4601405270.8000002</v>
      </c>
      <c r="T5288">
        <v>47683</v>
      </c>
      <c r="U5288">
        <v>352532</v>
      </c>
      <c r="V5288">
        <v>68.239999999999995</v>
      </c>
      <c r="W5288" s="3">
        <f>StockData[[#This Row],[CLOSE]]-StockData[[#This Row],[PREV. CLOSE]]</f>
        <v>25.899999999999636</v>
      </c>
      <c r="X5288" s="2">
        <f>IFERROR((StockData[[#This Row],[CLOSE]]-StockData[[#This Row],[PREV. CLOSE]])/StockData[[#This Row],[PREV. CLOSE]],0)</f>
        <v>2.8916738772433791E-3</v>
      </c>
      <c r="Y5288" t="str">
        <f>IF(StockData[[#This Row],[Daily Return %]]&gt;0,"Gain",IF(StockData[[#This Row],[Daily Return %]]&lt;0,"Loss","No Change"))</f>
        <v>Gain</v>
      </c>
    </row>
    <row r="5289" spans="1:25" x14ac:dyDescent="0.3">
      <c r="A5289" s="1">
        <v>45646</v>
      </c>
      <c r="B5289" s="1" t="s">
        <v>5344</v>
      </c>
      <c r="C5289" s="1" t="s">
        <v>274</v>
      </c>
      <c r="D5289">
        <f>MONTH(StockData[[#This Row],[DATE]])</f>
        <v>12</v>
      </c>
      <c r="E5289">
        <v>2024</v>
      </c>
      <c r="F5289" t="s">
        <v>231</v>
      </c>
      <c r="G5289" t="str">
        <f>"Q"&amp;ROUNDUP(StockData[[#This Row],[Month Number]]/3,0)</f>
        <v>Q4</v>
      </c>
      <c r="H5289" s="1" t="s">
        <v>5101</v>
      </c>
      <c r="I5289" s="1" t="s">
        <v>4597</v>
      </c>
      <c r="J5289" t="s">
        <v>30</v>
      </c>
      <c r="K5289">
        <v>8950</v>
      </c>
      <c r="L5289">
        <v>9066.75</v>
      </c>
      <c r="M5289">
        <v>8759.4</v>
      </c>
      <c r="N5289">
        <v>8982.65</v>
      </c>
      <c r="O5289">
        <v>8820</v>
      </c>
      <c r="P5289">
        <v>8787.25</v>
      </c>
      <c r="Q5289">
        <v>8905.35</v>
      </c>
      <c r="R5289">
        <v>316335</v>
      </c>
      <c r="S5289">
        <v>2817072967.1999998</v>
      </c>
      <c r="T5289">
        <v>41906</v>
      </c>
      <c r="U5289">
        <v>167988</v>
      </c>
      <c r="V5289">
        <v>53.1</v>
      </c>
      <c r="W5289" s="3">
        <f>StockData[[#This Row],[CLOSE]]-StockData[[#This Row],[PREV. CLOSE]]</f>
        <v>-195.39999999999964</v>
      </c>
      <c r="X5289" s="2">
        <f>IFERROR((StockData[[#This Row],[CLOSE]]-StockData[[#This Row],[PREV. CLOSE]])/StockData[[#This Row],[PREV. CLOSE]],0)</f>
        <v>-2.1753046150078167E-2</v>
      </c>
      <c r="Y5289" t="str">
        <f>IF(StockData[[#This Row],[Daily Return %]]&gt;0,"Gain",IF(StockData[[#This Row],[Daily Return %]]&lt;0,"Loss","No Change"))</f>
        <v>Loss</v>
      </c>
    </row>
    <row r="5290" spans="1:25" x14ac:dyDescent="0.3">
      <c r="A5290" s="1">
        <v>45649</v>
      </c>
      <c r="B5290" s="1" t="s">
        <v>5345</v>
      </c>
      <c r="C5290" s="1" t="s">
        <v>274</v>
      </c>
      <c r="D5290">
        <f>MONTH(StockData[[#This Row],[DATE]])</f>
        <v>12</v>
      </c>
      <c r="E5290">
        <v>2024</v>
      </c>
      <c r="F5290" t="s">
        <v>231</v>
      </c>
      <c r="G5290" t="str">
        <f>"Q"&amp;ROUNDUP(StockData[[#This Row],[Month Number]]/3,0)</f>
        <v>Q4</v>
      </c>
      <c r="H5290" s="1" t="s">
        <v>5101</v>
      </c>
      <c r="I5290" s="1" t="s">
        <v>4597</v>
      </c>
      <c r="J5290" t="s">
        <v>30</v>
      </c>
      <c r="K5290">
        <v>8849.9500000000007</v>
      </c>
      <c r="L5290">
        <v>8874.9500000000007</v>
      </c>
      <c r="M5290">
        <v>8719.9</v>
      </c>
      <c r="N5290">
        <v>8787.25</v>
      </c>
      <c r="O5290">
        <v>8750</v>
      </c>
      <c r="P5290">
        <v>8768.4500000000007</v>
      </c>
      <c r="Q5290">
        <v>8774.16</v>
      </c>
      <c r="R5290">
        <v>514460</v>
      </c>
      <c r="S5290">
        <v>4513953352.75</v>
      </c>
      <c r="T5290">
        <v>44346</v>
      </c>
      <c r="U5290">
        <v>360951</v>
      </c>
      <c r="V5290">
        <v>70.16</v>
      </c>
      <c r="W5290" s="3">
        <f>StockData[[#This Row],[CLOSE]]-StockData[[#This Row],[PREV. CLOSE]]</f>
        <v>-18.799999999999272</v>
      </c>
      <c r="X5290" s="2">
        <f>IFERROR((StockData[[#This Row],[CLOSE]]-StockData[[#This Row],[PREV. CLOSE]])/StockData[[#This Row],[PREV. CLOSE]],0)</f>
        <v>-2.1394634271244442E-3</v>
      </c>
      <c r="Y5290" t="str">
        <f>IF(StockData[[#This Row],[Daily Return %]]&gt;0,"Gain",IF(StockData[[#This Row],[Daily Return %]]&lt;0,"Loss","No Change"))</f>
        <v>Loss</v>
      </c>
    </row>
    <row r="5291" spans="1:25" x14ac:dyDescent="0.3">
      <c r="A5291" s="1">
        <v>45650</v>
      </c>
      <c r="B5291" s="1" t="s">
        <v>5346</v>
      </c>
      <c r="C5291" s="1" t="s">
        <v>274</v>
      </c>
      <c r="D5291">
        <f>MONTH(StockData[[#This Row],[DATE]])</f>
        <v>12</v>
      </c>
      <c r="E5291">
        <v>2024</v>
      </c>
      <c r="F5291" t="s">
        <v>231</v>
      </c>
      <c r="G5291" t="str">
        <f>"Q"&amp;ROUNDUP(StockData[[#This Row],[Month Number]]/3,0)</f>
        <v>Q4</v>
      </c>
      <c r="H5291" s="1" t="s">
        <v>5101</v>
      </c>
      <c r="I5291" s="1" t="s">
        <v>4597</v>
      </c>
      <c r="J5291" t="s">
        <v>30</v>
      </c>
      <c r="K5291">
        <v>8745</v>
      </c>
      <c r="L5291">
        <v>8854</v>
      </c>
      <c r="M5291">
        <v>8731</v>
      </c>
      <c r="N5291">
        <v>8768.4500000000007</v>
      </c>
      <c r="O5291">
        <v>8802.2999999999993</v>
      </c>
      <c r="P5291">
        <v>8778.0499999999993</v>
      </c>
      <c r="Q5291">
        <v>8786.68</v>
      </c>
      <c r="R5291">
        <v>297827</v>
      </c>
      <c r="S5291">
        <v>2616911727.3000002</v>
      </c>
      <c r="T5291">
        <v>36886</v>
      </c>
      <c r="U5291">
        <v>176834</v>
      </c>
      <c r="V5291">
        <v>59.37</v>
      </c>
      <c r="W5291" s="3">
        <f>StockData[[#This Row],[CLOSE]]-StockData[[#This Row],[PREV. CLOSE]]</f>
        <v>9.5999999999985448</v>
      </c>
      <c r="X5291" s="2">
        <f>IFERROR((StockData[[#This Row],[CLOSE]]-StockData[[#This Row],[PREV. CLOSE]])/StockData[[#This Row],[PREV. CLOSE]],0)</f>
        <v>1.0948343207748854E-3</v>
      </c>
      <c r="Y5291" t="str">
        <f>IF(StockData[[#This Row],[Daily Return %]]&gt;0,"Gain",IF(StockData[[#This Row],[Daily Return %]]&lt;0,"Loss","No Change"))</f>
        <v>Gain</v>
      </c>
    </row>
    <row r="5292" spans="1:25" x14ac:dyDescent="0.3">
      <c r="A5292" s="1">
        <v>45652</v>
      </c>
      <c r="B5292" s="1" t="s">
        <v>5347</v>
      </c>
      <c r="C5292" s="1" t="s">
        <v>274</v>
      </c>
      <c r="D5292">
        <f>MONTH(StockData[[#This Row],[DATE]])</f>
        <v>12</v>
      </c>
      <c r="E5292">
        <v>2024</v>
      </c>
      <c r="F5292" t="s">
        <v>231</v>
      </c>
      <c r="G5292" t="str">
        <f>"Q"&amp;ROUNDUP(StockData[[#This Row],[Month Number]]/3,0)</f>
        <v>Q4</v>
      </c>
      <c r="H5292" s="1" t="s">
        <v>5101</v>
      </c>
      <c r="I5292" s="1" t="s">
        <v>4597</v>
      </c>
      <c r="J5292" t="s">
        <v>30</v>
      </c>
      <c r="K5292">
        <v>8810</v>
      </c>
      <c r="L5292">
        <v>8898.65</v>
      </c>
      <c r="M5292">
        <v>8797.6</v>
      </c>
      <c r="N5292">
        <v>8778.0499999999993</v>
      </c>
      <c r="O5292">
        <v>8862</v>
      </c>
      <c r="P5292">
        <v>8878.5</v>
      </c>
      <c r="Q5292">
        <v>8855.33</v>
      </c>
      <c r="R5292">
        <v>240675</v>
      </c>
      <c r="S5292">
        <v>2131256852.9000001</v>
      </c>
      <c r="T5292">
        <v>47909</v>
      </c>
      <c r="U5292">
        <v>91147</v>
      </c>
      <c r="V5292">
        <v>37.869999999999997</v>
      </c>
      <c r="W5292" s="3">
        <f>StockData[[#This Row],[CLOSE]]-StockData[[#This Row],[PREV. CLOSE]]</f>
        <v>100.45000000000073</v>
      </c>
      <c r="X5292" s="2">
        <f>IFERROR((StockData[[#This Row],[CLOSE]]-StockData[[#This Row],[PREV. CLOSE]])/StockData[[#This Row],[PREV. CLOSE]],0)</f>
        <v>1.144331599842798E-2</v>
      </c>
      <c r="Y5292" t="str">
        <f>IF(StockData[[#This Row],[Daily Return %]]&gt;0,"Gain",IF(StockData[[#This Row],[Daily Return %]]&lt;0,"Loss","No Change"))</f>
        <v>Gain</v>
      </c>
    </row>
    <row r="5293" spans="1:25" x14ac:dyDescent="0.3">
      <c r="A5293" s="1">
        <v>45653</v>
      </c>
      <c r="B5293" s="1" t="s">
        <v>5348</v>
      </c>
      <c r="C5293" s="1" t="s">
        <v>274</v>
      </c>
      <c r="D5293">
        <f>MONTH(StockData[[#This Row],[DATE]])</f>
        <v>12</v>
      </c>
      <c r="E5293">
        <v>2024</v>
      </c>
      <c r="F5293" t="s">
        <v>231</v>
      </c>
      <c r="G5293" t="str">
        <f>"Q"&amp;ROUNDUP(StockData[[#This Row],[Month Number]]/3,0)</f>
        <v>Q4</v>
      </c>
      <c r="H5293" s="1" t="s">
        <v>5101</v>
      </c>
      <c r="I5293" s="1" t="s">
        <v>4597</v>
      </c>
      <c r="J5293" t="s">
        <v>30</v>
      </c>
      <c r="K5293">
        <v>8896.25</v>
      </c>
      <c r="L5293">
        <v>9179.15</v>
      </c>
      <c r="M5293">
        <v>8896.25</v>
      </c>
      <c r="N5293">
        <v>8878.5</v>
      </c>
      <c r="O5293">
        <v>8953</v>
      </c>
      <c r="P5293">
        <v>8928.2999999999993</v>
      </c>
      <c r="Q5293">
        <v>9046.7999999999993</v>
      </c>
      <c r="R5293">
        <v>713799</v>
      </c>
      <c r="S5293">
        <v>6457599309.1499996</v>
      </c>
      <c r="T5293">
        <v>87083</v>
      </c>
      <c r="U5293">
        <v>221164</v>
      </c>
      <c r="V5293">
        <v>30.98</v>
      </c>
      <c r="W5293" s="3">
        <f>StockData[[#This Row],[CLOSE]]-StockData[[#This Row],[PREV. CLOSE]]</f>
        <v>49.799999999999272</v>
      </c>
      <c r="X5293" s="2">
        <f>IFERROR((StockData[[#This Row],[CLOSE]]-StockData[[#This Row],[PREV. CLOSE]])/StockData[[#This Row],[PREV. CLOSE]],0)</f>
        <v>5.6090555837133831E-3</v>
      </c>
      <c r="Y5293" t="str">
        <f>IF(StockData[[#This Row],[Daily Return %]]&gt;0,"Gain",IF(StockData[[#This Row],[Daily Return %]]&lt;0,"Loss","No Change"))</f>
        <v>Gain</v>
      </c>
    </row>
    <row r="5294" spans="1:25" x14ac:dyDescent="0.3">
      <c r="A5294" s="1">
        <v>45656</v>
      </c>
      <c r="B5294" s="1" t="s">
        <v>5349</v>
      </c>
      <c r="C5294" s="1" t="s">
        <v>274</v>
      </c>
      <c r="D5294">
        <f>MONTH(StockData[[#This Row],[DATE]])</f>
        <v>12</v>
      </c>
      <c r="E5294">
        <v>2024</v>
      </c>
      <c r="F5294" t="s">
        <v>231</v>
      </c>
      <c r="G5294" t="str">
        <f>"Q"&amp;ROUNDUP(StockData[[#This Row],[Month Number]]/3,0)</f>
        <v>Q4</v>
      </c>
      <c r="H5294" s="1" t="s">
        <v>5101</v>
      </c>
      <c r="I5294" s="1" t="s">
        <v>4597</v>
      </c>
      <c r="J5294" t="s">
        <v>30</v>
      </c>
      <c r="K5294">
        <v>8928</v>
      </c>
      <c r="L5294">
        <v>8962.4500000000007</v>
      </c>
      <c r="M5294">
        <v>8737.5499999999993</v>
      </c>
      <c r="N5294">
        <v>8928.2999999999993</v>
      </c>
      <c r="O5294">
        <v>8845</v>
      </c>
      <c r="P5294">
        <v>8779.9</v>
      </c>
      <c r="Q5294">
        <v>8797.82</v>
      </c>
      <c r="R5294">
        <v>1065253</v>
      </c>
      <c r="S5294">
        <v>9371903246</v>
      </c>
      <c r="T5294">
        <v>77163</v>
      </c>
      <c r="U5294">
        <v>819992</v>
      </c>
      <c r="V5294">
        <v>76.98</v>
      </c>
      <c r="W5294" s="3">
        <f>StockData[[#This Row],[CLOSE]]-StockData[[#This Row],[PREV. CLOSE]]</f>
        <v>-148.39999999999964</v>
      </c>
      <c r="X5294" s="2">
        <f>IFERROR((StockData[[#This Row],[CLOSE]]-StockData[[#This Row],[PREV. CLOSE]])/StockData[[#This Row],[PREV. CLOSE]],0)</f>
        <v>-1.6621305287680705E-2</v>
      </c>
      <c r="Y5294" t="str">
        <f>IF(StockData[[#This Row],[Daily Return %]]&gt;0,"Gain",IF(StockData[[#This Row],[Daily Return %]]&lt;0,"Loss","No Change"))</f>
        <v>Loss</v>
      </c>
    </row>
    <row r="5295" spans="1:25" x14ac:dyDescent="0.3">
      <c r="A5295" s="1">
        <v>45657</v>
      </c>
      <c r="B5295" s="1" t="s">
        <v>5350</v>
      </c>
      <c r="C5295" s="1" t="s">
        <v>274</v>
      </c>
      <c r="D5295">
        <f>MONTH(StockData[[#This Row],[DATE]])</f>
        <v>12</v>
      </c>
      <c r="E5295">
        <v>2024</v>
      </c>
      <c r="F5295" t="s">
        <v>231</v>
      </c>
      <c r="G5295" t="str">
        <f>"Q"&amp;ROUNDUP(StockData[[#This Row],[Month Number]]/3,0)</f>
        <v>Q4</v>
      </c>
      <c r="H5295" s="1" t="s">
        <v>5101</v>
      </c>
      <c r="I5295" s="1" t="s">
        <v>4597</v>
      </c>
      <c r="J5295" t="s">
        <v>30</v>
      </c>
      <c r="K5295">
        <v>8770</v>
      </c>
      <c r="L5295">
        <v>8839.75</v>
      </c>
      <c r="M5295">
        <v>8740.15</v>
      </c>
      <c r="N5295">
        <v>8779.9</v>
      </c>
      <c r="O5295">
        <v>8809.9500000000007</v>
      </c>
      <c r="P5295">
        <v>8798.6</v>
      </c>
      <c r="Q5295">
        <v>8803.42</v>
      </c>
      <c r="R5295">
        <v>294554</v>
      </c>
      <c r="S5295">
        <v>2593081873.5999999</v>
      </c>
      <c r="T5295">
        <v>37692</v>
      </c>
      <c r="U5295">
        <v>179400</v>
      </c>
      <c r="V5295">
        <v>60.91</v>
      </c>
      <c r="W5295" s="3">
        <f>StockData[[#This Row],[CLOSE]]-StockData[[#This Row],[PREV. CLOSE]]</f>
        <v>18.700000000000728</v>
      </c>
      <c r="X5295" s="2">
        <f>IFERROR((StockData[[#This Row],[CLOSE]]-StockData[[#This Row],[PREV. CLOSE]])/StockData[[#This Row],[PREV. CLOSE]],0)</f>
        <v>2.1298648048384068E-3</v>
      </c>
      <c r="Y5295" t="str">
        <f>IF(StockData[[#This Row],[Daily Return %]]&gt;0,"Gain",IF(StockData[[#This Row],[Daily Return %]]&lt;0,"Loss","No Change"))</f>
        <v>Gain</v>
      </c>
    </row>
    <row r="5296" spans="1:25" x14ac:dyDescent="0.3">
      <c r="A5296" s="1">
        <v>45658</v>
      </c>
      <c r="B5296" s="1" t="s">
        <v>5351</v>
      </c>
      <c r="C5296" s="1" t="s">
        <v>26</v>
      </c>
      <c r="D5296">
        <f>MONTH(StockData[[#This Row],[DATE]])</f>
        <v>1</v>
      </c>
      <c r="E5296">
        <v>2025</v>
      </c>
      <c r="F5296" t="s">
        <v>27</v>
      </c>
      <c r="G5296" t="str">
        <f>"Q"&amp;ROUNDUP(StockData[[#This Row],[Month Number]]/3,0)</f>
        <v>Q1</v>
      </c>
      <c r="H5296" s="1" t="s">
        <v>5101</v>
      </c>
      <c r="I5296" s="1" t="s">
        <v>4597</v>
      </c>
      <c r="J5296" t="s">
        <v>30</v>
      </c>
      <c r="K5296">
        <v>8754.0499999999993</v>
      </c>
      <c r="L5296">
        <v>8767</v>
      </c>
      <c r="M5296">
        <v>8551</v>
      </c>
      <c r="N5296">
        <v>8798.6</v>
      </c>
      <c r="O5296">
        <v>8729</v>
      </c>
      <c r="P5296">
        <v>8740.5499999999993</v>
      </c>
      <c r="Q5296">
        <v>8663.58</v>
      </c>
      <c r="R5296">
        <v>558535</v>
      </c>
      <c r="S5296">
        <v>4838913855.3999996</v>
      </c>
      <c r="T5296">
        <v>73039</v>
      </c>
      <c r="U5296">
        <v>203780</v>
      </c>
      <c r="V5296">
        <v>36.479999999999997</v>
      </c>
      <c r="W5296" s="3">
        <f>StockData[[#This Row],[CLOSE]]-StockData[[#This Row],[PREV. CLOSE]]</f>
        <v>-58.050000000001091</v>
      </c>
      <c r="X5296" s="2">
        <f>IFERROR((StockData[[#This Row],[CLOSE]]-StockData[[#This Row],[PREV. CLOSE]])/StockData[[#This Row],[PREV. CLOSE]],0)</f>
        <v>-6.5976405337213979E-3</v>
      </c>
      <c r="Y5296" t="str">
        <f>IF(StockData[[#This Row],[Daily Return %]]&gt;0,"Gain",IF(StockData[[#This Row],[Daily Return %]]&lt;0,"Loss","No Change"))</f>
        <v>Loss</v>
      </c>
    </row>
    <row r="5297" spans="1:25" x14ac:dyDescent="0.3">
      <c r="A5297" s="1">
        <v>45659</v>
      </c>
      <c r="B5297" s="1" t="s">
        <v>5352</v>
      </c>
      <c r="C5297" s="1" t="s">
        <v>26</v>
      </c>
      <c r="D5297">
        <f>MONTH(StockData[[#This Row],[DATE]])</f>
        <v>1</v>
      </c>
      <c r="E5297">
        <v>2025</v>
      </c>
      <c r="F5297" t="s">
        <v>27</v>
      </c>
      <c r="G5297" t="str">
        <f>"Q"&amp;ROUNDUP(StockData[[#This Row],[Month Number]]/3,0)</f>
        <v>Q1</v>
      </c>
      <c r="H5297" s="1" t="s">
        <v>5101</v>
      </c>
      <c r="I5297" s="1" t="s">
        <v>4597</v>
      </c>
      <c r="J5297" t="s">
        <v>30</v>
      </c>
      <c r="K5297">
        <v>8740.5</v>
      </c>
      <c r="L5297">
        <v>9107.2999999999993</v>
      </c>
      <c r="M5297">
        <v>8677.5499999999993</v>
      </c>
      <c r="N5297">
        <v>8740.5499999999993</v>
      </c>
      <c r="O5297">
        <v>9062</v>
      </c>
      <c r="P5297">
        <v>9079.5</v>
      </c>
      <c r="Q5297">
        <v>8934.49</v>
      </c>
      <c r="R5297">
        <v>734590</v>
      </c>
      <c r="S5297">
        <v>6563188082.3000002</v>
      </c>
      <c r="T5297">
        <v>89738</v>
      </c>
      <c r="U5297">
        <v>360828</v>
      </c>
      <c r="V5297">
        <v>49.12</v>
      </c>
      <c r="W5297" s="3">
        <f>StockData[[#This Row],[CLOSE]]-StockData[[#This Row],[PREV. CLOSE]]</f>
        <v>338.95000000000073</v>
      </c>
      <c r="X5297" s="2">
        <f>IFERROR((StockData[[#This Row],[CLOSE]]-StockData[[#This Row],[PREV. CLOSE]])/StockData[[#This Row],[PREV. CLOSE]],0)</f>
        <v>3.877902420328249E-2</v>
      </c>
      <c r="Y5297" t="str">
        <f>IF(StockData[[#This Row],[Daily Return %]]&gt;0,"Gain",IF(StockData[[#This Row],[Daily Return %]]&lt;0,"Loss","No Change"))</f>
        <v>Gain</v>
      </c>
    </row>
    <row r="5298" spans="1:25" x14ac:dyDescent="0.3">
      <c r="A5298" s="1">
        <v>45660</v>
      </c>
      <c r="B5298" s="1" t="s">
        <v>5353</v>
      </c>
      <c r="C5298" s="1" t="s">
        <v>26</v>
      </c>
      <c r="D5298">
        <f>MONTH(StockData[[#This Row],[DATE]])</f>
        <v>1</v>
      </c>
      <c r="E5298">
        <v>2025</v>
      </c>
      <c r="F5298" t="s">
        <v>27</v>
      </c>
      <c r="G5298" t="str">
        <f>"Q"&amp;ROUNDUP(StockData[[#This Row],[Month Number]]/3,0)</f>
        <v>Q1</v>
      </c>
      <c r="H5298" s="1" t="s">
        <v>5101</v>
      </c>
      <c r="I5298" s="1" t="s">
        <v>4597</v>
      </c>
      <c r="J5298" t="s">
        <v>30</v>
      </c>
      <c r="K5298">
        <v>9100</v>
      </c>
      <c r="L5298">
        <v>9109.9500000000007</v>
      </c>
      <c r="M5298">
        <v>8945</v>
      </c>
      <c r="N5298">
        <v>9079.5</v>
      </c>
      <c r="O5298">
        <v>8965</v>
      </c>
      <c r="P5298">
        <v>8965.7000000000007</v>
      </c>
      <c r="Q5298">
        <v>9010.49</v>
      </c>
      <c r="R5298">
        <v>337802</v>
      </c>
      <c r="S5298">
        <v>3043762488.1500001</v>
      </c>
      <c r="T5298">
        <v>41248</v>
      </c>
      <c r="U5298">
        <v>167712</v>
      </c>
      <c r="V5298">
        <v>49.65</v>
      </c>
      <c r="W5298" s="3">
        <f>StockData[[#This Row],[CLOSE]]-StockData[[#This Row],[PREV. CLOSE]]</f>
        <v>-113.79999999999927</v>
      </c>
      <c r="X5298" s="2">
        <f>IFERROR((StockData[[#This Row],[CLOSE]]-StockData[[#This Row],[PREV. CLOSE]])/StockData[[#This Row],[PREV. CLOSE]],0)</f>
        <v>-1.2533729830937746E-2</v>
      </c>
      <c r="Y5298" t="str">
        <f>IF(StockData[[#This Row],[Daily Return %]]&gt;0,"Gain",IF(StockData[[#This Row],[Daily Return %]]&lt;0,"Loss","No Change"))</f>
        <v>Loss</v>
      </c>
    </row>
    <row r="5299" spans="1:25" x14ac:dyDescent="0.3">
      <c r="A5299" s="1">
        <v>45663</v>
      </c>
      <c r="B5299" s="1" t="s">
        <v>5354</v>
      </c>
      <c r="C5299" s="1" t="s">
        <v>26</v>
      </c>
      <c r="D5299">
        <f>MONTH(StockData[[#This Row],[DATE]])</f>
        <v>1</v>
      </c>
      <c r="E5299">
        <v>2025</v>
      </c>
      <c r="F5299" t="s">
        <v>27</v>
      </c>
      <c r="G5299" t="str">
        <f>"Q"&amp;ROUNDUP(StockData[[#This Row],[Month Number]]/3,0)</f>
        <v>Q1</v>
      </c>
      <c r="H5299" s="1" t="s">
        <v>5101</v>
      </c>
      <c r="I5299" s="1" t="s">
        <v>4597</v>
      </c>
      <c r="J5299" t="s">
        <v>30</v>
      </c>
      <c r="K5299">
        <v>9004.9500000000007</v>
      </c>
      <c r="L5299">
        <v>9093.9</v>
      </c>
      <c r="M5299">
        <v>8795</v>
      </c>
      <c r="N5299">
        <v>8965.7000000000007</v>
      </c>
      <c r="O5299">
        <v>8824.65</v>
      </c>
      <c r="P5299">
        <v>8823.85</v>
      </c>
      <c r="Q5299">
        <v>8920.33</v>
      </c>
      <c r="R5299">
        <v>238306</v>
      </c>
      <c r="S5299">
        <v>2125767471.8</v>
      </c>
      <c r="T5299">
        <v>41481</v>
      </c>
      <c r="U5299">
        <v>88916</v>
      </c>
      <c r="V5299">
        <v>37.31</v>
      </c>
      <c r="W5299" s="3">
        <f>StockData[[#This Row],[CLOSE]]-StockData[[#This Row],[PREV. CLOSE]]</f>
        <v>-141.85000000000036</v>
      </c>
      <c r="X5299" s="2">
        <f>IFERROR((StockData[[#This Row],[CLOSE]]-StockData[[#This Row],[PREV. CLOSE]])/StockData[[#This Row],[PREV. CLOSE]],0)</f>
        <v>-1.5821408255908668E-2</v>
      </c>
      <c r="Y5299" t="str">
        <f>IF(StockData[[#This Row],[Daily Return %]]&gt;0,"Gain",IF(StockData[[#This Row],[Daily Return %]]&lt;0,"Loss","No Change"))</f>
        <v>Loss</v>
      </c>
    </row>
    <row r="5300" spans="1:25" x14ac:dyDescent="0.3">
      <c r="A5300" s="1">
        <v>45664</v>
      </c>
      <c r="B5300" s="1" t="s">
        <v>5355</v>
      </c>
      <c r="C5300" s="1" t="s">
        <v>26</v>
      </c>
      <c r="D5300">
        <f>MONTH(StockData[[#This Row],[DATE]])</f>
        <v>1</v>
      </c>
      <c r="E5300">
        <v>2025</v>
      </c>
      <c r="F5300" t="s">
        <v>27</v>
      </c>
      <c r="G5300" t="str">
        <f>"Q"&amp;ROUNDUP(StockData[[#This Row],[Month Number]]/3,0)</f>
        <v>Q1</v>
      </c>
      <c r="H5300" s="1" t="s">
        <v>5101</v>
      </c>
      <c r="I5300" s="1" t="s">
        <v>4597</v>
      </c>
      <c r="J5300" t="s">
        <v>30</v>
      </c>
      <c r="K5300">
        <v>8870</v>
      </c>
      <c r="L5300">
        <v>8887.9500000000007</v>
      </c>
      <c r="M5300">
        <v>8735.1</v>
      </c>
      <c r="N5300">
        <v>8823.85</v>
      </c>
      <c r="O5300">
        <v>8807</v>
      </c>
      <c r="P5300">
        <v>8810.2999999999993</v>
      </c>
      <c r="Q5300">
        <v>8810.5400000000009</v>
      </c>
      <c r="R5300">
        <v>270785</v>
      </c>
      <c r="S5300">
        <v>2385763012.8000002</v>
      </c>
      <c r="T5300">
        <v>38302</v>
      </c>
      <c r="U5300">
        <v>143741</v>
      </c>
      <c r="V5300">
        <v>53.08</v>
      </c>
      <c r="W5300" s="3">
        <f>StockData[[#This Row],[CLOSE]]-StockData[[#This Row],[PREV. CLOSE]]</f>
        <v>-13.550000000001091</v>
      </c>
      <c r="X5300" s="2">
        <f>IFERROR((StockData[[#This Row],[CLOSE]]-StockData[[#This Row],[PREV. CLOSE]])/StockData[[#This Row],[PREV. CLOSE]],0)</f>
        <v>-1.5356108728050784E-3</v>
      </c>
      <c r="Y5300" t="str">
        <f>IF(StockData[[#This Row],[Daily Return %]]&gt;0,"Gain",IF(StockData[[#This Row],[Daily Return %]]&lt;0,"Loss","No Change"))</f>
        <v>Loss</v>
      </c>
    </row>
    <row r="5301" spans="1:25" x14ac:dyDescent="0.3">
      <c r="A5301" s="1">
        <v>45665</v>
      </c>
      <c r="B5301" s="1" t="s">
        <v>5356</v>
      </c>
      <c r="C5301" s="1" t="s">
        <v>26</v>
      </c>
      <c r="D5301">
        <f>MONTH(StockData[[#This Row],[DATE]])</f>
        <v>1</v>
      </c>
      <c r="E5301">
        <v>2025</v>
      </c>
      <c r="F5301" t="s">
        <v>27</v>
      </c>
      <c r="G5301" t="str">
        <f>"Q"&amp;ROUNDUP(StockData[[#This Row],[Month Number]]/3,0)</f>
        <v>Q1</v>
      </c>
      <c r="H5301" s="1" t="s">
        <v>5101</v>
      </c>
      <c r="I5301" s="1" t="s">
        <v>4597</v>
      </c>
      <c r="J5301" t="s">
        <v>30</v>
      </c>
      <c r="K5301">
        <v>8776</v>
      </c>
      <c r="L5301">
        <v>8830.9500000000007</v>
      </c>
      <c r="M5301">
        <v>8612</v>
      </c>
      <c r="N5301">
        <v>8810.2999999999993</v>
      </c>
      <c r="O5301">
        <v>8644</v>
      </c>
      <c r="P5301">
        <v>8642.25</v>
      </c>
      <c r="Q5301">
        <v>8690.17</v>
      </c>
      <c r="R5301">
        <v>415288</v>
      </c>
      <c r="S5301">
        <v>3608923813.8000002</v>
      </c>
      <c r="T5301">
        <v>46240</v>
      </c>
      <c r="U5301">
        <v>245147</v>
      </c>
      <c r="V5301">
        <v>59.03</v>
      </c>
      <c r="W5301" s="3">
        <f>StockData[[#This Row],[CLOSE]]-StockData[[#This Row],[PREV. CLOSE]]</f>
        <v>-168.04999999999927</v>
      </c>
      <c r="X5301" s="2">
        <f>IFERROR((StockData[[#This Row],[CLOSE]]-StockData[[#This Row],[PREV. CLOSE]])/StockData[[#This Row],[PREV. CLOSE]],0)</f>
        <v>-1.9074265348512455E-2</v>
      </c>
      <c r="Y5301" t="str">
        <f>IF(StockData[[#This Row],[Daily Return %]]&gt;0,"Gain",IF(StockData[[#This Row],[Daily Return %]]&lt;0,"Loss","No Change"))</f>
        <v>Loss</v>
      </c>
    </row>
    <row r="5302" spans="1:25" x14ac:dyDescent="0.3">
      <c r="A5302" s="1">
        <v>45666</v>
      </c>
      <c r="B5302" s="1" t="s">
        <v>5357</v>
      </c>
      <c r="C5302" s="1" t="s">
        <v>26</v>
      </c>
      <c r="D5302">
        <f>MONTH(StockData[[#This Row],[DATE]])</f>
        <v>1</v>
      </c>
      <c r="E5302">
        <v>2025</v>
      </c>
      <c r="F5302" t="s">
        <v>27</v>
      </c>
      <c r="G5302" t="str">
        <f>"Q"&amp;ROUNDUP(StockData[[#This Row],[Month Number]]/3,0)</f>
        <v>Q1</v>
      </c>
      <c r="H5302" s="1" t="s">
        <v>5101</v>
      </c>
      <c r="I5302" s="1" t="s">
        <v>4597</v>
      </c>
      <c r="J5302" t="s">
        <v>30</v>
      </c>
      <c r="K5302">
        <v>8719.9500000000007</v>
      </c>
      <c r="L5302">
        <v>8898</v>
      </c>
      <c r="M5302">
        <v>8692.1</v>
      </c>
      <c r="N5302">
        <v>8642.25</v>
      </c>
      <c r="O5302">
        <v>8825</v>
      </c>
      <c r="P5302">
        <v>8835.85</v>
      </c>
      <c r="Q5302">
        <v>8799.25</v>
      </c>
      <c r="R5302">
        <v>612457</v>
      </c>
      <c r="S5302">
        <v>5389161015.3999996</v>
      </c>
      <c r="T5302">
        <v>87400</v>
      </c>
      <c r="U5302">
        <v>228533</v>
      </c>
      <c r="V5302">
        <v>37.31</v>
      </c>
      <c r="W5302" s="3">
        <f>StockData[[#This Row],[CLOSE]]-StockData[[#This Row],[PREV. CLOSE]]</f>
        <v>193.60000000000036</v>
      </c>
      <c r="X5302" s="2">
        <f>IFERROR((StockData[[#This Row],[CLOSE]]-StockData[[#This Row],[PREV. CLOSE]])/StockData[[#This Row],[PREV. CLOSE]],0)</f>
        <v>2.2401573664265713E-2</v>
      </c>
      <c r="Y5302" t="str">
        <f>IF(StockData[[#This Row],[Daily Return %]]&gt;0,"Gain",IF(StockData[[#This Row],[Daily Return %]]&lt;0,"Loss","No Change"))</f>
        <v>Gain</v>
      </c>
    </row>
    <row r="5303" spans="1:25" x14ac:dyDescent="0.3">
      <c r="A5303" s="1">
        <v>45667</v>
      </c>
      <c r="B5303" s="1" t="s">
        <v>5358</v>
      </c>
      <c r="C5303" s="1" t="s">
        <v>26</v>
      </c>
      <c r="D5303">
        <f>MONTH(StockData[[#This Row],[DATE]])</f>
        <v>1</v>
      </c>
      <c r="E5303">
        <v>2025</v>
      </c>
      <c r="F5303" t="s">
        <v>27</v>
      </c>
      <c r="G5303" t="str">
        <f>"Q"&amp;ROUNDUP(StockData[[#This Row],[Month Number]]/3,0)</f>
        <v>Q1</v>
      </c>
      <c r="H5303" s="1" t="s">
        <v>5101</v>
      </c>
      <c r="I5303" s="1" t="s">
        <v>4597</v>
      </c>
      <c r="J5303" t="s">
        <v>30</v>
      </c>
      <c r="K5303">
        <v>8832.4500000000007</v>
      </c>
      <c r="L5303">
        <v>8855</v>
      </c>
      <c r="M5303">
        <v>8642.1</v>
      </c>
      <c r="N5303">
        <v>8835.85</v>
      </c>
      <c r="O5303">
        <v>8775</v>
      </c>
      <c r="P5303">
        <v>8764</v>
      </c>
      <c r="Q5303">
        <v>8752.84</v>
      </c>
      <c r="R5303">
        <v>350859</v>
      </c>
      <c r="S5303">
        <v>3071013887.8499999</v>
      </c>
      <c r="T5303">
        <v>50894</v>
      </c>
      <c r="U5303">
        <v>167488</v>
      </c>
      <c r="V5303">
        <v>47.74</v>
      </c>
      <c r="W5303" s="3">
        <f>StockData[[#This Row],[CLOSE]]-StockData[[#This Row],[PREV. CLOSE]]</f>
        <v>-71.850000000000364</v>
      </c>
      <c r="X5303" s="2">
        <f>IFERROR((StockData[[#This Row],[CLOSE]]-StockData[[#This Row],[PREV. CLOSE]])/StockData[[#This Row],[PREV. CLOSE]],0)</f>
        <v>-8.1316455123163437E-3</v>
      </c>
      <c r="Y5303" t="str">
        <f>IF(StockData[[#This Row],[Daily Return %]]&gt;0,"Gain",IF(StockData[[#This Row],[Daily Return %]]&lt;0,"Loss","No Change"))</f>
        <v>Loss</v>
      </c>
    </row>
    <row r="5304" spans="1:25" x14ac:dyDescent="0.3">
      <c r="A5304" s="1">
        <v>45670</v>
      </c>
      <c r="B5304" s="1" t="s">
        <v>5359</v>
      </c>
      <c r="C5304" s="1" t="s">
        <v>26</v>
      </c>
      <c r="D5304">
        <f>MONTH(StockData[[#This Row],[DATE]])</f>
        <v>1</v>
      </c>
      <c r="E5304">
        <v>2025</v>
      </c>
      <c r="F5304" t="s">
        <v>27</v>
      </c>
      <c r="G5304" t="str">
        <f>"Q"&amp;ROUNDUP(StockData[[#This Row],[Month Number]]/3,0)</f>
        <v>Q1</v>
      </c>
      <c r="H5304" s="1" t="s">
        <v>5101</v>
      </c>
      <c r="I5304" s="1" t="s">
        <v>4597</v>
      </c>
      <c r="J5304" t="s">
        <v>30</v>
      </c>
      <c r="K5304">
        <v>8704.5</v>
      </c>
      <c r="L5304">
        <v>8749.9</v>
      </c>
      <c r="M5304">
        <v>8551</v>
      </c>
      <c r="N5304">
        <v>8764</v>
      </c>
      <c r="O5304">
        <v>8620</v>
      </c>
      <c r="P5304">
        <v>8596.25</v>
      </c>
      <c r="Q5304">
        <v>8627.16</v>
      </c>
      <c r="R5304">
        <v>341577</v>
      </c>
      <c r="S5304">
        <v>2946839232.0500002</v>
      </c>
      <c r="T5304">
        <v>45407</v>
      </c>
      <c r="U5304">
        <v>173620</v>
      </c>
      <c r="V5304">
        <v>50.83</v>
      </c>
      <c r="W5304" s="3">
        <f>StockData[[#This Row],[CLOSE]]-StockData[[#This Row],[PREV. CLOSE]]</f>
        <v>-167.75</v>
      </c>
      <c r="X5304" s="2">
        <f>IFERROR((StockData[[#This Row],[CLOSE]]-StockData[[#This Row],[PREV. CLOSE]])/StockData[[#This Row],[PREV. CLOSE]],0)</f>
        <v>-1.91408032861707E-2</v>
      </c>
      <c r="Y5304" t="str">
        <f>IF(StockData[[#This Row],[Daily Return %]]&gt;0,"Gain",IF(StockData[[#This Row],[Daily Return %]]&lt;0,"Loss","No Change"))</f>
        <v>Loss</v>
      </c>
    </row>
    <row r="5305" spans="1:25" x14ac:dyDescent="0.3">
      <c r="A5305" s="1">
        <v>45671</v>
      </c>
      <c r="B5305" s="1" t="s">
        <v>5360</v>
      </c>
      <c r="C5305" s="1" t="s">
        <v>26</v>
      </c>
      <c r="D5305">
        <f>MONTH(StockData[[#This Row],[DATE]])</f>
        <v>1</v>
      </c>
      <c r="E5305">
        <v>2025</v>
      </c>
      <c r="F5305" t="s">
        <v>27</v>
      </c>
      <c r="G5305" t="str">
        <f>"Q"&amp;ROUNDUP(StockData[[#This Row],[Month Number]]/3,0)</f>
        <v>Q1</v>
      </c>
      <c r="H5305" s="1" t="s">
        <v>5101</v>
      </c>
      <c r="I5305" s="1" t="s">
        <v>4597</v>
      </c>
      <c r="J5305" t="s">
        <v>30</v>
      </c>
      <c r="K5305">
        <v>8620</v>
      </c>
      <c r="L5305">
        <v>8698</v>
      </c>
      <c r="M5305">
        <v>8525</v>
      </c>
      <c r="N5305">
        <v>8596.25</v>
      </c>
      <c r="O5305">
        <v>8618</v>
      </c>
      <c r="P5305">
        <v>8611.2000000000007</v>
      </c>
      <c r="Q5305">
        <v>8590.23</v>
      </c>
      <c r="R5305">
        <v>355464</v>
      </c>
      <c r="S5305">
        <v>3053519023</v>
      </c>
      <c r="T5305">
        <v>56221</v>
      </c>
      <c r="U5305">
        <v>190726</v>
      </c>
      <c r="V5305">
        <v>53.66</v>
      </c>
      <c r="W5305" s="3">
        <f>StockData[[#This Row],[CLOSE]]-StockData[[#This Row],[PREV. CLOSE]]</f>
        <v>14.950000000000728</v>
      </c>
      <c r="X5305" s="2">
        <f>IFERROR((StockData[[#This Row],[CLOSE]]-StockData[[#This Row],[PREV. CLOSE]])/StockData[[#This Row],[PREV. CLOSE]],0)</f>
        <v>1.7391304347826933E-3</v>
      </c>
      <c r="Y5305" t="str">
        <f>IF(StockData[[#This Row],[Daily Return %]]&gt;0,"Gain",IF(StockData[[#This Row],[Daily Return %]]&lt;0,"Loss","No Change"))</f>
        <v>Gain</v>
      </c>
    </row>
    <row r="5306" spans="1:25" x14ac:dyDescent="0.3">
      <c r="A5306" s="1">
        <v>45672</v>
      </c>
      <c r="B5306" s="1" t="s">
        <v>5361</v>
      </c>
      <c r="C5306" s="1" t="s">
        <v>26</v>
      </c>
      <c r="D5306">
        <f>MONTH(StockData[[#This Row],[DATE]])</f>
        <v>1</v>
      </c>
      <c r="E5306">
        <v>2025</v>
      </c>
      <c r="F5306" t="s">
        <v>27</v>
      </c>
      <c r="G5306" t="str">
        <f>"Q"&amp;ROUNDUP(StockData[[#This Row],[Month Number]]/3,0)</f>
        <v>Q1</v>
      </c>
      <c r="H5306" s="1" t="s">
        <v>5101</v>
      </c>
      <c r="I5306" s="1" t="s">
        <v>4597</v>
      </c>
      <c r="J5306" t="s">
        <v>30</v>
      </c>
      <c r="K5306">
        <v>8623.9</v>
      </c>
      <c r="L5306">
        <v>8799</v>
      </c>
      <c r="M5306">
        <v>8561.2999999999993</v>
      </c>
      <c r="N5306">
        <v>8611.2000000000007</v>
      </c>
      <c r="O5306">
        <v>8565</v>
      </c>
      <c r="P5306">
        <v>8578</v>
      </c>
      <c r="Q5306">
        <v>8629.2900000000009</v>
      </c>
      <c r="R5306">
        <v>347402</v>
      </c>
      <c r="S5306">
        <v>2997831133.0999999</v>
      </c>
      <c r="T5306">
        <v>46414</v>
      </c>
      <c r="U5306">
        <v>170417</v>
      </c>
      <c r="V5306">
        <v>49.05</v>
      </c>
      <c r="W5306" s="3">
        <f>StockData[[#This Row],[CLOSE]]-StockData[[#This Row],[PREV. CLOSE]]</f>
        <v>-33.200000000000728</v>
      </c>
      <c r="X5306" s="2">
        <f>IFERROR((StockData[[#This Row],[CLOSE]]-StockData[[#This Row],[PREV. CLOSE]])/StockData[[#This Row],[PREV. CLOSE]],0)</f>
        <v>-3.8554440728354612E-3</v>
      </c>
      <c r="Y5306" t="str">
        <f>IF(StockData[[#This Row],[Daily Return %]]&gt;0,"Gain",IF(StockData[[#This Row],[Daily Return %]]&lt;0,"Loss","No Change"))</f>
        <v>Loss</v>
      </c>
    </row>
    <row r="5307" spans="1:25" x14ac:dyDescent="0.3">
      <c r="A5307" s="1">
        <v>45673</v>
      </c>
      <c r="B5307" s="1" t="s">
        <v>5362</v>
      </c>
      <c r="C5307" s="1" t="s">
        <v>26</v>
      </c>
      <c r="D5307">
        <f>MONTH(StockData[[#This Row],[DATE]])</f>
        <v>1</v>
      </c>
      <c r="E5307">
        <v>2025</v>
      </c>
      <c r="F5307" t="s">
        <v>27</v>
      </c>
      <c r="G5307" t="str">
        <f>"Q"&amp;ROUNDUP(StockData[[#This Row],[Month Number]]/3,0)</f>
        <v>Q1</v>
      </c>
      <c r="H5307" s="1" t="s">
        <v>5101</v>
      </c>
      <c r="I5307" s="1" t="s">
        <v>4597</v>
      </c>
      <c r="J5307" t="s">
        <v>30</v>
      </c>
      <c r="K5307">
        <v>8621</v>
      </c>
      <c r="L5307">
        <v>8639.9</v>
      </c>
      <c r="M5307">
        <v>8549.7000000000007</v>
      </c>
      <c r="N5307">
        <v>8578</v>
      </c>
      <c r="O5307">
        <v>8589</v>
      </c>
      <c r="P5307">
        <v>8581.9500000000007</v>
      </c>
      <c r="Q5307">
        <v>8588.7000000000007</v>
      </c>
      <c r="R5307">
        <v>290855</v>
      </c>
      <c r="S5307">
        <v>2498066151.6999998</v>
      </c>
      <c r="T5307">
        <v>54655</v>
      </c>
      <c r="U5307">
        <v>139204</v>
      </c>
      <c r="V5307">
        <v>47.86</v>
      </c>
      <c r="W5307" s="3">
        <f>StockData[[#This Row],[CLOSE]]-StockData[[#This Row],[PREV. CLOSE]]</f>
        <v>3.9500000000007276</v>
      </c>
      <c r="X5307" s="2">
        <f>IFERROR((StockData[[#This Row],[CLOSE]]-StockData[[#This Row],[PREV. CLOSE]])/StockData[[#This Row],[PREV. CLOSE]],0)</f>
        <v>4.6048029843794914E-4</v>
      </c>
      <c r="Y5307" t="str">
        <f>IF(StockData[[#This Row],[Daily Return %]]&gt;0,"Gain",IF(StockData[[#This Row],[Daily Return %]]&lt;0,"Loss","No Change"))</f>
        <v>Gain</v>
      </c>
    </row>
    <row r="5308" spans="1:25" x14ac:dyDescent="0.3">
      <c r="A5308" s="1">
        <v>45674</v>
      </c>
      <c r="B5308" s="1" t="s">
        <v>5363</v>
      </c>
      <c r="C5308" s="1" t="s">
        <v>26</v>
      </c>
      <c r="D5308">
        <f>MONTH(StockData[[#This Row],[DATE]])</f>
        <v>1</v>
      </c>
      <c r="E5308">
        <v>2025</v>
      </c>
      <c r="F5308" t="s">
        <v>27</v>
      </c>
      <c r="G5308" t="str">
        <f>"Q"&amp;ROUNDUP(StockData[[#This Row],[Month Number]]/3,0)</f>
        <v>Q1</v>
      </c>
      <c r="H5308" s="1" t="s">
        <v>5101</v>
      </c>
      <c r="I5308" s="1" t="s">
        <v>4597</v>
      </c>
      <c r="J5308" t="s">
        <v>30</v>
      </c>
      <c r="K5308">
        <v>8565.85</v>
      </c>
      <c r="L5308">
        <v>8666.6</v>
      </c>
      <c r="M5308">
        <v>8531.2999999999993</v>
      </c>
      <c r="N5308">
        <v>8581.9500000000007</v>
      </c>
      <c r="O5308">
        <v>8577.2999999999993</v>
      </c>
      <c r="P5308">
        <v>8581.4</v>
      </c>
      <c r="Q5308">
        <v>8593.74</v>
      </c>
      <c r="R5308">
        <v>183057</v>
      </c>
      <c r="S5308">
        <v>1573144305.0999999</v>
      </c>
      <c r="T5308">
        <v>27218</v>
      </c>
      <c r="U5308">
        <v>62760</v>
      </c>
      <c r="V5308">
        <v>34.28</v>
      </c>
      <c r="W5308" s="3">
        <f>StockData[[#This Row],[CLOSE]]-StockData[[#This Row],[PREV. CLOSE]]</f>
        <v>-0.55000000000109139</v>
      </c>
      <c r="X5308" s="2">
        <f>IFERROR((StockData[[#This Row],[CLOSE]]-StockData[[#This Row],[PREV. CLOSE]])/StockData[[#This Row],[PREV. CLOSE]],0)</f>
        <v>-6.408799864845302E-5</v>
      </c>
      <c r="Y5308" t="str">
        <f>IF(StockData[[#This Row],[Daily Return %]]&gt;0,"Gain",IF(StockData[[#This Row],[Daily Return %]]&lt;0,"Loss","No Change"))</f>
        <v>Loss</v>
      </c>
    </row>
    <row r="5309" spans="1:25" x14ac:dyDescent="0.3">
      <c r="A5309" s="1">
        <v>45677</v>
      </c>
      <c r="B5309" s="1" t="s">
        <v>5364</v>
      </c>
      <c r="C5309" s="1" t="s">
        <v>26</v>
      </c>
      <c r="D5309">
        <f>MONTH(StockData[[#This Row],[DATE]])</f>
        <v>1</v>
      </c>
      <c r="E5309">
        <v>2025</v>
      </c>
      <c r="F5309" t="s">
        <v>27</v>
      </c>
      <c r="G5309" t="str">
        <f>"Q"&amp;ROUNDUP(StockData[[#This Row],[Month Number]]/3,0)</f>
        <v>Q1</v>
      </c>
      <c r="H5309" s="1" t="s">
        <v>5101</v>
      </c>
      <c r="I5309" s="1" t="s">
        <v>4597</v>
      </c>
      <c r="J5309" t="s">
        <v>30</v>
      </c>
      <c r="K5309">
        <v>8600</v>
      </c>
      <c r="L5309">
        <v>8609.6</v>
      </c>
      <c r="M5309">
        <v>8462.7000000000007</v>
      </c>
      <c r="N5309">
        <v>8581.4</v>
      </c>
      <c r="O5309">
        <v>8532.9</v>
      </c>
      <c r="P5309">
        <v>8544.4</v>
      </c>
      <c r="Q5309">
        <v>8531.31</v>
      </c>
      <c r="R5309">
        <v>294136</v>
      </c>
      <c r="S5309">
        <v>2509364592.6999998</v>
      </c>
      <c r="T5309">
        <v>47072</v>
      </c>
      <c r="U5309">
        <v>158030</v>
      </c>
      <c r="V5309">
        <v>53.73</v>
      </c>
      <c r="W5309" s="3">
        <f>StockData[[#This Row],[CLOSE]]-StockData[[#This Row],[PREV. CLOSE]]</f>
        <v>-37</v>
      </c>
      <c r="X5309" s="2">
        <f>IFERROR((StockData[[#This Row],[CLOSE]]-StockData[[#This Row],[PREV. CLOSE]])/StockData[[#This Row],[PREV. CLOSE]],0)</f>
        <v>-4.3116507795930735E-3</v>
      </c>
      <c r="Y5309" t="str">
        <f>IF(StockData[[#This Row],[Daily Return %]]&gt;0,"Gain",IF(StockData[[#This Row],[Daily Return %]]&lt;0,"Loss","No Change"))</f>
        <v>Loss</v>
      </c>
    </row>
    <row r="5310" spans="1:25" x14ac:dyDescent="0.3">
      <c r="A5310" s="1">
        <v>45678</v>
      </c>
      <c r="B5310" s="1" t="s">
        <v>5365</v>
      </c>
      <c r="C5310" s="1" t="s">
        <v>26</v>
      </c>
      <c r="D5310">
        <f>MONTH(StockData[[#This Row],[DATE]])</f>
        <v>1</v>
      </c>
      <c r="E5310">
        <v>2025</v>
      </c>
      <c r="F5310" t="s">
        <v>27</v>
      </c>
      <c r="G5310" t="str">
        <f>"Q"&amp;ROUNDUP(StockData[[#This Row],[Month Number]]/3,0)</f>
        <v>Q1</v>
      </c>
      <c r="H5310" s="1" t="s">
        <v>5101</v>
      </c>
      <c r="I5310" s="1" t="s">
        <v>4597</v>
      </c>
      <c r="J5310" t="s">
        <v>30</v>
      </c>
      <c r="K5310">
        <v>8582.4500000000007</v>
      </c>
      <c r="L5310">
        <v>8608.7999999999993</v>
      </c>
      <c r="M5310">
        <v>8412.1</v>
      </c>
      <c r="N5310">
        <v>8544.4</v>
      </c>
      <c r="O5310">
        <v>8445</v>
      </c>
      <c r="P5310">
        <v>8468.5499999999993</v>
      </c>
      <c r="Q5310">
        <v>8490.4500000000007</v>
      </c>
      <c r="R5310">
        <v>343149</v>
      </c>
      <c r="S5310">
        <v>2913488432.5</v>
      </c>
      <c r="T5310">
        <v>49414</v>
      </c>
      <c r="U5310">
        <v>197481</v>
      </c>
      <c r="V5310">
        <v>57.55</v>
      </c>
      <c r="W5310" s="3">
        <f>StockData[[#This Row],[CLOSE]]-StockData[[#This Row],[PREV. CLOSE]]</f>
        <v>-75.850000000000364</v>
      </c>
      <c r="X5310" s="2">
        <f>IFERROR((StockData[[#This Row],[CLOSE]]-StockData[[#This Row],[PREV. CLOSE]])/StockData[[#This Row],[PREV. CLOSE]],0)</f>
        <v>-8.8771593090211567E-3</v>
      </c>
      <c r="Y5310" t="str">
        <f>IF(StockData[[#This Row],[Daily Return %]]&gt;0,"Gain",IF(StockData[[#This Row],[Daily Return %]]&lt;0,"Loss","No Change"))</f>
        <v>Loss</v>
      </c>
    </row>
    <row r="5311" spans="1:25" x14ac:dyDescent="0.3">
      <c r="A5311" s="1">
        <v>45679</v>
      </c>
      <c r="B5311" s="1" t="s">
        <v>5366</v>
      </c>
      <c r="C5311" s="1" t="s">
        <v>26</v>
      </c>
      <c r="D5311">
        <f>MONTH(StockData[[#This Row],[DATE]])</f>
        <v>1</v>
      </c>
      <c r="E5311">
        <v>2025</v>
      </c>
      <c r="F5311" t="s">
        <v>27</v>
      </c>
      <c r="G5311" t="str">
        <f>"Q"&amp;ROUNDUP(StockData[[#This Row],[Month Number]]/3,0)</f>
        <v>Q1</v>
      </c>
      <c r="H5311" s="1" t="s">
        <v>5101</v>
      </c>
      <c r="I5311" s="1" t="s">
        <v>4597</v>
      </c>
      <c r="J5311" t="s">
        <v>30</v>
      </c>
      <c r="K5311">
        <v>8480.7999999999993</v>
      </c>
      <c r="L5311">
        <v>8534.9500000000007</v>
      </c>
      <c r="M5311">
        <v>8395</v>
      </c>
      <c r="N5311">
        <v>8468.5499999999993</v>
      </c>
      <c r="O5311">
        <v>8439.15</v>
      </c>
      <c r="P5311">
        <v>8460.85</v>
      </c>
      <c r="Q5311">
        <v>8441.7800000000007</v>
      </c>
      <c r="R5311">
        <v>344305</v>
      </c>
      <c r="S5311">
        <v>2906548350.5</v>
      </c>
      <c r="T5311">
        <v>64200</v>
      </c>
      <c r="U5311">
        <v>207401</v>
      </c>
      <c r="V5311">
        <v>60.24</v>
      </c>
      <c r="W5311" s="3">
        <f>StockData[[#This Row],[CLOSE]]-StockData[[#This Row],[PREV. CLOSE]]</f>
        <v>-7.6999999999989086</v>
      </c>
      <c r="X5311" s="2">
        <f>IFERROR((StockData[[#This Row],[CLOSE]]-StockData[[#This Row],[PREV. CLOSE]])/StockData[[#This Row],[PREV. CLOSE]],0)</f>
        <v>-9.0924656523240803E-4</v>
      </c>
      <c r="Y5311" t="str">
        <f>IF(StockData[[#This Row],[Daily Return %]]&gt;0,"Gain",IF(StockData[[#This Row],[Daily Return %]]&lt;0,"Loss","No Change"))</f>
        <v>Loss</v>
      </c>
    </row>
    <row r="5312" spans="1:25" x14ac:dyDescent="0.3">
      <c r="A5312" s="1">
        <v>45680</v>
      </c>
      <c r="B5312" s="1" t="s">
        <v>5367</v>
      </c>
      <c r="C5312" s="1" t="s">
        <v>26</v>
      </c>
      <c r="D5312">
        <f>MONTH(StockData[[#This Row],[DATE]])</f>
        <v>1</v>
      </c>
      <c r="E5312">
        <v>2025</v>
      </c>
      <c r="F5312" t="s">
        <v>27</v>
      </c>
      <c r="G5312" t="str">
        <f>"Q"&amp;ROUNDUP(StockData[[#This Row],[Month Number]]/3,0)</f>
        <v>Q1</v>
      </c>
      <c r="H5312" s="1" t="s">
        <v>5101</v>
      </c>
      <c r="I5312" s="1" t="s">
        <v>4597</v>
      </c>
      <c r="J5312" t="s">
        <v>30</v>
      </c>
      <c r="K5312">
        <v>8439.15</v>
      </c>
      <c r="L5312">
        <v>8502.2000000000007</v>
      </c>
      <c r="M5312">
        <v>8375.65</v>
      </c>
      <c r="N5312">
        <v>8460.85</v>
      </c>
      <c r="O5312">
        <v>8402</v>
      </c>
      <c r="P5312">
        <v>8399.9500000000007</v>
      </c>
      <c r="Q5312">
        <v>8424.52</v>
      </c>
      <c r="R5312">
        <v>347894</v>
      </c>
      <c r="S5312">
        <v>2930839808.8499999</v>
      </c>
      <c r="T5312">
        <v>61911</v>
      </c>
      <c r="U5312">
        <v>197298</v>
      </c>
      <c r="V5312">
        <v>56.71</v>
      </c>
      <c r="W5312" s="3">
        <f>StockData[[#This Row],[CLOSE]]-StockData[[#This Row],[PREV. CLOSE]]</f>
        <v>-60.899999999999636</v>
      </c>
      <c r="X5312" s="2">
        <f>IFERROR((StockData[[#This Row],[CLOSE]]-StockData[[#This Row],[PREV. CLOSE]])/StockData[[#This Row],[PREV. CLOSE]],0)</f>
        <v>-7.1978583712037957E-3</v>
      </c>
      <c r="Y5312" t="str">
        <f>IF(StockData[[#This Row],[Daily Return %]]&gt;0,"Gain",IF(StockData[[#This Row],[Daily Return %]]&lt;0,"Loss","No Change"))</f>
        <v>Loss</v>
      </c>
    </row>
    <row r="5313" spans="1:25" x14ac:dyDescent="0.3">
      <c r="A5313" s="1">
        <v>45681</v>
      </c>
      <c r="B5313" s="1" t="s">
        <v>5368</v>
      </c>
      <c r="C5313" s="1" t="s">
        <v>26</v>
      </c>
      <c r="D5313">
        <f>MONTH(StockData[[#This Row],[DATE]])</f>
        <v>1</v>
      </c>
      <c r="E5313">
        <v>2025</v>
      </c>
      <c r="F5313" t="s">
        <v>27</v>
      </c>
      <c r="G5313" t="str">
        <f>"Q"&amp;ROUNDUP(StockData[[#This Row],[Month Number]]/3,0)</f>
        <v>Q1</v>
      </c>
      <c r="H5313" s="1" t="s">
        <v>5101</v>
      </c>
      <c r="I5313" s="1" t="s">
        <v>4597</v>
      </c>
      <c r="J5313" t="s">
        <v>30</v>
      </c>
      <c r="K5313">
        <v>8414.4</v>
      </c>
      <c r="L5313">
        <v>8489.9500000000007</v>
      </c>
      <c r="M5313">
        <v>8360</v>
      </c>
      <c r="N5313">
        <v>8399.9500000000007</v>
      </c>
      <c r="O5313">
        <v>8409</v>
      </c>
      <c r="P5313">
        <v>8401.5</v>
      </c>
      <c r="Q5313">
        <v>8438.1299999999992</v>
      </c>
      <c r="R5313">
        <v>232317</v>
      </c>
      <c r="S5313">
        <v>1960321628.5</v>
      </c>
      <c r="T5313">
        <v>35515</v>
      </c>
      <c r="U5313">
        <v>113759</v>
      </c>
      <c r="V5313">
        <v>48.97</v>
      </c>
      <c r="W5313" s="3">
        <f>StockData[[#This Row],[CLOSE]]-StockData[[#This Row],[PREV. CLOSE]]</f>
        <v>1.5499999999992724</v>
      </c>
      <c r="X5313" s="2">
        <f>IFERROR((StockData[[#This Row],[CLOSE]]-StockData[[#This Row],[PREV. CLOSE]])/StockData[[#This Row],[PREV. CLOSE]],0)</f>
        <v>1.8452490788626984E-4</v>
      </c>
      <c r="Y5313" t="str">
        <f>IF(StockData[[#This Row],[Daily Return %]]&gt;0,"Gain",IF(StockData[[#This Row],[Daily Return %]]&lt;0,"Loss","No Change"))</f>
        <v>Gain</v>
      </c>
    </row>
    <row r="5314" spans="1:25" x14ac:dyDescent="0.3">
      <c r="A5314" s="1">
        <v>45684</v>
      </c>
      <c r="B5314" s="1" t="s">
        <v>5369</v>
      </c>
      <c r="C5314" s="1" t="s">
        <v>26</v>
      </c>
      <c r="D5314">
        <f>MONTH(StockData[[#This Row],[DATE]])</f>
        <v>1</v>
      </c>
      <c r="E5314">
        <v>2025</v>
      </c>
      <c r="F5314" t="s">
        <v>27</v>
      </c>
      <c r="G5314" t="str">
        <f>"Q"&amp;ROUNDUP(StockData[[#This Row],[Month Number]]/3,0)</f>
        <v>Q1</v>
      </c>
      <c r="H5314" s="1" t="s">
        <v>5101</v>
      </c>
      <c r="I5314" s="1" t="s">
        <v>4597</v>
      </c>
      <c r="J5314" t="s">
        <v>30</v>
      </c>
      <c r="K5314">
        <v>8378.0499999999993</v>
      </c>
      <c r="L5314">
        <v>8418.9500000000007</v>
      </c>
      <c r="M5314">
        <v>8290.35</v>
      </c>
      <c r="N5314">
        <v>8401.5</v>
      </c>
      <c r="O5314">
        <v>8416.5</v>
      </c>
      <c r="P5314">
        <v>8384.6</v>
      </c>
      <c r="Q5314">
        <v>8374.9</v>
      </c>
      <c r="R5314">
        <v>324406</v>
      </c>
      <c r="S5314">
        <v>2716866503.3499999</v>
      </c>
      <c r="T5314">
        <v>51428</v>
      </c>
      <c r="U5314">
        <v>168429</v>
      </c>
      <c r="V5314">
        <v>51.92</v>
      </c>
      <c r="W5314" s="3">
        <f>StockData[[#This Row],[CLOSE]]-StockData[[#This Row],[PREV. CLOSE]]</f>
        <v>-16.899999999999636</v>
      </c>
      <c r="X5314" s="2">
        <f>IFERROR((StockData[[#This Row],[CLOSE]]-StockData[[#This Row],[PREV. CLOSE]])/StockData[[#This Row],[PREV. CLOSE]],0)</f>
        <v>-2.0115455573409078E-3</v>
      </c>
      <c r="Y5314" t="str">
        <f>IF(StockData[[#This Row],[Daily Return %]]&gt;0,"Gain",IF(StockData[[#This Row],[Daily Return %]]&lt;0,"Loss","No Change"))</f>
        <v>Loss</v>
      </c>
    </row>
    <row r="5315" spans="1:25" x14ac:dyDescent="0.3">
      <c r="A5315" s="1">
        <v>45685</v>
      </c>
      <c r="B5315" s="1" t="s">
        <v>5370</v>
      </c>
      <c r="C5315" s="1" t="s">
        <v>26</v>
      </c>
      <c r="D5315">
        <f>MONTH(StockData[[#This Row],[DATE]])</f>
        <v>1</v>
      </c>
      <c r="E5315">
        <v>2025</v>
      </c>
      <c r="F5315" t="s">
        <v>27</v>
      </c>
      <c r="G5315" t="str">
        <f>"Q"&amp;ROUNDUP(StockData[[#This Row],[Month Number]]/3,0)</f>
        <v>Q1</v>
      </c>
      <c r="H5315" s="1" t="s">
        <v>5101</v>
      </c>
      <c r="I5315" s="1" t="s">
        <v>4597</v>
      </c>
      <c r="J5315" t="s">
        <v>30</v>
      </c>
      <c r="K5315">
        <v>8426.4500000000007</v>
      </c>
      <c r="L5315">
        <v>8489</v>
      </c>
      <c r="M5315">
        <v>8361.35</v>
      </c>
      <c r="N5315">
        <v>8384.6</v>
      </c>
      <c r="O5315">
        <v>8411.25</v>
      </c>
      <c r="P5315">
        <v>8398.4</v>
      </c>
      <c r="Q5315">
        <v>8413.6200000000008</v>
      </c>
      <c r="R5315">
        <v>651069</v>
      </c>
      <c r="S5315">
        <v>5477850344</v>
      </c>
      <c r="T5315">
        <v>63918</v>
      </c>
      <c r="U5315">
        <v>418871</v>
      </c>
      <c r="V5315">
        <v>64.34</v>
      </c>
      <c r="W5315" s="3">
        <f>StockData[[#This Row],[CLOSE]]-StockData[[#This Row],[PREV. CLOSE]]</f>
        <v>13.799999999999272</v>
      </c>
      <c r="X5315" s="2">
        <f>IFERROR((StockData[[#This Row],[CLOSE]]-StockData[[#This Row],[PREV. CLOSE]])/StockData[[#This Row],[PREV. CLOSE]],0)</f>
        <v>1.6458745795862977E-3</v>
      </c>
      <c r="Y5315" t="str">
        <f>IF(StockData[[#This Row],[Daily Return %]]&gt;0,"Gain",IF(StockData[[#This Row],[Daily Return %]]&lt;0,"Loss","No Change"))</f>
        <v>Gain</v>
      </c>
    </row>
    <row r="5316" spans="1:25" x14ac:dyDescent="0.3">
      <c r="A5316" s="1">
        <v>45686</v>
      </c>
      <c r="B5316" s="1" t="s">
        <v>5371</v>
      </c>
      <c r="C5316" s="1" t="s">
        <v>26</v>
      </c>
      <c r="D5316">
        <f>MONTH(StockData[[#This Row],[DATE]])</f>
        <v>1</v>
      </c>
      <c r="E5316">
        <v>2025</v>
      </c>
      <c r="F5316" t="s">
        <v>27</v>
      </c>
      <c r="G5316" t="str">
        <f>"Q"&amp;ROUNDUP(StockData[[#This Row],[Month Number]]/3,0)</f>
        <v>Q1</v>
      </c>
      <c r="H5316" s="1" t="s">
        <v>5101</v>
      </c>
      <c r="I5316" s="1" t="s">
        <v>4597</v>
      </c>
      <c r="J5316" t="s">
        <v>30</v>
      </c>
      <c r="K5316">
        <v>8420.15</v>
      </c>
      <c r="L5316">
        <v>8807</v>
      </c>
      <c r="M5316">
        <v>8420.15</v>
      </c>
      <c r="N5316">
        <v>8398.4</v>
      </c>
      <c r="O5316">
        <v>8643</v>
      </c>
      <c r="P5316">
        <v>8625.85</v>
      </c>
      <c r="Q5316">
        <v>8687.85</v>
      </c>
      <c r="R5316">
        <v>802600</v>
      </c>
      <c r="S5316">
        <v>6972869279.25</v>
      </c>
      <c r="T5316">
        <v>108907</v>
      </c>
      <c r="U5316">
        <v>155868</v>
      </c>
      <c r="V5316">
        <v>19.420000000000002</v>
      </c>
      <c r="W5316" s="3">
        <f>StockData[[#This Row],[CLOSE]]-StockData[[#This Row],[PREV. CLOSE]]</f>
        <v>227.45000000000073</v>
      </c>
      <c r="X5316" s="2">
        <f>IFERROR((StockData[[#This Row],[CLOSE]]-StockData[[#This Row],[PREV. CLOSE]])/StockData[[#This Row],[PREV. CLOSE]],0)</f>
        <v>2.7082539531339392E-2</v>
      </c>
      <c r="Y5316" t="str">
        <f>IF(StockData[[#This Row],[Daily Return %]]&gt;0,"Gain",IF(StockData[[#This Row],[Daily Return %]]&lt;0,"Loss","No Change"))</f>
        <v>Gain</v>
      </c>
    </row>
    <row r="5317" spans="1:25" x14ac:dyDescent="0.3">
      <c r="A5317" s="1">
        <v>45687</v>
      </c>
      <c r="B5317" s="1" t="s">
        <v>5372</v>
      </c>
      <c r="C5317" s="1" t="s">
        <v>26</v>
      </c>
      <c r="D5317">
        <f>MONTH(StockData[[#This Row],[DATE]])</f>
        <v>1</v>
      </c>
      <c r="E5317">
        <v>2025</v>
      </c>
      <c r="F5317" t="s">
        <v>27</v>
      </c>
      <c r="G5317" t="str">
        <f>"Q"&amp;ROUNDUP(StockData[[#This Row],[Month Number]]/3,0)</f>
        <v>Q1</v>
      </c>
      <c r="H5317" s="1" t="s">
        <v>5101</v>
      </c>
      <c r="I5317" s="1" t="s">
        <v>4597</v>
      </c>
      <c r="J5317" t="s">
        <v>30</v>
      </c>
      <c r="K5317">
        <v>8659.9500000000007</v>
      </c>
      <c r="L5317">
        <v>8824.2999999999993</v>
      </c>
      <c r="M5317">
        <v>8602.5</v>
      </c>
      <c r="N5317">
        <v>8625.85</v>
      </c>
      <c r="O5317">
        <v>8755.6</v>
      </c>
      <c r="P5317">
        <v>8747.7999999999993</v>
      </c>
      <c r="Q5317">
        <v>8750.49</v>
      </c>
      <c r="R5317">
        <v>322587</v>
      </c>
      <c r="S5317">
        <v>2822793618.8000002</v>
      </c>
      <c r="T5317">
        <v>51654</v>
      </c>
      <c r="U5317">
        <v>98609</v>
      </c>
      <c r="V5317">
        <v>30.57</v>
      </c>
      <c r="W5317" s="3">
        <f>StockData[[#This Row],[CLOSE]]-StockData[[#This Row],[PREV. CLOSE]]</f>
        <v>121.94999999999891</v>
      </c>
      <c r="X5317" s="2">
        <f>IFERROR((StockData[[#This Row],[CLOSE]]-StockData[[#This Row],[PREV. CLOSE]])/StockData[[#This Row],[PREV. CLOSE]],0)</f>
        <v>1.4137737150541559E-2</v>
      </c>
      <c r="Y5317" t="str">
        <f>IF(StockData[[#This Row],[Daily Return %]]&gt;0,"Gain",IF(StockData[[#This Row],[Daily Return %]]&lt;0,"Loss","No Change"))</f>
        <v>Gain</v>
      </c>
    </row>
    <row r="5318" spans="1:25" x14ac:dyDescent="0.3">
      <c r="A5318" s="1">
        <v>45688</v>
      </c>
      <c r="B5318" s="1" t="s">
        <v>5373</v>
      </c>
      <c r="C5318" s="1" t="s">
        <v>26</v>
      </c>
      <c r="D5318">
        <f>MONTH(StockData[[#This Row],[DATE]])</f>
        <v>1</v>
      </c>
      <c r="E5318">
        <v>2025</v>
      </c>
      <c r="F5318" t="s">
        <v>27</v>
      </c>
      <c r="G5318" t="str">
        <f>"Q"&amp;ROUNDUP(StockData[[#This Row],[Month Number]]/3,0)</f>
        <v>Q1</v>
      </c>
      <c r="H5318" s="1" t="s">
        <v>5101</v>
      </c>
      <c r="I5318" s="1" t="s">
        <v>4597</v>
      </c>
      <c r="J5318" t="s">
        <v>30</v>
      </c>
      <c r="K5318">
        <v>8800</v>
      </c>
      <c r="L5318">
        <v>8959.9</v>
      </c>
      <c r="M5318">
        <v>8744.0499999999993</v>
      </c>
      <c r="N5318">
        <v>8747.7999999999993</v>
      </c>
      <c r="O5318">
        <v>8876</v>
      </c>
      <c r="P5318">
        <v>8847.7999999999993</v>
      </c>
      <c r="Q5318">
        <v>8857.48</v>
      </c>
      <c r="R5318">
        <v>315913</v>
      </c>
      <c r="S5318">
        <v>2798192705.25</v>
      </c>
      <c r="T5318">
        <v>41806</v>
      </c>
      <c r="U5318">
        <v>169153</v>
      </c>
      <c r="V5318">
        <v>53.54</v>
      </c>
      <c r="W5318" s="3">
        <f>StockData[[#This Row],[CLOSE]]-StockData[[#This Row],[PREV. CLOSE]]</f>
        <v>100</v>
      </c>
      <c r="X5318" s="2">
        <f>IFERROR((StockData[[#This Row],[CLOSE]]-StockData[[#This Row],[PREV. CLOSE]])/StockData[[#This Row],[PREV. CLOSE]],0)</f>
        <v>1.1431445620613184E-2</v>
      </c>
      <c r="Y5318" t="str">
        <f>IF(StockData[[#This Row],[Daily Return %]]&gt;0,"Gain",IF(StockData[[#This Row],[Daily Return %]]&lt;0,"Loss","No Change"))</f>
        <v>Gain</v>
      </c>
    </row>
    <row r="5319" spans="1:25" x14ac:dyDescent="0.3">
      <c r="A5319" s="1">
        <v>45689</v>
      </c>
      <c r="B5319" s="1" t="s">
        <v>5374</v>
      </c>
      <c r="C5319" s="1" t="s">
        <v>54</v>
      </c>
      <c r="D5319">
        <f>MONTH(StockData[[#This Row],[DATE]])</f>
        <v>2</v>
      </c>
      <c r="E5319">
        <v>2025</v>
      </c>
      <c r="F5319" t="s">
        <v>27</v>
      </c>
      <c r="G5319" t="str">
        <f>"Q"&amp;ROUNDUP(StockData[[#This Row],[Month Number]]/3,0)</f>
        <v>Q1</v>
      </c>
      <c r="H5319" s="1" t="s">
        <v>5101</v>
      </c>
      <c r="I5319" s="1" t="s">
        <v>4597</v>
      </c>
      <c r="J5319" t="s">
        <v>30</v>
      </c>
      <c r="K5319">
        <v>8887.9</v>
      </c>
      <c r="L5319">
        <v>9178</v>
      </c>
      <c r="M5319">
        <v>8806.2999999999993</v>
      </c>
      <c r="N5319">
        <v>8847.7999999999993</v>
      </c>
      <c r="O5319">
        <v>9155</v>
      </c>
      <c r="P5319">
        <v>9155.6</v>
      </c>
      <c r="Q5319">
        <v>9061.56</v>
      </c>
      <c r="R5319">
        <v>418755</v>
      </c>
      <c r="S5319">
        <v>3794572109.75</v>
      </c>
      <c r="T5319">
        <v>57137</v>
      </c>
      <c r="U5319">
        <v>181146</v>
      </c>
      <c r="V5319">
        <v>43.26</v>
      </c>
      <c r="W5319" s="3">
        <f>StockData[[#This Row],[CLOSE]]-StockData[[#This Row],[PREV. CLOSE]]</f>
        <v>307.80000000000109</v>
      </c>
      <c r="X5319" s="2">
        <f>IFERROR((StockData[[#This Row],[CLOSE]]-StockData[[#This Row],[PREV. CLOSE]])/StockData[[#This Row],[PREV. CLOSE]],0)</f>
        <v>3.4788308958159216E-2</v>
      </c>
      <c r="Y5319" t="str">
        <f>IF(StockData[[#This Row],[Daily Return %]]&gt;0,"Gain",IF(StockData[[#This Row],[Daily Return %]]&lt;0,"Loss","No Change"))</f>
        <v>Gain</v>
      </c>
    </row>
    <row r="5320" spans="1:25" x14ac:dyDescent="0.3">
      <c r="A5320" s="1">
        <v>45691</v>
      </c>
      <c r="B5320" s="1" t="s">
        <v>5375</v>
      </c>
      <c r="C5320" s="1" t="s">
        <v>54</v>
      </c>
      <c r="D5320">
        <f>MONTH(StockData[[#This Row],[DATE]])</f>
        <v>2</v>
      </c>
      <c r="E5320">
        <v>2025</v>
      </c>
      <c r="F5320" t="s">
        <v>27</v>
      </c>
      <c r="G5320" t="str">
        <f>"Q"&amp;ROUNDUP(StockData[[#This Row],[Month Number]]/3,0)</f>
        <v>Q1</v>
      </c>
      <c r="H5320" s="1" t="s">
        <v>5101</v>
      </c>
      <c r="I5320" s="1" t="s">
        <v>4597</v>
      </c>
      <c r="J5320" t="s">
        <v>30</v>
      </c>
      <c r="K5320">
        <v>9150</v>
      </c>
      <c r="L5320">
        <v>9150</v>
      </c>
      <c r="M5320">
        <v>8886.5499999999993</v>
      </c>
      <c r="N5320">
        <v>9155.6</v>
      </c>
      <c r="O5320">
        <v>8900</v>
      </c>
      <c r="P5320">
        <v>8926.5499999999993</v>
      </c>
      <c r="Q5320">
        <v>8973.52</v>
      </c>
      <c r="R5320">
        <v>667412</v>
      </c>
      <c r="S5320">
        <v>5989032120.8999996</v>
      </c>
      <c r="T5320">
        <v>105913</v>
      </c>
      <c r="U5320">
        <v>417555</v>
      </c>
      <c r="V5320">
        <v>62.56</v>
      </c>
      <c r="W5320" s="3">
        <f>StockData[[#This Row],[CLOSE]]-StockData[[#This Row],[PREV. CLOSE]]</f>
        <v>-229.05000000000109</v>
      </c>
      <c r="X5320" s="2">
        <f>IFERROR((StockData[[#This Row],[CLOSE]]-StockData[[#This Row],[PREV. CLOSE]])/StockData[[#This Row],[PREV. CLOSE]],0)</f>
        <v>-2.5017475643322237E-2</v>
      </c>
      <c r="Y5320" t="str">
        <f>IF(StockData[[#This Row],[Daily Return %]]&gt;0,"Gain",IF(StockData[[#This Row],[Daily Return %]]&lt;0,"Loss","No Change"))</f>
        <v>Loss</v>
      </c>
    </row>
    <row r="5321" spans="1:25" x14ac:dyDescent="0.3">
      <c r="A5321" s="1">
        <v>45692</v>
      </c>
      <c r="B5321" s="1" t="s">
        <v>5376</v>
      </c>
      <c r="C5321" s="1" t="s">
        <v>54</v>
      </c>
      <c r="D5321">
        <f>MONTH(StockData[[#This Row],[DATE]])</f>
        <v>2</v>
      </c>
      <c r="E5321">
        <v>2025</v>
      </c>
      <c r="F5321" t="s">
        <v>27</v>
      </c>
      <c r="G5321" t="str">
        <f>"Q"&amp;ROUNDUP(StockData[[#This Row],[Month Number]]/3,0)</f>
        <v>Q1</v>
      </c>
      <c r="H5321" s="1" t="s">
        <v>5101</v>
      </c>
      <c r="I5321" s="1" t="s">
        <v>4597</v>
      </c>
      <c r="J5321" t="s">
        <v>30</v>
      </c>
      <c r="K5321">
        <v>8950</v>
      </c>
      <c r="L5321">
        <v>9059.65</v>
      </c>
      <c r="M5321">
        <v>8877.6</v>
      </c>
      <c r="N5321">
        <v>8926.5499999999993</v>
      </c>
      <c r="O5321">
        <v>8930</v>
      </c>
      <c r="P5321">
        <v>8911.4</v>
      </c>
      <c r="Q5321">
        <v>8960.48</v>
      </c>
      <c r="R5321">
        <v>440468</v>
      </c>
      <c r="S5321">
        <v>3946802979.5</v>
      </c>
      <c r="T5321">
        <v>60046</v>
      </c>
      <c r="U5321">
        <v>250033</v>
      </c>
      <c r="V5321">
        <v>56.77</v>
      </c>
      <c r="W5321" s="3">
        <f>StockData[[#This Row],[CLOSE]]-StockData[[#This Row],[PREV. CLOSE]]</f>
        <v>-15.149999999999636</v>
      </c>
      <c r="X5321" s="2">
        <f>IFERROR((StockData[[#This Row],[CLOSE]]-StockData[[#This Row],[PREV. CLOSE]])/StockData[[#This Row],[PREV. CLOSE]],0)</f>
        <v>-1.6971842425124641E-3</v>
      </c>
      <c r="Y5321" t="str">
        <f>IF(StockData[[#This Row],[Daily Return %]]&gt;0,"Gain",IF(StockData[[#This Row],[Daily Return %]]&lt;0,"Loss","No Change"))</f>
        <v>Loss</v>
      </c>
    </row>
    <row r="5322" spans="1:25" x14ac:dyDescent="0.3">
      <c r="A5322" s="1">
        <v>45693</v>
      </c>
      <c r="B5322" s="1" t="s">
        <v>5377</v>
      </c>
      <c r="C5322" s="1" t="s">
        <v>54</v>
      </c>
      <c r="D5322">
        <f>MONTH(StockData[[#This Row],[DATE]])</f>
        <v>2</v>
      </c>
      <c r="E5322">
        <v>2025</v>
      </c>
      <c r="F5322" t="s">
        <v>27</v>
      </c>
      <c r="G5322" t="str">
        <f>"Q"&amp;ROUNDUP(StockData[[#This Row],[Month Number]]/3,0)</f>
        <v>Q1</v>
      </c>
      <c r="H5322" s="1" t="s">
        <v>5101</v>
      </c>
      <c r="I5322" s="1" t="s">
        <v>4597</v>
      </c>
      <c r="J5322" t="s">
        <v>30</v>
      </c>
      <c r="K5322">
        <v>8930</v>
      </c>
      <c r="L5322">
        <v>8968</v>
      </c>
      <c r="M5322">
        <v>8895</v>
      </c>
      <c r="N5322">
        <v>8911.4</v>
      </c>
      <c r="O5322">
        <v>8922.75</v>
      </c>
      <c r="P5322">
        <v>8927.7999999999993</v>
      </c>
      <c r="Q5322">
        <v>8928.9599999999991</v>
      </c>
      <c r="R5322">
        <v>329075</v>
      </c>
      <c r="S5322">
        <v>2938296014.8499999</v>
      </c>
      <c r="T5322">
        <v>42609</v>
      </c>
      <c r="U5322">
        <v>213935</v>
      </c>
      <c r="V5322">
        <v>65.010000000000005</v>
      </c>
      <c r="W5322" s="3">
        <f>StockData[[#This Row],[CLOSE]]-StockData[[#This Row],[PREV. CLOSE]]</f>
        <v>16.399999999999636</v>
      </c>
      <c r="X5322" s="2">
        <f>IFERROR((StockData[[#This Row],[CLOSE]]-StockData[[#This Row],[PREV. CLOSE]])/StockData[[#This Row],[PREV. CLOSE]],0)</f>
        <v>1.8403393406198395E-3</v>
      </c>
      <c r="Y5322" t="str">
        <f>IF(StockData[[#This Row],[Daily Return %]]&gt;0,"Gain",IF(StockData[[#This Row],[Daily Return %]]&lt;0,"Loss","No Change"))</f>
        <v>Gain</v>
      </c>
    </row>
    <row r="5323" spans="1:25" x14ac:dyDescent="0.3">
      <c r="A5323" s="1">
        <v>45694</v>
      </c>
      <c r="B5323" s="1" t="s">
        <v>5378</v>
      </c>
      <c r="C5323" s="1" t="s">
        <v>54</v>
      </c>
      <c r="D5323">
        <f>MONTH(StockData[[#This Row],[DATE]])</f>
        <v>2</v>
      </c>
      <c r="E5323">
        <v>2025</v>
      </c>
      <c r="F5323" t="s">
        <v>27</v>
      </c>
      <c r="G5323" t="str">
        <f>"Q"&amp;ROUNDUP(StockData[[#This Row],[Month Number]]/3,0)</f>
        <v>Q1</v>
      </c>
      <c r="H5323" s="1" t="s">
        <v>5101</v>
      </c>
      <c r="I5323" s="1" t="s">
        <v>4597</v>
      </c>
      <c r="J5323" t="s">
        <v>30</v>
      </c>
      <c r="K5323">
        <v>8922</v>
      </c>
      <c r="L5323">
        <v>8961.65</v>
      </c>
      <c r="M5323">
        <v>8811</v>
      </c>
      <c r="N5323">
        <v>8927.7999999999993</v>
      </c>
      <c r="O5323">
        <v>8840</v>
      </c>
      <c r="P5323">
        <v>8846.35</v>
      </c>
      <c r="Q5323">
        <v>8874.2099999999991</v>
      </c>
      <c r="R5323">
        <v>580590</v>
      </c>
      <c r="S5323">
        <v>5152277991.5500002</v>
      </c>
      <c r="T5323">
        <v>54926</v>
      </c>
      <c r="U5323">
        <v>346129</v>
      </c>
      <c r="V5323">
        <v>59.62</v>
      </c>
      <c r="W5323" s="3">
        <f>StockData[[#This Row],[CLOSE]]-StockData[[#This Row],[PREV. CLOSE]]</f>
        <v>-81.449999999998909</v>
      </c>
      <c r="X5323" s="2">
        <f>IFERROR((StockData[[#This Row],[CLOSE]]-StockData[[#This Row],[PREV. CLOSE]])/StockData[[#This Row],[PREV. CLOSE]],0)</f>
        <v>-9.1231882434641143E-3</v>
      </c>
      <c r="Y5323" t="str">
        <f>IF(StockData[[#This Row],[Daily Return %]]&gt;0,"Gain",IF(StockData[[#This Row],[Daily Return %]]&lt;0,"Loss","No Change"))</f>
        <v>Loss</v>
      </c>
    </row>
    <row r="5324" spans="1:25" x14ac:dyDescent="0.3">
      <c r="A5324" s="1">
        <v>45695</v>
      </c>
      <c r="B5324" s="1" t="s">
        <v>5379</v>
      </c>
      <c r="C5324" s="1" t="s">
        <v>54</v>
      </c>
      <c r="D5324">
        <f>MONTH(StockData[[#This Row],[DATE]])</f>
        <v>2</v>
      </c>
      <c r="E5324">
        <v>2025</v>
      </c>
      <c r="F5324" t="s">
        <v>27</v>
      </c>
      <c r="G5324" t="str">
        <f>"Q"&amp;ROUNDUP(StockData[[#This Row],[Month Number]]/3,0)</f>
        <v>Q1</v>
      </c>
      <c r="H5324" s="1" t="s">
        <v>5101</v>
      </c>
      <c r="I5324" s="1" t="s">
        <v>4597</v>
      </c>
      <c r="J5324" t="s">
        <v>30</v>
      </c>
      <c r="K5324">
        <v>8890.5499999999993</v>
      </c>
      <c r="L5324">
        <v>9026</v>
      </c>
      <c r="M5324">
        <v>8851.0499999999993</v>
      </c>
      <c r="N5324">
        <v>8846.35</v>
      </c>
      <c r="O5324">
        <v>8996</v>
      </c>
      <c r="P5324">
        <v>8989.4</v>
      </c>
      <c r="Q5324">
        <v>8948.17</v>
      </c>
      <c r="R5324">
        <v>244178</v>
      </c>
      <c r="S5324">
        <v>2184945072.1999998</v>
      </c>
      <c r="T5324">
        <v>36840</v>
      </c>
      <c r="U5324">
        <v>121437</v>
      </c>
      <c r="V5324">
        <v>49.73</v>
      </c>
      <c r="W5324" s="3">
        <f>StockData[[#This Row],[CLOSE]]-StockData[[#This Row],[PREV. CLOSE]]</f>
        <v>143.04999999999927</v>
      </c>
      <c r="X5324" s="2">
        <f>IFERROR((StockData[[#This Row],[CLOSE]]-StockData[[#This Row],[PREV. CLOSE]])/StockData[[#This Row],[PREV. CLOSE]],0)</f>
        <v>1.6170511001712486E-2</v>
      </c>
      <c r="Y5324" t="str">
        <f>IF(StockData[[#This Row],[Daily Return %]]&gt;0,"Gain",IF(StockData[[#This Row],[Daily Return %]]&lt;0,"Loss","No Change"))</f>
        <v>Gain</v>
      </c>
    </row>
    <row r="5325" spans="1:25" x14ac:dyDescent="0.3">
      <c r="A5325" s="1">
        <v>45698</v>
      </c>
      <c r="B5325" s="1" t="s">
        <v>5380</v>
      </c>
      <c r="C5325" s="1" t="s">
        <v>54</v>
      </c>
      <c r="D5325">
        <f>MONTH(StockData[[#This Row],[DATE]])</f>
        <v>2</v>
      </c>
      <c r="E5325">
        <v>2025</v>
      </c>
      <c r="F5325" t="s">
        <v>27</v>
      </c>
      <c r="G5325" t="str">
        <f>"Q"&amp;ROUNDUP(StockData[[#This Row],[Month Number]]/3,0)</f>
        <v>Q1</v>
      </c>
      <c r="H5325" s="1" t="s">
        <v>5101</v>
      </c>
      <c r="I5325" s="1" t="s">
        <v>4597</v>
      </c>
      <c r="J5325" t="s">
        <v>30</v>
      </c>
      <c r="K5325">
        <v>8989.4</v>
      </c>
      <c r="L5325">
        <v>9069.7999999999993</v>
      </c>
      <c r="M5325">
        <v>8845.85</v>
      </c>
      <c r="N5325">
        <v>8989.4</v>
      </c>
      <c r="O5325">
        <v>8879</v>
      </c>
      <c r="P5325">
        <v>8880.5499999999993</v>
      </c>
      <c r="Q5325">
        <v>8912.5400000000009</v>
      </c>
      <c r="R5325">
        <v>192650</v>
      </c>
      <c r="S5325">
        <v>1717000998.25</v>
      </c>
      <c r="T5325">
        <v>29536</v>
      </c>
      <c r="U5325">
        <v>101164</v>
      </c>
      <c r="V5325">
        <v>52.51</v>
      </c>
      <c r="W5325" s="3">
        <f>StockData[[#This Row],[CLOSE]]-StockData[[#This Row],[PREV. CLOSE]]</f>
        <v>-108.85000000000036</v>
      </c>
      <c r="X5325" s="2">
        <f>IFERROR((StockData[[#This Row],[CLOSE]]-StockData[[#This Row],[PREV. CLOSE]])/StockData[[#This Row],[PREV. CLOSE]],0)</f>
        <v>-1.2108705809064049E-2</v>
      </c>
      <c r="Y5325" t="str">
        <f>IF(StockData[[#This Row],[Daily Return %]]&gt;0,"Gain",IF(StockData[[#This Row],[Daily Return %]]&lt;0,"Loss","No Change"))</f>
        <v>Loss</v>
      </c>
    </row>
    <row r="5326" spans="1:25" x14ac:dyDescent="0.3">
      <c r="A5326" s="1">
        <v>45699</v>
      </c>
      <c r="B5326" s="1" t="s">
        <v>5381</v>
      </c>
      <c r="C5326" s="1" t="s">
        <v>54</v>
      </c>
      <c r="D5326">
        <f>MONTH(StockData[[#This Row],[DATE]])</f>
        <v>2</v>
      </c>
      <c r="E5326">
        <v>2025</v>
      </c>
      <c r="F5326" t="s">
        <v>27</v>
      </c>
      <c r="G5326" t="str">
        <f>"Q"&amp;ROUNDUP(StockData[[#This Row],[Month Number]]/3,0)</f>
        <v>Q1</v>
      </c>
      <c r="H5326" s="1" t="s">
        <v>5101</v>
      </c>
      <c r="I5326" s="1" t="s">
        <v>4597</v>
      </c>
      <c r="J5326" t="s">
        <v>30</v>
      </c>
      <c r="K5326">
        <v>8830</v>
      </c>
      <c r="L5326">
        <v>8877.4500000000007</v>
      </c>
      <c r="M5326">
        <v>8732.5499999999993</v>
      </c>
      <c r="N5326">
        <v>8880.5499999999993</v>
      </c>
      <c r="O5326">
        <v>8750</v>
      </c>
      <c r="P5326">
        <v>8762</v>
      </c>
      <c r="Q5326">
        <v>8765.85</v>
      </c>
      <c r="R5326">
        <v>282926</v>
      </c>
      <c r="S5326">
        <v>2480086823.5</v>
      </c>
      <c r="T5326">
        <v>40112</v>
      </c>
      <c r="U5326">
        <v>178809</v>
      </c>
      <c r="V5326">
        <v>63.2</v>
      </c>
      <c r="W5326" s="3">
        <f>StockData[[#This Row],[CLOSE]]-StockData[[#This Row],[PREV. CLOSE]]</f>
        <v>-118.54999999999927</v>
      </c>
      <c r="X5326" s="2">
        <f>IFERROR((StockData[[#This Row],[CLOSE]]-StockData[[#This Row],[PREV. CLOSE]])/StockData[[#This Row],[PREV. CLOSE]],0)</f>
        <v>-1.3349398404378026E-2</v>
      </c>
      <c r="Y5326" t="str">
        <f>IF(StockData[[#This Row],[Daily Return %]]&gt;0,"Gain",IF(StockData[[#This Row],[Daily Return %]]&lt;0,"Loss","No Change"))</f>
        <v>Loss</v>
      </c>
    </row>
    <row r="5327" spans="1:25" x14ac:dyDescent="0.3">
      <c r="A5327" s="1">
        <v>45700</v>
      </c>
      <c r="B5327" s="1" t="s">
        <v>5382</v>
      </c>
      <c r="C5327" s="1" t="s">
        <v>54</v>
      </c>
      <c r="D5327">
        <f>MONTH(StockData[[#This Row],[DATE]])</f>
        <v>2</v>
      </c>
      <c r="E5327">
        <v>2025</v>
      </c>
      <c r="F5327" t="s">
        <v>27</v>
      </c>
      <c r="G5327" t="str">
        <f>"Q"&amp;ROUNDUP(StockData[[#This Row],[Month Number]]/3,0)</f>
        <v>Q1</v>
      </c>
      <c r="H5327" s="1" t="s">
        <v>5101</v>
      </c>
      <c r="I5327" s="1" t="s">
        <v>4597</v>
      </c>
      <c r="J5327" t="s">
        <v>30</v>
      </c>
      <c r="K5327">
        <v>8732</v>
      </c>
      <c r="L5327">
        <v>8819.4</v>
      </c>
      <c r="M5327">
        <v>8647</v>
      </c>
      <c r="N5327">
        <v>8762</v>
      </c>
      <c r="O5327">
        <v>8701.6</v>
      </c>
      <c r="P5327">
        <v>8711.6</v>
      </c>
      <c r="Q5327">
        <v>8728.26</v>
      </c>
      <c r="R5327">
        <v>411042</v>
      </c>
      <c r="S5327">
        <v>3587681298.0500002</v>
      </c>
      <c r="T5327">
        <v>51019</v>
      </c>
      <c r="U5327">
        <v>245718</v>
      </c>
      <c r="V5327">
        <v>59.78</v>
      </c>
      <c r="W5327" s="3">
        <f>StockData[[#This Row],[CLOSE]]-StockData[[#This Row],[PREV. CLOSE]]</f>
        <v>-50.399999999999636</v>
      </c>
      <c r="X5327" s="2">
        <f>IFERROR((StockData[[#This Row],[CLOSE]]-StockData[[#This Row],[PREV. CLOSE]])/StockData[[#This Row],[PREV. CLOSE]],0)</f>
        <v>-5.7521113900935441E-3</v>
      </c>
      <c r="Y5327" t="str">
        <f>IF(StockData[[#This Row],[Daily Return %]]&gt;0,"Gain",IF(StockData[[#This Row],[Daily Return %]]&lt;0,"Loss","No Change"))</f>
        <v>Loss</v>
      </c>
    </row>
    <row r="5328" spans="1:25" x14ac:dyDescent="0.3">
      <c r="A5328" s="1">
        <v>45701</v>
      </c>
      <c r="B5328" s="1" t="s">
        <v>5383</v>
      </c>
      <c r="C5328" s="1" t="s">
        <v>54</v>
      </c>
      <c r="D5328">
        <f>MONTH(StockData[[#This Row],[DATE]])</f>
        <v>2</v>
      </c>
      <c r="E5328">
        <v>2025</v>
      </c>
      <c r="F5328" t="s">
        <v>27</v>
      </c>
      <c r="G5328" t="str">
        <f>"Q"&amp;ROUNDUP(StockData[[#This Row],[Month Number]]/3,0)</f>
        <v>Q1</v>
      </c>
      <c r="H5328" s="1" t="s">
        <v>5101</v>
      </c>
      <c r="I5328" s="1" t="s">
        <v>4597</v>
      </c>
      <c r="J5328" t="s">
        <v>30</v>
      </c>
      <c r="K5328">
        <v>8715.0499999999993</v>
      </c>
      <c r="L5328">
        <v>8777.0499999999993</v>
      </c>
      <c r="M5328">
        <v>8651.4500000000007</v>
      </c>
      <c r="N5328">
        <v>8711.6</v>
      </c>
      <c r="O5328">
        <v>8665.5</v>
      </c>
      <c r="P5328">
        <v>8691.35</v>
      </c>
      <c r="Q5328">
        <v>8709.59</v>
      </c>
      <c r="R5328">
        <v>206920</v>
      </c>
      <c r="S5328">
        <v>1802187902.25</v>
      </c>
      <c r="T5328">
        <v>53555</v>
      </c>
      <c r="U5328">
        <v>109867</v>
      </c>
      <c r="V5328">
        <v>53.1</v>
      </c>
      <c r="W5328" s="3">
        <f>StockData[[#This Row],[CLOSE]]-StockData[[#This Row],[PREV. CLOSE]]</f>
        <v>-20.25</v>
      </c>
      <c r="X5328" s="2">
        <f>IFERROR((StockData[[#This Row],[CLOSE]]-StockData[[#This Row],[PREV. CLOSE]])/StockData[[#This Row],[PREV. CLOSE]],0)</f>
        <v>-2.324486891041829E-3</v>
      </c>
      <c r="Y5328" t="str">
        <f>IF(StockData[[#This Row],[Daily Return %]]&gt;0,"Gain",IF(StockData[[#This Row],[Daily Return %]]&lt;0,"Loss","No Change"))</f>
        <v>Loss</v>
      </c>
    </row>
    <row r="5329" spans="1:25" x14ac:dyDescent="0.3">
      <c r="A5329" s="1">
        <v>45702</v>
      </c>
      <c r="B5329" s="1" t="s">
        <v>5384</v>
      </c>
      <c r="C5329" s="1" t="s">
        <v>54</v>
      </c>
      <c r="D5329">
        <f>MONTH(StockData[[#This Row],[DATE]])</f>
        <v>2</v>
      </c>
      <c r="E5329">
        <v>2025</v>
      </c>
      <c r="F5329" t="s">
        <v>27</v>
      </c>
      <c r="G5329" t="str">
        <f>"Q"&amp;ROUNDUP(StockData[[#This Row],[Month Number]]/3,0)</f>
        <v>Q1</v>
      </c>
      <c r="H5329" s="1" t="s">
        <v>5101</v>
      </c>
      <c r="I5329" s="1" t="s">
        <v>4597</v>
      </c>
      <c r="J5329" t="s">
        <v>30</v>
      </c>
      <c r="K5329">
        <v>8700</v>
      </c>
      <c r="L5329">
        <v>8722.7000000000007</v>
      </c>
      <c r="M5329">
        <v>8419.9</v>
      </c>
      <c r="N5329">
        <v>8691.35</v>
      </c>
      <c r="O5329">
        <v>8464.85</v>
      </c>
      <c r="P5329">
        <v>8506.5</v>
      </c>
      <c r="Q5329">
        <v>8549.36</v>
      </c>
      <c r="R5329">
        <v>369356</v>
      </c>
      <c r="S5329">
        <v>3157758539.4000001</v>
      </c>
      <c r="T5329">
        <v>61404</v>
      </c>
      <c r="U5329">
        <v>216980</v>
      </c>
      <c r="V5329">
        <v>58.75</v>
      </c>
      <c r="W5329" s="3">
        <f>StockData[[#This Row],[CLOSE]]-StockData[[#This Row],[PREV. CLOSE]]</f>
        <v>-184.85000000000036</v>
      </c>
      <c r="X5329" s="2">
        <f>IFERROR((StockData[[#This Row],[CLOSE]]-StockData[[#This Row],[PREV. CLOSE]])/StockData[[#This Row],[PREV. CLOSE]],0)</f>
        <v>-2.1268272477808436E-2</v>
      </c>
      <c r="Y5329" t="str">
        <f>IF(StockData[[#This Row],[Daily Return %]]&gt;0,"Gain",IF(StockData[[#This Row],[Daily Return %]]&lt;0,"Loss","No Change"))</f>
        <v>Loss</v>
      </c>
    </row>
    <row r="5330" spans="1:25" x14ac:dyDescent="0.3">
      <c r="A5330" s="1">
        <v>45705</v>
      </c>
      <c r="B5330" s="1" t="s">
        <v>5385</v>
      </c>
      <c r="C5330" s="1" t="s">
        <v>54</v>
      </c>
      <c r="D5330">
        <f>MONTH(StockData[[#This Row],[DATE]])</f>
        <v>2</v>
      </c>
      <c r="E5330">
        <v>2025</v>
      </c>
      <c r="F5330" t="s">
        <v>27</v>
      </c>
      <c r="G5330" t="str">
        <f>"Q"&amp;ROUNDUP(StockData[[#This Row],[Month Number]]/3,0)</f>
        <v>Q1</v>
      </c>
      <c r="H5330" s="1" t="s">
        <v>5101</v>
      </c>
      <c r="I5330" s="1" t="s">
        <v>4597</v>
      </c>
      <c r="J5330" t="s">
        <v>30</v>
      </c>
      <c r="K5330">
        <v>8494</v>
      </c>
      <c r="L5330">
        <v>8552.0499999999993</v>
      </c>
      <c r="M5330">
        <v>8382.65</v>
      </c>
      <c r="N5330">
        <v>8506.5</v>
      </c>
      <c r="O5330">
        <v>8527.5499999999993</v>
      </c>
      <c r="P5330">
        <v>8537.15</v>
      </c>
      <c r="Q5330">
        <v>8486.33</v>
      </c>
      <c r="R5330">
        <v>224417</v>
      </c>
      <c r="S5330">
        <v>1904476220.8</v>
      </c>
      <c r="T5330">
        <v>36286</v>
      </c>
      <c r="U5330">
        <v>105646</v>
      </c>
      <c r="V5330">
        <v>47.08</v>
      </c>
      <c r="W5330" s="3">
        <f>StockData[[#This Row],[CLOSE]]-StockData[[#This Row],[PREV. CLOSE]]</f>
        <v>30.649999999999636</v>
      </c>
      <c r="X5330" s="2">
        <f>IFERROR((StockData[[#This Row],[CLOSE]]-StockData[[#This Row],[PREV. CLOSE]])/StockData[[#This Row],[PREV. CLOSE]],0)</f>
        <v>3.6031270205136821E-3</v>
      </c>
      <c r="Y5330" t="str">
        <f>IF(StockData[[#This Row],[Daily Return %]]&gt;0,"Gain",IF(StockData[[#This Row],[Daily Return %]]&lt;0,"Loss","No Change"))</f>
        <v>Gain</v>
      </c>
    </row>
    <row r="5331" spans="1:25" x14ac:dyDescent="0.3">
      <c r="A5331" s="1">
        <v>45706</v>
      </c>
      <c r="B5331" s="1" t="s">
        <v>5386</v>
      </c>
      <c r="C5331" s="1" t="s">
        <v>54</v>
      </c>
      <c r="D5331">
        <f>MONTH(StockData[[#This Row],[DATE]])</f>
        <v>2</v>
      </c>
      <c r="E5331">
        <v>2025</v>
      </c>
      <c r="F5331" t="s">
        <v>27</v>
      </c>
      <c r="G5331" t="str">
        <f>"Q"&amp;ROUNDUP(StockData[[#This Row],[Month Number]]/3,0)</f>
        <v>Q1</v>
      </c>
      <c r="H5331" s="1" t="s">
        <v>5101</v>
      </c>
      <c r="I5331" s="1" t="s">
        <v>4597</v>
      </c>
      <c r="J5331" t="s">
        <v>30</v>
      </c>
      <c r="K5331">
        <v>8510.1</v>
      </c>
      <c r="L5331">
        <v>8550</v>
      </c>
      <c r="M5331">
        <v>8390.4500000000007</v>
      </c>
      <c r="N5331">
        <v>8537.15</v>
      </c>
      <c r="O5331">
        <v>8445.7999999999993</v>
      </c>
      <c r="P5331">
        <v>8446.6</v>
      </c>
      <c r="Q5331">
        <v>8441.06</v>
      </c>
      <c r="R5331">
        <v>206278</v>
      </c>
      <c r="S5331">
        <v>1741205385.3499999</v>
      </c>
      <c r="T5331">
        <v>32465</v>
      </c>
      <c r="U5331">
        <v>109043</v>
      </c>
      <c r="V5331">
        <v>52.86</v>
      </c>
      <c r="W5331" s="3">
        <f>StockData[[#This Row],[CLOSE]]-StockData[[#This Row],[PREV. CLOSE]]</f>
        <v>-90.549999999999272</v>
      </c>
      <c r="X5331" s="2">
        <f>IFERROR((StockData[[#This Row],[CLOSE]]-StockData[[#This Row],[PREV. CLOSE]])/StockData[[#This Row],[PREV. CLOSE]],0)</f>
        <v>-1.0606584164504463E-2</v>
      </c>
      <c r="Y5331" t="str">
        <f>IF(StockData[[#This Row],[Daily Return %]]&gt;0,"Gain",IF(StockData[[#This Row],[Daily Return %]]&lt;0,"Loss","No Change"))</f>
        <v>Loss</v>
      </c>
    </row>
    <row r="5332" spans="1:25" x14ac:dyDescent="0.3">
      <c r="A5332" s="1">
        <v>45707</v>
      </c>
      <c r="B5332" s="1" t="s">
        <v>5387</v>
      </c>
      <c r="C5332" s="1" t="s">
        <v>54</v>
      </c>
      <c r="D5332">
        <f>MONTH(StockData[[#This Row],[DATE]])</f>
        <v>2</v>
      </c>
      <c r="E5332">
        <v>2025</v>
      </c>
      <c r="F5332" t="s">
        <v>27</v>
      </c>
      <c r="G5332" t="str">
        <f>"Q"&amp;ROUNDUP(StockData[[#This Row],[Month Number]]/3,0)</f>
        <v>Q1</v>
      </c>
      <c r="H5332" s="1" t="s">
        <v>5101</v>
      </c>
      <c r="I5332" s="1" t="s">
        <v>4597</v>
      </c>
      <c r="J5332" t="s">
        <v>30</v>
      </c>
      <c r="K5332">
        <v>8440.0499999999993</v>
      </c>
      <c r="L5332">
        <v>8527.7000000000007</v>
      </c>
      <c r="M5332">
        <v>8405.0499999999993</v>
      </c>
      <c r="N5332">
        <v>8446.6</v>
      </c>
      <c r="O5332">
        <v>8473.9500000000007</v>
      </c>
      <c r="P5332">
        <v>8479.5</v>
      </c>
      <c r="Q5332">
        <v>8470.9500000000007</v>
      </c>
      <c r="R5332">
        <v>200819</v>
      </c>
      <c r="S5332">
        <v>1701127542.6500001</v>
      </c>
      <c r="T5332">
        <v>38801</v>
      </c>
      <c r="U5332">
        <v>106032</v>
      </c>
      <c r="V5332">
        <v>52.8</v>
      </c>
      <c r="W5332" s="3">
        <f>StockData[[#This Row],[CLOSE]]-StockData[[#This Row],[PREV. CLOSE]]</f>
        <v>32.899999999999636</v>
      </c>
      <c r="X5332" s="2">
        <f>IFERROR((StockData[[#This Row],[CLOSE]]-StockData[[#This Row],[PREV. CLOSE]])/StockData[[#This Row],[PREV. CLOSE]],0)</f>
        <v>3.8950583666800412E-3</v>
      </c>
      <c r="Y5332" t="str">
        <f>IF(StockData[[#This Row],[Daily Return %]]&gt;0,"Gain",IF(StockData[[#This Row],[Daily Return %]]&lt;0,"Loss","No Change"))</f>
        <v>Gain</v>
      </c>
    </row>
    <row r="5333" spans="1:25" x14ac:dyDescent="0.3">
      <c r="A5333" s="1">
        <v>45708</v>
      </c>
      <c r="B5333" s="1" t="s">
        <v>5388</v>
      </c>
      <c r="C5333" s="1" t="s">
        <v>54</v>
      </c>
      <c r="D5333">
        <f>MONTH(StockData[[#This Row],[DATE]])</f>
        <v>2</v>
      </c>
      <c r="E5333">
        <v>2025</v>
      </c>
      <c r="F5333" t="s">
        <v>27</v>
      </c>
      <c r="G5333" t="str">
        <f>"Q"&amp;ROUNDUP(StockData[[#This Row],[Month Number]]/3,0)</f>
        <v>Q1</v>
      </c>
      <c r="H5333" s="1" t="s">
        <v>5101</v>
      </c>
      <c r="I5333" s="1" t="s">
        <v>4597</v>
      </c>
      <c r="J5333" t="s">
        <v>30</v>
      </c>
      <c r="K5333">
        <v>8459.9500000000007</v>
      </c>
      <c r="L5333">
        <v>8640</v>
      </c>
      <c r="M5333">
        <v>8459.9</v>
      </c>
      <c r="N5333">
        <v>8479.5</v>
      </c>
      <c r="O5333">
        <v>8625.9500000000007</v>
      </c>
      <c r="P5333">
        <v>8630.2000000000007</v>
      </c>
      <c r="Q5333">
        <v>8593.34</v>
      </c>
      <c r="R5333">
        <v>188845</v>
      </c>
      <c r="S5333">
        <v>1622808802.0999999</v>
      </c>
      <c r="T5333">
        <v>35135</v>
      </c>
      <c r="U5333">
        <v>81971</v>
      </c>
      <c r="V5333">
        <v>43.41</v>
      </c>
      <c r="W5333" s="3">
        <f>StockData[[#This Row],[CLOSE]]-StockData[[#This Row],[PREV. CLOSE]]</f>
        <v>150.70000000000073</v>
      </c>
      <c r="X5333" s="2">
        <f>IFERROR((StockData[[#This Row],[CLOSE]]-StockData[[#This Row],[PREV. CLOSE]])/StockData[[#This Row],[PREV. CLOSE]],0)</f>
        <v>1.7772274308626775E-2</v>
      </c>
      <c r="Y5333" t="str">
        <f>IF(StockData[[#This Row],[Daily Return %]]&gt;0,"Gain",IF(StockData[[#This Row],[Daily Return %]]&lt;0,"Loss","No Change"))</f>
        <v>Gain</v>
      </c>
    </row>
    <row r="5334" spans="1:25" x14ac:dyDescent="0.3">
      <c r="A5334" s="1">
        <v>45709</v>
      </c>
      <c r="B5334" s="1" t="s">
        <v>5389</v>
      </c>
      <c r="C5334" s="1" t="s">
        <v>54</v>
      </c>
      <c r="D5334">
        <f>MONTH(StockData[[#This Row],[DATE]])</f>
        <v>2</v>
      </c>
      <c r="E5334">
        <v>2025</v>
      </c>
      <c r="F5334" t="s">
        <v>27</v>
      </c>
      <c r="G5334" t="str">
        <f>"Q"&amp;ROUNDUP(StockData[[#This Row],[Month Number]]/3,0)</f>
        <v>Q1</v>
      </c>
      <c r="H5334" s="1" t="s">
        <v>5101</v>
      </c>
      <c r="I5334" s="1" t="s">
        <v>4597</v>
      </c>
      <c r="J5334" t="s">
        <v>30</v>
      </c>
      <c r="K5334">
        <v>8550</v>
      </c>
      <c r="L5334">
        <v>8614</v>
      </c>
      <c r="M5334">
        <v>8450</v>
      </c>
      <c r="N5334">
        <v>8630.2000000000007</v>
      </c>
      <c r="O5334">
        <v>8504.9</v>
      </c>
      <c r="P5334">
        <v>8506.0499999999993</v>
      </c>
      <c r="Q5334">
        <v>8517.94</v>
      </c>
      <c r="R5334">
        <v>222132</v>
      </c>
      <c r="S5334">
        <v>1892106735.4000001</v>
      </c>
      <c r="T5334">
        <v>36835</v>
      </c>
      <c r="U5334">
        <v>106380</v>
      </c>
      <c r="V5334">
        <v>47.89</v>
      </c>
      <c r="W5334" s="3">
        <f>StockData[[#This Row],[CLOSE]]-StockData[[#This Row],[PREV. CLOSE]]</f>
        <v>-124.15000000000146</v>
      </c>
      <c r="X5334" s="2">
        <f>IFERROR((StockData[[#This Row],[CLOSE]]-StockData[[#This Row],[PREV. CLOSE]])/StockData[[#This Row],[PREV. CLOSE]],0)</f>
        <v>-1.4385529883432764E-2</v>
      </c>
      <c r="Y5334" t="str">
        <f>IF(StockData[[#This Row],[Daily Return %]]&gt;0,"Gain",IF(StockData[[#This Row],[Daily Return %]]&lt;0,"Loss","No Change"))</f>
        <v>Loss</v>
      </c>
    </row>
    <row r="5335" spans="1:25" x14ac:dyDescent="0.3">
      <c r="A5335" s="1">
        <v>45712</v>
      </c>
      <c r="B5335" s="1" t="s">
        <v>5390</v>
      </c>
      <c r="C5335" s="1" t="s">
        <v>54</v>
      </c>
      <c r="D5335">
        <f>MONTH(StockData[[#This Row],[DATE]])</f>
        <v>2</v>
      </c>
      <c r="E5335">
        <v>2025</v>
      </c>
      <c r="F5335" t="s">
        <v>27</v>
      </c>
      <c r="G5335" t="str">
        <f>"Q"&amp;ROUNDUP(StockData[[#This Row],[Month Number]]/3,0)</f>
        <v>Q1</v>
      </c>
      <c r="H5335" s="1" t="s">
        <v>5101</v>
      </c>
      <c r="I5335" s="1" t="s">
        <v>4597</v>
      </c>
      <c r="J5335" t="s">
        <v>30</v>
      </c>
      <c r="K5335">
        <v>8450.5</v>
      </c>
      <c r="L5335">
        <v>8488.4500000000007</v>
      </c>
      <c r="M5335">
        <v>8341.6</v>
      </c>
      <c r="N5335">
        <v>8506.0499999999993</v>
      </c>
      <c r="O5335">
        <v>8460</v>
      </c>
      <c r="P5335">
        <v>8446.9500000000007</v>
      </c>
      <c r="Q5335">
        <v>8418.11</v>
      </c>
      <c r="R5335">
        <v>275998</v>
      </c>
      <c r="S5335">
        <v>2323381283.1999998</v>
      </c>
      <c r="T5335">
        <v>52671</v>
      </c>
      <c r="U5335">
        <v>147800</v>
      </c>
      <c r="V5335">
        <v>53.55</v>
      </c>
      <c r="W5335" s="3">
        <f>StockData[[#This Row],[CLOSE]]-StockData[[#This Row],[PREV. CLOSE]]</f>
        <v>-59.099999999998545</v>
      </c>
      <c r="X5335" s="2">
        <f>IFERROR((StockData[[#This Row],[CLOSE]]-StockData[[#This Row],[PREV. CLOSE]])/StockData[[#This Row],[PREV. CLOSE]],0)</f>
        <v>-6.9479958382561297E-3</v>
      </c>
      <c r="Y5335" t="str">
        <f>IF(StockData[[#This Row],[Daily Return %]]&gt;0,"Gain",IF(StockData[[#This Row],[Daily Return %]]&lt;0,"Loss","No Change"))</f>
        <v>Loss</v>
      </c>
    </row>
    <row r="5336" spans="1:25" x14ac:dyDescent="0.3">
      <c r="A5336" s="1">
        <v>45713</v>
      </c>
      <c r="B5336" s="1" t="s">
        <v>5391</v>
      </c>
      <c r="C5336" s="1" t="s">
        <v>54</v>
      </c>
      <c r="D5336">
        <f>MONTH(StockData[[#This Row],[DATE]])</f>
        <v>2</v>
      </c>
      <c r="E5336">
        <v>2025</v>
      </c>
      <c r="F5336" t="s">
        <v>27</v>
      </c>
      <c r="G5336" t="str">
        <f>"Q"&amp;ROUNDUP(StockData[[#This Row],[Month Number]]/3,0)</f>
        <v>Q1</v>
      </c>
      <c r="H5336" s="1" t="s">
        <v>5101</v>
      </c>
      <c r="I5336" s="1" t="s">
        <v>4597</v>
      </c>
      <c r="J5336" t="s">
        <v>30</v>
      </c>
      <c r="K5336">
        <v>8450</v>
      </c>
      <c r="L5336">
        <v>8468.1</v>
      </c>
      <c r="M5336">
        <v>8365.0499999999993</v>
      </c>
      <c r="N5336">
        <v>8446.9500000000007</v>
      </c>
      <c r="O5336">
        <v>8420.25</v>
      </c>
      <c r="P5336">
        <v>8417.9</v>
      </c>
      <c r="Q5336">
        <v>8419.86</v>
      </c>
      <c r="R5336">
        <v>237383</v>
      </c>
      <c r="S5336">
        <v>1998731035.75</v>
      </c>
      <c r="T5336">
        <v>40032</v>
      </c>
      <c r="U5336">
        <v>133142</v>
      </c>
      <c r="V5336">
        <v>56.09</v>
      </c>
      <c r="W5336" s="3">
        <f>StockData[[#This Row],[CLOSE]]-StockData[[#This Row],[PREV. CLOSE]]</f>
        <v>-29.050000000001091</v>
      </c>
      <c r="X5336" s="2">
        <f>IFERROR((StockData[[#This Row],[CLOSE]]-StockData[[#This Row],[PREV. CLOSE]])/StockData[[#This Row],[PREV. CLOSE]],0)</f>
        <v>-3.4391111584656103E-3</v>
      </c>
      <c r="Y5336" t="str">
        <f>IF(StockData[[#This Row],[Daily Return %]]&gt;0,"Gain",IF(StockData[[#This Row],[Daily Return %]]&lt;0,"Loss","No Change"))</f>
        <v>Loss</v>
      </c>
    </row>
    <row r="5337" spans="1:25" x14ac:dyDescent="0.3">
      <c r="A5337" s="1">
        <v>45715</v>
      </c>
      <c r="B5337" s="1" t="s">
        <v>5392</v>
      </c>
      <c r="C5337" s="1" t="s">
        <v>54</v>
      </c>
      <c r="D5337">
        <f>MONTH(StockData[[#This Row],[DATE]])</f>
        <v>2</v>
      </c>
      <c r="E5337">
        <v>2025</v>
      </c>
      <c r="F5337" t="s">
        <v>27</v>
      </c>
      <c r="G5337" t="str">
        <f>"Q"&amp;ROUNDUP(StockData[[#This Row],[Month Number]]/3,0)</f>
        <v>Q1</v>
      </c>
      <c r="H5337" s="1" t="s">
        <v>5101</v>
      </c>
      <c r="I5337" s="1" t="s">
        <v>4597</v>
      </c>
      <c r="J5337" t="s">
        <v>30</v>
      </c>
      <c r="K5337">
        <v>8360.1</v>
      </c>
      <c r="L5337">
        <v>8413.9500000000007</v>
      </c>
      <c r="M5337">
        <v>8183.4</v>
      </c>
      <c r="N5337">
        <v>8417.9</v>
      </c>
      <c r="O5337">
        <v>8195</v>
      </c>
      <c r="P5337">
        <v>8232.35</v>
      </c>
      <c r="Q5337">
        <v>8252.7099999999991</v>
      </c>
      <c r="R5337">
        <v>350992</v>
      </c>
      <c r="S5337">
        <v>2896635879.3000002</v>
      </c>
      <c r="T5337">
        <v>65501</v>
      </c>
      <c r="U5337">
        <v>179528</v>
      </c>
      <c r="V5337">
        <v>51.15</v>
      </c>
      <c r="W5337" s="3">
        <f>StockData[[#This Row],[CLOSE]]-StockData[[#This Row],[PREV. CLOSE]]</f>
        <v>-185.54999999999927</v>
      </c>
      <c r="X5337" s="2">
        <f>IFERROR((StockData[[#This Row],[CLOSE]]-StockData[[#This Row],[PREV. CLOSE]])/StockData[[#This Row],[PREV. CLOSE]],0)</f>
        <v>-2.2042314591525117E-2</v>
      </c>
      <c r="Y5337" t="str">
        <f>IF(StockData[[#This Row],[Daily Return %]]&gt;0,"Gain",IF(StockData[[#This Row],[Daily Return %]]&lt;0,"Loss","No Change"))</f>
        <v>Loss</v>
      </c>
    </row>
    <row r="5338" spans="1:25" x14ac:dyDescent="0.3">
      <c r="A5338" s="1">
        <v>45716</v>
      </c>
      <c r="B5338" s="1" t="s">
        <v>5393</v>
      </c>
      <c r="C5338" s="1" t="s">
        <v>54</v>
      </c>
      <c r="D5338">
        <f>MONTH(StockData[[#This Row],[DATE]])</f>
        <v>2</v>
      </c>
      <c r="E5338">
        <v>2025</v>
      </c>
      <c r="F5338" t="s">
        <v>27</v>
      </c>
      <c r="G5338" t="str">
        <f>"Q"&amp;ROUNDUP(StockData[[#This Row],[Month Number]]/3,0)</f>
        <v>Q1</v>
      </c>
      <c r="H5338" s="1" t="s">
        <v>5101</v>
      </c>
      <c r="I5338" s="1" t="s">
        <v>4597</v>
      </c>
      <c r="J5338" t="s">
        <v>30</v>
      </c>
      <c r="K5338">
        <v>8234.75</v>
      </c>
      <c r="L5338">
        <v>8234.75</v>
      </c>
      <c r="M5338">
        <v>7886.3</v>
      </c>
      <c r="N5338">
        <v>8232.35</v>
      </c>
      <c r="O5338">
        <v>7915.2</v>
      </c>
      <c r="P5338">
        <v>7902.9</v>
      </c>
      <c r="Q5338">
        <v>8016.31</v>
      </c>
      <c r="R5338">
        <v>580155</v>
      </c>
      <c r="S5338">
        <v>4650700672.1999998</v>
      </c>
      <c r="T5338">
        <v>79495</v>
      </c>
      <c r="U5338">
        <v>354170</v>
      </c>
      <c r="V5338">
        <v>61.05</v>
      </c>
      <c r="W5338" s="3">
        <f>StockData[[#This Row],[CLOSE]]-StockData[[#This Row],[PREV. CLOSE]]</f>
        <v>-329.45000000000073</v>
      </c>
      <c r="X5338" s="2">
        <f>IFERROR((StockData[[#This Row],[CLOSE]]-StockData[[#This Row],[PREV. CLOSE]])/StockData[[#This Row],[PREV. CLOSE]],0)</f>
        <v>-4.0018949631636255E-2</v>
      </c>
      <c r="Y5338" t="str">
        <f>IF(StockData[[#This Row],[Daily Return %]]&gt;0,"Gain",IF(StockData[[#This Row],[Daily Return %]]&lt;0,"Loss","No Change"))</f>
        <v>Loss</v>
      </c>
    </row>
    <row r="5339" spans="1:25" x14ac:dyDescent="0.3">
      <c r="A5339" s="1">
        <v>45719</v>
      </c>
      <c r="B5339" s="1" t="s">
        <v>5394</v>
      </c>
      <c r="C5339" s="1" t="s">
        <v>76</v>
      </c>
      <c r="D5339">
        <f>MONTH(StockData[[#This Row],[DATE]])</f>
        <v>3</v>
      </c>
      <c r="E5339">
        <v>2025</v>
      </c>
      <c r="F5339" t="s">
        <v>27</v>
      </c>
      <c r="G5339" t="str">
        <f>"Q"&amp;ROUNDUP(StockData[[#This Row],[Month Number]]/3,0)</f>
        <v>Q1</v>
      </c>
      <c r="H5339" s="1" t="s">
        <v>5101</v>
      </c>
      <c r="I5339" s="1" t="s">
        <v>4597</v>
      </c>
      <c r="J5339" t="s">
        <v>30</v>
      </c>
      <c r="K5339">
        <v>7934.95</v>
      </c>
      <c r="L5339">
        <v>7998.3</v>
      </c>
      <c r="M5339">
        <v>7679.6</v>
      </c>
      <c r="N5339">
        <v>7902.9</v>
      </c>
      <c r="O5339">
        <v>7710</v>
      </c>
      <c r="P5339">
        <v>7714.8</v>
      </c>
      <c r="Q5339">
        <v>7774.24</v>
      </c>
      <c r="R5339">
        <v>497052</v>
      </c>
      <c r="S5339">
        <v>3864203087.8000002</v>
      </c>
      <c r="T5339">
        <v>71687</v>
      </c>
      <c r="U5339">
        <v>292627</v>
      </c>
      <c r="V5339">
        <v>58.87</v>
      </c>
      <c r="W5339" s="3">
        <f>StockData[[#This Row],[CLOSE]]-StockData[[#This Row],[PREV. CLOSE]]</f>
        <v>-188.09999999999945</v>
      </c>
      <c r="X5339" s="2">
        <f>IFERROR((StockData[[#This Row],[CLOSE]]-StockData[[#This Row],[PREV. CLOSE]])/StockData[[#This Row],[PREV. CLOSE]],0)</f>
        <v>-2.3801389363398179E-2</v>
      </c>
      <c r="Y5339" t="str">
        <f>IF(StockData[[#This Row],[Daily Return %]]&gt;0,"Gain",IF(StockData[[#This Row],[Daily Return %]]&lt;0,"Loss","No Change"))</f>
        <v>Loss</v>
      </c>
    </row>
    <row r="5340" spans="1:25" x14ac:dyDescent="0.3">
      <c r="A5340" s="1">
        <v>45720</v>
      </c>
      <c r="B5340" s="1" t="s">
        <v>5395</v>
      </c>
      <c r="C5340" s="1" t="s">
        <v>76</v>
      </c>
      <c r="D5340">
        <f>MONTH(StockData[[#This Row],[DATE]])</f>
        <v>3</v>
      </c>
      <c r="E5340">
        <v>2025</v>
      </c>
      <c r="F5340" t="s">
        <v>27</v>
      </c>
      <c r="G5340" t="str">
        <f>"Q"&amp;ROUNDUP(StockData[[#This Row],[Month Number]]/3,0)</f>
        <v>Q1</v>
      </c>
      <c r="H5340" s="1" t="s">
        <v>5101</v>
      </c>
      <c r="I5340" s="1" t="s">
        <v>4597</v>
      </c>
      <c r="J5340" t="s">
        <v>30</v>
      </c>
      <c r="K5340">
        <v>7652.1</v>
      </c>
      <c r="L5340">
        <v>7680</v>
      </c>
      <c r="M5340">
        <v>7317.05</v>
      </c>
      <c r="N5340">
        <v>7714.8</v>
      </c>
      <c r="O5340">
        <v>7332.95</v>
      </c>
      <c r="P5340">
        <v>7333.3</v>
      </c>
      <c r="Q5340">
        <v>7428.53</v>
      </c>
      <c r="R5340">
        <v>1078953</v>
      </c>
      <c r="S5340">
        <v>8015033966.3500004</v>
      </c>
      <c r="T5340">
        <v>117095</v>
      </c>
      <c r="U5340">
        <v>590515</v>
      </c>
      <c r="V5340">
        <v>54.73</v>
      </c>
      <c r="W5340" s="3">
        <f>StockData[[#This Row],[CLOSE]]-StockData[[#This Row],[PREV. CLOSE]]</f>
        <v>-381.5</v>
      </c>
      <c r="X5340" s="2">
        <f>IFERROR((StockData[[#This Row],[CLOSE]]-StockData[[#This Row],[PREV. CLOSE]])/StockData[[#This Row],[PREV. CLOSE]],0)</f>
        <v>-4.9450407009903045E-2</v>
      </c>
      <c r="Y5340" t="str">
        <f>IF(StockData[[#This Row],[Daily Return %]]&gt;0,"Gain",IF(StockData[[#This Row],[Daily Return %]]&lt;0,"Loss","No Change"))</f>
        <v>Loss</v>
      </c>
    </row>
    <row r="5341" spans="1:25" x14ac:dyDescent="0.3">
      <c r="A5341" s="1">
        <v>45721</v>
      </c>
      <c r="B5341" s="1" t="s">
        <v>5396</v>
      </c>
      <c r="C5341" s="1" t="s">
        <v>76</v>
      </c>
      <c r="D5341">
        <f>MONTH(StockData[[#This Row],[DATE]])</f>
        <v>3</v>
      </c>
      <c r="E5341">
        <v>2025</v>
      </c>
      <c r="F5341" t="s">
        <v>27</v>
      </c>
      <c r="G5341" t="str">
        <f>"Q"&amp;ROUNDUP(StockData[[#This Row],[Month Number]]/3,0)</f>
        <v>Q1</v>
      </c>
      <c r="H5341" s="1" t="s">
        <v>5101</v>
      </c>
      <c r="I5341" s="1" t="s">
        <v>4597</v>
      </c>
      <c r="J5341" t="s">
        <v>30</v>
      </c>
      <c r="K5341">
        <v>7332.2</v>
      </c>
      <c r="L5341">
        <v>7443.3</v>
      </c>
      <c r="M5341">
        <v>7301</v>
      </c>
      <c r="N5341">
        <v>7333.3</v>
      </c>
      <c r="O5341">
        <v>7438.05</v>
      </c>
      <c r="P5341">
        <v>7420.3</v>
      </c>
      <c r="Q5341">
        <v>7375.28</v>
      </c>
      <c r="R5341">
        <v>749464</v>
      </c>
      <c r="S5341">
        <v>5527505580.1000004</v>
      </c>
      <c r="T5341">
        <v>105944</v>
      </c>
      <c r="U5341">
        <v>473584</v>
      </c>
      <c r="V5341">
        <v>63.19</v>
      </c>
      <c r="W5341" s="3">
        <f>StockData[[#This Row],[CLOSE]]-StockData[[#This Row],[PREV. CLOSE]]</f>
        <v>87</v>
      </c>
      <c r="X5341" s="2">
        <f>IFERROR((StockData[[#This Row],[CLOSE]]-StockData[[#This Row],[PREV. CLOSE]])/StockData[[#This Row],[PREV. CLOSE]],0)</f>
        <v>1.1863690289501315E-2</v>
      </c>
      <c r="Y5341" t="str">
        <f>IF(StockData[[#This Row],[Daily Return %]]&gt;0,"Gain",IF(StockData[[#This Row],[Daily Return %]]&lt;0,"Loss","No Change"))</f>
        <v>Gain</v>
      </c>
    </row>
    <row r="5342" spans="1:25" x14ac:dyDescent="0.3">
      <c r="A5342" s="1">
        <v>45722</v>
      </c>
      <c r="B5342" s="1" t="s">
        <v>5397</v>
      </c>
      <c r="C5342" s="1" t="s">
        <v>76</v>
      </c>
      <c r="D5342">
        <f>MONTH(StockData[[#This Row],[DATE]])</f>
        <v>3</v>
      </c>
      <c r="E5342">
        <v>2025</v>
      </c>
      <c r="F5342" t="s">
        <v>27</v>
      </c>
      <c r="G5342" t="str">
        <f>"Q"&amp;ROUNDUP(StockData[[#This Row],[Month Number]]/3,0)</f>
        <v>Q1</v>
      </c>
      <c r="H5342" s="1" t="s">
        <v>5101</v>
      </c>
      <c r="I5342" s="1" t="s">
        <v>4597</v>
      </c>
      <c r="J5342" t="s">
        <v>30</v>
      </c>
      <c r="K5342">
        <v>7481</v>
      </c>
      <c r="L5342">
        <v>7500</v>
      </c>
      <c r="M5342">
        <v>7376.95</v>
      </c>
      <c r="N5342">
        <v>7420.3</v>
      </c>
      <c r="O5342">
        <v>7452</v>
      </c>
      <c r="P5342">
        <v>7462.25</v>
      </c>
      <c r="Q5342">
        <v>7435.7</v>
      </c>
      <c r="R5342">
        <v>917093</v>
      </c>
      <c r="S5342">
        <v>6819230928.6499996</v>
      </c>
      <c r="T5342">
        <v>81003</v>
      </c>
      <c r="U5342">
        <v>570356</v>
      </c>
      <c r="V5342">
        <v>62.19</v>
      </c>
      <c r="W5342" s="3">
        <f>StockData[[#This Row],[CLOSE]]-StockData[[#This Row],[PREV. CLOSE]]</f>
        <v>41.949999999999818</v>
      </c>
      <c r="X5342" s="2">
        <f>IFERROR((StockData[[#This Row],[CLOSE]]-StockData[[#This Row],[PREV. CLOSE]])/StockData[[#This Row],[PREV. CLOSE]],0)</f>
        <v>5.6534102394781632E-3</v>
      </c>
      <c r="Y5342" t="str">
        <f>IF(StockData[[#This Row],[Daily Return %]]&gt;0,"Gain",IF(StockData[[#This Row],[Daily Return %]]&lt;0,"Loss","No Change"))</f>
        <v>Gain</v>
      </c>
    </row>
    <row r="5343" spans="1:25" x14ac:dyDescent="0.3">
      <c r="A5343" s="1">
        <v>45723</v>
      </c>
      <c r="B5343" s="1" t="s">
        <v>5398</v>
      </c>
      <c r="C5343" s="1" t="s">
        <v>76</v>
      </c>
      <c r="D5343">
        <f>MONTH(StockData[[#This Row],[DATE]])</f>
        <v>3</v>
      </c>
      <c r="E5343">
        <v>2025</v>
      </c>
      <c r="F5343" t="s">
        <v>27</v>
      </c>
      <c r="G5343" t="str">
        <f>"Q"&amp;ROUNDUP(StockData[[#This Row],[Month Number]]/3,0)</f>
        <v>Q1</v>
      </c>
      <c r="H5343" s="1" t="s">
        <v>5101</v>
      </c>
      <c r="I5343" s="1" t="s">
        <v>4597</v>
      </c>
      <c r="J5343" t="s">
        <v>30</v>
      </c>
      <c r="K5343">
        <v>7462.25</v>
      </c>
      <c r="L5343">
        <v>7624</v>
      </c>
      <c r="M5343">
        <v>7451.1</v>
      </c>
      <c r="N5343">
        <v>7462.25</v>
      </c>
      <c r="O5343">
        <v>7551</v>
      </c>
      <c r="P5343">
        <v>7574.75</v>
      </c>
      <c r="Q5343">
        <v>7576.75</v>
      </c>
      <c r="R5343">
        <v>942308</v>
      </c>
      <c r="S5343">
        <v>7139629358.8999996</v>
      </c>
      <c r="T5343">
        <v>85264</v>
      </c>
      <c r="U5343">
        <v>490626</v>
      </c>
      <c r="V5343">
        <v>52.07</v>
      </c>
      <c r="W5343" s="3">
        <f>StockData[[#This Row],[CLOSE]]-StockData[[#This Row],[PREV. CLOSE]]</f>
        <v>112.5</v>
      </c>
      <c r="X5343" s="2">
        <f>IFERROR((StockData[[#This Row],[CLOSE]]-StockData[[#This Row],[PREV. CLOSE]])/StockData[[#This Row],[PREV. CLOSE]],0)</f>
        <v>1.5075881939093438E-2</v>
      </c>
      <c r="Y5343" t="str">
        <f>IF(StockData[[#This Row],[Daily Return %]]&gt;0,"Gain",IF(StockData[[#This Row],[Daily Return %]]&lt;0,"Loss","No Change"))</f>
        <v>Gain</v>
      </c>
    </row>
    <row r="5344" spans="1:25" x14ac:dyDescent="0.3">
      <c r="A5344" s="1">
        <v>45726</v>
      </c>
      <c r="B5344" s="1" t="s">
        <v>5399</v>
      </c>
      <c r="C5344" s="1" t="s">
        <v>76</v>
      </c>
      <c r="D5344">
        <f>MONTH(StockData[[#This Row],[DATE]])</f>
        <v>3</v>
      </c>
      <c r="E5344">
        <v>2025</v>
      </c>
      <c r="F5344" t="s">
        <v>27</v>
      </c>
      <c r="G5344" t="str">
        <f>"Q"&amp;ROUNDUP(StockData[[#This Row],[Month Number]]/3,0)</f>
        <v>Q1</v>
      </c>
      <c r="H5344" s="1" t="s">
        <v>5101</v>
      </c>
      <c r="I5344" s="1" t="s">
        <v>4597</v>
      </c>
      <c r="J5344" t="s">
        <v>30</v>
      </c>
      <c r="K5344">
        <v>7573</v>
      </c>
      <c r="L5344">
        <v>7573</v>
      </c>
      <c r="M5344">
        <v>7352</v>
      </c>
      <c r="N5344">
        <v>7574.75</v>
      </c>
      <c r="O5344">
        <v>7377</v>
      </c>
      <c r="P5344">
        <v>7383.4</v>
      </c>
      <c r="Q5344">
        <v>7446.39</v>
      </c>
      <c r="R5344">
        <v>495241</v>
      </c>
      <c r="S5344">
        <v>3687759527.6999998</v>
      </c>
      <c r="T5344">
        <v>53473</v>
      </c>
      <c r="U5344">
        <v>264066</v>
      </c>
      <c r="V5344">
        <v>53.32</v>
      </c>
      <c r="W5344" s="3">
        <f>StockData[[#This Row],[CLOSE]]-StockData[[#This Row],[PREV. CLOSE]]</f>
        <v>-191.35000000000036</v>
      </c>
      <c r="X5344" s="2">
        <f>IFERROR((StockData[[#This Row],[CLOSE]]-StockData[[#This Row],[PREV. CLOSE]])/StockData[[#This Row],[PREV. CLOSE]],0)</f>
        <v>-2.526155978745178E-2</v>
      </c>
      <c r="Y5344" t="str">
        <f>IF(StockData[[#This Row],[Daily Return %]]&gt;0,"Gain",IF(StockData[[#This Row],[Daily Return %]]&lt;0,"Loss","No Change"))</f>
        <v>Loss</v>
      </c>
    </row>
    <row r="5345" spans="1:25" x14ac:dyDescent="0.3">
      <c r="A5345" s="1">
        <v>45727</v>
      </c>
      <c r="B5345" s="1" t="s">
        <v>5400</v>
      </c>
      <c r="C5345" s="1" t="s">
        <v>76</v>
      </c>
      <c r="D5345">
        <f>MONTH(StockData[[#This Row],[DATE]])</f>
        <v>3</v>
      </c>
      <c r="E5345">
        <v>2025</v>
      </c>
      <c r="F5345" t="s">
        <v>27</v>
      </c>
      <c r="G5345" t="str">
        <f>"Q"&amp;ROUNDUP(StockData[[#This Row],[Month Number]]/3,0)</f>
        <v>Q1</v>
      </c>
      <c r="H5345" s="1" t="s">
        <v>5101</v>
      </c>
      <c r="I5345" s="1" t="s">
        <v>4597</v>
      </c>
      <c r="J5345" t="s">
        <v>30</v>
      </c>
      <c r="K5345">
        <v>7355.5</v>
      </c>
      <c r="L5345">
        <v>7515.95</v>
      </c>
      <c r="M5345">
        <v>7328</v>
      </c>
      <c r="N5345">
        <v>7383.4</v>
      </c>
      <c r="O5345">
        <v>7509.85</v>
      </c>
      <c r="P5345">
        <v>7499.95</v>
      </c>
      <c r="Q5345">
        <v>7448.2</v>
      </c>
      <c r="R5345">
        <v>412703</v>
      </c>
      <c r="S5345">
        <v>3073893790.75</v>
      </c>
      <c r="T5345">
        <v>51271</v>
      </c>
      <c r="U5345">
        <v>206556</v>
      </c>
      <c r="V5345">
        <v>50.05</v>
      </c>
      <c r="W5345" s="3">
        <f>StockData[[#This Row],[CLOSE]]-StockData[[#This Row],[PREV. CLOSE]]</f>
        <v>116.55000000000018</v>
      </c>
      <c r="X5345" s="2">
        <f>IFERROR((StockData[[#This Row],[CLOSE]]-StockData[[#This Row],[PREV. CLOSE]])/StockData[[#This Row],[PREV. CLOSE]],0)</f>
        <v>1.57854105154807E-2</v>
      </c>
      <c r="Y5345" t="str">
        <f>IF(StockData[[#This Row],[Daily Return %]]&gt;0,"Gain",IF(StockData[[#This Row],[Daily Return %]]&lt;0,"Loss","No Change"))</f>
        <v>Gain</v>
      </c>
    </row>
    <row r="5346" spans="1:25" x14ac:dyDescent="0.3">
      <c r="A5346" s="1">
        <v>45728</v>
      </c>
      <c r="B5346" s="1" t="s">
        <v>5401</v>
      </c>
      <c r="C5346" s="1" t="s">
        <v>76</v>
      </c>
      <c r="D5346">
        <f>MONTH(StockData[[#This Row],[DATE]])</f>
        <v>3</v>
      </c>
      <c r="E5346">
        <v>2025</v>
      </c>
      <c r="F5346" t="s">
        <v>27</v>
      </c>
      <c r="G5346" t="str">
        <f>"Q"&amp;ROUNDUP(StockData[[#This Row],[Month Number]]/3,0)</f>
        <v>Q1</v>
      </c>
      <c r="H5346" s="1" t="s">
        <v>5101</v>
      </c>
      <c r="I5346" s="1" t="s">
        <v>4597</v>
      </c>
      <c r="J5346" t="s">
        <v>30</v>
      </c>
      <c r="K5346">
        <v>7499.95</v>
      </c>
      <c r="L5346">
        <v>7569</v>
      </c>
      <c r="M5346">
        <v>7429.85</v>
      </c>
      <c r="N5346">
        <v>7499.95</v>
      </c>
      <c r="O5346">
        <v>7504.4</v>
      </c>
      <c r="P5346">
        <v>7515.05</v>
      </c>
      <c r="Q5346">
        <v>7509.03</v>
      </c>
      <c r="R5346">
        <v>529286</v>
      </c>
      <c r="S5346">
        <v>3974421847</v>
      </c>
      <c r="T5346">
        <v>44311</v>
      </c>
      <c r="U5346">
        <v>277847</v>
      </c>
      <c r="V5346">
        <v>52.49</v>
      </c>
      <c r="W5346" s="3">
        <f>StockData[[#This Row],[CLOSE]]-StockData[[#This Row],[PREV. CLOSE]]</f>
        <v>15.100000000000364</v>
      </c>
      <c r="X5346" s="2">
        <f>IFERROR((StockData[[#This Row],[CLOSE]]-StockData[[#This Row],[PREV. CLOSE]])/StockData[[#This Row],[PREV. CLOSE]],0)</f>
        <v>2.0133467556450861E-3</v>
      </c>
      <c r="Y5346" t="str">
        <f>IF(StockData[[#This Row],[Daily Return %]]&gt;0,"Gain",IF(StockData[[#This Row],[Daily Return %]]&lt;0,"Loss","No Change"))</f>
        <v>Gain</v>
      </c>
    </row>
    <row r="5347" spans="1:25" x14ac:dyDescent="0.3">
      <c r="A5347" s="1">
        <v>45729</v>
      </c>
      <c r="B5347" s="1" t="s">
        <v>5402</v>
      </c>
      <c r="C5347" s="1" t="s">
        <v>76</v>
      </c>
      <c r="D5347">
        <f>MONTH(StockData[[#This Row],[DATE]])</f>
        <v>3</v>
      </c>
      <c r="E5347">
        <v>2025</v>
      </c>
      <c r="F5347" t="s">
        <v>27</v>
      </c>
      <c r="G5347" t="str">
        <f>"Q"&amp;ROUNDUP(StockData[[#This Row],[Month Number]]/3,0)</f>
        <v>Q1</v>
      </c>
      <c r="H5347" s="1" t="s">
        <v>5101</v>
      </c>
      <c r="I5347" s="1" t="s">
        <v>4597</v>
      </c>
      <c r="J5347" t="s">
        <v>30</v>
      </c>
      <c r="K5347">
        <v>7545.25</v>
      </c>
      <c r="L5347">
        <v>7545.25</v>
      </c>
      <c r="M5347">
        <v>7415</v>
      </c>
      <c r="N5347">
        <v>7515.05</v>
      </c>
      <c r="O5347">
        <v>7500.05</v>
      </c>
      <c r="P5347">
        <v>7504.7</v>
      </c>
      <c r="Q5347">
        <v>7470.94</v>
      </c>
      <c r="R5347">
        <v>454776</v>
      </c>
      <c r="S5347">
        <v>3397606255.3499999</v>
      </c>
      <c r="T5347">
        <v>56730</v>
      </c>
      <c r="U5347">
        <v>250005</v>
      </c>
      <c r="V5347">
        <v>54.97</v>
      </c>
      <c r="W5347" s="3">
        <f>StockData[[#This Row],[CLOSE]]-StockData[[#This Row],[PREV. CLOSE]]</f>
        <v>-10.350000000000364</v>
      </c>
      <c r="X5347" s="2">
        <f>IFERROR((StockData[[#This Row],[CLOSE]]-StockData[[#This Row],[PREV. CLOSE]])/StockData[[#This Row],[PREV. CLOSE]],0)</f>
        <v>-1.3772363457329444E-3</v>
      </c>
      <c r="Y5347" t="str">
        <f>IF(StockData[[#This Row],[Daily Return %]]&gt;0,"Gain",IF(StockData[[#This Row],[Daily Return %]]&lt;0,"Loss","No Change"))</f>
        <v>Loss</v>
      </c>
    </row>
    <row r="5348" spans="1:25" x14ac:dyDescent="0.3">
      <c r="A5348" s="1">
        <v>45733</v>
      </c>
      <c r="B5348" s="1" t="s">
        <v>5403</v>
      </c>
      <c r="C5348" s="1" t="s">
        <v>76</v>
      </c>
      <c r="D5348">
        <f>MONTH(StockData[[#This Row],[DATE]])</f>
        <v>3</v>
      </c>
      <c r="E5348">
        <v>2025</v>
      </c>
      <c r="F5348" t="s">
        <v>27</v>
      </c>
      <c r="G5348" t="str">
        <f>"Q"&amp;ROUNDUP(StockData[[#This Row],[Month Number]]/3,0)</f>
        <v>Q1</v>
      </c>
      <c r="H5348" s="1" t="s">
        <v>5101</v>
      </c>
      <c r="I5348" s="1" t="s">
        <v>4597</v>
      </c>
      <c r="J5348" t="s">
        <v>30</v>
      </c>
      <c r="K5348">
        <v>7500</v>
      </c>
      <c r="L5348">
        <v>7611</v>
      </c>
      <c r="M5348">
        <v>7433</v>
      </c>
      <c r="N5348">
        <v>7504.7</v>
      </c>
      <c r="O5348">
        <v>7500</v>
      </c>
      <c r="P5348">
        <v>7486.05</v>
      </c>
      <c r="Q5348">
        <v>7494.36</v>
      </c>
      <c r="R5348">
        <v>286388</v>
      </c>
      <c r="S5348">
        <v>2146294065.55</v>
      </c>
      <c r="T5348">
        <v>35809</v>
      </c>
      <c r="U5348">
        <v>143334</v>
      </c>
      <c r="V5348">
        <v>50.05</v>
      </c>
      <c r="W5348" s="3">
        <f>StockData[[#This Row],[CLOSE]]-StockData[[#This Row],[PREV. CLOSE]]</f>
        <v>-18.649999999999636</v>
      </c>
      <c r="X5348" s="2">
        <f>IFERROR((StockData[[#This Row],[CLOSE]]-StockData[[#This Row],[PREV. CLOSE]])/StockData[[#This Row],[PREV. CLOSE]],0)</f>
        <v>-2.485109331485554E-3</v>
      </c>
      <c r="Y5348" t="str">
        <f>IF(StockData[[#This Row],[Daily Return %]]&gt;0,"Gain",IF(StockData[[#This Row],[Daily Return %]]&lt;0,"Loss","No Change"))</f>
        <v>Loss</v>
      </c>
    </row>
    <row r="5349" spans="1:25" x14ac:dyDescent="0.3">
      <c r="A5349" s="1">
        <v>45734</v>
      </c>
      <c r="B5349" s="1" t="s">
        <v>5404</v>
      </c>
      <c r="C5349" s="1" t="s">
        <v>76</v>
      </c>
      <c r="D5349">
        <f>MONTH(StockData[[#This Row],[DATE]])</f>
        <v>3</v>
      </c>
      <c r="E5349">
        <v>2025</v>
      </c>
      <c r="F5349" t="s">
        <v>27</v>
      </c>
      <c r="G5349" t="str">
        <f>"Q"&amp;ROUNDUP(StockData[[#This Row],[Month Number]]/3,0)</f>
        <v>Q1</v>
      </c>
      <c r="H5349" s="1" t="s">
        <v>5101</v>
      </c>
      <c r="I5349" s="1" t="s">
        <v>4597</v>
      </c>
      <c r="J5349" t="s">
        <v>30</v>
      </c>
      <c r="K5349">
        <v>7523.4</v>
      </c>
      <c r="L5349">
        <v>7642.1</v>
      </c>
      <c r="M5349">
        <v>7512.85</v>
      </c>
      <c r="N5349">
        <v>7486.05</v>
      </c>
      <c r="O5349">
        <v>7625</v>
      </c>
      <c r="P5349">
        <v>7613.4</v>
      </c>
      <c r="Q5349">
        <v>7579.05</v>
      </c>
      <c r="R5349">
        <v>354990</v>
      </c>
      <c r="S5349">
        <v>2690488374.5</v>
      </c>
      <c r="T5349">
        <v>43762</v>
      </c>
      <c r="U5349">
        <v>211839</v>
      </c>
      <c r="V5349">
        <v>59.67</v>
      </c>
      <c r="W5349" s="3">
        <f>StockData[[#This Row],[CLOSE]]-StockData[[#This Row],[PREV. CLOSE]]</f>
        <v>127.34999999999945</v>
      </c>
      <c r="X5349" s="2">
        <f>IFERROR((StockData[[#This Row],[CLOSE]]-StockData[[#This Row],[PREV. CLOSE]])/StockData[[#This Row],[PREV. CLOSE]],0)</f>
        <v>1.7011641653475389E-2</v>
      </c>
      <c r="Y5349" t="str">
        <f>IF(StockData[[#This Row],[Daily Return %]]&gt;0,"Gain",IF(StockData[[#This Row],[Daily Return %]]&lt;0,"Loss","No Change"))</f>
        <v>Gain</v>
      </c>
    </row>
    <row r="5350" spans="1:25" x14ac:dyDescent="0.3">
      <c r="A5350" s="1">
        <v>45735</v>
      </c>
      <c r="B5350" s="1" t="s">
        <v>5405</v>
      </c>
      <c r="C5350" s="1" t="s">
        <v>76</v>
      </c>
      <c r="D5350">
        <f>MONTH(StockData[[#This Row],[DATE]])</f>
        <v>3</v>
      </c>
      <c r="E5350">
        <v>2025</v>
      </c>
      <c r="F5350" t="s">
        <v>27</v>
      </c>
      <c r="G5350" t="str">
        <f>"Q"&amp;ROUNDUP(StockData[[#This Row],[Month Number]]/3,0)</f>
        <v>Q1</v>
      </c>
      <c r="H5350" s="1" t="s">
        <v>5101</v>
      </c>
      <c r="I5350" s="1" t="s">
        <v>4597</v>
      </c>
      <c r="J5350" t="s">
        <v>30</v>
      </c>
      <c r="K5350">
        <v>7674</v>
      </c>
      <c r="L5350">
        <v>7767.65</v>
      </c>
      <c r="M5350">
        <v>7619.25</v>
      </c>
      <c r="N5350">
        <v>7613.4</v>
      </c>
      <c r="O5350">
        <v>7711.25</v>
      </c>
      <c r="P5350">
        <v>7721.85</v>
      </c>
      <c r="Q5350">
        <v>7711.63</v>
      </c>
      <c r="R5350">
        <v>409356</v>
      </c>
      <c r="S5350">
        <v>3156800475.1999998</v>
      </c>
      <c r="T5350">
        <v>43614</v>
      </c>
      <c r="U5350">
        <v>208619</v>
      </c>
      <c r="V5350">
        <v>50.96</v>
      </c>
      <c r="W5350" s="3">
        <f>StockData[[#This Row],[CLOSE]]-StockData[[#This Row],[PREV. CLOSE]]</f>
        <v>108.45000000000073</v>
      </c>
      <c r="X5350" s="2">
        <f>IFERROR((StockData[[#This Row],[CLOSE]]-StockData[[#This Row],[PREV. CLOSE]])/StockData[[#This Row],[PREV. CLOSE]],0)</f>
        <v>1.4244621325557667E-2</v>
      </c>
      <c r="Y5350" t="str">
        <f>IF(StockData[[#This Row],[Daily Return %]]&gt;0,"Gain",IF(StockData[[#This Row],[Daily Return %]]&lt;0,"Loss","No Change"))</f>
        <v>Gain</v>
      </c>
    </row>
    <row r="5351" spans="1:25" x14ac:dyDescent="0.3">
      <c r="A5351" s="1">
        <v>45736</v>
      </c>
      <c r="B5351" s="1" t="s">
        <v>5406</v>
      </c>
      <c r="C5351" s="1" t="s">
        <v>76</v>
      </c>
      <c r="D5351">
        <f>MONTH(StockData[[#This Row],[DATE]])</f>
        <v>3</v>
      </c>
      <c r="E5351">
        <v>2025</v>
      </c>
      <c r="F5351" t="s">
        <v>27</v>
      </c>
      <c r="G5351" t="str">
        <f>"Q"&amp;ROUNDUP(StockData[[#This Row],[Month Number]]/3,0)</f>
        <v>Q1</v>
      </c>
      <c r="H5351" s="1" t="s">
        <v>5101</v>
      </c>
      <c r="I5351" s="1" t="s">
        <v>4597</v>
      </c>
      <c r="J5351" t="s">
        <v>30</v>
      </c>
      <c r="K5351">
        <v>7734.95</v>
      </c>
      <c r="L5351">
        <v>7951.95</v>
      </c>
      <c r="M5351">
        <v>7722</v>
      </c>
      <c r="N5351">
        <v>7721.85</v>
      </c>
      <c r="O5351">
        <v>7920</v>
      </c>
      <c r="P5351">
        <v>7920</v>
      </c>
      <c r="Q5351">
        <v>7888.88</v>
      </c>
      <c r="R5351">
        <v>606109</v>
      </c>
      <c r="S5351">
        <v>4781521116.3000002</v>
      </c>
      <c r="T5351">
        <v>61415</v>
      </c>
      <c r="U5351">
        <v>338212</v>
      </c>
      <c r="V5351">
        <v>55.8</v>
      </c>
      <c r="W5351" s="3">
        <f>StockData[[#This Row],[CLOSE]]-StockData[[#This Row],[PREV. CLOSE]]</f>
        <v>198.14999999999964</v>
      </c>
      <c r="X5351" s="2">
        <f>IFERROR((StockData[[#This Row],[CLOSE]]-StockData[[#This Row],[PREV. CLOSE]])/StockData[[#This Row],[PREV. CLOSE]],0)</f>
        <v>2.5660949124885826E-2</v>
      </c>
      <c r="Y5351" t="str">
        <f>IF(StockData[[#This Row],[Daily Return %]]&gt;0,"Gain",IF(StockData[[#This Row],[Daily Return %]]&lt;0,"Loss","No Change"))</f>
        <v>Gain</v>
      </c>
    </row>
    <row r="5352" spans="1:25" x14ac:dyDescent="0.3">
      <c r="A5352" s="1">
        <v>45737</v>
      </c>
      <c r="B5352" s="1" t="s">
        <v>5407</v>
      </c>
      <c r="C5352" s="1" t="s">
        <v>76</v>
      </c>
      <c r="D5352">
        <f>MONTH(StockData[[#This Row],[DATE]])</f>
        <v>3</v>
      </c>
      <c r="E5352">
        <v>2025</v>
      </c>
      <c r="F5352" t="s">
        <v>27</v>
      </c>
      <c r="G5352" t="str">
        <f>"Q"&amp;ROUNDUP(StockData[[#This Row],[Month Number]]/3,0)</f>
        <v>Q1</v>
      </c>
      <c r="H5352" s="1" t="s">
        <v>5101</v>
      </c>
      <c r="I5352" s="1" t="s">
        <v>4597</v>
      </c>
      <c r="J5352" t="s">
        <v>30</v>
      </c>
      <c r="K5352">
        <v>7969</v>
      </c>
      <c r="L5352">
        <v>8151</v>
      </c>
      <c r="M5352">
        <v>7938</v>
      </c>
      <c r="N5352">
        <v>7920</v>
      </c>
      <c r="O5352">
        <v>8080</v>
      </c>
      <c r="P5352">
        <v>8067.85</v>
      </c>
      <c r="Q5352">
        <v>8069.62</v>
      </c>
      <c r="R5352">
        <v>703280</v>
      </c>
      <c r="S5352">
        <v>5675204857.1999998</v>
      </c>
      <c r="T5352">
        <v>52058</v>
      </c>
      <c r="U5352">
        <v>415632</v>
      </c>
      <c r="V5352">
        <v>59.1</v>
      </c>
      <c r="W5352" s="3">
        <f>StockData[[#This Row],[CLOSE]]-StockData[[#This Row],[PREV. CLOSE]]</f>
        <v>147.85000000000036</v>
      </c>
      <c r="X5352" s="2">
        <f>IFERROR((StockData[[#This Row],[CLOSE]]-StockData[[#This Row],[PREV. CLOSE]])/StockData[[#This Row],[PREV. CLOSE]],0)</f>
        <v>1.866792929292934E-2</v>
      </c>
      <c r="Y5352" t="str">
        <f>IF(StockData[[#This Row],[Daily Return %]]&gt;0,"Gain",IF(StockData[[#This Row],[Daily Return %]]&lt;0,"Loss","No Change"))</f>
        <v>Gain</v>
      </c>
    </row>
    <row r="5353" spans="1:25" x14ac:dyDescent="0.3">
      <c r="A5353" s="1">
        <v>45740</v>
      </c>
      <c r="B5353" s="1" t="s">
        <v>5408</v>
      </c>
      <c r="C5353" s="1" t="s">
        <v>76</v>
      </c>
      <c r="D5353">
        <f>MONTH(StockData[[#This Row],[DATE]])</f>
        <v>3</v>
      </c>
      <c r="E5353">
        <v>2025</v>
      </c>
      <c r="F5353" t="s">
        <v>27</v>
      </c>
      <c r="G5353" t="str">
        <f>"Q"&amp;ROUNDUP(StockData[[#This Row],[Month Number]]/3,0)</f>
        <v>Q1</v>
      </c>
      <c r="H5353" s="1" t="s">
        <v>5101</v>
      </c>
      <c r="I5353" s="1" t="s">
        <v>4597</v>
      </c>
      <c r="J5353" t="s">
        <v>30</v>
      </c>
      <c r="K5353">
        <v>8117.8</v>
      </c>
      <c r="L5353">
        <v>8213.9500000000007</v>
      </c>
      <c r="M5353">
        <v>8070</v>
      </c>
      <c r="N5353">
        <v>8067.85</v>
      </c>
      <c r="O5353">
        <v>8120</v>
      </c>
      <c r="P5353">
        <v>8125.55</v>
      </c>
      <c r="Q5353">
        <v>8144.27</v>
      </c>
      <c r="R5353">
        <v>453508</v>
      </c>
      <c r="S5353">
        <v>3693489671.8499999</v>
      </c>
      <c r="T5353">
        <v>47800</v>
      </c>
      <c r="U5353">
        <v>269487</v>
      </c>
      <c r="V5353">
        <v>59.42</v>
      </c>
      <c r="W5353" s="3">
        <f>StockData[[#This Row],[CLOSE]]-StockData[[#This Row],[PREV. CLOSE]]</f>
        <v>57.699999999999818</v>
      </c>
      <c r="X5353" s="2">
        <f>IFERROR((StockData[[#This Row],[CLOSE]]-StockData[[#This Row],[PREV. CLOSE]])/StockData[[#This Row],[PREV. CLOSE]],0)</f>
        <v>7.1518434279268725E-3</v>
      </c>
      <c r="Y5353" t="str">
        <f>IF(StockData[[#This Row],[Daily Return %]]&gt;0,"Gain",IF(StockData[[#This Row],[Daily Return %]]&lt;0,"Loss","No Change"))</f>
        <v>Gain</v>
      </c>
    </row>
    <row r="5354" spans="1:25" x14ac:dyDescent="0.3">
      <c r="A5354" s="1">
        <v>45741</v>
      </c>
      <c r="B5354" s="1" t="s">
        <v>5409</v>
      </c>
      <c r="C5354" s="1" t="s">
        <v>76</v>
      </c>
      <c r="D5354">
        <f>MONTH(StockData[[#This Row],[DATE]])</f>
        <v>3</v>
      </c>
      <c r="E5354">
        <v>2025</v>
      </c>
      <c r="F5354" t="s">
        <v>27</v>
      </c>
      <c r="G5354" t="str">
        <f>"Q"&amp;ROUNDUP(StockData[[#This Row],[Month Number]]/3,0)</f>
        <v>Q1</v>
      </c>
      <c r="H5354" s="1" t="s">
        <v>5101</v>
      </c>
      <c r="I5354" s="1" t="s">
        <v>4597</v>
      </c>
      <c r="J5354" t="s">
        <v>30</v>
      </c>
      <c r="K5354">
        <v>8160</v>
      </c>
      <c r="L5354">
        <v>8167.95</v>
      </c>
      <c r="M5354">
        <v>7952</v>
      </c>
      <c r="N5354">
        <v>8125.55</v>
      </c>
      <c r="O5354">
        <v>7990</v>
      </c>
      <c r="P5354">
        <v>8006</v>
      </c>
      <c r="Q5354">
        <v>8017.58</v>
      </c>
      <c r="R5354">
        <v>824076</v>
      </c>
      <c r="S5354">
        <v>6607094831.8000002</v>
      </c>
      <c r="T5354">
        <v>79784</v>
      </c>
      <c r="U5354">
        <v>462838</v>
      </c>
      <c r="V5354">
        <v>56.16</v>
      </c>
      <c r="W5354" s="3">
        <f>StockData[[#This Row],[CLOSE]]-StockData[[#This Row],[PREV. CLOSE]]</f>
        <v>-119.55000000000018</v>
      </c>
      <c r="X5354" s="2">
        <f>IFERROR((StockData[[#This Row],[CLOSE]]-StockData[[#This Row],[PREV. CLOSE]])/StockData[[#This Row],[PREV. CLOSE]],0)</f>
        <v>-1.4712850207062929E-2</v>
      </c>
      <c r="Y5354" t="str">
        <f>IF(StockData[[#This Row],[Daily Return %]]&gt;0,"Gain",IF(StockData[[#This Row],[Daily Return %]]&lt;0,"Loss","No Change"))</f>
        <v>Loss</v>
      </c>
    </row>
    <row r="5355" spans="1:25" x14ac:dyDescent="0.3">
      <c r="A5355" s="1">
        <v>45742</v>
      </c>
      <c r="B5355" s="1" t="s">
        <v>5410</v>
      </c>
      <c r="C5355" s="1" t="s">
        <v>76</v>
      </c>
      <c r="D5355">
        <f>MONTH(StockData[[#This Row],[DATE]])</f>
        <v>3</v>
      </c>
      <c r="E5355">
        <v>2025</v>
      </c>
      <c r="F5355" t="s">
        <v>27</v>
      </c>
      <c r="G5355" t="str">
        <f>"Q"&amp;ROUNDUP(StockData[[#This Row],[Month Number]]/3,0)</f>
        <v>Q1</v>
      </c>
      <c r="H5355" s="1" t="s">
        <v>5101</v>
      </c>
      <c r="I5355" s="1" t="s">
        <v>4597</v>
      </c>
      <c r="J5355" t="s">
        <v>30</v>
      </c>
      <c r="K5355">
        <v>8014.35</v>
      </c>
      <c r="L5355">
        <v>8047.45</v>
      </c>
      <c r="M5355">
        <v>7910</v>
      </c>
      <c r="N5355">
        <v>8006</v>
      </c>
      <c r="O5355">
        <v>7969</v>
      </c>
      <c r="P5355">
        <v>7977.1</v>
      </c>
      <c r="Q5355">
        <v>7983.09</v>
      </c>
      <c r="R5355">
        <v>391366</v>
      </c>
      <c r="S5355">
        <v>3124308277.5</v>
      </c>
      <c r="T5355">
        <v>56441</v>
      </c>
      <c r="U5355">
        <v>226640</v>
      </c>
      <c r="V5355">
        <v>57.91</v>
      </c>
      <c r="W5355" s="3">
        <f>StockData[[#This Row],[CLOSE]]-StockData[[#This Row],[PREV. CLOSE]]</f>
        <v>-28.899999999999636</v>
      </c>
      <c r="X5355" s="2">
        <f>IFERROR((StockData[[#This Row],[CLOSE]]-StockData[[#This Row],[PREV. CLOSE]])/StockData[[#This Row],[PREV. CLOSE]],0)</f>
        <v>-3.6097926555083231E-3</v>
      </c>
      <c r="Y5355" t="str">
        <f>IF(StockData[[#This Row],[Daily Return %]]&gt;0,"Gain",IF(StockData[[#This Row],[Daily Return %]]&lt;0,"Loss","No Change"))</f>
        <v>Loss</v>
      </c>
    </row>
    <row r="5356" spans="1:25" x14ac:dyDescent="0.3">
      <c r="A5356" s="1">
        <v>45743</v>
      </c>
      <c r="B5356" s="1" t="s">
        <v>5411</v>
      </c>
      <c r="C5356" s="1" t="s">
        <v>76</v>
      </c>
      <c r="D5356">
        <f>MONTH(StockData[[#This Row],[DATE]])</f>
        <v>3</v>
      </c>
      <c r="E5356">
        <v>2025</v>
      </c>
      <c r="F5356" t="s">
        <v>27</v>
      </c>
      <c r="G5356" t="str">
        <f>"Q"&amp;ROUNDUP(StockData[[#This Row],[Month Number]]/3,0)</f>
        <v>Q1</v>
      </c>
      <c r="H5356" s="1" t="s">
        <v>5101</v>
      </c>
      <c r="I5356" s="1" t="s">
        <v>4597</v>
      </c>
      <c r="J5356" t="s">
        <v>30</v>
      </c>
      <c r="K5356">
        <v>7901</v>
      </c>
      <c r="L5356">
        <v>8039.1</v>
      </c>
      <c r="M5356">
        <v>7852.25</v>
      </c>
      <c r="N5356">
        <v>7977.1</v>
      </c>
      <c r="O5356">
        <v>7960</v>
      </c>
      <c r="P5356">
        <v>7974.3</v>
      </c>
      <c r="Q5356">
        <v>7975.97</v>
      </c>
      <c r="R5356">
        <v>651971</v>
      </c>
      <c r="S5356">
        <v>5200098946.5</v>
      </c>
      <c r="T5356">
        <v>70101</v>
      </c>
      <c r="U5356">
        <v>411512</v>
      </c>
      <c r="V5356">
        <v>63.12</v>
      </c>
      <c r="W5356" s="3">
        <f>StockData[[#This Row],[CLOSE]]-StockData[[#This Row],[PREV. CLOSE]]</f>
        <v>-2.8000000000001819</v>
      </c>
      <c r="X5356" s="2">
        <f>IFERROR((StockData[[#This Row],[CLOSE]]-StockData[[#This Row],[PREV. CLOSE]])/StockData[[#This Row],[PREV. CLOSE]],0)</f>
        <v>-3.5100475110004661E-4</v>
      </c>
      <c r="Y5356" t="str">
        <f>IF(StockData[[#This Row],[Daily Return %]]&gt;0,"Gain",IF(StockData[[#This Row],[Daily Return %]]&lt;0,"Loss","No Change"))</f>
        <v>Loss</v>
      </c>
    </row>
    <row r="5357" spans="1:25" x14ac:dyDescent="0.3">
      <c r="A5357" s="1">
        <v>45744</v>
      </c>
      <c r="B5357" s="1" t="s">
        <v>5412</v>
      </c>
      <c r="C5357" s="1" t="s">
        <v>76</v>
      </c>
      <c r="D5357">
        <f>MONTH(StockData[[#This Row],[DATE]])</f>
        <v>3</v>
      </c>
      <c r="E5357">
        <v>2025</v>
      </c>
      <c r="F5357" t="s">
        <v>27</v>
      </c>
      <c r="G5357" t="str">
        <f>"Q"&amp;ROUNDUP(StockData[[#This Row],[Month Number]]/3,0)</f>
        <v>Q1</v>
      </c>
      <c r="H5357" s="1" t="s">
        <v>5101</v>
      </c>
      <c r="I5357" s="1" t="s">
        <v>4597</v>
      </c>
      <c r="J5357" t="s">
        <v>30</v>
      </c>
      <c r="K5357">
        <v>7970.4</v>
      </c>
      <c r="L5357">
        <v>8024.9</v>
      </c>
      <c r="M5357">
        <v>7810.75</v>
      </c>
      <c r="N5357">
        <v>7974.3</v>
      </c>
      <c r="O5357">
        <v>7859.95</v>
      </c>
      <c r="P5357">
        <v>7878.85</v>
      </c>
      <c r="Q5357">
        <v>7918.42</v>
      </c>
      <c r="R5357">
        <v>392400</v>
      </c>
      <c r="S5357">
        <v>3107189465.8499999</v>
      </c>
      <c r="T5357">
        <v>51307</v>
      </c>
      <c r="U5357">
        <v>186078</v>
      </c>
      <c r="V5357">
        <v>47.42</v>
      </c>
      <c r="W5357" s="3">
        <f>StockData[[#This Row],[CLOSE]]-StockData[[#This Row],[PREV. CLOSE]]</f>
        <v>-95.449999999999818</v>
      </c>
      <c r="X5357" s="2">
        <f>IFERROR((StockData[[#This Row],[CLOSE]]-StockData[[#This Row],[PREV. CLOSE]])/StockData[[#This Row],[PREV. CLOSE]],0)</f>
        <v>-1.1969702669826795E-2</v>
      </c>
      <c r="Y5357" t="str">
        <f>IF(StockData[[#This Row],[Daily Return %]]&gt;0,"Gain",IF(StockData[[#This Row],[Daily Return %]]&lt;0,"Loss","No Change"))</f>
        <v>Loss</v>
      </c>
    </row>
    <row r="5358" spans="1:25" x14ac:dyDescent="0.3">
      <c r="A5358" s="1">
        <v>45748</v>
      </c>
      <c r="B5358" s="1" t="s">
        <v>5413</v>
      </c>
      <c r="C5358" s="1" t="s">
        <v>96</v>
      </c>
      <c r="D5358">
        <f>MONTH(StockData[[#This Row],[DATE]])</f>
        <v>4</v>
      </c>
      <c r="E5358">
        <v>2025</v>
      </c>
      <c r="F5358" t="s">
        <v>97</v>
      </c>
      <c r="G5358" t="str">
        <f>"Q"&amp;ROUNDUP(StockData[[#This Row],[Month Number]]/3,0)</f>
        <v>Q2</v>
      </c>
      <c r="H5358" s="1" t="s">
        <v>5101</v>
      </c>
      <c r="I5358" s="1" t="s">
        <v>4597</v>
      </c>
      <c r="J5358" t="s">
        <v>30</v>
      </c>
      <c r="K5358">
        <v>7631</v>
      </c>
      <c r="L5358">
        <v>8048</v>
      </c>
      <c r="M5358">
        <v>7631</v>
      </c>
      <c r="N5358">
        <v>7878.85</v>
      </c>
      <c r="O5358">
        <v>7975</v>
      </c>
      <c r="P5358">
        <v>7993.05</v>
      </c>
      <c r="Q5358">
        <v>7958.37</v>
      </c>
      <c r="R5358">
        <v>283618</v>
      </c>
      <c r="S5358">
        <v>2257138042.4000001</v>
      </c>
      <c r="T5358">
        <v>40125</v>
      </c>
      <c r="U5358">
        <v>74944</v>
      </c>
      <c r="V5358">
        <v>26.42</v>
      </c>
      <c r="W5358" s="3">
        <f>StockData[[#This Row],[CLOSE]]-StockData[[#This Row],[PREV. CLOSE]]</f>
        <v>114.19999999999982</v>
      </c>
      <c r="X5358" s="2">
        <f>IFERROR((StockData[[#This Row],[CLOSE]]-StockData[[#This Row],[PREV. CLOSE]])/StockData[[#This Row],[PREV. CLOSE]],0)</f>
        <v>1.4494501101048987E-2</v>
      </c>
      <c r="Y5358" t="str">
        <f>IF(StockData[[#This Row],[Daily Return %]]&gt;0,"Gain",IF(StockData[[#This Row],[Daily Return %]]&lt;0,"Loss","No Change"))</f>
        <v>Gain</v>
      </c>
    </row>
    <row r="5359" spans="1:25" x14ac:dyDescent="0.3">
      <c r="A5359" s="1">
        <v>45749</v>
      </c>
      <c r="B5359" s="1" t="s">
        <v>5414</v>
      </c>
      <c r="C5359" s="1" t="s">
        <v>96</v>
      </c>
      <c r="D5359">
        <f>MONTH(StockData[[#This Row],[DATE]])</f>
        <v>4</v>
      </c>
      <c r="E5359">
        <v>2025</v>
      </c>
      <c r="F5359" t="s">
        <v>97</v>
      </c>
      <c r="G5359" t="str">
        <f>"Q"&amp;ROUNDUP(StockData[[#This Row],[Month Number]]/3,0)</f>
        <v>Q2</v>
      </c>
      <c r="H5359" s="1" t="s">
        <v>5101</v>
      </c>
      <c r="I5359" s="1" t="s">
        <v>4597</v>
      </c>
      <c r="J5359" t="s">
        <v>30</v>
      </c>
      <c r="K5359">
        <v>7962</v>
      </c>
      <c r="L5359">
        <v>8083.8</v>
      </c>
      <c r="M5359">
        <v>7945</v>
      </c>
      <c r="N5359">
        <v>7993.05</v>
      </c>
      <c r="O5359">
        <v>8075</v>
      </c>
      <c r="P5359">
        <v>8072.95</v>
      </c>
      <c r="Q5359">
        <v>8022.26</v>
      </c>
      <c r="R5359">
        <v>237191</v>
      </c>
      <c r="S5359">
        <v>1902808158.55</v>
      </c>
      <c r="T5359">
        <v>33808</v>
      </c>
      <c r="U5359">
        <v>111769</v>
      </c>
      <c r="V5359">
        <v>47.12</v>
      </c>
      <c r="W5359" s="3">
        <f>StockData[[#This Row],[CLOSE]]-StockData[[#This Row],[PREV. CLOSE]]</f>
        <v>79.899999999999636</v>
      </c>
      <c r="X5359" s="2">
        <f>IFERROR((StockData[[#This Row],[CLOSE]]-StockData[[#This Row],[PREV. CLOSE]])/StockData[[#This Row],[PREV. CLOSE]],0)</f>
        <v>9.9961841850106821E-3</v>
      </c>
      <c r="Y5359" t="str">
        <f>IF(StockData[[#This Row],[Daily Return %]]&gt;0,"Gain",IF(StockData[[#This Row],[Daily Return %]]&lt;0,"Loss","No Change"))</f>
        <v>Gain</v>
      </c>
    </row>
    <row r="5360" spans="1:25" x14ac:dyDescent="0.3">
      <c r="A5360" s="1">
        <v>45750</v>
      </c>
      <c r="B5360" s="1" t="s">
        <v>5415</v>
      </c>
      <c r="C5360" s="1" t="s">
        <v>96</v>
      </c>
      <c r="D5360">
        <f>MONTH(StockData[[#This Row],[DATE]])</f>
        <v>4</v>
      </c>
      <c r="E5360">
        <v>2025</v>
      </c>
      <c r="F5360" t="s">
        <v>97</v>
      </c>
      <c r="G5360" t="str">
        <f>"Q"&amp;ROUNDUP(StockData[[#This Row],[Month Number]]/3,0)</f>
        <v>Q2</v>
      </c>
      <c r="H5360" s="1" t="s">
        <v>5101</v>
      </c>
      <c r="I5360" s="1" t="s">
        <v>4597</v>
      </c>
      <c r="J5360" t="s">
        <v>30</v>
      </c>
      <c r="K5360">
        <v>7940.05</v>
      </c>
      <c r="L5360">
        <v>7940.05</v>
      </c>
      <c r="M5360">
        <v>7840</v>
      </c>
      <c r="N5360">
        <v>8072.95</v>
      </c>
      <c r="O5360">
        <v>7909.75</v>
      </c>
      <c r="P5360">
        <v>7912.2</v>
      </c>
      <c r="Q5360">
        <v>7894.29</v>
      </c>
      <c r="R5360">
        <v>470005</v>
      </c>
      <c r="S5360">
        <v>3710356492.6999998</v>
      </c>
      <c r="T5360">
        <v>52563</v>
      </c>
      <c r="U5360">
        <v>300932</v>
      </c>
      <c r="V5360">
        <v>64.03</v>
      </c>
      <c r="W5360" s="3">
        <f>StockData[[#This Row],[CLOSE]]-StockData[[#This Row],[PREV. CLOSE]]</f>
        <v>-160.75</v>
      </c>
      <c r="X5360" s="2">
        <f>IFERROR((StockData[[#This Row],[CLOSE]]-StockData[[#This Row],[PREV. CLOSE]])/StockData[[#This Row],[PREV. CLOSE]],0)</f>
        <v>-1.9912175846499732E-2</v>
      </c>
      <c r="Y5360" t="str">
        <f>IF(StockData[[#This Row],[Daily Return %]]&gt;0,"Gain",IF(StockData[[#This Row],[Daily Return %]]&lt;0,"Loss","No Change"))</f>
        <v>Loss</v>
      </c>
    </row>
    <row r="5361" spans="1:25" x14ac:dyDescent="0.3">
      <c r="A5361" s="1">
        <v>45751</v>
      </c>
      <c r="B5361" s="1" t="s">
        <v>5416</v>
      </c>
      <c r="C5361" s="1" t="s">
        <v>96</v>
      </c>
      <c r="D5361">
        <f>MONTH(StockData[[#This Row],[DATE]])</f>
        <v>4</v>
      </c>
      <c r="E5361">
        <v>2025</v>
      </c>
      <c r="F5361" t="s">
        <v>97</v>
      </c>
      <c r="G5361" t="str">
        <f>"Q"&amp;ROUNDUP(StockData[[#This Row],[Month Number]]/3,0)</f>
        <v>Q2</v>
      </c>
      <c r="H5361" s="1" t="s">
        <v>5101</v>
      </c>
      <c r="I5361" s="1" t="s">
        <v>4597</v>
      </c>
      <c r="J5361" t="s">
        <v>30</v>
      </c>
      <c r="K5361">
        <v>7880</v>
      </c>
      <c r="L5361">
        <v>7889.85</v>
      </c>
      <c r="M5361">
        <v>7652.25</v>
      </c>
      <c r="N5361">
        <v>7912.2</v>
      </c>
      <c r="O5361">
        <v>7699.8</v>
      </c>
      <c r="P5361">
        <v>7685.1</v>
      </c>
      <c r="Q5361">
        <v>7714.02</v>
      </c>
      <c r="R5361">
        <v>461228</v>
      </c>
      <c r="S5361">
        <v>3557922154.9000001</v>
      </c>
      <c r="T5361">
        <v>44664</v>
      </c>
      <c r="U5361">
        <v>264509</v>
      </c>
      <c r="V5361">
        <v>57.35</v>
      </c>
      <c r="W5361" s="3">
        <f>StockData[[#This Row],[CLOSE]]-StockData[[#This Row],[PREV. CLOSE]]</f>
        <v>-227.09999999999945</v>
      </c>
      <c r="X5361" s="2">
        <f>IFERROR((StockData[[#This Row],[CLOSE]]-StockData[[#This Row],[PREV. CLOSE]])/StockData[[#This Row],[PREV. CLOSE]],0)</f>
        <v>-2.8702510047774254E-2</v>
      </c>
      <c r="Y5361" t="str">
        <f>IF(StockData[[#This Row],[Daily Return %]]&gt;0,"Gain",IF(StockData[[#This Row],[Daily Return %]]&lt;0,"Loss","No Change"))</f>
        <v>Loss</v>
      </c>
    </row>
    <row r="5362" spans="1:25" x14ac:dyDescent="0.3">
      <c r="A5362" s="1">
        <v>45754</v>
      </c>
      <c r="B5362" s="1" t="s">
        <v>5417</v>
      </c>
      <c r="C5362" s="1" t="s">
        <v>96</v>
      </c>
      <c r="D5362">
        <f>MONTH(StockData[[#This Row],[DATE]])</f>
        <v>4</v>
      </c>
      <c r="E5362">
        <v>2025</v>
      </c>
      <c r="F5362" t="s">
        <v>97</v>
      </c>
      <c r="G5362" t="str">
        <f>"Q"&amp;ROUNDUP(StockData[[#This Row],[Month Number]]/3,0)</f>
        <v>Q2</v>
      </c>
      <c r="H5362" s="1" t="s">
        <v>5101</v>
      </c>
      <c r="I5362" s="1" t="s">
        <v>4597</v>
      </c>
      <c r="J5362" t="s">
        <v>30</v>
      </c>
      <c r="K5362">
        <v>7300</v>
      </c>
      <c r="L5362">
        <v>7357.55</v>
      </c>
      <c r="M5362">
        <v>7089.35</v>
      </c>
      <c r="N5362">
        <v>7685.1</v>
      </c>
      <c r="O5362">
        <v>7322.05</v>
      </c>
      <c r="P5362">
        <v>7306.8</v>
      </c>
      <c r="Q5362">
        <v>7266.61</v>
      </c>
      <c r="R5362">
        <v>469629</v>
      </c>
      <c r="S5362">
        <v>3412612643.0999999</v>
      </c>
      <c r="T5362">
        <v>72993</v>
      </c>
      <c r="U5362">
        <v>207909</v>
      </c>
      <c r="V5362">
        <v>44.27</v>
      </c>
      <c r="W5362" s="3">
        <f>StockData[[#This Row],[CLOSE]]-StockData[[#This Row],[PREV. CLOSE]]</f>
        <v>-378.30000000000018</v>
      </c>
      <c r="X5362" s="2">
        <f>IFERROR((StockData[[#This Row],[CLOSE]]-StockData[[#This Row],[PREV. CLOSE]])/StockData[[#This Row],[PREV. CLOSE]],0)</f>
        <v>-4.9225123941132862E-2</v>
      </c>
      <c r="Y5362" t="str">
        <f>IF(StockData[[#This Row],[Daily Return %]]&gt;0,"Gain",IF(StockData[[#This Row],[Daily Return %]]&lt;0,"Loss","No Change"))</f>
        <v>Loss</v>
      </c>
    </row>
    <row r="5363" spans="1:25" x14ac:dyDescent="0.3">
      <c r="A5363" s="1">
        <v>45755</v>
      </c>
      <c r="B5363" s="1" t="s">
        <v>5418</v>
      </c>
      <c r="C5363" s="1" t="s">
        <v>96</v>
      </c>
      <c r="D5363">
        <f>MONTH(StockData[[#This Row],[DATE]])</f>
        <v>4</v>
      </c>
      <c r="E5363">
        <v>2025</v>
      </c>
      <c r="F5363" t="s">
        <v>97</v>
      </c>
      <c r="G5363" t="str">
        <f>"Q"&amp;ROUNDUP(StockData[[#This Row],[Month Number]]/3,0)</f>
        <v>Q2</v>
      </c>
      <c r="H5363" s="1" t="s">
        <v>5101</v>
      </c>
      <c r="I5363" s="1" t="s">
        <v>4597</v>
      </c>
      <c r="J5363" t="s">
        <v>30</v>
      </c>
      <c r="K5363">
        <v>7384.5</v>
      </c>
      <c r="L5363">
        <v>7529.85</v>
      </c>
      <c r="M5363">
        <v>7345.75</v>
      </c>
      <c r="N5363">
        <v>7306.8</v>
      </c>
      <c r="O5363">
        <v>7519.95</v>
      </c>
      <c r="P5363">
        <v>7498.05</v>
      </c>
      <c r="Q5363">
        <v>7453.65</v>
      </c>
      <c r="R5363">
        <v>259199</v>
      </c>
      <c r="S5363">
        <v>1931977455.8499999</v>
      </c>
      <c r="T5363">
        <v>43557</v>
      </c>
      <c r="U5363">
        <v>111652</v>
      </c>
      <c r="V5363">
        <v>43.08</v>
      </c>
      <c r="W5363" s="3">
        <f>StockData[[#This Row],[CLOSE]]-StockData[[#This Row],[PREV. CLOSE]]</f>
        <v>191.25</v>
      </c>
      <c r="X5363" s="2">
        <f>IFERROR((StockData[[#This Row],[CLOSE]]-StockData[[#This Row],[PREV. CLOSE]])/StockData[[#This Row],[PREV. CLOSE]],0)</f>
        <v>2.6174248645097715E-2</v>
      </c>
      <c r="Y5363" t="str">
        <f>IF(StockData[[#This Row],[Daily Return %]]&gt;0,"Gain",IF(StockData[[#This Row],[Daily Return %]]&lt;0,"Loss","No Change"))</f>
        <v>Gain</v>
      </c>
    </row>
    <row r="5364" spans="1:25" x14ac:dyDescent="0.3">
      <c r="A5364" s="1">
        <v>45756</v>
      </c>
      <c r="B5364" s="1" t="s">
        <v>5419</v>
      </c>
      <c r="C5364" s="1" t="s">
        <v>96</v>
      </c>
      <c r="D5364">
        <f>MONTH(StockData[[#This Row],[DATE]])</f>
        <v>4</v>
      </c>
      <c r="E5364">
        <v>2025</v>
      </c>
      <c r="F5364" t="s">
        <v>97</v>
      </c>
      <c r="G5364" t="str">
        <f>"Q"&amp;ROUNDUP(StockData[[#This Row],[Month Number]]/3,0)</f>
        <v>Q2</v>
      </c>
      <c r="H5364" s="1" t="s">
        <v>5101</v>
      </c>
      <c r="I5364" s="1" t="s">
        <v>4597</v>
      </c>
      <c r="J5364" t="s">
        <v>30</v>
      </c>
      <c r="K5364">
        <v>7525.45</v>
      </c>
      <c r="L5364">
        <v>7631.3</v>
      </c>
      <c r="M5364">
        <v>7460.5</v>
      </c>
      <c r="N5364">
        <v>7498.05</v>
      </c>
      <c r="O5364">
        <v>7576.45</v>
      </c>
      <c r="P5364">
        <v>7572.3</v>
      </c>
      <c r="Q5364">
        <v>7561.23</v>
      </c>
      <c r="R5364">
        <v>261256</v>
      </c>
      <c r="S5364">
        <v>1975416744.5999999</v>
      </c>
      <c r="T5364">
        <v>40615</v>
      </c>
      <c r="U5364">
        <v>101498</v>
      </c>
      <c r="V5364">
        <v>38.85</v>
      </c>
      <c r="W5364" s="3">
        <f>StockData[[#This Row],[CLOSE]]-StockData[[#This Row],[PREV. CLOSE]]</f>
        <v>74.25</v>
      </c>
      <c r="X5364" s="2">
        <f>IFERROR((StockData[[#This Row],[CLOSE]]-StockData[[#This Row],[PREV. CLOSE]])/StockData[[#This Row],[PREV. CLOSE]],0)</f>
        <v>9.9025746694140476E-3</v>
      </c>
      <c r="Y5364" t="str">
        <f>IF(StockData[[#This Row],[Daily Return %]]&gt;0,"Gain",IF(StockData[[#This Row],[Daily Return %]]&lt;0,"Loss","No Change"))</f>
        <v>Gain</v>
      </c>
    </row>
    <row r="5365" spans="1:25" x14ac:dyDescent="0.3">
      <c r="A5365" s="1">
        <v>45758</v>
      </c>
      <c r="B5365" s="1" t="s">
        <v>5420</v>
      </c>
      <c r="C5365" s="1" t="s">
        <v>96</v>
      </c>
      <c r="D5365">
        <f>MONTH(StockData[[#This Row],[DATE]])</f>
        <v>4</v>
      </c>
      <c r="E5365">
        <v>2025</v>
      </c>
      <c r="F5365" t="s">
        <v>97</v>
      </c>
      <c r="G5365" t="str">
        <f>"Q"&amp;ROUNDUP(StockData[[#This Row],[Month Number]]/3,0)</f>
        <v>Q2</v>
      </c>
      <c r="H5365" s="1" t="s">
        <v>5101</v>
      </c>
      <c r="I5365" s="1" t="s">
        <v>4597</v>
      </c>
      <c r="J5365" t="s">
        <v>30</v>
      </c>
      <c r="K5365">
        <v>7719.5</v>
      </c>
      <c r="L5365">
        <v>7779.95</v>
      </c>
      <c r="M5365">
        <v>7636.35</v>
      </c>
      <c r="N5365">
        <v>7572.3</v>
      </c>
      <c r="O5365">
        <v>7779</v>
      </c>
      <c r="P5365">
        <v>7768.85</v>
      </c>
      <c r="Q5365">
        <v>7733.03</v>
      </c>
      <c r="R5365">
        <v>290737</v>
      </c>
      <c r="S5365">
        <v>2248277112.4000001</v>
      </c>
      <c r="T5365">
        <v>43501</v>
      </c>
      <c r="U5365">
        <v>155036</v>
      </c>
      <c r="V5365">
        <v>53.33</v>
      </c>
      <c r="W5365" s="3">
        <f>StockData[[#This Row],[CLOSE]]-StockData[[#This Row],[PREV. CLOSE]]</f>
        <v>196.55000000000018</v>
      </c>
      <c r="X5365" s="2">
        <f>IFERROR((StockData[[#This Row],[CLOSE]]-StockData[[#This Row],[PREV. CLOSE]])/StockData[[#This Row],[PREV. CLOSE]],0)</f>
        <v>2.5956446522192752E-2</v>
      </c>
      <c r="Y5365" t="str">
        <f>IF(StockData[[#This Row],[Daily Return %]]&gt;0,"Gain",IF(StockData[[#This Row],[Daily Return %]]&lt;0,"Loss","No Change"))</f>
        <v>Gain</v>
      </c>
    </row>
    <row r="5366" spans="1:25" x14ac:dyDescent="0.3">
      <c r="A5366" s="1">
        <v>45762</v>
      </c>
      <c r="B5366" s="1" t="s">
        <v>5421</v>
      </c>
      <c r="C5366" s="1" t="s">
        <v>96</v>
      </c>
      <c r="D5366">
        <f>MONTH(StockData[[#This Row],[DATE]])</f>
        <v>4</v>
      </c>
      <c r="E5366">
        <v>2025</v>
      </c>
      <c r="F5366" t="s">
        <v>97</v>
      </c>
      <c r="G5366" t="str">
        <f>"Q"&amp;ROUNDUP(StockData[[#This Row],[Month Number]]/3,0)</f>
        <v>Q2</v>
      </c>
      <c r="H5366" s="1" t="s">
        <v>5101</v>
      </c>
      <c r="I5366" s="1" t="s">
        <v>4597</v>
      </c>
      <c r="J5366" t="s">
        <v>30</v>
      </c>
      <c r="K5366">
        <v>8000</v>
      </c>
      <c r="L5366">
        <v>8040</v>
      </c>
      <c r="M5366">
        <v>7828.5</v>
      </c>
      <c r="N5366">
        <v>7768.85</v>
      </c>
      <c r="O5366">
        <v>7984.5</v>
      </c>
      <c r="P5366">
        <v>7995.5</v>
      </c>
      <c r="Q5366">
        <v>7982.02</v>
      </c>
      <c r="R5366">
        <v>387999</v>
      </c>
      <c r="S5366">
        <v>3097016579</v>
      </c>
      <c r="T5366">
        <v>48741</v>
      </c>
      <c r="U5366">
        <v>230158</v>
      </c>
      <c r="V5366">
        <v>59.32</v>
      </c>
      <c r="W5366" s="3">
        <f>StockData[[#This Row],[CLOSE]]-StockData[[#This Row],[PREV. CLOSE]]</f>
        <v>226.64999999999964</v>
      </c>
      <c r="X5366" s="2">
        <f>IFERROR((StockData[[#This Row],[CLOSE]]-StockData[[#This Row],[PREV. CLOSE]])/StockData[[#This Row],[PREV. CLOSE]],0)</f>
        <v>2.9174202101984157E-2</v>
      </c>
      <c r="Y5366" t="str">
        <f>IF(StockData[[#This Row],[Daily Return %]]&gt;0,"Gain",IF(StockData[[#This Row],[Daily Return %]]&lt;0,"Loss","No Change"))</f>
        <v>Gain</v>
      </c>
    </row>
    <row r="5367" spans="1:25" x14ac:dyDescent="0.3">
      <c r="A5367" s="1">
        <v>45763</v>
      </c>
      <c r="B5367" s="1" t="s">
        <v>5422</v>
      </c>
      <c r="C5367" s="1" t="s">
        <v>96</v>
      </c>
      <c r="D5367">
        <f>MONTH(StockData[[#This Row],[DATE]])</f>
        <v>4</v>
      </c>
      <c r="E5367">
        <v>2025</v>
      </c>
      <c r="F5367" t="s">
        <v>97</v>
      </c>
      <c r="G5367" t="str">
        <f>"Q"&amp;ROUNDUP(StockData[[#This Row],[Month Number]]/3,0)</f>
        <v>Q2</v>
      </c>
      <c r="H5367" s="1" t="s">
        <v>5101</v>
      </c>
      <c r="I5367" s="1" t="s">
        <v>4597</v>
      </c>
      <c r="J5367" t="s">
        <v>30</v>
      </c>
      <c r="K5367">
        <v>7999</v>
      </c>
      <c r="L5367">
        <v>7999.5</v>
      </c>
      <c r="M5367">
        <v>7864.5</v>
      </c>
      <c r="N5367">
        <v>7995.5</v>
      </c>
      <c r="O5367">
        <v>7947</v>
      </c>
      <c r="P5367">
        <v>7961.5</v>
      </c>
      <c r="Q5367">
        <v>7918.17</v>
      </c>
      <c r="R5367">
        <v>294161</v>
      </c>
      <c r="S5367">
        <v>2329216008</v>
      </c>
      <c r="T5367">
        <v>41575</v>
      </c>
      <c r="U5367">
        <v>147370</v>
      </c>
      <c r="V5367">
        <v>50.1</v>
      </c>
      <c r="W5367" s="3">
        <f>StockData[[#This Row],[CLOSE]]-StockData[[#This Row],[PREV. CLOSE]]</f>
        <v>-34</v>
      </c>
      <c r="X5367" s="2">
        <f>IFERROR((StockData[[#This Row],[CLOSE]]-StockData[[#This Row],[PREV. CLOSE]])/StockData[[#This Row],[PREV. CLOSE]],0)</f>
        <v>-4.2523919704833971E-3</v>
      </c>
      <c r="Y5367" t="str">
        <f>IF(StockData[[#This Row],[Daily Return %]]&gt;0,"Gain",IF(StockData[[#This Row],[Daily Return %]]&lt;0,"Loss","No Change"))</f>
        <v>Loss</v>
      </c>
    </row>
    <row r="5368" spans="1:25" x14ac:dyDescent="0.3">
      <c r="A5368" s="1">
        <v>45764</v>
      </c>
      <c r="B5368" s="1" t="s">
        <v>5423</v>
      </c>
      <c r="C5368" s="1" t="s">
        <v>96</v>
      </c>
      <c r="D5368">
        <f>MONTH(StockData[[#This Row],[DATE]])</f>
        <v>4</v>
      </c>
      <c r="E5368">
        <v>2025</v>
      </c>
      <c r="F5368" t="s">
        <v>97</v>
      </c>
      <c r="G5368" t="str">
        <f>"Q"&amp;ROUNDUP(StockData[[#This Row],[Month Number]]/3,0)</f>
        <v>Q2</v>
      </c>
      <c r="H5368" s="1" t="s">
        <v>5101</v>
      </c>
      <c r="I5368" s="1" t="s">
        <v>4597</v>
      </c>
      <c r="J5368" t="s">
        <v>30</v>
      </c>
      <c r="K5368">
        <v>7994</v>
      </c>
      <c r="L5368">
        <v>8055</v>
      </c>
      <c r="M5368">
        <v>7864.5</v>
      </c>
      <c r="N5368">
        <v>7961.5</v>
      </c>
      <c r="O5368">
        <v>8008</v>
      </c>
      <c r="P5368">
        <v>8018</v>
      </c>
      <c r="Q5368">
        <v>7977.88</v>
      </c>
      <c r="R5368">
        <v>274331</v>
      </c>
      <c r="S5368">
        <v>2188579729.5</v>
      </c>
      <c r="T5368">
        <v>53694</v>
      </c>
      <c r="U5368">
        <v>124449</v>
      </c>
      <c r="V5368">
        <v>45.36</v>
      </c>
      <c r="W5368" s="3">
        <f>StockData[[#This Row],[CLOSE]]-StockData[[#This Row],[PREV. CLOSE]]</f>
        <v>56.5</v>
      </c>
      <c r="X5368" s="2">
        <f>IFERROR((StockData[[#This Row],[CLOSE]]-StockData[[#This Row],[PREV. CLOSE]])/StockData[[#This Row],[PREV. CLOSE]],0)</f>
        <v>7.0966526408340136E-3</v>
      </c>
      <c r="Y5368" t="str">
        <f>IF(StockData[[#This Row],[Daily Return %]]&gt;0,"Gain",IF(StockData[[#This Row],[Daily Return %]]&lt;0,"Loss","No Change"))</f>
        <v>Gain</v>
      </c>
    </row>
    <row r="5369" spans="1:25" x14ac:dyDescent="0.3">
      <c r="A5369" s="1">
        <v>45768</v>
      </c>
      <c r="B5369" s="1" t="s">
        <v>5424</v>
      </c>
      <c r="C5369" s="1" t="s">
        <v>96</v>
      </c>
      <c r="D5369">
        <f>MONTH(StockData[[#This Row],[DATE]])</f>
        <v>4</v>
      </c>
      <c r="E5369">
        <v>2025</v>
      </c>
      <c r="F5369" t="s">
        <v>97</v>
      </c>
      <c r="G5369" t="str">
        <f>"Q"&amp;ROUNDUP(StockData[[#This Row],[Month Number]]/3,0)</f>
        <v>Q2</v>
      </c>
      <c r="H5369" s="1" t="s">
        <v>5101</v>
      </c>
      <c r="I5369" s="1" t="s">
        <v>4597</v>
      </c>
      <c r="J5369" t="s">
        <v>30</v>
      </c>
      <c r="K5369">
        <v>8010</v>
      </c>
      <c r="L5369">
        <v>8275</v>
      </c>
      <c r="M5369">
        <v>7950</v>
      </c>
      <c r="N5369">
        <v>8018</v>
      </c>
      <c r="O5369">
        <v>8230</v>
      </c>
      <c r="P5369">
        <v>8247.5</v>
      </c>
      <c r="Q5369">
        <v>8168.65</v>
      </c>
      <c r="R5369">
        <v>285132</v>
      </c>
      <c r="S5369">
        <v>2329143461</v>
      </c>
      <c r="T5369">
        <v>45682</v>
      </c>
      <c r="U5369">
        <v>120954</v>
      </c>
      <c r="V5369">
        <v>42.42</v>
      </c>
      <c r="W5369" s="3">
        <f>StockData[[#This Row],[CLOSE]]-StockData[[#This Row],[PREV. CLOSE]]</f>
        <v>229.5</v>
      </c>
      <c r="X5369" s="2">
        <f>IFERROR((StockData[[#This Row],[CLOSE]]-StockData[[#This Row],[PREV. CLOSE]])/StockData[[#This Row],[PREV. CLOSE]],0)</f>
        <v>2.8623098029433774E-2</v>
      </c>
      <c r="Y5369" t="str">
        <f>IF(StockData[[#This Row],[Daily Return %]]&gt;0,"Gain",IF(StockData[[#This Row],[Daily Return %]]&lt;0,"Loss","No Change"))</f>
        <v>Gain</v>
      </c>
    </row>
    <row r="5370" spans="1:25" x14ac:dyDescent="0.3">
      <c r="A5370" s="1">
        <v>45769</v>
      </c>
      <c r="B5370" s="1" t="s">
        <v>5425</v>
      </c>
      <c r="C5370" s="1" t="s">
        <v>96</v>
      </c>
      <c r="D5370">
        <f>MONTH(StockData[[#This Row],[DATE]])</f>
        <v>4</v>
      </c>
      <c r="E5370">
        <v>2025</v>
      </c>
      <c r="F5370" t="s">
        <v>97</v>
      </c>
      <c r="G5370" t="str">
        <f>"Q"&amp;ROUNDUP(StockData[[#This Row],[Month Number]]/3,0)</f>
        <v>Q2</v>
      </c>
      <c r="H5370" s="1" t="s">
        <v>5101</v>
      </c>
      <c r="I5370" s="1" t="s">
        <v>4597</v>
      </c>
      <c r="J5370" t="s">
        <v>30</v>
      </c>
      <c r="K5370">
        <v>8186</v>
      </c>
      <c r="L5370">
        <v>8186.5</v>
      </c>
      <c r="M5370">
        <v>8075</v>
      </c>
      <c r="N5370">
        <v>8247.5</v>
      </c>
      <c r="O5370">
        <v>8135</v>
      </c>
      <c r="P5370">
        <v>8141</v>
      </c>
      <c r="Q5370">
        <v>8122.72</v>
      </c>
      <c r="R5370">
        <v>394636</v>
      </c>
      <c r="S5370">
        <v>3205519014.5</v>
      </c>
      <c r="T5370">
        <v>43964</v>
      </c>
      <c r="U5370">
        <v>187400</v>
      </c>
      <c r="V5370">
        <v>47.49</v>
      </c>
      <c r="W5370" s="3">
        <f>StockData[[#This Row],[CLOSE]]-StockData[[#This Row],[PREV. CLOSE]]</f>
        <v>-106.5</v>
      </c>
      <c r="X5370" s="2">
        <f>IFERROR((StockData[[#This Row],[CLOSE]]-StockData[[#This Row],[PREV. CLOSE]])/StockData[[#This Row],[PREV. CLOSE]],0)</f>
        <v>-1.2913003940588056E-2</v>
      </c>
      <c r="Y5370" t="str">
        <f>IF(StockData[[#This Row],[Daily Return %]]&gt;0,"Gain",IF(StockData[[#This Row],[Daily Return %]]&lt;0,"Loss","No Change"))</f>
        <v>Loss</v>
      </c>
    </row>
    <row r="5371" spans="1:25" x14ac:dyDescent="0.3">
      <c r="A5371" s="1">
        <v>45770</v>
      </c>
      <c r="B5371" s="1" t="s">
        <v>5426</v>
      </c>
      <c r="C5371" s="1" t="s">
        <v>96</v>
      </c>
      <c r="D5371">
        <f>MONTH(StockData[[#This Row],[DATE]])</f>
        <v>4</v>
      </c>
      <c r="E5371">
        <v>2025</v>
      </c>
      <c r="F5371" t="s">
        <v>97</v>
      </c>
      <c r="G5371" t="str">
        <f>"Q"&amp;ROUNDUP(StockData[[#This Row],[Month Number]]/3,0)</f>
        <v>Q2</v>
      </c>
      <c r="H5371" s="1" t="s">
        <v>5101</v>
      </c>
      <c r="I5371" s="1" t="s">
        <v>4597</v>
      </c>
      <c r="J5371" t="s">
        <v>30</v>
      </c>
      <c r="K5371">
        <v>8111</v>
      </c>
      <c r="L5371">
        <v>8294.5</v>
      </c>
      <c r="M5371">
        <v>8051</v>
      </c>
      <c r="N5371">
        <v>8141</v>
      </c>
      <c r="O5371">
        <v>8229</v>
      </c>
      <c r="P5371">
        <v>8261.5</v>
      </c>
      <c r="Q5371">
        <v>8168.07</v>
      </c>
      <c r="R5371">
        <v>598686</v>
      </c>
      <c r="S5371">
        <v>4890108515</v>
      </c>
      <c r="T5371">
        <v>59699</v>
      </c>
      <c r="U5371">
        <v>314040</v>
      </c>
      <c r="V5371">
        <v>52.45</v>
      </c>
      <c r="W5371" s="3">
        <f>StockData[[#This Row],[CLOSE]]-StockData[[#This Row],[PREV. CLOSE]]</f>
        <v>120.5</v>
      </c>
      <c r="X5371" s="2">
        <f>IFERROR((StockData[[#This Row],[CLOSE]]-StockData[[#This Row],[PREV. CLOSE]])/StockData[[#This Row],[PREV. CLOSE]],0)</f>
        <v>1.4801621422429677E-2</v>
      </c>
      <c r="Y5371" t="str">
        <f>IF(StockData[[#This Row],[Daily Return %]]&gt;0,"Gain",IF(StockData[[#This Row],[Daily Return %]]&lt;0,"Loss","No Change"))</f>
        <v>Gain</v>
      </c>
    </row>
    <row r="5372" spans="1:25" x14ac:dyDescent="0.3">
      <c r="A5372" s="1">
        <v>45771</v>
      </c>
      <c r="B5372" s="1" t="s">
        <v>5427</v>
      </c>
      <c r="C5372" s="1" t="s">
        <v>96</v>
      </c>
      <c r="D5372">
        <f>MONTH(StockData[[#This Row],[DATE]])</f>
        <v>4</v>
      </c>
      <c r="E5372">
        <v>2025</v>
      </c>
      <c r="F5372" t="s">
        <v>97</v>
      </c>
      <c r="G5372" t="str">
        <f>"Q"&amp;ROUNDUP(StockData[[#This Row],[Month Number]]/3,0)</f>
        <v>Q2</v>
      </c>
      <c r="H5372" s="1" t="s">
        <v>5101</v>
      </c>
      <c r="I5372" s="1" t="s">
        <v>4597</v>
      </c>
      <c r="J5372" t="s">
        <v>30</v>
      </c>
      <c r="K5372">
        <v>8260</v>
      </c>
      <c r="L5372">
        <v>8328</v>
      </c>
      <c r="M5372">
        <v>8169</v>
      </c>
      <c r="N5372">
        <v>8261.5</v>
      </c>
      <c r="O5372">
        <v>8215</v>
      </c>
      <c r="P5372">
        <v>8201.5</v>
      </c>
      <c r="Q5372">
        <v>8239.6299999999992</v>
      </c>
      <c r="R5372">
        <v>322100</v>
      </c>
      <c r="S5372">
        <v>2653985823</v>
      </c>
      <c r="T5372">
        <v>44141</v>
      </c>
      <c r="U5372">
        <v>159030</v>
      </c>
      <c r="V5372">
        <v>49.37</v>
      </c>
      <c r="W5372" s="3">
        <f>StockData[[#This Row],[CLOSE]]-StockData[[#This Row],[PREV. CLOSE]]</f>
        <v>-60</v>
      </c>
      <c r="X5372" s="2">
        <f>IFERROR((StockData[[#This Row],[CLOSE]]-StockData[[#This Row],[PREV. CLOSE]])/StockData[[#This Row],[PREV. CLOSE]],0)</f>
        <v>-7.2626036434061611E-3</v>
      </c>
      <c r="Y5372" t="str">
        <f>IF(StockData[[#This Row],[Daily Return %]]&gt;0,"Gain",IF(StockData[[#This Row],[Daily Return %]]&lt;0,"Loss","No Change"))</f>
        <v>Loss</v>
      </c>
    </row>
    <row r="5373" spans="1:25" x14ac:dyDescent="0.3">
      <c r="A5373" s="1">
        <v>45772</v>
      </c>
      <c r="B5373" s="1" t="s">
        <v>5428</v>
      </c>
      <c r="C5373" s="1" t="s">
        <v>96</v>
      </c>
      <c r="D5373">
        <f>MONTH(StockData[[#This Row],[DATE]])</f>
        <v>4</v>
      </c>
      <c r="E5373">
        <v>2025</v>
      </c>
      <c r="F5373" t="s">
        <v>97</v>
      </c>
      <c r="G5373" t="str">
        <f>"Q"&amp;ROUNDUP(StockData[[#This Row],[Month Number]]/3,0)</f>
        <v>Q2</v>
      </c>
      <c r="H5373" s="1" t="s">
        <v>5101</v>
      </c>
      <c r="I5373" s="1" t="s">
        <v>4597</v>
      </c>
      <c r="J5373" t="s">
        <v>30</v>
      </c>
      <c r="K5373">
        <v>8225</v>
      </c>
      <c r="L5373">
        <v>8259.5</v>
      </c>
      <c r="M5373">
        <v>7965</v>
      </c>
      <c r="N5373">
        <v>8201.5</v>
      </c>
      <c r="O5373">
        <v>8010.5</v>
      </c>
      <c r="P5373">
        <v>8034</v>
      </c>
      <c r="Q5373">
        <v>8059.68</v>
      </c>
      <c r="R5373">
        <v>508224</v>
      </c>
      <c r="S5373">
        <v>4096122973</v>
      </c>
      <c r="T5373">
        <v>51578</v>
      </c>
      <c r="U5373">
        <v>332039</v>
      </c>
      <c r="V5373">
        <v>65.33</v>
      </c>
      <c r="W5373" s="3">
        <f>StockData[[#This Row],[CLOSE]]-StockData[[#This Row],[PREV. CLOSE]]</f>
        <v>-167.5</v>
      </c>
      <c r="X5373" s="2">
        <f>IFERROR((StockData[[#This Row],[CLOSE]]-StockData[[#This Row],[PREV. CLOSE]])/StockData[[#This Row],[PREV. CLOSE]],0)</f>
        <v>-2.042309333658477E-2</v>
      </c>
      <c r="Y5373" t="str">
        <f>IF(StockData[[#This Row],[Daily Return %]]&gt;0,"Gain",IF(StockData[[#This Row],[Daily Return %]]&lt;0,"Loss","No Change"))</f>
        <v>Loss</v>
      </c>
    </row>
    <row r="5374" spans="1:25" x14ac:dyDescent="0.3">
      <c r="A5374" s="1">
        <v>45775</v>
      </c>
      <c r="B5374" s="1" t="s">
        <v>5429</v>
      </c>
      <c r="C5374" s="1" t="s">
        <v>96</v>
      </c>
      <c r="D5374">
        <f>MONTH(StockData[[#This Row],[DATE]])</f>
        <v>4</v>
      </c>
      <c r="E5374">
        <v>2025</v>
      </c>
      <c r="F5374" t="s">
        <v>97</v>
      </c>
      <c r="G5374" t="str">
        <f>"Q"&amp;ROUNDUP(StockData[[#This Row],[Month Number]]/3,0)</f>
        <v>Q2</v>
      </c>
      <c r="H5374" s="1" t="s">
        <v>5101</v>
      </c>
      <c r="I5374" s="1" t="s">
        <v>4597</v>
      </c>
      <c r="J5374" t="s">
        <v>30</v>
      </c>
      <c r="K5374">
        <v>8034</v>
      </c>
      <c r="L5374">
        <v>8134.5</v>
      </c>
      <c r="M5374">
        <v>7971</v>
      </c>
      <c r="N5374">
        <v>8034</v>
      </c>
      <c r="O5374">
        <v>8097.5</v>
      </c>
      <c r="P5374">
        <v>8096</v>
      </c>
      <c r="Q5374">
        <v>8061.9</v>
      </c>
      <c r="R5374">
        <v>282481</v>
      </c>
      <c r="S5374">
        <v>2277334633.5</v>
      </c>
      <c r="T5374">
        <v>30651</v>
      </c>
      <c r="U5374">
        <v>184755</v>
      </c>
      <c r="V5374">
        <v>65.400000000000006</v>
      </c>
      <c r="W5374" s="3">
        <f>StockData[[#This Row],[CLOSE]]-StockData[[#This Row],[PREV. CLOSE]]</f>
        <v>62</v>
      </c>
      <c r="X5374" s="2">
        <f>IFERROR((StockData[[#This Row],[CLOSE]]-StockData[[#This Row],[PREV. CLOSE]])/StockData[[#This Row],[PREV. CLOSE]],0)</f>
        <v>7.7172018919591731E-3</v>
      </c>
      <c r="Y5374" t="str">
        <f>IF(StockData[[#This Row],[Daily Return %]]&gt;0,"Gain",IF(StockData[[#This Row],[Daily Return %]]&lt;0,"Loss","No Change"))</f>
        <v>Gain</v>
      </c>
    </row>
    <row r="5375" spans="1:25" x14ac:dyDescent="0.3">
      <c r="A5375" s="1">
        <v>45776</v>
      </c>
      <c r="B5375" s="1" t="s">
        <v>5430</v>
      </c>
      <c r="C5375" s="1" t="s">
        <v>96</v>
      </c>
      <c r="D5375">
        <f>MONTH(StockData[[#This Row],[DATE]])</f>
        <v>4</v>
      </c>
      <c r="E5375">
        <v>2025</v>
      </c>
      <c r="F5375" t="s">
        <v>97</v>
      </c>
      <c r="G5375" t="str">
        <f>"Q"&amp;ROUNDUP(StockData[[#This Row],[Month Number]]/3,0)</f>
        <v>Q2</v>
      </c>
      <c r="H5375" s="1" t="s">
        <v>5101</v>
      </c>
      <c r="I5375" s="1" t="s">
        <v>4597</v>
      </c>
      <c r="J5375" t="s">
        <v>30</v>
      </c>
      <c r="K5375">
        <v>8136.5</v>
      </c>
      <c r="L5375">
        <v>8169.5</v>
      </c>
      <c r="M5375">
        <v>8020</v>
      </c>
      <c r="N5375">
        <v>8096</v>
      </c>
      <c r="O5375">
        <v>8088.5</v>
      </c>
      <c r="P5375">
        <v>8078.5</v>
      </c>
      <c r="Q5375">
        <v>8075.88</v>
      </c>
      <c r="R5375">
        <v>228383</v>
      </c>
      <c r="S5375">
        <v>1844393203.5</v>
      </c>
      <c r="T5375">
        <v>31599</v>
      </c>
      <c r="U5375">
        <v>118048</v>
      </c>
      <c r="V5375">
        <v>51.69</v>
      </c>
      <c r="W5375" s="3">
        <f>StockData[[#This Row],[CLOSE]]-StockData[[#This Row],[PREV. CLOSE]]</f>
        <v>-17.5</v>
      </c>
      <c r="X5375" s="2">
        <f>IFERROR((StockData[[#This Row],[CLOSE]]-StockData[[#This Row],[PREV. CLOSE]])/StockData[[#This Row],[PREV. CLOSE]],0)</f>
        <v>-2.1615612648221345E-3</v>
      </c>
      <c r="Y5375" t="str">
        <f>IF(StockData[[#This Row],[Daily Return %]]&gt;0,"Gain",IF(StockData[[#This Row],[Daily Return %]]&lt;0,"Loss","No Change"))</f>
        <v>Loss</v>
      </c>
    </row>
    <row r="5376" spans="1:25" x14ac:dyDescent="0.3">
      <c r="A5376" s="1">
        <v>45777</v>
      </c>
      <c r="B5376" s="1" t="s">
        <v>5431</v>
      </c>
      <c r="C5376" s="1" t="s">
        <v>96</v>
      </c>
      <c r="D5376">
        <f>MONTH(StockData[[#This Row],[DATE]])</f>
        <v>4</v>
      </c>
      <c r="E5376">
        <v>2025</v>
      </c>
      <c r="F5376" t="s">
        <v>97</v>
      </c>
      <c r="G5376" t="str">
        <f>"Q"&amp;ROUNDUP(StockData[[#This Row],[Month Number]]/3,0)</f>
        <v>Q2</v>
      </c>
      <c r="H5376" s="1" t="s">
        <v>5101</v>
      </c>
      <c r="I5376" s="1" t="s">
        <v>4597</v>
      </c>
      <c r="J5376" t="s">
        <v>30</v>
      </c>
      <c r="K5376">
        <v>8060</v>
      </c>
      <c r="L5376">
        <v>8077.5</v>
      </c>
      <c r="M5376">
        <v>7977.5</v>
      </c>
      <c r="N5376">
        <v>8078.5</v>
      </c>
      <c r="O5376">
        <v>8015</v>
      </c>
      <c r="P5376">
        <v>8030</v>
      </c>
      <c r="Q5376">
        <v>8014.86</v>
      </c>
      <c r="R5376">
        <v>447067</v>
      </c>
      <c r="S5376">
        <v>3583177578.5</v>
      </c>
      <c r="T5376">
        <v>39138</v>
      </c>
      <c r="U5376">
        <v>310309</v>
      </c>
      <c r="V5376">
        <v>69.41</v>
      </c>
      <c r="W5376" s="3">
        <f>StockData[[#This Row],[CLOSE]]-StockData[[#This Row],[PREV. CLOSE]]</f>
        <v>-48.5</v>
      </c>
      <c r="X5376" s="2">
        <f>IFERROR((StockData[[#This Row],[CLOSE]]-StockData[[#This Row],[PREV. CLOSE]])/StockData[[#This Row],[PREV. CLOSE]],0)</f>
        <v>-6.0035897753295785E-3</v>
      </c>
      <c r="Y5376" t="str">
        <f>IF(StockData[[#This Row],[Daily Return %]]&gt;0,"Gain",IF(StockData[[#This Row],[Daily Return %]]&lt;0,"Loss","No Change"))</f>
        <v>Loss</v>
      </c>
    </row>
    <row r="5377" spans="1:25" x14ac:dyDescent="0.3">
      <c r="A5377" s="1">
        <v>45779</v>
      </c>
      <c r="B5377" s="1" t="s">
        <v>5432</v>
      </c>
      <c r="C5377" s="1" t="s">
        <v>119</v>
      </c>
      <c r="D5377">
        <f>MONTH(StockData[[#This Row],[DATE]])</f>
        <v>5</v>
      </c>
      <c r="E5377">
        <v>2025</v>
      </c>
      <c r="F5377" t="s">
        <v>97</v>
      </c>
      <c r="G5377" t="str">
        <f>"Q"&amp;ROUNDUP(StockData[[#This Row],[Month Number]]/3,0)</f>
        <v>Q2</v>
      </c>
      <c r="H5377" s="1" t="s">
        <v>5101</v>
      </c>
      <c r="I5377" s="1" t="s">
        <v>4597</v>
      </c>
      <c r="J5377" t="s">
        <v>30</v>
      </c>
      <c r="K5377">
        <v>8000</v>
      </c>
      <c r="L5377">
        <v>8086</v>
      </c>
      <c r="M5377">
        <v>7803</v>
      </c>
      <c r="N5377">
        <v>8030</v>
      </c>
      <c r="O5377">
        <v>7809</v>
      </c>
      <c r="P5377">
        <v>7836.5</v>
      </c>
      <c r="Q5377">
        <v>7903.49</v>
      </c>
      <c r="R5377">
        <v>455898</v>
      </c>
      <c r="S5377">
        <v>3603186356</v>
      </c>
      <c r="T5377">
        <v>74875</v>
      </c>
      <c r="U5377">
        <v>216756</v>
      </c>
      <c r="V5377">
        <v>47.54</v>
      </c>
      <c r="W5377" s="3">
        <f>StockData[[#This Row],[CLOSE]]-StockData[[#This Row],[PREV. CLOSE]]</f>
        <v>-193.5</v>
      </c>
      <c r="X5377" s="2">
        <f>IFERROR((StockData[[#This Row],[CLOSE]]-StockData[[#This Row],[PREV. CLOSE]])/StockData[[#This Row],[PREV. CLOSE]],0)</f>
        <v>-2.4097135740971356E-2</v>
      </c>
      <c r="Y5377" t="str">
        <f>IF(StockData[[#This Row],[Daily Return %]]&gt;0,"Gain",IF(StockData[[#This Row],[Daily Return %]]&lt;0,"Loss","No Change"))</f>
        <v>Loss</v>
      </c>
    </row>
    <row r="5378" spans="1:25" x14ac:dyDescent="0.3">
      <c r="A5378" s="1">
        <v>45782</v>
      </c>
      <c r="B5378" s="1" t="s">
        <v>5433</v>
      </c>
      <c r="C5378" s="1" t="s">
        <v>119</v>
      </c>
      <c r="D5378">
        <f>MONTH(StockData[[#This Row],[DATE]])</f>
        <v>5</v>
      </c>
      <c r="E5378">
        <v>2025</v>
      </c>
      <c r="F5378" t="s">
        <v>97</v>
      </c>
      <c r="G5378" t="str">
        <f>"Q"&amp;ROUNDUP(StockData[[#This Row],[Month Number]]/3,0)</f>
        <v>Q2</v>
      </c>
      <c r="H5378" s="1" t="s">
        <v>5101</v>
      </c>
      <c r="I5378" s="1" t="s">
        <v>4597</v>
      </c>
      <c r="J5378" t="s">
        <v>30</v>
      </c>
      <c r="K5378">
        <v>7869.5</v>
      </c>
      <c r="L5378">
        <v>7964.5</v>
      </c>
      <c r="M5378">
        <v>7850</v>
      </c>
      <c r="N5378">
        <v>7836.5</v>
      </c>
      <c r="O5378">
        <v>7905</v>
      </c>
      <c r="P5378">
        <v>7920.5</v>
      </c>
      <c r="Q5378">
        <v>7905.66</v>
      </c>
      <c r="R5378">
        <v>250175</v>
      </c>
      <c r="S5378">
        <v>1977797592</v>
      </c>
      <c r="T5378">
        <v>36482</v>
      </c>
      <c r="U5378">
        <v>123824</v>
      </c>
      <c r="V5378">
        <v>49.49</v>
      </c>
      <c r="W5378" s="3">
        <f>StockData[[#This Row],[CLOSE]]-StockData[[#This Row],[PREV. CLOSE]]</f>
        <v>84</v>
      </c>
      <c r="X5378" s="2">
        <f>IFERROR((StockData[[#This Row],[CLOSE]]-StockData[[#This Row],[PREV. CLOSE]])/StockData[[#This Row],[PREV. CLOSE]],0)</f>
        <v>1.0719071013845467E-2</v>
      </c>
      <c r="Y5378" t="str">
        <f>IF(StockData[[#This Row],[Daily Return %]]&gt;0,"Gain",IF(StockData[[#This Row],[Daily Return %]]&lt;0,"Loss","No Change"))</f>
        <v>Gain</v>
      </c>
    </row>
    <row r="5379" spans="1:25" x14ac:dyDescent="0.3">
      <c r="A5379" s="1">
        <v>45783</v>
      </c>
      <c r="B5379" s="1" t="s">
        <v>5434</v>
      </c>
      <c r="C5379" s="1" t="s">
        <v>119</v>
      </c>
      <c r="D5379">
        <f>MONTH(StockData[[#This Row],[DATE]])</f>
        <v>5</v>
      </c>
      <c r="E5379">
        <v>2025</v>
      </c>
      <c r="F5379" t="s">
        <v>97</v>
      </c>
      <c r="G5379" t="str">
        <f>"Q"&amp;ROUNDUP(StockData[[#This Row],[Month Number]]/3,0)</f>
        <v>Q2</v>
      </c>
      <c r="H5379" s="1" t="s">
        <v>5101</v>
      </c>
      <c r="I5379" s="1" t="s">
        <v>4597</v>
      </c>
      <c r="J5379" t="s">
        <v>30</v>
      </c>
      <c r="K5379">
        <v>7930</v>
      </c>
      <c r="L5379">
        <v>8044</v>
      </c>
      <c r="M5379">
        <v>7910</v>
      </c>
      <c r="N5379">
        <v>7920.5</v>
      </c>
      <c r="O5379">
        <v>7926.5</v>
      </c>
      <c r="P5379">
        <v>7945.5</v>
      </c>
      <c r="Q5379">
        <v>7996.4</v>
      </c>
      <c r="R5379">
        <v>270568</v>
      </c>
      <c r="S5379">
        <v>2163568678</v>
      </c>
      <c r="T5379">
        <v>39935</v>
      </c>
      <c r="U5379">
        <v>91457</v>
      </c>
      <c r="V5379">
        <v>33.799999999999997</v>
      </c>
      <c r="W5379" s="3">
        <f>StockData[[#This Row],[CLOSE]]-StockData[[#This Row],[PREV. CLOSE]]</f>
        <v>25</v>
      </c>
      <c r="X5379" s="2">
        <f>IFERROR((StockData[[#This Row],[CLOSE]]-StockData[[#This Row],[PREV. CLOSE]])/StockData[[#This Row],[PREV. CLOSE]],0)</f>
        <v>3.1563663910106686E-3</v>
      </c>
      <c r="Y5379" t="str">
        <f>IF(StockData[[#This Row],[Daily Return %]]&gt;0,"Gain",IF(StockData[[#This Row],[Daily Return %]]&lt;0,"Loss","No Change"))</f>
        <v>Gain</v>
      </c>
    </row>
    <row r="5380" spans="1:25" x14ac:dyDescent="0.3">
      <c r="A5380" s="1">
        <v>45784</v>
      </c>
      <c r="B5380" s="1" t="s">
        <v>5435</v>
      </c>
      <c r="C5380" s="1" t="s">
        <v>119</v>
      </c>
      <c r="D5380">
        <f>MONTH(StockData[[#This Row],[DATE]])</f>
        <v>5</v>
      </c>
      <c r="E5380">
        <v>2025</v>
      </c>
      <c r="F5380" t="s">
        <v>97</v>
      </c>
      <c r="G5380" t="str">
        <f>"Q"&amp;ROUNDUP(StockData[[#This Row],[Month Number]]/3,0)</f>
        <v>Q2</v>
      </c>
      <c r="H5380" s="1" t="s">
        <v>5101</v>
      </c>
      <c r="I5380" s="1" t="s">
        <v>4597</v>
      </c>
      <c r="J5380" t="s">
        <v>30</v>
      </c>
      <c r="K5380">
        <v>7915.5</v>
      </c>
      <c r="L5380">
        <v>7978</v>
      </c>
      <c r="M5380">
        <v>7811.5</v>
      </c>
      <c r="N5380">
        <v>7945.5</v>
      </c>
      <c r="O5380">
        <v>7845</v>
      </c>
      <c r="P5380">
        <v>7849</v>
      </c>
      <c r="Q5380">
        <v>7881.46</v>
      </c>
      <c r="R5380">
        <v>459640</v>
      </c>
      <c r="S5380">
        <v>3622632470</v>
      </c>
      <c r="T5380">
        <v>55124</v>
      </c>
      <c r="U5380">
        <v>292182</v>
      </c>
      <c r="V5380">
        <v>63.57</v>
      </c>
      <c r="W5380" s="3">
        <f>StockData[[#This Row],[CLOSE]]-StockData[[#This Row],[PREV. CLOSE]]</f>
        <v>-96.5</v>
      </c>
      <c r="X5380" s="2">
        <f>IFERROR((StockData[[#This Row],[CLOSE]]-StockData[[#This Row],[PREV. CLOSE]])/StockData[[#This Row],[PREV. CLOSE]],0)</f>
        <v>-1.2145239443710276E-2</v>
      </c>
      <c r="Y5380" t="str">
        <f>IF(StockData[[#This Row],[Daily Return %]]&gt;0,"Gain",IF(StockData[[#This Row],[Daily Return %]]&lt;0,"Loss","No Change"))</f>
        <v>Loss</v>
      </c>
    </row>
    <row r="5381" spans="1:25" x14ac:dyDescent="0.3">
      <c r="A5381" s="1">
        <v>45785</v>
      </c>
      <c r="B5381" s="1" t="s">
        <v>5436</v>
      </c>
      <c r="C5381" s="1" t="s">
        <v>119</v>
      </c>
      <c r="D5381">
        <f>MONTH(StockData[[#This Row],[DATE]])</f>
        <v>5</v>
      </c>
      <c r="E5381">
        <v>2025</v>
      </c>
      <c r="F5381" t="s">
        <v>97</v>
      </c>
      <c r="G5381" t="str">
        <f>"Q"&amp;ROUNDUP(StockData[[#This Row],[Month Number]]/3,0)</f>
        <v>Q2</v>
      </c>
      <c r="H5381" s="1" t="s">
        <v>5101</v>
      </c>
      <c r="I5381" s="1" t="s">
        <v>4597</v>
      </c>
      <c r="J5381" t="s">
        <v>30</v>
      </c>
      <c r="K5381">
        <v>7850.5</v>
      </c>
      <c r="L5381">
        <v>7869.5</v>
      </c>
      <c r="M5381">
        <v>7670</v>
      </c>
      <c r="N5381">
        <v>7849</v>
      </c>
      <c r="O5381">
        <v>7670.5</v>
      </c>
      <c r="P5381">
        <v>7724.5</v>
      </c>
      <c r="Q5381">
        <v>7761.57</v>
      </c>
      <c r="R5381">
        <v>461725</v>
      </c>
      <c r="S5381">
        <v>3583710007.5</v>
      </c>
      <c r="T5381">
        <v>70938</v>
      </c>
      <c r="U5381">
        <v>243070</v>
      </c>
      <c r="V5381">
        <v>52.64</v>
      </c>
      <c r="W5381" s="3">
        <f>StockData[[#This Row],[CLOSE]]-StockData[[#This Row],[PREV. CLOSE]]</f>
        <v>-124.5</v>
      </c>
      <c r="X5381" s="2">
        <f>IFERROR((StockData[[#This Row],[CLOSE]]-StockData[[#This Row],[PREV. CLOSE]])/StockData[[#This Row],[PREV. CLOSE]],0)</f>
        <v>-1.5861893234806981E-2</v>
      </c>
      <c r="Y5381" t="str">
        <f>IF(StockData[[#This Row],[Daily Return %]]&gt;0,"Gain",IF(StockData[[#This Row],[Daily Return %]]&lt;0,"Loss","No Change"))</f>
        <v>Loss</v>
      </c>
    </row>
    <row r="5382" spans="1:25" x14ac:dyDescent="0.3">
      <c r="A5382" s="1">
        <v>45786</v>
      </c>
      <c r="B5382" s="1" t="s">
        <v>5437</v>
      </c>
      <c r="C5382" s="1" t="s">
        <v>119</v>
      </c>
      <c r="D5382">
        <f>MONTH(StockData[[#This Row],[DATE]])</f>
        <v>5</v>
      </c>
      <c r="E5382">
        <v>2025</v>
      </c>
      <c r="F5382" t="s">
        <v>97</v>
      </c>
      <c r="G5382" t="str">
        <f>"Q"&amp;ROUNDUP(StockData[[#This Row],[Month Number]]/3,0)</f>
        <v>Q2</v>
      </c>
      <c r="H5382" s="1" t="s">
        <v>5101</v>
      </c>
      <c r="I5382" s="1" t="s">
        <v>4597</v>
      </c>
      <c r="J5382" t="s">
        <v>30</v>
      </c>
      <c r="K5382">
        <v>7620</v>
      </c>
      <c r="L5382">
        <v>7743.5</v>
      </c>
      <c r="M5382">
        <v>7612</v>
      </c>
      <c r="N5382">
        <v>7724.5</v>
      </c>
      <c r="O5382">
        <v>7711.5</v>
      </c>
      <c r="P5382">
        <v>7682.5</v>
      </c>
      <c r="Q5382">
        <v>7678.94</v>
      </c>
      <c r="R5382">
        <v>248982</v>
      </c>
      <c r="S5382">
        <v>1911917845</v>
      </c>
      <c r="T5382">
        <v>47790</v>
      </c>
      <c r="U5382">
        <v>116273</v>
      </c>
      <c r="V5382">
        <v>46.7</v>
      </c>
      <c r="W5382" s="3">
        <f>StockData[[#This Row],[CLOSE]]-StockData[[#This Row],[PREV. CLOSE]]</f>
        <v>-42</v>
      </c>
      <c r="X5382" s="2">
        <f>IFERROR((StockData[[#This Row],[CLOSE]]-StockData[[#This Row],[PREV. CLOSE]])/StockData[[#This Row],[PREV. CLOSE]],0)</f>
        <v>-5.4372451291345722E-3</v>
      </c>
      <c r="Y5382" t="str">
        <f>IF(StockData[[#This Row],[Daily Return %]]&gt;0,"Gain",IF(StockData[[#This Row],[Daily Return %]]&lt;0,"Loss","No Change"))</f>
        <v>Loss</v>
      </c>
    </row>
    <row r="5383" spans="1:25" x14ac:dyDescent="0.3">
      <c r="A5383" s="1">
        <v>45789</v>
      </c>
      <c r="B5383" s="1" t="s">
        <v>5438</v>
      </c>
      <c r="C5383" s="1" t="s">
        <v>119</v>
      </c>
      <c r="D5383">
        <f>MONTH(StockData[[#This Row],[DATE]])</f>
        <v>5</v>
      </c>
      <c r="E5383">
        <v>2025</v>
      </c>
      <c r="F5383" t="s">
        <v>97</v>
      </c>
      <c r="G5383" t="str">
        <f>"Q"&amp;ROUNDUP(StockData[[#This Row],[Month Number]]/3,0)</f>
        <v>Q2</v>
      </c>
      <c r="H5383" s="1" t="s">
        <v>5101</v>
      </c>
      <c r="I5383" s="1" t="s">
        <v>4597</v>
      </c>
      <c r="J5383" t="s">
        <v>30</v>
      </c>
      <c r="K5383">
        <v>7800</v>
      </c>
      <c r="L5383">
        <v>8048.5</v>
      </c>
      <c r="M5383">
        <v>7778</v>
      </c>
      <c r="N5383">
        <v>7682.5</v>
      </c>
      <c r="O5383">
        <v>8047</v>
      </c>
      <c r="P5383">
        <v>8039.5</v>
      </c>
      <c r="Q5383">
        <v>7966.31</v>
      </c>
      <c r="R5383">
        <v>296774</v>
      </c>
      <c r="S5383">
        <v>2364193872.5</v>
      </c>
      <c r="T5383">
        <v>40508</v>
      </c>
      <c r="U5383">
        <v>154867</v>
      </c>
      <c r="V5383">
        <v>52.18</v>
      </c>
      <c r="W5383" s="3">
        <f>StockData[[#This Row],[CLOSE]]-StockData[[#This Row],[PREV. CLOSE]]</f>
        <v>357</v>
      </c>
      <c r="X5383" s="2">
        <f>IFERROR((StockData[[#This Row],[CLOSE]]-StockData[[#This Row],[PREV. CLOSE]])/StockData[[#This Row],[PREV. CLOSE]],0)</f>
        <v>4.6469248291571751E-2</v>
      </c>
      <c r="Y5383" t="str">
        <f>IF(StockData[[#This Row],[Daily Return %]]&gt;0,"Gain",IF(StockData[[#This Row],[Daily Return %]]&lt;0,"Loss","No Change"))</f>
        <v>Gain</v>
      </c>
    </row>
    <row r="5384" spans="1:25" x14ac:dyDescent="0.3">
      <c r="A5384" s="1">
        <v>45790</v>
      </c>
      <c r="B5384" s="1" t="s">
        <v>5439</v>
      </c>
      <c r="C5384" s="1" t="s">
        <v>119</v>
      </c>
      <c r="D5384">
        <f>MONTH(StockData[[#This Row],[DATE]])</f>
        <v>5</v>
      </c>
      <c r="E5384">
        <v>2025</v>
      </c>
      <c r="F5384" t="s">
        <v>97</v>
      </c>
      <c r="G5384" t="str">
        <f>"Q"&amp;ROUNDUP(StockData[[#This Row],[Month Number]]/3,0)</f>
        <v>Q2</v>
      </c>
      <c r="H5384" s="1" t="s">
        <v>5101</v>
      </c>
      <c r="I5384" s="1" t="s">
        <v>4597</v>
      </c>
      <c r="J5384" t="s">
        <v>30</v>
      </c>
      <c r="K5384">
        <v>8039.5</v>
      </c>
      <c r="L5384">
        <v>8109</v>
      </c>
      <c r="M5384">
        <v>7950</v>
      </c>
      <c r="N5384">
        <v>8039.5</v>
      </c>
      <c r="O5384">
        <v>8066.5</v>
      </c>
      <c r="P5384">
        <v>8063</v>
      </c>
      <c r="Q5384">
        <v>8028.45</v>
      </c>
      <c r="R5384">
        <v>407395</v>
      </c>
      <c r="S5384">
        <v>3270750990.5</v>
      </c>
      <c r="T5384">
        <v>57904</v>
      </c>
      <c r="U5384">
        <v>210422</v>
      </c>
      <c r="V5384">
        <v>51.65</v>
      </c>
      <c r="W5384" s="3">
        <f>StockData[[#This Row],[CLOSE]]-StockData[[#This Row],[PREV. CLOSE]]</f>
        <v>23.5</v>
      </c>
      <c r="X5384" s="2">
        <f>IFERROR((StockData[[#This Row],[CLOSE]]-StockData[[#This Row],[PREV. CLOSE]])/StockData[[#This Row],[PREV. CLOSE]],0)</f>
        <v>2.9230673549350086E-3</v>
      </c>
      <c r="Y5384" t="str">
        <f>IF(StockData[[#This Row],[Daily Return %]]&gt;0,"Gain",IF(StockData[[#This Row],[Daily Return %]]&lt;0,"Loss","No Change"))</f>
        <v>Gain</v>
      </c>
    </row>
    <row r="5385" spans="1:25" x14ac:dyDescent="0.3">
      <c r="A5385" s="1">
        <v>45791</v>
      </c>
      <c r="B5385" s="1" t="s">
        <v>5440</v>
      </c>
      <c r="C5385" s="1" t="s">
        <v>119</v>
      </c>
      <c r="D5385">
        <f>MONTH(StockData[[#This Row],[DATE]])</f>
        <v>5</v>
      </c>
      <c r="E5385">
        <v>2025</v>
      </c>
      <c r="F5385" t="s">
        <v>97</v>
      </c>
      <c r="G5385" t="str">
        <f>"Q"&amp;ROUNDUP(StockData[[#This Row],[Month Number]]/3,0)</f>
        <v>Q2</v>
      </c>
      <c r="H5385" s="1" t="s">
        <v>5101</v>
      </c>
      <c r="I5385" s="1" t="s">
        <v>4597</v>
      </c>
      <c r="J5385" t="s">
        <v>30</v>
      </c>
      <c r="K5385">
        <v>8090</v>
      </c>
      <c r="L5385">
        <v>8208</v>
      </c>
      <c r="M5385">
        <v>8032</v>
      </c>
      <c r="N5385">
        <v>8063</v>
      </c>
      <c r="O5385">
        <v>8095.5</v>
      </c>
      <c r="P5385">
        <v>8102.5</v>
      </c>
      <c r="Q5385">
        <v>8116.62</v>
      </c>
      <c r="R5385">
        <v>225717</v>
      </c>
      <c r="S5385">
        <v>1832059578.5</v>
      </c>
      <c r="T5385">
        <v>35513</v>
      </c>
      <c r="U5385">
        <v>89646</v>
      </c>
      <c r="V5385">
        <v>39.72</v>
      </c>
      <c r="W5385" s="3">
        <f>StockData[[#This Row],[CLOSE]]-StockData[[#This Row],[PREV. CLOSE]]</f>
        <v>39.5</v>
      </c>
      <c r="X5385" s="2">
        <f>IFERROR((StockData[[#This Row],[CLOSE]]-StockData[[#This Row],[PREV. CLOSE]])/StockData[[#This Row],[PREV. CLOSE]],0)</f>
        <v>4.8989209971474637E-3</v>
      </c>
      <c r="Y5385" t="str">
        <f>IF(StockData[[#This Row],[Daily Return %]]&gt;0,"Gain",IF(StockData[[#This Row],[Daily Return %]]&lt;0,"Loss","No Change"))</f>
        <v>Gain</v>
      </c>
    </row>
    <row r="5386" spans="1:25" x14ac:dyDescent="0.3">
      <c r="A5386" s="1">
        <v>45792</v>
      </c>
      <c r="B5386" s="1" t="s">
        <v>5441</v>
      </c>
      <c r="C5386" s="1" t="s">
        <v>119</v>
      </c>
      <c r="D5386">
        <f>MONTH(StockData[[#This Row],[DATE]])</f>
        <v>5</v>
      </c>
      <c r="E5386">
        <v>2025</v>
      </c>
      <c r="F5386" t="s">
        <v>97</v>
      </c>
      <c r="G5386" t="str">
        <f>"Q"&amp;ROUNDUP(StockData[[#This Row],[Month Number]]/3,0)</f>
        <v>Q2</v>
      </c>
      <c r="H5386" s="1" t="s">
        <v>5101</v>
      </c>
      <c r="I5386" s="1" t="s">
        <v>4597</v>
      </c>
      <c r="J5386" t="s">
        <v>30</v>
      </c>
      <c r="K5386">
        <v>8135</v>
      </c>
      <c r="L5386">
        <v>8366</v>
      </c>
      <c r="M5386">
        <v>8077</v>
      </c>
      <c r="N5386">
        <v>8102.5</v>
      </c>
      <c r="O5386">
        <v>8335</v>
      </c>
      <c r="P5386">
        <v>8326</v>
      </c>
      <c r="Q5386">
        <v>8241.18</v>
      </c>
      <c r="R5386">
        <v>497959</v>
      </c>
      <c r="S5386">
        <v>4103768627.5</v>
      </c>
      <c r="T5386">
        <v>85429</v>
      </c>
      <c r="U5386">
        <v>221214</v>
      </c>
      <c r="V5386">
        <v>44.42</v>
      </c>
      <c r="W5386" s="3">
        <f>StockData[[#This Row],[CLOSE]]-StockData[[#This Row],[PREV. CLOSE]]</f>
        <v>223.5</v>
      </c>
      <c r="X5386" s="2">
        <f>IFERROR((StockData[[#This Row],[CLOSE]]-StockData[[#This Row],[PREV. CLOSE]])/StockData[[#This Row],[PREV. CLOSE]],0)</f>
        <v>2.7584078987966679E-2</v>
      </c>
      <c r="Y5386" t="str">
        <f>IF(StockData[[#This Row],[Daily Return %]]&gt;0,"Gain",IF(StockData[[#This Row],[Daily Return %]]&lt;0,"Loss","No Change"))</f>
        <v>Gain</v>
      </c>
    </row>
    <row r="5387" spans="1:25" x14ac:dyDescent="0.3">
      <c r="A5387" s="1">
        <v>45793</v>
      </c>
      <c r="B5387" s="1" t="s">
        <v>5442</v>
      </c>
      <c r="C5387" s="1" t="s">
        <v>119</v>
      </c>
      <c r="D5387">
        <f>MONTH(StockData[[#This Row],[DATE]])</f>
        <v>5</v>
      </c>
      <c r="E5387">
        <v>2025</v>
      </c>
      <c r="F5387" t="s">
        <v>97</v>
      </c>
      <c r="G5387" t="str">
        <f>"Q"&amp;ROUNDUP(StockData[[#This Row],[Month Number]]/3,0)</f>
        <v>Q2</v>
      </c>
      <c r="H5387" s="1" t="s">
        <v>5101</v>
      </c>
      <c r="I5387" s="1" t="s">
        <v>4597</v>
      </c>
      <c r="J5387" t="s">
        <v>30</v>
      </c>
      <c r="K5387">
        <v>8350</v>
      </c>
      <c r="L5387">
        <v>8495</v>
      </c>
      <c r="M5387">
        <v>8280</v>
      </c>
      <c r="N5387">
        <v>8326</v>
      </c>
      <c r="O5387">
        <v>8491</v>
      </c>
      <c r="P5387">
        <v>8482.5</v>
      </c>
      <c r="Q5387">
        <v>8413.65</v>
      </c>
      <c r="R5387">
        <v>483122</v>
      </c>
      <c r="S5387">
        <v>4064819656.5</v>
      </c>
      <c r="T5387">
        <v>54407</v>
      </c>
      <c r="U5387">
        <v>203663</v>
      </c>
      <c r="V5387">
        <v>42.16</v>
      </c>
      <c r="W5387" s="3">
        <f>StockData[[#This Row],[CLOSE]]-StockData[[#This Row],[PREV. CLOSE]]</f>
        <v>156.5</v>
      </c>
      <c r="X5387" s="2">
        <f>IFERROR((StockData[[#This Row],[CLOSE]]-StockData[[#This Row],[PREV. CLOSE]])/StockData[[#This Row],[PREV. CLOSE]],0)</f>
        <v>1.8796540956041316E-2</v>
      </c>
      <c r="Y5387" t="str">
        <f>IF(StockData[[#This Row],[Daily Return %]]&gt;0,"Gain",IF(StockData[[#This Row],[Daily Return %]]&lt;0,"Loss","No Change"))</f>
        <v>Gain</v>
      </c>
    </row>
    <row r="5388" spans="1:25" x14ac:dyDescent="0.3">
      <c r="A5388" s="1">
        <v>45796</v>
      </c>
      <c r="B5388" s="1" t="s">
        <v>5443</v>
      </c>
      <c r="C5388" s="1" t="s">
        <v>119</v>
      </c>
      <c r="D5388">
        <f>MONTH(StockData[[#This Row],[DATE]])</f>
        <v>5</v>
      </c>
      <c r="E5388">
        <v>2025</v>
      </c>
      <c r="F5388" t="s">
        <v>97</v>
      </c>
      <c r="G5388" t="str">
        <f>"Q"&amp;ROUNDUP(StockData[[#This Row],[Month Number]]/3,0)</f>
        <v>Q2</v>
      </c>
      <c r="H5388" s="1" t="s">
        <v>5101</v>
      </c>
      <c r="I5388" s="1" t="s">
        <v>4597</v>
      </c>
      <c r="J5388" t="s">
        <v>30</v>
      </c>
      <c r="K5388">
        <v>8500</v>
      </c>
      <c r="L5388">
        <v>8861.5</v>
      </c>
      <c r="M5388">
        <v>8492</v>
      </c>
      <c r="N5388">
        <v>8482.5</v>
      </c>
      <c r="O5388">
        <v>8830</v>
      </c>
      <c r="P5388">
        <v>8851</v>
      </c>
      <c r="Q5388">
        <v>8776.1299999999992</v>
      </c>
      <c r="R5388">
        <v>858221</v>
      </c>
      <c r="S5388">
        <v>7531862318.5</v>
      </c>
      <c r="T5388">
        <v>79088</v>
      </c>
      <c r="U5388">
        <v>394100</v>
      </c>
      <c r="V5388">
        <v>45.92</v>
      </c>
      <c r="W5388" s="3">
        <f>StockData[[#This Row],[CLOSE]]-StockData[[#This Row],[PREV. CLOSE]]</f>
        <v>368.5</v>
      </c>
      <c r="X5388" s="2">
        <f>IFERROR((StockData[[#This Row],[CLOSE]]-StockData[[#This Row],[PREV. CLOSE]])/StockData[[#This Row],[PREV. CLOSE]],0)</f>
        <v>4.3442381373415856E-2</v>
      </c>
      <c r="Y5388" t="str">
        <f>IF(StockData[[#This Row],[Daily Return %]]&gt;0,"Gain",IF(StockData[[#This Row],[Daily Return %]]&lt;0,"Loss","No Change"))</f>
        <v>Gain</v>
      </c>
    </row>
    <row r="5389" spans="1:25" x14ac:dyDescent="0.3">
      <c r="A5389" s="1">
        <v>45797</v>
      </c>
      <c r="B5389" s="1" t="s">
        <v>5444</v>
      </c>
      <c r="C5389" s="1" t="s">
        <v>119</v>
      </c>
      <c r="D5389">
        <f>MONTH(StockData[[#This Row],[DATE]])</f>
        <v>5</v>
      </c>
      <c r="E5389">
        <v>2025</v>
      </c>
      <c r="F5389" t="s">
        <v>97</v>
      </c>
      <c r="G5389" t="str">
        <f>"Q"&amp;ROUNDUP(StockData[[#This Row],[Month Number]]/3,0)</f>
        <v>Q2</v>
      </c>
      <c r="H5389" s="1" t="s">
        <v>5101</v>
      </c>
      <c r="I5389" s="1" t="s">
        <v>4597</v>
      </c>
      <c r="J5389" t="s">
        <v>30</v>
      </c>
      <c r="K5389">
        <v>8850</v>
      </c>
      <c r="L5389">
        <v>8850</v>
      </c>
      <c r="M5389">
        <v>8526.5</v>
      </c>
      <c r="N5389">
        <v>8851</v>
      </c>
      <c r="O5389">
        <v>8600</v>
      </c>
      <c r="P5389">
        <v>8565</v>
      </c>
      <c r="Q5389">
        <v>8686.75</v>
      </c>
      <c r="R5389">
        <v>449936</v>
      </c>
      <c r="S5389">
        <v>3908482935</v>
      </c>
      <c r="T5389">
        <v>64413</v>
      </c>
      <c r="U5389">
        <v>241241</v>
      </c>
      <c r="V5389">
        <v>53.62</v>
      </c>
      <c r="W5389" s="3">
        <f>StockData[[#This Row],[CLOSE]]-StockData[[#This Row],[PREV. CLOSE]]</f>
        <v>-286</v>
      </c>
      <c r="X5389" s="2">
        <f>IFERROR((StockData[[#This Row],[CLOSE]]-StockData[[#This Row],[PREV. CLOSE]])/StockData[[#This Row],[PREV. CLOSE]],0)</f>
        <v>-3.2312733024517003E-2</v>
      </c>
      <c r="Y5389" t="str">
        <f>IF(StockData[[#This Row],[Daily Return %]]&gt;0,"Gain",IF(StockData[[#This Row],[Daily Return %]]&lt;0,"Loss","No Change"))</f>
        <v>Loss</v>
      </c>
    </row>
    <row r="5390" spans="1:25" x14ac:dyDescent="0.3">
      <c r="A5390" s="1">
        <v>45798</v>
      </c>
      <c r="B5390" s="1" t="s">
        <v>5445</v>
      </c>
      <c r="C5390" s="1" t="s">
        <v>119</v>
      </c>
      <c r="D5390">
        <f>MONTH(StockData[[#This Row],[DATE]])</f>
        <v>5</v>
      </c>
      <c r="E5390">
        <v>2025</v>
      </c>
      <c r="F5390" t="s">
        <v>97</v>
      </c>
      <c r="G5390" t="str">
        <f>"Q"&amp;ROUNDUP(StockData[[#This Row],[Month Number]]/3,0)</f>
        <v>Q2</v>
      </c>
      <c r="H5390" s="1" t="s">
        <v>5101</v>
      </c>
      <c r="I5390" s="1" t="s">
        <v>4597</v>
      </c>
      <c r="J5390" t="s">
        <v>30</v>
      </c>
      <c r="K5390">
        <v>8608</v>
      </c>
      <c r="L5390">
        <v>8765</v>
      </c>
      <c r="M5390">
        <v>8535.5</v>
      </c>
      <c r="N5390">
        <v>8565</v>
      </c>
      <c r="O5390">
        <v>8680</v>
      </c>
      <c r="P5390">
        <v>8687.5</v>
      </c>
      <c r="Q5390">
        <v>8678.49</v>
      </c>
      <c r="R5390">
        <v>572628</v>
      </c>
      <c r="S5390">
        <v>4969545964</v>
      </c>
      <c r="T5390">
        <v>70180</v>
      </c>
      <c r="U5390">
        <v>286588</v>
      </c>
      <c r="V5390">
        <v>50.05</v>
      </c>
      <c r="W5390" s="3">
        <f>StockData[[#This Row],[CLOSE]]-StockData[[#This Row],[PREV. CLOSE]]</f>
        <v>122.5</v>
      </c>
      <c r="X5390" s="2">
        <f>IFERROR((StockData[[#This Row],[CLOSE]]-StockData[[#This Row],[PREV. CLOSE]])/StockData[[#This Row],[PREV. CLOSE]],0)</f>
        <v>1.4302393461762989E-2</v>
      </c>
      <c r="Y5390" t="str">
        <f>IF(StockData[[#This Row],[Daily Return %]]&gt;0,"Gain",IF(StockData[[#This Row],[Daily Return %]]&lt;0,"Loss","No Change"))</f>
        <v>Gain</v>
      </c>
    </row>
    <row r="5391" spans="1:25" x14ac:dyDescent="0.3">
      <c r="A5391" s="1">
        <v>45799</v>
      </c>
      <c r="B5391" s="1" t="s">
        <v>5446</v>
      </c>
      <c r="C5391" s="1" t="s">
        <v>119</v>
      </c>
      <c r="D5391">
        <f>MONTH(StockData[[#This Row],[DATE]])</f>
        <v>5</v>
      </c>
      <c r="E5391">
        <v>2025</v>
      </c>
      <c r="F5391" t="s">
        <v>97</v>
      </c>
      <c r="G5391" t="str">
        <f>"Q"&amp;ROUNDUP(StockData[[#This Row],[Month Number]]/3,0)</f>
        <v>Q2</v>
      </c>
      <c r="H5391" s="1" t="s">
        <v>5101</v>
      </c>
      <c r="I5391" s="1" t="s">
        <v>4597</v>
      </c>
      <c r="J5391" t="s">
        <v>30</v>
      </c>
      <c r="K5391">
        <v>8660</v>
      </c>
      <c r="L5391">
        <v>8775.5</v>
      </c>
      <c r="M5391">
        <v>8512.5</v>
      </c>
      <c r="N5391">
        <v>8687.5</v>
      </c>
      <c r="O5391">
        <v>8744</v>
      </c>
      <c r="P5391">
        <v>8733.5</v>
      </c>
      <c r="Q5391">
        <v>8655.99</v>
      </c>
      <c r="R5391">
        <v>916615</v>
      </c>
      <c r="S5391">
        <v>7934210883</v>
      </c>
      <c r="T5391">
        <v>82837</v>
      </c>
      <c r="U5391">
        <v>609841</v>
      </c>
      <c r="V5391">
        <v>66.53</v>
      </c>
      <c r="W5391" s="3">
        <f>StockData[[#This Row],[CLOSE]]-StockData[[#This Row],[PREV. CLOSE]]</f>
        <v>46</v>
      </c>
      <c r="X5391" s="2">
        <f>IFERROR((StockData[[#This Row],[CLOSE]]-StockData[[#This Row],[PREV. CLOSE]])/StockData[[#This Row],[PREV. CLOSE]],0)</f>
        <v>5.2949640287769783E-3</v>
      </c>
      <c r="Y5391" t="str">
        <f>IF(StockData[[#This Row],[Daily Return %]]&gt;0,"Gain",IF(StockData[[#This Row],[Daily Return %]]&lt;0,"Loss","No Change"))</f>
        <v>Gain</v>
      </c>
    </row>
    <row r="5392" spans="1:25" x14ac:dyDescent="0.3">
      <c r="A5392" s="1">
        <v>45800</v>
      </c>
      <c r="B5392" s="1" t="s">
        <v>5447</v>
      </c>
      <c r="C5392" s="1" t="s">
        <v>119</v>
      </c>
      <c r="D5392">
        <f>MONTH(StockData[[#This Row],[DATE]])</f>
        <v>5</v>
      </c>
      <c r="E5392">
        <v>2025</v>
      </c>
      <c r="F5392" t="s">
        <v>97</v>
      </c>
      <c r="G5392" t="str">
        <f>"Q"&amp;ROUNDUP(StockData[[#This Row],[Month Number]]/3,0)</f>
        <v>Q2</v>
      </c>
      <c r="H5392" s="1" t="s">
        <v>5101</v>
      </c>
      <c r="I5392" s="1" t="s">
        <v>4597</v>
      </c>
      <c r="J5392" t="s">
        <v>30</v>
      </c>
      <c r="K5392">
        <v>8765</v>
      </c>
      <c r="L5392">
        <v>8838</v>
      </c>
      <c r="M5392">
        <v>8714</v>
      </c>
      <c r="N5392">
        <v>8733.5</v>
      </c>
      <c r="O5392">
        <v>8740</v>
      </c>
      <c r="P5392">
        <v>8741</v>
      </c>
      <c r="Q5392">
        <v>8768.99</v>
      </c>
      <c r="R5392">
        <v>321989</v>
      </c>
      <c r="S5392">
        <v>2823519525.5</v>
      </c>
      <c r="T5392">
        <v>56670</v>
      </c>
      <c r="U5392">
        <v>161612</v>
      </c>
      <c r="V5392">
        <v>50.19</v>
      </c>
      <c r="W5392" s="3">
        <f>StockData[[#This Row],[CLOSE]]-StockData[[#This Row],[PREV. CLOSE]]</f>
        <v>7.5</v>
      </c>
      <c r="X5392" s="2">
        <f>IFERROR((StockData[[#This Row],[CLOSE]]-StockData[[#This Row],[PREV. CLOSE]])/StockData[[#This Row],[PREV. CLOSE]],0)</f>
        <v>8.5876223736188243E-4</v>
      </c>
      <c r="Y5392" t="str">
        <f>IF(StockData[[#This Row],[Daily Return %]]&gt;0,"Gain",IF(StockData[[#This Row],[Daily Return %]]&lt;0,"Loss","No Change"))</f>
        <v>Gain</v>
      </c>
    </row>
    <row r="5393" spans="1:25" x14ac:dyDescent="0.3">
      <c r="A5393" s="1">
        <v>45803</v>
      </c>
      <c r="B5393" s="1" t="s">
        <v>5448</v>
      </c>
      <c r="C5393" s="1" t="s">
        <v>119</v>
      </c>
      <c r="D5393">
        <f>MONTH(StockData[[#This Row],[DATE]])</f>
        <v>5</v>
      </c>
      <c r="E5393">
        <v>2025</v>
      </c>
      <c r="F5393" t="s">
        <v>97</v>
      </c>
      <c r="G5393" t="str">
        <f>"Q"&amp;ROUNDUP(StockData[[#This Row],[Month Number]]/3,0)</f>
        <v>Q2</v>
      </c>
      <c r="H5393" s="1" t="s">
        <v>5101</v>
      </c>
      <c r="I5393" s="1" t="s">
        <v>4597</v>
      </c>
      <c r="J5393" t="s">
        <v>30</v>
      </c>
      <c r="K5393">
        <v>8784.5</v>
      </c>
      <c r="L5393">
        <v>8978.5</v>
      </c>
      <c r="M5393">
        <v>8770</v>
      </c>
      <c r="N5393">
        <v>8741</v>
      </c>
      <c r="O5393">
        <v>8950</v>
      </c>
      <c r="P5393">
        <v>8958.5</v>
      </c>
      <c r="Q5393">
        <v>8918.6299999999992</v>
      </c>
      <c r="R5393">
        <v>440577</v>
      </c>
      <c r="S5393">
        <v>3929341364.5</v>
      </c>
      <c r="T5393">
        <v>60140</v>
      </c>
      <c r="U5393">
        <v>203204</v>
      </c>
      <c r="V5393">
        <v>46.12</v>
      </c>
      <c r="W5393" s="3">
        <f>StockData[[#This Row],[CLOSE]]-StockData[[#This Row],[PREV. CLOSE]]</f>
        <v>217.5</v>
      </c>
      <c r="X5393" s="2">
        <f>IFERROR((StockData[[#This Row],[CLOSE]]-StockData[[#This Row],[PREV. CLOSE]])/StockData[[#This Row],[PREV. CLOSE]],0)</f>
        <v>2.4882736529001259E-2</v>
      </c>
      <c r="Y5393" t="str">
        <f>IF(StockData[[#This Row],[Daily Return %]]&gt;0,"Gain",IF(StockData[[#This Row],[Daily Return %]]&lt;0,"Loss","No Change"))</f>
        <v>Gain</v>
      </c>
    </row>
    <row r="5394" spans="1:25" x14ac:dyDescent="0.3">
      <c r="A5394" s="1">
        <v>45804</v>
      </c>
      <c r="B5394" s="1" t="s">
        <v>5449</v>
      </c>
      <c r="C5394" s="1" t="s">
        <v>119</v>
      </c>
      <c r="D5394">
        <f>MONTH(StockData[[#This Row],[DATE]])</f>
        <v>5</v>
      </c>
      <c r="E5394">
        <v>2025</v>
      </c>
      <c r="F5394" t="s">
        <v>97</v>
      </c>
      <c r="G5394" t="str">
        <f>"Q"&amp;ROUNDUP(StockData[[#This Row],[Month Number]]/3,0)</f>
        <v>Q2</v>
      </c>
      <c r="H5394" s="1" t="s">
        <v>5101</v>
      </c>
      <c r="I5394" s="1" t="s">
        <v>4597</v>
      </c>
      <c r="J5394" t="s">
        <v>30</v>
      </c>
      <c r="K5394">
        <v>8945</v>
      </c>
      <c r="L5394">
        <v>9004.5</v>
      </c>
      <c r="M5394">
        <v>8900.5</v>
      </c>
      <c r="N5394">
        <v>8958.5</v>
      </c>
      <c r="O5394">
        <v>8950</v>
      </c>
      <c r="P5394">
        <v>8963</v>
      </c>
      <c r="Q5394">
        <v>8961.65</v>
      </c>
      <c r="R5394">
        <v>401273</v>
      </c>
      <c r="S5394">
        <v>3596067934</v>
      </c>
      <c r="T5394">
        <v>43167</v>
      </c>
      <c r="U5394">
        <v>228196</v>
      </c>
      <c r="V5394">
        <v>56.87</v>
      </c>
      <c r="W5394" s="3">
        <f>StockData[[#This Row],[CLOSE]]-StockData[[#This Row],[PREV. CLOSE]]</f>
        <v>4.5</v>
      </c>
      <c r="X5394" s="2">
        <f>IFERROR((StockData[[#This Row],[CLOSE]]-StockData[[#This Row],[PREV. CLOSE]])/StockData[[#This Row],[PREV. CLOSE]],0)</f>
        <v>5.0231623597700513E-4</v>
      </c>
      <c r="Y5394" t="str">
        <f>IF(StockData[[#This Row],[Daily Return %]]&gt;0,"Gain",IF(StockData[[#This Row],[Daily Return %]]&lt;0,"Loss","No Change"))</f>
        <v>Gain</v>
      </c>
    </row>
    <row r="5395" spans="1:25" x14ac:dyDescent="0.3">
      <c r="A5395" s="1">
        <v>45805</v>
      </c>
      <c r="B5395" s="1" t="s">
        <v>5450</v>
      </c>
      <c r="C5395" s="1" t="s">
        <v>119</v>
      </c>
      <c r="D5395">
        <f>MONTH(StockData[[#This Row],[DATE]])</f>
        <v>5</v>
      </c>
      <c r="E5395">
        <v>2025</v>
      </c>
      <c r="F5395" t="s">
        <v>97</v>
      </c>
      <c r="G5395" t="str">
        <f>"Q"&amp;ROUNDUP(StockData[[#This Row],[Month Number]]/3,0)</f>
        <v>Q2</v>
      </c>
      <c r="H5395" s="1" t="s">
        <v>5101</v>
      </c>
      <c r="I5395" s="1" t="s">
        <v>4597</v>
      </c>
      <c r="J5395" t="s">
        <v>30</v>
      </c>
      <c r="K5395">
        <v>8990</v>
      </c>
      <c r="L5395">
        <v>9007</v>
      </c>
      <c r="M5395">
        <v>8775</v>
      </c>
      <c r="N5395">
        <v>8963</v>
      </c>
      <c r="O5395">
        <v>8875</v>
      </c>
      <c r="P5395">
        <v>8849</v>
      </c>
      <c r="Q5395">
        <v>8854.01</v>
      </c>
      <c r="R5395">
        <v>312080</v>
      </c>
      <c r="S5395">
        <v>2763159381</v>
      </c>
      <c r="T5395">
        <v>57398</v>
      </c>
      <c r="U5395">
        <v>117106</v>
      </c>
      <c r="V5395">
        <v>37.520000000000003</v>
      </c>
      <c r="W5395" s="3">
        <f>StockData[[#This Row],[CLOSE]]-StockData[[#This Row],[PREV. CLOSE]]</f>
        <v>-114</v>
      </c>
      <c r="X5395" s="2">
        <f>IFERROR((StockData[[#This Row],[CLOSE]]-StockData[[#This Row],[PREV. CLOSE]])/StockData[[#This Row],[PREV. CLOSE]],0)</f>
        <v>-1.2718955706794601E-2</v>
      </c>
      <c r="Y5395" t="str">
        <f>IF(StockData[[#This Row],[Daily Return %]]&gt;0,"Gain",IF(StockData[[#This Row],[Daily Return %]]&lt;0,"Loss","No Change"))</f>
        <v>Loss</v>
      </c>
    </row>
    <row r="5396" spans="1:25" x14ac:dyDescent="0.3">
      <c r="A5396" s="1">
        <v>45806</v>
      </c>
      <c r="B5396" s="1" t="s">
        <v>5451</v>
      </c>
      <c r="C5396" s="1" t="s">
        <v>119</v>
      </c>
      <c r="D5396">
        <f>MONTH(StockData[[#This Row],[DATE]])</f>
        <v>5</v>
      </c>
      <c r="E5396">
        <v>2025</v>
      </c>
      <c r="F5396" t="s">
        <v>97</v>
      </c>
      <c r="G5396" t="str">
        <f>"Q"&amp;ROUNDUP(StockData[[#This Row],[Month Number]]/3,0)</f>
        <v>Q2</v>
      </c>
      <c r="H5396" s="1" t="s">
        <v>5101</v>
      </c>
      <c r="I5396" s="1" t="s">
        <v>4597</v>
      </c>
      <c r="J5396" t="s">
        <v>30</v>
      </c>
      <c r="K5396">
        <v>8907</v>
      </c>
      <c r="L5396">
        <v>8940</v>
      </c>
      <c r="M5396">
        <v>8802</v>
      </c>
      <c r="N5396">
        <v>8849</v>
      </c>
      <c r="O5396">
        <v>8899</v>
      </c>
      <c r="P5396">
        <v>8874.5</v>
      </c>
      <c r="Q5396">
        <v>8868.9500000000007</v>
      </c>
      <c r="R5396">
        <v>330341</v>
      </c>
      <c r="S5396">
        <v>2929777801.5</v>
      </c>
      <c r="T5396">
        <v>47442</v>
      </c>
      <c r="U5396">
        <v>166123</v>
      </c>
      <c r="V5396">
        <v>50.29</v>
      </c>
      <c r="W5396" s="3">
        <f>StockData[[#This Row],[CLOSE]]-StockData[[#This Row],[PREV. CLOSE]]</f>
        <v>25.5</v>
      </c>
      <c r="X5396" s="2">
        <f>IFERROR((StockData[[#This Row],[CLOSE]]-StockData[[#This Row],[PREV. CLOSE]])/StockData[[#This Row],[PREV. CLOSE]],0)</f>
        <v>2.8816815459373939E-3</v>
      </c>
      <c r="Y5396" t="str">
        <f>IF(StockData[[#This Row],[Daily Return %]]&gt;0,"Gain",IF(StockData[[#This Row],[Daily Return %]]&lt;0,"Loss","No Change"))</f>
        <v>Gain</v>
      </c>
    </row>
    <row r="5397" spans="1:25" x14ac:dyDescent="0.3">
      <c r="A5397" s="1">
        <v>45807</v>
      </c>
      <c r="B5397" s="1" t="s">
        <v>5452</v>
      </c>
      <c r="C5397" s="1" t="s">
        <v>119</v>
      </c>
      <c r="D5397">
        <f>MONTH(StockData[[#This Row],[DATE]])</f>
        <v>5</v>
      </c>
      <c r="E5397">
        <v>2025</v>
      </c>
      <c r="F5397" t="s">
        <v>97</v>
      </c>
      <c r="G5397" t="str">
        <f>"Q"&amp;ROUNDUP(StockData[[#This Row],[Month Number]]/3,0)</f>
        <v>Q2</v>
      </c>
      <c r="H5397" s="1" t="s">
        <v>5101</v>
      </c>
      <c r="I5397" s="1" t="s">
        <v>4597</v>
      </c>
      <c r="J5397" t="s">
        <v>30</v>
      </c>
      <c r="K5397">
        <v>8787</v>
      </c>
      <c r="L5397">
        <v>8865</v>
      </c>
      <c r="M5397">
        <v>8585</v>
      </c>
      <c r="N5397">
        <v>8874.5</v>
      </c>
      <c r="O5397">
        <v>8599</v>
      </c>
      <c r="P5397">
        <v>8607</v>
      </c>
      <c r="Q5397">
        <v>8656.64</v>
      </c>
      <c r="R5397">
        <v>1434828</v>
      </c>
      <c r="S5397">
        <v>12420782717</v>
      </c>
      <c r="T5397">
        <v>118890</v>
      </c>
      <c r="U5397">
        <v>804411</v>
      </c>
      <c r="V5397">
        <v>56.06</v>
      </c>
      <c r="W5397" s="3">
        <f>StockData[[#This Row],[CLOSE]]-StockData[[#This Row],[PREV. CLOSE]]</f>
        <v>-267.5</v>
      </c>
      <c r="X5397" s="2">
        <f>IFERROR((StockData[[#This Row],[CLOSE]]-StockData[[#This Row],[PREV. CLOSE]])/StockData[[#This Row],[PREV. CLOSE]],0)</f>
        <v>-3.0142543241872783E-2</v>
      </c>
      <c r="Y5397" t="str">
        <f>IF(StockData[[#This Row],[Daily Return %]]&gt;0,"Gain",IF(StockData[[#This Row],[Daily Return %]]&lt;0,"Loss","No Change"))</f>
        <v>Loss</v>
      </c>
    </row>
    <row r="5398" spans="1:25" x14ac:dyDescent="0.3">
      <c r="A5398" s="1">
        <v>45810</v>
      </c>
      <c r="B5398" s="1" t="s">
        <v>5453</v>
      </c>
      <c r="C5398" s="1" t="s">
        <v>142</v>
      </c>
      <c r="D5398">
        <f>MONTH(StockData[[#This Row],[DATE]])</f>
        <v>6</v>
      </c>
      <c r="E5398">
        <v>2025</v>
      </c>
      <c r="F5398" t="s">
        <v>97</v>
      </c>
      <c r="G5398" t="str">
        <f>"Q"&amp;ROUNDUP(StockData[[#This Row],[Month Number]]/3,0)</f>
        <v>Q2</v>
      </c>
      <c r="H5398" s="1" t="s">
        <v>5101</v>
      </c>
      <c r="I5398" s="1" t="s">
        <v>4597</v>
      </c>
      <c r="J5398" t="s">
        <v>30</v>
      </c>
      <c r="K5398">
        <v>8621.5</v>
      </c>
      <c r="L5398">
        <v>8621.5</v>
      </c>
      <c r="M5398">
        <v>8415</v>
      </c>
      <c r="N5398">
        <v>8607</v>
      </c>
      <c r="O5398">
        <v>8500.5</v>
      </c>
      <c r="P5398">
        <v>8513.5</v>
      </c>
      <c r="Q5398">
        <v>8479.8799999999992</v>
      </c>
      <c r="R5398">
        <v>457251</v>
      </c>
      <c r="S5398">
        <v>3877435602.5</v>
      </c>
      <c r="T5398">
        <v>61075</v>
      </c>
      <c r="U5398">
        <v>192304</v>
      </c>
      <c r="V5398">
        <v>42.06</v>
      </c>
      <c r="W5398" s="3">
        <f>StockData[[#This Row],[CLOSE]]-StockData[[#This Row],[PREV. CLOSE]]</f>
        <v>-93.5</v>
      </c>
      <c r="X5398" s="2">
        <f>IFERROR((StockData[[#This Row],[CLOSE]]-StockData[[#This Row],[PREV. CLOSE]])/StockData[[#This Row],[PREV. CLOSE]],0)</f>
        <v>-1.0863250842337632E-2</v>
      </c>
      <c r="Y5398" t="str">
        <f>IF(StockData[[#This Row],[Daily Return %]]&gt;0,"Gain",IF(StockData[[#This Row],[Daily Return %]]&lt;0,"Loss","No Change"))</f>
        <v>Loss</v>
      </c>
    </row>
    <row r="5399" spans="1:25" x14ac:dyDescent="0.3">
      <c r="A5399" s="1">
        <v>45811</v>
      </c>
      <c r="B5399" s="1" t="s">
        <v>5454</v>
      </c>
      <c r="C5399" s="1" t="s">
        <v>142</v>
      </c>
      <c r="D5399">
        <f>MONTH(StockData[[#This Row],[DATE]])</f>
        <v>6</v>
      </c>
      <c r="E5399">
        <v>2025</v>
      </c>
      <c r="F5399" t="s">
        <v>97</v>
      </c>
      <c r="G5399" t="str">
        <f>"Q"&amp;ROUNDUP(StockData[[#This Row],[Month Number]]/3,0)</f>
        <v>Q2</v>
      </c>
      <c r="H5399" s="1" t="s">
        <v>5101</v>
      </c>
      <c r="I5399" s="1" t="s">
        <v>4597</v>
      </c>
      <c r="J5399" t="s">
        <v>30</v>
      </c>
      <c r="K5399">
        <v>8513</v>
      </c>
      <c r="L5399">
        <v>8600</v>
      </c>
      <c r="M5399">
        <v>8490</v>
      </c>
      <c r="N5399">
        <v>8513.5</v>
      </c>
      <c r="O5399">
        <v>8569</v>
      </c>
      <c r="P5399">
        <v>8563</v>
      </c>
      <c r="Q5399">
        <v>8553.17</v>
      </c>
      <c r="R5399">
        <v>566074</v>
      </c>
      <c r="S5399">
        <v>4841727195.5</v>
      </c>
      <c r="T5399">
        <v>47523</v>
      </c>
      <c r="U5399">
        <v>350006</v>
      </c>
      <c r="V5399">
        <v>61.83</v>
      </c>
      <c r="W5399" s="3">
        <f>StockData[[#This Row],[CLOSE]]-StockData[[#This Row],[PREV. CLOSE]]</f>
        <v>49.5</v>
      </c>
      <c r="X5399" s="2">
        <f>IFERROR((StockData[[#This Row],[CLOSE]]-StockData[[#This Row],[PREV. CLOSE]])/StockData[[#This Row],[PREV. CLOSE]],0)</f>
        <v>5.814294943325307E-3</v>
      </c>
      <c r="Y5399" t="str">
        <f>IF(StockData[[#This Row],[Daily Return %]]&gt;0,"Gain",IF(StockData[[#This Row],[Daily Return %]]&lt;0,"Loss","No Change"))</f>
        <v>Gain</v>
      </c>
    </row>
    <row r="5400" spans="1:25" x14ac:dyDescent="0.3">
      <c r="A5400" s="1">
        <v>45812</v>
      </c>
      <c r="B5400" s="1" t="s">
        <v>5455</v>
      </c>
      <c r="C5400" s="1" t="s">
        <v>142</v>
      </c>
      <c r="D5400">
        <f>MONTH(StockData[[#This Row],[DATE]])</f>
        <v>6</v>
      </c>
      <c r="E5400">
        <v>2025</v>
      </c>
      <c r="F5400" t="s">
        <v>97</v>
      </c>
      <c r="G5400" t="str">
        <f>"Q"&amp;ROUNDUP(StockData[[#This Row],[Month Number]]/3,0)</f>
        <v>Q2</v>
      </c>
      <c r="H5400" s="1" t="s">
        <v>5101</v>
      </c>
      <c r="I5400" s="1" t="s">
        <v>4597</v>
      </c>
      <c r="J5400" t="s">
        <v>30</v>
      </c>
      <c r="K5400">
        <v>8550.5</v>
      </c>
      <c r="L5400">
        <v>8640.5</v>
      </c>
      <c r="M5400">
        <v>8527</v>
      </c>
      <c r="N5400">
        <v>8563</v>
      </c>
      <c r="O5400">
        <v>8576</v>
      </c>
      <c r="P5400">
        <v>8563.5</v>
      </c>
      <c r="Q5400">
        <v>8573.84</v>
      </c>
      <c r="R5400">
        <v>431009</v>
      </c>
      <c r="S5400">
        <v>3695402115.5</v>
      </c>
      <c r="T5400">
        <v>42489</v>
      </c>
      <c r="U5400">
        <v>300120</v>
      </c>
      <c r="V5400">
        <v>69.63</v>
      </c>
      <c r="W5400" s="3">
        <f>StockData[[#This Row],[CLOSE]]-StockData[[#This Row],[PREV. CLOSE]]</f>
        <v>0.5</v>
      </c>
      <c r="X5400" s="2">
        <f>IFERROR((StockData[[#This Row],[CLOSE]]-StockData[[#This Row],[PREV. CLOSE]])/StockData[[#This Row],[PREV. CLOSE]],0)</f>
        <v>5.8390750905056642E-5</v>
      </c>
      <c r="Y5400" t="str">
        <f>IF(StockData[[#This Row],[Daily Return %]]&gt;0,"Gain",IF(StockData[[#This Row],[Daily Return %]]&lt;0,"Loss","No Change"))</f>
        <v>Gain</v>
      </c>
    </row>
    <row r="5401" spans="1:25" x14ac:dyDescent="0.3">
      <c r="A5401" s="1">
        <v>45813</v>
      </c>
      <c r="B5401" s="1" t="s">
        <v>5456</v>
      </c>
      <c r="C5401" s="1" t="s">
        <v>142</v>
      </c>
      <c r="D5401">
        <f>MONTH(StockData[[#This Row],[DATE]])</f>
        <v>6</v>
      </c>
      <c r="E5401">
        <v>2025</v>
      </c>
      <c r="F5401" t="s">
        <v>97</v>
      </c>
      <c r="G5401" t="str">
        <f>"Q"&amp;ROUNDUP(StockData[[#This Row],[Month Number]]/3,0)</f>
        <v>Q2</v>
      </c>
      <c r="H5401" s="1" t="s">
        <v>5101</v>
      </c>
      <c r="I5401" s="1" t="s">
        <v>4597</v>
      </c>
      <c r="J5401" t="s">
        <v>30</v>
      </c>
      <c r="K5401">
        <v>8614</v>
      </c>
      <c r="L5401">
        <v>8614</v>
      </c>
      <c r="M5401">
        <v>8509.5</v>
      </c>
      <c r="N5401">
        <v>8563.5</v>
      </c>
      <c r="O5401">
        <v>8563.5</v>
      </c>
      <c r="P5401">
        <v>8557.5</v>
      </c>
      <c r="Q5401">
        <v>8563.01</v>
      </c>
      <c r="R5401">
        <v>381642</v>
      </c>
      <c r="S5401">
        <v>3268005630</v>
      </c>
      <c r="T5401">
        <v>36961</v>
      </c>
      <c r="U5401">
        <v>245198</v>
      </c>
      <c r="V5401">
        <v>64.25</v>
      </c>
      <c r="W5401" s="3">
        <f>StockData[[#This Row],[CLOSE]]-StockData[[#This Row],[PREV. CLOSE]]</f>
        <v>-6</v>
      </c>
      <c r="X5401" s="2">
        <f>IFERROR((StockData[[#This Row],[CLOSE]]-StockData[[#This Row],[PREV. CLOSE]])/StockData[[#This Row],[PREV. CLOSE]],0)</f>
        <v>-7.0064809949203018E-4</v>
      </c>
      <c r="Y5401" t="str">
        <f>IF(StockData[[#This Row],[Daily Return %]]&gt;0,"Gain",IF(StockData[[#This Row],[Daily Return %]]&lt;0,"Loss","No Change"))</f>
        <v>Loss</v>
      </c>
    </row>
    <row r="5402" spans="1:25" x14ac:dyDescent="0.3">
      <c r="A5402" s="1">
        <v>45814</v>
      </c>
      <c r="B5402" s="1" t="s">
        <v>5457</v>
      </c>
      <c r="C5402" s="1" t="s">
        <v>142</v>
      </c>
      <c r="D5402">
        <f>MONTH(StockData[[#This Row],[DATE]])</f>
        <v>6</v>
      </c>
      <c r="E5402">
        <v>2025</v>
      </c>
      <c r="F5402" t="s">
        <v>97</v>
      </c>
      <c r="G5402" t="str">
        <f>"Q"&amp;ROUNDUP(StockData[[#This Row],[Month Number]]/3,0)</f>
        <v>Q2</v>
      </c>
      <c r="H5402" s="1" t="s">
        <v>5101</v>
      </c>
      <c r="I5402" s="1" t="s">
        <v>4597</v>
      </c>
      <c r="J5402" t="s">
        <v>30</v>
      </c>
      <c r="K5402">
        <v>8608</v>
      </c>
      <c r="L5402">
        <v>8685</v>
      </c>
      <c r="M5402">
        <v>8541</v>
      </c>
      <c r="N5402">
        <v>8557.5</v>
      </c>
      <c r="O5402">
        <v>8655</v>
      </c>
      <c r="P5402">
        <v>8637</v>
      </c>
      <c r="Q5402">
        <v>8622.3700000000008</v>
      </c>
      <c r="R5402">
        <v>435024</v>
      </c>
      <c r="S5402">
        <v>3750939982</v>
      </c>
      <c r="T5402">
        <v>41068</v>
      </c>
      <c r="U5402">
        <v>266247</v>
      </c>
      <c r="V5402">
        <v>61.2</v>
      </c>
      <c r="W5402" s="3">
        <f>StockData[[#This Row],[CLOSE]]-StockData[[#This Row],[PREV. CLOSE]]</f>
        <v>79.5</v>
      </c>
      <c r="X5402" s="2">
        <f>IFERROR((StockData[[#This Row],[CLOSE]]-StockData[[#This Row],[PREV. CLOSE]])/StockData[[#This Row],[PREV. CLOSE]],0)</f>
        <v>9.2900964066608242E-3</v>
      </c>
      <c r="Y5402" t="str">
        <f>IF(StockData[[#This Row],[Daily Return %]]&gt;0,"Gain",IF(StockData[[#This Row],[Daily Return %]]&lt;0,"Loss","No Change"))</f>
        <v>Gain</v>
      </c>
    </row>
    <row r="5403" spans="1:25" x14ac:dyDescent="0.3">
      <c r="A5403" s="1">
        <v>45817</v>
      </c>
      <c r="B5403" s="1" t="s">
        <v>5458</v>
      </c>
      <c r="C5403" s="1" t="s">
        <v>142</v>
      </c>
      <c r="D5403">
        <f>MONTH(StockData[[#This Row],[DATE]])</f>
        <v>6</v>
      </c>
      <c r="E5403">
        <v>2025</v>
      </c>
      <c r="F5403" t="s">
        <v>97</v>
      </c>
      <c r="G5403" t="str">
        <f>"Q"&amp;ROUNDUP(StockData[[#This Row],[Month Number]]/3,0)</f>
        <v>Q2</v>
      </c>
      <c r="H5403" s="1" t="s">
        <v>5101</v>
      </c>
      <c r="I5403" s="1" t="s">
        <v>4597</v>
      </c>
      <c r="J5403" t="s">
        <v>30</v>
      </c>
      <c r="K5403">
        <v>8680</v>
      </c>
      <c r="L5403">
        <v>8705</v>
      </c>
      <c r="M5403">
        <v>8599.5</v>
      </c>
      <c r="N5403">
        <v>8637</v>
      </c>
      <c r="O5403">
        <v>8645</v>
      </c>
      <c r="P5403">
        <v>8641</v>
      </c>
      <c r="Q5403">
        <v>8638.2099999999991</v>
      </c>
      <c r="R5403">
        <v>443544</v>
      </c>
      <c r="S5403">
        <v>3831427814</v>
      </c>
      <c r="T5403">
        <v>46492</v>
      </c>
      <c r="U5403">
        <v>267322</v>
      </c>
      <c r="V5403">
        <v>60.27</v>
      </c>
      <c r="W5403" s="3">
        <f>StockData[[#This Row],[CLOSE]]-StockData[[#This Row],[PREV. CLOSE]]</f>
        <v>4</v>
      </c>
      <c r="X5403" s="2">
        <f>IFERROR((StockData[[#This Row],[CLOSE]]-StockData[[#This Row],[PREV. CLOSE]])/StockData[[#This Row],[PREV. CLOSE]],0)</f>
        <v>4.6312376982748639E-4</v>
      </c>
      <c r="Y5403" t="str">
        <f>IF(StockData[[#This Row],[Daily Return %]]&gt;0,"Gain",IF(StockData[[#This Row],[Daily Return %]]&lt;0,"Loss","No Change"))</f>
        <v>Gain</v>
      </c>
    </row>
    <row r="5404" spans="1:25" x14ac:dyDescent="0.3">
      <c r="A5404" s="1">
        <v>45818</v>
      </c>
      <c r="B5404" s="1" t="s">
        <v>5459</v>
      </c>
      <c r="C5404" s="1" t="s">
        <v>142</v>
      </c>
      <c r="D5404">
        <f>MONTH(StockData[[#This Row],[DATE]])</f>
        <v>6</v>
      </c>
      <c r="E5404">
        <v>2025</v>
      </c>
      <c r="F5404" t="s">
        <v>97</v>
      </c>
      <c r="G5404" t="str">
        <f>"Q"&amp;ROUNDUP(StockData[[#This Row],[Month Number]]/3,0)</f>
        <v>Q2</v>
      </c>
      <c r="H5404" s="1" t="s">
        <v>5101</v>
      </c>
      <c r="I5404" s="1" t="s">
        <v>4597</v>
      </c>
      <c r="J5404" t="s">
        <v>30</v>
      </c>
      <c r="K5404">
        <v>8645</v>
      </c>
      <c r="L5404">
        <v>8664</v>
      </c>
      <c r="M5404">
        <v>8574</v>
      </c>
      <c r="N5404">
        <v>8641</v>
      </c>
      <c r="O5404">
        <v>8635</v>
      </c>
      <c r="P5404">
        <v>8626</v>
      </c>
      <c r="Q5404">
        <v>8618.6299999999992</v>
      </c>
      <c r="R5404">
        <v>350288</v>
      </c>
      <c r="S5404">
        <v>3019001472</v>
      </c>
      <c r="T5404">
        <v>42594</v>
      </c>
      <c r="U5404">
        <v>181713</v>
      </c>
      <c r="V5404">
        <v>51.88</v>
      </c>
      <c r="W5404" s="3">
        <f>StockData[[#This Row],[CLOSE]]-StockData[[#This Row],[PREV. CLOSE]]</f>
        <v>-15</v>
      </c>
      <c r="X5404" s="2">
        <f>IFERROR((StockData[[#This Row],[CLOSE]]-StockData[[#This Row],[PREV. CLOSE]])/StockData[[#This Row],[PREV. CLOSE]],0)</f>
        <v>-1.7359101955792154E-3</v>
      </c>
      <c r="Y5404" t="str">
        <f>IF(StockData[[#This Row],[Daily Return %]]&gt;0,"Gain",IF(StockData[[#This Row],[Daily Return %]]&lt;0,"Loss","No Change"))</f>
        <v>Loss</v>
      </c>
    </row>
    <row r="5405" spans="1:25" x14ac:dyDescent="0.3">
      <c r="A5405" s="1">
        <v>45819</v>
      </c>
      <c r="B5405" s="1" t="s">
        <v>5460</v>
      </c>
      <c r="C5405" s="1" t="s">
        <v>142</v>
      </c>
      <c r="D5405">
        <f>MONTH(StockData[[#This Row],[DATE]])</f>
        <v>6</v>
      </c>
      <c r="E5405">
        <v>2025</v>
      </c>
      <c r="F5405" t="s">
        <v>97</v>
      </c>
      <c r="G5405" t="str">
        <f>"Q"&amp;ROUNDUP(StockData[[#This Row],[Month Number]]/3,0)</f>
        <v>Q2</v>
      </c>
      <c r="H5405" s="1" t="s">
        <v>5101</v>
      </c>
      <c r="I5405" s="1" t="s">
        <v>4597</v>
      </c>
      <c r="J5405" t="s">
        <v>30</v>
      </c>
      <c r="K5405">
        <v>8635.5</v>
      </c>
      <c r="L5405">
        <v>8770</v>
      </c>
      <c r="M5405">
        <v>8610</v>
      </c>
      <c r="N5405">
        <v>8626</v>
      </c>
      <c r="O5405">
        <v>8732.5</v>
      </c>
      <c r="P5405">
        <v>8719</v>
      </c>
      <c r="Q5405">
        <v>8727.5300000000007</v>
      </c>
      <c r="R5405">
        <v>462124</v>
      </c>
      <c r="S5405">
        <v>4033203027.5</v>
      </c>
      <c r="T5405">
        <v>66624</v>
      </c>
      <c r="U5405">
        <v>217176</v>
      </c>
      <c r="V5405">
        <v>47</v>
      </c>
      <c r="W5405" s="3">
        <f>StockData[[#This Row],[CLOSE]]-StockData[[#This Row],[PREV. CLOSE]]</f>
        <v>93</v>
      </c>
      <c r="X5405" s="2">
        <f>IFERROR((StockData[[#This Row],[CLOSE]]-StockData[[#This Row],[PREV. CLOSE]])/StockData[[#This Row],[PREV. CLOSE]],0)</f>
        <v>1.078135868305124E-2</v>
      </c>
      <c r="Y5405" t="str">
        <f>IF(StockData[[#This Row],[Daily Return %]]&gt;0,"Gain",IF(StockData[[#This Row],[Daily Return %]]&lt;0,"Loss","No Change"))</f>
        <v>Gain</v>
      </c>
    </row>
    <row r="5406" spans="1:25" x14ac:dyDescent="0.3">
      <c r="A5406" s="1">
        <v>45820</v>
      </c>
      <c r="B5406" s="1" t="s">
        <v>5461</v>
      </c>
      <c r="C5406" s="1" t="s">
        <v>142</v>
      </c>
      <c r="D5406">
        <f>MONTH(StockData[[#This Row],[DATE]])</f>
        <v>6</v>
      </c>
      <c r="E5406">
        <v>2025</v>
      </c>
      <c r="F5406" t="s">
        <v>97</v>
      </c>
      <c r="G5406" t="str">
        <f>"Q"&amp;ROUNDUP(StockData[[#This Row],[Month Number]]/3,0)</f>
        <v>Q2</v>
      </c>
      <c r="H5406" s="1" t="s">
        <v>5101</v>
      </c>
      <c r="I5406" s="1" t="s">
        <v>4597</v>
      </c>
      <c r="J5406" t="s">
        <v>30</v>
      </c>
      <c r="K5406">
        <v>8732.5</v>
      </c>
      <c r="L5406">
        <v>8756</v>
      </c>
      <c r="M5406">
        <v>8540</v>
      </c>
      <c r="N5406">
        <v>8719</v>
      </c>
      <c r="O5406">
        <v>8550</v>
      </c>
      <c r="P5406">
        <v>8567</v>
      </c>
      <c r="Q5406">
        <v>8635.9</v>
      </c>
      <c r="R5406">
        <v>368162</v>
      </c>
      <c r="S5406">
        <v>3179408445</v>
      </c>
      <c r="T5406">
        <v>51151</v>
      </c>
      <c r="U5406">
        <v>205635</v>
      </c>
      <c r="V5406">
        <v>55.85</v>
      </c>
      <c r="W5406" s="3">
        <f>StockData[[#This Row],[CLOSE]]-StockData[[#This Row],[PREV. CLOSE]]</f>
        <v>-152</v>
      </c>
      <c r="X5406" s="2">
        <f>IFERROR((StockData[[#This Row],[CLOSE]]-StockData[[#This Row],[PREV. CLOSE]])/StockData[[#This Row],[PREV. CLOSE]],0)</f>
        <v>-1.7433191879802731E-2</v>
      </c>
      <c r="Y5406" t="str">
        <f>IF(StockData[[#This Row],[Daily Return %]]&gt;0,"Gain",IF(StockData[[#This Row],[Daily Return %]]&lt;0,"Loss","No Change"))</f>
        <v>Loss</v>
      </c>
    </row>
    <row r="5407" spans="1:25" x14ac:dyDescent="0.3">
      <c r="A5407" s="1">
        <v>45821</v>
      </c>
      <c r="B5407" s="1" t="s">
        <v>5462</v>
      </c>
      <c r="C5407" s="1" t="s">
        <v>142</v>
      </c>
      <c r="D5407">
        <f>MONTH(StockData[[#This Row],[DATE]])</f>
        <v>6</v>
      </c>
      <c r="E5407">
        <v>2025</v>
      </c>
      <c r="F5407" t="s">
        <v>97</v>
      </c>
      <c r="G5407" t="str">
        <f>"Q"&amp;ROUNDUP(StockData[[#This Row],[Month Number]]/3,0)</f>
        <v>Q2</v>
      </c>
      <c r="H5407" s="1" t="s">
        <v>5101</v>
      </c>
      <c r="I5407" s="1" t="s">
        <v>4597</v>
      </c>
      <c r="J5407" t="s">
        <v>30</v>
      </c>
      <c r="K5407">
        <v>8460</v>
      </c>
      <c r="L5407">
        <v>8485.5</v>
      </c>
      <c r="M5407">
        <v>8350</v>
      </c>
      <c r="N5407">
        <v>8567</v>
      </c>
      <c r="O5407">
        <v>8482.5</v>
      </c>
      <c r="P5407">
        <v>8463.5</v>
      </c>
      <c r="Q5407">
        <v>8434</v>
      </c>
      <c r="R5407">
        <v>250910</v>
      </c>
      <c r="S5407">
        <v>2116175868</v>
      </c>
      <c r="T5407">
        <v>37981</v>
      </c>
      <c r="U5407">
        <v>128683</v>
      </c>
      <c r="V5407">
        <v>51.29</v>
      </c>
      <c r="W5407" s="3">
        <f>StockData[[#This Row],[CLOSE]]-StockData[[#This Row],[PREV. CLOSE]]</f>
        <v>-103.5</v>
      </c>
      <c r="X5407" s="2">
        <f>IFERROR((StockData[[#This Row],[CLOSE]]-StockData[[#This Row],[PREV. CLOSE]])/StockData[[#This Row],[PREV. CLOSE]],0)</f>
        <v>-1.2081241975020427E-2</v>
      </c>
      <c r="Y5407" t="str">
        <f>IF(StockData[[#This Row],[Daily Return %]]&gt;0,"Gain",IF(StockData[[#This Row],[Daily Return %]]&lt;0,"Loss","No Change"))</f>
        <v>Loss</v>
      </c>
    </row>
    <row r="5408" spans="1:25" x14ac:dyDescent="0.3">
      <c r="A5408" s="1">
        <v>45824</v>
      </c>
      <c r="B5408" s="1" t="s">
        <v>5463</v>
      </c>
      <c r="C5408" s="1" t="s">
        <v>142</v>
      </c>
      <c r="D5408">
        <f>MONTH(StockData[[#This Row],[DATE]])</f>
        <v>6</v>
      </c>
      <c r="E5408">
        <v>2025</v>
      </c>
      <c r="F5408" t="s">
        <v>97</v>
      </c>
      <c r="G5408" t="str">
        <f>"Q"&amp;ROUNDUP(StockData[[#This Row],[Month Number]]/3,0)</f>
        <v>Q2</v>
      </c>
      <c r="H5408" s="1" t="s">
        <v>5101</v>
      </c>
      <c r="I5408" s="1" t="s">
        <v>4597</v>
      </c>
      <c r="J5408" t="s">
        <v>30</v>
      </c>
      <c r="K5408">
        <v>8486.5</v>
      </c>
      <c r="L5408">
        <v>8595</v>
      </c>
      <c r="M5408">
        <v>8451</v>
      </c>
      <c r="N5408">
        <v>8463.5</v>
      </c>
      <c r="O5408">
        <v>8538</v>
      </c>
      <c r="P5408">
        <v>8529.5</v>
      </c>
      <c r="Q5408">
        <v>8530.2900000000009</v>
      </c>
      <c r="R5408">
        <v>203598</v>
      </c>
      <c r="S5408">
        <v>1736749374.5</v>
      </c>
      <c r="T5408">
        <v>27708</v>
      </c>
      <c r="U5408">
        <v>82674</v>
      </c>
      <c r="V5408">
        <v>40.61</v>
      </c>
      <c r="W5408" s="3">
        <f>StockData[[#This Row],[CLOSE]]-StockData[[#This Row],[PREV. CLOSE]]</f>
        <v>66</v>
      </c>
      <c r="X5408" s="2">
        <f>IFERROR((StockData[[#This Row],[CLOSE]]-StockData[[#This Row],[PREV. CLOSE]])/StockData[[#This Row],[PREV. CLOSE]],0)</f>
        <v>7.7981922372540912E-3</v>
      </c>
      <c r="Y5408" t="str">
        <f>IF(StockData[[#This Row],[Daily Return %]]&gt;0,"Gain",IF(StockData[[#This Row],[Daily Return %]]&lt;0,"Loss","No Change"))</f>
        <v>Gain</v>
      </c>
    </row>
    <row r="5409" spans="1:25" x14ac:dyDescent="0.3">
      <c r="A5409" s="1">
        <v>45825</v>
      </c>
      <c r="B5409" s="1" t="s">
        <v>5464</v>
      </c>
      <c r="C5409" s="1" t="s">
        <v>142</v>
      </c>
      <c r="D5409">
        <f>MONTH(StockData[[#This Row],[DATE]])</f>
        <v>6</v>
      </c>
      <c r="E5409">
        <v>2025</v>
      </c>
      <c r="F5409" t="s">
        <v>97</v>
      </c>
      <c r="G5409" t="str">
        <f>"Q"&amp;ROUNDUP(StockData[[#This Row],[Month Number]]/3,0)</f>
        <v>Q2</v>
      </c>
      <c r="H5409" s="1" t="s">
        <v>5101</v>
      </c>
      <c r="I5409" s="1" t="s">
        <v>4597</v>
      </c>
      <c r="J5409" t="s">
        <v>30</v>
      </c>
      <c r="K5409">
        <v>8490</v>
      </c>
      <c r="L5409">
        <v>8554</v>
      </c>
      <c r="M5409">
        <v>8455</v>
      </c>
      <c r="N5409">
        <v>8529.5</v>
      </c>
      <c r="O5409">
        <v>8500</v>
      </c>
      <c r="P5409">
        <v>8494.5</v>
      </c>
      <c r="Q5409">
        <v>8496.01</v>
      </c>
      <c r="R5409">
        <v>286217</v>
      </c>
      <c r="S5409">
        <v>2431703846.5</v>
      </c>
      <c r="T5409">
        <v>32537</v>
      </c>
      <c r="U5409">
        <v>151295</v>
      </c>
      <c r="V5409">
        <v>52.86</v>
      </c>
      <c r="W5409" s="3">
        <f>StockData[[#This Row],[CLOSE]]-StockData[[#This Row],[PREV. CLOSE]]</f>
        <v>-35</v>
      </c>
      <c r="X5409" s="2">
        <f>IFERROR((StockData[[#This Row],[CLOSE]]-StockData[[#This Row],[PREV. CLOSE]])/StockData[[#This Row],[PREV. CLOSE]],0)</f>
        <v>-4.103405826836274E-3</v>
      </c>
      <c r="Y5409" t="str">
        <f>IF(StockData[[#This Row],[Daily Return %]]&gt;0,"Gain",IF(StockData[[#This Row],[Daily Return %]]&lt;0,"Loss","No Change"))</f>
        <v>Loss</v>
      </c>
    </row>
    <row r="5410" spans="1:25" x14ac:dyDescent="0.3">
      <c r="A5410" s="1">
        <v>45825</v>
      </c>
      <c r="B5410" s="1" t="s">
        <v>5465</v>
      </c>
      <c r="C5410" s="1" t="s">
        <v>142</v>
      </c>
      <c r="D5410">
        <f>MONTH(StockData[[#This Row],[DATE]])</f>
        <v>6</v>
      </c>
      <c r="E5410">
        <v>2025</v>
      </c>
      <c r="F5410" t="s">
        <v>97</v>
      </c>
      <c r="G5410" t="str">
        <f>"Q"&amp;ROUNDUP(StockData[[#This Row],[Month Number]]/3,0)</f>
        <v>Q2</v>
      </c>
      <c r="H5410" s="1" t="s">
        <v>5101</v>
      </c>
      <c r="I5410" s="1" t="s">
        <v>4597</v>
      </c>
      <c r="J5410" t="s">
        <v>30</v>
      </c>
      <c r="K5410">
        <v>8490</v>
      </c>
      <c r="L5410">
        <v>8554</v>
      </c>
      <c r="M5410">
        <v>8455</v>
      </c>
      <c r="N5410">
        <v>8529.5</v>
      </c>
      <c r="O5410">
        <v>8500</v>
      </c>
      <c r="P5410">
        <v>8494.5</v>
      </c>
      <c r="Q5410">
        <v>8496.01</v>
      </c>
      <c r="R5410">
        <v>286217</v>
      </c>
      <c r="S5410">
        <v>2431703846.5</v>
      </c>
      <c r="T5410">
        <v>32537</v>
      </c>
      <c r="U5410">
        <v>151295</v>
      </c>
      <c r="V5410">
        <v>52.86</v>
      </c>
      <c r="W5410" s="3">
        <f>StockData[[#This Row],[CLOSE]]-StockData[[#This Row],[PREV. CLOSE]]</f>
        <v>-35</v>
      </c>
      <c r="X5410" s="2">
        <f>IFERROR((StockData[[#This Row],[CLOSE]]-StockData[[#This Row],[PREV. CLOSE]])/StockData[[#This Row],[PREV. CLOSE]],0)</f>
        <v>-4.103405826836274E-3</v>
      </c>
      <c r="Y5410" t="str">
        <f>IF(StockData[[#This Row],[Daily Return %]]&gt;0,"Gain",IF(StockData[[#This Row],[Daily Return %]]&lt;0,"Loss","No Change"))</f>
        <v>Loss</v>
      </c>
    </row>
    <row r="5411" spans="1:25" x14ac:dyDescent="0.3">
      <c r="A5411" s="1">
        <v>45826</v>
      </c>
      <c r="B5411" s="1" t="s">
        <v>5466</v>
      </c>
      <c r="C5411" s="1" t="s">
        <v>142</v>
      </c>
      <c r="D5411">
        <f>MONTH(StockData[[#This Row],[DATE]])</f>
        <v>6</v>
      </c>
      <c r="E5411">
        <v>2025</v>
      </c>
      <c r="F5411" t="s">
        <v>97</v>
      </c>
      <c r="G5411" t="str">
        <f>"Q"&amp;ROUNDUP(StockData[[#This Row],[Month Number]]/3,0)</f>
        <v>Q2</v>
      </c>
      <c r="H5411" s="1" t="s">
        <v>5101</v>
      </c>
      <c r="I5411" s="1" t="s">
        <v>4597</v>
      </c>
      <c r="J5411" t="s">
        <v>30</v>
      </c>
      <c r="K5411">
        <v>8505</v>
      </c>
      <c r="L5411">
        <v>8657.5</v>
      </c>
      <c r="M5411">
        <v>8440.5</v>
      </c>
      <c r="N5411">
        <v>8494.5</v>
      </c>
      <c r="O5411">
        <v>8447.5</v>
      </c>
      <c r="P5411">
        <v>8468</v>
      </c>
      <c r="Q5411">
        <v>8529.99</v>
      </c>
      <c r="R5411">
        <v>561114</v>
      </c>
      <c r="S5411">
        <v>4786296877.5</v>
      </c>
      <c r="T5411">
        <v>44300</v>
      </c>
      <c r="U5411">
        <v>342967</v>
      </c>
      <c r="V5411">
        <v>61.12</v>
      </c>
      <c r="W5411" s="3">
        <f>StockData[[#This Row],[CLOSE]]-StockData[[#This Row],[PREV. CLOSE]]</f>
        <v>-26.5</v>
      </c>
      <c r="X5411" s="2">
        <f>IFERROR((StockData[[#This Row],[CLOSE]]-StockData[[#This Row],[PREV. CLOSE]])/StockData[[#This Row],[PREV. CLOSE]],0)</f>
        <v>-3.1196656660191888E-3</v>
      </c>
      <c r="Y5411" t="str">
        <f>IF(StockData[[#This Row],[Daily Return %]]&gt;0,"Gain",IF(StockData[[#This Row],[Daily Return %]]&lt;0,"Loss","No Change"))</f>
        <v>Loss</v>
      </c>
    </row>
    <row r="5412" spans="1:25" x14ac:dyDescent="0.3">
      <c r="A5412" s="1">
        <v>45827</v>
      </c>
      <c r="B5412" s="1" t="s">
        <v>5467</v>
      </c>
      <c r="C5412" s="1" t="s">
        <v>142</v>
      </c>
      <c r="D5412">
        <f>MONTH(StockData[[#This Row],[DATE]])</f>
        <v>6</v>
      </c>
      <c r="E5412">
        <v>2025</v>
      </c>
      <c r="F5412" t="s">
        <v>97</v>
      </c>
      <c r="G5412" t="str">
        <f>"Q"&amp;ROUNDUP(StockData[[#This Row],[Month Number]]/3,0)</f>
        <v>Q2</v>
      </c>
      <c r="H5412" s="1" t="s">
        <v>5101</v>
      </c>
      <c r="I5412" s="1" t="s">
        <v>4597</v>
      </c>
      <c r="J5412" t="s">
        <v>30</v>
      </c>
      <c r="K5412">
        <v>8480</v>
      </c>
      <c r="L5412">
        <v>8555</v>
      </c>
      <c r="M5412">
        <v>8451.5</v>
      </c>
      <c r="N5412">
        <v>8468</v>
      </c>
      <c r="O5412">
        <v>8493</v>
      </c>
      <c r="P5412">
        <v>8496</v>
      </c>
      <c r="Q5412">
        <v>8505.89</v>
      </c>
      <c r="R5412">
        <v>332303</v>
      </c>
      <c r="S5412">
        <v>2826532255</v>
      </c>
      <c r="T5412">
        <v>46709</v>
      </c>
      <c r="U5412">
        <v>171147</v>
      </c>
      <c r="V5412">
        <v>51.5</v>
      </c>
      <c r="W5412" s="3">
        <f>StockData[[#This Row],[CLOSE]]-StockData[[#This Row],[PREV. CLOSE]]</f>
        <v>28</v>
      </c>
      <c r="X5412" s="2">
        <f>IFERROR((StockData[[#This Row],[CLOSE]]-StockData[[#This Row],[PREV. CLOSE]])/StockData[[#This Row],[PREV. CLOSE]],0)</f>
        <v>3.3065658951346244E-3</v>
      </c>
      <c r="Y5412" t="str">
        <f>IF(StockData[[#This Row],[Daily Return %]]&gt;0,"Gain",IF(StockData[[#This Row],[Daily Return %]]&lt;0,"Loss","No Change"))</f>
        <v>Gain</v>
      </c>
    </row>
    <row r="5413" spans="1:25" x14ac:dyDescent="0.3">
      <c r="A5413" s="1">
        <v>45828</v>
      </c>
      <c r="B5413" s="1" t="s">
        <v>5468</v>
      </c>
      <c r="C5413" s="1" t="s">
        <v>142</v>
      </c>
      <c r="D5413">
        <f>MONTH(StockData[[#This Row],[DATE]])</f>
        <v>6</v>
      </c>
      <c r="E5413">
        <v>2025</v>
      </c>
      <c r="F5413" t="s">
        <v>97</v>
      </c>
      <c r="G5413" t="str">
        <f>"Q"&amp;ROUNDUP(StockData[[#This Row],[Month Number]]/3,0)</f>
        <v>Q2</v>
      </c>
      <c r="H5413" s="1" t="s">
        <v>5101</v>
      </c>
      <c r="I5413" s="1" t="s">
        <v>4597</v>
      </c>
      <c r="J5413" t="s">
        <v>30</v>
      </c>
      <c r="K5413">
        <v>8315</v>
      </c>
      <c r="L5413">
        <v>8403</v>
      </c>
      <c r="M5413">
        <v>8250</v>
      </c>
      <c r="N5413">
        <v>8496</v>
      </c>
      <c r="O5413">
        <v>8345</v>
      </c>
      <c r="P5413">
        <v>8371</v>
      </c>
      <c r="Q5413">
        <v>8340.1299999999992</v>
      </c>
      <c r="R5413">
        <v>567646</v>
      </c>
      <c r="S5413">
        <v>4734242139.5</v>
      </c>
      <c r="T5413">
        <v>54576</v>
      </c>
      <c r="U5413">
        <v>273426</v>
      </c>
      <c r="V5413">
        <v>48.17</v>
      </c>
      <c r="W5413" s="3">
        <f>StockData[[#This Row],[CLOSE]]-StockData[[#This Row],[PREV. CLOSE]]</f>
        <v>-125</v>
      </c>
      <c r="X5413" s="2">
        <f>IFERROR((StockData[[#This Row],[CLOSE]]-StockData[[#This Row],[PREV. CLOSE]])/StockData[[#This Row],[PREV. CLOSE]],0)</f>
        <v>-1.4712806026365348E-2</v>
      </c>
      <c r="Y5413" t="str">
        <f>IF(StockData[[#This Row],[Daily Return %]]&gt;0,"Gain",IF(StockData[[#This Row],[Daily Return %]]&lt;0,"Loss","No Change"))</f>
        <v>Loss</v>
      </c>
    </row>
    <row r="5414" spans="1:25" x14ac:dyDescent="0.3">
      <c r="A5414" s="1">
        <v>45831</v>
      </c>
      <c r="B5414" s="1" t="s">
        <v>5469</v>
      </c>
      <c r="C5414" s="1" t="s">
        <v>142</v>
      </c>
      <c r="D5414">
        <f>MONTH(StockData[[#This Row],[DATE]])</f>
        <v>6</v>
      </c>
      <c r="E5414">
        <v>2025</v>
      </c>
      <c r="F5414" t="s">
        <v>97</v>
      </c>
      <c r="G5414" t="str">
        <f>"Q"&amp;ROUNDUP(StockData[[#This Row],[Month Number]]/3,0)</f>
        <v>Q2</v>
      </c>
      <c r="H5414" s="1" t="s">
        <v>5101</v>
      </c>
      <c r="I5414" s="1" t="s">
        <v>4597</v>
      </c>
      <c r="J5414" t="s">
        <v>30</v>
      </c>
      <c r="K5414">
        <v>8275</v>
      </c>
      <c r="L5414">
        <v>8328.5</v>
      </c>
      <c r="M5414">
        <v>8255</v>
      </c>
      <c r="N5414">
        <v>8371</v>
      </c>
      <c r="O5414">
        <v>8277</v>
      </c>
      <c r="P5414">
        <v>8286.5</v>
      </c>
      <c r="Q5414">
        <v>8291.6200000000008</v>
      </c>
      <c r="R5414">
        <v>271619</v>
      </c>
      <c r="S5414">
        <v>2252161735.5</v>
      </c>
      <c r="T5414">
        <v>40563</v>
      </c>
      <c r="U5414">
        <v>149552</v>
      </c>
      <c r="V5414">
        <v>55.06</v>
      </c>
      <c r="W5414" s="3">
        <f>StockData[[#This Row],[CLOSE]]-StockData[[#This Row],[PREV. CLOSE]]</f>
        <v>-84.5</v>
      </c>
      <c r="X5414" s="2">
        <f>IFERROR((StockData[[#This Row],[CLOSE]]-StockData[[#This Row],[PREV. CLOSE]])/StockData[[#This Row],[PREV. CLOSE]],0)</f>
        <v>-1.0094373432086967E-2</v>
      </c>
      <c r="Y5414" t="str">
        <f>IF(StockData[[#This Row],[Daily Return %]]&gt;0,"Gain",IF(StockData[[#This Row],[Daily Return %]]&lt;0,"Loss","No Change"))</f>
        <v>Loss</v>
      </c>
    </row>
    <row r="5415" spans="1:25" x14ac:dyDescent="0.3">
      <c r="A5415" s="1">
        <v>45832</v>
      </c>
      <c r="B5415" s="1" t="s">
        <v>5470</v>
      </c>
      <c r="C5415" s="1" t="s">
        <v>142</v>
      </c>
      <c r="D5415">
        <f>MONTH(StockData[[#This Row],[DATE]])</f>
        <v>6</v>
      </c>
      <c r="E5415">
        <v>2025</v>
      </c>
      <c r="F5415" t="s">
        <v>97</v>
      </c>
      <c r="G5415" t="str">
        <f>"Q"&amp;ROUNDUP(StockData[[#This Row],[Month Number]]/3,0)</f>
        <v>Q2</v>
      </c>
      <c r="H5415" s="1" t="s">
        <v>5101</v>
      </c>
      <c r="I5415" s="1" t="s">
        <v>4597</v>
      </c>
      <c r="J5415" t="s">
        <v>30</v>
      </c>
      <c r="K5415">
        <v>8363</v>
      </c>
      <c r="L5415">
        <v>8424.5</v>
      </c>
      <c r="M5415">
        <v>8331.5</v>
      </c>
      <c r="N5415">
        <v>8286.5</v>
      </c>
      <c r="O5415">
        <v>8378</v>
      </c>
      <c r="P5415">
        <v>8377</v>
      </c>
      <c r="Q5415">
        <v>8384.9699999999993</v>
      </c>
      <c r="R5415">
        <v>214129</v>
      </c>
      <c r="S5415">
        <v>1795464501</v>
      </c>
      <c r="T5415">
        <v>34208</v>
      </c>
      <c r="U5415">
        <v>93529</v>
      </c>
      <c r="V5415">
        <v>43.68</v>
      </c>
      <c r="W5415" s="3">
        <f>StockData[[#This Row],[CLOSE]]-StockData[[#This Row],[PREV. CLOSE]]</f>
        <v>90.5</v>
      </c>
      <c r="X5415" s="2">
        <f>IFERROR((StockData[[#This Row],[CLOSE]]-StockData[[#This Row],[PREV. CLOSE]])/StockData[[#This Row],[PREV. CLOSE]],0)</f>
        <v>1.0921378145175889E-2</v>
      </c>
      <c r="Y5415" t="str">
        <f>IF(StockData[[#This Row],[Daily Return %]]&gt;0,"Gain",IF(StockData[[#This Row],[Daily Return %]]&lt;0,"Loss","No Change"))</f>
        <v>Gain</v>
      </c>
    </row>
    <row r="5416" spans="1:25" x14ac:dyDescent="0.3">
      <c r="A5416" s="1">
        <v>45833</v>
      </c>
      <c r="B5416" s="1" t="s">
        <v>5471</v>
      </c>
      <c r="C5416" s="1" t="s">
        <v>142</v>
      </c>
      <c r="D5416">
        <f>MONTH(StockData[[#This Row],[DATE]])</f>
        <v>6</v>
      </c>
      <c r="E5416">
        <v>2025</v>
      </c>
      <c r="F5416" t="s">
        <v>97</v>
      </c>
      <c r="G5416" t="str">
        <f>"Q"&amp;ROUNDUP(StockData[[#This Row],[Month Number]]/3,0)</f>
        <v>Q2</v>
      </c>
      <c r="H5416" s="1" t="s">
        <v>5101</v>
      </c>
      <c r="I5416" s="1" t="s">
        <v>4597</v>
      </c>
      <c r="J5416" t="s">
        <v>30</v>
      </c>
      <c r="K5416">
        <v>8407</v>
      </c>
      <c r="L5416">
        <v>8437</v>
      </c>
      <c r="M5416">
        <v>8371</v>
      </c>
      <c r="N5416">
        <v>8377</v>
      </c>
      <c r="O5416">
        <v>8390</v>
      </c>
      <c r="P5416">
        <v>8389.5</v>
      </c>
      <c r="Q5416">
        <v>8392.83</v>
      </c>
      <c r="R5416">
        <v>276176</v>
      </c>
      <c r="S5416">
        <v>2317897056</v>
      </c>
      <c r="T5416">
        <v>39248</v>
      </c>
      <c r="U5416">
        <v>162782</v>
      </c>
      <c r="V5416">
        <v>58.94</v>
      </c>
      <c r="W5416" s="3">
        <f>StockData[[#This Row],[CLOSE]]-StockData[[#This Row],[PREV. CLOSE]]</f>
        <v>12.5</v>
      </c>
      <c r="X5416" s="2">
        <f>IFERROR((StockData[[#This Row],[CLOSE]]-StockData[[#This Row],[PREV. CLOSE]])/StockData[[#This Row],[PREV. CLOSE]],0)</f>
        <v>1.4921809717082489E-3</v>
      </c>
      <c r="Y5416" t="str">
        <f>IF(StockData[[#This Row],[Daily Return %]]&gt;0,"Gain",IF(StockData[[#This Row],[Daily Return %]]&lt;0,"Loss","No Change"))</f>
        <v>Gain</v>
      </c>
    </row>
    <row r="5417" spans="1:25" x14ac:dyDescent="0.3">
      <c r="A5417" s="1">
        <v>45834</v>
      </c>
      <c r="B5417" s="1" t="s">
        <v>5472</v>
      </c>
      <c r="C5417" s="1" t="s">
        <v>142</v>
      </c>
      <c r="D5417">
        <f>MONTH(StockData[[#This Row],[DATE]])</f>
        <v>6</v>
      </c>
      <c r="E5417">
        <v>2025</v>
      </c>
      <c r="F5417" t="s">
        <v>97</v>
      </c>
      <c r="G5417" t="str">
        <f>"Q"&amp;ROUNDUP(StockData[[#This Row],[Month Number]]/3,0)</f>
        <v>Q2</v>
      </c>
      <c r="H5417" s="1" t="s">
        <v>5101</v>
      </c>
      <c r="I5417" s="1" t="s">
        <v>4597</v>
      </c>
      <c r="J5417" t="s">
        <v>30</v>
      </c>
      <c r="K5417">
        <v>8370</v>
      </c>
      <c r="L5417">
        <v>8465</v>
      </c>
      <c r="M5417">
        <v>8361</v>
      </c>
      <c r="N5417">
        <v>8389.5</v>
      </c>
      <c r="O5417">
        <v>8426</v>
      </c>
      <c r="P5417">
        <v>8433</v>
      </c>
      <c r="Q5417">
        <v>8411.07</v>
      </c>
      <c r="R5417">
        <v>371685</v>
      </c>
      <c r="S5417">
        <v>3126269520</v>
      </c>
      <c r="T5417">
        <v>58031</v>
      </c>
      <c r="U5417">
        <v>198198</v>
      </c>
      <c r="V5417">
        <v>53.32</v>
      </c>
      <c r="W5417" s="3">
        <f>StockData[[#This Row],[CLOSE]]-StockData[[#This Row],[PREV. CLOSE]]</f>
        <v>43.5</v>
      </c>
      <c r="X5417" s="2">
        <f>IFERROR((StockData[[#This Row],[CLOSE]]-StockData[[#This Row],[PREV. CLOSE]])/StockData[[#This Row],[PREV. CLOSE]],0)</f>
        <v>5.1850527445020562E-3</v>
      </c>
      <c r="Y5417" t="str">
        <f>IF(StockData[[#This Row],[Daily Return %]]&gt;0,"Gain",IF(StockData[[#This Row],[Daily Return %]]&lt;0,"Loss","No Change"))</f>
        <v>Gain</v>
      </c>
    </row>
    <row r="5418" spans="1:25" x14ac:dyDescent="0.3">
      <c r="A5418" s="1">
        <v>45835</v>
      </c>
      <c r="B5418" s="1" t="s">
        <v>5473</v>
      </c>
      <c r="C5418" s="1" t="s">
        <v>142</v>
      </c>
      <c r="D5418">
        <f>MONTH(StockData[[#This Row],[DATE]])</f>
        <v>6</v>
      </c>
      <c r="E5418">
        <v>2025</v>
      </c>
      <c r="F5418" t="s">
        <v>97</v>
      </c>
      <c r="G5418" t="str">
        <f>"Q"&amp;ROUNDUP(StockData[[#This Row],[Month Number]]/3,0)</f>
        <v>Q2</v>
      </c>
      <c r="H5418" s="1" t="s">
        <v>5101</v>
      </c>
      <c r="I5418" s="1" t="s">
        <v>4597</v>
      </c>
      <c r="J5418" t="s">
        <v>30</v>
      </c>
      <c r="K5418">
        <v>8468</v>
      </c>
      <c r="L5418">
        <v>8507</v>
      </c>
      <c r="M5418">
        <v>8414</v>
      </c>
      <c r="N5418">
        <v>8433</v>
      </c>
      <c r="O5418">
        <v>8470</v>
      </c>
      <c r="P5418">
        <v>8436</v>
      </c>
      <c r="Q5418">
        <v>8450.91</v>
      </c>
      <c r="R5418">
        <v>504248</v>
      </c>
      <c r="S5418">
        <v>4261355021.5</v>
      </c>
      <c r="T5418">
        <v>58100</v>
      </c>
      <c r="U5418">
        <v>345311</v>
      </c>
      <c r="V5418">
        <v>68.48</v>
      </c>
      <c r="W5418" s="3">
        <f>StockData[[#This Row],[CLOSE]]-StockData[[#This Row],[PREV. CLOSE]]</f>
        <v>3</v>
      </c>
      <c r="X5418" s="2">
        <f>IFERROR((StockData[[#This Row],[CLOSE]]-StockData[[#This Row],[PREV. CLOSE]])/StockData[[#This Row],[PREV. CLOSE]],0)</f>
        <v>3.5574528637495552E-4</v>
      </c>
      <c r="Y5418" t="str">
        <f>IF(StockData[[#This Row],[Daily Return %]]&gt;0,"Gain",IF(StockData[[#This Row],[Daily Return %]]&lt;0,"Loss","No Change"))</f>
        <v>Gain</v>
      </c>
    </row>
    <row r="5419" spans="1:25" x14ac:dyDescent="0.3">
      <c r="A5419" s="1">
        <v>45838</v>
      </c>
      <c r="B5419" s="1" t="s">
        <v>5474</v>
      </c>
      <c r="C5419" s="1" t="s">
        <v>142</v>
      </c>
      <c r="D5419">
        <f>MONTH(StockData[[#This Row],[DATE]])</f>
        <v>6</v>
      </c>
      <c r="E5419">
        <v>2025</v>
      </c>
      <c r="F5419" t="s">
        <v>97</v>
      </c>
      <c r="G5419" t="str">
        <f>"Q"&amp;ROUNDUP(StockData[[#This Row],[Month Number]]/3,0)</f>
        <v>Q2</v>
      </c>
      <c r="H5419" s="1" t="s">
        <v>5101</v>
      </c>
      <c r="I5419" s="1" t="s">
        <v>4597</v>
      </c>
      <c r="J5419" t="s">
        <v>30</v>
      </c>
      <c r="K5419">
        <v>8470</v>
      </c>
      <c r="L5419">
        <v>8496</v>
      </c>
      <c r="M5419">
        <v>8360</v>
      </c>
      <c r="N5419">
        <v>8436</v>
      </c>
      <c r="O5419">
        <v>8370</v>
      </c>
      <c r="P5419">
        <v>8376</v>
      </c>
      <c r="Q5419">
        <v>8422.5400000000009</v>
      </c>
      <c r="R5419">
        <v>303799</v>
      </c>
      <c r="S5419">
        <v>2558759386.5</v>
      </c>
      <c r="T5419">
        <v>42726</v>
      </c>
      <c r="U5419">
        <v>144467</v>
      </c>
      <c r="V5419">
        <v>47.55</v>
      </c>
      <c r="W5419" s="3">
        <f>StockData[[#This Row],[CLOSE]]-StockData[[#This Row],[PREV. CLOSE]]</f>
        <v>-60</v>
      </c>
      <c r="X5419" s="2">
        <f>IFERROR((StockData[[#This Row],[CLOSE]]-StockData[[#This Row],[PREV. CLOSE]])/StockData[[#This Row],[PREV. CLOSE]],0)</f>
        <v>-7.1123755334281651E-3</v>
      </c>
      <c r="Y5419" t="str">
        <f>IF(StockData[[#This Row],[Daily Return %]]&gt;0,"Gain",IF(StockData[[#This Row],[Daily Return %]]&lt;0,"Loss","No Change"))</f>
        <v>Loss</v>
      </c>
    </row>
    <row r="5420" spans="1:25" x14ac:dyDescent="0.3">
      <c r="A5420" s="1">
        <v>45839</v>
      </c>
      <c r="B5420" s="1" t="s">
        <v>5475</v>
      </c>
      <c r="C5420" s="1" t="s">
        <v>162</v>
      </c>
      <c r="D5420">
        <f>MONTH(StockData[[#This Row],[DATE]])</f>
        <v>7</v>
      </c>
      <c r="E5420">
        <v>2025</v>
      </c>
      <c r="F5420" t="s">
        <v>163</v>
      </c>
      <c r="G5420" t="str">
        <f>"Q"&amp;ROUNDUP(StockData[[#This Row],[Month Number]]/3,0)</f>
        <v>Q3</v>
      </c>
      <c r="H5420" s="1" t="s">
        <v>5101</v>
      </c>
      <c r="I5420" s="1" t="s">
        <v>4597</v>
      </c>
      <c r="J5420" t="s">
        <v>30</v>
      </c>
      <c r="K5420">
        <v>8370</v>
      </c>
      <c r="L5420">
        <v>8409</v>
      </c>
      <c r="M5420">
        <v>8300</v>
      </c>
      <c r="N5420">
        <v>8376</v>
      </c>
      <c r="O5420">
        <v>8395</v>
      </c>
      <c r="P5420">
        <v>8399</v>
      </c>
      <c r="Q5420">
        <v>8360.98</v>
      </c>
      <c r="R5420">
        <v>363782</v>
      </c>
      <c r="S5420">
        <v>3041575479</v>
      </c>
      <c r="T5420">
        <v>40645</v>
      </c>
      <c r="U5420">
        <v>174939</v>
      </c>
      <c r="V5420">
        <v>48.09</v>
      </c>
      <c r="W5420" s="3">
        <f>StockData[[#This Row],[CLOSE]]-StockData[[#This Row],[PREV. CLOSE]]</f>
        <v>23</v>
      </c>
      <c r="X5420" s="2">
        <f>IFERROR((StockData[[#This Row],[CLOSE]]-StockData[[#This Row],[PREV. CLOSE]])/StockData[[#This Row],[PREV. CLOSE]],0)</f>
        <v>2.7459407831900667E-3</v>
      </c>
      <c r="Y5420" t="str">
        <f>IF(StockData[[#This Row],[Daily Return %]]&gt;0,"Gain",IF(StockData[[#This Row],[Daily Return %]]&lt;0,"Loss","No Change"))</f>
        <v>Gain</v>
      </c>
    </row>
    <row r="5421" spans="1:25" x14ac:dyDescent="0.3">
      <c r="A5421" s="1">
        <v>45840</v>
      </c>
      <c r="B5421" s="1" t="s">
        <v>5476</v>
      </c>
      <c r="C5421" s="1" t="s">
        <v>162</v>
      </c>
      <c r="D5421">
        <f>MONTH(StockData[[#This Row],[DATE]])</f>
        <v>7</v>
      </c>
      <c r="E5421">
        <v>2025</v>
      </c>
      <c r="F5421" t="s">
        <v>163</v>
      </c>
      <c r="G5421" t="str">
        <f>"Q"&amp;ROUNDUP(StockData[[#This Row],[Month Number]]/3,0)</f>
        <v>Q3</v>
      </c>
      <c r="H5421" s="1" t="s">
        <v>5101</v>
      </c>
      <c r="I5421" s="1" t="s">
        <v>4597</v>
      </c>
      <c r="J5421" t="s">
        <v>30</v>
      </c>
      <c r="K5421">
        <v>8350</v>
      </c>
      <c r="L5421">
        <v>8409.5</v>
      </c>
      <c r="M5421">
        <v>8314.5</v>
      </c>
      <c r="N5421">
        <v>8399</v>
      </c>
      <c r="O5421">
        <v>8350</v>
      </c>
      <c r="P5421">
        <v>8356.5</v>
      </c>
      <c r="Q5421">
        <v>8354.86</v>
      </c>
      <c r="R5421">
        <v>267604</v>
      </c>
      <c r="S5421">
        <v>2235795227</v>
      </c>
      <c r="T5421">
        <v>31158</v>
      </c>
      <c r="U5421">
        <v>164568</v>
      </c>
      <c r="V5421">
        <v>61.5</v>
      </c>
      <c r="W5421" s="3">
        <f>StockData[[#This Row],[CLOSE]]-StockData[[#This Row],[PREV. CLOSE]]</f>
        <v>-42.5</v>
      </c>
      <c r="X5421" s="2">
        <f>IFERROR((StockData[[#This Row],[CLOSE]]-StockData[[#This Row],[PREV. CLOSE]])/StockData[[#This Row],[PREV. CLOSE]],0)</f>
        <v>-5.0601262055006545E-3</v>
      </c>
      <c r="Y5421" t="str">
        <f>IF(StockData[[#This Row],[Daily Return %]]&gt;0,"Gain",IF(StockData[[#This Row],[Daily Return %]]&lt;0,"Loss","No Change"))</f>
        <v>Loss</v>
      </c>
    </row>
    <row r="5422" spans="1:25" x14ac:dyDescent="0.3">
      <c r="A5422" s="1">
        <v>45841</v>
      </c>
      <c r="B5422" s="1" t="s">
        <v>5477</v>
      </c>
      <c r="C5422" s="1" t="s">
        <v>162</v>
      </c>
      <c r="D5422">
        <f>MONTH(StockData[[#This Row],[DATE]])</f>
        <v>7</v>
      </c>
      <c r="E5422">
        <v>2025</v>
      </c>
      <c r="F5422" t="s">
        <v>163</v>
      </c>
      <c r="G5422" t="str">
        <f>"Q"&amp;ROUNDUP(StockData[[#This Row],[Month Number]]/3,0)</f>
        <v>Q3</v>
      </c>
      <c r="H5422" s="1" t="s">
        <v>5101</v>
      </c>
      <c r="I5422" s="1" t="s">
        <v>4597</v>
      </c>
      <c r="J5422" t="s">
        <v>30</v>
      </c>
      <c r="K5422">
        <v>8378</v>
      </c>
      <c r="L5422">
        <v>8464.5</v>
      </c>
      <c r="M5422">
        <v>8350</v>
      </c>
      <c r="N5422">
        <v>8356.5</v>
      </c>
      <c r="O5422">
        <v>8392.5</v>
      </c>
      <c r="P5422">
        <v>8382.5</v>
      </c>
      <c r="Q5422">
        <v>8411.6</v>
      </c>
      <c r="R5422">
        <v>175619</v>
      </c>
      <c r="S5422">
        <v>1477236399</v>
      </c>
      <c r="T5422">
        <v>26428</v>
      </c>
      <c r="U5422">
        <v>55380</v>
      </c>
      <c r="V5422">
        <v>31.53</v>
      </c>
      <c r="W5422" s="3">
        <f>StockData[[#This Row],[CLOSE]]-StockData[[#This Row],[PREV. CLOSE]]</f>
        <v>26</v>
      </c>
      <c r="X5422" s="2">
        <f>IFERROR((StockData[[#This Row],[CLOSE]]-StockData[[#This Row],[PREV. CLOSE]])/StockData[[#This Row],[PREV. CLOSE]],0)</f>
        <v>3.1113504457607852E-3</v>
      </c>
      <c r="Y5422" t="str">
        <f>IF(StockData[[#This Row],[Daily Return %]]&gt;0,"Gain",IF(StockData[[#This Row],[Daily Return %]]&lt;0,"Loss","No Change"))</f>
        <v>Gain</v>
      </c>
    </row>
    <row r="5423" spans="1:25" x14ac:dyDescent="0.3">
      <c r="A5423" s="1">
        <v>45842</v>
      </c>
      <c r="B5423" s="1" t="s">
        <v>5478</v>
      </c>
      <c r="C5423" s="1" t="s">
        <v>162</v>
      </c>
      <c r="D5423">
        <f>MONTH(StockData[[#This Row],[DATE]])</f>
        <v>7</v>
      </c>
      <c r="E5423">
        <v>2025</v>
      </c>
      <c r="F5423" t="s">
        <v>163</v>
      </c>
      <c r="G5423" t="str">
        <f>"Q"&amp;ROUNDUP(StockData[[#This Row],[Month Number]]/3,0)</f>
        <v>Q3</v>
      </c>
      <c r="H5423" s="1" t="s">
        <v>5101</v>
      </c>
      <c r="I5423" s="1" t="s">
        <v>4597</v>
      </c>
      <c r="J5423" t="s">
        <v>30</v>
      </c>
      <c r="K5423">
        <v>8382</v>
      </c>
      <c r="L5423">
        <v>8450</v>
      </c>
      <c r="M5423">
        <v>8364.5</v>
      </c>
      <c r="N5423">
        <v>8382.5</v>
      </c>
      <c r="O5423">
        <v>8430</v>
      </c>
      <c r="P5423">
        <v>8433</v>
      </c>
      <c r="Q5423">
        <v>8416.6200000000008</v>
      </c>
      <c r="R5423">
        <v>183720</v>
      </c>
      <c r="S5423">
        <v>1546301904.5</v>
      </c>
      <c r="T5423">
        <v>22565</v>
      </c>
      <c r="U5423">
        <v>88878</v>
      </c>
      <c r="V5423">
        <v>48.38</v>
      </c>
      <c r="W5423" s="3">
        <f>StockData[[#This Row],[CLOSE]]-StockData[[#This Row],[PREV. CLOSE]]</f>
        <v>50.5</v>
      </c>
      <c r="X5423" s="2">
        <f>IFERROR((StockData[[#This Row],[CLOSE]]-StockData[[#This Row],[PREV. CLOSE]])/StockData[[#This Row],[PREV. CLOSE]],0)</f>
        <v>6.0244557113033103E-3</v>
      </c>
      <c r="Y5423" t="str">
        <f>IF(StockData[[#This Row],[Daily Return %]]&gt;0,"Gain",IF(StockData[[#This Row],[Daily Return %]]&lt;0,"Loss","No Change"))</f>
        <v>Gain</v>
      </c>
    </row>
    <row r="5424" spans="1:25" x14ac:dyDescent="0.3">
      <c r="A5424" s="1">
        <v>45845</v>
      </c>
      <c r="B5424" s="1" t="s">
        <v>5479</v>
      </c>
      <c r="C5424" s="1" t="s">
        <v>162</v>
      </c>
      <c r="D5424">
        <f>MONTH(StockData[[#This Row],[DATE]])</f>
        <v>7</v>
      </c>
      <c r="E5424">
        <v>2025</v>
      </c>
      <c r="F5424" t="s">
        <v>163</v>
      </c>
      <c r="G5424" t="str">
        <f>"Q"&amp;ROUNDUP(StockData[[#This Row],[Month Number]]/3,0)</f>
        <v>Q3</v>
      </c>
      <c r="H5424" s="1" t="s">
        <v>5101</v>
      </c>
      <c r="I5424" s="1" t="s">
        <v>4597</v>
      </c>
      <c r="J5424" t="s">
        <v>30</v>
      </c>
      <c r="K5424">
        <v>8433</v>
      </c>
      <c r="L5424">
        <v>8484</v>
      </c>
      <c r="M5424">
        <v>8404</v>
      </c>
      <c r="N5424">
        <v>8433</v>
      </c>
      <c r="O5424">
        <v>8462</v>
      </c>
      <c r="P5424">
        <v>8463.5</v>
      </c>
      <c r="Q5424">
        <v>8455.2800000000007</v>
      </c>
      <c r="R5424">
        <v>123117</v>
      </c>
      <c r="S5424">
        <v>1040988413</v>
      </c>
      <c r="T5424">
        <v>19691</v>
      </c>
      <c r="U5424">
        <v>59756</v>
      </c>
      <c r="V5424">
        <v>48.54</v>
      </c>
      <c r="W5424" s="3">
        <f>StockData[[#This Row],[CLOSE]]-StockData[[#This Row],[PREV. CLOSE]]</f>
        <v>30.5</v>
      </c>
      <c r="X5424" s="2">
        <f>IFERROR((StockData[[#This Row],[CLOSE]]-StockData[[#This Row],[PREV. CLOSE]])/StockData[[#This Row],[PREV. CLOSE]],0)</f>
        <v>3.6167437448120479E-3</v>
      </c>
      <c r="Y5424" t="str">
        <f>IF(StockData[[#This Row],[Daily Return %]]&gt;0,"Gain",IF(StockData[[#This Row],[Daily Return %]]&lt;0,"Loss","No Change"))</f>
        <v>Gain</v>
      </c>
    </row>
    <row r="5425" spans="1:25" x14ac:dyDescent="0.3">
      <c r="A5425" s="1">
        <v>45846</v>
      </c>
      <c r="B5425" s="1" t="s">
        <v>5480</v>
      </c>
      <c r="C5425" s="1" t="s">
        <v>162</v>
      </c>
      <c r="D5425">
        <f>MONTH(StockData[[#This Row],[DATE]])</f>
        <v>7</v>
      </c>
      <c r="E5425">
        <v>2025</v>
      </c>
      <c r="F5425" t="s">
        <v>163</v>
      </c>
      <c r="G5425" t="str">
        <f>"Q"&amp;ROUNDUP(StockData[[#This Row],[Month Number]]/3,0)</f>
        <v>Q3</v>
      </c>
      <c r="H5425" s="1" t="s">
        <v>5101</v>
      </c>
      <c r="I5425" s="1" t="s">
        <v>4597</v>
      </c>
      <c r="J5425" t="s">
        <v>30</v>
      </c>
      <c r="K5425">
        <v>8463</v>
      </c>
      <c r="L5425">
        <v>8474</v>
      </c>
      <c r="M5425">
        <v>8291</v>
      </c>
      <c r="N5425">
        <v>8463.5</v>
      </c>
      <c r="O5425">
        <v>8342</v>
      </c>
      <c r="P5425">
        <v>8339.5</v>
      </c>
      <c r="Q5425">
        <v>8335.66</v>
      </c>
      <c r="R5425">
        <v>253579</v>
      </c>
      <c r="S5425">
        <v>2113747665.5</v>
      </c>
      <c r="T5425">
        <v>34226</v>
      </c>
      <c r="U5425">
        <v>133445</v>
      </c>
      <c r="V5425">
        <v>52.62</v>
      </c>
      <c r="W5425" s="3">
        <f>StockData[[#This Row],[CLOSE]]-StockData[[#This Row],[PREV. CLOSE]]</f>
        <v>-124</v>
      </c>
      <c r="X5425" s="2">
        <f>IFERROR((StockData[[#This Row],[CLOSE]]-StockData[[#This Row],[PREV. CLOSE]])/StockData[[#This Row],[PREV. CLOSE]],0)</f>
        <v>-1.4651149051810716E-2</v>
      </c>
      <c r="Y5425" t="str">
        <f>IF(StockData[[#This Row],[Daily Return %]]&gt;0,"Gain",IF(StockData[[#This Row],[Daily Return %]]&lt;0,"Loss","No Change"))</f>
        <v>Loss</v>
      </c>
    </row>
    <row r="5426" spans="1:25" x14ac:dyDescent="0.3">
      <c r="A5426" s="1">
        <v>45847</v>
      </c>
      <c r="B5426" s="1" t="s">
        <v>5481</v>
      </c>
      <c r="C5426" s="1" t="s">
        <v>162</v>
      </c>
      <c r="D5426">
        <f>MONTH(StockData[[#This Row],[DATE]])</f>
        <v>7</v>
      </c>
      <c r="E5426">
        <v>2025</v>
      </c>
      <c r="F5426" t="s">
        <v>163</v>
      </c>
      <c r="G5426" t="str">
        <f>"Q"&amp;ROUNDUP(StockData[[#This Row],[Month Number]]/3,0)</f>
        <v>Q3</v>
      </c>
      <c r="H5426" s="1" t="s">
        <v>5101</v>
      </c>
      <c r="I5426" s="1" t="s">
        <v>4597</v>
      </c>
      <c r="J5426" t="s">
        <v>30</v>
      </c>
      <c r="K5426">
        <v>8350</v>
      </c>
      <c r="L5426">
        <v>8376</v>
      </c>
      <c r="M5426">
        <v>8310.5</v>
      </c>
      <c r="N5426">
        <v>8339.5</v>
      </c>
      <c r="O5426">
        <v>8357.5</v>
      </c>
      <c r="P5426">
        <v>8361</v>
      </c>
      <c r="Q5426">
        <v>8360.52</v>
      </c>
      <c r="R5426">
        <v>157280</v>
      </c>
      <c r="S5426">
        <v>1314942772.5</v>
      </c>
      <c r="T5426">
        <v>23710</v>
      </c>
      <c r="U5426">
        <v>90808</v>
      </c>
      <c r="V5426">
        <v>57.74</v>
      </c>
      <c r="W5426" s="3">
        <f>StockData[[#This Row],[CLOSE]]-StockData[[#This Row],[PREV. CLOSE]]</f>
        <v>21.5</v>
      </c>
      <c r="X5426" s="2">
        <f>IFERROR((StockData[[#This Row],[CLOSE]]-StockData[[#This Row],[PREV. CLOSE]])/StockData[[#This Row],[PREV. CLOSE]],0)</f>
        <v>2.578092211763295E-3</v>
      </c>
      <c r="Y5426" t="str">
        <f>IF(StockData[[#This Row],[Daily Return %]]&gt;0,"Gain",IF(StockData[[#This Row],[Daily Return %]]&lt;0,"Loss","No Change"))</f>
        <v>Gain</v>
      </c>
    </row>
    <row r="5427" spans="1:25" x14ac:dyDescent="0.3">
      <c r="A5427" s="1">
        <v>45848</v>
      </c>
      <c r="B5427" s="1" t="s">
        <v>5482</v>
      </c>
      <c r="C5427" s="1" t="s">
        <v>162</v>
      </c>
      <c r="D5427">
        <f>MONTH(StockData[[#This Row],[DATE]])</f>
        <v>7</v>
      </c>
      <c r="E5427">
        <v>2025</v>
      </c>
      <c r="F5427" t="s">
        <v>163</v>
      </c>
      <c r="G5427" t="str">
        <f>"Q"&amp;ROUNDUP(StockData[[#This Row],[Month Number]]/3,0)</f>
        <v>Q3</v>
      </c>
      <c r="H5427" s="1" t="s">
        <v>5101</v>
      </c>
      <c r="I5427" s="1" t="s">
        <v>4597</v>
      </c>
      <c r="J5427" t="s">
        <v>30</v>
      </c>
      <c r="K5427">
        <v>8394</v>
      </c>
      <c r="L5427">
        <v>8394</v>
      </c>
      <c r="M5427">
        <v>8268</v>
      </c>
      <c r="N5427">
        <v>8361</v>
      </c>
      <c r="O5427">
        <v>8271.5</v>
      </c>
      <c r="P5427">
        <v>8285</v>
      </c>
      <c r="Q5427">
        <v>8317.4599999999991</v>
      </c>
      <c r="R5427">
        <v>229552</v>
      </c>
      <c r="S5427">
        <v>1909289149.5</v>
      </c>
      <c r="T5427">
        <v>29461</v>
      </c>
      <c r="U5427">
        <v>136609</v>
      </c>
      <c r="V5427">
        <v>59.51</v>
      </c>
      <c r="W5427" s="3">
        <f>StockData[[#This Row],[CLOSE]]-StockData[[#This Row],[PREV. CLOSE]]</f>
        <v>-76</v>
      </c>
      <c r="X5427" s="2">
        <f>IFERROR((StockData[[#This Row],[CLOSE]]-StockData[[#This Row],[PREV. CLOSE]])/StockData[[#This Row],[PREV. CLOSE]],0)</f>
        <v>-9.0898217916517161E-3</v>
      </c>
      <c r="Y5427" t="str">
        <f>IF(StockData[[#This Row],[Daily Return %]]&gt;0,"Gain",IF(StockData[[#This Row],[Daily Return %]]&lt;0,"Loss","No Change"))</f>
        <v>Loss</v>
      </c>
    </row>
    <row r="5428" spans="1:25" x14ac:dyDescent="0.3">
      <c r="A5428" s="1">
        <v>45849</v>
      </c>
      <c r="B5428" s="1" t="s">
        <v>5483</v>
      </c>
      <c r="C5428" s="1" t="s">
        <v>162</v>
      </c>
      <c r="D5428">
        <f>MONTH(StockData[[#This Row],[DATE]])</f>
        <v>7</v>
      </c>
      <c r="E5428">
        <v>2025</v>
      </c>
      <c r="F5428" t="s">
        <v>163</v>
      </c>
      <c r="G5428" t="str">
        <f>"Q"&amp;ROUNDUP(StockData[[#This Row],[Month Number]]/3,0)</f>
        <v>Q3</v>
      </c>
      <c r="H5428" s="1" t="s">
        <v>5101</v>
      </c>
      <c r="I5428" s="1" t="s">
        <v>4597</v>
      </c>
      <c r="J5428" t="s">
        <v>30</v>
      </c>
      <c r="K5428">
        <v>8285.5</v>
      </c>
      <c r="L5428">
        <v>8300</v>
      </c>
      <c r="M5428">
        <v>8045.5</v>
      </c>
      <c r="N5428">
        <v>8285</v>
      </c>
      <c r="O5428">
        <v>8074.5</v>
      </c>
      <c r="P5428">
        <v>8067</v>
      </c>
      <c r="Q5428">
        <v>8124.93</v>
      </c>
      <c r="R5428">
        <v>539579</v>
      </c>
      <c r="S5428">
        <v>4384041984.5</v>
      </c>
      <c r="T5428">
        <v>72097</v>
      </c>
      <c r="U5428">
        <v>358368</v>
      </c>
      <c r="V5428">
        <v>66.42</v>
      </c>
      <c r="W5428" s="3">
        <f>StockData[[#This Row],[CLOSE]]-StockData[[#This Row],[PREV. CLOSE]]</f>
        <v>-218</v>
      </c>
      <c r="X5428" s="2">
        <f>IFERROR((StockData[[#This Row],[CLOSE]]-StockData[[#This Row],[PREV. CLOSE]])/StockData[[#This Row],[PREV. CLOSE]],0)</f>
        <v>-2.6312613156306577E-2</v>
      </c>
      <c r="Y5428" t="str">
        <f>IF(StockData[[#This Row],[Daily Return %]]&gt;0,"Gain",IF(StockData[[#This Row],[Daily Return %]]&lt;0,"Loss","No Change"))</f>
        <v>Loss</v>
      </c>
    </row>
    <row r="5429" spans="1:25" x14ac:dyDescent="0.3">
      <c r="A5429" s="1">
        <v>45849</v>
      </c>
      <c r="B5429" s="1" t="s">
        <v>5484</v>
      </c>
      <c r="C5429" s="1" t="s">
        <v>162</v>
      </c>
      <c r="D5429">
        <f>MONTH(StockData[[#This Row],[DATE]])</f>
        <v>7</v>
      </c>
      <c r="E5429">
        <v>2025</v>
      </c>
      <c r="F5429" t="s">
        <v>163</v>
      </c>
      <c r="G5429" t="str">
        <f>"Q"&amp;ROUNDUP(StockData[[#This Row],[Month Number]]/3,0)</f>
        <v>Q3</v>
      </c>
      <c r="H5429" s="1" t="s">
        <v>5101</v>
      </c>
      <c r="I5429" s="1" t="s">
        <v>4597</v>
      </c>
      <c r="J5429" t="s">
        <v>30</v>
      </c>
      <c r="K5429">
        <v>8285.5</v>
      </c>
      <c r="L5429">
        <v>8300</v>
      </c>
      <c r="M5429">
        <v>8045.5</v>
      </c>
      <c r="N5429">
        <v>8285</v>
      </c>
      <c r="O5429">
        <v>8074.5</v>
      </c>
      <c r="P5429">
        <v>8067</v>
      </c>
      <c r="Q5429">
        <v>8124.93</v>
      </c>
      <c r="R5429">
        <v>539579</v>
      </c>
      <c r="S5429">
        <v>4384041984.5</v>
      </c>
      <c r="T5429">
        <v>72097</v>
      </c>
      <c r="U5429">
        <v>358368</v>
      </c>
      <c r="V5429">
        <v>66.42</v>
      </c>
      <c r="W5429" s="3">
        <f>StockData[[#This Row],[CLOSE]]-StockData[[#This Row],[PREV. CLOSE]]</f>
        <v>-218</v>
      </c>
      <c r="X5429" s="2">
        <f>IFERROR((StockData[[#This Row],[CLOSE]]-StockData[[#This Row],[PREV. CLOSE]])/StockData[[#This Row],[PREV. CLOSE]],0)</f>
        <v>-2.6312613156306577E-2</v>
      </c>
      <c r="Y5429" t="str">
        <f>IF(StockData[[#This Row],[Daily Return %]]&gt;0,"Gain",IF(StockData[[#This Row],[Daily Return %]]&lt;0,"Loss","No Change"))</f>
        <v>Loss</v>
      </c>
    </row>
    <row r="5430" spans="1:25" x14ac:dyDescent="0.3">
      <c r="A5430" s="1">
        <v>45852</v>
      </c>
      <c r="B5430" s="1" t="s">
        <v>5485</v>
      </c>
      <c r="C5430" s="1" t="s">
        <v>162</v>
      </c>
      <c r="D5430">
        <f>MONTH(StockData[[#This Row],[DATE]])</f>
        <v>7</v>
      </c>
      <c r="E5430">
        <v>2025</v>
      </c>
      <c r="F5430" t="s">
        <v>163</v>
      </c>
      <c r="G5430" t="str">
        <f>"Q"&amp;ROUNDUP(StockData[[#This Row],[Month Number]]/3,0)</f>
        <v>Q3</v>
      </c>
      <c r="H5430" s="1" t="s">
        <v>5101</v>
      </c>
      <c r="I5430" s="1" t="s">
        <v>4597</v>
      </c>
      <c r="J5430" t="s">
        <v>30</v>
      </c>
      <c r="K5430">
        <v>8090</v>
      </c>
      <c r="L5430">
        <v>8120</v>
      </c>
      <c r="M5430">
        <v>8035.5</v>
      </c>
      <c r="N5430">
        <v>8067</v>
      </c>
      <c r="O5430">
        <v>8080</v>
      </c>
      <c r="P5430">
        <v>8087.5</v>
      </c>
      <c r="Q5430">
        <v>8084.31</v>
      </c>
      <c r="R5430">
        <v>248351</v>
      </c>
      <c r="S5430">
        <v>2007746588.5</v>
      </c>
      <c r="T5430">
        <v>33114</v>
      </c>
      <c r="U5430">
        <v>155257</v>
      </c>
      <c r="V5430">
        <v>62.52</v>
      </c>
      <c r="W5430" s="3">
        <f>StockData[[#This Row],[CLOSE]]-StockData[[#This Row],[PREV. CLOSE]]</f>
        <v>20.5</v>
      </c>
      <c r="X5430" s="2">
        <f>IFERROR((StockData[[#This Row],[CLOSE]]-StockData[[#This Row],[PREV. CLOSE]])/StockData[[#This Row],[PREV. CLOSE]],0)</f>
        <v>2.5412173050700384E-3</v>
      </c>
      <c r="Y5430" t="str">
        <f>IF(StockData[[#This Row],[Daily Return %]]&gt;0,"Gain",IF(StockData[[#This Row],[Daily Return %]]&lt;0,"Loss","No Change"))</f>
        <v>Gain</v>
      </c>
    </row>
    <row r="5431" spans="1:25" x14ac:dyDescent="0.3">
      <c r="A5431" s="1">
        <v>45853</v>
      </c>
      <c r="B5431" s="1" t="s">
        <v>5486</v>
      </c>
      <c r="C5431" s="1" t="s">
        <v>162</v>
      </c>
      <c r="D5431">
        <f>MONTH(StockData[[#This Row],[DATE]])</f>
        <v>7</v>
      </c>
      <c r="E5431">
        <v>2025</v>
      </c>
      <c r="F5431" t="s">
        <v>163</v>
      </c>
      <c r="G5431" t="str">
        <f>"Q"&amp;ROUNDUP(StockData[[#This Row],[Month Number]]/3,0)</f>
        <v>Q3</v>
      </c>
      <c r="H5431" s="1" t="s">
        <v>5101</v>
      </c>
      <c r="I5431" s="1" t="s">
        <v>4597</v>
      </c>
      <c r="J5431" t="s">
        <v>30</v>
      </c>
      <c r="K5431">
        <v>8128</v>
      </c>
      <c r="L5431">
        <v>8326</v>
      </c>
      <c r="M5431">
        <v>8090</v>
      </c>
      <c r="N5431">
        <v>8087.5</v>
      </c>
      <c r="O5431">
        <v>8315</v>
      </c>
      <c r="P5431">
        <v>8311</v>
      </c>
      <c r="Q5431">
        <v>8232.9599999999991</v>
      </c>
      <c r="R5431">
        <v>366546</v>
      </c>
      <c r="S5431">
        <v>3017758873</v>
      </c>
      <c r="T5431">
        <v>45330</v>
      </c>
      <c r="U5431">
        <v>185202</v>
      </c>
      <c r="V5431">
        <v>50.53</v>
      </c>
      <c r="W5431" s="3">
        <f>StockData[[#This Row],[CLOSE]]-StockData[[#This Row],[PREV. CLOSE]]</f>
        <v>223.5</v>
      </c>
      <c r="X5431" s="2">
        <f>IFERROR((StockData[[#This Row],[CLOSE]]-StockData[[#This Row],[PREV. CLOSE]])/StockData[[#This Row],[PREV. CLOSE]],0)</f>
        <v>2.7635239567233384E-2</v>
      </c>
      <c r="Y5431" t="str">
        <f>IF(StockData[[#This Row],[Daily Return %]]&gt;0,"Gain",IF(StockData[[#This Row],[Daily Return %]]&lt;0,"Loss","No Change"))</f>
        <v>Gain</v>
      </c>
    </row>
    <row r="5432" spans="1:25" x14ac:dyDescent="0.3">
      <c r="A5432" s="1">
        <v>45854</v>
      </c>
      <c r="B5432" s="1" t="s">
        <v>5487</v>
      </c>
      <c r="C5432" s="1" t="s">
        <v>162</v>
      </c>
      <c r="D5432">
        <f>MONTH(StockData[[#This Row],[DATE]])</f>
        <v>7</v>
      </c>
      <c r="E5432">
        <v>2025</v>
      </c>
      <c r="F5432" t="s">
        <v>163</v>
      </c>
      <c r="G5432" t="str">
        <f>"Q"&amp;ROUNDUP(StockData[[#This Row],[Month Number]]/3,0)</f>
        <v>Q3</v>
      </c>
      <c r="H5432" s="1" t="s">
        <v>5101</v>
      </c>
      <c r="I5432" s="1" t="s">
        <v>4597</v>
      </c>
      <c r="J5432" t="s">
        <v>30</v>
      </c>
      <c r="K5432">
        <v>8311</v>
      </c>
      <c r="L5432">
        <v>8345</v>
      </c>
      <c r="M5432">
        <v>8184.5</v>
      </c>
      <c r="N5432">
        <v>8311</v>
      </c>
      <c r="O5432">
        <v>8276.5</v>
      </c>
      <c r="P5432">
        <v>8302.5</v>
      </c>
      <c r="Q5432">
        <v>8274.24</v>
      </c>
      <c r="R5432">
        <v>275493</v>
      </c>
      <c r="S5432">
        <v>2279494439</v>
      </c>
      <c r="T5432">
        <v>28540</v>
      </c>
      <c r="U5432">
        <v>89628</v>
      </c>
      <c r="V5432">
        <v>32.53</v>
      </c>
      <c r="W5432" s="3">
        <f>StockData[[#This Row],[CLOSE]]-StockData[[#This Row],[PREV. CLOSE]]</f>
        <v>-8.5</v>
      </c>
      <c r="X5432" s="2">
        <f>IFERROR((StockData[[#This Row],[CLOSE]]-StockData[[#This Row],[PREV. CLOSE]])/StockData[[#This Row],[PREV. CLOSE]],0)</f>
        <v>-1.0227409457345686E-3</v>
      </c>
      <c r="Y5432" t="str">
        <f>IF(StockData[[#This Row],[Daily Return %]]&gt;0,"Gain",IF(StockData[[#This Row],[Daily Return %]]&lt;0,"Loss","No Change"))</f>
        <v>Loss</v>
      </c>
    </row>
    <row r="5433" spans="1:25" x14ac:dyDescent="0.3">
      <c r="A5433" s="1">
        <v>45855</v>
      </c>
      <c r="B5433" s="1" t="s">
        <v>5488</v>
      </c>
      <c r="C5433" s="1" t="s">
        <v>162</v>
      </c>
      <c r="D5433">
        <f>MONTH(StockData[[#This Row],[DATE]])</f>
        <v>7</v>
      </c>
      <c r="E5433">
        <v>2025</v>
      </c>
      <c r="F5433" t="s">
        <v>163</v>
      </c>
      <c r="G5433" t="str">
        <f>"Q"&amp;ROUNDUP(StockData[[#This Row],[Month Number]]/3,0)</f>
        <v>Q3</v>
      </c>
      <c r="H5433" s="1" t="s">
        <v>5101</v>
      </c>
      <c r="I5433" s="1" t="s">
        <v>4597</v>
      </c>
      <c r="J5433" t="s">
        <v>30</v>
      </c>
      <c r="K5433">
        <v>8278.5</v>
      </c>
      <c r="L5433">
        <v>8355</v>
      </c>
      <c r="M5433">
        <v>8262.5</v>
      </c>
      <c r="N5433">
        <v>8302.5</v>
      </c>
      <c r="O5433">
        <v>8321.5</v>
      </c>
      <c r="P5433">
        <v>8330</v>
      </c>
      <c r="Q5433">
        <v>8318.7000000000007</v>
      </c>
      <c r="R5433">
        <v>249880</v>
      </c>
      <c r="S5433">
        <v>2078677430</v>
      </c>
      <c r="T5433">
        <v>39046</v>
      </c>
      <c r="U5433">
        <v>142964</v>
      </c>
      <c r="V5433">
        <v>57.21</v>
      </c>
      <c r="W5433" s="3">
        <f>StockData[[#This Row],[CLOSE]]-StockData[[#This Row],[PREV. CLOSE]]</f>
        <v>27.5</v>
      </c>
      <c r="X5433" s="2">
        <f>IFERROR((StockData[[#This Row],[CLOSE]]-StockData[[#This Row],[PREV. CLOSE]])/StockData[[#This Row],[PREV. CLOSE]],0)</f>
        <v>3.3122553447756699E-3</v>
      </c>
      <c r="Y5433" t="str">
        <f>IF(StockData[[#This Row],[Daily Return %]]&gt;0,"Gain",IF(StockData[[#This Row],[Daily Return %]]&lt;0,"Loss","No Change"))</f>
        <v>Gain</v>
      </c>
    </row>
    <row r="5434" spans="1:25" x14ac:dyDescent="0.3">
      <c r="A5434" s="1">
        <v>45856</v>
      </c>
      <c r="B5434" s="1" t="s">
        <v>5489</v>
      </c>
      <c r="C5434" s="1" t="s">
        <v>162</v>
      </c>
      <c r="D5434">
        <f>MONTH(StockData[[#This Row],[DATE]])</f>
        <v>7</v>
      </c>
      <c r="E5434">
        <v>2025</v>
      </c>
      <c r="F5434" t="s">
        <v>163</v>
      </c>
      <c r="G5434" t="str">
        <f>"Q"&amp;ROUNDUP(StockData[[#This Row],[Month Number]]/3,0)</f>
        <v>Q3</v>
      </c>
      <c r="H5434" s="1" t="s">
        <v>5101</v>
      </c>
      <c r="I5434" s="1" t="s">
        <v>4597</v>
      </c>
      <c r="J5434" t="s">
        <v>30</v>
      </c>
      <c r="K5434">
        <v>8305</v>
      </c>
      <c r="L5434">
        <v>8365</v>
      </c>
      <c r="M5434">
        <v>8305</v>
      </c>
      <c r="N5434">
        <v>8330</v>
      </c>
      <c r="O5434">
        <v>8339</v>
      </c>
      <c r="P5434">
        <v>8347.5</v>
      </c>
      <c r="Q5434">
        <v>8338.93</v>
      </c>
      <c r="R5434">
        <v>268313</v>
      </c>
      <c r="S5434">
        <v>2237443730</v>
      </c>
      <c r="T5434">
        <v>28749</v>
      </c>
      <c r="U5434">
        <v>192423</v>
      </c>
      <c r="V5434">
        <v>71.72</v>
      </c>
      <c r="W5434" s="3">
        <f>StockData[[#This Row],[CLOSE]]-StockData[[#This Row],[PREV. CLOSE]]</f>
        <v>17.5</v>
      </c>
      <c r="X5434" s="2">
        <f>IFERROR((StockData[[#This Row],[CLOSE]]-StockData[[#This Row],[PREV. CLOSE]])/StockData[[#This Row],[PREV. CLOSE]],0)</f>
        <v>2.1008403361344537E-3</v>
      </c>
      <c r="Y5434" t="str">
        <f>IF(StockData[[#This Row],[Daily Return %]]&gt;0,"Gain",IF(StockData[[#This Row],[Daily Return %]]&lt;0,"Loss","No Change"))</f>
        <v>Gain</v>
      </c>
    </row>
    <row r="5435" spans="1:25" x14ac:dyDescent="0.3">
      <c r="A5435" s="1">
        <v>45859</v>
      </c>
      <c r="B5435" s="1" t="s">
        <v>5490</v>
      </c>
      <c r="C5435" s="1" t="s">
        <v>162</v>
      </c>
      <c r="D5435">
        <f>MONTH(StockData[[#This Row],[DATE]])</f>
        <v>7</v>
      </c>
      <c r="E5435">
        <v>2025</v>
      </c>
      <c r="F5435" t="s">
        <v>163</v>
      </c>
      <c r="G5435" t="str">
        <f>"Q"&amp;ROUNDUP(StockData[[#This Row],[Month Number]]/3,0)</f>
        <v>Q3</v>
      </c>
      <c r="H5435" s="1" t="s">
        <v>5101</v>
      </c>
      <c r="I5435" s="1" t="s">
        <v>4597</v>
      </c>
      <c r="J5435" t="s">
        <v>30</v>
      </c>
      <c r="K5435">
        <v>8306</v>
      </c>
      <c r="L5435">
        <v>8450</v>
      </c>
      <c r="M5435">
        <v>8306</v>
      </c>
      <c r="N5435">
        <v>8347.5</v>
      </c>
      <c r="O5435">
        <v>8449</v>
      </c>
      <c r="P5435">
        <v>8438.5</v>
      </c>
      <c r="Q5435">
        <v>8403.51</v>
      </c>
      <c r="R5435">
        <v>253964</v>
      </c>
      <c r="S5435">
        <v>2134188023.5</v>
      </c>
      <c r="T5435">
        <v>36373</v>
      </c>
      <c r="U5435">
        <v>133838</v>
      </c>
      <c r="V5435">
        <v>52.7</v>
      </c>
      <c r="W5435" s="3">
        <f>StockData[[#This Row],[CLOSE]]-StockData[[#This Row],[PREV. CLOSE]]</f>
        <v>91</v>
      </c>
      <c r="X5435" s="2">
        <f>IFERROR((StockData[[#This Row],[CLOSE]]-StockData[[#This Row],[PREV. CLOSE]])/StockData[[#This Row],[PREV. CLOSE]],0)</f>
        <v>1.090146750524109E-2</v>
      </c>
      <c r="Y5435" t="str">
        <f>IF(StockData[[#This Row],[Daily Return %]]&gt;0,"Gain",IF(StockData[[#This Row],[Daily Return %]]&lt;0,"Loss","No Change"))</f>
        <v>Gain</v>
      </c>
    </row>
    <row r="5436" spans="1:25" x14ac:dyDescent="0.3">
      <c r="A5436" s="1">
        <v>45860</v>
      </c>
      <c r="B5436" s="1" t="s">
        <v>5491</v>
      </c>
      <c r="C5436" s="1" t="s">
        <v>162</v>
      </c>
      <c r="D5436">
        <f>MONTH(StockData[[#This Row],[DATE]])</f>
        <v>7</v>
      </c>
      <c r="E5436">
        <v>2025</v>
      </c>
      <c r="F5436" t="s">
        <v>163</v>
      </c>
      <c r="G5436" t="str">
        <f>"Q"&amp;ROUNDUP(StockData[[#This Row],[Month Number]]/3,0)</f>
        <v>Q3</v>
      </c>
      <c r="H5436" s="1" t="s">
        <v>5101</v>
      </c>
      <c r="I5436" s="1" t="s">
        <v>4597</v>
      </c>
      <c r="J5436" t="s">
        <v>30</v>
      </c>
      <c r="K5436">
        <v>8470</v>
      </c>
      <c r="L5436">
        <v>8470</v>
      </c>
      <c r="M5436">
        <v>8277</v>
      </c>
      <c r="N5436">
        <v>8438.5</v>
      </c>
      <c r="O5436">
        <v>8290</v>
      </c>
      <c r="P5436">
        <v>8295</v>
      </c>
      <c r="Q5436">
        <v>8335.51</v>
      </c>
      <c r="R5436">
        <v>302466</v>
      </c>
      <c r="S5436">
        <v>2521208415.5</v>
      </c>
      <c r="T5436">
        <v>37944</v>
      </c>
      <c r="U5436">
        <v>174222</v>
      </c>
      <c r="V5436">
        <v>57.6</v>
      </c>
      <c r="W5436" s="3">
        <f>StockData[[#This Row],[CLOSE]]-StockData[[#This Row],[PREV. CLOSE]]</f>
        <v>-143.5</v>
      </c>
      <c r="X5436" s="2">
        <f>IFERROR((StockData[[#This Row],[CLOSE]]-StockData[[#This Row],[PREV. CLOSE]])/StockData[[#This Row],[PREV. CLOSE]],0)</f>
        <v>-1.7005391953546247E-2</v>
      </c>
      <c r="Y5436" t="str">
        <f>IF(StockData[[#This Row],[Daily Return %]]&gt;0,"Gain",IF(StockData[[#This Row],[Daily Return %]]&lt;0,"Loss","No Change"))</f>
        <v>Loss</v>
      </c>
    </row>
    <row r="5437" spans="1:25" x14ac:dyDescent="0.3">
      <c r="A5437" s="1">
        <v>45861</v>
      </c>
      <c r="B5437" s="1" t="s">
        <v>5492</v>
      </c>
      <c r="C5437" s="1" t="s">
        <v>162</v>
      </c>
      <c r="D5437">
        <f>MONTH(StockData[[#This Row],[DATE]])</f>
        <v>7</v>
      </c>
      <c r="E5437">
        <v>2025</v>
      </c>
      <c r="F5437" t="s">
        <v>163</v>
      </c>
      <c r="G5437" t="str">
        <f>"Q"&amp;ROUNDUP(StockData[[#This Row],[Month Number]]/3,0)</f>
        <v>Q3</v>
      </c>
      <c r="H5437" s="1" t="s">
        <v>5101</v>
      </c>
      <c r="I5437" s="1" t="s">
        <v>4597</v>
      </c>
      <c r="J5437" t="s">
        <v>30</v>
      </c>
      <c r="K5437">
        <v>8313.5</v>
      </c>
      <c r="L5437">
        <v>8405</v>
      </c>
      <c r="M5437">
        <v>8290.5</v>
      </c>
      <c r="N5437">
        <v>8295</v>
      </c>
      <c r="O5437">
        <v>8394</v>
      </c>
      <c r="P5437">
        <v>8397</v>
      </c>
      <c r="Q5437">
        <v>8384.7900000000009</v>
      </c>
      <c r="R5437">
        <v>194644</v>
      </c>
      <c r="S5437">
        <v>1632049856.5</v>
      </c>
      <c r="T5437">
        <v>23592</v>
      </c>
      <c r="U5437">
        <v>78880</v>
      </c>
      <c r="V5437">
        <v>40.53</v>
      </c>
      <c r="W5437" s="3">
        <f>StockData[[#This Row],[CLOSE]]-StockData[[#This Row],[PREV. CLOSE]]</f>
        <v>102</v>
      </c>
      <c r="X5437" s="2">
        <f>IFERROR((StockData[[#This Row],[CLOSE]]-StockData[[#This Row],[PREV. CLOSE]])/StockData[[#This Row],[PREV. CLOSE]],0)</f>
        <v>1.2296564195298372E-2</v>
      </c>
      <c r="Y5437" t="str">
        <f>IF(StockData[[#This Row],[Daily Return %]]&gt;0,"Gain",IF(StockData[[#This Row],[Daily Return %]]&lt;0,"Loss","No Change"))</f>
        <v>Gain</v>
      </c>
    </row>
    <row r="5438" spans="1:25" x14ac:dyDescent="0.3">
      <c r="A5438" s="1">
        <v>45862</v>
      </c>
      <c r="B5438" s="1" t="s">
        <v>5493</v>
      </c>
      <c r="C5438" s="1" t="s">
        <v>162</v>
      </c>
      <c r="D5438">
        <f>MONTH(StockData[[#This Row],[DATE]])</f>
        <v>7</v>
      </c>
      <c r="E5438">
        <v>2025</v>
      </c>
      <c r="F5438" t="s">
        <v>163</v>
      </c>
      <c r="G5438" t="str">
        <f>"Q"&amp;ROUNDUP(StockData[[#This Row],[Month Number]]/3,0)</f>
        <v>Q3</v>
      </c>
      <c r="H5438" s="1" t="s">
        <v>5101</v>
      </c>
      <c r="I5438" s="1" t="s">
        <v>4597</v>
      </c>
      <c r="J5438" t="s">
        <v>30</v>
      </c>
      <c r="K5438">
        <v>8409.5</v>
      </c>
      <c r="L5438">
        <v>8435</v>
      </c>
      <c r="M5438">
        <v>8276</v>
      </c>
      <c r="N5438">
        <v>8397</v>
      </c>
      <c r="O5438">
        <v>8288</v>
      </c>
      <c r="P5438">
        <v>8288.5</v>
      </c>
      <c r="Q5438">
        <v>8337.39</v>
      </c>
      <c r="R5438">
        <v>298692</v>
      </c>
      <c r="S5438">
        <v>2490311457.5</v>
      </c>
      <c r="T5438">
        <v>37047</v>
      </c>
      <c r="U5438">
        <v>183487</v>
      </c>
      <c r="V5438">
        <v>61.43</v>
      </c>
      <c r="W5438" s="3">
        <f>StockData[[#This Row],[CLOSE]]-StockData[[#This Row],[PREV. CLOSE]]</f>
        <v>-108.5</v>
      </c>
      <c r="X5438" s="2">
        <f>IFERROR((StockData[[#This Row],[CLOSE]]-StockData[[#This Row],[PREV. CLOSE]])/StockData[[#This Row],[PREV. CLOSE]],0)</f>
        <v>-1.292128141002739E-2</v>
      </c>
      <c r="Y5438" t="str">
        <f>IF(StockData[[#This Row],[Daily Return %]]&gt;0,"Gain",IF(StockData[[#This Row],[Daily Return %]]&lt;0,"Loss","No Change"))</f>
        <v>Loss</v>
      </c>
    </row>
    <row r="5439" spans="1:25" x14ac:dyDescent="0.3">
      <c r="A5439" s="1">
        <v>45863</v>
      </c>
      <c r="B5439" s="1" t="s">
        <v>5494</v>
      </c>
      <c r="C5439" s="1" t="s">
        <v>162</v>
      </c>
      <c r="D5439">
        <f>MONTH(StockData[[#This Row],[DATE]])</f>
        <v>7</v>
      </c>
      <c r="E5439">
        <v>2025</v>
      </c>
      <c r="F5439" t="s">
        <v>163</v>
      </c>
      <c r="G5439" t="str">
        <f>"Q"&amp;ROUNDUP(StockData[[#This Row],[Month Number]]/3,0)</f>
        <v>Q3</v>
      </c>
      <c r="H5439" s="1" t="s">
        <v>5101</v>
      </c>
      <c r="I5439" s="1" t="s">
        <v>4597</v>
      </c>
      <c r="J5439" t="s">
        <v>30</v>
      </c>
      <c r="K5439">
        <v>8275</v>
      </c>
      <c r="L5439">
        <v>8280</v>
      </c>
      <c r="M5439">
        <v>8044.5</v>
      </c>
      <c r="N5439">
        <v>8288.5</v>
      </c>
      <c r="O5439">
        <v>8074.5</v>
      </c>
      <c r="P5439">
        <v>8075.5</v>
      </c>
      <c r="Q5439">
        <v>8098.09</v>
      </c>
      <c r="R5439">
        <v>554118</v>
      </c>
      <c r="S5439">
        <v>4487300045.5</v>
      </c>
      <c r="T5439">
        <v>69136</v>
      </c>
      <c r="U5439">
        <v>278079</v>
      </c>
      <c r="V5439">
        <v>50.18</v>
      </c>
      <c r="W5439" s="3">
        <f>StockData[[#This Row],[CLOSE]]-StockData[[#This Row],[PREV. CLOSE]]</f>
        <v>-213</v>
      </c>
      <c r="X5439" s="2">
        <f>IFERROR((StockData[[#This Row],[CLOSE]]-StockData[[#This Row],[PREV. CLOSE]])/StockData[[#This Row],[PREV. CLOSE]],0)</f>
        <v>-2.569825662061893E-2</v>
      </c>
      <c r="Y5439" t="str">
        <f>IF(StockData[[#This Row],[Daily Return %]]&gt;0,"Gain",IF(StockData[[#This Row],[Daily Return %]]&lt;0,"Loss","No Change"))</f>
        <v>Loss</v>
      </c>
    </row>
    <row r="5440" spans="1:25" x14ac:dyDescent="0.3">
      <c r="A5440" s="1">
        <v>45866</v>
      </c>
      <c r="B5440" s="1" t="s">
        <v>5495</v>
      </c>
      <c r="C5440" s="1" t="s">
        <v>162</v>
      </c>
      <c r="D5440">
        <f>MONTH(StockData[[#This Row],[DATE]])</f>
        <v>7</v>
      </c>
      <c r="E5440">
        <v>2025</v>
      </c>
      <c r="F5440" t="s">
        <v>163</v>
      </c>
      <c r="G5440" t="str">
        <f>"Q"&amp;ROUNDUP(StockData[[#This Row],[Month Number]]/3,0)</f>
        <v>Q3</v>
      </c>
      <c r="H5440" s="1" t="s">
        <v>5101</v>
      </c>
      <c r="I5440" s="1" t="s">
        <v>4597</v>
      </c>
      <c r="J5440" t="s">
        <v>30</v>
      </c>
      <c r="K5440">
        <v>8075.5</v>
      </c>
      <c r="L5440">
        <v>8158</v>
      </c>
      <c r="M5440">
        <v>8075</v>
      </c>
      <c r="N5440">
        <v>8075.5</v>
      </c>
      <c r="O5440">
        <v>8075</v>
      </c>
      <c r="P5440">
        <v>8089.5</v>
      </c>
      <c r="Q5440">
        <v>8110.68</v>
      </c>
      <c r="R5440">
        <v>232171</v>
      </c>
      <c r="S5440">
        <v>1883064858</v>
      </c>
      <c r="T5440">
        <v>28528</v>
      </c>
      <c r="U5440">
        <v>123775</v>
      </c>
      <c r="V5440">
        <v>53.31</v>
      </c>
      <c r="W5440" s="3">
        <f>StockData[[#This Row],[CLOSE]]-StockData[[#This Row],[PREV. CLOSE]]</f>
        <v>14</v>
      </c>
      <c r="X5440" s="2">
        <f>IFERROR((StockData[[#This Row],[CLOSE]]-StockData[[#This Row],[PREV. CLOSE]])/StockData[[#This Row],[PREV. CLOSE]],0)</f>
        <v>1.7336387839762245E-3</v>
      </c>
      <c r="Y5440" t="str">
        <f>IF(StockData[[#This Row],[Daily Return %]]&gt;0,"Gain",IF(StockData[[#This Row],[Daily Return %]]&lt;0,"Loss","No Change"))</f>
        <v>Gain</v>
      </c>
    </row>
    <row r="5441" spans="1:25" x14ac:dyDescent="0.3">
      <c r="A5441" s="1">
        <v>45867</v>
      </c>
      <c r="B5441" s="1" t="s">
        <v>5496</v>
      </c>
      <c r="C5441" s="1" t="s">
        <v>162</v>
      </c>
      <c r="D5441">
        <f>MONTH(StockData[[#This Row],[DATE]])</f>
        <v>7</v>
      </c>
      <c r="E5441">
        <v>2025</v>
      </c>
      <c r="F5441" t="s">
        <v>163</v>
      </c>
      <c r="G5441" t="str">
        <f>"Q"&amp;ROUNDUP(StockData[[#This Row],[Month Number]]/3,0)</f>
        <v>Q3</v>
      </c>
      <c r="H5441" s="1" t="s">
        <v>5101</v>
      </c>
      <c r="I5441" s="1" t="s">
        <v>4597</v>
      </c>
      <c r="J5441" t="s">
        <v>30</v>
      </c>
      <c r="K5441">
        <v>8089.5</v>
      </c>
      <c r="L5441">
        <v>8146</v>
      </c>
      <c r="M5441">
        <v>8056</v>
      </c>
      <c r="N5441">
        <v>8089.5</v>
      </c>
      <c r="O5441">
        <v>8139</v>
      </c>
      <c r="P5441">
        <v>8127.5</v>
      </c>
      <c r="Q5441">
        <v>8109.9</v>
      </c>
      <c r="R5441">
        <v>209998</v>
      </c>
      <c r="S5441">
        <v>1703063469.5</v>
      </c>
      <c r="T5441">
        <v>29893</v>
      </c>
      <c r="U5441">
        <v>98244</v>
      </c>
      <c r="V5441">
        <v>46.78</v>
      </c>
      <c r="W5441" s="3">
        <f>StockData[[#This Row],[CLOSE]]-StockData[[#This Row],[PREV. CLOSE]]</f>
        <v>38</v>
      </c>
      <c r="X5441" s="2">
        <f>IFERROR((StockData[[#This Row],[CLOSE]]-StockData[[#This Row],[PREV. CLOSE]])/StockData[[#This Row],[PREV. CLOSE]],0)</f>
        <v>4.6974473082390753E-3</v>
      </c>
      <c r="Y5441" t="str">
        <f>IF(StockData[[#This Row],[Daily Return %]]&gt;0,"Gain",IF(StockData[[#This Row],[Daily Return %]]&lt;0,"Loss","No Change"))</f>
        <v>Gain</v>
      </c>
    </row>
    <row r="5442" spans="1:25" x14ac:dyDescent="0.3">
      <c r="A5442" s="1">
        <v>45868</v>
      </c>
      <c r="B5442" s="1" t="s">
        <v>5497</v>
      </c>
      <c r="C5442" s="1" t="s">
        <v>162</v>
      </c>
      <c r="D5442">
        <f>MONTH(StockData[[#This Row],[DATE]])</f>
        <v>7</v>
      </c>
      <c r="E5442">
        <v>2025</v>
      </c>
      <c r="F5442" t="s">
        <v>163</v>
      </c>
      <c r="G5442" t="str">
        <f>"Q"&amp;ROUNDUP(StockData[[#This Row],[Month Number]]/3,0)</f>
        <v>Q3</v>
      </c>
      <c r="H5442" s="1" t="s">
        <v>5101</v>
      </c>
      <c r="I5442" s="1" t="s">
        <v>4597</v>
      </c>
      <c r="J5442" t="s">
        <v>30</v>
      </c>
      <c r="K5442">
        <v>8090.5</v>
      </c>
      <c r="L5442">
        <v>8132.5</v>
      </c>
      <c r="M5442">
        <v>8025</v>
      </c>
      <c r="N5442">
        <v>8127.5</v>
      </c>
      <c r="O5442">
        <v>8046</v>
      </c>
      <c r="P5442">
        <v>8043.5</v>
      </c>
      <c r="Q5442">
        <v>8068.52</v>
      </c>
      <c r="R5442">
        <v>222804</v>
      </c>
      <c r="S5442">
        <v>1797697849.5</v>
      </c>
      <c r="T5442">
        <v>28321</v>
      </c>
      <c r="U5442">
        <v>125841</v>
      </c>
      <c r="V5442">
        <v>56.48</v>
      </c>
      <c r="W5442" s="3">
        <f>StockData[[#This Row],[CLOSE]]-StockData[[#This Row],[PREV. CLOSE]]</f>
        <v>-84</v>
      </c>
      <c r="X5442" s="2">
        <f>IFERROR((StockData[[#This Row],[CLOSE]]-StockData[[#This Row],[PREV. CLOSE]])/StockData[[#This Row],[PREV. CLOSE]],0)</f>
        <v>-1.0335281451860965E-2</v>
      </c>
      <c r="Y5442" t="str">
        <f>IF(StockData[[#This Row],[Daily Return %]]&gt;0,"Gain",IF(StockData[[#This Row],[Daily Return %]]&lt;0,"Loss","No Change"))</f>
        <v>Loss</v>
      </c>
    </row>
    <row r="5443" spans="1:25" x14ac:dyDescent="0.3">
      <c r="A5443" s="1">
        <v>45869</v>
      </c>
      <c r="B5443" s="1" t="s">
        <v>5498</v>
      </c>
      <c r="C5443" s="1" t="s">
        <v>162</v>
      </c>
      <c r="D5443">
        <f>MONTH(StockData[[#This Row],[DATE]])</f>
        <v>7</v>
      </c>
      <c r="E5443">
        <v>2025</v>
      </c>
      <c r="F5443" t="s">
        <v>163</v>
      </c>
      <c r="G5443" t="str">
        <f>"Q"&amp;ROUNDUP(StockData[[#This Row],[Month Number]]/3,0)</f>
        <v>Q3</v>
      </c>
      <c r="H5443" s="1" t="s">
        <v>5101</v>
      </c>
      <c r="I5443" s="1" t="s">
        <v>4597</v>
      </c>
      <c r="J5443" t="s">
        <v>30</v>
      </c>
      <c r="K5443">
        <v>7990</v>
      </c>
      <c r="L5443">
        <v>8094</v>
      </c>
      <c r="M5443">
        <v>7930.5</v>
      </c>
      <c r="N5443">
        <v>8043.5</v>
      </c>
      <c r="O5443">
        <v>8003</v>
      </c>
      <c r="P5443">
        <v>8008</v>
      </c>
      <c r="Q5443">
        <v>8019</v>
      </c>
      <c r="R5443">
        <v>297025</v>
      </c>
      <c r="S5443">
        <v>2381844291.5</v>
      </c>
      <c r="T5443">
        <v>37317</v>
      </c>
      <c r="U5443">
        <v>113649</v>
      </c>
      <c r="V5443">
        <v>38.26</v>
      </c>
      <c r="W5443" s="3">
        <f>StockData[[#This Row],[CLOSE]]-StockData[[#This Row],[PREV. CLOSE]]</f>
        <v>-35.5</v>
      </c>
      <c r="X5443" s="2">
        <f>IFERROR((StockData[[#This Row],[CLOSE]]-StockData[[#This Row],[PREV. CLOSE]])/StockData[[#This Row],[PREV. CLOSE]],0)</f>
        <v>-4.4135015851308511E-3</v>
      </c>
      <c r="Y5443" t="str">
        <f>IF(StockData[[#This Row],[Daily Return %]]&gt;0,"Gain",IF(StockData[[#This Row],[Daily Return %]]&lt;0,"Loss","No Change"))</f>
        <v>Loss</v>
      </c>
    </row>
    <row r="5444" spans="1:25" x14ac:dyDescent="0.3">
      <c r="A5444" s="1">
        <v>45870</v>
      </c>
      <c r="B5444" s="1" t="s">
        <v>5499</v>
      </c>
      <c r="C5444" s="1" t="s">
        <v>186</v>
      </c>
      <c r="D5444">
        <f>MONTH(StockData[[#This Row],[DATE]])</f>
        <v>8</v>
      </c>
      <c r="E5444">
        <v>2025</v>
      </c>
      <c r="F5444" t="s">
        <v>163</v>
      </c>
      <c r="G5444" t="str">
        <f>"Q"&amp;ROUNDUP(StockData[[#This Row],[Month Number]]/3,0)</f>
        <v>Q3</v>
      </c>
      <c r="H5444" s="1" t="s">
        <v>5101</v>
      </c>
      <c r="I5444" s="1" t="s">
        <v>4597</v>
      </c>
      <c r="J5444" t="s">
        <v>30</v>
      </c>
      <c r="K5444">
        <v>8008</v>
      </c>
      <c r="L5444">
        <v>8091</v>
      </c>
      <c r="M5444">
        <v>7951.5</v>
      </c>
      <c r="N5444">
        <v>8008</v>
      </c>
      <c r="O5444">
        <v>8055</v>
      </c>
      <c r="P5444">
        <v>8044.5</v>
      </c>
      <c r="Q5444">
        <v>8035.22</v>
      </c>
      <c r="R5444">
        <v>329818</v>
      </c>
      <c r="S5444">
        <v>2650159685</v>
      </c>
      <c r="T5444">
        <v>35221</v>
      </c>
      <c r="U5444">
        <v>169953</v>
      </c>
      <c r="V5444">
        <v>51.53</v>
      </c>
      <c r="W5444" s="3">
        <f>StockData[[#This Row],[CLOSE]]-StockData[[#This Row],[PREV. CLOSE]]</f>
        <v>36.5</v>
      </c>
      <c r="X5444" s="2">
        <f>IFERROR((StockData[[#This Row],[CLOSE]]-StockData[[#This Row],[PREV. CLOSE]])/StockData[[#This Row],[PREV. CLOSE]],0)</f>
        <v>4.557942057942058E-3</v>
      </c>
      <c r="Y5444" t="str">
        <f>IF(StockData[[#This Row],[Daily Return %]]&gt;0,"Gain",IF(StockData[[#This Row],[Daily Return %]]&lt;0,"Loss","No Change"))</f>
        <v>Gain</v>
      </c>
    </row>
    <row r="5445" spans="1:25" x14ac:dyDescent="0.3">
      <c r="A5445" s="1">
        <v>45873</v>
      </c>
      <c r="B5445" s="1" t="s">
        <v>5500</v>
      </c>
      <c r="C5445" s="1" t="s">
        <v>186</v>
      </c>
      <c r="D5445">
        <f>MONTH(StockData[[#This Row],[DATE]])</f>
        <v>8</v>
      </c>
      <c r="E5445">
        <v>2025</v>
      </c>
      <c r="F5445" t="s">
        <v>163</v>
      </c>
      <c r="G5445" t="str">
        <f>"Q"&amp;ROUNDUP(StockData[[#This Row],[Month Number]]/3,0)</f>
        <v>Q3</v>
      </c>
      <c r="H5445" s="1" t="s">
        <v>5101</v>
      </c>
      <c r="I5445" s="1" t="s">
        <v>4597</v>
      </c>
      <c r="J5445" t="s">
        <v>30</v>
      </c>
      <c r="K5445">
        <v>8044.5</v>
      </c>
      <c r="L5445">
        <v>8205</v>
      </c>
      <c r="M5445">
        <v>8044.5</v>
      </c>
      <c r="N5445">
        <v>8044.5</v>
      </c>
      <c r="O5445">
        <v>8176</v>
      </c>
      <c r="P5445">
        <v>8187.5</v>
      </c>
      <c r="Q5445">
        <v>8161.35</v>
      </c>
      <c r="R5445">
        <v>221221</v>
      </c>
      <c r="S5445">
        <v>1805462269</v>
      </c>
      <c r="T5445">
        <v>34803</v>
      </c>
      <c r="U5445">
        <v>107558</v>
      </c>
      <c r="V5445">
        <v>48.62</v>
      </c>
      <c r="W5445" s="3">
        <f>StockData[[#This Row],[CLOSE]]-StockData[[#This Row],[PREV. CLOSE]]</f>
        <v>143</v>
      </c>
      <c r="X5445" s="2">
        <f>IFERROR((StockData[[#This Row],[CLOSE]]-StockData[[#This Row],[PREV. CLOSE]])/StockData[[#This Row],[PREV. CLOSE]],0)</f>
        <v>1.77761203306607E-2</v>
      </c>
      <c r="Y5445" t="str">
        <f>IF(StockData[[#This Row],[Daily Return %]]&gt;0,"Gain",IF(StockData[[#This Row],[Daily Return %]]&lt;0,"Loss","No Change"))</f>
        <v>Gain</v>
      </c>
    </row>
    <row r="5446" spans="1:25" x14ac:dyDescent="0.3">
      <c r="A5446" s="1">
        <v>45874</v>
      </c>
      <c r="B5446" s="1" t="s">
        <v>5501</v>
      </c>
      <c r="C5446" s="1" t="s">
        <v>186</v>
      </c>
      <c r="D5446">
        <f>MONTH(StockData[[#This Row],[DATE]])</f>
        <v>8</v>
      </c>
      <c r="E5446">
        <v>2025</v>
      </c>
      <c r="F5446" t="s">
        <v>163</v>
      </c>
      <c r="G5446" t="str">
        <f>"Q"&amp;ROUNDUP(StockData[[#This Row],[Month Number]]/3,0)</f>
        <v>Q3</v>
      </c>
      <c r="H5446" s="1" t="s">
        <v>5101</v>
      </c>
      <c r="I5446" s="1" t="s">
        <v>4597</v>
      </c>
      <c r="J5446" t="s">
        <v>30</v>
      </c>
      <c r="K5446">
        <v>8176</v>
      </c>
      <c r="L5446">
        <v>8236.5</v>
      </c>
      <c r="M5446">
        <v>8130</v>
      </c>
      <c r="N5446">
        <v>8187.5</v>
      </c>
      <c r="O5446">
        <v>8221</v>
      </c>
      <c r="P5446">
        <v>8230.5</v>
      </c>
      <c r="Q5446">
        <v>8187.85</v>
      </c>
      <c r="R5446">
        <v>194083</v>
      </c>
      <c r="S5446">
        <v>1589122579</v>
      </c>
      <c r="T5446">
        <v>27185</v>
      </c>
      <c r="U5446">
        <v>100793</v>
      </c>
      <c r="V5446">
        <v>51.93</v>
      </c>
      <c r="W5446" s="3">
        <f>StockData[[#This Row],[CLOSE]]-StockData[[#This Row],[PREV. CLOSE]]</f>
        <v>43</v>
      </c>
      <c r="X5446" s="2">
        <f>IFERROR((StockData[[#This Row],[CLOSE]]-StockData[[#This Row],[PREV. CLOSE]])/StockData[[#This Row],[PREV. CLOSE]],0)</f>
        <v>5.2519083969465646E-3</v>
      </c>
      <c r="Y5446" t="str">
        <f>IF(StockData[[#This Row],[Daily Return %]]&gt;0,"Gain",IF(StockData[[#This Row],[Daily Return %]]&lt;0,"Loss","No Change"))</f>
        <v>Gain</v>
      </c>
    </row>
    <row r="5447" spans="1:25" x14ac:dyDescent="0.3">
      <c r="A5447" s="1">
        <v>45875</v>
      </c>
      <c r="B5447" s="1" t="s">
        <v>5502</v>
      </c>
      <c r="C5447" s="1" t="s">
        <v>186</v>
      </c>
      <c r="D5447">
        <f>MONTH(StockData[[#This Row],[DATE]])</f>
        <v>8</v>
      </c>
      <c r="E5447">
        <v>2025</v>
      </c>
      <c r="F5447" t="s">
        <v>163</v>
      </c>
      <c r="G5447" t="str">
        <f>"Q"&amp;ROUNDUP(StockData[[#This Row],[Month Number]]/3,0)</f>
        <v>Q3</v>
      </c>
      <c r="H5447" s="1" t="s">
        <v>5101</v>
      </c>
      <c r="I5447" s="1" t="s">
        <v>4597</v>
      </c>
      <c r="J5447" t="s">
        <v>30</v>
      </c>
      <c r="K5447">
        <v>8269</v>
      </c>
      <c r="L5447">
        <v>8269</v>
      </c>
      <c r="M5447">
        <v>8120</v>
      </c>
      <c r="N5447">
        <v>8230.5</v>
      </c>
      <c r="O5447">
        <v>8175</v>
      </c>
      <c r="P5447">
        <v>8178.5</v>
      </c>
      <c r="Q5447">
        <v>8220.84</v>
      </c>
      <c r="R5447">
        <v>515934</v>
      </c>
      <c r="S5447">
        <v>4241409928</v>
      </c>
      <c r="T5447">
        <v>50218</v>
      </c>
      <c r="U5447">
        <v>212204</v>
      </c>
      <c r="V5447">
        <v>41.13</v>
      </c>
      <c r="W5447" s="3">
        <f>StockData[[#This Row],[CLOSE]]-StockData[[#This Row],[PREV. CLOSE]]</f>
        <v>-52</v>
      </c>
      <c r="X5447" s="2">
        <f>IFERROR((StockData[[#This Row],[CLOSE]]-StockData[[#This Row],[PREV. CLOSE]])/StockData[[#This Row],[PREV. CLOSE]],0)</f>
        <v>-6.3179636717088875E-3</v>
      </c>
      <c r="Y5447" t="str">
        <f>IF(StockData[[#This Row],[Daily Return %]]&gt;0,"Gain",IF(StockData[[#This Row],[Daily Return %]]&lt;0,"Loss","No Change"))</f>
        <v>Loss</v>
      </c>
    </row>
    <row r="5448" spans="1:25" x14ac:dyDescent="0.3">
      <c r="A5448" s="1">
        <v>45876</v>
      </c>
      <c r="B5448" s="1" t="s">
        <v>5503</v>
      </c>
      <c r="C5448" s="1" t="s">
        <v>186</v>
      </c>
      <c r="D5448">
        <f>MONTH(StockData[[#This Row],[DATE]])</f>
        <v>8</v>
      </c>
      <c r="E5448">
        <v>2025</v>
      </c>
      <c r="F5448" t="s">
        <v>163</v>
      </c>
      <c r="G5448" t="str">
        <f>"Q"&amp;ROUNDUP(StockData[[#This Row],[Month Number]]/3,0)</f>
        <v>Q3</v>
      </c>
      <c r="H5448" s="1" t="s">
        <v>5101</v>
      </c>
      <c r="I5448" s="1" t="s">
        <v>4597</v>
      </c>
      <c r="J5448" t="s">
        <v>30</v>
      </c>
      <c r="K5448">
        <v>8070</v>
      </c>
      <c r="L5448">
        <v>8249</v>
      </c>
      <c r="M5448">
        <v>7858.5</v>
      </c>
      <c r="N5448">
        <v>8178.5</v>
      </c>
      <c r="O5448">
        <v>8241</v>
      </c>
      <c r="P5448">
        <v>8229</v>
      </c>
      <c r="Q5448">
        <v>8123.35</v>
      </c>
      <c r="R5448">
        <v>456168</v>
      </c>
      <c r="S5448">
        <v>3705611829.5</v>
      </c>
      <c r="T5448">
        <v>66060</v>
      </c>
      <c r="U5448">
        <v>156914</v>
      </c>
      <c r="V5448">
        <v>34.4</v>
      </c>
      <c r="W5448" s="3">
        <f>StockData[[#This Row],[CLOSE]]-StockData[[#This Row],[PREV. CLOSE]]</f>
        <v>50.5</v>
      </c>
      <c r="X5448" s="2">
        <f>IFERROR((StockData[[#This Row],[CLOSE]]-StockData[[#This Row],[PREV. CLOSE]])/StockData[[#This Row],[PREV. CLOSE]],0)</f>
        <v>6.174726416824601E-3</v>
      </c>
      <c r="Y5448" t="str">
        <f>IF(StockData[[#This Row],[Daily Return %]]&gt;0,"Gain",IF(StockData[[#This Row],[Daily Return %]]&lt;0,"Loss","No Change"))</f>
        <v>Gain</v>
      </c>
    </row>
    <row r="5449" spans="1:25" x14ac:dyDescent="0.3">
      <c r="A5449" s="1">
        <v>45877</v>
      </c>
      <c r="B5449" s="1" t="s">
        <v>5504</v>
      </c>
      <c r="C5449" s="1" t="s">
        <v>186</v>
      </c>
      <c r="D5449">
        <f>MONTH(StockData[[#This Row],[DATE]])</f>
        <v>8</v>
      </c>
      <c r="E5449">
        <v>2025</v>
      </c>
      <c r="F5449" t="s">
        <v>163</v>
      </c>
      <c r="G5449" t="str">
        <f>"Q"&amp;ROUNDUP(StockData[[#This Row],[Month Number]]/3,0)</f>
        <v>Q3</v>
      </c>
      <c r="H5449" s="1" t="s">
        <v>5101</v>
      </c>
      <c r="I5449" s="1" t="s">
        <v>4597</v>
      </c>
      <c r="J5449" t="s">
        <v>30</v>
      </c>
      <c r="K5449">
        <v>8229</v>
      </c>
      <c r="L5449">
        <v>8277</v>
      </c>
      <c r="M5449">
        <v>8185</v>
      </c>
      <c r="N5449">
        <v>8229</v>
      </c>
      <c r="O5449">
        <v>8218</v>
      </c>
      <c r="P5449">
        <v>8224</v>
      </c>
      <c r="Q5449">
        <v>8227.06</v>
      </c>
      <c r="R5449">
        <v>282679</v>
      </c>
      <c r="S5449">
        <v>2325616475</v>
      </c>
      <c r="T5449">
        <v>36199</v>
      </c>
      <c r="U5449">
        <v>136877</v>
      </c>
      <c r="V5449">
        <v>48.42</v>
      </c>
      <c r="W5449" s="3">
        <f>StockData[[#This Row],[CLOSE]]-StockData[[#This Row],[PREV. CLOSE]]</f>
        <v>-5</v>
      </c>
      <c r="X5449" s="2">
        <f>IFERROR((StockData[[#This Row],[CLOSE]]-StockData[[#This Row],[PREV. CLOSE]])/StockData[[#This Row],[PREV. CLOSE]],0)</f>
        <v>-6.0760724267833275E-4</v>
      </c>
      <c r="Y5449" t="str">
        <f>IF(StockData[[#This Row],[Daily Return %]]&gt;0,"Gain",IF(StockData[[#This Row],[Daily Return %]]&lt;0,"Loss","No Change"))</f>
        <v>Loss</v>
      </c>
    </row>
    <row r="5450" spans="1:25" x14ac:dyDescent="0.3">
      <c r="A5450" s="1">
        <v>45880</v>
      </c>
      <c r="B5450" s="1" t="s">
        <v>5505</v>
      </c>
      <c r="C5450" s="1" t="s">
        <v>186</v>
      </c>
      <c r="D5450">
        <f>MONTH(StockData[[#This Row],[DATE]])</f>
        <v>8</v>
      </c>
      <c r="E5450">
        <v>2025</v>
      </c>
      <c r="F5450" t="s">
        <v>163</v>
      </c>
      <c r="G5450" t="str">
        <f>"Q"&amp;ROUNDUP(StockData[[#This Row],[Month Number]]/3,0)</f>
        <v>Q3</v>
      </c>
      <c r="H5450" s="1" t="s">
        <v>5101</v>
      </c>
      <c r="I5450" s="1" t="s">
        <v>4597</v>
      </c>
      <c r="J5450" t="s">
        <v>30</v>
      </c>
      <c r="K5450">
        <v>8235</v>
      </c>
      <c r="L5450">
        <v>8300</v>
      </c>
      <c r="M5450">
        <v>8132.5</v>
      </c>
      <c r="N5450">
        <v>8224</v>
      </c>
      <c r="O5450">
        <v>8242.5</v>
      </c>
      <c r="P5450">
        <v>8275</v>
      </c>
      <c r="Q5450">
        <v>8224.16</v>
      </c>
      <c r="R5450">
        <v>180274</v>
      </c>
      <c r="S5450">
        <v>1482602090.5</v>
      </c>
      <c r="T5450">
        <v>27061</v>
      </c>
      <c r="U5450">
        <v>80136</v>
      </c>
      <c r="V5450">
        <v>44.45</v>
      </c>
      <c r="W5450" s="3">
        <f>StockData[[#This Row],[CLOSE]]-StockData[[#This Row],[PREV. CLOSE]]</f>
        <v>51</v>
      </c>
      <c r="X5450" s="2">
        <f>IFERROR((StockData[[#This Row],[CLOSE]]-StockData[[#This Row],[PREV. CLOSE]])/StockData[[#This Row],[PREV. CLOSE]],0)</f>
        <v>6.2013618677042798E-3</v>
      </c>
      <c r="Y5450" t="str">
        <f>IF(StockData[[#This Row],[Daily Return %]]&gt;0,"Gain",IF(StockData[[#This Row],[Daily Return %]]&lt;0,"Loss","No Change"))</f>
        <v>Gain</v>
      </c>
    </row>
    <row r="5451" spans="1:25" x14ac:dyDescent="0.3">
      <c r="A5451" s="1">
        <v>45881</v>
      </c>
      <c r="B5451" s="1" t="s">
        <v>5506</v>
      </c>
      <c r="C5451" s="1" t="s">
        <v>186</v>
      </c>
      <c r="D5451">
        <f>MONTH(StockData[[#This Row],[DATE]])</f>
        <v>8</v>
      </c>
      <c r="E5451">
        <v>2025</v>
      </c>
      <c r="F5451" t="s">
        <v>163</v>
      </c>
      <c r="G5451" t="str">
        <f>"Q"&amp;ROUNDUP(StockData[[#This Row],[Month Number]]/3,0)</f>
        <v>Q3</v>
      </c>
      <c r="H5451" s="1" t="s">
        <v>5101</v>
      </c>
      <c r="I5451" s="1" t="s">
        <v>4597</v>
      </c>
      <c r="J5451" t="s">
        <v>30</v>
      </c>
      <c r="K5451">
        <v>8275.5</v>
      </c>
      <c r="L5451">
        <v>8321.5</v>
      </c>
      <c r="M5451">
        <v>8180</v>
      </c>
      <c r="N5451">
        <v>8275</v>
      </c>
      <c r="O5451">
        <v>8186</v>
      </c>
      <c r="P5451">
        <v>8196.5</v>
      </c>
      <c r="Q5451">
        <v>8261.02</v>
      </c>
      <c r="R5451">
        <v>184529</v>
      </c>
      <c r="S5451">
        <v>1524397339</v>
      </c>
      <c r="T5451">
        <v>33230</v>
      </c>
      <c r="U5451">
        <v>91145</v>
      </c>
      <c r="V5451">
        <v>49.39</v>
      </c>
      <c r="W5451" s="3">
        <f>StockData[[#This Row],[CLOSE]]-StockData[[#This Row],[PREV. CLOSE]]</f>
        <v>-78.5</v>
      </c>
      <c r="X5451" s="2">
        <f>IFERROR((StockData[[#This Row],[CLOSE]]-StockData[[#This Row],[PREV. CLOSE]])/StockData[[#This Row],[PREV. CLOSE]],0)</f>
        <v>-9.4864048338368576E-3</v>
      </c>
      <c r="Y5451" t="str">
        <f>IF(StockData[[#This Row],[Daily Return %]]&gt;0,"Gain",IF(StockData[[#This Row],[Daily Return %]]&lt;0,"Loss","No Change"))</f>
        <v>Loss</v>
      </c>
    </row>
    <row r="5452" spans="1:25" x14ac:dyDescent="0.3">
      <c r="A5452" s="1">
        <v>45882</v>
      </c>
      <c r="B5452" s="1" t="s">
        <v>5507</v>
      </c>
      <c r="C5452" s="1" t="s">
        <v>186</v>
      </c>
      <c r="D5452">
        <f>MONTH(StockData[[#This Row],[DATE]])</f>
        <v>8</v>
      </c>
      <c r="E5452">
        <v>2025</v>
      </c>
      <c r="F5452" t="s">
        <v>163</v>
      </c>
      <c r="G5452" t="str">
        <f>"Q"&amp;ROUNDUP(StockData[[#This Row],[Month Number]]/3,0)</f>
        <v>Q3</v>
      </c>
      <c r="H5452" s="1" t="s">
        <v>5101</v>
      </c>
      <c r="I5452" s="1" t="s">
        <v>4597</v>
      </c>
      <c r="J5452" t="s">
        <v>30</v>
      </c>
      <c r="K5452">
        <v>8214.5</v>
      </c>
      <c r="L5452">
        <v>8309.5</v>
      </c>
      <c r="M5452">
        <v>8189</v>
      </c>
      <c r="N5452">
        <v>8196.5</v>
      </c>
      <c r="O5452">
        <v>8250</v>
      </c>
      <c r="P5452">
        <v>8248.5</v>
      </c>
      <c r="Q5452">
        <v>8253.5499999999993</v>
      </c>
      <c r="R5452">
        <v>367519</v>
      </c>
      <c r="S5452">
        <v>3033335105.5</v>
      </c>
      <c r="T5452">
        <v>34593</v>
      </c>
      <c r="U5452">
        <v>200476</v>
      </c>
      <c r="V5452">
        <v>54.55</v>
      </c>
      <c r="W5452" s="3">
        <f>StockData[[#This Row],[CLOSE]]-StockData[[#This Row],[PREV. CLOSE]]</f>
        <v>52</v>
      </c>
      <c r="X5452" s="2">
        <f>IFERROR((StockData[[#This Row],[CLOSE]]-StockData[[#This Row],[PREV. CLOSE]])/StockData[[#This Row],[PREV. CLOSE]],0)</f>
        <v>6.3441712926249009E-3</v>
      </c>
      <c r="Y5452" t="str">
        <f>IF(StockData[[#This Row],[Daily Return %]]&gt;0,"Gain",IF(StockData[[#This Row],[Daily Return %]]&lt;0,"Loss","No Change"))</f>
        <v>Gain</v>
      </c>
    </row>
    <row r="5453" spans="1:25" x14ac:dyDescent="0.3">
      <c r="A5453" s="1">
        <v>45883</v>
      </c>
      <c r="B5453" s="1" t="s">
        <v>5508</v>
      </c>
      <c r="C5453" s="1" t="s">
        <v>186</v>
      </c>
      <c r="D5453">
        <f>MONTH(StockData[[#This Row],[DATE]])</f>
        <v>8</v>
      </c>
      <c r="E5453">
        <v>2025</v>
      </c>
      <c r="F5453" t="s">
        <v>163</v>
      </c>
      <c r="G5453" t="str">
        <f>"Q"&amp;ROUNDUP(StockData[[#This Row],[Month Number]]/3,0)</f>
        <v>Q3</v>
      </c>
      <c r="H5453" s="1" t="s">
        <v>5101</v>
      </c>
      <c r="I5453" s="1" t="s">
        <v>4597</v>
      </c>
      <c r="J5453" t="s">
        <v>30</v>
      </c>
      <c r="K5453">
        <v>8250</v>
      </c>
      <c r="L5453">
        <v>8280</v>
      </c>
      <c r="M5453">
        <v>8198</v>
      </c>
      <c r="N5453">
        <v>8248.5</v>
      </c>
      <c r="O5453">
        <v>8210.5</v>
      </c>
      <c r="P5453">
        <v>8213.5</v>
      </c>
      <c r="Q5453">
        <v>8221.56</v>
      </c>
      <c r="R5453">
        <v>364270</v>
      </c>
      <c r="S5453">
        <v>2994869033.5</v>
      </c>
      <c r="T5453">
        <v>22448</v>
      </c>
      <c r="U5453">
        <v>270737</v>
      </c>
      <c r="V5453">
        <v>74.319999999999993</v>
      </c>
      <c r="W5453" s="3">
        <f>StockData[[#This Row],[CLOSE]]-StockData[[#This Row],[PREV. CLOSE]]</f>
        <v>-35</v>
      </c>
      <c r="X5453" s="2">
        <f>IFERROR((StockData[[#This Row],[CLOSE]]-StockData[[#This Row],[PREV. CLOSE]])/StockData[[#This Row],[PREV. CLOSE]],0)</f>
        <v>-4.2431957325574348E-3</v>
      </c>
      <c r="Y5453" t="str">
        <f>IF(StockData[[#This Row],[Daily Return %]]&gt;0,"Gain",IF(StockData[[#This Row],[Daily Return %]]&lt;0,"Loss","No Change"))</f>
        <v>Loss</v>
      </c>
    </row>
    <row r="5454" spans="1:25" x14ac:dyDescent="0.3">
      <c r="A5454" s="1">
        <v>45887</v>
      </c>
      <c r="B5454" s="1" t="s">
        <v>5509</v>
      </c>
      <c r="C5454" s="1" t="s">
        <v>186</v>
      </c>
      <c r="D5454">
        <f>MONTH(StockData[[#This Row],[DATE]])</f>
        <v>8</v>
      </c>
      <c r="E5454">
        <v>2025</v>
      </c>
      <c r="F5454" t="s">
        <v>163</v>
      </c>
      <c r="G5454" t="str">
        <f>"Q"&amp;ROUNDUP(StockData[[#This Row],[Month Number]]/3,0)</f>
        <v>Q3</v>
      </c>
      <c r="H5454" s="1" t="s">
        <v>5101</v>
      </c>
      <c r="I5454" s="1" t="s">
        <v>4597</v>
      </c>
      <c r="J5454" t="s">
        <v>30</v>
      </c>
      <c r="K5454">
        <v>8400</v>
      </c>
      <c r="L5454">
        <v>8629.5</v>
      </c>
      <c r="M5454">
        <v>8400</v>
      </c>
      <c r="N5454">
        <v>8213.5</v>
      </c>
      <c r="O5454">
        <v>8592</v>
      </c>
      <c r="P5454">
        <v>8588.5</v>
      </c>
      <c r="Q5454">
        <v>8563.18</v>
      </c>
      <c r="R5454">
        <v>995976</v>
      </c>
      <c r="S5454">
        <v>8528721715.5</v>
      </c>
      <c r="T5454">
        <v>112772</v>
      </c>
      <c r="U5454">
        <v>563836</v>
      </c>
      <c r="V5454">
        <v>56.61</v>
      </c>
      <c r="W5454" s="3">
        <f>StockData[[#This Row],[CLOSE]]-StockData[[#This Row],[PREV. CLOSE]]</f>
        <v>375</v>
      </c>
      <c r="X5454" s="2">
        <f>IFERROR((StockData[[#This Row],[CLOSE]]-StockData[[#This Row],[PREV. CLOSE]])/StockData[[#This Row],[PREV. CLOSE]],0)</f>
        <v>4.5656541060449259E-2</v>
      </c>
      <c r="Y5454" t="str">
        <f>IF(StockData[[#This Row],[Daily Return %]]&gt;0,"Gain",IF(StockData[[#This Row],[Daily Return %]]&lt;0,"Loss","No Change"))</f>
        <v>Gain</v>
      </c>
    </row>
    <row r="5455" spans="1:25" x14ac:dyDescent="0.3">
      <c r="A5455" s="1">
        <v>45888</v>
      </c>
      <c r="B5455" s="1" t="s">
        <v>5510</v>
      </c>
      <c r="C5455" s="1" t="s">
        <v>186</v>
      </c>
      <c r="D5455">
        <f>MONTH(StockData[[#This Row],[DATE]])</f>
        <v>8</v>
      </c>
      <c r="E5455">
        <v>2025</v>
      </c>
      <c r="F5455" t="s">
        <v>163</v>
      </c>
      <c r="G5455" t="str">
        <f>"Q"&amp;ROUNDUP(StockData[[#This Row],[Month Number]]/3,0)</f>
        <v>Q3</v>
      </c>
      <c r="H5455" s="1" t="s">
        <v>5101</v>
      </c>
      <c r="I5455" s="1" t="s">
        <v>4597</v>
      </c>
      <c r="J5455" t="s">
        <v>30</v>
      </c>
      <c r="K5455">
        <v>8609</v>
      </c>
      <c r="L5455">
        <v>8856</v>
      </c>
      <c r="M5455">
        <v>8586</v>
      </c>
      <c r="N5455">
        <v>8588.5</v>
      </c>
      <c r="O5455">
        <v>8771</v>
      </c>
      <c r="P5455">
        <v>8795.5</v>
      </c>
      <c r="Q5455">
        <v>8779.15</v>
      </c>
      <c r="R5455">
        <v>1052384</v>
      </c>
      <c r="S5455">
        <v>9239038664.5</v>
      </c>
      <c r="T5455">
        <v>95523</v>
      </c>
      <c r="U5455">
        <v>423603</v>
      </c>
      <c r="V5455">
        <v>40.25</v>
      </c>
      <c r="W5455" s="3">
        <f>StockData[[#This Row],[CLOSE]]-StockData[[#This Row],[PREV. CLOSE]]</f>
        <v>207</v>
      </c>
      <c r="X5455" s="2">
        <f>IFERROR((StockData[[#This Row],[CLOSE]]-StockData[[#This Row],[PREV. CLOSE]])/StockData[[#This Row],[PREV. CLOSE]],0)</f>
        <v>2.4101996856261281E-2</v>
      </c>
      <c r="Y5455" t="str">
        <f>IF(StockData[[#This Row],[Daily Return %]]&gt;0,"Gain",IF(StockData[[#This Row],[Daily Return %]]&lt;0,"Loss","No Change"))</f>
        <v>Gain</v>
      </c>
    </row>
    <row r="5456" spans="1:25" x14ac:dyDescent="0.3">
      <c r="A5456" s="1">
        <v>45889</v>
      </c>
      <c r="B5456" s="1" t="s">
        <v>5511</v>
      </c>
      <c r="C5456" s="1" t="s">
        <v>186</v>
      </c>
      <c r="D5456">
        <f>MONTH(StockData[[#This Row],[DATE]])</f>
        <v>8</v>
      </c>
      <c r="E5456">
        <v>2025</v>
      </c>
      <c r="F5456" t="s">
        <v>163</v>
      </c>
      <c r="G5456" t="str">
        <f>"Q"&amp;ROUNDUP(StockData[[#This Row],[Month Number]]/3,0)</f>
        <v>Q3</v>
      </c>
      <c r="H5456" s="1" t="s">
        <v>5101</v>
      </c>
      <c r="I5456" s="1" t="s">
        <v>4597</v>
      </c>
      <c r="J5456" t="s">
        <v>30</v>
      </c>
      <c r="K5456">
        <v>8794.5</v>
      </c>
      <c r="L5456">
        <v>8872.5</v>
      </c>
      <c r="M5456">
        <v>8763.5</v>
      </c>
      <c r="N5456">
        <v>8795.5</v>
      </c>
      <c r="O5456">
        <v>8821</v>
      </c>
      <c r="P5456">
        <v>8827.5</v>
      </c>
      <c r="Q5456">
        <v>8825.17</v>
      </c>
      <c r="R5456">
        <v>490202</v>
      </c>
      <c r="S5456">
        <v>4326113722</v>
      </c>
      <c r="T5456">
        <v>62670</v>
      </c>
      <c r="U5456">
        <v>234280</v>
      </c>
      <c r="V5456">
        <v>47.79</v>
      </c>
      <c r="W5456" s="3">
        <f>StockData[[#This Row],[CLOSE]]-StockData[[#This Row],[PREV. CLOSE]]</f>
        <v>32</v>
      </c>
      <c r="X5456" s="2">
        <f>IFERROR((StockData[[#This Row],[CLOSE]]-StockData[[#This Row],[PREV. CLOSE]])/StockData[[#This Row],[PREV. CLOSE]],0)</f>
        <v>3.6382240918651585E-3</v>
      </c>
      <c r="Y5456" t="str">
        <f>IF(StockData[[#This Row],[Daily Return %]]&gt;0,"Gain",IF(StockData[[#This Row],[Daily Return %]]&lt;0,"Loss","No Change"))</f>
        <v>Gain</v>
      </c>
    </row>
    <row r="5457" spans="1:25" x14ac:dyDescent="0.3">
      <c r="A5457" s="1">
        <v>45890</v>
      </c>
      <c r="B5457" s="1" t="s">
        <v>5512</v>
      </c>
      <c r="C5457" s="1" t="s">
        <v>186</v>
      </c>
      <c r="D5457">
        <f>MONTH(StockData[[#This Row],[DATE]])</f>
        <v>8</v>
      </c>
      <c r="E5457">
        <v>2025</v>
      </c>
      <c r="F5457" t="s">
        <v>163</v>
      </c>
      <c r="G5457" t="str">
        <f>"Q"&amp;ROUNDUP(StockData[[#This Row],[Month Number]]/3,0)</f>
        <v>Q3</v>
      </c>
      <c r="H5457" s="1" t="s">
        <v>5101</v>
      </c>
      <c r="I5457" s="1" t="s">
        <v>4597</v>
      </c>
      <c r="J5457" t="s">
        <v>30</v>
      </c>
      <c r="K5457">
        <v>8835</v>
      </c>
      <c r="L5457">
        <v>8869</v>
      </c>
      <c r="M5457">
        <v>8630</v>
      </c>
      <c r="N5457">
        <v>8827.5</v>
      </c>
      <c r="O5457">
        <v>8690</v>
      </c>
      <c r="P5457">
        <v>8684.5</v>
      </c>
      <c r="Q5457">
        <v>8727.2900000000009</v>
      </c>
      <c r="R5457">
        <v>510564</v>
      </c>
      <c r="S5457">
        <v>4455840333</v>
      </c>
      <c r="T5457">
        <v>61412</v>
      </c>
      <c r="U5457">
        <v>245749</v>
      </c>
      <c r="V5457">
        <v>48.13</v>
      </c>
      <c r="W5457" s="3">
        <f>StockData[[#This Row],[CLOSE]]-StockData[[#This Row],[PREV. CLOSE]]</f>
        <v>-143</v>
      </c>
      <c r="X5457" s="2">
        <f>IFERROR((StockData[[#This Row],[CLOSE]]-StockData[[#This Row],[PREV. CLOSE]])/StockData[[#This Row],[PREV. CLOSE]],0)</f>
        <v>-1.61993769470405E-2</v>
      </c>
      <c r="Y5457" t="str">
        <f>IF(StockData[[#This Row],[Daily Return %]]&gt;0,"Gain",IF(StockData[[#This Row],[Daily Return %]]&lt;0,"Loss","No Change"))</f>
        <v>Loss</v>
      </c>
    </row>
    <row r="5458" spans="1:25" x14ac:dyDescent="0.3">
      <c r="A5458" s="1">
        <v>45891</v>
      </c>
      <c r="B5458" s="1" t="s">
        <v>5513</v>
      </c>
      <c r="C5458" s="1" t="s">
        <v>186</v>
      </c>
      <c r="D5458">
        <f>MONTH(StockData[[#This Row],[DATE]])</f>
        <v>8</v>
      </c>
      <c r="E5458">
        <v>2025</v>
      </c>
      <c r="F5458" t="s">
        <v>163</v>
      </c>
      <c r="G5458" t="str">
        <f>"Q"&amp;ROUNDUP(StockData[[#This Row],[Month Number]]/3,0)</f>
        <v>Q3</v>
      </c>
      <c r="H5458" s="1" t="s">
        <v>5101</v>
      </c>
      <c r="I5458" s="1" t="s">
        <v>4597</v>
      </c>
      <c r="J5458" t="s">
        <v>30</v>
      </c>
      <c r="K5458">
        <v>8684.5</v>
      </c>
      <c r="L5458">
        <v>8715</v>
      </c>
      <c r="M5458">
        <v>8581</v>
      </c>
      <c r="N5458">
        <v>8684.5</v>
      </c>
      <c r="O5458">
        <v>8685</v>
      </c>
      <c r="P5458">
        <v>8679.5</v>
      </c>
      <c r="Q5458">
        <v>8652.65</v>
      </c>
      <c r="R5458">
        <v>369875</v>
      </c>
      <c r="S5458">
        <v>3200398509</v>
      </c>
      <c r="T5458">
        <v>55150</v>
      </c>
      <c r="U5458">
        <v>212461</v>
      </c>
      <c r="V5458">
        <v>57.44</v>
      </c>
      <c r="W5458" s="3">
        <f>StockData[[#This Row],[CLOSE]]-StockData[[#This Row],[PREV. CLOSE]]</f>
        <v>-5</v>
      </c>
      <c r="X5458" s="2">
        <f>IFERROR((StockData[[#This Row],[CLOSE]]-StockData[[#This Row],[PREV. CLOSE]])/StockData[[#This Row],[PREV. CLOSE]],0)</f>
        <v>-5.7573838447809314E-4</v>
      </c>
      <c r="Y5458" t="str">
        <f>IF(StockData[[#This Row],[Daily Return %]]&gt;0,"Gain",IF(StockData[[#This Row],[Daily Return %]]&lt;0,"Loss","No Change"))</f>
        <v>Loss</v>
      </c>
    </row>
    <row r="5459" spans="1:25" x14ac:dyDescent="0.3">
      <c r="A5459" s="1">
        <v>45894</v>
      </c>
      <c r="B5459" s="1" t="s">
        <v>5514</v>
      </c>
      <c r="C5459" s="1" t="s">
        <v>186</v>
      </c>
      <c r="D5459">
        <f>MONTH(StockData[[#This Row],[DATE]])</f>
        <v>8</v>
      </c>
      <c r="E5459">
        <v>2025</v>
      </c>
      <c r="F5459" t="s">
        <v>163</v>
      </c>
      <c r="G5459" t="str">
        <f>"Q"&amp;ROUNDUP(StockData[[#This Row],[Month Number]]/3,0)</f>
        <v>Q3</v>
      </c>
      <c r="H5459" s="1" t="s">
        <v>5101</v>
      </c>
      <c r="I5459" s="1" t="s">
        <v>4597</v>
      </c>
      <c r="J5459" t="s">
        <v>30</v>
      </c>
      <c r="K5459">
        <v>8750</v>
      </c>
      <c r="L5459">
        <v>8764</v>
      </c>
      <c r="M5459">
        <v>8633.5</v>
      </c>
      <c r="N5459">
        <v>8679.5</v>
      </c>
      <c r="O5459">
        <v>8750</v>
      </c>
      <c r="P5459">
        <v>8750.5</v>
      </c>
      <c r="Q5459">
        <v>8718.5</v>
      </c>
      <c r="R5459">
        <v>360880</v>
      </c>
      <c r="S5459">
        <v>3146333941</v>
      </c>
      <c r="T5459">
        <v>41287</v>
      </c>
      <c r="U5459">
        <v>177764</v>
      </c>
      <c r="V5459">
        <v>49.26</v>
      </c>
      <c r="W5459" s="3">
        <f>StockData[[#This Row],[CLOSE]]-StockData[[#This Row],[PREV. CLOSE]]</f>
        <v>71</v>
      </c>
      <c r="X5459" s="2">
        <f>IFERROR((StockData[[#This Row],[CLOSE]]-StockData[[#This Row],[PREV. CLOSE]])/StockData[[#This Row],[PREV. CLOSE]],0)</f>
        <v>8.1801947116769396E-3</v>
      </c>
      <c r="Y5459" t="str">
        <f>IF(StockData[[#This Row],[Daily Return %]]&gt;0,"Gain",IF(StockData[[#This Row],[Daily Return %]]&lt;0,"Loss","No Change"))</f>
        <v>Gain</v>
      </c>
    </row>
    <row r="5460" spans="1:25" x14ac:dyDescent="0.3">
      <c r="A5460" s="1">
        <v>45895</v>
      </c>
      <c r="B5460" s="1" t="s">
        <v>5515</v>
      </c>
      <c r="C5460" s="1" t="s">
        <v>186</v>
      </c>
      <c r="D5460">
        <f>MONTH(StockData[[#This Row],[DATE]])</f>
        <v>8</v>
      </c>
      <c r="E5460">
        <v>2025</v>
      </c>
      <c r="F5460" t="s">
        <v>163</v>
      </c>
      <c r="G5460" t="str">
        <f>"Q"&amp;ROUNDUP(StockData[[#This Row],[Month Number]]/3,0)</f>
        <v>Q3</v>
      </c>
      <c r="H5460" s="1" t="s">
        <v>5101</v>
      </c>
      <c r="I5460" s="1" t="s">
        <v>4597</v>
      </c>
      <c r="J5460" t="s">
        <v>30</v>
      </c>
      <c r="K5460">
        <v>8730</v>
      </c>
      <c r="L5460">
        <v>8825</v>
      </c>
      <c r="M5460">
        <v>8646</v>
      </c>
      <c r="N5460">
        <v>8750.5</v>
      </c>
      <c r="O5460">
        <v>8676</v>
      </c>
      <c r="P5460">
        <v>8691.5</v>
      </c>
      <c r="Q5460">
        <v>8733.65</v>
      </c>
      <c r="R5460">
        <v>778390</v>
      </c>
      <c r="S5460">
        <v>6798184238</v>
      </c>
      <c r="T5460">
        <v>63638</v>
      </c>
      <c r="U5460">
        <v>485955</v>
      </c>
      <c r="V5460">
        <v>62.43</v>
      </c>
      <c r="W5460" s="3">
        <f>StockData[[#This Row],[CLOSE]]-StockData[[#This Row],[PREV. CLOSE]]</f>
        <v>-59</v>
      </c>
      <c r="X5460" s="2">
        <f>IFERROR((StockData[[#This Row],[CLOSE]]-StockData[[#This Row],[PREV. CLOSE]])/StockData[[#This Row],[PREV. CLOSE]],0)</f>
        <v>-6.7424718587509288E-3</v>
      </c>
      <c r="Y5460" t="str">
        <f>IF(StockData[[#This Row],[Daily Return %]]&gt;0,"Gain",IF(StockData[[#This Row],[Daily Return %]]&lt;0,"Loss","No Change"))</f>
        <v>Loss</v>
      </c>
    </row>
    <row r="5461" spans="1:25" x14ac:dyDescent="0.3">
      <c r="A5461" s="1">
        <v>45897</v>
      </c>
      <c r="B5461" s="1" t="s">
        <v>5516</v>
      </c>
      <c r="C5461" s="1" t="s">
        <v>186</v>
      </c>
      <c r="D5461">
        <f>MONTH(StockData[[#This Row],[DATE]])</f>
        <v>8</v>
      </c>
      <c r="E5461">
        <v>2025</v>
      </c>
      <c r="F5461" t="s">
        <v>163</v>
      </c>
      <c r="G5461" t="str">
        <f>"Q"&amp;ROUNDUP(StockData[[#This Row],[Month Number]]/3,0)</f>
        <v>Q3</v>
      </c>
      <c r="H5461" s="1" t="s">
        <v>5101</v>
      </c>
      <c r="I5461" s="1" t="s">
        <v>4597</v>
      </c>
      <c r="J5461" t="s">
        <v>30</v>
      </c>
      <c r="K5461">
        <v>8798</v>
      </c>
      <c r="L5461">
        <v>8798</v>
      </c>
      <c r="M5461">
        <v>8661</v>
      </c>
      <c r="N5461">
        <v>8691.5</v>
      </c>
      <c r="O5461">
        <v>8694</v>
      </c>
      <c r="P5461">
        <v>8689.5</v>
      </c>
      <c r="Q5461">
        <v>8709.16</v>
      </c>
      <c r="R5461">
        <v>394657</v>
      </c>
      <c r="S5461">
        <v>3437131920</v>
      </c>
      <c r="T5461">
        <v>55627</v>
      </c>
      <c r="U5461">
        <v>217693</v>
      </c>
      <c r="V5461">
        <v>55.16</v>
      </c>
      <c r="W5461" s="3">
        <f>StockData[[#This Row],[CLOSE]]-StockData[[#This Row],[PREV. CLOSE]]</f>
        <v>-2</v>
      </c>
      <c r="X5461" s="2">
        <f>IFERROR((StockData[[#This Row],[CLOSE]]-StockData[[#This Row],[PREV. CLOSE]])/StockData[[#This Row],[PREV. CLOSE]],0)</f>
        <v>-2.3010987746649024E-4</v>
      </c>
      <c r="Y5461" t="str">
        <f>IF(StockData[[#This Row],[Daily Return %]]&gt;0,"Gain",IF(StockData[[#This Row],[Daily Return %]]&lt;0,"Loss","No Change"))</f>
        <v>Loss</v>
      </c>
    </row>
    <row r="5462" spans="1:25" x14ac:dyDescent="0.3">
      <c r="A5462" s="1">
        <v>45898</v>
      </c>
      <c r="B5462" s="1" t="s">
        <v>5517</v>
      </c>
      <c r="C5462" s="1" t="s">
        <v>186</v>
      </c>
      <c r="D5462">
        <f>MONTH(StockData[[#This Row],[DATE]])</f>
        <v>8</v>
      </c>
      <c r="E5462">
        <v>2025</v>
      </c>
      <c r="F5462" t="s">
        <v>163</v>
      </c>
      <c r="G5462" t="str">
        <f>"Q"&amp;ROUNDUP(StockData[[#This Row],[Month Number]]/3,0)</f>
        <v>Q3</v>
      </c>
      <c r="H5462" s="1" t="s">
        <v>5101</v>
      </c>
      <c r="I5462" s="1" t="s">
        <v>4597</v>
      </c>
      <c r="J5462" t="s">
        <v>30</v>
      </c>
      <c r="K5462">
        <v>8714</v>
      </c>
      <c r="L5462">
        <v>8730</v>
      </c>
      <c r="M5462">
        <v>8571.5</v>
      </c>
      <c r="N5462">
        <v>8689.5</v>
      </c>
      <c r="O5462">
        <v>8632</v>
      </c>
      <c r="P5462">
        <v>8631.5</v>
      </c>
      <c r="Q5462">
        <v>8651.09</v>
      </c>
      <c r="R5462">
        <v>344340</v>
      </c>
      <c r="S5462">
        <v>2978914677.5</v>
      </c>
      <c r="T5462">
        <v>45518</v>
      </c>
      <c r="U5462">
        <v>201522</v>
      </c>
      <c r="V5462">
        <v>58.52</v>
      </c>
      <c r="W5462" s="3">
        <f>StockData[[#This Row],[CLOSE]]-StockData[[#This Row],[PREV. CLOSE]]</f>
        <v>-58</v>
      </c>
      <c r="X5462" s="2">
        <f>IFERROR((StockData[[#This Row],[CLOSE]]-StockData[[#This Row],[PREV. CLOSE]])/StockData[[#This Row],[PREV. CLOSE]],0)</f>
        <v>-6.6747223660739976E-3</v>
      </c>
      <c r="Y5462" t="str">
        <f>IF(StockData[[#This Row],[Daily Return %]]&gt;0,"Gain",IF(StockData[[#This Row],[Daily Return %]]&lt;0,"Loss","No Change"))</f>
        <v>Loss</v>
      </c>
    </row>
    <row r="5463" spans="1:25" x14ac:dyDescent="0.3">
      <c r="A5463" s="1">
        <v>45901</v>
      </c>
      <c r="B5463" s="1" t="s">
        <v>5518</v>
      </c>
      <c r="C5463" s="1" t="s">
        <v>208</v>
      </c>
      <c r="D5463">
        <f>MONTH(StockData[[#This Row],[DATE]])</f>
        <v>9</v>
      </c>
      <c r="E5463">
        <v>2025</v>
      </c>
      <c r="F5463" t="s">
        <v>163</v>
      </c>
      <c r="G5463" t="str">
        <f>"Q"&amp;ROUNDUP(StockData[[#This Row],[Month Number]]/3,0)</f>
        <v>Q3</v>
      </c>
      <c r="H5463" s="1" t="s">
        <v>5101</v>
      </c>
      <c r="I5463" s="1" t="s">
        <v>4597</v>
      </c>
      <c r="J5463" t="s">
        <v>30</v>
      </c>
      <c r="K5463">
        <v>8665</v>
      </c>
      <c r="L5463">
        <v>9037.5</v>
      </c>
      <c r="M5463">
        <v>8665</v>
      </c>
      <c r="N5463">
        <v>8631.5</v>
      </c>
      <c r="O5463">
        <v>8978</v>
      </c>
      <c r="P5463">
        <v>8967</v>
      </c>
      <c r="Q5463">
        <v>8897.58</v>
      </c>
      <c r="R5463">
        <v>658701</v>
      </c>
      <c r="S5463">
        <v>5860843188.5</v>
      </c>
      <c r="T5463">
        <v>87428</v>
      </c>
      <c r="U5463">
        <v>268222</v>
      </c>
      <c r="V5463">
        <v>40.72</v>
      </c>
      <c r="W5463" s="3">
        <f>StockData[[#This Row],[CLOSE]]-StockData[[#This Row],[PREV. CLOSE]]</f>
        <v>335.5</v>
      </c>
      <c r="X5463" s="2">
        <f>IFERROR((StockData[[#This Row],[CLOSE]]-StockData[[#This Row],[PREV. CLOSE]])/StockData[[#This Row],[PREV. CLOSE]],0)</f>
        <v>3.8869257950530034E-2</v>
      </c>
      <c r="Y5463" t="str">
        <f>IF(StockData[[#This Row],[Daily Return %]]&gt;0,"Gain",IF(StockData[[#This Row],[Daily Return %]]&lt;0,"Loss","No Change"))</f>
        <v>Gain</v>
      </c>
    </row>
    <row r="5464" spans="1:25" x14ac:dyDescent="0.3">
      <c r="A5464" s="1">
        <v>45902</v>
      </c>
      <c r="B5464" s="1" t="s">
        <v>5519</v>
      </c>
      <c r="C5464" s="1" t="s">
        <v>208</v>
      </c>
      <c r="D5464">
        <f>MONTH(StockData[[#This Row],[DATE]])</f>
        <v>9</v>
      </c>
      <c r="E5464">
        <v>2025</v>
      </c>
      <c r="F5464" t="s">
        <v>163</v>
      </c>
      <c r="G5464" t="str">
        <f>"Q"&amp;ROUNDUP(StockData[[#This Row],[Month Number]]/3,0)</f>
        <v>Q3</v>
      </c>
      <c r="H5464" s="1" t="s">
        <v>5101</v>
      </c>
      <c r="I5464" s="1" t="s">
        <v>4597</v>
      </c>
      <c r="J5464" t="s">
        <v>30</v>
      </c>
      <c r="K5464">
        <v>8970</v>
      </c>
      <c r="L5464">
        <v>9109.5</v>
      </c>
      <c r="M5464">
        <v>8926</v>
      </c>
      <c r="N5464">
        <v>8967</v>
      </c>
      <c r="O5464">
        <v>9015</v>
      </c>
      <c r="P5464">
        <v>9030.5</v>
      </c>
      <c r="Q5464">
        <v>9047.18</v>
      </c>
      <c r="R5464">
        <v>548186</v>
      </c>
      <c r="S5464">
        <v>4959537247.5</v>
      </c>
      <c r="T5464">
        <v>76798</v>
      </c>
      <c r="U5464">
        <v>240550</v>
      </c>
      <c r="V5464">
        <v>43.88</v>
      </c>
      <c r="W5464" s="3">
        <f>StockData[[#This Row],[CLOSE]]-StockData[[#This Row],[PREV. CLOSE]]</f>
        <v>63.5</v>
      </c>
      <c r="X5464" s="2">
        <f>IFERROR((StockData[[#This Row],[CLOSE]]-StockData[[#This Row],[PREV. CLOSE]])/StockData[[#This Row],[PREV. CLOSE]],0)</f>
        <v>7.0815211330433813E-3</v>
      </c>
      <c r="Y5464" t="str">
        <f>IF(StockData[[#This Row],[Daily Return %]]&gt;0,"Gain",IF(StockData[[#This Row],[Daily Return %]]&lt;0,"Loss","No Change"))</f>
        <v>Gain</v>
      </c>
    </row>
    <row r="5465" spans="1:25" x14ac:dyDescent="0.3">
      <c r="A5465" s="1">
        <v>45903</v>
      </c>
      <c r="B5465" s="1" t="s">
        <v>5520</v>
      </c>
      <c r="C5465" s="1" t="s">
        <v>208</v>
      </c>
      <c r="D5465">
        <f>MONTH(StockData[[#This Row],[DATE]])</f>
        <v>9</v>
      </c>
      <c r="E5465">
        <v>2025</v>
      </c>
      <c r="F5465" t="s">
        <v>163</v>
      </c>
      <c r="G5465" t="str">
        <f>"Q"&amp;ROUNDUP(StockData[[#This Row],[Month Number]]/3,0)</f>
        <v>Q3</v>
      </c>
      <c r="H5465" s="1" t="s">
        <v>5101</v>
      </c>
      <c r="I5465" s="1" t="s">
        <v>4597</v>
      </c>
      <c r="J5465" t="s">
        <v>30</v>
      </c>
      <c r="K5465">
        <v>9052</v>
      </c>
      <c r="L5465">
        <v>9129.5</v>
      </c>
      <c r="M5465">
        <v>8992</v>
      </c>
      <c r="N5465">
        <v>9030.5</v>
      </c>
      <c r="O5465">
        <v>9116</v>
      </c>
      <c r="P5465">
        <v>9116</v>
      </c>
      <c r="Q5465">
        <v>9084.3700000000008</v>
      </c>
      <c r="R5465">
        <v>322758</v>
      </c>
      <c r="S5465">
        <v>2932052413.5</v>
      </c>
      <c r="T5465">
        <v>49772</v>
      </c>
      <c r="U5465">
        <v>185143</v>
      </c>
      <c r="V5465">
        <v>57.36</v>
      </c>
      <c r="W5465" s="3">
        <f>StockData[[#This Row],[CLOSE]]-StockData[[#This Row],[PREV. CLOSE]]</f>
        <v>85.5</v>
      </c>
      <c r="X5465" s="2">
        <f>IFERROR((StockData[[#This Row],[CLOSE]]-StockData[[#This Row],[PREV. CLOSE]])/StockData[[#This Row],[PREV. CLOSE]],0)</f>
        <v>9.4679142904601082E-3</v>
      </c>
      <c r="Y5465" t="str">
        <f>IF(StockData[[#This Row],[Daily Return %]]&gt;0,"Gain",IF(StockData[[#This Row],[Daily Return %]]&lt;0,"Loss","No Change"))</f>
        <v>Gain</v>
      </c>
    </row>
    <row r="5466" spans="1:25" x14ac:dyDescent="0.3">
      <c r="A5466" s="1">
        <v>45904</v>
      </c>
      <c r="B5466" s="1" t="s">
        <v>5521</v>
      </c>
      <c r="C5466" s="1" t="s">
        <v>208</v>
      </c>
      <c r="D5466">
        <f>MONTH(StockData[[#This Row],[DATE]])</f>
        <v>9</v>
      </c>
      <c r="E5466">
        <v>2025</v>
      </c>
      <c r="F5466" t="s">
        <v>163</v>
      </c>
      <c r="G5466" t="str">
        <f>"Q"&amp;ROUNDUP(StockData[[#This Row],[Month Number]]/3,0)</f>
        <v>Q3</v>
      </c>
      <c r="H5466" s="1" t="s">
        <v>5101</v>
      </c>
      <c r="I5466" s="1" t="s">
        <v>4597</v>
      </c>
      <c r="J5466" t="s">
        <v>30</v>
      </c>
      <c r="K5466">
        <v>9350</v>
      </c>
      <c r="L5466">
        <v>9353.5</v>
      </c>
      <c r="M5466">
        <v>9046.5</v>
      </c>
      <c r="N5466">
        <v>9116</v>
      </c>
      <c r="O5466">
        <v>9095</v>
      </c>
      <c r="P5466">
        <v>9071</v>
      </c>
      <c r="Q5466">
        <v>9166.83</v>
      </c>
      <c r="R5466">
        <v>652617</v>
      </c>
      <c r="S5466">
        <v>5982429973.5</v>
      </c>
      <c r="T5466">
        <v>83413</v>
      </c>
      <c r="U5466">
        <v>309304</v>
      </c>
      <c r="V5466">
        <v>47.39</v>
      </c>
      <c r="W5466" s="3">
        <f>StockData[[#This Row],[CLOSE]]-StockData[[#This Row],[PREV. CLOSE]]</f>
        <v>-45</v>
      </c>
      <c r="X5466" s="2">
        <f>IFERROR((StockData[[#This Row],[CLOSE]]-StockData[[#This Row],[PREV. CLOSE]])/StockData[[#This Row],[PREV. CLOSE]],0)</f>
        <v>-4.936375603334796E-3</v>
      </c>
      <c r="Y5466" t="str">
        <f>IF(StockData[[#This Row],[Daily Return %]]&gt;0,"Gain",IF(StockData[[#This Row],[Daily Return %]]&lt;0,"Loss","No Change"))</f>
        <v>Loss</v>
      </c>
    </row>
    <row r="5467" spans="1:25" x14ac:dyDescent="0.3">
      <c r="A5467" s="1">
        <v>45905</v>
      </c>
      <c r="B5467" s="1" t="s">
        <v>5522</v>
      </c>
      <c r="C5467" s="1" t="s">
        <v>208</v>
      </c>
      <c r="D5467">
        <f>MONTH(StockData[[#This Row],[DATE]])</f>
        <v>9</v>
      </c>
      <c r="E5467">
        <v>2025</v>
      </c>
      <c r="F5467" t="s">
        <v>163</v>
      </c>
      <c r="G5467" t="str">
        <f>"Q"&amp;ROUNDUP(StockData[[#This Row],[Month Number]]/3,0)</f>
        <v>Q3</v>
      </c>
      <c r="H5467" s="1" t="s">
        <v>5101</v>
      </c>
      <c r="I5467" s="1" t="s">
        <v>4597</v>
      </c>
      <c r="J5467" t="s">
        <v>30</v>
      </c>
      <c r="K5467">
        <v>9117</v>
      </c>
      <c r="L5467">
        <v>9172</v>
      </c>
      <c r="M5467">
        <v>9053</v>
      </c>
      <c r="N5467">
        <v>9071</v>
      </c>
      <c r="O5467">
        <v>9075</v>
      </c>
      <c r="P5467">
        <v>9084.5</v>
      </c>
      <c r="Q5467">
        <v>9099.81</v>
      </c>
      <c r="R5467">
        <v>231190</v>
      </c>
      <c r="S5467">
        <v>2103784526.5</v>
      </c>
      <c r="T5467">
        <v>43143</v>
      </c>
      <c r="U5467">
        <v>111517</v>
      </c>
      <c r="V5467">
        <v>48.24</v>
      </c>
      <c r="W5467" s="3">
        <f>StockData[[#This Row],[CLOSE]]-StockData[[#This Row],[PREV. CLOSE]]</f>
        <v>13.5</v>
      </c>
      <c r="X5467" s="2">
        <f>IFERROR((StockData[[#This Row],[CLOSE]]-StockData[[#This Row],[PREV. CLOSE]])/StockData[[#This Row],[PREV. CLOSE]],0)</f>
        <v>1.4882592878403705E-3</v>
      </c>
      <c r="Y5467" t="str">
        <f>IF(StockData[[#This Row],[Daily Return %]]&gt;0,"Gain",IF(StockData[[#This Row],[Daily Return %]]&lt;0,"Loss","No Change"))</f>
        <v>Gain</v>
      </c>
    </row>
    <row r="5468" spans="1:25" x14ac:dyDescent="0.3">
      <c r="A5468" s="1">
        <v>45908</v>
      </c>
      <c r="B5468" s="1" t="s">
        <v>5523</v>
      </c>
      <c r="C5468" s="1" t="s">
        <v>208</v>
      </c>
      <c r="D5468">
        <f>MONTH(StockData[[#This Row],[DATE]])</f>
        <v>9</v>
      </c>
      <c r="E5468">
        <v>2025</v>
      </c>
      <c r="F5468" t="s">
        <v>163</v>
      </c>
      <c r="G5468" t="str">
        <f>"Q"&amp;ROUNDUP(StockData[[#This Row],[Month Number]]/3,0)</f>
        <v>Q3</v>
      </c>
      <c r="H5468" s="1" t="s">
        <v>5101</v>
      </c>
      <c r="I5468" s="1" t="s">
        <v>4597</v>
      </c>
      <c r="J5468" t="s">
        <v>30</v>
      </c>
      <c r="K5468">
        <v>9102</v>
      </c>
      <c r="L5468">
        <v>9490</v>
      </c>
      <c r="M5468">
        <v>9073</v>
      </c>
      <c r="N5468">
        <v>9084.5</v>
      </c>
      <c r="O5468">
        <v>9455</v>
      </c>
      <c r="P5468">
        <v>9433.5</v>
      </c>
      <c r="Q5468">
        <v>9364.68</v>
      </c>
      <c r="R5468">
        <v>713087</v>
      </c>
      <c r="S5468">
        <v>6677833315</v>
      </c>
      <c r="T5468">
        <v>78569</v>
      </c>
      <c r="U5468">
        <v>377165</v>
      </c>
      <c r="V5468">
        <v>52.89</v>
      </c>
      <c r="W5468" s="3">
        <f>StockData[[#This Row],[CLOSE]]-StockData[[#This Row],[PREV. CLOSE]]</f>
        <v>349</v>
      </c>
      <c r="X5468" s="2">
        <f>IFERROR((StockData[[#This Row],[CLOSE]]-StockData[[#This Row],[PREV. CLOSE]])/StockData[[#This Row],[PREV. CLOSE]],0)</f>
        <v>3.8417084044251197E-2</v>
      </c>
      <c r="Y5468" t="str">
        <f>IF(StockData[[#This Row],[Daily Return %]]&gt;0,"Gain",IF(StockData[[#This Row],[Daily Return %]]&lt;0,"Loss","No Change"))</f>
        <v>Gain</v>
      </c>
    </row>
    <row r="5469" spans="1:25" x14ac:dyDescent="0.3">
      <c r="A5469" s="1">
        <v>45909</v>
      </c>
      <c r="B5469" s="1" t="s">
        <v>5524</v>
      </c>
      <c r="C5469" s="1" t="s">
        <v>208</v>
      </c>
      <c r="D5469">
        <f>MONTH(StockData[[#This Row],[DATE]])</f>
        <v>9</v>
      </c>
      <c r="E5469">
        <v>2025</v>
      </c>
      <c r="F5469" t="s">
        <v>163</v>
      </c>
      <c r="G5469" t="str">
        <f>"Q"&amp;ROUNDUP(StockData[[#This Row],[Month Number]]/3,0)</f>
        <v>Q3</v>
      </c>
      <c r="H5469" s="1" t="s">
        <v>5101</v>
      </c>
      <c r="I5469" s="1" t="s">
        <v>4597</v>
      </c>
      <c r="J5469" t="s">
        <v>30</v>
      </c>
      <c r="K5469">
        <v>9390.5</v>
      </c>
      <c r="L5469">
        <v>9428.5</v>
      </c>
      <c r="M5469">
        <v>9236.5</v>
      </c>
      <c r="N5469">
        <v>9433.5</v>
      </c>
      <c r="O5469">
        <v>9390</v>
      </c>
      <c r="P5469">
        <v>9383</v>
      </c>
      <c r="Q5469">
        <v>9378.65</v>
      </c>
      <c r="R5469">
        <v>505482</v>
      </c>
      <c r="S5469">
        <v>4740736892.5</v>
      </c>
      <c r="T5469">
        <v>65111</v>
      </c>
      <c r="U5469">
        <v>278838</v>
      </c>
      <c r="V5469">
        <v>55.16</v>
      </c>
      <c r="W5469" s="3">
        <f>StockData[[#This Row],[CLOSE]]-StockData[[#This Row],[PREV. CLOSE]]</f>
        <v>-50.5</v>
      </c>
      <c r="X5469" s="2">
        <f>IFERROR((StockData[[#This Row],[CLOSE]]-StockData[[#This Row],[PREV. CLOSE]])/StockData[[#This Row],[PREV. CLOSE]],0)</f>
        <v>-5.3532623098531832E-3</v>
      </c>
      <c r="Y5469" t="str">
        <f>IF(StockData[[#This Row],[Daily Return %]]&gt;0,"Gain",IF(StockData[[#This Row],[Daily Return %]]&lt;0,"Loss","No Change"))</f>
        <v>Loss</v>
      </c>
    </row>
    <row r="5470" spans="1:25" x14ac:dyDescent="0.3">
      <c r="A5470" s="1">
        <v>45910</v>
      </c>
      <c r="B5470" s="1" t="s">
        <v>5525</v>
      </c>
      <c r="C5470" s="1" t="s">
        <v>208</v>
      </c>
      <c r="D5470">
        <f>MONTH(StockData[[#This Row],[DATE]])</f>
        <v>9</v>
      </c>
      <c r="E5470">
        <v>2025</v>
      </c>
      <c r="F5470" t="s">
        <v>163</v>
      </c>
      <c r="G5470" t="str">
        <f>"Q"&amp;ROUNDUP(StockData[[#This Row],[Month Number]]/3,0)</f>
        <v>Q3</v>
      </c>
      <c r="H5470" s="1" t="s">
        <v>5101</v>
      </c>
      <c r="I5470" s="1" t="s">
        <v>4597</v>
      </c>
      <c r="J5470" t="s">
        <v>30</v>
      </c>
      <c r="K5470">
        <v>9425</v>
      </c>
      <c r="L5470">
        <v>9440</v>
      </c>
      <c r="M5470">
        <v>9180</v>
      </c>
      <c r="N5470">
        <v>9383</v>
      </c>
      <c r="O5470">
        <v>9232.5</v>
      </c>
      <c r="P5470">
        <v>9244</v>
      </c>
      <c r="Q5470">
        <v>9299.4500000000007</v>
      </c>
      <c r="R5470">
        <v>454231</v>
      </c>
      <c r="S5470">
        <v>4224097654</v>
      </c>
      <c r="T5470">
        <v>64925</v>
      </c>
      <c r="U5470">
        <v>230991</v>
      </c>
      <c r="V5470">
        <v>50.85</v>
      </c>
      <c r="W5470" s="3">
        <f>StockData[[#This Row],[CLOSE]]-StockData[[#This Row],[PREV. CLOSE]]</f>
        <v>-139</v>
      </c>
      <c r="X5470" s="2">
        <f>IFERROR((StockData[[#This Row],[CLOSE]]-StockData[[#This Row],[PREV. CLOSE]])/StockData[[#This Row],[PREV. CLOSE]],0)</f>
        <v>-1.4814025365021848E-2</v>
      </c>
      <c r="Y5470" t="str">
        <f>IF(StockData[[#This Row],[Daily Return %]]&gt;0,"Gain",IF(StockData[[#This Row],[Daily Return %]]&lt;0,"Loss","No Change"))</f>
        <v>Loss</v>
      </c>
    </row>
    <row r="5471" spans="1:25" x14ac:dyDescent="0.3">
      <c r="A5471" s="1">
        <v>45911</v>
      </c>
      <c r="B5471" s="1" t="s">
        <v>5526</v>
      </c>
      <c r="C5471" s="1" t="s">
        <v>208</v>
      </c>
      <c r="D5471">
        <f>MONTH(StockData[[#This Row],[DATE]])</f>
        <v>9</v>
      </c>
      <c r="E5471">
        <v>2025</v>
      </c>
      <c r="F5471" t="s">
        <v>163</v>
      </c>
      <c r="G5471" t="str">
        <f>"Q"&amp;ROUNDUP(StockData[[#This Row],[Month Number]]/3,0)</f>
        <v>Q3</v>
      </c>
      <c r="H5471" s="1" t="s">
        <v>5101</v>
      </c>
      <c r="I5471" s="1" t="s">
        <v>4597</v>
      </c>
      <c r="J5471" t="s">
        <v>30</v>
      </c>
      <c r="K5471">
        <v>9243.5</v>
      </c>
      <c r="L5471">
        <v>9243.5</v>
      </c>
      <c r="M5471">
        <v>9075</v>
      </c>
      <c r="N5471">
        <v>9244</v>
      </c>
      <c r="O5471">
        <v>9119</v>
      </c>
      <c r="P5471">
        <v>9113.5</v>
      </c>
      <c r="Q5471">
        <v>9126</v>
      </c>
      <c r="R5471">
        <v>472941</v>
      </c>
      <c r="S5471">
        <v>4316058930</v>
      </c>
      <c r="T5471">
        <v>60452</v>
      </c>
      <c r="U5471">
        <v>214744</v>
      </c>
      <c r="V5471">
        <v>45.41</v>
      </c>
      <c r="W5471" s="3">
        <f>StockData[[#This Row],[CLOSE]]-StockData[[#This Row],[PREV. CLOSE]]</f>
        <v>-130.5</v>
      </c>
      <c r="X5471" s="2">
        <f>IFERROR((StockData[[#This Row],[CLOSE]]-StockData[[#This Row],[PREV. CLOSE]])/StockData[[#This Row],[PREV. CLOSE]],0)</f>
        <v>-1.411726525313717E-2</v>
      </c>
      <c r="Y5471" t="str">
        <f>IF(StockData[[#This Row],[Daily Return %]]&gt;0,"Gain",IF(StockData[[#This Row],[Daily Return %]]&lt;0,"Loss","No Change"))</f>
        <v>Loss</v>
      </c>
    </row>
    <row r="5472" spans="1:25" x14ac:dyDescent="0.3">
      <c r="A5472" s="1">
        <v>45912</v>
      </c>
      <c r="B5472" s="1" t="s">
        <v>5527</v>
      </c>
      <c r="C5472" s="1" t="s">
        <v>208</v>
      </c>
      <c r="D5472">
        <f>MONTH(StockData[[#This Row],[DATE]])</f>
        <v>9</v>
      </c>
      <c r="E5472">
        <v>2025</v>
      </c>
      <c r="F5472" t="s">
        <v>163</v>
      </c>
      <c r="G5472" t="str">
        <f>"Q"&amp;ROUNDUP(StockData[[#This Row],[Month Number]]/3,0)</f>
        <v>Q3</v>
      </c>
      <c r="H5472" s="1" t="s">
        <v>5101</v>
      </c>
      <c r="I5472" s="1" t="s">
        <v>4597</v>
      </c>
      <c r="J5472" t="s">
        <v>30</v>
      </c>
      <c r="K5472">
        <v>9115</v>
      </c>
      <c r="L5472">
        <v>9205</v>
      </c>
      <c r="M5472">
        <v>8979.5</v>
      </c>
      <c r="N5472">
        <v>9113.5</v>
      </c>
      <c r="O5472">
        <v>9025</v>
      </c>
      <c r="P5472">
        <v>8999.5</v>
      </c>
      <c r="Q5472">
        <v>9072.18</v>
      </c>
      <c r="R5472">
        <v>481492</v>
      </c>
      <c r="S5472">
        <v>4368180891</v>
      </c>
      <c r="T5472">
        <v>49514</v>
      </c>
      <c r="U5472">
        <v>258935</v>
      </c>
      <c r="V5472">
        <v>53.78</v>
      </c>
      <c r="W5472" s="3">
        <f>StockData[[#This Row],[CLOSE]]-StockData[[#This Row],[PREV. CLOSE]]</f>
        <v>-114</v>
      </c>
      <c r="X5472" s="2">
        <f>IFERROR((StockData[[#This Row],[CLOSE]]-StockData[[#This Row],[PREV. CLOSE]])/StockData[[#This Row],[PREV. CLOSE]],0)</f>
        <v>-1.2508915345366764E-2</v>
      </c>
      <c r="Y5472" t="str">
        <f>IF(StockData[[#This Row],[Daily Return %]]&gt;0,"Gain",IF(StockData[[#This Row],[Daily Return %]]&lt;0,"Loss","No Change"))</f>
        <v>Loss</v>
      </c>
    </row>
    <row r="5473" spans="1:25" x14ac:dyDescent="0.3">
      <c r="A5473" s="1">
        <v>45915</v>
      </c>
      <c r="B5473" s="1" t="s">
        <v>5528</v>
      </c>
      <c r="C5473" s="1" t="s">
        <v>208</v>
      </c>
      <c r="D5473">
        <f>MONTH(StockData[[#This Row],[DATE]])</f>
        <v>9</v>
      </c>
      <c r="E5473">
        <v>2025</v>
      </c>
      <c r="F5473" t="s">
        <v>163</v>
      </c>
      <c r="G5473" t="str">
        <f>"Q"&amp;ROUNDUP(StockData[[#This Row],[Month Number]]/3,0)</f>
        <v>Q3</v>
      </c>
      <c r="H5473" s="1" t="s">
        <v>5101</v>
      </c>
      <c r="I5473" s="1" t="s">
        <v>4597</v>
      </c>
      <c r="J5473" t="s">
        <v>30</v>
      </c>
      <c r="K5473">
        <v>9026.5</v>
      </c>
      <c r="L5473">
        <v>9091.5</v>
      </c>
      <c r="M5473">
        <v>8964</v>
      </c>
      <c r="N5473">
        <v>8999.5</v>
      </c>
      <c r="O5473">
        <v>9030.5</v>
      </c>
      <c r="P5473">
        <v>9025</v>
      </c>
      <c r="Q5473">
        <v>9012.18</v>
      </c>
      <c r="R5473">
        <v>325549</v>
      </c>
      <c r="S5473">
        <v>2933906045</v>
      </c>
      <c r="T5473">
        <v>44768</v>
      </c>
      <c r="U5473">
        <v>172969</v>
      </c>
      <c r="V5473">
        <v>53.13</v>
      </c>
      <c r="W5473" s="3">
        <f>StockData[[#This Row],[CLOSE]]-StockData[[#This Row],[PREV. CLOSE]]</f>
        <v>25.5</v>
      </c>
      <c r="X5473" s="2">
        <f>IFERROR((StockData[[#This Row],[CLOSE]]-StockData[[#This Row],[PREV. CLOSE]])/StockData[[#This Row],[PREV. CLOSE]],0)</f>
        <v>2.8334907494860827E-3</v>
      </c>
      <c r="Y5473" t="str">
        <f>IF(StockData[[#This Row],[Daily Return %]]&gt;0,"Gain",IF(StockData[[#This Row],[Daily Return %]]&lt;0,"Loss","No Change"))</f>
        <v>Gain</v>
      </c>
    </row>
    <row r="5474" spans="1:25" x14ac:dyDescent="0.3">
      <c r="A5474" s="1">
        <v>45916</v>
      </c>
      <c r="B5474" s="1" t="s">
        <v>5529</v>
      </c>
      <c r="C5474" s="1" t="s">
        <v>208</v>
      </c>
      <c r="D5474">
        <f>MONTH(StockData[[#This Row],[DATE]])</f>
        <v>9</v>
      </c>
      <c r="E5474">
        <v>2025</v>
      </c>
      <c r="F5474" t="s">
        <v>163</v>
      </c>
      <c r="G5474" t="str">
        <f>"Q"&amp;ROUNDUP(StockData[[#This Row],[Month Number]]/3,0)</f>
        <v>Q3</v>
      </c>
      <c r="H5474" s="1" t="s">
        <v>5101</v>
      </c>
      <c r="I5474" s="1" t="s">
        <v>4597</v>
      </c>
      <c r="J5474" t="s">
        <v>30</v>
      </c>
      <c r="K5474">
        <v>9032</v>
      </c>
      <c r="L5474">
        <v>9099</v>
      </c>
      <c r="M5474">
        <v>9020</v>
      </c>
      <c r="N5474">
        <v>9025</v>
      </c>
      <c r="O5474">
        <v>9095</v>
      </c>
      <c r="P5474">
        <v>9072.5</v>
      </c>
      <c r="Q5474">
        <v>9060.3799999999992</v>
      </c>
      <c r="R5474">
        <v>219134</v>
      </c>
      <c r="S5474">
        <v>1985438398</v>
      </c>
      <c r="T5474">
        <v>35705</v>
      </c>
      <c r="U5474">
        <v>122759</v>
      </c>
      <c r="V5474">
        <v>56.02</v>
      </c>
      <c r="W5474" s="3">
        <f>StockData[[#This Row],[CLOSE]]-StockData[[#This Row],[PREV. CLOSE]]</f>
        <v>47.5</v>
      </c>
      <c r="X5474" s="2">
        <f>IFERROR((StockData[[#This Row],[CLOSE]]-StockData[[#This Row],[PREV. CLOSE]])/StockData[[#This Row],[PREV. CLOSE]],0)</f>
        <v>5.263157894736842E-3</v>
      </c>
      <c r="Y5474" t="str">
        <f>IF(StockData[[#This Row],[Daily Return %]]&gt;0,"Gain",IF(StockData[[#This Row],[Daily Return %]]&lt;0,"Loss","No Change"))</f>
        <v>Gain</v>
      </c>
    </row>
    <row r="5475" spans="1:25" x14ac:dyDescent="0.3">
      <c r="A5475" s="1">
        <v>45917</v>
      </c>
      <c r="B5475" s="1" t="s">
        <v>5530</v>
      </c>
      <c r="C5475" s="1" t="s">
        <v>208</v>
      </c>
      <c r="D5475">
        <f>MONTH(StockData[[#This Row],[DATE]])</f>
        <v>9</v>
      </c>
      <c r="E5475">
        <v>2025</v>
      </c>
      <c r="F5475" t="s">
        <v>163</v>
      </c>
      <c r="G5475" t="str">
        <f>"Q"&amp;ROUNDUP(StockData[[#This Row],[Month Number]]/3,0)</f>
        <v>Q3</v>
      </c>
      <c r="H5475" s="1" t="s">
        <v>5101</v>
      </c>
      <c r="I5475" s="1" t="s">
        <v>4597</v>
      </c>
      <c r="J5475" t="s">
        <v>30</v>
      </c>
      <c r="K5475">
        <v>9076.5</v>
      </c>
      <c r="L5475">
        <v>9136</v>
      </c>
      <c r="M5475">
        <v>9070</v>
      </c>
      <c r="N5475">
        <v>9072.5</v>
      </c>
      <c r="O5475">
        <v>9085</v>
      </c>
      <c r="P5475">
        <v>9084</v>
      </c>
      <c r="Q5475">
        <v>9101.2099999999991</v>
      </c>
      <c r="R5475">
        <v>172732</v>
      </c>
      <c r="S5475">
        <v>1572069665.5</v>
      </c>
      <c r="T5475">
        <v>23098</v>
      </c>
      <c r="U5475">
        <v>74087</v>
      </c>
      <c r="V5475">
        <v>42.89</v>
      </c>
      <c r="W5475" s="3">
        <f>StockData[[#This Row],[CLOSE]]-StockData[[#This Row],[PREV. CLOSE]]</f>
        <v>11.5</v>
      </c>
      <c r="X5475" s="2">
        <f>IFERROR((StockData[[#This Row],[CLOSE]]-StockData[[#This Row],[PREV. CLOSE]])/StockData[[#This Row],[PREV. CLOSE]],0)</f>
        <v>1.2675668228162029E-3</v>
      </c>
      <c r="Y5475" t="str">
        <f>IF(StockData[[#This Row],[Daily Return %]]&gt;0,"Gain",IF(StockData[[#This Row],[Daily Return %]]&lt;0,"Loss","No Change"))</f>
        <v>Gain</v>
      </c>
    </row>
    <row r="5476" spans="1:25" x14ac:dyDescent="0.3">
      <c r="A5476" s="1">
        <v>45918</v>
      </c>
      <c r="B5476" s="1" t="s">
        <v>5531</v>
      </c>
      <c r="C5476" s="1" t="s">
        <v>208</v>
      </c>
      <c r="D5476">
        <f>MONTH(StockData[[#This Row],[DATE]])</f>
        <v>9</v>
      </c>
      <c r="E5476">
        <v>2025</v>
      </c>
      <c r="F5476" t="s">
        <v>163</v>
      </c>
      <c r="G5476" t="str">
        <f>"Q"&amp;ROUNDUP(StockData[[#This Row],[Month Number]]/3,0)</f>
        <v>Q3</v>
      </c>
      <c r="H5476" s="1" t="s">
        <v>5101</v>
      </c>
      <c r="I5476" s="1" t="s">
        <v>4597</v>
      </c>
      <c r="J5476" t="s">
        <v>30</v>
      </c>
      <c r="K5476">
        <v>9099.5</v>
      </c>
      <c r="L5476">
        <v>9115</v>
      </c>
      <c r="M5476">
        <v>9025</v>
      </c>
      <c r="N5476">
        <v>9084</v>
      </c>
      <c r="O5476">
        <v>9075</v>
      </c>
      <c r="P5476">
        <v>9075</v>
      </c>
      <c r="Q5476">
        <v>9065.17</v>
      </c>
      <c r="R5476">
        <v>183574</v>
      </c>
      <c r="S5476">
        <v>1664129480.5</v>
      </c>
      <c r="T5476">
        <v>29365</v>
      </c>
      <c r="U5476">
        <v>102692</v>
      </c>
      <c r="V5476">
        <v>55.94</v>
      </c>
      <c r="W5476" s="3">
        <f>StockData[[#This Row],[CLOSE]]-StockData[[#This Row],[PREV. CLOSE]]</f>
        <v>-9</v>
      </c>
      <c r="X5476" s="2">
        <f>IFERROR((StockData[[#This Row],[CLOSE]]-StockData[[#This Row],[PREV. CLOSE]])/StockData[[#This Row],[PREV. CLOSE]],0)</f>
        <v>-9.9075297225891673E-4</v>
      </c>
      <c r="Y5476" t="str">
        <f>IF(StockData[[#This Row],[Daily Return %]]&gt;0,"Gain",IF(StockData[[#This Row],[Daily Return %]]&lt;0,"Loss","No Change"))</f>
        <v>Loss</v>
      </c>
    </row>
    <row r="5477" spans="1:25" x14ac:dyDescent="0.3">
      <c r="A5477" s="1">
        <v>45919</v>
      </c>
      <c r="B5477" s="1" t="s">
        <v>5532</v>
      </c>
      <c r="C5477" s="1" t="s">
        <v>208</v>
      </c>
      <c r="D5477">
        <f>MONTH(StockData[[#This Row],[DATE]])</f>
        <v>9</v>
      </c>
      <c r="E5477">
        <v>2025</v>
      </c>
      <c r="F5477" t="s">
        <v>163</v>
      </c>
      <c r="G5477" t="str">
        <f>"Q"&amp;ROUNDUP(StockData[[#This Row],[Month Number]]/3,0)</f>
        <v>Q3</v>
      </c>
      <c r="H5477" s="1" t="s">
        <v>5101</v>
      </c>
      <c r="I5477" s="1" t="s">
        <v>4597</v>
      </c>
      <c r="J5477" t="s">
        <v>30</v>
      </c>
      <c r="K5477">
        <v>9050</v>
      </c>
      <c r="L5477">
        <v>9063.5</v>
      </c>
      <c r="M5477">
        <v>8950.5</v>
      </c>
      <c r="N5477">
        <v>9075</v>
      </c>
      <c r="O5477">
        <v>8976</v>
      </c>
      <c r="P5477">
        <v>8971.5</v>
      </c>
      <c r="Q5477">
        <v>8988.1200000000008</v>
      </c>
      <c r="R5477">
        <v>467648</v>
      </c>
      <c r="S5477">
        <v>4203278063.5</v>
      </c>
      <c r="T5477">
        <v>39541</v>
      </c>
      <c r="U5477">
        <v>339804</v>
      </c>
      <c r="V5477">
        <v>72.66</v>
      </c>
      <c r="W5477" s="3">
        <f>StockData[[#This Row],[CLOSE]]-StockData[[#This Row],[PREV. CLOSE]]</f>
        <v>-103.5</v>
      </c>
      <c r="X5477" s="2">
        <f>IFERROR((StockData[[#This Row],[CLOSE]]-StockData[[#This Row],[PREV. CLOSE]])/StockData[[#This Row],[PREV. CLOSE]],0)</f>
        <v>-1.1404958677685951E-2</v>
      </c>
      <c r="Y5477" t="str">
        <f>IF(StockData[[#This Row],[Daily Return %]]&gt;0,"Gain",IF(StockData[[#This Row],[Daily Return %]]&lt;0,"Loss","No Change"))</f>
        <v>Loss</v>
      </c>
    </row>
    <row r="5478" spans="1:25" x14ac:dyDescent="0.3">
      <c r="A5478" s="1">
        <v>45922</v>
      </c>
      <c r="B5478" s="1" t="s">
        <v>5533</v>
      </c>
      <c r="C5478" s="1" t="s">
        <v>208</v>
      </c>
      <c r="D5478">
        <f>MONTH(StockData[[#This Row],[DATE]])</f>
        <v>9</v>
      </c>
      <c r="E5478">
        <v>2025</v>
      </c>
      <c r="F5478" t="s">
        <v>163</v>
      </c>
      <c r="G5478" t="str">
        <f>"Q"&amp;ROUNDUP(StockData[[#This Row],[Month Number]]/3,0)</f>
        <v>Q3</v>
      </c>
      <c r="H5478" s="1" t="s">
        <v>5101</v>
      </c>
      <c r="I5478" s="1" t="s">
        <v>4597</v>
      </c>
      <c r="J5478" t="s">
        <v>30</v>
      </c>
      <c r="K5478">
        <v>8971.5</v>
      </c>
      <c r="L5478">
        <v>9195</v>
      </c>
      <c r="M5478">
        <v>8959.5</v>
      </c>
      <c r="N5478">
        <v>8971.5</v>
      </c>
      <c r="O5478">
        <v>9033</v>
      </c>
      <c r="P5478">
        <v>9054.5</v>
      </c>
      <c r="Q5478">
        <v>9112.6299999999992</v>
      </c>
      <c r="R5478">
        <v>525239</v>
      </c>
      <c r="S5478">
        <v>4786306451.5</v>
      </c>
      <c r="T5478">
        <v>52633</v>
      </c>
      <c r="U5478">
        <v>188044</v>
      </c>
      <c r="V5478">
        <v>35.799999999999997</v>
      </c>
      <c r="W5478" s="3">
        <f>StockData[[#This Row],[CLOSE]]-StockData[[#This Row],[PREV. CLOSE]]</f>
        <v>83</v>
      </c>
      <c r="X5478" s="2">
        <f>IFERROR((StockData[[#This Row],[CLOSE]]-StockData[[#This Row],[PREV. CLOSE]])/StockData[[#This Row],[PREV. CLOSE]],0)</f>
        <v>9.2515186980995368E-3</v>
      </c>
      <c r="Y5478" t="str">
        <f>IF(StockData[[#This Row],[Daily Return %]]&gt;0,"Gain",IF(StockData[[#This Row],[Daily Return %]]&lt;0,"Loss","No Change"))</f>
        <v>Gain</v>
      </c>
    </row>
    <row r="5479" spans="1:25" x14ac:dyDescent="0.3">
      <c r="A5479" s="1">
        <v>45923</v>
      </c>
      <c r="B5479" s="1" t="s">
        <v>5534</v>
      </c>
      <c r="C5479" s="1" t="s">
        <v>208</v>
      </c>
      <c r="D5479">
        <f>MONTH(StockData[[#This Row],[DATE]])</f>
        <v>9</v>
      </c>
      <c r="E5479">
        <v>2025</v>
      </c>
      <c r="F5479" t="s">
        <v>163</v>
      </c>
      <c r="G5479" t="str">
        <f>"Q"&amp;ROUNDUP(StockData[[#This Row],[Month Number]]/3,0)</f>
        <v>Q3</v>
      </c>
      <c r="H5479" s="1" t="s">
        <v>5101</v>
      </c>
      <c r="I5479" s="1" t="s">
        <v>4597</v>
      </c>
      <c r="J5479" t="s">
        <v>30</v>
      </c>
      <c r="K5479">
        <v>9079</v>
      </c>
      <c r="L5479">
        <v>9225</v>
      </c>
      <c r="M5479">
        <v>8950</v>
      </c>
      <c r="N5479">
        <v>9054.5</v>
      </c>
      <c r="O5479">
        <v>8968</v>
      </c>
      <c r="P5479">
        <v>8984.5</v>
      </c>
      <c r="Q5479">
        <v>9078.2999999999993</v>
      </c>
      <c r="R5479">
        <v>451186</v>
      </c>
      <c r="S5479">
        <v>4096003431</v>
      </c>
      <c r="T5479">
        <v>59015</v>
      </c>
      <c r="U5479">
        <v>194187</v>
      </c>
      <c r="V5479">
        <v>43.04</v>
      </c>
      <c r="W5479" s="3">
        <f>StockData[[#This Row],[CLOSE]]-StockData[[#This Row],[PREV. CLOSE]]</f>
        <v>-70</v>
      </c>
      <c r="X5479" s="2">
        <f>IFERROR((StockData[[#This Row],[CLOSE]]-StockData[[#This Row],[PREV. CLOSE]])/StockData[[#This Row],[PREV. CLOSE]],0)</f>
        <v>-7.7309625048318517E-3</v>
      </c>
      <c r="Y5479" t="str">
        <f>IF(StockData[[#This Row],[Daily Return %]]&gt;0,"Gain",IF(StockData[[#This Row],[Daily Return %]]&lt;0,"Loss","No Change"))</f>
        <v>Loss</v>
      </c>
    </row>
    <row r="5480" spans="1:25" x14ac:dyDescent="0.3">
      <c r="A5480" s="1">
        <v>45924</v>
      </c>
      <c r="B5480" s="1" t="s">
        <v>5535</v>
      </c>
      <c r="C5480" s="1" t="s">
        <v>208</v>
      </c>
      <c r="D5480">
        <f>MONTH(StockData[[#This Row],[DATE]])</f>
        <v>9</v>
      </c>
      <c r="E5480">
        <v>2025</v>
      </c>
      <c r="F5480" t="s">
        <v>163</v>
      </c>
      <c r="G5480" t="str">
        <f>"Q"&amp;ROUNDUP(StockData[[#This Row],[Month Number]]/3,0)</f>
        <v>Q3</v>
      </c>
      <c r="H5480" s="1" t="s">
        <v>5101</v>
      </c>
      <c r="I5480" s="1" t="s">
        <v>4597</v>
      </c>
      <c r="J5480" t="s">
        <v>30</v>
      </c>
      <c r="K5480">
        <v>8990</v>
      </c>
      <c r="L5480">
        <v>8999</v>
      </c>
      <c r="M5480">
        <v>8804</v>
      </c>
      <c r="N5480">
        <v>8984.5</v>
      </c>
      <c r="O5480">
        <v>8824.5</v>
      </c>
      <c r="P5480">
        <v>8839</v>
      </c>
      <c r="Q5480">
        <v>8881.33</v>
      </c>
      <c r="R5480">
        <v>240914</v>
      </c>
      <c r="S5480">
        <v>2139636169</v>
      </c>
      <c r="T5480">
        <v>31421</v>
      </c>
      <c r="U5480">
        <v>100702</v>
      </c>
      <c r="V5480">
        <v>41.8</v>
      </c>
      <c r="W5480" s="3">
        <f>StockData[[#This Row],[CLOSE]]-StockData[[#This Row],[PREV. CLOSE]]</f>
        <v>-145.5</v>
      </c>
      <c r="X5480" s="2">
        <f>IFERROR((StockData[[#This Row],[CLOSE]]-StockData[[#This Row],[PREV. CLOSE]])/StockData[[#This Row],[PREV. CLOSE]],0)</f>
        <v>-1.6194557293115922E-2</v>
      </c>
      <c r="Y5480" t="str">
        <f>IF(StockData[[#This Row],[Daily Return %]]&gt;0,"Gain",IF(StockData[[#This Row],[Daily Return %]]&lt;0,"Loss","No Change"))</f>
        <v>Loss</v>
      </c>
    </row>
    <row r="5481" spans="1:25" x14ac:dyDescent="0.3">
      <c r="A5481" s="1">
        <v>45925</v>
      </c>
      <c r="B5481" s="1" t="s">
        <v>5536</v>
      </c>
      <c r="C5481" s="1" t="s">
        <v>208</v>
      </c>
      <c r="D5481">
        <f>MONTH(StockData[[#This Row],[DATE]])</f>
        <v>9</v>
      </c>
      <c r="E5481">
        <v>2025</v>
      </c>
      <c r="F5481" t="s">
        <v>163</v>
      </c>
      <c r="G5481" t="str">
        <f>"Q"&amp;ROUNDUP(StockData[[#This Row],[Month Number]]/3,0)</f>
        <v>Q3</v>
      </c>
      <c r="H5481" s="1" t="s">
        <v>5101</v>
      </c>
      <c r="I5481" s="1" t="s">
        <v>4597</v>
      </c>
      <c r="J5481" t="s">
        <v>30</v>
      </c>
      <c r="K5481">
        <v>8821</v>
      </c>
      <c r="L5481">
        <v>8910</v>
      </c>
      <c r="M5481">
        <v>8758</v>
      </c>
      <c r="N5481">
        <v>8839</v>
      </c>
      <c r="O5481">
        <v>8827.5</v>
      </c>
      <c r="P5481">
        <v>8842.5</v>
      </c>
      <c r="Q5481">
        <v>8836.02</v>
      </c>
      <c r="R5481">
        <v>441002</v>
      </c>
      <c r="S5481">
        <v>3896700869.5</v>
      </c>
      <c r="T5481">
        <v>42755</v>
      </c>
      <c r="U5481">
        <v>272857</v>
      </c>
      <c r="V5481">
        <v>61.87</v>
      </c>
      <c r="W5481" s="3">
        <f>StockData[[#This Row],[CLOSE]]-StockData[[#This Row],[PREV. CLOSE]]</f>
        <v>3.5</v>
      </c>
      <c r="X5481" s="2">
        <f>IFERROR((StockData[[#This Row],[CLOSE]]-StockData[[#This Row],[PREV. CLOSE]])/StockData[[#This Row],[PREV. CLOSE]],0)</f>
        <v>3.9597239506731531E-4</v>
      </c>
      <c r="Y5481" t="str">
        <f>IF(StockData[[#This Row],[Daily Return %]]&gt;0,"Gain",IF(StockData[[#This Row],[Daily Return %]]&lt;0,"Loss","No Change"))</f>
        <v>Gain</v>
      </c>
    </row>
    <row r="5482" spans="1:25" x14ac:dyDescent="0.3">
      <c r="A5482" s="1">
        <v>45926</v>
      </c>
      <c r="B5482" s="1" t="s">
        <v>5537</v>
      </c>
      <c r="C5482" s="1" t="s">
        <v>208</v>
      </c>
      <c r="D5482">
        <f>MONTH(StockData[[#This Row],[DATE]])</f>
        <v>9</v>
      </c>
      <c r="E5482">
        <v>2025</v>
      </c>
      <c r="F5482" t="s">
        <v>163</v>
      </c>
      <c r="G5482" t="str">
        <f>"Q"&amp;ROUNDUP(StockData[[#This Row],[Month Number]]/3,0)</f>
        <v>Q3</v>
      </c>
      <c r="H5482" s="1" t="s">
        <v>5101</v>
      </c>
      <c r="I5482" s="1" t="s">
        <v>4597</v>
      </c>
      <c r="J5482" t="s">
        <v>30</v>
      </c>
      <c r="K5482">
        <v>8830</v>
      </c>
      <c r="L5482">
        <v>8880</v>
      </c>
      <c r="M5482">
        <v>8668</v>
      </c>
      <c r="N5482">
        <v>8842.5</v>
      </c>
      <c r="O5482">
        <v>8715</v>
      </c>
      <c r="P5482">
        <v>8702</v>
      </c>
      <c r="Q5482">
        <v>8794.68</v>
      </c>
      <c r="R5482">
        <v>335841</v>
      </c>
      <c r="S5482">
        <v>2953612776.5</v>
      </c>
      <c r="T5482">
        <v>36211</v>
      </c>
      <c r="U5482">
        <v>168215</v>
      </c>
      <c r="V5482">
        <v>50.09</v>
      </c>
      <c r="W5482" s="3">
        <f>StockData[[#This Row],[CLOSE]]-StockData[[#This Row],[PREV. CLOSE]]</f>
        <v>-140.5</v>
      </c>
      <c r="X5482" s="2">
        <f>IFERROR((StockData[[#This Row],[CLOSE]]-StockData[[#This Row],[PREV. CLOSE]])/StockData[[#This Row],[PREV. CLOSE]],0)</f>
        <v>-1.5889171614362454E-2</v>
      </c>
      <c r="Y5482" t="str">
        <f>IF(StockData[[#This Row],[Daily Return %]]&gt;0,"Gain",IF(StockData[[#This Row],[Daily Return %]]&lt;0,"Loss","No Change"))</f>
        <v>Loss</v>
      </c>
    </row>
    <row r="5483" spans="1:25" x14ac:dyDescent="0.3">
      <c r="A5483" s="1">
        <v>45929</v>
      </c>
      <c r="B5483" s="1" t="s">
        <v>5538</v>
      </c>
      <c r="C5483" s="1" t="s">
        <v>208</v>
      </c>
      <c r="D5483">
        <f>MONTH(StockData[[#This Row],[DATE]])</f>
        <v>9</v>
      </c>
      <c r="E5483">
        <v>2025</v>
      </c>
      <c r="F5483" t="s">
        <v>163</v>
      </c>
      <c r="G5483" t="str">
        <f>"Q"&amp;ROUNDUP(StockData[[#This Row],[Month Number]]/3,0)</f>
        <v>Q3</v>
      </c>
      <c r="H5483" s="1" t="s">
        <v>5101</v>
      </c>
      <c r="I5483" s="1" t="s">
        <v>4597</v>
      </c>
      <c r="J5483" t="s">
        <v>30</v>
      </c>
      <c r="K5483">
        <v>8745</v>
      </c>
      <c r="L5483">
        <v>8829</v>
      </c>
      <c r="M5483">
        <v>8675.5</v>
      </c>
      <c r="N5483">
        <v>8702</v>
      </c>
      <c r="O5483">
        <v>8720</v>
      </c>
      <c r="P5483">
        <v>8717.5</v>
      </c>
      <c r="Q5483">
        <v>8742.66</v>
      </c>
      <c r="R5483">
        <v>394174</v>
      </c>
      <c r="S5483">
        <v>3446128425</v>
      </c>
      <c r="T5483">
        <v>49970</v>
      </c>
      <c r="U5483">
        <v>209513</v>
      </c>
      <c r="V5483">
        <v>53.15</v>
      </c>
      <c r="W5483" s="3">
        <f>StockData[[#This Row],[CLOSE]]-StockData[[#This Row],[PREV. CLOSE]]</f>
        <v>15.5</v>
      </c>
      <c r="X5483" s="2">
        <f>IFERROR((StockData[[#This Row],[CLOSE]]-StockData[[#This Row],[PREV. CLOSE]])/StockData[[#This Row],[PREV. CLOSE]],0)</f>
        <v>1.781199724201333E-3</v>
      </c>
      <c r="Y5483" t="str">
        <f>IF(StockData[[#This Row],[Daily Return %]]&gt;0,"Gain",IF(StockData[[#This Row],[Daily Return %]]&lt;0,"Loss","No Change"))</f>
        <v>Gain</v>
      </c>
    </row>
    <row r="5484" spans="1:25" x14ac:dyDescent="0.3">
      <c r="A5484" s="1">
        <v>45930</v>
      </c>
      <c r="B5484" s="1" t="s">
        <v>5539</v>
      </c>
      <c r="C5484" s="1" t="s">
        <v>208</v>
      </c>
      <c r="D5484">
        <f>MONTH(StockData[[#This Row],[DATE]])</f>
        <v>9</v>
      </c>
      <c r="E5484">
        <v>2025</v>
      </c>
      <c r="F5484" t="s">
        <v>163</v>
      </c>
      <c r="G5484" t="str">
        <f>"Q"&amp;ROUNDUP(StockData[[#This Row],[Month Number]]/3,0)</f>
        <v>Q3</v>
      </c>
      <c r="H5484" s="1" t="s">
        <v>5101</v>
      </c>
      <c r="I5484" s="1" t="s">
        <v>4597</v>
      </c>
      <c r="J5484" t="s">
        <v>30</v>
      </c>
      <c r="K5484">
        <v>8721</v>
      </c>
      <c r="L5484">
        <v>8769</v>
      </c>
      <c r="M5484">
        <v>8640</v>
      </c>
      <c r="N5484">
        <v>8717.5</v>
      </c>
      <c r="O5484">
        <v>8705.5</v>
      </c>
      <c r="P5484">
        <v>8678.5</v>
      </c>
      <c r="Q5484">
        <v>8684.89</v>
      </c>
      <c r="R5484">
        <v>285609</v>
      </c>
      <c r="S5484">
        <v>2480482280</v>
      </c>
      <c r="T5484">
        <v>42647</v>
      </c>
      <c r="U5484">
        <v>142368</v>
      </c>
      <c r="V5484">
        <v>49.85</v>
      </c>
      <c r="W5484" s="3">
        <f>StockData[[#This Row],[CLOSE]]-StockData[[#This Row],[PREV. CLOSE]]</f>
        <v>-39</v>
      </c>
      <c r="X5484" s="2">
        <f>IFERROR((StockData[[#This Row],[CLOSE]]-StockData[[#This Row],[PREV. CLOSE]])/StockData[[#This Row],[PREV. CLOSE]],0)</f>
        <v>-4.4737596788069975E-3</v>
      </c>
      <c r="Y5484" t="str">
        <f>IF(StockData[[#This Row],[Daily Return %]]&gt;0,"Gain",IF(StockData[[#This Row],[Daily Return %]]&lt;0,"Loss","No Change"))</f>
        <v>Loss</v>
      </c>
    </row>
    <row r="5485" spans="1:25" x14ac:dyDescent="0.3">
      <c r="A5485" s="1">
        <v>45931</v>
      </c>
      <c r="B5485" s="1" t="s">
        <v>5540</v>
      </c>
      <c r="C5485" s="1" t="s">
        <v>230</v>
      </c>
      <c r="D5485">
        <f>MONTH(StockData[[#This Row],[DATE]])</f>
        <v>10</v>
      </c>
      <c r="E5485">
        <v>2025</v>
      </c>
      <c r="F5485" t="s">
        <v>231</v>
      </c>
      <c r="G5485" t="str">
        <f>"Q"&amp;ROUNDUP(StockData[[#This Row],[Month Number]]/3,0)</f>
        <v>Q4</v>
      </c>
      <c r="H5485" s="1" t="s">
        <v>5101</v>
      </c>
      <c r="I5485" s="1" t="s">
        <v>4597</v>
      </c>
      <c r="J5485" t="s">
        <v>30</v>
      </c>
      <c r="K5485">
        <v>8720</v>
      </c>
      <c r="L5485">
        <v>8846.5</v>
      </c>
      <c r="M5485">
        <v>8586.5</v>
      </c>
      <c r="N5485">
        <v>8678.5</v>
      </c>
      <c r="O5485">
        <v>8616</v>
      </c>
      <c r="P5485">
        <v>8626.5</v>
      </c>
      <c r="Q5485">
        <v>8686.0499999999993</v>
      </c>
      <c r="R5485">
        <v>551282</v>
      </c>
      <c r="S5485">
        <v>4788462875</v>
      </c>
      <c r="T5485">
        <v>54218</v>
      </c>
      <c r="U5485">
        <v>277511</v>
      </c>
      <c r="V5485">
        <v>50.34</v>
      </c>
      <c r="W5485" s="3">
        <f>StockData[[#This Row],[CLOSE]]-StockData[[#This Row],[PREV. CLOSE]]</f>
        <v>-52</v>
      </c>
      <c r="X5485" s="2">
        <f>IFERROR((StockData[[#This Row],[CLOSE]]-StockData[[#This Row],[PREV. CLOSE]])/StockData[[#This Row],[PREV. CLOSE]],0)</f>
        <v>-5.9918188627066885E-3</v>
      </c>
      <c r="Y5485" t="str">
        <f>IF(StockData[[#This Row],[Daily Return %]]&gt;0,"Gain",IF(StockData[[#This Row],[Daily Return %]]&lt;0,"Loss","No Change"))</f>
        <v>Loss</v>
      </c>
    </row>
    <row r="5486" spans="1:25" x14ac:dyDescent="0.3">
      <c r="A5486" s="1">
        <v>45933</v>
      </c>
      <c r="B5486" s="1" t="s">
        <v>5541</v>
      </c>
      <c r="C5486" s="1" t="s">
        <v>230</v>
      </c>
      <c r="D5486">
        <f>MONTH(StockData[[#This Row],[DATE]])</f>
        <v>10</v>
      </c>
      <c r="E5486">
        <v>2025</v>
      </c>
      <c r="F5486" t="s">
        <v>231</v>
      </c>
      <c r="G5486" t="str">
        <f>"Q"&amp;ROUNDUP(StockData[[#This Row],[Month Number]]/3,0)</f>
        <v>Q4</v>
      </c>
      <c r="H5486" s="1" t="s">
        <v>5101</v>
      </c>
      <c r="I5486" s="1" t="s">
        <v>4597</v>
      </c>
      <c r="J5486" t="s">
        <v>30</v>
      </c>
      <c r="K5486">
        <v>8626.5</v>
      </c>
      <c r="L5486">
        <v>8698.5</v>
      </c>
      <c r="M5486">
        <v>8491.5</v>
      </c>
      <c r="N5486">
        <v>8626.5</v>
      </c>
      <c r="O5486">
        <v>8685</v>
      </c>
      <c r="P5486">
        <v>8679.5</v>
      </c>
      <c r="Q5486">
        <v>8588.01</v>
      </c>
      <c r="R5486">
        <v>915075</v>
      </c>
      <c r="S5486">
        <v>7858670107.5</v>
      </c>
      <c r="T5486">
        <v>68941</v>
      </c>
      <c r="U5486">
        <v>566787</v>
      </c>
      <c r="V5486">
        <v>61.94</v>
      </c>
      <c r="W5486" s="3">
        <f>StockData[[#This Row],[CLOSE]]-StockData[[#This Row],[PREV. CLOSE]]</f>
        <v>53</v>
      </c>
      <c r="X5486" s="2">
        <f>IFERROR((StockData[[#This Row],[CLOSE]]-StockData[[#This Row],[PREV. CLOSE]])/StockData[[#This Row],[PREV. CLOSE]],0)</f>
        <v>6.1438590390077092E-3</v>
      </c>
      <c r="Y5486" t="str">
        <f>IF(StockData[[#This Row],[Daily Return %]]&gt;0,"Gain",IF(StockData[[#This Row],[Daily Return %]]&lt;0,"Loss","No Change"))</f>
        <v>Gain</v>
      </c>
    </row>
    <row r="5487" spans="1:25" x14ac:dyDescent="0.3">
      <c r="A5487" s="1">
        <v>45936</v>
      </c>
      <c r="B5487" s="1" t="s">
        <v>5542</v>
      </c>
      <c r="C5487" s="1" t="s">
        <v>230</v>
      </c>
      <c r="D5487">
        <f>MONTH(StockData[[#This Row],[DATE]])</f>
        <v>10</v>
      </c>
      <c r="E5487">
        <v>2025</v>
      </c>
      <c r="F5487" t="s">
        <v>231</v>
      </c>
      <c r="G5487" t="str">
        <f>"Q"&amp;ROUNDUP(StockData[[#This Row],[Month Number]]/3,0)</f>
        <v>Q4</v>
      </c>
      <c r="H5487" s="1" t="s">
        <v>5101</v>
      </c>
      <c r="I5487" s="1" t="s">
        <v>4597</v>
      </c>
      <c r="J5487" t="s">
        <v>30</v>
      </c>
      <c r="K5487">
        <v>8698</v>
      </c>
      <c r="L5487">
        <v>8803.5</v>
      </c>
      <c r="M5487">
        <v>8651</v>
      </c>
      <c r="N5487">
        <v>8679.5</v>
      </c>
      <c r="O5487">
        <v>8799</v>
      </c>
      <c r="P5487">
        <v>8792</v>
      </c>
      <c r="Q5487">
        <v>8726.35</v>
      </c>
      <c r="R5487">
        <v>300715</v>
      </c>
      <c r="S5487">
        <v>2624144110.5</v>
      </c>
      <c r="T5487">
        <v>31260</v>
      </c>
      <c r="U5487">
        <v>163297</v>
      </c>
      <c r="V5487">
        <v>54.3</v>
      </c>
      <c r="W5487" s="3">
        <f>StockData[[#This Row],[CLOSE]]-StockData[[#This Row],[PREV. CLOSE]]</f>
        <v>112.5</v>
      </c>
      <c r="X5487" s="2">
        <f>IFERROR((StockData[[#This Row],[CLOSE]]-StockData[[#This Row],[PREV. CLOSE]])/StockData[[#This Row],[PREV. CLOSE]],0)</f>
        <v>1.2961576127657123E-2</v>
      </c>
      <c r="Y5487" t="str">
        <f>IF(StockData[[#This Row],[Daily Return %]]&gt;0,"Gain",IF(StockData[[#This Row],[Daily Return %]]&lt;0,"Loss","No Change"))</f>
        <v>Gain</v>
      </c>
    </row>
    <row r="5488" spans="1:25" x14ac:dyDescent="0.3">
      <c r="A5488" s="1">
        <v>45937</v>
      </c>
      <c r="B5488" s="1" t="s">
        <v>5543</v>
      </c>
      <c r="C5488" s="1" t="s">
        <v>230</v>
      </c>
      <c r="D5488">
        <f>MONTH(StockData[[#This Row],[DATE]])</f>
        <v>10</v>
      </c>
      <c r="E5488">
        <v>2025</v>
      </c>
      <c r="F5488" t="s">
        <v>231</v>
      </c>
      <c r="G5488" t="str">
        <f>"Q"&amp;ROUNDUP(StockData[[#This Row],[Month Number]]/3,0)</f>
        <v>Q4</v>
      </c>
      <c r="H5488" s="1" t="s">
        <v>5101</v>
      </c>
      <c r="I5488" s="1" t="s">
        <v>4597</v>
      </c>
      <c r="J5488" t="s">
        <v>30</v>
      </c>
      <c r="K5488">
        <v>8800</v>
      </c>
      <c r="L5488">
        <v>8915</v>
      </c>
      <c r="M5488">
        <v>8785.5</v>
      </c>
      <c r="N5488">
        <v>8792</v>
      </c>
      <c r="O5488">
        <v>8900</v>
      </c>
      <c r="P5488">
        <v>8904</v>
      </c>
      <c r="Q5488">
        <v>8848.31</v>
      </c>
      <c r="R5488">
        <v>490577</v>
      </c>
      <c r="S5488">
        <v>4340777563</v>
      </c>
      <c r="T5488">
        <v>42324</v>
      </c>
      <c r="U5488">
        <v>282964</v>
      </c>
      <c r="V5488">
        <v>57.68</v>
      </c>
      <c r="W5488" s="3">
        <f>StockData[[#This Row],[CLOSE]]-StockData[[#This Row],[PREV. CLOSE]]</f>
        <v>112</v>
      </c>
      <c r="X5488" s="2">
        <f>IFERROR((StockData[[#This Row],[CLOSE]]-StockData[[#This Row],[PREV. CLOSE]])/StockData[[#This Row],[PREV. CLOSE]],0)</f>
        <v>1.2738853503184714E-2</v>
      </c>
      <c r="Y5488" t="str">
        <f>IF(StockData[[#This Row],[Daily Return %]]&gt;0,"Gain",IF(StockData[[#This Row],[Daily Return %]]&lt;0,"Loss","No Change"))</f>
        <v>Gain</v>
      </c>
    </row>
    <row r="5489" spans="1:25" x14ac:dyDescent="0.3">
      <c r="A5489" s="1">
        <v>45938</v>
      </c>
      <c r="B5489" s="1" t="s">
        <v>5544</v>
      </c>
      <c r="C5489" s="1" t="s">
        <v>230</v>
      </c>
      <c r="D5489">
        <f>MONTH(StockData[[#This Row],[DATE]])</f>
        <v>10</v>
      </c>
      <c r="E5489">
        <v>2025</v>
      </c>
      <c r="F5489" t="s">
        <v>231</v>
      </c>
      <c r="G5489" t="str">
        <f>"Q"&amp;ROUNDUP(StockData[[#This Row],[Month Number]]/3,0)</f>
        <v>Q4</v>
      </c>
      <c r="H5489" s="1" t="s">
        <v>5101</v>
      </c>
      <c r="I5489" s="1" t="s">
        <v>4597</v>
      </c>
      <c r="J5489" t="s">
        <v>30</v>
      </c>
      <c r="K5489">
        <v>8903</v>
      </c>
      <c r="L5489">
        <v>8903</v>
      </c>
      <c r="M5489">
        <v>8750.5</v>
      </c>
      <c r="N5489">
        <v>8904</v>
      </c>
      <c r="O5489">
        <v>8769</v>
      </c>
      <c r="P5489">
        <v>8792</v>
      </c>
      <c r="Q5489">
        <v>8820.6</v>
      </c>
      <c r="R5489">
        <v>408647</v>
      </c>
      <c r="S5489">
        <v>3604511861</v>
      </c>
      <c r="T5489">
        <v>51627</v>
      </c>
      <c r="U5489">
        <v>246298</v>
      </c>
      <c r="V5489">
        <v>60.27</v>
      </c>
      <c r="W5489" s="3">
        <f>StockData[[#This Row],[CLOSE]]-StockData[[#This Row],[PREV. CLOSE]]</f>
        <v>-112</v>
      </c>
      <c r="X5489" s="2">
        <f>IFERROR((StockData[[#This Row],[CLOSE]]-StockData[[#This Row],[PREV. CLOSE]])/StockData[[#This Row],[PREV. CLOSE]],0)</f>
        <v>-1.2578616352201259E-2</v>
      </c>
      <c r="Y5489" t="str">
        <f>IF(StockData[[#This Row],[Daily Return %]]&gt;0,"Gain",IF(StockData[[#This Row],[Daily Return %]]&lt;0,"Loss","No Change"))</f>
        <v>Loss</v>
      </c>
    </row>
    <row r="5490" spans="1:25" x14ac:dyDescent="0.3">
      <c r="A5490" s="1">
        <v>45939</v>
      </c>
      <c r="B5490" s="1" t="s">
        <v>5545</v>
      </c>
      <c r="C5490" s="1" t="s">
        <v>230</v>
      </c>
      <c r="D5490">
        <f>MONTH(StockData[[#This Row],[DATE]])</f>
        <v>10</v>
      </c>
      <c r="E5490">
        <v>2025</v>
      </c>
      <c r="F5490" t="s">
        <v>231</v>
      </c>
      <c r="G5490" t="str">
        <f>"Q"&amp;ROUNDUP(StockData[[#This Row],[Month Number]]/3,0)</f>
        <v>Q4</v>
      </c>
      <c r="H5490" s="1" t="s">
        <v>5101</v>
      </c>
      <c r="I5490" s="1" t="s">
        <v>4597</v>
      </c>
      <c r="J5490" t="s">
        <v>30</v>
      </c>
      <c r="K5490">
        <v>8775</v>
      </c>
      <c r="L5490">
        <v>8817.5</v>
      </c>
      <c r="M5490">
        <v>8701.5</v>
      </c>
      <c r="N5490">
        <v>8792</v>
      </c>
      <c r="O5490">
        <v>8812</v>
      </c>
      <c r="P5490">
        <v>8810</v>
      </c>
      <c r="Q5490">
        <v>8774.69</v>
      </c>
      <c r="R5490">
        <v>217161</v>
      </c>
      <c r="S5490">
        <v>1905519927.5</v>
      </c>
      <c r="T5490">
        <v>29459</v>
      </c>
      <c r="U5490">
        <v>105702</v>
      </c>
      <c r="V5490">
        <v>48.67</v>
      </c>
      <c r="W5490" s="3">
        <f>StockData[[#This Row],[CLOSE]]-StockData[[#This Row],[PREV. CLOSE]]</f>
        <v>18</v>
      </c>
      <c r="X5490" s="2">
        <f>IFERROR((StockData[[#This Row],[CLOSE]]-StockData[[#This Row],[PREV. CLOSE]])/StockData[[#This Row],[PREV. CLOSE]],0)</f>
        <v>2.0473157415832575E-3</v>
      </c>
      <c r="Y5490" t="str">
        <f>IF(StockData[[#This Row],[Daily Return %]]&gt;0,"Gain",IF(StockData[[#This Row],[Daily Return %]]&lt;0,"Loss","No Change"))</f>
        <v>Gain</v>
      </c>
    </row>
    <row r="5491" spans="1:25" x14ac:dyDescent="0.3">
      <c r="A5491" s="1">
        <v>45940</v>
      </c>
      <c r="B5491" s="1" t="s">
        <v>5546</v>
      </c>
      <c r="C5491" s="1" t="s">
        <v>230</v>
      </c>
      <c r="D5491">
        <f>MONTH(StockData[[#This Row],[DATE]])</f>
        <v>10</v>
      </c>
      <c r="E5491">
        <v>2025</v>
      </c>
      <c r="F5491" t="s">
        <v>231</v>
      </c>
      <c r="G5491" t="str">
        <f>"Q"&amp;ROUNDUP(StockData[[#This Row],[Month Number]]/3,0)</f>
        <v>Q4</v>
      </c>
      <c r="H5491" s="1" t="s">
        <v>5101</v>
      </c>
      <c r="I5491" s="1" t="s">
        <v>4597</v>
      </c>
      <c r="J5491" t="s">
        <v>30</v>
      </c>
      <c r="K5491">
        <v>8816</v>
      </c>
      <c r="L5491">
        <v>8955</v>
      </c>
      <c r="M5491">
        <v>8781.5</v>
      </c>
      <c r="N5491">
        <v>8810</v>
      </c>
      <c r="O5491">
        <v>8943</v>
      </c>
      <c r="P5491">
        <v>8946.5</v>
      </c>
      <c r="Q5491">
        <v>8902.86</v>
      </c>
      <c r="R5491">
        <v>228686</v>
      </c>
      <c r="S5491">
        <v>2035959390.5</v>
      </c>
      <c r="T5491">
        <v>33794</v>
      </c>
      <c r="U5491">
        <v>103942</v>
      </c>
      <c r="V5491">
        <v>45.45</v>
      </c>
      <c r="W5491" s="3">
        <f>StockData[[#This Row],[CLOSE]]-StockData[[#This Row],[PREV. CLOSE]]</f>
        <v>136.5</v>
      </c>
      <c r="X5491" s="2">
        <f>IFERROR((StockData[[#This Row],[CLOSE]]-StockData[[#This Row],[PREV. CLOSE]])/StockData[[#This Row],[PREV. CLOSE]],0)</f>
        <v>1.5493757094211124E-2</v>
      </c>
      <c r="Y5491" t="str">
        <f>IF(StockData[[#This Row],[Daily Return %]]&gt;0,"Gain",IF(StockData[[#This Row],[Daily Return %]]&lt;0,"Loss","No Change"))</f>
        <v>Gain</v>
      </c>
    </row>
    <row r="5492" spans="1:25" x14ac:dyDescent="0.3">
      <c r="A5492" s="1">
        <v>45943</v>
      </c>
      <c r="B5492" s="1" t="s">
        <v>5547</v>
      </c>
      <c r="C5492" s="1" t="s">
        <v>230</v>
      </c>
      <c r="D5492">
        <f>MONTH(StockData[[#This Row],[DATE]])</f>
        <v>10</v>
      </c>
      <c r="E5492">
        <v>2025</v>
      </c>
      <c r="F5492" t="s">
        <v>231</v>
      </c>
      <c r="G5492" t="str">
        <f>"Q"&amp;ROUNDUP(StockData[[#This Row],[Month Number]]/3,0)</f>
        <v>Q4</v>
      </c>
      <c r="H5492" s="1" t="s">
        <v>5101</v>
      </c>
      <c r="I5492" s="1" t="s">
        <v>4597</v>
      </c>
      <c r="J5492" t="s">
        <v>30</v>
      </c>
      <c r="K5492">
        <v>8947</v>
      </c>
      <c r="L5492">
        <v>9084</v>
      </c>
      <c r="M5492">
        <v>8917</v>
      </c>
      <c r="N5492">
        <v>8946.5</v>
      </c>
      <c r="O5492">
        <v>9081</v>
      </c>
      <c r="P5492">
        <v>9066</v>
      </c>
      <c r="Q5492">
        <v>9048.86</v>
      </c>
      <c r="R5492">
        <v>374531</v>
      </c>
      <c r="S5492">
        <v>3389076989.5</v>
      </c>
      <c r="T5492">
        <v>43815</v>
      </c>
      <c r="U5492">
        <v>161221</v>
      </c>
      <c r="V5492">
        <v>43.05</v>
      </c>
      <c r="W5492" s="3">
        <f>StockData[[#This Row],[CLOSE]]-StockData[[#This Row],[PREV. CLOSE]]</f>
        <v>119.5</v>
      </c>
      <c r="X5492" s="2">
        <f>IFERROR((StockData[[#This Row],[CLOSE]]-StockData[[#This Row],[PREV. CLOSE]])/StockData[[#This Row],[PREV. CLOSE]],0)</f>
        <v>1.3357178784999721E-2</v>
      </c>
      <c r="Y5492" t="str">
        <f>IF(StockData[[#This Row],[Daily Return %]]&gt;0,"Gain",IF(StockData[[#This Row],[Daily Return %]]&lt;0,"Loss","No Change"))</f>
        <v>Gain</v>
      </c>
    </row>
    <row r="5493" spans="1:25" x14ac:dyDescent="0.3">
      <c r="A5493" s="1">
        <v>45944</v>
      </c>
      <c r="B5493" s="1" t="s">
        <v>5548</v>
      </c>
      <c r="C5493" s="1" t="s">
        <v>230</v>
      </c>
      <c r="D5493">
        <f>MONTH(StockData[[#This Row],[DATE]])</f>
        <v>10</v>
      </c>
      <c r="E5493">
        <v>2025</v>
      </c>
      <c r="F5493" t="s">
        <v>231</v>
      </c>
      <c r="G5493" t="str">
        <f>"Q"&amp;ROUNDUP(StockData[[#This Row],[Month Number]]/3,0)</f>
        <v>Q4</v>
      </c>
      <c r="H5493" s="1" t="s">
        <v>5101</v>
      </c>
      <c r="I5493" s="1" t="s">
        <v>4597</v>
      </c>
      <c r="J5493" t="s">
        <v>30</v>
      </c>
      <c r="K5493">
        <v>9100</v>
      </c>
      <c r="L5493">
        <v>9120</v>
      </c>
      <c r="M5493">
        <v>9032.5</v>
      </c>
      <c r="N5493">
        <v>9066</v>
      </c>
      <c r="O5493">
        <v>9101</v>
      </c>
      <c r="P5493">
        <v>9102.5</v>
      </c>
      <c r="Q5493">
        <v>9091.56</v>
      </c>
      <c r="R5493">
        <v>297332</v>
      </c>
      <c r="S5493">
        <v>2703211350</v>
      </c>
      <c r="T5493">
        <v>44028</v>
      </c>
      <c r="U5493">
        <v>152090</v>
      </c>
      <c r="V5493">
        <v>51.15</v>
      </c>
      <c r="W5493" s="3">
        <f>StockData[[#This Row],[CLOSE]]-StockData[[#This Row],[PREV. CLOSE]]</f>
        <v>36.5</v>
      </c>
      <c r="X5493" s="2">
        <f>IFERROR((StockData[[#This Row],[CLOSE]]-StockData[[#This Row],[PREV. CLOSE]])/StockData[[#This Row],[PREV. CLOSE]],0)</f>
        <v>4.026031325832782E-3</v>
      </c>
      <c r="Y5493" t="str">
        <f>IF(StockData[[#This Row],[Daily Return %]]&gt;0,"Gain",IF(StockData[[#This Row],[Daily Return %]]&lt;0,"Loss","No Change"))</f>
        <v>Gain</v>
      </c>
    </row>
    <row r="5494" spans="1:25" x14ac:dyDescent="0.3">
      <c r="A5494" s="1">
        <v>45945</v>
      </c>
      <c r="B5494" s="1" t="s">
        <v>5549</v>
      </c>
      <c r="C5494" s="1" t="s">
        <v>230</v>
      </c>
      <c r="D5494">
        <f>MONTH(StockData[[#This Row],[DATE]])</f>
        <v>10</v>
      </c>
      <c r="E5494">
        <v>2025</v>
      </c>
      <c r="F5494" t="s">
        <v>231</v>
      </c>
      <c r="G5494" t="str">
        <f>"Q"&amp;ROUNDUP(StockData[[#This Row],[Month Number]]/3,0)</f>
        <v>Q4</v>
      </c>
      <c r="H5494" s="1" t="s">
        <v>5101</v>
      </c>
      <c r="I5494" s="1" t="s">
        <v>4597</v>
      </c>
      <c r="J5494" t="s">
        <v>30</v>
      </c>
      <c r="K5494">
        <v>9106.5</v>
      </c>
      <c r="L5494">
        <v>9180</v>
      </c>
      <c r="M5494">
        <v>8955.5</v>
      </c>
      <c r="N5494">
        <v>9102.5</v>
      </c>
      <c r="O5494">
        <v>9015</v>
      </c>
      <c r="P5494">
        <v>8998</v>
      </c>
      <c r="Q5494">
        <v>9072.4</v>
      </c>
      <c r="R5494">
        <v>300055</v>
      </c>
      <c r="S5494">
        <v>2722218611</v>
      </c>
      <c r="T5494">
        <v>43069</v>
      </c>
      <c r="U5494">
        <v>135340</v>
      </c>
      <c r="V5494">
        <v>45.11</v>
      </c>
      <c r="W5494" s="3">
        <f>StockData[[#This Row],[CLOSE]]-StockData[[#This Row],[PREV. CLOSE]]</f>
        <v>-104.5</v>
      </c>
      <c r="X5494" s="2">
        <f>IFERROR((StockData[[#This Row],[CLOSE]]-StockData[[#This Row],[PREV. CLOSE]])/StockData[[#This Row],[PREV. CLOSE]],0)</f>
        <v>-1.1480362537764351E-2</v>
      </c>
      <c r="Y5494" t="str">
        <f>IF(StockData[[#This Row],[Daily Return %]]&gt;0,"Gain",IF(StockData[[#This Row],[Daily Return %]]&lt;0,"Loss","No Change"))</f>
        <v>Loss</v>
      </c>
    </row>
    <row r="5495" spans="1:25" x14ac:dyDescent="0.3">
      <c r="A5495" s="1">
        <v>45946</v>
      </c>
      <c r="B5495" s="1" t="s">
        <v>5550</v>
      </c>
      <c r="C5495" s="1" t="s">
        <v>230</v>
      </c>
      <c r="D5495">
        <f>MONTH(StockData[[#This Row],[DATE]])</f>
        <v>10</v>
      </c>
      <c r="E5495">
        <v>2025</v>
      </c>
      <c r="F5495" t="s">
        <v>231</v>
      </c>
      <c r="G5495" t="str">
        <f>"Q"&amp;ROUNDUP(StockData[[#This Row],[Month Number]]/3,0)</f>
        <v>Q4</v>
      </c>
      <c r="H5495" s="1" t="s">
        <v>5101</v>
      </c>
      <c r="I5495" s="1" t="s">
        <v>4597</v>
      </c>
      <c r="J5495" t="s">
        <v>30</v>
      </c>
      <c r="K5495">
        <v>9030</v>
      </c>
      <c r="L5495">
        <v>9177</v>
      </c>
      <c r="M5495">
        <v>9022</v>
      </c>
      <c r="N5495">
        <v>8998</v>
      </c>
      <c r="O5495">
        <v>9144.5</v>
      </c>
      <c r="P5495">
        <v>9151.5</v>
      </c>
      <c r="Q5495">
        <v>9139.85</v>
      </c>
      <c r="R5495">
        <v>334619</v>
      </c>
      <c r="S5495">
        <v>3058368044</v>
      </c>
      <c r="T5495">
        <v>47119</v>
      </c>
      <c r="U5495">
        <v>190696</v>
      </c>
      <c r="V5495">
        <v>56.99</v>
      </c>
      <c r="W5495" s="3">
        <f>StockData[[#This Row],[CLOSE]]-StockData[[#This Row],[PREV. CLOSE]]</f>
        <v>153.5</v>
      </c>
      <c r="X5495" s="2">
        <f>IFERROR((StockData[[#This Row],[CLOSE]]-StockData[[#This Row],[PREV. CLOSE]])/StockData[[#This Row],[PREV. CLOSE]],0)</f>
        <v>1.705934652144921E-2</v>
      </c>
      <c r="Y5495" t="str">
        <f>IF(StockData[[#This Row],[Daily Return %]]&gt;0,"Gain",IF(StockData[[#This Row],[Daily Return %]]&lt;0,"Loss","No Change"))</f>
        <v>Gain</v>
      </c>
    </row>
    <row r="5496" spans="1:25" x14ac:dyDescent="0.3">
      <c r="A5496" s="1">
        <v>45947</v>
      </c>
      <c r="B5496" s="1" t="s">
        <v>5551</v>
      </c>
      <c r="C5496" s="1" t="s">
        <v>230</v>
      </c>
      <c r="D5496">
        <f>MONTH(StockData[[#This Row],[DATE]])</f>
        <v>10</v>
      </c>
      <c r="E5496">
        <v>2025</v>
      </c>
      <c r="F5496" t="s">
        <v>231</v>
      </c>
      <c r="G5496" t="str">
        <f>"Q"&amp;ROUNDUP(StockData[[#This Row],[Month Number]]/3,0)</f>
        <v>Q4</v>
      </c>
      <c r="H5496" s="1" t="s">
        <v>5101</v>
      </c>
      <c r="I5496" s="1" t="s">
        <v>4597</v>
      </c>
      <c r="J5496" t="s">
        <v>30</v>
      </c>
      <c r="K5496">
        <v>9150</v>
      </c>
      <c r="L5496">
        <v>9194.5</v>
      </c>
      <c r="M5496">
        <v>9090.5</v>
      </c>
      <c r="N5496">
        <v>9151.5</v>
      </c>
      <c r="O5496">
        <v>9146</v>
      </c>
      <c r="P5496">
        <v>9150.5</v>
      </c>
      <c r="Q5496">
        <v>9144.33</v>
      </c>
      <c r="R5496">
        <v>466036</v>
      </c>
      <c r="S5496">
        <v>4261587903</v>
      </c>
      <c r="T5496">
        <v>45242</v>
      </c>
      <c r="U5496">
        <v>274251</v>
      </c>
      <c r="V5496">
        <v>58.85</v>
      </c>
      <c r="W5496" s="3">
        <f>StockData[[#This Row],[CLOSE]]-StockData[[#This Row],[PREV. CLOSE]]</f>
        <v>-1</v>
      </c>
      <c r="X5496" s="2">
        <f>IFERROR((StockData[[#This Row],[CLOSE]]-StockData[[#This Row],[PREV. CLOSE]])/StockData[[#This Row],[PREV. CLOSE]],0)</f>
        <v>-1.0927170409222532E-4</v>
      </c>
      <c r="Y5496" t="str">
        <f>IF(StockData[[#This Row],[Daily Return %]]&gt;0,"Gain",IF(StockData[[#This Row],[Daily Return %]]&lt;0,"Loss","No Change"))</f>
        <v>Loss</v>
      </c>
    </row>
    <row r="5497" spans="1:25" x14ac:dyDescent="0.3">
      <c r="A5497" s="1">
        <v>45950</v>
      </c>
      <c r="B5497" s="1" t="s">
        <v>5552</v>
      </c>
      <c r="C5497" s="1" t="s">
        <v>230</v>
      </c>
      <c r="D5497">
        <f>MONTH(StockData[[#This Row],[DATE]])</f>
        <v>10</v>
      </c>
      <c r="E5497">
        <v>2025</v>
      </c>
      <c r="F5497" t="s">
        <v>231</v>
      </c>
      <c r="G5497" t="str">
        <f>"Q"&amp;ROUNDUP(StockData[[#This Row],[Month Number]]/3,0)</f>
        <v>Q4</v>
      </c>
      <c r="H5497" s="1" t="s">
        <v>5101</v>
      </c>
      <c r="I5497" s="1" t="s">
        <v>4597</v>
      </c>
      <c r="J5497" t="s">
        <v>30</v>
      </c>
      <c r="K5497">
        <v>9194.5</v>
      </c>
      <c r="L5497">
        <v>9236.5</v>
      </c>
      <c r="M5497">
        <v>9100.5</v>
      </c>
      <c r="N5497">
        <v>9150.5</v>
      </c>
      <c r="O5497">
        <v>9115.5</v>
      </c>
      <c r="P5497">
        <v>9124.5</v>
      </c>
      <c r="Q5497">
        <v>9156.84</v>
      </c>
      <c r="R5497">
        <v>303686</v>
      </c>
      <c r="S5497">
        <v>2780804736.5</v>
      </c>
      <c r="T5497">
        <v>40506</v>
      </c>
      <c r="U5497">
        <v>158094</v>
      </c>
      <c r="V5497">
        <v>52.06</v>
      </c>
      <c r="W5497" s="3">
        <f>StockData[[#This Row],[CLOSE]]-StockData[[#This Row],[PREV. CLOSE]]</f>
        <v>-26</v>
      </c>
      <c r="X5497" s="2">
        <f>IFERROR((StockData[[#This Row],[CLOSE]]-StockData[[#This Row],[PREV. CLOSE]])/StockData[[#This Row],[PREV. CLOSE]],0)</f>
        <v>-2.8413747882629365E-3</v>
      </c>
      <c r="Y5497" t="str">
        <f>IF(StockData[[#This Row],[Daily Return %]]&gt;0,"Gain",IF(StockData[[#This Row],[Daily Return %]]&lt;0,"Loss","No Change"))</f>
        <v>Loss</v>
      </c>
    </row>
    <row r="5498" spans="1:25" x14ac:dyDescent="0.3">
      <c r="A5498" s="1">
        <v>45951</v>
      </c>
      <c r="B5498" s="1" t="s">
        <v>5553</v>
      </c>
      <c r="C5498" s="1" t="s">
        <v>230</v>
      </c>
      <c r="D5498">
        <f>MONTH(StockData[[#This Row],[DATE]])</f>
        <v>10</v>
      </c>
      <c r="E5498">
        <v>2025</v>
      </c>
      <c r="F5498" t="s">
        <v>231</v>
      </c>
      <c r="G5498" t="str">
        <f>"Q"&amp;ROUNDUP(StockData[[#This Row],[Month Number]]/3,0)</f>
        <v>Q4</v>
      </c>
      <c r="H5498" s="1" t="s">
        <v>5101</v>
      </c>
      <c r="I5498" s="1" t="s">
        <v>4597</v>
      </c>
      <c r="J5498" t="s">
        <v>30</v>
      </c>
      <c r="K5498">
        <v>9159.5</v>
      </c>
      <c r="L5498">
        <v>9165</v>
      </c>
      <c r="M5498">
        <v>9081</v>
      </c>
      <c r="N5498">
        <v>9124.5</v>
      </c>
      <c r="O5498">
        <v>9105.5</v>
      </c>
      <c r="P5498">
        <v>9118</v>
      </c>
      <c r="Q5498">
        <v>9134.24</v>
      </c>
      <c r="R5498">
        <v>27642</v>
      </c>
      <c r="S5498">
        <v>252488710</v>
      </c>
      <c r="T5498">
        <v>3656</v>
      </c>
      <c r="U5498">
        <v>14471</v>
      </c>
      <c r="V5498">
        <v>52.38</v>
      </c>
      <c r="W5498" s="3">
        <f>StockData[[#This Row],[CLOSE]]-StockData[[#This Row],[PREV. CLOSE]]</f>
        <v>-6.5</v>
      </c>
      <c r="X5498" s="2">
        <f>IFERROR((StockData[[#This Row],[CLOSE]]-StockData[[#This Row],[PREV. CLOSE]])/StockData[[#This Row],[PREV. CLOSE]],0)</f>
        <v>-7.1236780097539592E-4</v>
      </c>
      <c r="Y5498" t="str">
        <f>IF(StockData[[#This Row],[Daily Return %]]&gt;0,"Gain",IF(StockData[[#This Row],[Daily Return %]]&lt;0,"Loss","No Change"))</f>
        <v>Loss</v>
      </c>
    </row>
    <row r="5499" spans="1:25" x14ac:dyDescent="0.3">
      <c r="A5499" s="1">
        <v>45953</v>
      </c>
      <c r="B5499" s="1" t="s">
        <v>5554</v>
      </c>
      <c r="C5499" s="1" t="s">
        <v>230</v>
      </c>
      <c r="D5499">
        <f>MONTH(StockData[[#This Row],[DATE]])</f>
        <v>10</v>
      </c>
      <c r="E5499">
        <v>2025</v>
      </c>
      <c r="F5499" t="s">
        <v>231</v>
      </c>
      <c r="G5499" t="str">
        <f>"Q"&amp;ROUNDUP(StockData[[#This Row],[Month Number]]/3,0)</f>
        <v>Q4</v>
      </c>
      <c r="H5499" s="1" t="s">
        <v>5101</v>
      </c>
      <c r="I5499" s="1" t="s">
        <v>4597</v>
      </c>
      <c r="J5499" t="s">
        <v>30</v>
      </c>
      <c r="K5499">
        <v>9136</v>
      </c>
      <c r="L5499">
        <v>9157</v>
      </c>
      <c r="M5499">
        <v>9017</v>
      </c>
      <c r="N5499">
        <v>9118</v>
      </c>
      <c r="O5499">
        <v>9036</v>
      </c>
      <c r="P5499">
        <v>9047</v>
      </c>
      <c r="Q5499">
        <v>9080.84</v>
      </c>
      <c r="R5499">
        <v>249420</v>
      </c>
      <c r="S5499">
        <v>2264944032.5</v>
      </c>
      <c r="T5499">
        <v>31795</v>
      </c>
      <c r="U5499">
        <v>145147</v>
      </c>
      <c r="V5499">
        <v>58.19</v>
      </c>
      <c r="W5499" s="3">
        <f>StockData[[#This Row],[CLOSE]]-StockData[[#This Row],[PREV. CLOSE]]</f>
        <v>-71</v>
      </c>
      <c r="X5499" s="2">
        <f>IFERROR((StockData[[#This Row],[CLOSE]]-StockData[[#This Row],[PREV. CLOSE]])/StockData[[#This Row],[PREV. CLOSE]],0)</f>
        <v>-7.7867953498574251E-3</v>
      </c>
      <c r="Y5499" t="str">
        <f>IF(StockData[[#This Row],[Daily Return %]]&gt;0,"Gain",IF(StockData[[#This Row],[Daily Return %]]&lt;0,"Loss","No Change"))</f>
        <v>Loss</v>
      </c>
    </row>
    <row r="5500" spans="1:25" x14ac:dyDescent="0.3">
      <c r="A5500" s="1">
        <v>45954</v>
      </c>
      <c r="B5500" s="1" t="s">
        <v>5555</v>
      </c>
      <c r="C5500" s="1" t="s">
        <v>230</v>
      </c>
      <c r="D5500">
        <f>MONTH(StockData[[#This Row],[DATE]])</f>
        <v>10</v>
      </c>
      <c r="E5500">
        <v>2025</v>
      </c>
      <c r="F5500" t="s">
        <v>231</v>
      </c>
      <c r="G5500" t="str">
        <f>"Q"&amp;ROUNDUP(StockData[[#This Row],[Month Number]]/3,0)</f>
        <v>Q4</v>
      </c>
      <c r="H5500" s="1" t="s">
        <v>5101</v>
      </c>
      <c r="I5500" s="1" t="s">
        <v>4597</v>
      </c>
      <c r="J5500" t="s">
        <v>30</v>
      </c>
      <c r="K5500">
        <v>9070</v>
      </c>
      <c r="L5500">
        <v>9099</v>
      </c>
      <c r="M5500">
        <v>9012</v>
      </c>
      <c r="N5500">
        <v>9047</v>
      </c>
      <c r="O5500">
        <v>9080.5</v>
      </c>
      <c r="P5500">
        <v>9076.5</v>
      </c>
      <c r="Q5500">
        <v>9061</v>
      </c>
      <c r="R5500">
        <v>332130</v>
      </c>
      <c r="S5500">
        <v>3009431399</v>
      </c>
      <c r="T5500">
        <v>25998</v>
      </c>
      <c r="U5500">
        <v>223094</v>
      </c>
      <c r="V5500">
        <v>67.17</v>
      </c>
      <c r="W5500" s="3">
        <f>StockData[[#This Row],[CLOSE]]-StockData[[#This Row],[PREV. CLOSE]]</f>
        <v>29.5</v>
      </c>
      <c r="X5500" s="2">
        <f>IFERROR((StockData[[#This Row],[CLOSE]]-StockData[[#This Row],[PREV. CLOSE]])/StockData[[#This Row],[PREV. CLOSE]],0)</f>
        <v>3.2607494196971371E-3</v>
      </c>
      <c r="Y5500" t="str">
        <f>IF(StockData[[#This Row],[Daily Return %]]&gt;0,"Gain",IF(StockData[[#This Row],[Daily Return %]]&lt;0,"Loss","No Change"))</f>
        <v>Gain</v>
      </c>
    </row>
    <row r="5501" spans="1:25" x14ac:dyDescent="0.3">
      <c r="A5501" s="1">
        <v>45957</v>
      </c>
      <c r="B5501" s="1" t="s">
        <v>5556</v>
      </c>
      <c r="C5501" s="1" t="s">
        <v>230</v>
      </c>
      <c r="D5501">
        <f>MONTH(StockData[[#This Row],[DATE]])</f>
        <v>10</v>
      </c>
      <c r="E5501">
        <v>2025</v>
      </c>
      <c r="F5501" t="s">
        <v>231</v>
      </c>
      <c r="G5501" t="str">
        <f>"Q"&amp;ROUNDUP(StockData[[#This Row],[Month Number]]/3,0)</f>
        <v>Q4</v>
      </c>
      <c r="H5501" s="1" t="s">
        <v>5101</v>
      </c>
      <c r="I5501" s="1" t="s">
        <v>4597</v>
      </c>
      <c r="J5501" t="s">
        <v>30</v>
      </c>
      <c r="K5501">
        <v>9099.5</v>
      </c>
      <c r="L5501">
        <v>9115</v>
      </c>
      <c r="M5501">
        <v>9055</v>
      </c>
      <c r="N5501">
        <v>9076.5</v>
      </c>
      <c r="O5501">
        <v>9090</v>
      </c>
      <c r="P5501">
        <v>9095.5</v>
      </c>
      <c r="Q5501">
        <v>9092.9699999999993</v>
      </c>
      <c r="R5501">
        <v>310061</v>
      </c>
      <c r="S5501">
        <v>2819375728</v>
      </c>
      <c r="T5501">
        <v>27201</v>
      </c>
      <c r="U5501">
        <v>196479</v>
      </c>
      <c r="V5501">
        <v>63.37</v>
      </c>
      <c r="W5501" s="3">
        <f>StockData[[#This Row],[CLOSE]]-StockData[[#This Row],[PREV. CLOSE]]</f>
        <v>19</v>
      </c>
      <c r="X5501" s="2">
        <f>IFERROR((StockData[[#This Row],[CLOSE]]-StockData[[#This Row],[PREV. CLOSE]])/StockData[[#This Row],[PREV. CLOSE]],0)</f>
        <v>2.0933179088855835E-3</v>
      </c>
      <c r="Y5501" t="str">
        <f>IF(StockData[[#This Row],[Daily Return %]]&gt;0,"Gain",IF(StockData[[#This Row],[Daily Return %]]&lt;0,"Loss","No Change"))</f>
        <v>Gain</v>
      </c>
    </row>
    <row r="5502" spans="1:25" x14ac:dyDescent="0.3">
      <c r="A5502" s="1">
        <v>45958</v>
      </c>
      <c r="B5502" s="1" t="s">
        <v>5557</v>
      </c>
      <c r="C5502" s="1" t="s">
        <v>230</v>
      </c>
      <c r="D5502">
        <f>MONTH(StockData[[#This Row],[DATE]])</f>
        <v>10</v>
      </c>
      <c r="E5502">
        <v>2025</v>
      </c>
      <c r="F5502" t="s">
        <v>231</v>
      </c>
      <c r="G5502" t="str">
        <f>"Q"&amp;ROUNDUP(StockData[[#This Row],[Month Number]]/3,0)</f>
        <v>Q4</v>
      </c>
      <c r="H5502" s="1" t="s">
        <v>5101</v>
      </c>
      <c r="I5502" s="1" t="s">
        <v>4597</v>
      </c>
      <c r="J5502" t="s">
        <v>30</v>
      </c>
      <c r="K5502">
        <v>9100</v>
      </c>
      <c r="L5502">
        <v>9130</v>
      </c>
      <c r="M5502">
        <v>9019</v>
      </c>
      <c r="N5502">
        <v>9095.5</v>
      </c>
      <c r="O5502">
        <v>9057</v>
      </c>
      <c r="P5502">
        <v>9057.5</v>
      </c>
      <c r="Q5502">
        <v>9063.27</v>
      </c>
      <c r="R5502">
        <v>459991</v>
      </c>
      <c r="S5502">
        <v>4169023525</v>
      </c>
      <c r="T5502">
        <v>65110</v>
      </c>
      <c r="U5502">
        <v>277623</v>
      </c>
      <c r="V5502">
        <v>60.35</v>
      </c>
      <c r="W5502" s="3">
        <f>StockData[[#This Row],[CLOSE]]-StockData[[#This Row],[PREV. CLOSE]]</f>
        <v>-38</v>
      </c>
      <c r="X5502" s="2">
        <f>IFERROR((StockData[[#This Row],[CLOSE]]-StockData[[#This Row],[PREV. CLOSE]])/StockData[[#This Row],[PREV. CLOSE]],0)</f>
        <v>-4.1778901654664392E-3</v>
      </c>
      <c r="Y5502" t="str">
        <f>IF(StockData[[#This Row],[Daily Return %]]&gt;0,"Gain",IF(StockData[[#This Row],[Daily Return %]]&lt;0,"Loss","No Change"))</f>
        <v>Loss</v>
      </c>
    </row>
    <row r="5503" spans="1:25" x14ac:dyDescent="0.3">
      <c r="A5503" s="1">
        <v>45959</v>
      </c>
      <c r="B5503" s="1" t="s">
        <v>5558</v>
      </c>
      <c r="C5503" s="1" t="s">
        <v>230</v>
      </c>
      <c r="D5503">
        <f>MONTH(StockData[[#This Row],[DATE]])</f>
        <v>10</v>
      </c>
      <c r="E5503">
        <v>2025</v>
      </c>
      <c r="F5503" t="s">
        <v>231</v>
      </c>
      <c r="G5503" t="str">
        <f>"Q"&amp;ROUNDUP(StockData[[#This Row],[Month Number]]/3,0)</f>
        <v>Q4</v>
      </c>
      <c r="H5503" s="1" t="s">
        <v>5101</v>
      </c>
      <c r="I5503" s="1" t="s">
        <v>4597</v>
      </c>
      <c r="J5503" t="s">
        <v>30</v>
      </c>
      <c r="K5503">
        <v>9090</v>
      </c>
      <c r="L5503">
        <v>9090</v>
      </c>
      <c r="M5503">
        <v>8960</v>
      </c>
      <c r="N5503">
        <v>9057.5</v>
      </c>
      <c r="O5503">
        <v>9034.5</v>
      </c>
      <c r="P5503">
        <v>9034</v>
      </c>
      <c r="Q5503">
        <v>9034.11</v>
      </c>
      <c r="R5503">
        <v>226605</v>
      </c>
      <c r="S5503">
        <v>2047173967.5</v>
      </c>
      <c r="T5503">
        <v>27169</v>
      </c>
      <c r="U5503">
        <v>133179</v>
      </c>
      <c r="V5503">
        <v>58.77</v>
      </c>
      <c r="W5503" s="3">
        <f>StockData[[#This Row],[CLOSE]]-StockData[[#This Row],[PREV. CLOSE]]</f>
        <v>-23.5</v>
      </c>
      <c r="X5503" s="2">
        <f>IFERROR((StockData[[#This Row],[CLOSE]]-StockData[[#This Row],[PREV. CLOSE]])/StockData[[#This Row],[PREV. CLOSE]],0)</f>
        <v>-2.5945349158156225E-3</v>
      </c>
      <c r="Y5503" t="str">
        <f>IF(StockData[[#This Row],[Daily Return %]]&gt;0,"Gain",IF(StockData[[#This Row],[Daily Return %]]&lt;0,"Loss","No Change"))</f>
        <v>Loss</v>
      </c>
    </row>
    <row r="5504" spans="1:25" x14ac:dyDescent="0.3">
      <c r="A5504" s="1">
        <v>45960</v>
      </c>
      <c r="B5504" s="1" t="s">
        <v>5559</v>
      </c>
      <c r="C5504" s="1" t="s">
        <v>230</v>
      </c>
      <c r="D5504">
        <f>MONTH(StockData[[#This Row],[DATE]])</f>
        <v>10</v>
      </c>
      <c r="E5504">
        <v>2025</v>
      </c>
      <c r="F5504" t="s">
        <v>231</v>
      </c>
      <c r="G5504" t="str">
        <f>"Q"&amp;ROUNDUP(StockData[[#This Row],[Month Number]]/3,0)</f>
        <v>Q4</v>
      </c>
      <c r="H5504" s="1" t="s">
        <v>5101</v>
      </c>
      <c r="I5504" s="1" t="s">
        <v>4597</v>
      </c>
      <c r="J5504" t="s">
        <v>30</v>
      </c>
      <c r="K5504">
        <v>9034</v>
      </c>
      <c r="L5504">
        <v>9065</v>
      </c>
      <c r="M5504">
        <v>8904.5</v>
      </c>
      <c r="N5504">
        <v>9034</v>
      </c>
      <c r="O5504">
        <v>8914</v>
      </c>
      <c r="P5504">
        <v>8923</v>
      </c>
      <c r="Q5504">
        <v>8973.2199999999993</v>
      </c>
      <c r="R5504">
        <v>250532</v>
      </c>
      <c r="S5504">
        <v>2248079986</v>
      </c>
      <c r="T5504">
        <v>24146</v>
      </c>
      <c r="U5504">
        <v>141196</v>
      </c>
      <c r="V5504">
        <v>56.36</v>
      </c>
      <c r="W5504" s="3">
        <f>StockData[[#This Row],[CLOSE]]-StockData[[#This Row],[PREV. CLOSE]]</f>
        <v>-111</v>
      </c>
      <c r="X5504" s="2">
        <f>IFERROR((StockData[[#This Row],[CLOSE]]-StockData[[#This Row],[PREV. CLOSE]])/StockData[[#This Row],[PREV. CLOSE]],0)</f>
        <v>-1.2286916094753155E-2</v>
      </c>
      <c r="Y5504" t="str">
        <f>IF(StockData[[#This Row],[Daily Return %]]&gt;0,"Gain",IF(StockData[[#This Row],[Daily Return %]]&lt;0,"Loss","No Change"))</f>
        <v>Loss</v>
      </c>
    </row>
    <row r="5505" spans="1:25" x14ac:dyDescent="0.3">
      <c r="A5505" s="1">
        <v>45961</v>
      </c>
      <c r="B5505" s="1" t="s">
        <v>5560</v>
      </c>
      <c r="C5505" s="1" t="s">
        <v>230</v>
      </c>
      <c r="D5505">
        <f>MONTH(StockData[[#This Row],[DATE]])</f>
        <v>10</v>
      </c>
      <c r="E5505">
        <v>2025</v>
      </c>
      <c r="F5505" t="s">
        <v>231</v>
      </c>
      <c r="G5505" t="str">
        <f>"Q"&amp;ROUNDUP(StockData[[#This Row],[Month Number]]/3,0)</f>
        <v>Q4</v>
      </c>
      <c r="H5505" s="1" t="s">
        <v>5101</v>
      </c>
      <c r="I5505" s="1" t="s">
        <v>4597</v>
      </c>
      <c r="J5505" t="s">
        <v>30</v>
      </c>
      <c r="K5505">
        <v>8939.5</v>
      </c>
      <c r="L5505">
        <v>9051</v>
      </c>
      <c r="M5505">
        <v>8802</v>
      </c>
      <c r="N5505">
        <v>8923</v>
      </c>
      <c r="O5505">
        <v>8900</v>
      </c>
      <c r="P5505">
        <v>8892.5</v>
      </c>
      <c r="Q5505">
        <v>8937.15</v>
      </c>
      <c r="R5505">
        <v>261013</v>
      </c>
      <c r="S5505">
        <v>2332713610.5</v>
      </c>
      <c r="T5505">
        <v>28152</v>
      </c>
      <c r="U5505">
        <v>100941</v>
      </c>
      <c r="V5505">
        <v>38.67</v>
      </c>
      <c r="W5505" s="3">
        <f>StockData[[#This Row],[CLOSE]]-StockData[[#This Row],[PREV. CLOSE]]</f>
        <v>-30.5</v>
      </c>
      <c r="X5505" s="2">
        <f>IFERROR((StockData[[#This Row],[CLOSE]]-StockData[[#This Row],[PREV. CLOSE]])/StockData[[#This Row],[PREV. CLOSE]],0)</f>
        <v>-3.4181329149389219E-3</v>
      </c>
      <c r="Y5505" t="str">
        <f>IF(StockData[[#This Row],[Daily Return %]]&gt;0,"Gain",IF(StockData[[#This Row],[Daily Return %]]&lt;0,"Loss","No Change"))</f>
        <v>Loss</v>
      </c>
    </row>
    <row r="5506" spans="1:25" x14ac:dyDescent="0.3">
      <c r="A5506" s="1">
        <v>45964</v>
      </c>
      <c r="B5506" s="1" t="s">
        <v>5561</v>
      </c>
      <c r="C5506" s="1" t="s">
        <v>254</v>
      </c>
      <c r="D5506">
        <f>MONTH(StockData[[#This Row],[DATE]])</f>
        <v>11</v>
      </c>
      <c r="E5506">
        <v>2025</v>
      </c>
      <c r="F5506" t="s">
        <v>231</v>
      </c>
      <c r="G5506" t="str">
        <f>"Q"&amp;ROUNDUP(StockData[[#This Row],[Month Number]]/3,0)</f>
        <v>Q4</v>
      </c>
      <c r="H5506" s="1" t="s">
        <v>5101</v>
      </c>
      <c r="I5506" s="1" t="s">
        <v>4597</v>
      </c>
      <c r="J5506" t="s">
        <v>30</v>
      </c>
      <c r="K5506">
        <v>8900</v>
      </c>
      <c r="L5506">
        <v>8957.5</v>
      </c>
      <c r="M5506">
        <v>8855</v>
      </c>
      <c r="N5506">
        <v>8892.5</v>
      </c>
      <c r="O5506">
        <v>8928</v>
      </c>
      <c r="P5506">
        <v>8922.5</v>
      </c>
      <c r="Q5506">
        <v>8895.52</v>
      </c>
      <c r="R5506">
        <v>206987</v>
      </c>
      <c r="S5506">
        <v>1841257149</v>
      </c>
      <c r="T5506">
        <v>25693</v>
      </c>
      <c r="U5506">
        <v>100834</v>
      </c>
      <c r="V5506">
        <v>48.72</v>
      </c>
      <c r="W5506" s="3">
        <f>StockData[[#This Row],[CLOSE]]-StockData[[#This Row],[PREV. CLOSE]]</f>
        <v>30</v>
      </c>
      <c r="X5506" s="2">
        <f>IFERROR((StockData[[#This Row],[CLOSE]]-StockData[[#This Row],[PREV. CLOSE]])/StockData[[#This Row],[PREV. CLOSE]],0)</f>
        <v>3.3736294630306437E-3</v>
      </c>
      <c r="Y5506" t="str">
        <f>IF(StockData[[#This Row],[Daily Return %]]&gt;0,"Gain",IF(StockData[[#This Row],[Daily Return %]]&lt;0,"Loss","No Change"))</f>
        <v>Gain</v>
      </c>
    </row>
    <row r="5507" spans="1:25" x14ac:dyDescent="0.3">
      <c r="A5507" s="1">
        <v>45965</v>
      </c>
      <c r="B5507" s="1" t="s">
        <v>5562</v>
      </c>
      <c r="C5507" s="1" t="s">
        <v>254</v>
      </c>
      <c r="D5507">
        <f>MONTH(StockData[[#This Row],[DATE]])</f>
        <v>11</v>
      </c>
      <c r="E5507">
        <v>2025</v>
      </c>
      <c r="F5507" t="s">
        <v>231</v>
      </c>
      <c r="G5507" t="str">
        <f>"Q"&amp;ROUNDUP(StockData[[#This Row],[Month Number]]/3,0)</f>
        <v>Q4</v>
      </c>
      <c r="H5507" s="1" t="s">
        <v>5101</v>
      </c>
      <c r="I5507" s="1" t="s">
        <v>4597</v>
      </c>
      <c r="J5507" t="s">
        <v>30</v>
      </c>
      <c r="K5507">
        <v>8920</v>
      </c>
      <c r="L5507">
        <v>8920</v>
      </c>
      <c r="M5507">
        <v>8713</v>
      </c>
      <c r="N5507">
        <v>8922.5</v>
      </c>
      <c r="O5507">
        <v>8751</v>
      </c>
      <c r="P5507">
        <v>8751</v>
      </c>
      <c r="Q5507">
        <v>8764.9699999999993</v>
      </c>
      <c r="R5507">
        <v>517334</v>
      </c>
      <c r="S5507">
        <v>4534418649.5</v>
      </c>
      <c r="T5507">
        <v>57778</v>
      </c>
      <c r="U5507">
        <v>312299</v>
      </c>
      <c r="V5507">
        <v>60.37</v>
      </c>
      <c r="W5507" s="3">
        <f>StockData[[#This Row],[CLOSE]]-StockData[[#This Row],[PREV. CLOSE]]</f>
        <v>-171.5</v>
      </c>
      <c r="X5507" s="2">
        <f>IFERROR((StockData[[#This Row],[CLOSE]]-StockData[[#This Row],[PREV. CLOSE]])/StockData[[#This Row],[PREV. CLOSE]],0)</f>
        <v>-1.9221070327822918E-2</v>
      </c>
      <c r="Y5507" t="str">
        <f>IF(StockData[[#This Row],[Daily Return %]]&gt;0,"Gain",IF(StockData[[#This Row],[Daily Return %]]&lt;0,"Loss","No Change"))</f>
        <v>Loss</v>
      </c>
    </row>
    <row r="5508" spans="1:25" x14ac:dyDescent="0.3">
      <c r="A5508" s="1">
        <v>45967</v>
      </c>
      <c r="B5508" s="1" t="s">
        <v>5563</v>
      </c>
      <c r="C5508" s="1" t="s">
        <v>254</v>
      </c>
      <c r="D5508">
        <f>MONTH(StockData[[#This Row],[DATE]])</f>
        <v>11</v>
      </c>
      <c r="E5508">
        <v>2025</v>
      </c>
      <c r="F5508" t="s">
        <v>231</v>
      </c>
      <c r="G5508" t="str">
        <f>"Q"&amp;ROUNDUP(StockData[[#This Row],[Month Number]]/3,0)</f>
        <v>Q4</v>
      </c>
      <c r="H5508" s="1" t="s">
        <v>5101</v>
      </c>
      <c r="I5508" s="1" t="s">
        <v>4597</v>
      </c>
      <c r="J5508" t="s">
        <v>30</v>
      </c>
      <c r="K5508">
        <v>8755</v>
      </c>
      <c r="L5508">
        <v>8820.5</v>
      </c>
      <c r="M5508">
        <v>8702.5</v>
      </c>
      <c r="N5508">
        <v>8751</v>
      </c>
      <c r="O5508">
        <v>8713</v>
      </c>
      <c r="P5508">
        <v>8720.5</v>
      </c>
      <c r="Q5508">
        <v>8756.99</v>
      </c>
      <c r="R5508">
        <v>326774</v>
      </c>
      <c r="S5508">
        <v>2861557181</v>
      </c>
      <c r="T5508">
        <v>29306</v>
      </c>
      <c r="U5508">
        <v>214963</v>
      </c>
      <c r="V5508">
        <v>65.78</v>
      </c>
      <c r="W5508" s="3">
        <f>StockData[[#This Row],[CLOSE]]-StockData[[#This Row],[PREV. CLOSE]]</f>
        <v>-30.5</v>
      </c>
      <c r="X5508" s="2">
        <f>IFERROR((StockData[[#This Row],[CLOSE]]-StockData[[#This Row],[PREV. CLOSE]])/StockData[[#This Row],[PREV. CLOSE]],0)</f>
        <v>-3.4853159638898413E-3</v>
      </c>
      <c r="Y5508" t="str">
        <f>IF(StockData[[#This Row],[Daily Return %]]&gt;0,"Gain",IF(StockData[[#This Row],[Daily Return %]]&lt;0,"Loss","No Change"))</f>
        <v>Loss</v>
      </c>
    </row>
    <row r="5509" spans="1:25" x14ac:dyDescent="0.3">
      <c r="A5509" s="1">
        <v>45968</v>
      </c>
      <c r="B5509" s="1" t="s">
        <v>5564</v>
      </c>
      <c r="C5509" s="1" t="s">
        <v>254</v>
      </c>
      <c r="D5509">
        <f>MONTH(StockData[[#This Row],[DATE]])</f>
        <v>11</v>
      </c>
      <c r="E5509">
        <v>2025</v>
      </c>
      <c r="F5509" t="s">
        <v>231</v>
      </c>
      <c r="G5509" t="str">
        <f>"Q"&amp;ROUNDUP(StockData[[#This Row],[Month Number]]/3,0)</f>
        <v>Q4</v>
      </c>
      <c r="H5509" s="1" t="s">
        <v>5101</v>
      </c>
      <c r="I5509" s="1" t="s">
        <v>4597</v>
      </c>
      <c r="J5509" t="s">
        <v>30</v>
      </c>
      <c r="K5509">
        <v>8720</v>
      </c>
      <c r="L5509">
        <v>8749.5</v>
      </c>
      <c r="M5509">
        <v>8605</v>
      </c>
      <c r="N5509">
        <v>8720.5</v>
      </c>
      <c r="O5509">
        <v>8717</v>
      </c>
      <c r="P5509">
        <v>8721.5</v>
      </c>
      <c r="Q5509">
        <v>8665.0400000000009</v>
      </c>
      <c r="R5509">
        <v>290120</v>
      </c>
      <c r="S5509">
        <v>2513901648.5</v>
      </c>
      <c r="T5509">
        <v>33020</v>
      </c>
      <c r="U5509">
        <v>132534</v>
      </c>
      <c r="V5509">
        <v>45.68</v>
      </c>
      <c r="W5509" s="3">
        <f>StockData[[#This Row],[CLOSE]]-StockData[[#This Row],[PREV. CLOSE]]</f>
        <v>1</v>
      </c>
      <c r="X5509" s="2">
        <f>IFERROR((StockData[[#This Row],[CLOSE]]-StockData[[#This Row],[PREV. CLOSE]])/StockData[[#This Row],[PREV. CLOSE]],0)</f>
        <v>1.1467232383464251E-4</v>
      </c>
      <c r="Y5509" t="str">
        <f>IF(StockData[[#This Row],[Daily Return %]]&gt;0,"Gain",IF(StockData[[#This Row],[Daily Return %]]&lt;0,"Loss","No Change"))</f>
        <v>Gain</v>
      </c>
    </row>
    <row r="5510" spans="1:25" x14ac:dyDescent="0.3">
      <c r="A5510" s="1">
        <v>45971</v>
      </c>
      <c r="B5510" s="1" t="s">
        <v>5565</v>
      </c>
      <c r="C5510" s="1" t="s">
        <v>254</v>
      </c>
      <c r="D5510">
        <f>MONTH(StockData[[#This Row],[DATE]])</f>
        <v>11</v>
      </c>
      <c r="E5510">
        <v>2025</v>
      </c>
      <c r="F5510" t="s">
        <v>231</v>
      </c>
      <c r="G5510" t="str">
        <f>"Q"&amp;ROUNDUP(StockData[[#This Row],[Month Number]]/3,0)</f>
        <v>Q4</v>
      </c>
      <c r="H5510" s="1" t="s">
        <v>5101</v>
      </c>
      <c r="I5510" s="1" t="s">
        <v>4597</v>
      </c>
      <c r="J5510" t="s">
        <v>30</v>
      </c>
      <c r="K5510">
        <v>8795</v>
      </c>
      <c r="L5510">
        <v>8838</v>
      </c>
      <c r="M5510">
        <v>8685.5</v>
      </c>
      <c r="N5510">
        <v>8721.5</v>
      </c>
      <c r="O5510">
        <v>8770</v>
      </c>
      <c r="P5510">
        <v>8772</v>
      </c>
      <c r="Q5510">
        <v>8756.83</v>
      </c>
      <c r="R5510">
        <v>992874</v>
      </c>
      <c r="S5510">
        <v>8694428329.5</v>
      </c>
      <c r="T5510">
        <v>76738</v>
      </c>
      <c r="U5510">
        <v>548730</v>
      </c>
      <c r="V5510">
        <v>55.27</v>
      </c>
      <c r="W5510" s="3">
        <f>StockData[[#This Row],[CLOSE]]-StockData[[#This Row],[PREV. CLOSE]]</f>
        <v>50.5</v>
      </c>
      <c r="X5510" s="2">
        <f>IFERROR((StockData[[#This Row],[CLOSE]]-StockData[[#This Row],[PREV. CLOSE]])/StockData[[#This Row],[PREV. CLOSE]],0)</f>
        <v>5.7902883678266357E-3</v>
      </c>
      <c r="Y5510" t="str">
        <f>IF(StockData[[#This Row],[Daily Return %]]&gt;0,"Gain",IF(StockData[[#This Row],[Daily Return %]]&lt;0,"Loss","No Change"))</f>
        <v>Gain</v>
      </c>
    </row>
    <row r="5511" spans="1:25" x14ac:dyDescent="0.3">
      <c r="A5511" s="1">
        <v>45972</v>
      </c>
      <c r="B5511" s="1" t="s">
        <v>5566</v>
      </c>
      <c r="C5511" s="1" t="s">
        <v>254</v>
      </c>
      <c r="D5511">
        <f>MONTH(StockData[[#This Row],[DATE]])</f>
        <v>11</v>
      </c>
      <c r="E5511">
        <v>2025</v>
      </c>
      <c r="F5511" t="s">
        <v>231</v>
      </c>
      <c r="G5511" t="str">
        <f>"Q"&amp;ROUNDUP(StockData[[#This Row],[Month Number]]/3,0)</f>
        <v>Q4</v>
      </c>
      <c r="H5511" s="1" t="s">
        <v>5101</v>
      </c>
      <c r="I5511" s="1" t="s">
        <v>4597</v>
      </c>
      <c r="J5511" t="s">
        <v>30</v>
      </c>
      <c r="K5511">
        <v>8819</v>
      </c>
      <c r="L5511">
        <v>8945</v>
      </c>
      <c r="M5511">
        <v>8726</v>
      </c>
      <c r="N5511">
        <v>8772</v>
      </c>
      <c r="O5511">
        <v>8900</v>
      </c>
      <c r="P5511">
        <v>8895</v>
      </c>
      <c r="Q5511">
        <v>8858.43</v>
      </c>
      <c r="R5511">
        <v>380748</v>
      </c>
      <c r="S5511">
        <v>3372830910.5</v>
      </c>
      <c r="T5511">
        <v>43702</v>
      </c>
      <c r="U5511">
        <v>181210</v>
      </c>
      <c r="V5511">
        <v>47.59</v>
      </c>
      <c r="W5511" s="3">
        <f>StockData[[#This Row],[CLOSE]]-StockData[[#This Row],[PREV. CLOSE]]</f>
        <v>123</v>
      </c>
      <c r="X5511" s="2">
        <f>IFERROR((StockData[[#This Row],[CLOSE]]-StockData[[#This Row],[PREV. CLOSE]])/StockData[[#This Row],[PREV. CLOSE]],0)</f>
        <v>1.4021887824897401E-2</v>
      </c>
      <c r="Y5511" t="str">
        <f>IF(StockData[[#This Row],[Daily Return %]]&gt;0,"Gain",IF(StockData[[#This Row],[Daily Return %]]&lt;0,"Loss","No Change"))</f>
        <v>Gain</v>
      </c>
    </row>
    <row r="5512" spans="1:25" x14ac:dyDescent="0.3">
      <c r="A5512" s="1">
        <v>45973</v>
      </c>
      <c r="B5512" s="1" t="s">
        <v>5567</v>
      </c>
      <c r="C5512" s="1" t="s">
        <v>254</v>
      </c>
      <c r="D5512">
        <f>MONTH(StockData[[#This Row],[DATE]])</f>
        <v>11</v>
      </c>
      <c r="E5512">
        <v>2025</v>
      </c>
      <c r="F5512" t="s">
        <v>231</v>
      </c>
      <c r="G5512" t="str">
        <f>"Q"&amp;ROUNDUP(StockData[[#This Row],[Month Number]]/3,0)</f>
        <v>Q4</v>
      </c>
      <c r="H5512" s="1" t="s">
        <v>5101</v>
      </c>
      <c r="I5512" s="1" t="s">
        <v>4597</v>
      </c>
      <c r="J5512" t="s">
        <v>30</v>
      </c>
      <c r="K5512">
        <v>8935</v>
      </c>
      <c r="L5512">
        <v>8935</v>
      </c>
      <c r="M5512">
        <v>8800</v>
      </c>
      <c r="N5512">
        <v>8895</v>
      </c>
      <c r="O5512">
        <v>8845</v>
      </c>
      <c r="P5512">
        <v>8868</v>
      </c>
      <c r="Q5512">
        <v>8856.24</v>
      </c>
      <c r="R5512">
        <v>439922</v>
      </c>
      <c r="S5512">
        <v>3896055054</v>
      </c>
      <c r="T5512">
        <v>56234</v>
      </c>
      <c r="U5512">
        <v>294042</v>
      </c>
      <c r="V5512">
        <v>66.84</v>
      </c>
      <c r="W5512" s="3">
        <f>StockData[[#This Row],[CLOSE]]-StockData[[#This Row],[PREV. CLOSE]]</f>
        <v>-27</v>
      </c>
      <c r="X5512" s="2">
        <f>IFERROR((StockData[[#This Row],[CLOSE]]-StockData[[#This Row],[PREV. CLOSE]])/StockData[[#This Row],[PREV. CLOSE]],0)</f>
        <v>-3.0354131534569982E-3</v>
      </c>
      <c r="Y5512" t="str">
        <f>IF(StockData[[#This Row],[Daily Return %]]&gt;0,"Gain",IF(StockData[[#This Row],[Daily Return %]]&lt;0,"Loss","No Change"))</f>
        <v>Loss</v>
      </c>
    </row>
    <row r="5513" spans="1:25" x14ac:dyDescent="0.3">
      <c r="A5513" s="1">
        <v>45974</v>
      </c>
      <c r="B5513" s="1" t="s">
        <v>5568</v>
      </c>
      <c r="C5513" s="1" t="s">
        <v>254</v>
      </c>
      <c r="D5513">
        <f>MONTH(StockData[[#This Row],[DATE]])</f>
        <v>11</v>
      </c>
      <c r="E5513">
        <v>2025</v>
      </c>
      <c r="F5513" t="s">
        <v>231</v>
      </c>
      <c r="G5513" t="str">
        <f>"Q"&amp;ROUNDUP(StockData[[#This Row],[Month Number]]/3,0)</f>
        <v>Q4</v>
      </c>
      <c r="H5513" s="1" t="s">
        <v>5101</v>
      </c>
      <c r="I5513" s="1" t="s">
        <v>4597</v>
      </c>
      <c r="J5513" t="s">
        <v>30</v>
      </c>
      <c r="K5513">
        <v>8888</v>
      </c>
      <c r="L5513">
        <v>8895.5</v>
      </c>
      <c r="M5513">
        <v>8842</v>
      </c>
      <c r="N5513">
        <v>8868</v>
      </c>
      <c r="O5513">
        <v>8863</v>
      </c>
      <c r="P5513">
        <v>8867.5</v>
      </c>
      <c r="Q5513">
        <v>8869.2900000000009</v>
      </c>
      <c r="R5513">
        <v>276001</v>
      </c>
      <c r="S5513">
        <v>2447934225.5</v>
      </c>
      <c r="T5513">
        <v>36267</v>
      </c>
      <c r="U5513">
        <v>189243</v>
      </c>
      <c r="V5513">
        <v>68.569999999999993</v>
      </c>
      <c r="W5513" s="3">
        <f>StockData[[#This Row],[CLOSE]]-StockData[[#This Row],[PREV. CLOSE]]</f>
        <v>-0.5</v>
      </c>
      <c r="X5513" s="2">
        <f>IFERROR((StockData[[#This Row],[CLOSE]]-StockData[[#This Row],[PREV. CLOSE]])/StockData[[#This Row],[PREV. CLOSE]],0)</f>
        <v>-5.6382498872350022E-5</v>
      </c>
      <c r="Y5513" t="str">
        <f>IF(StockData[[#This Row],[Daily Return %]]&gt;0,"Gain",IF(StockData[[#This Row],[Daily Return %]]&lt;0,"Loss","No Change"))</f>
        <v>Loss</v>
      </c>
    </row>
    <row r="5514" spans="1:25" x14ac:dyDescent="0.3">
      <c r="A5514" s="1">
        <v>45975</v>
      </c>
      <c r="B5514" s="1" t="s">
        <v>5569</v>
      </c>
      <c r="C5514" s="1" t="s">
        <v>254</v>
      </c>
      <c r="D5514">
        <f>MONTH(StockData[[#This Row],[DATE]])</f>
        <v>11</v>
      </c>
      <c r="E5514">
        <v>2025</v>
      </c>
      <c r="F5514" t="s">
        <v>231</v>
      </c>
      <c r="G5514" t="str">
        <f>"Q"&amp;ROUNDUP(StockData[[#This Row],[Month Number]]/3,0)</f>
        <v>Q4</v>
      </c>
      <c r="H5514" s="1" t="s">
        <v>5101</v>
      </c>
      <c r="I5514" s="1" t="s">
        <v>4597</v>
      </c>
      <c r="J5514" t="s">
        <v>30</v>
      </c>
      <c r="K5514">
        <v>8867.5</v>
      </c>
      <c r="L5514">
        <v>8867.5</v>
      </c>
      <c r="M5514">
        <v>8781.5</v>
      </c>
      <c r="N5514">
        <v>8867.5</v>
      </c>
      <c r="O5514">
        <v>8845</v>
      </c>
      <c r="P5514">
        <v>8843</v>
      </c>
      <c r="Q5514">
        <v>8809.99</v>
      </c>
      <c r="R5514">
        <v>550371</v>
      </c>
      <c r="S5514">
        <v>4848761093</v>
      </c>
      <c r="T5514">
        <v>36677</v>
      </c>
      <c r="U5514">
        <v>398440</v>
      </c>
      <c r="V5514">
        <v>72.39</v>
      </c>
      <c r="W5514" s="3">
        <f>StockData[[#This Row],[CLOSE]]-StockData[[#This Row],[PREV. CLOSE]]</f>
        <v>-24.5</v>
      </c>
      <c r="X5514" s="2">
        <f>IFERROR((StockData[[#This Row],[CLOSE]]-StockData[[#This Row],[PREV. CLOSE]])/StockData[[#This Row],[PREV. CLOSE]],0)</f>
        <v>-2.7628982238511418E-3</v>
      </c>
      <c r="Y5514" t="str">
        <f>IF(StockData[[#This Row],[Daily Return %]]&gt;0,"Gain",IF(StockData[[#This Row],[Daily Return %]]&lt;0,"Loss","No Change"))</f>
        <v>Loss</v>
      </c>
    </row>
    <row r="5515" spans="1:25" x14ac:dyDescent="0.3">
      <c r="A5515" s="1">
        <v>45978</v>
      </c>
      <c r="B5515" s="1" t="s">
        <v>5570</v>
      </c>
      <c r="C5515" s="1" t="s">
        <v>254</v>
      </c>
      <c r="D5515">
        <f>MONTH(StockData[[#This Row],[DATE]])</f>
        <v>11</v>
      </c>
      <c r="E5515">
        <v>2025</v>
      </c>
      <c r="F5515" t="s">
        <v>231</v>
      </c>
      <c r="G5515" t="str">
        <f>"Q"&amp;ROUNDUP(StockData[[#This Row],[Month Number]]/3,0)</f>
        <v>Q4</v>
      </c>
      <c r="H5515" s="1" t="s">
        <v>5101</v>
      </c>
      <c r="I5515" s="1" t="s">
        <v>4597</v>
      </c>
      <c r="J5515" t="s">
        <v>30</v>
      </c>
      <c r="K5515">
        <v>8850</v>
      </c>
      <c r="L5515">
        <v>9025</v>
      </c>
      <c r="M5515">
        <v>8850</v>
      </c>
      <c r="N5515">
        <v>8843</v>
      </c>
      <c r="O5515">
        <v>8949</v>
      </c>
      <c r="P5515">
        <v>8945.5</v>
      </c>
      <c r="Q5515">
        <v>8973.0400000000009</v>
      </c>
      <c r="R5515">
        <v>457995</v>
      </c>
      <c r="S5515">
        <v>4109609002</v>
      </c>
      <c r="T5515">
        <v>42009</v>
      </c>
      <c r="U5515">
        <v>212353</v>
      </c>
      <c r="V5515">
        <v>46.37</v>
      </c>
      <c r="W5515" s="3">
        <f>StockData[[#This Row],[CLOSE]]-StockData[[#This Row],[PREV. CLOSE]]</f>
        <v>102.5</v>
      </c>
      <c r="X5515" s="2">
        <f>IFERROR((StockData[[#This Row],[CLOSE]]-StockData[[#This Row],[PREV. CLOSE]])/StockData[[#This Row],[PREV. CLOSE]],0)</f>
        <v>1.1591088996946738E-2</v>
      </c>
      <c r="Y5515" t="str">
        <f>IF(StockData[[#This Row],[Daily Return %]]&gt;0,"Gain",IF(StockData[[#This Row],[Daily Return %]]&lt;0,"Loss","No Change"))</f>
        <v>Gain</v>
      </c>
    </row>
    <row r="5516" spans="1:25" x14ac:dyDescent="0.3">
      <c r="A5516" s="1">
        <v>45979</v>
      </c>
      <c r="B5516" s="1" t="s">
        <v>5571</v>
      </c>
      <c r="C5516" s="1" t="s">
        <v>254</v>
      </c>
      <c r="D5516">
        <f>MONTH(StockData[[#This Row],[DATE]])</f>
        <v>11</v>
      </c>
      <c r="E5516">
        <v>2025</v>
      </c>
      <c r="F5516" t="s">
        <v>231</v>
      </c>
      <c r="G5516" t="str">
        <f>"Q"&amp;ROUNDUP(StockData[[#This Row],[Month Number]]/3,0)</f>
        <v>Q4</v>
      </c>
      <c r="H5516" s="1" t="s">
        <v>5101</v>
      </c>
      <c r="I5516" s="1" t="s">
        <v>4597</v>
      </c>
      <c r="J5516" t="s">
        <v>30</v>
      </c>
      <c r="K5516">
        <v>8975.5</v>
      </c>
      <c r="L5516">
        <v>8999</v>
      </c>
      <c r="M5516">
        <v>8900</v>
      </c>
      <c r="N5516">
        <v>8945.5</v>
      </c>
      <c r="O5516">
        <v>8915</v>
      </c>
      <c r="P5516">
        <v>8921</v>
      </c>
      <c r="Q5516">
        <v>8957.67</v>
      </c>
      <c r="R5516">
        <v>276172</v>
      </c>
      <c r="S5516">
        <v>2473857490</v>
      </c>
      <c r="T5516">
        <v>31372</v>
      </c>
      <c r="U5516">
        <v>145766</v>
      </c>
      <c r="V5516">
        <v>52.78</v>
      </c>
      <c r="W5516" s="3">
        <f>StockData[[#This Row],[CLOSE]]-StockData[[#This Row],[PREV. CLOSE]]</f>
        <v>-24.5</v>
      </c>
      <c r="X5516" s="2">
        <f>IFERROR((StockData[[#This Row],[CLOSE]]-StockData[[#This Row],[PREV. CLOSE]])/StockData[[#This Row],[PREV. CLOSE]],0)</f>
        <v>-2.7388072215080209E-3</v>
      </c>
      <c r="Y5516" t="str">
        <f>IF(StockData[[#This Row],[Daily Return %]]&gt;0,"Gain",IF(StockData[[#This Row],[Daily Return %]]&lt;0,"Loss","No Change"))</f>
        <v>Loss</v>
      </c>
    </row>
    <row r="5517" spans="1:25" x14ac:dyDescent="0.3">
      <c r="A5517" s="1">
        <v>45980</v>
      </c>
      <c r="B5517" s="1" t="s">
        <v>5572</v>
      </c>
      <c r="C5517" s="1" t="s">
        <v>254</v>
      </c>
      <c r="D5517">
        <f>MONTH(StockData[[#This Row],[DATE]])</f>
        <v>11</v>
      </c>
      <c r="E5517">
        <v>2025</v>
      </c>
      <c r="F5517" t="s">
        <v>231</v>
      </c>
      <c r="G5517" t="str">
        <f>"Q"&amp;ROUNDUP(StockData[[#This Row],[Month Number]]/3,0)</f>
        <v>Q4</v>
      </c>
      <c r="H5517" s="1" t="s">
        <v>5101</v>
      </c>
      <c r="I5517" s="1" t="s">
        <v>4597</v>
      </c>
      <c r="J5517" t="s">
        <v>30</v>
      </c>
      <c r="K5517">
        <v>8950</v>
      </c>
      <c r="L5517">
        <v>8975</v>
      </c>
      <c r="M5517">
        <v>8863.5</v>
      </c>
      <c r="N5517">
        <v>8921</v>
      </c>
      <c r="O5517">
        <v>8872</v>
      </c>
      <c r="P5517">
        <v>8884.5</v>
      </c>
      <c r="Q5517">
        <v>8920.42</v>
      </c>
      <c r="R5517">
        <v>326292</v>
      </c>
      <c r="S5517">
        <v>2910663240</v>
      </c>
      <c r="T5517">
        <v>37851</v>
      </c>
      <c r="U5517">
        <v>227800</v>
      </c>
      <c r="V5517">
        <v>69.81</v>
      </c>
      <c r="W5517" s="3">
        <f>StockData[[#This Row],[CLOSE]]-StockData[[#This Row],[PREV. CLOSE]]</f>
        <v>-36.5</v>
      </c>
      <c r="X5517" s="2">
        <f>IFERROR((StockData[[#This Row],[CLOSE]]-StockData[[#This Row],[PREV. CLOSE]])/StockData[[#This Row],[PREV. CLOSE]],0)</f>
        <v>-4.0914695661921309E-3</v>
      </c>
      <c r="Y5517" t="str">
        <f>IF(StockData[[#This Row],[Daily Return %]]&gt;0,"Gain",IF(StockData[[#This Row],[Daily Return %]]&lt;0,"Loss","No Change"))</f>
        <v>Loss</v>
      </c>
    </row>
    <row r="5518" spans="1:25" x14ac:dyDescent="0.3">
      <c r="A5518" s="1">
        <v>45981</v>
      </c>
      <c r="B5518" s="1" t="s">
        <v>5573</v>
      </c>
      <c r="C5518" s="1" t="s">
        <v>254</v>
      </c>
      <c r="D5518">
        <f>MONTH(StockData[[#This Row],[DATE]])</f>
        <v>11</v>
      </c>
      <c r="E5518">
        <v>2025</v>
      </c>
      <c r="F5518" t="s">
        <v>231</v>
      </c>
      <c r="G5518" t="str">
        <f>"Q"&amp;ROUNDUP(StockData[[#This Row],[Month Number]]/3,0)</f>
        <v>Q4</v>
      </c>
      <c r="H5518" s="1" t="s">
        <v>5101</v>
      </c>
      <c r="I5518" s="1" t="s">
        <v>4597</v>
      </c>
      <c r="J5518" t="s">
        <v>30</v>
      </c>
      <c r="K5518">
        <v>8924</v>
      </c>
      <c r="L5518">
        <v>9005</v>
      </c>
      <c r="M5518">
        <v>8890</v>
      </c>
      <c r="N5518">
        <v>8884.5</v>
      </c>
      <c r="O5518">
        <v>8984</v>
      </c>
      <c r="P5518">
        <v>8979.5</v>
      </c>
      <c r="Q5518">
        <v>8968.08</v>
      </c>
      <c r="R5518">
        <v>189991</v>
      </c>
      <c r="S5518">
        <v>1703854678.5</v>
      </c>
      <c r="T5518">
        <v>30674</v>
      </c>
      <c r="U5518">
        <v>93660</v>
      </c>
      <c r="V5518">
        <v>49.3</v>
      </c>
      <c r="W5518" s="3">
        <f>StockData[[#This Row],[CLOSE]]-StockData[[#This Row],[PREV. CLOSE]]</f>
        <v>95</v>
      </c>
      <c r="X5518" s="2">
        <f>IFERROR((StockData[[#This Row],[CLOSE]]-StockData[[#This Row],[PREV. CLOSE]])/StockData[[#This Row],[PREV. CLOSE]],0)</f>
        <v>1.0692779559907705E-2</v>
      </c>
      <c r="Y5518" t="str">
        <f>IF(StockData[[#This Row],[Daily Return %]]&gt;0,"Gain",IF(StockData[[#This Row],[Daily Return %]]&lt;0,"Loss","No Change"))</f>
        <v>Gain</v>
      </c>
    </row>
    <row r="5519" spans="1:25" x14ac:dyDescent="0.3">
      <c r="A5519" s="1">
        <v>45982</v>
      </c>
      <c r="B5519" s="1" t="s">
        <v>5574</v>
      </c>
      <c r="C5519" s="1" t="s">
        <v>254</v>
      </c>
      <c r="D5519">
        <f>MONTH(StockData[[#This Row],[DATE]])</f>
        <v>11</v>
      </c>
      <c r="E5519">
        <v>2025</v>
      </c>
      <c r="F5519" t="s">
        <v>231</v>
      </c>
      <c r="G5519" t="str">
        <f>"Q"&amp;ROUNDUP(StockData[[#This Row],[Month Number]]/3,0)</f>
        <v>Q4</v>
      </c>
      <c r="H5519" s="1" t="s">
        <v>5101</v>
      </c>
      <c r="I5519" s="1" t="s">
        <v>4597</v>
      </c>
      <c r="J5519" t="s">
        <v>30</v>
      </c>
      <c r="K5519">
        <v>8950</v>
      </c>
      <c r="L5519">
        <v>8957.5</v>
      </c>
      <c r="M5519">
        <v>8862</v>
      </c>
      <c r="N5519">
        <v>8979.5</v>
      </c>
      <c r="O5519">
        <v>8890</v>
      </c>
      <c r="P5519">
        <v>8892</v>
      </c>
      <c r="Q5519">
        <v>8904.82</v>
      </c>
      <c r="R5519">
        <v>320271</v>
      </c>
      <c r="S5519">
        <v>2851954484</v>
      </c>
      <c r="T5519">
        <v>29418</v>
      </c>
      <c r="U5519">
        <v>213960</v>
      </c>
      <c r="V5519">
        <v>66.81</v>
      </c>
      <c r="W5519" s="3">
        <f>StockData[[#This Row],[CLOSE]]-StockData[[#This Row],[PREV. CLOSE]]</f>
        <v>-87.5</v>
      </c>
      <c r="X5519" s="2">
        <f>IFERROR((StockData[[#This Row],[CLOSE]]-StockData[[#This Row],[PREV. CLOSE]])/StockData[[#This Row],[PREV. CLOSE]],0)</f>
        <v>-9.7444178406370062E-3</v>
      </c>
      <c r="Y5519" t="str">
        <f>IF(StockData[[#This Row],[Daily Return %]]&gt;0,"Gain",IF(StockData[[#This Row],[Daily Return %]]&lt;0,"Loss","No Change"))</f>
        <v>Loss</v>
      </c>
    </row>
    <row r="5520" spans="1:25" x14ac:dyDescent="0.3">
      <c r="A5520" s="1">
        <v>45985</v>
      </c>
      <c r="B5520" s="1" t="s">
        <v>5575</v>
      </c>
      <c r="C5520" s="1" t="s">
        <v>254</v>
      </c>
      <c r="D5520">
        <f>MONTH(StockData[[#This Row],[DATE]])</f>
        <v>11</v>
      </c>
      <c r="E5520">
        <v>2025</v>
      </c>
      <c r="F5520" t="s">
        <v>231</v>
      </c>
      <c r="G5520" t="str">
        <f>"Q"&amp;ROUNDUP(StockData[[#This Row],[Month Number]]/3,0)</f>
        <v>Q4</v>
      </c>
      <c r="H5520" s="1" t="s">
        <v>5101</v>
      </c>
      <c r="I5520" s="1" t="s">
        <v>4597</v>
      </c>
      <c r="J5520" t="s">
        <v>30</v>
      </c>
      <c r="K5520">
        <v>8905</v>
      </c>
      <c r="L5520">
        <v>9049</v>
      </c>
      <c r="M5520">
        <v>8857.5</v>
      </c>
      <c r="N5520">
        <v>8892</v>
      </c>
      <c r="O5520">
        <v>9015</v>
      </c>
      <c r="P5520">
        <v>9007.5</v>
      </c>
      <c r="Q5520">
        <v>9005.0499999999993</v>
      </c>
      <c r="R5520">
        <v>466198</v>
      </c>
      <c r="S5520">
        <v>4198135595</v>
      </c>
      <c r="T5520">
        <v>38641</v>
      </c>
      <c r="U5520">
        <v>302443</v>
      </c>
      <c r="V5520">
        <v>64.87</v>
      </c>
      <c r="W5520" s="3">
        <f>StockData[[#This Row],[CLOSE]]-StockData[[#This Row],[PREV. CLOSE]]</f>
        <v>115.5</v>
      </c>
      <c r="X5520" s="2">
        <f>IFERROR((StockData[[#This Row],[CLOSE]]-StockData[[#This Row],[PREV. CLOSE]])/StockData[[#This Row],[PREV. CLOSE]],0)</f>
        <v>1.2989203778677462E-2</v>
      </c>
      <c r="Y5520" t="str">
        <f>IF(StockData[[#This Row],[Daily Return %]]&gt;0,"Gain",IF(StockData[[#This Row],[Daily Return %]]&lt;0,"Loss","No Change"))</f>
        <v>Gain</v>
      </c>
    </row>
    <row r="5521" spans="1:25" x14ac:dyDescent="0.3">
      <c r="A5521" s="1">
        <v>45986</v>
      </c>
      <c r="B5521" s="1" t="s">
        <v>5576</v>
      </c>
      <c r="C5521" s="1" t="s">
        <v>254</v>
      </c>
      <c r="D5521">
        <f>MONTH(StockData[[#This Row],[DATE]])</f>
        <v>11</v>
      </c>
      <c r="E5521">
        <v>2025</v>
      </c>
      <c r="F5521" t="s">
        <v>231</v>
      </c>
      <c r="G5521" t="str">
        <f>"Q"&amp;ROUNDUP(StockData[[#This Row],[Month Number]]/3,0)</f>
        <v>Q4</v>
      </c>
      <c r="H5521" s="1" t="s">
        <v>5101</v>
      </c>
      <c r="I5521" s="1" t="s">
        <v>4597</v>
      </c>
      <c r="J5521" t="s">
        <v>30</v>
      </c>
      <c r="K5521">
        <v>9025</v>
      </c>
      <c r="L5521">
        <v>9145</v>
      </c>
      <c r="M5521">
        <v>9001</v>
      </c>
      <c r="N5521">
        <v>9007.5</v>
      </c>
      <c r="O5521">
        <v>9045</v>
      </c>
      <c r="P5521">
        <v>9048</v>
      </c>
      <c r="Q5521">
        <v>9079.93</v>
      </c>
      <c r="R5521">
        <v>482151</v>
      </c>
      <c r="S5521">
        <v>4377896602.5</v>
      </c>
      <c r="T5521">
        <v>46940</v>
      </c>
      <c r="U5521">
        <v>260086</v>
      </c>
      <c r="V5521">
        <v>53.94</v>
      </c>
      <c r="W5521" s="3">
        <f>StockData[[#This Row],[CLOSE]]-StockData[[#This Row],[PREV. CLOSE]]</f>
        <v>40.5</v>
      </c>
      <c r="X5521" s="2">
        <f>IFERROR((StockData[[#This Row],[CLOSE]]-StockData[[#This Row],[PREV. CLOSE]])/StockData[[#This Row],[PREV. CLOSE]],0)</f>
        <v>4.4962531223980019E-3</v>
      </c>
      <c r="Y5521" t="str">
        <f>IF(StockData[[#This Row],[Daily Return %]]&gt;0,"Gain",IF(StockData[[#This Row],[Daily Return %]]&lt;0,"Loss","No Change"))</f>
        <v>Gain</v>
      </c>
    </row>
    <row r="5522" spans="1:25" x14ac:dyDescent="0.3">
      <c r="A5522" s="1">
        <v>45987</v>
      </c>
      <c r="B5522" s="1" t="s">
        <v>5577</v>
      </c>
      <c r="C5522" s="1" t="s">
        <v>254</v>
      </c>
      <c r="D5522">
        <f>MONTH(StockData[[#This Row],[DATE]])</f>
        <v>11</v>
      </c>
      <c r="E5522">
        <v>2025</v>
      </c>
      <c r="F5522" t="s">
        <v>231</v>
      </c>
      <c r="G5522" t="str">
        <f>"Q"&amp;ROUNDUP(StockData[[#This Row],[Month Number]]/3,0)</f>
        <v>Q4</v>
      </c>
      <c r="H5522" s="1" t="s">
        <v>5101</v>
      </c>
      <c r="I5522" s="1" t="s">
        <v>4597</v>
      </c>
      <c r="J5522" t="s">
        <v>30</v>
      </c>
      <c r="K5522">
        <v>9054</v>
      </c>
      <c r="L5522">
        <v>9180</v>
      </c>
      <c r="M5522">
        <v>9028</v>
      </c>
      <c r="N5522">
        <v>9048</v>
      </c>
      <c r="O5522">
        <v>9156.5</v>
      </c>
      <c r="P5522">
        <v>9164</v>
      </c>
      <c r="Q5522">
        <v>9129.32</v>
      </c>
      <c r="R5522">
        <v>354143</v>
      </c>
      <c r="S5522">
        <v>3233083263</v>
      </c>
      <c r="T5522">
        <v>34541</v>
      </c>
      <c r="U5522">
        <v>201606</v>
      </c>
      <c r="V5522">
        <v>56.93</v>
      </c>
      <c r="W5522" s="3">
        <f>StockData[[#This Row],[CLOSE]]-StockData[[#This Row],[PREV. CLOSE]]</f>
        <v>116</v>
      </c>
      <c r="X5522" s="2">
        <f>IFERROR((StockData[[#This Row],[CLOSE]]-StockData[[#This Row],[PREV. CLOSE]])/StockData[[#This Row],[PREV. CLOSE]],0)</f>
        <v>1.282051282051282E-2</v>
      </c>
      <c r="Y5522" t="str">
        <f>IF(StockData[[#This Row],[Daily Return %]]&gt;0,"Gain",IF(StockData[[#This Row],[Daily Return %]]&lt;0,"Loss","No Change"))</f>
        <v>Gain</v>
      </c>
    </row>
    <row r="5523" spans="1:25" x14ac:dyDescent="0.3">
      <c r="A5523" s="1">
        <v>45988</v>
      </c>
      <c r="B5523" s="1" t="s">
        <v>5578</v>
      </c>
      <c r="C5523" s="1" t="s">
        <v>254</v>
      </c>
      <c r="D5523">
        <f>MONTH(StockData[[#This Row],[DATE]])</f>
        <v>11</v>
      </c>
      <c r="E5523">
        <v>2025</v>
      </c>
      <c r="F5523" t="s">
        <v>231</v>
      </c>
      <c r="G5523" t="str">
        <f>"Q"&amp;ROUNDUP(StockData[[#This Row],[Month Number]]/3,0)</f>
        <v>Q4</v>
      </c>
      <c r="H5523" s="1" t="s">
        <v>5101</v>
      </c>
      <c r="I5523" s="1" t="s">
        <v>4597</v>
      </c>
      <c r="J5523" t="s">
        <v>30</v>
      </c>
      <c r="K5523">
        <v>9194</v>
      </c>
      <c r="L5523">
        <v>9254.5</v>
      </c>
      <c r="M5523">
        <v>8996</v>
      </c>
      <c r="N5523">
        <v>9164</v>
      </c>
      <c r="O5523">
        <v>9040.5</v>
      </c>
      <c r="P5523">
        <v>9022.5</v>
      </c>
      <c r="Q5523">
        <v>9094.24</v>
      </c>
      <c r="R5523">
        <v>602295</v>
      </c>
      <c r="S5523">
        <v>5477416812.5</v>
      </c>
      <c r="T5523">
        <v>63377</v>
      </c>
      <c r="U5523">
        <v>340244</v>
      </c>
      <c r="V5523">
        <v>56.49</v>
      </c>
      <c r="W5523" s="3">
        <f>StockData[[#This Row],[CLOSE]]-StockData[[#This Row],[PREV. CLOSE]]</f>
        <v>-141.5</v>
      </c>
      <c r="X5523" s="2">
        <f>IFERROR((StockData[[#This Row],[CLOSE]]-StockData[[#This Row],[PREV. CLOSE]])/StockData[[#This Row],[PREV. CLOSE]],0)</f>
        <v>-1.5440855521606286E-2</v>
      </c>
      <c r="Y5523" t="str">
        <f>IF(StockData[[#This Row],[Daily Return %]]&gt;0,"Gain",IF(StockData[[#This Row],[Daily Return %]]&lt;0,"Loss","No Change"))</f>
        <v>Loss</v>
      </c>
    </row>
    <row r="5524" spans="1:25" x14ac:dyDescent="0.3">
      <c r="A5524" s="1">
        <v>45989</v>
      </c>
      <c r="B5524" s="1" t="s">
        <v>5579</v>
      </c>
      <c r="C5524" s="1" t="s">
        <v>254</v>
      </c>
      <c r="D5524">
        <f>MONTH(StockData[[#This Row],[DATE]])</f>
        <v>11</v>
      </c>
      <c r="E5524">
        <v>2025</v>
      </c>
      <c r="F5524" t="s">
        <v>231</v>
      </c>
      <c r="G5524" t="str">
        <f>"Q"&amp;ROUNDUP(StockData[[#This Row],[Month Number]]/3,0)</f>
        <v>Q4</v>
      </c>
      <c r="H5524" s="1" t="s">
        <v>5101</v>
      </c>
      <c r="I5524" s="1" t="s">
        <v>4597</v>
      </c>
      <c r="J5524" t="s">
        <v>30</v>
      </c>
      <c r="K5524">
        <v>9031</v>
      </c>
      <c r="L5524">
        <v>9106</v>
      </c>
      <c r="M5524">
        <v>8922</v>
      </c>
      <c r="N5524">
        <v>9022.5</v>
      </c>
      <c r="O5524">
        <v>9080</v>
      </c>
      <c r="P5524">
        <v>9073.5</v>
      </c>
      <c r="Q5524">
        <v>9011.49</v>
      </c>
      <c r="R5524">
        <v>432445</v>
      </c>
      <c r="S5524">
        <v>3896971918</v>
      </c>
      <c r="T5524">
        <v>40693</v>
      </c>
      <c r="U5524">
        <v>224492</v>
      </c>
      <c r="V5524">
        <v>51.91</v>
      </c>
      <c r="W5524" s="3">
        <f>StockData[[#This Row],[CLOSE]]-StockData[[#This Row],[PREV. CLOSE]]</f>
        <v>51</v>
      </c>
      <c r="X5524" s="2">
        <f>IFERROR((StockData[[#This Row],[CLOSE]]-StockData[[#This Row],[PREV. CLOSE]])/StockData[[#This Row],[PREV. CLOSE]],0)</f>
        <v>5.6525353283458021E-3</v>
      </c>
      <c r="Y5524" t="str">
        <f>IF(StockData[[#This Row],[Daily Return %]]&gt;0,"Gain",IF(StockData[[#This Row],[Daily Return %]]&lt;0,"Loss","No Change"))</f>
        <v>Gain</v>
      </c>
    </row>
    <row r="5525" spans="1:25" x14ac:dyDescent="0.3">
      <c r="A5525" s="1">
        <v>45992</v>
      </c>
      <c r="B5525" s="1" t="s">
        <v>5580</v>
      </c>
      <c r="C5525" s="1" t="s">
        <v>274</v>
      </c>
      <c r="D5525">
        <f>MONTH(StockData[[#This Row],[DATE]])</f>
        <v>12</v>
      </c>
      <c r="E5525">
        <v>2025</v>
      </c>
      <c r="F5525" t="s">
        <v>231</v>
      </c>
      <c r="G5525" t="str">
        <f>"Q"&amp;ROUNDUP(StockData[[#This Row],[Month Number]]/3,0)</f>
        <v>Q4</v>
      </c>
      <c r="H5525" s="1" t="s">
        <v>5101</v>
      </c>
      <c r="I5525" s="1" t="s">
        <v>4597</v>
      </c>
      <c r="J5525" t="s">
        <v>30</v>
      </c>
      <c r="K5525">
        <v>9129</v>
      </c>
      <c r="L5525">
        <v>9189.5</v>
      </c>
      <c r="M5525">
        <v>9055.5</v>
      </c>
      <c r="N5525">
        <v>9073.5</v>
      </c>
      <c r="O5525">
        <v>9090</v>
      </c>
      <c r="P5525">
        <v>9096</v>
      </c>
      <c r="Q5525">
        <v>9115.75</v>
      </c>
      <c r="R5525">
        <v>449503</v>
      </c>
      <c r="S5525">
        <v>4097556655.5</v>
      </c>
      <c r="T5525">
        <v>42829</v>
      </c>
      <c r="U5525">
        <v>234229</v>
      </c>
      <c r="V5525">
        <v>52.11</v>
      </c>
      <c r="W5525" s="3">
        <f>StockData[[#This Row],[CLOSE]]-StockData[[#This Row],[PREV. CLOSE]]</f>
        <v>22.5</v>
      </c>
      <c r="X5525" s="2">
        <f>IFERROR((StockData[[#This Row],[CLOSE]]-StockData[[#This Row],[PREV. CLOSE]])/StockData[[#This Row],[PREV. CLOSE]],0)</f>
        <v>2.4797487187964953E-3</v>
      </c>
      <c r="Y5525" t="str">
        <f>IF(StockData[[#This Row],[Daily Return %]]&gt;0,"Gain",IF(StockData[[#This Row],[Daily Return %]]&lt;0,"Loss","No Change"))</f>
        <v>Gain</v>
      </c>
    </row>
    <row r="5526" spans="1:25" x14ac:dyDescent="0.3">
      <c r="A5526" s="1">
        <v>45993</v>
      </c>
      <c r="B5526" s="1" t="s">
        <v>5581</v>
      </c>
      <c r="C5526" s="1" t="s">
        <v>274</v>
      </c>
      <c r="D5526">
        <f>MONTH(StockData[[#This Row],[DATE]])</f>
        <v>12</v>
      </c>
      <c r="E5526">
        <v>2025</v>
      </c>
      <c r="F5526" t="s">
        <v>231</v>
      </c>
      <c r="G5526" t="str">
        <f>"Q"&amp;ROUNDUP(StockData[[#This Row],[Month Number]]/3,0)</f>
        <v>Q4</v>
      </c>
      <c r="H5526" s="1" t="s">
        <v>5101</v>
      </c>
      <c r="I5526" s="1" t="s">
        <v>4597</v>
      </c>
      <c r="J5526" t="s">
        <v>30</v>
      </c>
      <c r="K5526">
        <v>9100</v>
      </c>
      <c r="L5526">
        <v>9142</v>
      </c>
      <c r="M5526">
        <v>8988</v>
      </c>
      <c r="N5526">
        <v>9096</v>
      </c>
      <c r="O5526">
        <v>9072</v>
      </c>
      <c r="P5526">
        <v>9085.5</v>
      </c>
      <c r="Q5526">
        <v>9057.9500000000007</v>
      </c>
      <c r="R5526">
        <v>319833</v>
      </c>
      <c r="S5526">
        <v>2897029869.5</v>
      </c>
      <c r="T5526">
        <v>39477</v>
      </c>
      <c r="U5526">
        <v>196885</v>
      </c>
      <c r="V5526">
        <v>61.56</v>
      </c>
      <c r="W5526" s="3">
        <f>StockData[[#This Row],[CLOSE]]-StockData[[#This Row],[PREV. CLOSE]]</f>
        <v>-10.5</v>
      </c>
      <c r="X5526" s="2">
        <f>IFERROR((StockData[[#This Row],[CLOSE]]-StockData[[#This Row],[PREV. CLOSE]])/StockData[[#This Row],[PREV. CLOSE]],0)</f>
        <v>-1.1543535620052771E-3</v>
      </c>
      <c r="Y5526" t="str">
        <f>IF(StockData[[#This Row],[Daily Return %]]&gt;0,"Gain",IF(StockData[[#This Row],[Daily Return %]]&lt;0,"Loss","No Change"))</f>
        <v>Loss</v>
      </c>
    </row>
    <row r="5527" spans="1:25" x14ac:dyDescent="0.3">
      <c r="A5527" s="1">
        <v>45994</v>
      </c>
      <c r="B5527" s="1" t="s">
        <v>5582</v>
      </c>
      <c r="C5527" s="1" t="s">
        <v>274</v>
      </c>
      <c r="D5527">
        <f>MONTH(StockData[[#This Row],[DATE]])</f>
        <v>12</v>
      </c>
      <c r="E5527">
        <v>2025</v>
      </c>
      <c r="F5527" t="s">
        <v>231</v>
      </c>
      <c r="G5527" t="str">
        <f>"Q"&amp;ROUNDUP(StockData[[#This Row],[Month Number]]/3,0)</f>
        <v>Q4</v>
      </c>
      <c r="H5527" s="1" t="s">
        <v>5101</v>
      </c>
      <c r="I5527" s="1" t="s">
        <v>4597</v>
      </c>
      <c r="J5527" t="s">
        <v>30</v>
      </c>
      <c r="K5527">
        <v>9085.5</v>
      </c>
      <c r="L5527">
        <v>9105</v>
      </c>
      <c r="M5527">
        <v>8950</v>
      </c>
      <c r="N5527">
        <v>9085.5</v>
      </c>
      <c r="O5527">
        <v>9007.5</v>
      </c>
      <c r="P5527">
        <v>9000.5</v>
      </c>
      <c r="Q5527">
        <v>9006.41</v>
      </c>
      <c r="R5527">
        <v>412081</v>
      </c>
      <c r="S5527">
        <v>3711369088.5</v>
      </c>
      <c r="T5527">
        <v>38248</v>
      </c>
      <c r="U5527">
        <v>280104</v>
      </c>
      <c r="V5527">
        <v>67.97</v>
      </c>
      <c r="W5527" s="3">
        <f>StockData[[#This Row],[CLOSE]]-StockData[[#This Row],[PREV. CLOSE]]</f>
        <v>-85</v>
      </c>
      <c r="X5527" s="2">
        <f>IFERROR((StockData[[#This Row],[CLOSE]]-StockData[[#This Row],[PREV. CLOSE]])/StockData[[#This Row],[PREV. CLOSE]],0)</f>
        <v>-9.3555665621044524E-3</v>
      </c>
      <c r="Y5527" t="str">
        <f>IF(StockData[[#This Row],[Daily Return %]]&gt;0,"Gain",IF(StockData[[#This Row],[Daily Return %]]&lt;0,"Loss","No Change"))</f>
        <v>Loss</v>
      </c>
    </row>
    <row r="5528" spans="1:25" x14ac:dyDescent="0.3">
      <c r="A5528" s="1">
        <v>45995</v>
      </c>
      <c r="B5528" s="1" t="s">
        <v>5583</v>
      </c>
      <c r="C5528" s="1" t="s">
        <v>274</v>
      </c>
      <c r="D5528">
        <f>MONTH(StockData[[#This Row],[DATE]])</f>
        <v>12</v>
      </c>
      <c r="E5528">
        <v>2025</v>
      </c>
      <c r="F5528" t="s">
        <v>231</v>
      </c>
      <c r="G5528" t="str">
        <f>"Q"&amp;ROUNDUP(StockData[[#This Row],[Month Number]]/3,0)</f>
        <v>Q4</v>
      </c>
      <c r="H5528" s="1" t="s">
        <v>5101</v>
      </c>
      <c r="I5528" s="1" t="s">
        <v>4597</v>
      </c>
      <c r="J5528" t="s">
        <v>30</v>
      </c>
      <c r="K5528">
        <v>9005</v>
      </c>
      <c r="L5528">
        <v>9095</v>
      </c>
      <c r="M5528">
        <v>8988</v>
      </c>
      <c r="N5528">
        <v>9000.5</v>
      </c>
      <c r="O5528">
        <v>9080.5</v>
      </c>
      <c r="P5528">
        <v>9085</v>
      </c>
      <c r="Q5528">
        <v>9045.15</v>
      </c>
      <c r="R5528">
        <v>275604</v>
      </c>
      <c r="S5528">
        <v>2492878991</v>
      </c>
      <c r="T5528">
        <v>27382</v>
      </c>
      <c r="U5528">
        <v>157152</v>
      </c>
      <c r="V5528">
        <v>57.02</v>
      </c>
      <c r="W5528" s="3">
        <f>StockData[[#This Row],[CLOSE]]-StockData[[#This Row],[PREV. CLOSE]]</f>
        <v>84.5</v>
      </c>
      <c r="X5528" s="2">
        <f>IFERROR((StockData[[#This Row],[CLOSE]]-StockData[[#This Row],[PREV. CLOSE]])/StockData[[#This Row],[PREV. CLOSE]],0)</f>
        <v>9.3883673129270592E-3</v>
      </c>
      <c r="Y5528" t="str">
        <f>IF(StockData[[#This Row],[Daily Return %]]&gt;0,"Gain",IF(StockData[[#This Row],[Daily Return %]]&lt;0,"Loss","No Change"))</f>
        <v>Gain</v>
      </c>
    </row>
    <row r="5529" spans="1:25" x14ac:dyDescent="0.3">
      <c r="A5529" s="1">
        <v>45996</v>
      </c>
      <c r="B5529" s="1" t="s">
        <v>5584</v>
      </c>
      <c r="C5529" s="1" t="s">
        <v>274</v>
      </c>
      <c r="D5529">
        <f>MONTH(StockData[[#This Row],[DATE]])</f>
        <v>12</v>
      </c>
      <c r="E5529">
        <v>2025</v>
      </c>
      <c r="F5529" t="s">
        <v>231</v>
      </c>
      <c r="G5529" t="str">
        <f>"Q"&amp;ROUNDUP(StockData[[#This Row],[Month Number]]/3,0)</f>
        <v>Q4</v>
      </c>
      <c r="H5529" s="1" t="s">
        <v>5101</v>
      </c>
      <c r="I5529" s="1" t="s">
        <v>4597</v>
      </c>
      <c r="J5529" t="s">
        <v>30</v>
      </c>
      <c r="K5529">
        <v>9054</v>
      </c>
      <c r="L5529">
        <v>9130</v>
      </c>
      <c r="M5529">
        <v>9045.5</v>
      </c>
      <c r="N5529">
        <v>9085</v>
      </c>
      <c r="O5529">
        <v>9110</v>
      </c>
      <c r="P5529">
        <v>9109</v>
      </c>
      <c r="Q5529">
        <v>9095.83</v>
      </c>
      <c r="R5529">
        <v>279893</v>
      </c>
      <c r="S5529">
        <v>2545860079</v>
      </c>
      <c r="T5529">
        <v>29831</v>
      </c>
      <c r="U5529">
        <v>182105</v>
      </c>
      <c r="V5529">
        <v>65.06</v>
      </c>
      <c r="W5529" s="3">
        <f>StockData[[#This Row],[CLOSE]]-StockData[[#This Row],[PREV. CLOSE]]</f>
        <v>24</v>
      </c>
      <c r="X5529" s="2">
        <f>IFERROR((StockData[[#This Row],[CLOSE]]-StockData[[#This Row],[PREV. CLOSE]])/StockData[[#This Row],[PREV. CLOSE]],0)</f>
        <v>2.6417171161254816E-3</v>
      </c>
      <c r="Y5529" t="str">
        <f>IF(StockData[[#This Row],[Daily Return %]]&gt;0,"Gain",IF(StockData[[#This Row],[Daily Return %]]&lt;0,"Loss","No Change"))</f>
        <v>Gain</v>
      </c>
    </row>
    <row r="5530" spans="1:25" x14ac:dyDescent="0.3">
      <c r="A5530" s="1">
        <v>45999</v>
      </c>
      <c r="B5530" s="1" t="s">
        <v>5585</v>
      </c>
      <c r="C5530" s="1" t="s">
        <v>274</v>
      </c>
      <c r="D5530">
        <f>MONTH(StockData[[#This Row],[DATE]])</f>
        <v>12</v>
      </c>
      <c r="E5530">
        <v>2025</v>
      </c>
      <c r="F5530" t="s">
        <v>231</v>
      </c>
      <c r="G5530" t="str">
        <f>"Q"&amp;ROUNDUP(StockData[[#This Row],[Month Number]]/3,0)</f>
        <v>Q4</v>
      </c>
      <c r="H5530" s="1" t="s">
        <v>5101</v>
      </c>
      <c r="I5530" s="1" t="s">
        <v>4597</v>
      </c>
      <c r="J5530" t="s">
        <v>30</v>
      </c>
      <c r="K5530">
        <v>9115</v>
      </c>
      <c r="L5530">
        <v>9124.5</v>
      </c>
      <c r="M5530">
        <v>8956.5</v>
      </c>
      <c r="N5530">
        <v>9109</v>
      </c>
      <c r="O5530">
        <v>9035</v>
      </c>
      <c r="P5530">
        <v>9026</v>
      </c>
      <c r="Q5530">
        <v>9013.01</v>
      </c>
      <c r="R5530">
        <v>299426</v>
      </c>
      <c r="S5530">
        <v>2698728815.5</v>
      </c>
      <c r="T5530">
        <v>40369</v>
      </c>
      <c r="U5530">
        <v>177717</v>
      </c>
      <c r="V5530">
        <v>59.35</v>
      </c>
      <c r="W5530" s="3">
        <f>StockData[[#This Row],[CLOSE]]-StockData[[#This Row],[PREV. CLOSE]]</f>
        <v>-83</v>
      </c>
      <c r="X5530" s="2">
        <f>IFERROR((StockData[[#This Row],[CLOSE]]-StockData[[#This Row],[PREV. CLOSE]])/StockData[[#This Row],[PREV. CLOSE]],0)</f>
        <v>-9.1118673839060277E-3</v>
      </c>
      <c r="Y5530" t="str">
        <f>IF(StockData[[#This Row],[Daily Return %]]&gt;0,"Gain",IF(StockData[[#This Row],[Daily Return %]]&lt;0,"Loss","No Change"))</f>
        <v>Loss</v>
      </c>
    </row>
    <row r="5531" spans="1:25" x14ac:dyDescent="0.3">
      <c r="A5531" s="1">
        <v>46000</v>
      </c>
      <c r="B5531" s="1" t="s">
        <v>5586</v>
      </c>
      <c r="C5531" s="1" t="s">
        <v>274</v>
      </c>
      <c r="D5531">
        <f>MONTH(StockData[[#This Row],[DATE]])</f>
        <v>12</v>
      </c>
      <c r="E5531">
        <v>2025</v>
      </c>
      <c r="F5531" t="s">
        <v>231</v>
      </c>
      <c r="G5531" t="str">
        <f>"Q"&amp;ROUNDUP(StockData[[#This Row],[Month Number]]/3,0)</f>
        <v>Q4</v>
      </c>
      <c r="H5531" s="1" t="s">
        <v>5101</v>
      </c>
      <c r="I5531" s="1" t="s">
        <v>4597</v>
      </c>
      <c r="J5531" t="s">
        <v>30</v>
      </c>
      <c r="K5531">
        <v>8990</v>
      </c>
      <c r="L5531">
        <v>9034.5</v>
      </c>
      <c r="M5531">
        <v>8880</v>
      </c>
      <c r="N5531">
        <v>9026</v>
      </c>
      <c r="O5531">
        <v>8929</v>
      </c>
      <c r="P5531">
        <v>8961</v>
      </c>
      <c r="Q5531">
        <v>8968.9</v>
      </c>
      <c r="R5531">
        <v>373015</v>
      </c>
      <c r="S5531">
        <v>3345535175.5</v>
      </c>
      <c r="T5531">
        <v>39672</v>
      </c>
      <c r="U5531">
        <v>244725</v>
      </c>
      <c r="V5531">
        <v>65.61</v>
      </c>
      <c r="W5531" s="3">
        <f>StockData[[#This Row],[CLOSE]]-StockData[[#This Row],[PREV. CLOSE]]</f>
        <v>-65</v>
      </c>
      <c r="X5531" s="2">
        <f>IFERROR((StockData[[#This Row],[CLOSE]]-StockData[[#This Row],[PREV. CLOSE]])/StockData[[#This Row],[PREV. CLOSE]],0)</f>
        <v>-7.2014181254154664E-3</v>
      </c>
      <c r="Y5531" t="str">
        <f>IF(StockData[[#This Row],[Daily Return %]]&gt;0,"Gain",IF(StockData[[#This Row],[Daily Return %]]&lt;0,"Loss","No Change"))</f>
        <v>Loss</v>
      </c>
    </row>
    <row r="5532" spans="1:25" x14ac:dyDescent="0.3">
      <c r="A5532" s="1">
        <v>46001</v>
      </c>
      <c r="B5532" s="1" t="s">
        <v>5587</v>
      </c>
      <c r="C5532" s="1" t="s">
        <v>274</v>
      </c>
      <c r="D5532">
        <f>MONTH(StockData[[#This Row],[DATE]])</f>
        <v>12</v>
      </c>
      <c r="E5532">
        <v>2025</v>
      </c>
      <c r="F5532" t="s">
        <v>231</v>
      </c>
      <c r="G5532" t="str">
        <f>"Q"&amp;ROUNDUP(StockData[[#This Row],[Month Number]]/3,0)</f>
        <v>Q4</v>
      </c>
      <c r="H5532" s="1" t="s">
        <v>5101</v>
      </c>
      <c r="I5532" s="1" t="s">
        <v>4597</v>
      </c>
      <c r="J5532" t="s">
        <v>30</v>
      </c>
      <c r="K5532">
        <v>8961</v>
      </c>
      <c r="L5532">
        <v>9001.5</v>
      </c>
      <c r="M5532">
        <v>8904</v>
      </c>
      <c r="N5532">
        <v>8961</v>
      </c>
      <c r="O5532">
        <v>8980</v>
      </c>
      <c r="P5532">
        <v>8991</v>
      </c>
      <c r="Q5532">
        <v>8957.93</v>
      </c>
      <c r="R5532">
        <v>307300</v>
      </c>
      <c r="S5532">
        <v>2752771335.5</v>
      </c>
      <c r="T5532">
        <v>31502</v>
      </c>
      <c r="U5532">
        <v>197509</v>
      </c>
      <c r="V5532">
        <v>64.27</v>
      </c>
      <c r="W5532" s="3">
        <f>StockData[[#This Row],[CLOSE]]-StockData[[#This Row],[PREV. CLOSE]]</f>
        <v>30</v>
      </c>
      <c r="X5532" s="2">
        <f>IFERROR((StockData[[#This Row],[CLOSE]]-StockData[[#This Row],[PREV. CLOSE]])/StockData[[#This Row],[PREV. CLOSE]],0)</f>
        <v>3.3478406427854034E-3</v>
      </c>
      <c r="Y5532" t="str">
        <f>IF(StockData[[#This Row],[Daily Return %]]&gt;0,"Gain",IF(StockData[[#This Row],[Daily Return %]]&lt;0,"Loss","No Change"))</f>
        <v>Gain</v>
      </c>
    </row>
    <row r="5533" spans="1:25" x14ac:dyDescent="0.3">
      <c r="A5533" s="1">
        <v>46002</v>
      </c>
      <c r="B5533" s="1" t="s">
        <v>5588</v>
      </c>
      <c r="C5533" s="1" t="s">
        <v>274</v>
      </c>
      <c r="D5533">
        <f>MONTH(StockData[[#This Row],[DATE]])</f>
        <v>12</v>
      </c>
      <c r="E5533">
        <v>2025</v>
      </c>
      <c r="F5533" t="s">
        <v>231</v>
      </c>
      <c r="G5533" t="str">
        <f>"Q"&amp;ROUNDUP(StockData[[#This Row],[Month Number]]/3,0)</f>
        <v>Q4</v>
      </c>
      <c r="H5533" s="1" t="s">
        <v>5101</v>
      </c>
      <c r="I5533" s="1" t="s">
        <v>4597</v>
      </c>
      <c r="J5533" t="s">
        <v>30</v>
      </c>
      <c r="K5533">
        <v>8991</v>
      </c>
      <c r="L5533">
        <v>9084</v>
      </c>
      <c r="M5533">
        <v>8961</v>
      </c>
      <c r="N5533">
        <v>8991</v>
      </c>
      <c r="O5533">
        <v>9057</v>
      </c>
      <c r="P5533">
        <v>9053.5</v>
      </c>
      <c r="Q5533">
        <v>9040.99</v>
      </c>
      <c r="R5533">
        <v>136142</v>
      </c>
      <c r="S5533">
        <v>1230859064</v>
      </c>
      <c r="T5533">
        <v>20283</v>
      </c>
      <c r="U5533">
        <v>61266</v>
      </c>
      <c r="V5533">
        <v>45</v>
      </c>
      <c r="W5533" s="3">
        <f>StockData[[#This Row],[CLOSE]]-StockData[[#This Row],[PREV. CLOSE]]</f>
        <v>62.5</v>
      </c>
      <c r="X5533" s="2">
        <f>IFERROR((StockData[[#This Row],[CLOSE]]-StockData[[#This Row],[PREV. CLOSE]])/StockData[[#This Row],[PREV. CLOSE]],0)</f>
        <v>6.9513958402847289E-3</v>
      </c>
      <c r="Y5533" t="str">
        <f>IF(StockData[[#This Row],[Daily Return %]]&gt;0,"Gain",IF(StockData[[#This Row],[Daily Return %]]&lt;0,"Loss","No Change"))</f>
        <v>Gain</v>
      </c>
    </row>
    <row r="5534" spans="1:25" x14ac:dyDescent="0.3">
      <c r="A5534" s="1">
        <v>46003</v>
      </c>
      <c r="B5534" s="1" t="s">
        <v>5589</v>
      </c>
      <c r="C5534" s="1" t="s">
        <v>274</v>
      </c>
      <c r="D5534">
        <f>MONTH(StockData[[#This Row],[DATE]])</f>
        <v>12</v>
      </c>
      <c r="E5534">
        <v>2025</v>
      </c>
      <c r="F5534" t="s">
        <v>231</v>
      </c>
      <c r="G5534" t="str">
        <f>"Q"&amp;ROUNDUP(StockData[[#This Row],[Month Number]]/3,0)</f>
        <v>Q4</v>
      </c>
      <c r="H5534" s="1" t="s">
        <v>5101</v>
      </c>
      <c r="I5534" s="1" t="s">
        <v>4597</v>
      </c>
      <c r="J5534" t="s">
        <v>30</v>
      </c>
      <c r="K5534">
        <v>9065</v>
      </c>
      <c r="L5534">
        <v>9089.5</v>
      </c>
      <c r="M5534">
        <v>8960</v>
      </c>
      <c r="N5534">
        <v>9053.5</v>
      </c>
      <c r="O5534">
        <v>9015.5</v>
      </c>
      <c r="P5534">
        <v>9015</v>
      </c>
      <c r="Q5534">
        <v>9024.35</v>
      </c>
      <c r="R5534">
        <v>356060</v>
      </c>
      <c r="S5534">
        <v>3213209141.5</v>
      </c>
      <c r="T5534">
        <v>28788</v>
      </c>
      <c r="U5534">
        <v>248146</v>
      </c>
      <c r="V5534">
        <v>69.69</v>
      </c>
      <c r="W5534" s="3">
        <f>StockData[[#This Row],[CLOSE]]-StockData[[#This Row],[PREV. CLOSE]]</f>
        <v>-38.5</v>
      </c>
      <c r="X5534" s="2">
        <f>IFERROR((StockData[[#This Row],[CLOSE]]-StockData[[#This Row],[PREV. CLOSE]])/StockData[[#This Row],[PREV. CLOSE]],0)</f>
        <v>-4.2524990335229473E-3</v>
      </c>
      <c r="Y5534" t="str">
        <f>IF(StockData[[#This Row],[Daily Return %]]&gt;0,"Gain",IF(StockData[[#This Row],[Daily Return %]]&lt;0,"Loss","No Change"))</f>
        <v>Loss</v>
      </c>
    </row>
    <row r="5535" spans="1:25" x14ac:dyDescent="0.3">
      <c r="A5535" s="1">
        <v>46006</v>
      </c>
      <c r="B5535" s="1" t="s">
        <v>5590</v>
      </c>
      <c r="C5535" s="1" t="s">
        <v>274</v>
      </c>
      <c r="D5535">
        <f>MONTH(StockData[[#This Row],[DATE]])</f>
        <v>12</v>
      </c>
      <c r="E5535">
        <v>2025</v>
      </c>
      <c r="F5535" t="s">
        <v>231</v>
      </c>
      <c r="G5535" t="str">
        <f>"Q"&amp;ROUNDUP(StockData[[#This Row],[Month Number]]/3,0)</f>
        <v>Q4</v>
      </c>
      <c r="H5535" s="1" t="s">
        <v>5101</v>
      </c>
      <c r="I5535" s="1" t="s">
        <v>4597</v>
      </c>
      <c r="J5535" t="s">
        <v>30</v>
      </c>
      <c r="K5535">
        <v>9040</v>
      </c>
      <c r="L5535">
        <v>9042.5</v>
      </c>
      <c r="M5535">
        <v>8884</v>
      </c>
      <c r="N5535">
        <v>9015</v>
      </c>
      <c r="O5535">
        <v>8921</v>
      </c>
      <c r="P5535">
        <v>8940</v>
      </c>
      <c r="Q5535">
        <v>8923.42</v>
      </c>
      <c r="R5535">
        <v>507849</v>
      </c>
      <c r="S5535">
        <v>4531751705</v>
      </c>
      <c r="T5535">
        <v>45688</v>
      </c>
      <c r="U5535">
        <v>311894</v>
      </c>
      <c r="V5535">
        <v>61.41</v>
      </c>
      <c r="W5535" s="3">
        <f>StockData[[#This Row],[CLOSE]]-StockData[[#This Row],[PREV. CLOSE]]</f>
        <v>-75</v>
      </c>
      <c r="X5535" s="2">
        <f>IFERROR((StockData[[#This Row],[CLOSE]]-StockData[[#This Row],[PREV. CLOSE]])/StockData[[#This Row],[PREV. CLOSE]],0)</f>
        <v>-8.3194675540765387E-3</v>
      </c>
      <c r="Y5535" t="str">
        <f>IF(StockData[[#This Row],[Daily Return %]]&gt;0,"Gain",IF(StockData[[#This Row],[Daily Return %]]&lt;0,"Loss","No Change"))</f>
        <v>Loss</v>
      </c>
    </row>
    <row r="5536" spans="1:25" x14ac:dyDescent="0.3">
      <c r="A5536" s="1">
        <v>46007</v>
      </c>
      <c r="B5536" s="1" t="s">
        <v>5591</v>
      </c>
      <c r="C5536" s="1" t="s">
        <v>274</v>
      </c>
      <c r="D5536">
        <f>MONTH(StockData[[#This Row],[DATE]])</f>
        <v>12</v>
      </c>
      <c r="E5536">
        <v>2025</v>
      </c>
      <c r="F5536" t="s">
        <v>231</v>
      </c>
      <c r="G5536" t="str">
        <f>"Q"&amp;ROUNDUP(StockData[[#This Row],[Month Number]]/3,0)</f>
        <v>Q4</v>
      </c>
      <c r="H5536" s="1" t="s">
        <v>5101</v>
      </c>
      <c r="I5536" s="1" t="s">
        <v>4597</v>
      </c>
      <c r="J5536" t="s">
        <v>30</v>
      </c>
      <c r="K5536">
        <v>8940</v>
      </c>
      <c r="L5536">
        <v>9028</v>
      </c>
      <c r="M5536">
        <v>8891</v>
      </c>
      <c r="N5536">
        <v>8940</v>
      </c>
      <c r="O5536">
        <v>8989</v>
      </c>
      <c r="P5536">
        <v>9008</v>
      </c>
      <c r="Q5536">
        <v>8977.6299999999992</v>
      </c>
      <c r="R5536">
        <v>278902</v>
      </c>
      <c r="S5536">
        <v>2503879526.5</v>
      </c>
      <c r="T5536">
        <v>39633</v>
      </c>
      <c r="U5536">
        <v>148770</v>
      </c>
      <c r="V5536">
        <v>53.34</v>
      </c>
      <c r="W5536" s="3">
        <f>StockData[[#This Row],[CLOSE]]-StockData[[#This Row],[PREV. CLOSE]]</f>
        <v>68</v>
      </c>
      <c r="X5536" s="2">
        <f>IFERROR((StockData[[#This Row],[CLOSE]]-StockData[[#This Row],[PREV. CLOSE]])/StockData[[#This Row],[PREV. CLOSE]],0)</f>
        <v>7.6062639821029079E-3</v>
      </c>
      <c r="Y5536" t="str">
        <f>IF(StockData[[#This Row],[Daily Return %]]&gt;0,"Gain",IF(StockData[[#This Row],[Daily Return %]]&lt;0,"Loss","No Change"))</f>
        <v>Gain</v>
      </c>
    </row>
    <row r="5537" spans="1:25" x14ac:dyDescent="0.3">
      <c r="A5537" s="1">
        <v>46008</v>
      </c>
      <c r="B5537" s="1" t="s">
        <v>5592</v>
      </c>
      <c r="C5537" s="1" t="s">
        <v>274</v>
      </c>
      <c r="D5537">
        <f>MONTH(StockData[[#This Row],[DATE]])</f>
        <v>12</v>
      </c>
      <c r="E5537">
        <v>2025</v>
      </c>
      <c r="F5537" t="s">
        <v>231</v>
      </c>
      <c r="G5537" t="str">
        <f>"Q"&amp;ROUNDUP(StockData[[#This Row],[Month Number]]/3,0)</f>
        <v>Q4</v>
      </c>
      <c r="H5537" s="1" t="s">
        <v>5101</v>
      </c>
      <c r="I5537" s="1" t="s">
        <v>4597</v>
      </c>
      <c r="J5537" t="s">
        <v>30</v>
      </c>
      <c r="K5537">
        <v>9008</v>
      </c>
      <c r="L5537">
        <v>9009</v>
      </c>
      <c r="M5537">
        <v>8859</v>
      </c>
      <c r="N5537">
        <v>9008</v>
      </c>
      <c r="O5537">
        <v>8868</v>
      </c>
      <c r="P5537">
        <v>8895</v>
      </c>
      <c r="Q5537">
        <v>8929.76</v>
      </c>
      <c r="R5537">
        <v>256364</v>
      </c>
      <c r="S5537">
        <v>2289269985.5</v>
      </c>
      <c r="T5537">
        <v>37045</v>
      </c>
      <c r="U5537">
        <v>165386</v>
      </c>
      <c r="V5537">
        <v>64.510000000000005</v>
      </c>
      <c r="W5537" s="3">
        <f>StockData[[#This Row],[CLOSE]]-StockData[[#This Row],[PREV. CLOSE]]</f>
        <v>-113</v>
      </c>
      <c r="X5537" s="2">
        <f>IFERROR((StockData[[#This Row],[CLOSE]]-StockData[[#This Row],[PREV. CLOSE]])/StockData[[#This Row],[PREV. CLOSE]],0)</f>
        <v>-1.2544404973357017E-2</v>
      </c>
      <c r="Y5537" t="str">
        <f>IF(StockData[[#This Row],[Daily Return %]]&gt;0,"Gain",IF(StockData[[#This Row],[Daily Return %]]&lt;0,"Loss","No Change"))</f>
        <v>Loss</v>
      </c>
    </row>
    <row r="5538" spans="1:25" x14ac:dyDescent="0.3">
      <c r="A5538" s="1">
        <v>46009</v>
      </c>
      <c r="B5538" s="1" t="s">
        <v>5593</v>
      </c>
      <c r="C5538" s="1" t="s">
        <v>274</v>
      </c>
      <c r="D5538">
        <f>MONTH(StockData[[#This Row],[DATE]])</f>
        <v>12</v>
      </c>
      <c r="E5538">
        <v>2025</v>
      </c>
      <c r="F5538" t="s">
        <v>231</v>
      </c>
      <c r="G5538" t="str">
        <f>"Q"&amp;ROUNDUP(StockData[[#This Row],[Month Number]]/3,0)</f>
        <v>Q4</v>
      </c>
      <c r="H5538" s="1" t="s">
        <v>5101</v>
      </c>
      <c r="I5538" s="1" t="s">
        <v>4597</v>
      </c>
      <c r="J5538" t="s">
        <v>30</v>
      </c>
      <c r="K5538">
        <v>8891</v>
      </c>
      <c r="L5538">
        <v>8891</v>
      </c>
      <c r="M5538">
        <v>8735</v>
      </c>
      <c r="N5538">
        <v>8895</v>
      </c>
      <c r="O5538">
        <v>8826.5</v>
      </c>
      <c r="P5538">
        <v>8831</v>
      </c>
      <c r="Q5538">
        <v>8798.52</v>
      </c>
      <c r="R5538">
        <v>338487</v>
      </c>
      <c r="S5538">
        <v>2978186155</v>
      </c>
      <c r="T5538">
        <v>37929</v>
      </c>
      <c r="U5538">
        <v>177940</v>
      </c>
      <c r="V5538">
        <v>52.57</v>
      </c>
      <c r="W5538" s="3">
        <f>StockData[[#This Row],[CLOSE]]-StockData[[#This Row],[PREV. CLOSE]]</f>
        <v>-64</v>
      </c>
      <c r="X5538" s="2">
        <f>IFERROR((StockData[[#This Row],[CLOSE]]-StockData[[#This Row],[PREV. CLOSE]])/StockData[[#This Row],[PREV. CLOSE]],0)</f>
        <v>-7.195053400786959E-3</v>
      </c>
      <c r="Y5538" t="str">
        <f>IF(StockData[[#This Row],[Daily Return %]]&gt;0,"Gain",IF(StockData[[#This Row],[Daily Return %]]&lt;0,"Loss","No Change"))</f>
        <v>Loss</v>
      </c>
    </row>
    <row r="5539" spans="1:25" x14ac:dyDescent="0.3">
      <c r="A5539" s="1">
        <v>46010</v>
      </c>
      <c r="B5539" s="1" t="s">
        <v>5594</v>
      </c>
      <c r="C5539" s="1" t="s">
        <v>274</v>
      </c>
      <c r="D5539">
        <f>MONTH(StockData[[#This Row],[DATE]])</f>
        <v>12</v>
      </c>
      <c r="E5539">
        <v>2025</v>
      </c>
      <c r="F5539" t="s">
        <v>231</v>
      </c>
      <c r="G5539" t="str">
        <f>"Q"&amp;ROUNDUP(StockData[[#This Row],[Month Number]]/3,0)</f>
        <v>Q4</v>
      </c>
      <c r="H5539" s="1" t="s">
        <v>5101</v>
      </c>
      <c r="I5539" s="1" t="s">
        <v>4597</v>
      </c>
      <c r="J5539" t="s">
        <v>30</v>
      </c>
      <c r="K5539">
        <v>8830.5</v>
      </c>
      <c r="L5539">
        <v>9011</v>
      </c>
      <c r="M5539">
        <v>8827</v>
      </c>
      <c r="N5539">
        <v>8831</v>
      </c>
      <c r="O5539">
        <v>9000</v>
      </c>
      <c r="P5539">
        <v>9002</v>
      </c>
      <c r="Q5539">
        <v>8962.4599999999991</v>
      </c>
      <c r="R5539">
        <v>215196</v>
      </c>
      <c r="S5539">
        <v>1928684550.5</v>
      </c>
      <c r="T5539">
        <v>21320</v>
      </c>
      <c r="U5539">
        <v>127336</v>
      </c>
      <c r="V5539">
        <v>59.17</v>
      </c>
      <c r="W5539" s="3">
        <f>StockData[[#This Row],[CLOSE]]-StockData[[#This Row],[PREV. CLOSE]]</f>
        <v>171</v>
      </c>
      <c r="X5539" s="2">
        <f>IFERROR((StockData[[#This Row],[CLOSE]]-StockData[[#This Row],[PREV. CLOSE]])/StockData[[#This Row],[PREV. CLOSE]],0)</f>
        <v>1.9363605480693012E-2</v>
      </c>
      <c r="Y5539" t="str">
        <f>IF(StockData[[#This Row],[Daily Return %]]&gt;0,"Gain",IF(StockData[[#This Row],[Daily Return %]]&lt;0,"Loss","No Change"))</f>
        <v>Gain</v>
      </c>
    </row>
    <row r="5540" spans="1:25" x14ac:dyDescent="0.3">
      <c r="A5540" s="1">
        <v>46013</v>
      </c>
      <c r="B5540" s="1" t="s">
        <v>5595</v>
      </c>
      <c r="C5540" s="1" t="s">
        <v>274</v>
      </c>
      <c r="D5540">
        <f>MONTH(StockData[[#This Row],[DATE]])</f>
        <v>12</v>
      </c>
      <c r="E5540">
        <v>2025</v>
      </c>
      <c r="F5540" t="s">
        <v>231</v>
      </c>
      <c r="G5540" t="str">
        <f>"Q"&amp;ROUNDUP(StockData[[#This Row],[Month Number]]/3,0)</f>
        <v>Q4</v>
      </c>
      <c r="H5540" s="1" t="s">
        <v>5101</v>
      </c>
      <c r="I5540" s="1" t="s">
        <v>4597</v>
      </c>
      <c r="J5540" t="s">
        <v>30</v>
      </c>
      <c r="K5540">
        <v>9010</v>
      </c>
      <c r="L5540">
        <v>9185</v>
      </c>
      <c r="M5540">
        <v>8997.5</v>
      </c>
      <c r="N5540">
        <v>9002</v>
      </c>
      <c r="O5540">
        <v>9153.5</v>
      </c>
      <c r="P5540">
        <v>9164</v>
      </c>
      <c r="Q5540">
        <v>9142.16</v>
      </c>
      <c r="R5540">
        <v>377385</v>
      </c>
      <c r="S5540">
        <v>3450113244.5</v>
      </c>
      <c r="T5540">
        <v>31074</v>
      </c>
      <c r="U5540">
        <v>198922</v>
      </c>
      <c r="V5540">
        <v>52.71</v>
      </c>
      <c r="W5540" s="3">
        <f>StockData[[#This Row],[CLOSE]]-StockData[[#This Row],[PREV. CLOSE]]</f>
        <v>162</v>
      </c>
      <c r="X5540" s="2">
        <f>IFERROR((StockData[[#This Row],[CLOSE]]-StockData[[#This Row],[PREV. CLOSE]])/StockData[[#This Row],[PREV. CLOSE]],0)</f>
        <v>1.7996000888691403E-2</v>
      </c>
      <c r="Y5540" t="str">
        <f>IF(StockData[[#This Row],[Daily Return %]]&gt;0,"Gain",IF(StockData[[#This Row],[Daily Return %]]&lt;0,"Loss","No Change"))</f>
        <v>Gain</v>
      </c>
    </row>
    <row r="5541" spans="1:25" x14ac:dyDescent="0.3">
      <c r="A5541" s="1">
        <v>46014</v>
      </c>
      <c r="B5541" s="1" t="s">
        <v>5596</v>
      </c>
      <c r="C5541" s="1" t="s">
        <v>274</v>
      </c>
      <c r="D5541">
        <f>MONTH(StockData[[#This Row],[DATE]])</f>
        <v>12</v>
      </c>
      <c r="E5541">
        <v>2025</v>
      </c>
      <c r="F5541" t="s">
        <v>231</v>
      </c>
      <c r="G5541" t="str">
        <f>"Q"&amp;ROUNDUP(StockData[[#This Row],[Month Number]]/3,0)</f>
        <v>Q4</v>
      </c>
      <c r="H5541" s="1" t="s">
        <v>5101</v>
      </c>
      <c r="I5541" s="1" t="s">
        <v>4597</v>
      </c>
      <c r="J5541" t="s">
        <v>30</v>
      </c>
      <c r="K5541">
        <v>9184</v>
      </c>
      <c r="L5541">
        <v>9184</v>
      </c>
      <c r="M5541">
        <v>9080</v>
      </c>
      <c r="N5541">
        <v>9164</v>
      </c>
      <c r="O5541">
        <v>9085</v>
      </c>
      <c r="P5541">
        <v>9099</v>
      </c>
      <c r="Q5541">
        <v>9120.74</v>
      </c>
      <c r="R5541">
        <v>215559</v>
      </c>
      <c r="S5541">
        <v>1966058359.5</v>
      </c>
      <c r="T5541">
        <v>23085</v>
      </c>
      <c r="U5541">
        <v>130094</v>
      </c>
      <c r="V5541">
        <v>60.35</v>
      </c>
      <c r="W5541" s="3">
        <f>StockData[[#This Row],[CLOSE]]-StockData[[#This Row],[PREV. CLOSE]]</f>
        <v>-65</v>
      </c>
      <c r="X5541" s="2">
        <f>IFERROR((StockData[[#This Row],[CLOSE]]-StockData[[#This Row],[PREV. CLOSE]])/StockData[[#This Row],[PREV. CLOSE]],0)</f>
        <v>-7.0929725010912261E-3</v>
      </c>
      <c r="Y5541" t="str">
        <f>IF(StockData[[#This Row],[Daily Return %]]&gt;0,"Gain",IF(StockData[[#This Row],[Daily Return %]]&lt;0,"Loss","No Change"))</f>
        <v>Loss</v>
      </c>
    </row>
    <row r="5542" spans="1:25" x14ac:dyDescent="0.3">
      <c r="A5542" s="1">
        <v>46015</v>
      </c>
      <c r="B5542" s="1" t="s">
        <v>5597</v>
      </c>
      <c r="C5542" s="1" t="s">
        <v>274</v>
      </c>
      <c r="D5542">
        <f>MONTH(StockData[[#This Row],[DATE]])</f>
        <v>12</v>
      </c>
      <c r="E5542">
        <v>2025</v>
      </c>
      <c r="F5542" t="s">
        <v>231</v>
      </c>
      <c r="G5542" t="str">
        <f>"Q"&amp;ROUNDUP(StockData[[#This Row],[Month Number]]/3,0)</f>
        <v>Q4</v>
      </c>
      <c r="H5542" s="1" t="s">
        <v>5101</v>
      </c>
      <c r="I5542" s="1" t="s">
        <v>4597</v>
      </c>
      <c r="J5542" t="s">
        <v>30</v>
      </c>
      <c r="K5542">
        <v>9100</v>
      </c>
      <c r="L5542">
        <v>9194.5</v>
      </c>
      <c r="M5542">
        <v>9070</v>
      </c>
      <c r="N5542">
        <v>9099</v>
      </c>
      <c r="O5542">
        <v>9174</v>
      </c>
      <c r="P5542">
        <v>9170</v>
      </c>
      <c r="Q5542">
        <v>9155.31</v>
      </c>
      <c r="R5542">
        <v>167717</v>
      </c>
      <c r="S5542">
        <v>1535501956</v>
      </c>
      <c r="T5542">
        <v>18614</v>
      </c>
      <c r="U5542">
        <v>80566</v>
      </c>
      <c r="V5542">
        <v>48.04</v>
      </c>
      <c r="W5542" s="3">
        <f>StockData[[#This Row],[CLOSE]]-StockData[[#This Row],[PREV. CLOSE]]</f>
        <v>71</v>
      </c>
      <c r="X5542" s="2">
        <f>IFERROR((StockData[[#This Row],[CLOSE]]-StockData[[#This Row],[PREV. CLOSE]])/StockData[[#This Row],[PREV. CLOSE]],0)</f>
        <v>7.8030552808000878E-3</v>
      </c>
      <c r="Y5542" t="str">
        <f>IF(StockData[[#This Row],[Daily Return %]]&gt;0,"Gain",IF(StockData[[#This Row],[Daily Return %]]&lt;0,"Loss","No Change"))</f>
        <v>Gain</v>
      </c>
    </row>
    <row r="5543" spans="1:25" x14ac:dyDescent="0.3">
      <c r="A5543" s="1">
        <v>46017</v>
      </c>
      <c r="B5543" s="1" t="s">
        <v>5598</v>
      </c>
      <c r="C5543" s="1" t="s">
        <v>274</v>
      </c>
      <c r="D5543">
        <f>MONTH(StockData[[#This Row],[DATE]])</f>
        <v>12</v>
      </c>
      <c r="E5543">
        <v>2025</v>
      </c>
      <c r="F5543" t="s">
        <v>231</v>
      </c>
      <c r="G5543" t="str">
        <f>"Q"&amp;ROUNDUP(StockData[[#This Row],[Month Number]]/3,0)</f>
        <v>Q4</v>
      </c>
      <c r="H5543" s="1" t="s">
        <v>5101</v>
      </c>
      <c r="I5543" s="1" t="s">
        <v>4597</v>
      </c>
      <c r="J5543" t="s">
        <v>30</v>
      </c>
      <c r="K5543">
        <v>9182.5</v>
      </c>
      <c r="L5543">
        <v>9185.5</v>
      </c>
      <c r="M5543">
        <v>9052</v>
      </c>
      <c r="N5543">
        <v>9170</v>
      </c>
      <c r="O5543">
        <v>9067</v>
      </c>
      <c r="P5543">
        <v>9064.5</v>
      </c>
      <c r="Q5543">
        <v>9116.94</v>
      </c>
      <c r="R5543">
        <v>105815</v>
      </c>
      <c r="S5543">
        <v>964709055</v>
      </c>
      <c r="T5543">
        <v>21879</v>
      </c>
      <c r="U5543">
        <v>42273</v>
      </c>
      <c r="V5543">
        <v>39.950000000000003</v>
      </c>
      <c r="W5543" s="3">
        <f>StockData[[#This Row],[CLOSE]]-StockData[[#This Row],[PREV. CLOSE]]</f>
        <v>-105.5</v>
      </c>
      <c r="X5543" s="2">
        <f>IFERROR((StockData[[#This Row],[CLOSE]]-StockData[[#This Row],[PREV. CLOSE]])/StockData[[#This Row],[PREV. CLOSE]],0)</f>
        <v>-1.1504907306434024E-2</v>
      </c>
      <c r="Y5543" t="str">
        <f>IF(StockData[[#This Row],[Daily Return %]]&gt;0,"Gain",IF(StockData[[#This Row],[Daily Return %]]&lt;0,"Loss","No Change"))</f>
        <v>Loss</v>
      </c>
    </row>
    <row r="5544" spans="1:25" x14ac:dyDescent="0.3">
      <c r="A5544" s="1">
        <v>46017</v>
      </c>
      <c r="B5544" s="1" t="s">
        <v>5599</v>
      </c>
      <c r="C5544" s="1" t="s">
        <v>274</v>
      </c>
      <c r="D5544">
        <f>MONTH(StockData[[#This Row],[DATE]])</f>
        <v>12</v>
      </c>
      <c r="E5544">
        <v>2025</v>
      </c>
      <c r="F5544" t="s">
        <v>231</v>
      </c>
      <c r="G5544" t="str">
        <f>"Q"&amp;ROUNDUP(StockData[[#This Row],[Month Number]]/3,0)</f>
        <v>Q4</v>
      </c>
      <c r="H5544" s="1" t="s">
        <v>5101</v>
      </c>
      <c r="I5544" s="1" t="s">
        <v>4597</v>
      </c>
      <c r="J5544" t="s">
        <v>30</v>
      </c>
      <c r="K5544">
        <v>9182.5</v>
      </c>
      <c r="L5544">
        <v>9185.5</v>
      </c>
      <c r="M5544">
        <v>9052</v>
      </c>
      <c r="N5544">
        <v>9170</v>
      </c>
      <c r="O5544">
        <v>9067</v>
      </c>
      <c r="P5544">
        <v>9064.5</v>
      </c>
      <c r="Q5544">
        <v>9116.94</v>
      </c>
      <c r="R5544">
        <v>105815</v>
      </c>
      <c r="S5544">
        <v>964709055</v>
      </c>
      <c r="T5544">
        <v>21879</v>
      </c>
      <c r="U5544">
        <v>42273</v>
      </c>
      <c r="V5544">
        <v>39.950000000000003</v>
      </c>
      <c r="W5544" s="3">
        <f>StockData[[#This Row],[CLOSE]]-StockData[[#This Row],[PREV. CLOSE]]</f>
        <v>-105.5</v>
      </c>
      <c r="X5544" s="2">
        <f>IFERROR((StockData[[#This Row],[CLOSE]]-StockData[[#This Row],[PREV. CLOSE]])/StockData[[#This Row],[PREV. CLOSE]],0)</f>
        <v>-1.1504907306434024E-2</v>
      </c>
      <c r="Y5544" t="str">
        <f>IF(StockData[[#This Row],[Daily Return %]]&gt;0,"Gain",IF(StockData[[#This Row],[Daily Return %]]&lt;0,"Loss","No Change"))</f>
        <v>Loss</v>
      </c>
    </row>
    <row r="5545" spans="1:25" x14ac:dyDescent="0.3">
      <c r="A5545" s="1">
        <v>46020</v>
      </c>
      <c r="B5545" s="1" t="s">
        <v>5600</v>
      </c>
      <c r="C5545" s="1" t="s">
        <v>274</v>
      </c>
      <c r="D5545">
        <f>MONTH(StockData[[#This Row],[DATE]])</f>
        <v>12</v>
      </c>
      <c r="E5545">
        <v>2025</v>
      </c>
      <c r="F5545" t="s">
        <v>231</v>
      </c>
      <c r="G5545" t="str">
        <f>"Q"&amp;ROUNDUP(StockData[[#This Row],[Month Number]]/3,0)</f>
        <v>Q4</v>
      </c>
      <c r="H5545" s="1" t="s">
        <v>5101</v>
      </c>
      <c r="I5545" s="1" t="s">
        <v>4597</v>
      </c>
      <c r="J5545" t="s">
        <v>30</v>
      </c>
      <c r="K5545">
        <v>9069.5</v>
      </c>
      <c r="L5545">
        <v>9127</v>
      </c>
      <c r="M5545">
        <v>9055.5</v>
      </c>
      <c r="N5545">
        <v>9064.5</v>
      </c>
      <c r="O5545">
        <v>9096</v>
      </c>
      <c r="P5545">
        <v>9087</v>
      </c>
      <c r="Q5545">
        <v>9092.32</v>
      </c>
      <c r="R5545">
        <v>263943</v>
      </c>
      <c r="S5545">
        <v>2399854426</v>
      </c>
      <c r="T5545">
        <v>23663</v>
      </c>
      <c r="U5545">
        <v>186808</v>
      </c>
      <c r="V5545">
        <v>70.78</v>
      </c>
      <c r="W5545" s="3">
        <f>StockData[[#This Row],[CLOSE]]-StockData[[#This Row],[PREV. CLOSE]]</f>
        <v>22.5</v>
      </c>
      <c r="X5545" s="2">
        <f>IFERROR((StockData[[#This Row],[CLOSE]]-StockData[[#This Row],[PREV. CLOSE]])/StockData[[#This Row],[PREV. CLOSE]],0)</f>
        <v>2.4822108224391857E-3</v>
      </c>
      <c r="Y5545" t="str">
        <f>IF(StockData[[#This Row],[Daily Return %]]&gt;0,"Gain",IF(StockData[[#This Row],[Daily Return %]]&lt;0,"Loss","No Change"))</f>
        <v>Gain</v>
      </c>
    </row>
    <row r="5546" spans="1:25" x14ac:dyDescent="0.3">
      <c r="A5546" s="1">
        <v>46021</v>
      </c>
      <c r="B5546" s="1" t="s">
        <v>5601</v>
      </c>
      <c r="C5546" s="1" t="s">
        <v>274</v>
      </c>
      <c r="D5546">
        <f>MONTH(StockData[[#This Row],[DATE]])</f>
        <v>12</v>
      </c>
      <c r="E5546">
        <v>2025</v>
      </c>
      <c r="F5546" t="s">
        <v>231</v>
      </c>
      <c r="G5546" t="str">
        <f>"Q"&amp;ROUNDUP(StockData[[#This Row],[Month Number]]/3,0)</f>
        <v>Q4</v>
      </c>
      <c r="H5546" s="1" t="s">
        <v>5101</v>
      </c>
      <c r="I5546" s="1" t="s">
        <v>4597</v>
      </c>
      <c r="J5546" t="s">
        <v>30</v>
      </c>
      <c r="K5546">
        <v>9087</v>
      </c>
      <c r="L5546">
        <v>9299</v>
      </c>
      <c r="M5546">
        <v>9025.5</v>
      </c>
      <c r="N5546">
        <v>9087</v>
      </c>
      <c r="O5546">
        <v>9298</v>
      </c>
      <c r="P5546">
        <v>9282</v>
      </c>
      <c r="Q5546">
        <v>9225.2099999999991</v>
      </c>
      <c r="R5546">
        <v>464922</v>
      </c>
      <c r="S5546">
        <v>4289002991.5</v>
      </c>
      <c r="T5546">
        <v>50137</v>
      </c>
      <c r="U5546">
        <v>219400</v>
      </c>
      <c r="V5546">
        <v>47.19</v>
      </c>
      <c r="W5546" s="3">
        <f>StockData[[#This Row],[CLOSE]]-StockData[[#This Row],[PREV. CLOSE]]</f>
        <v>195</v>
      </c>
      <c r="X5546" s="2">
        <f>IFERROR((StockData[[#This Row],[CLOSE]]-StockData[[#This Row],[PREV. CLOSE]])/StockData[[#This Row],[PREV. CLOSE]],0)</f>
        <v>2.1459227467811159E-2</v>
      </c>
      <c r="Y5546" t="str">
        <f>IF(StockData[[#This Row],[Daily Return %]]&gt;0,"Gain",IF(StockData[[#This Row],[Daily Return %]]&lt;0,"Loss","No Change"))</f>
        <v>Gain</v>
      </c>
    </row>
    <row r="5547" spans="1:25" x14ac:dyDescent="0.3">
      <c r="A5547" s="1">
        <v>46022</v>
      </c>
      <c r="B5547" s="1" t="s">
        <v>5602</v>
      </c>
      <c r="C5547" s="1" t="s">
        <v>274</v>
      </c>
      <c r="D5547">
        <f>MONTH(StockData[[#This Row],[DATE]])</f>
        <v>12</v>
      </c>
      <c r="E5547">
        <v>2025</v>
      </c>
      <c r="F5547" t="s">
        <v>231</v>
      </c>
      <c r="G5547" t="str">
        <f>"Q"&amp;ROUNDUP(StockData[[#This Row],[Month Number]]/3,0)</f>
        <v>Q4</v>
      </c>
      <c r="H5547" s="1" t="s">
        <v>5101</v>
      </c>
      <c r="I5547" s="1" t="s">
        <v>4597</v>
      </c>
      <c r="J5547" t="s">
        <v>30</v>
      </c>
      <c r="K5547">
        <v>9320</v>
      </c>
      <c r="L5547">
        <v>9398</v>
      </c>
      <c r="M5547">
        <v>9296.5</v>
      </c>
      <c r="N5547">
        <v>9282</v>
      </c>
      <c r="O5547">
        <v>9350</v>
      </c>
      <c r="P5547">
        <v>9343</v>
      </c>
      <c r="Q5547">
        <v>9350.2900000000009</v>
      </c>
      <c r="R5547">
        <v>319864</v>
      </c>
      <c r="S5547">
        <v>2990821807.5</v>
      </c>
      <c r="T5547">
        <v>40455</v>
      </c>
      <c r="U5547">
        <v>154027</v>
      </c>
      <c r="V5547">
        <v>48.15</v>
      </c>
      <c r="W5547" s="3">
        <f>StockData[[#This Row],[CLOSE]]-StockData[[#This Row],[PREV. CLOSE]]</f>
        <v>61</v>
      </c>
      <c r="X5547" s="2">
        <f>IFERROR((StockData[[#This Row],[CLOSE]]-StockData[[#This Row],[PREV. CLOSE]])/StockData[[#This Row],[PREV. CLOSE]],0)</f>
        <v>6.5718595130359837E-3</v>
      </c>
      <c r="Y5547" t="str">
        <f>IF(StockData[[#This Row],[Daily Return %]]&gt;0,"Gain",IF(StockData[[#This Row],[Daily Return %]]&lt;0,"Loss","No Change"))</f>
        <v>Gain</v>
      </c>
    </row>
    <row r="5548" spans="1:25" x14ac:dyDescent="0.3">
      <c r="A5548" s="1">
        <v>45292</v>
      </c>
      <c r="B5548" s="1" t="s">
        <v>5603</v>
      </c>
      <c r="C5548" s="1" t="s">
        <v>26</v>
      </c>
      <c r="D5548">
        <f>MONTH(StockData[[#This Row],[DATE]])</f>
        <v>1</v>
      </c>
      <c r="E5548">
        <v>2024</v>
      </c>
      <c r="F5548" t="s">
        <v>27</v>
      </c>
      <c r="G5548" t="str">
        <f>"Q"&amp;ROUNDUP(StockData[[#This Row],[Month Number]]/3,0)</f>
        <v>Q1</v>
      </c>
      <c r="H5548" s="1" t="s">
        <v>5604</v>
      </c>
      <c r="I5548" s="1" t="s">
        <v>4597</v>
      </c>
      <c r="J5548" t="s">
        <v>30</v>
      </c>
      <c r="K5548">
        <v>10345</v>
      </c>
      <c r="L5548">
        <v>10345</v>
      </c>
      <c r="M5548">
        <v>10214.65</v>
      </c>
      <c r="N5548">
        <v>10302.35</v>
      </c>
      <c r="O5548">
        <v>10270</v>
      </c>
      <c r="P5548">
        <v>10283.299999999999</v>
      </c>
      <c r="Q5548">
        <v>10274.790000000001</v>
      </c>
      <c r="R5548">
        <v>411724</v>
      </c>
      <c r="S5548">
        <v>4230379485.4000001</v>
      </c>
      <c r="T5548">
        <v>58748</v>
      </c>
      <c r="U5548">
        <v>255206</v>
      </c>
      <c r="V5548">
        <v>61.98</v>
      </c>
      <c r="W5548" s="3">
        <f>StockData[[#This Row],[CLOSE]]-StockData[[#This Row],[PREV. CLOSE]]</f>
        <v>-19.050000000001091</v>
      </c>
      <c r="X5548" s="2">
        <f>IFERROR((StockData[[#This Row],[CLOSE]]-StockData[[#This Row],[PREV. CLOSE]])/StockData[[#This Row],[PREV. CLOSE]],0)</f>
        <v>-1.8490926827375396E-3</v>
      </c>
      <c r="Y5548" t="str">
        <f>IF(StockData[[#This Row],[Daily Return %]]&gt;0,"Gain",IF(StockData[[#This Row],[Daily Return %]]&lt;0,"Loss","No Change"))</f>
        <v>Loss</v>
      </c>
    </row>
    <row r="5549" spans="1:25" x14ac:dyDescent="0.3">
      <c r="A5549" s="1">
        <v>45293</v>
      </c>
      <c r="B5549" s="1" t="s">
        <v>5605</v>
      </c>
      <c r="C5549" s="1" t="s">
        <v>26</v>
      </c>
      <c r="D5549">
        <f>MONTH(StockData[[#This Row],[DATE]])</f>
        <v>1</v>
      </c>
      <c r="E5549">
        <v>2024</v>
      </c>
      <c r="F5549" t="s">
        <v>27</v>
      </c>
      <c r="G5549" t="str">
        <f>"Q"&amp;ROUNDUP(StockData[[#This Row],[Month Number]]/3,0)</f>
        <v>Q1</v>
      </c>
      <c r="H5549" s="1" t="s">
        <v>5604</v>
      </c>
      <c r="I5549" s="1" t="s">
        <v>4597</v>
      </c>
      <c r="J5549" t="s">
        <v>30</v>
      </c>
      <c r="K5549">
        <v>10283.299999999999</v>
      </c>
      <c r="L5549">
        <v>10294.700000000001</v>
      </c>
      <c r="M5549">
        <v>10151.049999999999</v>
      </c>
      <c r="N5549">
        <v>10283.299999999999</v>
      </c>
      <c r="O5549">
        <v>10190</v>
      </c>
      <c r="P5549">
        <v>10197.75</v>
      </c>
      <c r="Q5549">
        <v>10202.56</v>
      </c>
      <c r="R5549">
        <v>776837</v>
      </c>
      <c r="S5549">
        <v>7925727784.6999998</v>
      </c>
      <c r="T5549">
        <v>121457</v>
      </c>
      <c r="U5549">
        <v>564333</v>
      </c>
      <c r="V5549">
        <v>72.64</v>
      </c>
      <c r="W5549" s="3">
        <f>StockData[[#This Row],[CLOSE]]-StockData[[#This Row],[PREV. CLOSE]]</f>
        <v>-85.549999999999272</v>
      </c>
      <c r="X5549" s="2">
        <f>IFERROR((StockData[[#This Row],[CLOSE]]-StockData[[#This Row],[PREV. CLOSE]])/StockData[[#This Row],[PREV. CLOSE]],0)</f>
        <v>-8.319313838942681E-3</v>
      </c>
      <c r="Y5549" t="str">
        <f>IF(StockData[[#This Row],[Daily Return %]]&gt;0,"Gain",IF(StockData[[#This Row],[Daily Return %]]&lt;0,"Loss","No Change"))</f>
        <v>Loss</v>
      </c>
    </row>
    <row r="5550" spans="1:25" x14ac:dyDescent="0.3">
      <c r="A5550" s="1">
        <v>45294</v>
      </c>
      <c r="B5550" s="1" t="s">
        <v>5606</v>
      </c>
      <c r="C5550" s="1" t="s">
        <v>26</v>
      </c>
      <c r="D5550">
        <f>MONTH(StockData[[#This Row],[DATE]])</f>
        <v>1</v>
      </c>
      <c r="E5550">
        <v>2024</v>
      </c>
      <c r="F5550" t="s">
        <v>27</v>
      </c>
      <c r="G5550" t="str">
        <f>"Q"&amp;ROUNDUP(StockData[[#This Row],[Month Number]]/3,0)</f>
        <v>Q1</v>
      </c>
      <c r="H5550" s="1" t="s">
        <v>5604</v>
      </c>
      <c r="I5550" s="1" t="s">
        <v>4597</v>
      </c>
      <c r="J5550" t="s">
        <v>30</v>
      </c>
      <c r="K5550">
        <v>10200</v>
      </c>
      <c r="L5550">
        <v>10210</v>
      </c>
      <c r="M5550">
        <v>10065</v>
      </c>
      <c r="N5550">
        <v>10197.75</v>
      </c>
      <c r="O5550">
        <v>10068</v>
      </c>
      <c r="P5550">
        <v>10077.65</v>
      </c>
      <c r="Q5550">
        <v>10101.719999999999</v>
      </c>
      <c r="R5550">
        <v>521046</v>
      </c>
      <c r="S5550">
        <v>5263460733.3500004</v>
      </c>
      <c r="T5550">
        <v>90507</v>
      </c>
      <c r="U5550">
        <v>380089</v>
      </c>
      <c r="V5550">
        <v>72.95</v>
      </c>
      <c r="W5550" s="3">
        <f>StockData[[#This Row],[CLOSE]]-StockData[[#This Row],[PREV. CLOSE]]</f>
        <v>-120.10000000000036</v>
      </c>
      <c r="X5550" s="2">
        <f>IFERROR((StockData[[#This Row],[CLOSE]]-StockData[[#This Row],[PREV. CLOSE]])/StockData[[#This Row],[PREV. CLOSE]],0)</f>
        <v>-1.1777107695324985E-2</v>
      </c>
      <c r="Y5550" t="str">
        <f>IF(StockData[[#This Row],[Daily Return %]]&gt;0,"Gain",IF(StockData[[#This Row],[Daily Return %]]&lt;0,"Loss","No Change"))</f>
        <v>Loss</v>
      </c>
    </row>
    <row r="5551" spans="1:25" x14ac:dyDescent="0.3">
      <c r="A5551" s="1">
        <v>45295</v>
      </c>
      <c r="B5551" s="1" t="s">
        <v>5607</v>
      </c>
      <c r="C5551" s="1" t="s">
        <v>26</v>
      </c>
      <c r="D5551">
        <f>MONTH(StockData[[#This Row],[DATE]])</f>
        <v>1</v>
      </c>
      <c r="E5551">
        <v>2024</v>
      </c>
      <c r="F5551" t="s">
        <v>27</v>
      </c>
      <c r="G5551" t="str">
        <f>"Q"&amp;ROUNDUP(StockData[[#This Row],[Month Number]]/3,0)</f>
        <v>Q1</v>
      </c>
      <c r="H5551" s="1" t="s">
        <v>5604</v>
      </c>
      <c r="I5551" s="1" t="s">
        <v>4597</v>
      </c>
      <c r="J5551" t="s">
        <v>30</v>
      </c>
      <c r="K5551">
        <v>10100</v>
      </c>
      <c r="L5551">
        <v>10120</v>
      </c>
      <c r="M5551">
        <v>9985.5499999999993</v>
      </c>
      <c r="N5551">
        <v>10077.65</v>
      </c>
      <c r="O5551">
        <v>9995</v>
      </c>
      <c r="P5551">
        <v>10015.299999999999</v>
      </c>
      <c r="Q5551">
        <v>10012.709999999999</v>
      </c>
      <c r="R5551">
        <v>711733</v>
      </c>
      <c r="S5551">
        <v>7126374356.8999996</v>
      </c>
      <c r="T5551">
        <v>130325</v>
      </c>
      <c r="U5551">
        <v>529829</v>
      </c>
      <c r="V5551">
        <v>74.44</v>
      </c>
      <c r="W5551" s="3">
        <f>StockData[[#This Row],[CLOSE]]-StockData[[#This Row],[PREV. CLOSE]]</f>
        <v>-62.350000000000364</v>
      </c>
      <c r="X5551" s="2">
        <f>IFERROR((StockData[[#This Row],[CLOSE]]-StockData[[#This Row],[PREV. CLOSE]])/StockData[[#This Row],[PREV. CLOSE]],0)</f>
        <v>-6.1869582690409338E-3</v>
      </c>
      <c r="Y5551" t="str">
        <f>IF(StockData[[#This Row],[Daily Return %]]&gt;0,"Gain",IF(StockData[[#This Row],[Daily Return %]]&lt;0,"Loss","No Change"))</f>
        <v>Loss</v>
      </c>
    </row>
    <row r="5552" spans="1:25" x14ac:dyDescent="0.3">
      <c r="A5552" s="1">
        <v>45296</v>
      </c>
      <c r="B5552" s="1" t="s">
        <v>5608</v>
      </c>
      <c r="C5552" s="1" t="s">
        <v>26</v>
      </c>
      <c r="D5552">
        <f>MONTH(StockData[[#This Row],[DATE]])</f>
        <v>1</v>
      </c>
      <c r="E5552">
        <v>2024</v>
      </c>
      <c r="F5552" t="s">
        <v>27</v>
      </c>
      <c r="G5552" t="str">
        <f>"Q"&amp;ROUNDUP(StockData[[#This Row],[Month Number]]/3,0)</f>
        <v>Q1</v>
      </c>
      <c r="H5552" s="1" t="s">
        <v>5604</v>
      </c>
      <c r="I5552" s="1" t="s">
        <v>4597</v>
      </c>
      <c r="J5552" t="s">
        <v>30</v>
      </c>
      <c r="K5552">
        <v>10010.65</v>
      </c>
      <c r="L5552">
        <v>10075</v>
      </c>
      <c r="M5552">
        <v>9970</v>
      </c>
      <c r="N5552">
        <v>10015.299999999999</v>
      </c>
      <c r="O5552">
        <v>10000</v>
      </c>
      <c r="P5552">
        <v>10017</v>
      </c>
      <c r="Q5552">
        <v>10008.08</v>
      </c>
      <c r="R5552">
        <v>673131</v>
      </c>
      <c r="S5552">
        <v>6736750766.6499996</v>
      </c>
      <c r="T5552">
        <v>105880</v>
      </c>
      <c r="U5552">
        <v>468881</v>
      </c>
      <c r="V5552">
        <v>69.66</v>
      </c>
      <c r="W5552" s="3">
        <f>StockData[[#This Row],[CLOSE]]-StockData[[#This Row],[PREV. CLOSE]]</f>
        <v>1.7000000000007276</v>
      </c>
      <c r="X5552" s="2">
        <f>IFERROR((StockData[[#This Row],[CLOSE]]-StockData[[#This Row],[PREV. CLOSE]])/StockData[[#This Row],[PREV. CLOSE]],0)</f>
        <v>1.6974029734513472E-4</v>
      </c>
      <c r="Y5552" t="str">
        <f>IF(StockData[[#This Row],[Daily Return %]]&gt;0,"Gain",IF(StockData[[#This Row],[Daily Return %]]&lt;0,"Loss","No Change"))</f>
        <v>Gain</v>
      </c>
    </row>
    <row r="5553" spans="1:25" x14ac:dyDescent="0.3">
      <c r="A5553" s="1">
        <v>45299</v>
      </c>
      <c r="B5553" s="1" t="s">
        <v>5609</v>
      </c>
      <c r="C5553" s="1" t="s">
        <v>26</v>
      </c>
      <c r="D5553">
        <f>MONTH(StockData[[#This Row],[DATE]])</f>
        <v>1</v>
      </c>
      <c r="E5553">
        <v>2024</v>
      </c>
      <c r="F5553" t="s">
        <v>27</v>
      </c>
      <c r="G5553" t="str">
        <f>"Q"&amp;ROUNDUP(StockData[[#This Row],[Month Number]]/3,0)</f>
        <v>Q1</v>
      </c>
      <c r="H5553" s="1" t="s">
        <v>5604</v>
      </c>
      <c r="I5553" s="1" t="s">
        <v>4597</v>
      </c>
      <c r="J5553" t="s">
        <v>30</v>
      </c>
      <c r="K5553">
        <v>10005</v>
      </c>
      <c r="L5553">
        <v>10128.950000000001</v>
      </c>
      <c r="M5553">
        <v>9911.9</v>
      </c>
      <c r="N5553">
        <v>10017</v>
      </c>
      <c r="O5553">
        <v>9951</v>
      </c>
      <c r="P5553">
        <v>9946.7000000000007</v>
      </c>
      <c r="Q5553">
        <v>9984.92</v>
      </c>
      <c r="R5553">
        <v>600153</v>
      </c>
      <c r="S5553">
        <v>5992478656.6499996</v>
      </c>
      <c r="T5553">
        <v>103108</v>
      </c>
      <c r="U5553">
        <v>416366</v>
      </c>
      <c r="V5553">
        <v>69.38</v>
      </c>
      <c r="W5553" s="3">
        <f>StockData[[#This Row],[CLOSE]]-StockData[[#This Row],[PREV. CLOSE]]</f>
        <v>-70.299999999999272</v>
      </c>
      <c r="X5553" s="2">
        <f>IFERROR((StockData[[#This Row],[CLOSE]]-StockData[[#This Row],[PREV. CLOSE]])/StockData[[#This Row],[PREV. CLOSE]],0)</f>
        <v>-7.0180692822201527E-3</v>
      </c>
      <c r="Y5553" t="str">
        <f>IF(StockData[[#This Row],[Daily Return %]]&gt;0,"Gain",IF(StockData[[#This Row],[Daily Return %]]&lt;0,"Loss","No Change"))</f>
        <v>Loss</v>
      </c>
    </row>
    <row r="5554" spans="1:25" x14ac:dyDescent="0.3">
      <c r="A5554" s="1">
        <v>45300</v>
      </c>
      <c r="B5554" s="1" t="s">
        <v>5610</v>
      </c>
      <c r="C5554" s="1" t="s">
        <v>26</v>
      </c>
      <c r="D5554">
        <f>MONTH(StockData[[#This Row],[DATE]])</f>
        <v>1</v>
      </c>
      <c r="E5554">
        <v>2024</v>
      </c>
      <c r="F5554" t="s">
        <v>27</v>
      </c>
      <c r="G5554" t="str">
        <f>"Q"&amp;ROUNDUP(StockData[[#This Row],[Month Number]]/3,0)</f>
        <v>Q1</v>
      </c>
      <c r="H5554" s="1" t="s">
        <v>5604</v>
      </c>
      <c r="I5554" s="1" t="s">
        <v>4597</v>
      </c>
      <c r="J5554" t="s">
        <v>30</v>
      </c>
      <c r="K5554">
        <v>9975</v>
      </c>
      <c r="L5554">
        <v>10042.65</v>
      </c>
      <c r="M5554">
        <v>9890</v>
      </c>
      <c r="N5554">
        <v>9946.7000000000007</v>
      </c>
      <c r="O5554">
        <v>10035</v>
      </c>
      <c r="P5554">
        <v>10024.1</v>
      </c>
      <c r="Q5554">
        <v>9973.98</v>
      </c>
      <c r="R5554">
        <v>666469</v>
      </c>
      <c r="S5554">
        <v>6647351361.6999998</v>
      </c>
      <c r="T5554">
        <v>86922</v>
      </c>
      <c r="U5554">
        <v>425129</v>
      </c>
      <c r="V5554">
        <v>63.79</v>
      </c>
      <c r="W5554" s="3">
        <f>StockData[[#This Row],[CLOSE]]-StockData[[#This Row],[PREV. CLOSE]]</f>
        <v>77.399999999999636</v>
      </c>
      <c r="X5554" s="2">
        <f>IFERROR((StockData[[#This Row],[CLOSE]]-StockData[[#This Row],[PREV. CLOSE]])/StockData[[#This Row],[PREV. CLOSE]],0)</f>
        <v>7.7814752631525661E-3</v>
      </c>
      <c r="Y5554" t="str">
        <f>IF(StockData[[#This Row],[Daily Return %]]&gt;0,"Gain",IF(StockData[[#This Row],[Daily Return %]]&lt;0,"Loss","No Change"))</f>
        <v>Gain</v>
      </c>
    </row>
    <row r="5555" spans="1:25" x14ac:dyDescent="0.3">
      <c r="A5555" s="1">
        <v>45301</v>
      </c>
      <c r="B5555" s="1" t="s">
        <v>5611</v>
      </c>
      <c r="C5555" s="1" t="s">
        <v>26</v>
      </c>
      <c r="D5555">
        <f>MONTH(StockData[[#This Row],[DATE]])</f>
        <v>1</v>
      </c>
      <c r="E5555">
        <v>2024</v>
      </c>
      <c r="F5555" t="s">
        <v>27</v>
      </c>
      <c r="G5555" t="str">
        <f>"Q"&amp;ROUNDUP(StockData[[#This Row],[Month Number]]/3,0)</f>
        <v>Q1</v>
      </c>
      <c r="H5555" s="1" t="s">
        <v>5604</v>
      </c>
      <c r="I5555" s="1" t="s">
        <v>4597</v>
      </c>
      <c r="J5555" t="s">
        <v>30</v>
      </c>
      <c r="K5555">
        <v>10049.950000000001</v>
      </c>
      <c r="L5555">
        <v>10050.75</v>
      </c>
      <c r="M5555">
        <v>9950</v>
      </c>
      <c r="N5555">
        <v>10024.1</v>
      </c>
      <c r="O5555">
        <v>9994</v>
      </c>
      <c r="P5555">
        <v>10010.200000000001</v>
      </c>
      <c r="Q5555">
        <v>10004.799999999999</v>
      </c>
      <c r="R5555">
        <v>481699</v>
      </c>
      <c r="S5555">
        <v>4819302152.3999996</v>
      </c>
      <c r="T5555">
        <v>63008</v>
      </c>
      <c r="U5555">
        <v>319882</v>
      </c>
      <c r="V5555">
        <v>66.41</v>
      </c>
      <c r="W5555" s="3">
        <f>StockData[[#This Row],[CLOSE]]-StockData[[#This Row],[PREV. CLOSE]]</f>
        <v>-13.899999999999636</v>
      </c>
      <c r="X5555" s="2">
        <f>IFERROR((StockData[[#This Row],[CLOSE]]-StockData[[#This Row],[PREV. CLOSE]])/StockData[[#This Row],[PREV. CLOSE]],0)</f>
        <v>-1.3866581538491871E-3</v>
      </c>
      <c r="Y5555" t="str">
        <f>IF(StockData[[#This Row],[Daily Return %]]&gt;0,"Gain",IF(StockData[[#This Row],[Daily Return %]]&lt;0,"Loss","No Change"))</f>
        <v>Loss</v>
      </c>
    </row>
    <row r="5556" spans="1:25" x14ac:dyDescent="0.3">
      <c r="A5556" s="1">
        <v>45302</v>
      </c>
      <c r="B5556" s="1" t="s">
        <v>5612</v>
      </c>
      <c r="C5556" s="1" t="s">
        <v>26</v>
      </c>
      <c r="D5556">
        <f>MONTH(StockData[[#This Row],[DATE]])</f>
        <v>1</v>
      </c>
      <c r="E5556">
        <v>2024</v>
      </c>
      <c r="F5556" t="s">
        <v>27</v>
      </c>
      <c r="G5556" t="str">
        <f>"Q"&amp;ROUNDUP(StockData[[#This Row],[Month Number]]/3,0)</f>
        <v>Q1</v>
      </c>
      <c r="H5556" s="1" t="s">
        <v>5604</v>
      </c>
      <c r="I5556" s="1" t="s">
        <v>4597</v>
      </c>
      <c r="J5556" t="s">
        <v>30</v>
      </c>
      <c r="K5556">
        <v>10025.1</v>
      </c>
      <c r="L5556">
        <v>10124.1</v>
      </c>
      <c r="M5556">
        <v>10000</v>
      </c>
      <c r="N5556">
        <v>10010.200000000001</v>
      </c>
      <c r="O5556">
        <v>10010</v>
      </c>
      <c r="P5556">
        <v>10011.1</v>
      </c>
      <c r="Q5556">
        <v>10056.450000000001</v>
      </c>
      <c r="R5556">
        <v>1024815</v>
      </c>
      <c r="S5556">
        <v>10306001328.75</v>
      </c>
      <c r="T5556">
        <v>126184</v>
      </c>
      <c r="U5556">
        <v>754073</v>
      </c>
      <c r="V5556">
        <v>73.58</v>
      </c>
      <c r="W5556" s="3">
        <f>StockData[[#This Row],[CLOSE]]-StockData[[#This Row],[PREV. CLOSE]]</f>
        <v>0.8999999999996362</v>
      </c>
      <c r="X5556" s="2">
        <f>IFERROR((StockData[[#This Row],[CLOSE]]-StockData[[#This Row],[PREV. CLOSE]])/StockData[[#This Row],[PREV. CLOSE]],0)</f>
        <v>8.9908293540552251E-5</v>
      </c>
      <c r="Y5556" t="str">
        <f>IF(StockData[[#This Row],[Daily Return %]]&gt;0,"Gain",IF(StockData[[#This Row],[Daily Return %]]&lt;0,"Loss","No Change"))</f>
        <v>Gain</v>
      </c>
    </row>
    <row r="5557" spans="1:25" x14ac:dyDescent="0.3">
      <c r="A5557" s="1">
        <v>45303</v>
      </c>
      <c r="B5557" s="1" t="s">
        <v>5613</v>
      </c>
      <c r="C5557" s="1" t="s">
        <v>26</v>
      </c>
      <c r="D5557">
        <f>MONTH(StockData[[#This Row],[DATE]])</f>
        <v>1</v>
      </c>
      <c r="E5557">
        <v>2024</v>
      </c>
      <c r="F5557" t="s">
        <v>27</v>
      </c>
      <c r="G5557" t="str">
        <f>"Q"&amp;ROUNDUP(StockData[[#This Row],[Month Number]]/3,0)</f>
        <v>Q1</v>
      </c>
      <c r="H5557" s="1" t="s">
        <v>5604</v>
      </c>
      <c r="I5557" s="1" t="s">
        <v>4597</v>
      </c>
      <c r="J5557" t="s">
        <v>30</v>
      </c>
      <c r="K5557">
        <v>10025</v>
      </c>
      <c r="L5557">
        <v>10044.950000000001</v>
      </c>
      <c r="M5557">
        <v>9935.9500000000007</v>
      </c>
      <c r="N5557">
        <v>10011.1</v>
      </c>
      <c r="O5557">
        <v>9970</v>
      </c>
      <c r="P5557">
        <v>9965.65</v>
      </c>
      <c r="Q5557">
        <v>9971.01</v>
      </c>
      <c r="R5557">
        <v>850190</v>
      </c>
      <c r="S5557">
        <v>8477254762.8000002</v>
      </c>
      <c r="T5557">
        <v>102727</v>
      </c>
      <c r="U5557">
        <v>605716</v>
      </c>
      <c r="V5557">
        <v>71.239999999999995</v>
      </c>
      <c r="W5557" s="3">
        <f>StockData[[#This Row],[CLOSE]]-StockData[[#This Row],[PREV. CLOSE]]</f>
        <v>-45.450000000000728</v>
      </c>
      <c r="X5557" s="2">
        <f>IFERROR((StockData[[#This Row],[CLOSE]]-StockData[[#This Row],[PREV. CLOSE]])/StockData[[#This Row],[PREV. CLOSE]],0)</f>
        <v>-4.5399606436855814E-3</v>
      </c>
      <c r="Y5557" t="str">
        <f>IF(StockData[[#This Row],[Daily Return %]]&gt;0,"Gain",IF(StockData[[#This Row],[Daily Return %]]&lt;0,"Loss","No Change"))</f>
        <v>Loss</v>
      </c>
    </row>
    <row r="5558" spans="1:25" x14ac:dyDescent="0.3">
      <c r="A5558" s="1">
        <v>45306</v>
      </c>
      <c r="B5558" s="1" t="s">
        <v>5614</v>
      </c>
      <c r="C5558" s="1" t="s">
        <v>26</v>
      </c>
      <c r="D5558">
        <f>MONTH(StockData[[#This Row],[DATE]])</f>
        <v>1</v>
      </c>
      <c r="E5558">
        <v>2024</v>
      </c>
      <c r="F5558" t="s">
        <v>27</v>
      </c>
      <c r="G5558" t="str">
        <f>"Q"&amp;ROUNDUP(StockData[[#This Row],[Month Number]]/3,0)</f>
        <v>Q1</v>
      </c>
      <c r="H5558" s="1" t="s">
        <v>5604</v>
      </c>
      <c r="I5558" s="1" t="s">
        <v>4597</v>
      </c>
      <c r="J5558" t="s">
        <v>30</v>
      </c>
      <c r="K5558">
        <v>9985.1</v>
      </c>
      <c r="L5558">
        <v>10098.799999999999</v>
      </c>
      <c r="M5558">
        <v>9948</v>
      </c>
      <c r="N5558">
        <v>9965.65</v>
      </c>
      <c r="O5558">
        <v>10088</v>
      </c>
      <c r="P5558">
        <v>10086.9</v>
      </c>
      <c r="Q5558">
        <v>10023.92</v>
      </c>
      <c r="R5558">
        <v>463380</v>
      </c>
      <c r="S5558">
        <v>4644885147.75</v>
      </c>
      <c r="T5558">
        <v>68460</v>
      </c>
      <c r="U5558">
        <v>298046</v>
      </c>
      <c r="V5558">
        <v>64.319999999999993</v>
      </c>
      <c r="W5558" s="3">
        <f>StockData[[#This Row],[CLOSE]]-StockData[[#This Row],[PREV. CLOSE]]</f>
        <v>121.25</v>
      </c>
      <c r="X5558" s="2">
        <f>IFERROR((StockData[[#This Row],[CLOSE]]-StockData[[#This Row],[PREV. CLOSE]])/StockData[[#This Row],[PREV. CLOSE]],0)</f>
        <v>1.2166792933727353E-2</v>
      </c>
      <c r="Y5558" t="str">
        <f>IF(StockData[[#This Row],[Daily Return %]]&gt;0,"Gain",IF(StockData[[#This Row],[Daily Return %]]&lt;0,"Loss","No Change"))</f>
        <v>Gain</v>
      </c>
    </row>
    <row r="5559" spans="1:25" x14ac:dyDescent="0.3">
      <c r="A5559" s="1">
        <v>45307</v>
      </c>
      <c r="B5559" s="1" t="s">
        <v>5615</v>
      </c>
      <c r="C5559" s="1" t="s">
        <v>26</v>
      </c>
      <c r="D5559">
        <f>MONTH(StockData[[#This Row],[DATE]])</f>
        <v>1</v>
      </c>
      <c r="E5559">
        <v>2024</v>
      </c>
      <c r="F5559" t="s">
        <v>27</v>
      </c>
      <c r="G5559" t="str">
        <f>"Q"&amp;ROUNDUP(StockData[[#This Row],[Month Number]]/3,0)</f>
        <v>Q1</v>
      </c>
      <c r="H5559" s="1" t="s">
        <v>5604</v>
      </c>
      <c r="I5559" s="1" t="s">
        <v>4597</v>
      </c>
      <c r="J5559" t="s">
        <v>30</v>
      </c>
      <c r="K5559">
        <v>10086.85</v>
      </c>
      <c r="L5559">
        <v>10240</v>
      </c>
      <c r="M5559">
        <v>10060</v>
      </c>
      <c r="N5559">
        <v>10086.9</v>
      </c>
      <c r="O5559">
        <v>10195.85</v>
      </c>
      <c r="P5559">
        <v>10183.549999999999</v>
      </c>
      <c r="Q5559">
        <v>10187.24</v>
      </c>
      <c r="R5559">
        <v>536823</v>
      </c>
      <c r="S5559">
        <v>5468747111.5</v>
      </c>
      <c r="T5559">
        <v>59152</v>
      </c>
      <c r="U5559">
        <v>267449</v>
      </c>
      <c r="V5559">
        <v>49.82</v>
      </c>
      <c r="W5559" s="3">
        <f>StockData[[#This Row],[CLOSE]]-StockData[[#This Row],[PREV. CLOSE]]</f>
        <v>96.649999999999636</v>
      </c>
      <c r="X5559" s="2">
        <f>IFERROR((StockData[[#This Row],[CLOSE]]-StockData[[#This Row],[PREV. CLOSE]])/StockData[[#This Row],[PREV. CLOSE]],0)</f>
        <v>9.5817347252376492E-3</v>
      </c>
      <c r="Y5559" t="str">
        <f>IF(StockData[[#This Row],[Daily Return %]]&gt;0,"Gain",IF(StockData[[#This Row],[Daily Return %]]&lt;0,"Loss","No Change"))</f>
        <v>Gain</v>
      </c>
    </row>
    <row r="5560" spans="1:25" x14ac:dyDescent="0.3">
      <c r="A5560" s="1">
        <v>45308</v>
      </c>
      <c r="B5560" s="1" t="s">
        <v>5616</v>
      </c>
      <c r="C5560" s="1" t="s">
        <v>26</v>
      </c>
      <c r="D5560">
        <f>MONTH(StockData[[#This Row],[DATE]])</f>
        <v>1</v>
      </c>
      <c r="E5560">
        <v>2024</v>
      </c>
      <c r="F5560" t="s">
        <v>27</v>
      </c>
      <c r="G5560" t="str">
        <f>"Q"&amp;ROUNDUP(StockData[[#This Row],[Month Number]]/3,0)</f>
        <v>Q1</v>
      </c>
      <c r="H5560" s="1" t="s">
        <v>5604</v>
      </c>
      <c r="I5560" s="1" t="s">
        <v>4597</v>
      </c>
      <c r="J5560" t="s">
        <v>30</v>
      </c>
      <c r="K5560">
        <v>10124</v>
      </c>
      <c r="L5560">
        <v>10161.799999999999</v>
      </c>
      <c r="M5560">
        <v>9996.4500000000007</v>
      </c>
      <c r="N5560">
        <v>10183.549999999999</v>
      </c>
      <c r="O5560">
        <v>10000</v>
      </c>
      <c r="P5560">
        <v>10051.700000000001</v>
      </c>
      <c r="Q5560">
        <v>10070.6</v>
      </c>
      <c r="R5560">
        <v>610250</v>
      </c>
      <c r="S5560">
        <v>6145584008.3999996</v>
      </c>
      <c r="T5560">
        <v>72635</v>
      </c>
      <c r="U5560">
        <v>374562</v>
      </c>
      <c r="V5560">
        <v>61.38</v>
      </c>
      <c r="W5560" s="3">
        <f>StockData[[#This Row],[CLOSE]]-StockData[[#This Row],[PREV. CLOSE]]</f>
        <v>-131.84999999999854</v>
      </c>
      <c r="X5560" s="2">
        <f>IFERROR((StockData[[#This Row],[CLOSE]]-StockData[[#This Row],[PREV. CLOSE]])/StockData[[#This Row],[PREV. CLOSE]],0)</f>
        <v>-1.2947351365682749E-2</v>
      </c>
      <c r="Y5560" t="str">
        <f>IF(StockData[[#This Row],[Daily Return %]]&gt;0,"Gain",IF(StockData[[#This Row],[Daily Return %]]&lt;0,"Loss","No Change"))</f>
        <v>Loss</v>
      </c>
    </row>
    <row r="5561" spans="1:25" x14ac:dyDescent="0.3">
      <c r="A5561" s="1">
        <v>45309</v>
      </c>
      <c r="B5561" s="1" t="s">
        <v>5617</v>
      </c>
      <c r="C5561" s="1" t="s">
        <v>26</v>
      </c>
      <c r="D5561">
        <f>MONTH(StockData[[#This Row],[DATE]])</f>
        <v>1</v>
      </c>
      <c r="E5561">
        <v>2024</v>
      </c>
      <c r="F5561" t="s">
        <v>27</v>
      </c>
      <c r="G5561" t="str">
        <f>"Q"&amp;ROUNDUP(StockData[[#This Row],[Month Number]]/3,0)</f>
        <v>Q1</v>
      </c>
      <c r="H5561" s="1" t="s">
        <v>5604</v>
      </c>
      <c r="I5561" s="1" t="s">
        <v>4597</v>
      </c>
      <c r="J5561" t="s">
        <v>30</v>
      </c>
      <c r="K5561">
        <v>9946.0499999999993</v>
      </c>
      <c r="L5561">
        <v>10050</v>
      </c>
      <c r="M5561">
        <v>9737.65</v>
      </c>
      <c r="N5561">
        <v>10051.700000000001</v>
      </c>
      <c r="O5561">
        <v>9918</v>
      </c>
      <c r="P5561">
        <v>9924.5</v>
      </c>
      <c r="Q5561">
        <v>9920.1</v>
      </c>
      <c r="R5561">
        <v>614860</v>
      </c>
      <c r="S5561">
        <v>6099470047.3000002</v>
      </c>
      <c r="T5561">
        <v>107833</v>
      </c>
      <c r="U5561">
        <v>349965</v>
      </c>
      <c r="V5561">
        <v>56.92</v>
      </c>
      <c r="W5561" s="3">
        <f>StockData[[#This Row],[CLOSE]]-StockData[[#This Row],[PREV. CLOSE]]</f>
        <v>-127.20000000000073</v>
      </c>
      <c r="X5561" s="2">
        <f>IFERROR((StockData[[#This Row],[CLOSE]]-StockData[[#This Row],[PREV. CLOSE]])/StockData[[#This Row],[PREV. CLOSE]],0)</f>
        <v>-1.2654575842892318E-2</v>
      </c>
      <c r="Y5561" t="str">
        <f>IF(StockData[[#This Row],[Daily Return %]]&gt;0,"Gain",IF(StockData[[#This Row],[Daily Return %]]&lt;0,"Loss","No Change"))</f>
        <v>Loss</v>
      </c>
    </row>
    <row r="5562" spans="1:25" x14ac:dyDescent="0.3">
      <c r="A5562" s="1">
        <v>45310</v>
      </c>
      <c r="B5562" s="1" t="s">
        <v>5618</v>
      </c>
      <c r="C5562" s="1" t="s">
        <v>26</v>
      </c>
      <c r="D5562">
        <f>MONTH(StockData[[#This Row],[DATE]])</f>
        <v>1</v>
      </c>
      <c r="E5562">
        <v>2024</v>
      </c>
      <c r="F5562" t="s">
        <v>27</v>
      </c>
      <c r="G5562" t="str">
        <f>"Q"&amp;ROUNDUP(StockData[[#This Row],[Month Number]]/3,0)</f>
        <v>Q1</v>
      </c>
      <c r="H5562" s="1" t="s">
        <v>5604</v>
      </c>
      <c r="I5562" s="1" t="s">
        <v>4597</v>
      </c>
      <c r="J5562" t="s">
        <v>30</v>
      </c>
      <c r="K5562">
        <v>9960</v>
      </c>
      <c r="L5562">
        <v>10051.65</v>
      </c>
      <c r="M5562">
        <v>9949.0499999999993</v>
      </c>
      <c r="N5562">
        <v>9924.5</v>
      </c>
      <c r="O5562">
        <v>10050</v>
      </c>
      <c r="P5562">
        <v>10037.700000000001</v>
      </c>
      <c r="Q5562">
        <v>10014.129999999999</v>
      </c>
      <c r="R5562">
        <v>377018</v>
      </c>
      <c r="S5562">
        <v>3775507917.5</v>
      </c>
      <c r="T5562">
        <v>75518</v>
      </c>
      <c r="U5562">
        <v>243025</v>
      </c>
      <c r="V5562">
        <v>64.459999999999994</v>
      </c>
      <c r="W5562" s="3">
        <f>StockData[[#This Row],[CLOSE]]-StockData[[#This Row],[PREV. CLOSE]]</f>
        <v>113.20000000000073</v>
      </c>
      <c r="X5562" s="2">
        <f>IFERROR((StockData[[#This Row],[CLOSE]]-StockData[[#This Row],[PREV. CLOSE]])/StockData[[#This Row],[PREV. CLOSE]],0)</f>
        <v>1.140611617713746E-2</v>
      </c>
      <c r="Y5562" t="str">
        <f>IF(StockData[[#This Row],[Daily Return %]]&gt;0,"Gain",IF(StockData[[#This Row],[Daily Return %]]&lt;0,"Loss","No Change"))</f>
        <v>Gain</v>
      </c>
    </row>
    <row r="5563" spans="1:25" x14ac:dyDescent="0.3">
      <c r="A5563" s="1">
        <v>45311</v>
      </c>
      <c r="B5563" s="1" t="s">
        <v>5619</v>
      </c>
      <c r="C5563" s="1" t="s">
        <v>26</v>
      </c>
      <c r="D5563">
        <f>MONTH(StockData[[#This Row],[DATE]])</f>
        <v>1</v>
      </c>
      <c r="E5563">
        <v>2024</v>
      </c>
      <c r="F5563" t="s">
        <v>27</v>
      </c>
      <c r="G5563" t="str">
        <f>"Q"&amp;ROUNDUP(StockData[[#This Row],[Month Number]]/3,0)</f>
        <v>Q1</v>
      </c>
      <c r="H5563" s="1" t="s">
        <v>5604</v>
      </c>
      <c r="I5563" s="1" t="s">
        <v>4597</v>
      </c>
      <c r="J5563" t="s">
        <v>30</v>
      </c>
      <c r="K5563">
        <v>10037.700000000001</v>
      </c>
      <c r="L5563">
        <v>10067</v>
      </c>
      <c r="M5563">
        <v>9938.9500000000007</v>
      </c>
      <c r="N5563">
        <v>10037.700000000001</v>
      </c>
      <c r="O5563">
        <v>9971</v>
      </c>
      <c r="P5563">
        <v>9972.5499999999993</v>
      </c>
      <c r="Q5563">
        <v>10000.49</v>
      </c>
      <c r="R5563">
        <v>92601</v>
      </c>
      <c r="S5563">
        <v>926054991.20000005</v>
      </c>
      <c r="T5563">
        <v>18605</v>
      </c>
      <c r="U5563">
        <v>27604</v>
      </c>
      <c r="V5563">
        <v>29.81</v>
      </c>
      <c r="W5563" s="3">
        <f>StockData[[#This Row],[CLOSE]]-StockData[[#This Row],[PREV. CLOSE]]</f>
        <v>-65.150000000001455</v>
      </c>
      <c r="X5563" s="2">
        <f>IFERROR((StockData[[#This Row],[CLOSE]]-StockData[[#This Row],[PREV. CLOSE]])/StockData[[#This Row],[PREV. CLOSE]],0)</f>
        <v>-6.4905306992639198E-3</v>
      </c>
      <c r="Y5563" t="str">
        <f>IF(StockData[[#This Row],[Daily Return %]]&gt;0,"Gain",IF(StockData[[#This Row],[Daily Return %]]&lt;0,"Loss","No Change"))</f>
        <v>Loss</v>
      </c>
    </row>
    <row r="5564" spans="1:25" x14ac:dyDescent="0.3">
      <c r="A5564" s="1">
        <v>45314</v>
      </c>
      <c r="B5564" s="1" t="s">
        <v>5620</v>
      </c>
      <c r="C5564" s="1" t="s">
        <v>26</v>
      </c>
      <c r="D5564">
        <f>MONTH(StockData[[#This Row],[DATE]])</f>
        <v>1</v>
      </c>
      <c r="E5564">
        <v>2024</v>
      </c>
      <c r="F5564" t="s">
        <v>27</v>
      </c>
      <c r="G5564" t="str">
        <f>"Q"&amp;ROUNDUP(StockData[[#This Row],[Month Number]]/3,0)</f>
        <v>Q1</v>
      </c>
      <c r="H5564" s="1" t="s">
        <v>5604</v>
      </c>
      <c r="I5564" s="1" t="s">
        <v>4597</v>
      </c>
      <c r="J5564" t="s">
        <v>30</v>
      </c>
      <c r="K5564">
        <v>9862</v>
      </c>
      <c r="L5564">
        <v>9973</v>
      </c>
      <c r="M5564">
        <v>9832.1</v>
      </c>
      <c r="N5564">
        <v>9972.5499999999993</v>
      </c>
      <c r="O5564">
        <v>9860</v>
      </c>
      <c r="P5564">
        <v>9860.4500000000007</v>
      </c>
      <c r="Q5564">
        <v>9902.81</v>
      </c>
      <c r="R5564">
        <v>956269</v>
      </c>
      <c r="S5564">
        <v>9469750914.8500004</v>
      </c>
      <c r="T5564">
        <v>129308</v>
      </c>
      <c r="U5564">
        <v>708076</v>
      </c>
      <c r="V5564">
        <v>74.05</v>
      </c>
      <c r="W5564" s="3">
        <f>StockData[[#This Row],[CLOSE]]-StockData[[#This Row],[PREV. CLOSE]]</f>
        <v>-112.09999999999854</v>
      </c>
      <c r="X5564" s="2">
        <f>IFERROR((StockData[[#This Row],[CLOSE]]-StockData[[#This Row],[PREV. CLOSE]])/StockData[[#This Row],[PREV. CLOSE]],0)</f>
        <v>-1.1240856150131968E-2</v>
      </c>
      <c r="Y5564" t="str">
        <f>IF(StockData[[#This Row],[Daily Return %]]&gt;0,"Gain",IF(StockData[[#This Row],[Daily Return %]]&lt;0,"Loss","No Change"))</f>
        <v>Loss</v>
      </c>
    </row>
    <row r="5565" spans="1:25" x14ac:dyDescent="0.3">
      <c r="A5565" s="1">
        <v>45315</v>
      </c>
      <c r="B5565" s="1" t="s">
        <v>5621</v>
      </c>
      <c r="C5565" s="1" t="s">
        <v>26</v>
      </c>
      <c r="D5565">
        <f>MONTH(StockData[[#This Row],[DATE]])</f>
        <v>1</v>
      </c>
      <c r="E5565">
        <v>2024</v>
      </c>
      <c r="F5565" t="s">
        <v>27</v>
      </c>
      <c r="G5565" t="str">
        <f>"Q"&amp;ROUNDUP(StockData[[#This Row],[Month Number]]/3,0)</f>
        <v>Q1</v>
      </c>
      <c r="H5565" s="1" t="s">
        <v>5604</v>
      </c>
      <c r="I5565" s="1" t="s">
        <v>4597</v>
      </c>
      <c r="J5565" t="s">
        <v>30</v>
      </c>
      <c r="K5565">
        <v>9860</v>
      </c>
      <c r="L5565">
        <v>10000</v>
      </c>
      <c r="M5565">
        <v>9755</v>
      </c>
      <c r="N5565">
        <v>9860.4500000000007</v>
      </c>
      <c r="O5565">
        <v>9950</v>
      </c>
      <c r="P5565">
        <v>9988.2000000000007</v>
      </c>
      <c r="Q5565">
        <v>9892.98</v>
      </c>
      <c r="R5565">
        <v>459092</v>
      </c>
      <c r="S5565">
        <v>4541786784.9499998</v>
      </c>
      <c r="T5565">
        <v>84208</v>
      </c>
      <c r="U5565">
        <v>304267</v>
      </c>
      <c r="V5565">
        <v>66.28</v>
      </c>
      <c r="W5565" s="3">
        <f>StockData[[#This Row],[CLOSE]]-StockData[[#This Row],[PREV. CLOSE]]</f>
        <v>127.75</v>
      </c>
      <c r="X5565" s="2">
        <f>IFERROR((StockData[[#This Row],[CLOSE]]-StockData[[#This Row],[PREV. CLOSE]])/StockData[[#This Row],[PREV. CLOSE]],0)</f>
        <v>1.2955798163369826E-2</v>
      </c>
      <c r="Y5565" t="str">
        <f>IF(StockData[[#This Row],[Daily Return %]]&gt;0,"Gain",IF(StockData[[#This Row],[Daily Return %]]&lt;0,"Loss","No Change"))</f>
        <v>Gain</v>
      </c>
    </row>
    <row r="5566" spans="1:25" x14ac:dyDescent="0.3">
      <c r="A5566" s="1">
        <v>45316</v>
      </c>
      <c r="B5566" s="1" t="s">
        <v>5622</v>
      </c>
      <c r="C5566" s="1" t="s">
        <v>26</v>
      </c>
      <c r="D5566">
        <f>MONTH(StockData[[#This Row],[DATE]])</f>
        <v>1</v>
      </c>
      <c r="E5566">
        <v>2024</v>
      </c>
      <c r="F5566" t="s">
        <v>27</v>
      </c>
      <c r="G5566" t="str">
        <f>"Q"&amp;ROUNDUP(StockData[[#This Row],[Month Number]]/3,0)</f>
        <v>Q1</v>
      </c>
      <c r="H5566" s="1" t="s">
        <v>5604</v>
      </c>
      <c r="I5566" s="1" t="s">
        <v>4597</v>
      </c>
      <c r="J5566" t="s">
        <v>30</v>
      </c>
      <c r="K5566">
        <v>9988.2000000000007</v>
      </c>
      <c r="L5566">
        <v>9999.7999999999993</v>
      </c>
      <c r="M5566">
        <v>9816.5499999999993</v>
      </c>
      <c r="N5566">
        <v>9988.2000000000007</v>
      </c>
      <c r="O5566">
        <v>9879.75</v>
      </c>
      <c r="P5566">
        <v>9881</v>
      </c>
      <c r="Q5566">
        <v>9888.25</v>
      </c>
      <c r="R5566">
        <v>718817</v>
      </c>
      <c r="S5566">
        <v>7107840601.25</v>
      </c>
      <c r="T5566">
        <v>107441</v>
      </c>
      <c r="U5566">
        <v>524979</v>
      </c>
      <c r="V5566">
        <v>73.03</v>
      </c>
      <c r="W5566" s="3">
        <f>StockData[[#This Row],[CLOSE]]-StockData[[#This Row],[PREV. CLOSE]]</f>
        <v>-107.20000000000073</v>
      </c>
      <c r="X5566" s="2">
        <f>IFERROR((StockData[[#This Row],[CLOSE]]-StockData[[#This Row],[PREV. CLOSE]])/StockData[[#This Row],[PREV. CLOSE]],0)</f>
        <v>-1.0732664544162183E-2</v>
      </c>
      <c r="Y5566" t="str">
        <f>IF(StockData[[#This Row],[Daily Return %]]&gt;0,"Gain",IF(StockData[[#This Row],[Daily Return %]]&lt;0,"Loss","No Change"))</f>
        <v>Loss</v>
      </c>
    </row>
    <row r="5567" spans="1:25" x14ac:dyDescent="0.3">
      <c r="A5567" s="1">
        <v>45320</v>
      </c>
      <c r="B5567" s="1" t="s">
        <v>5623</v>
      </c>
      <c r="C5567" s="1" t="s">
        <v>26</v>
      </c>
      <c r="D5567">
        <f>MONTH(StockData[[#This Row],[DATE]])</f>
        <v>1</v>
      </c>
      <c r="E5567">
        <v>2024</v>
      </c>
      <c r="F5567" t="s">
        <v>27</v>
      </c>
      <c r="G5567" t="str">
        <f>"Q"&amp;ROUNDUP(StockData[[#This Row],[Month Number]]/3,0)</f>
        <v>Q1</v>
      </c>
      <c r="H5567" s="1" t="s">
        <v>5604</v>
      </c>
      <c r="I5567" s="1" t="s">
        <v>4597</v>
      </c>
      <c r="J5567" t="s">
        <v>30</v>
      </c>
      <c r="K5567">
        <v>9931.15</v>
      </c>
      <c r="L5567">
        <v>10035</v>
      </c>
      <c r="M5567">
        <v>9875.0499999999993</v>
      </c>
      <c r="N5567">
        <v>9881</v>
      </c>
      <c r="O5567">
        <v>9990</v>
      </c>
      <c r="P5567">
        <v>9991.4</v>
      </c>
      <c r="Q5567">
        <v>9992.75</v>
      </c>
      <c r="R5567">
        <v>446516</v>
      </c>
      <c r="S5567">
        <v>4461922561.1999998</v>
      </c>
      <c r="T5567">
        <v>75414</v>
      </c>
      <c r="U5567">
        <v>298669</v>
      </c>
      <c r="V5567">
        <v>66.89</v>
      </c>
      <c r="W5567" s="3">
        <f>StockData[[#This Row],[CLOSE]]-StockData[[#This Row],[PREV. CLOSE]]</f>
        <v>110.39999999999964</v>
      </c>
      <c r="X5567" s="2">
        <f>IFERROR((StockData[[#This Row],[CLOSE]]-StockData[[#This Row],[PREV. CLOSE]])/StockData[[#This Row],[PREV. CLOSE]],0)</f>
        <v>1.1172958202611036E-2</v>
      </c>
      <c r="Y5567" t="str">
        <f>IF(StockData[[#This Row],[Daily Return %]]&gt;0,"Gain",IF(StockData[[#This Row],[Daily Return %]]&lt;0,"Loss","No Change"))</f>
        <v>Gain</v>
      </c>
    </row>
    <row r="5568" spans="1:25" x14ac:dyDescent="0.3">
      <c r="A5568" s="1">
        <v>45321</v>
      </c>
      <c r="B5568" s="1" t="s">
        <v>5624</v>
      </c>
      <c r="C5568" s="1" t="s">
        <v>26</v>
      </c>
      <c r="D5568">
        <f>MONTH(StockData[[#This Row],[DATE]])</f>
        <v>1</v>
      </c>
      <c r="E5568">
        <v>2024</v>
      </c>
      <c r="F5568" t="s">
        <v>27</v>
      </c>
      <c r="G5568" t="str">
        <f>"Q"&amp;ROUNDUP(StockData[[#This Row],[Month Number]]/3,0)</f>
        <v>Q1</v>
      </c>
      <c r="H5568" s="1" t="s">
        <v>5604</v>
      </c>
      <c r="I5568" s="1" t="s">
        <v>4597</v>
      </c>
      <c r="J5568" t="s">
        <v>30</v>
      </c>
      <c r="K5568">
        <v>10010.85</v>
      </c>
      <c r="L5568">
        <v>10033.5</v>
      </c>
      <c r="M5568">
        <v>9931.5</v>
      </c>
      <c r="N5568">
        <v>9991.4</v>
      </c>
      <c r="O5568">
        <v>9950</v>
      </c>
      <c r="P5568">
        <v>9951.65</v>
      </c>
      <c r="Q5568">
        <v>9984.2800000000007</v>
      </c>
      <c r="R5568">
        <v>399869</v>
      </c>
      <c r="S5568">
        <v>3992402870.3499999</v>
      </c>
      <c r="T5568">
        <v>70659</v>
      </c>
      <c r="U5568">
        <v>227767</v>
      </c>
      <c r="V5568">
        <v>56.96</v>
      </c>
      <c r="W5568" s="3">
        <f>StockData[[#This Row],[CLOSE]]-StockData[[#This Row],[PREV. CLOSE]]</f>
        <v>-39.75</v>
      </c>
      <c r="X5568" s="2">
        <f>IFERROR((StockData[[#This Row],[CLOSE]]-StockData[[#This Row],[PREV. CLOSE]])/StockData[[#This Row],[PREV. CLOSE]],0)</f>
        <v>-3.9784214424404994E-3</v>
      </c>
      <c r="Y5568" t="str">
        <f>IF(StockData[[#This Row],[Daily Return %]]&gt;0,"Gain",IF(StockData[[#This Row],[Daily Return %]]&lt;0,"Loss","No Change"))</f>
        <v>Loss</v>
      </c>
    </row>
    <row r="5569" spans="1:25" x14ac:dyDescent="0.3">
      <c r="A5569" s="1">
        <v>45322</v>
      </c>
      <c r="B5569" s="1" t="s">
        <v>5625</v>
      </c>
      <c r="C5569" s="1" t="s">
        <v>26</v>
      </c>
      <c r="D5569">
        <f>MONTH(StockData[[#This Row],[DATE]])</f>
        <v>1</v>
      </c>
      <c r="E5569">
        <v>2024</v>
      </c>
      <c r="F5569" t="s">
        <v>27</v>
      </c>
      <c r="G5569" t="str">
        <f>"Q"&amp;ROUNDUP(StockData[[#This Row],[Month Number]]/3,0)</f>
        <v>Q1</v>
      </c>
      <c r="H5569" s="1" t="s">
        <v>5604</v>
      </c>
      <c r="I5569" s="1" t="s">
        <v>4597</v>
      </c>
      <c r="J5569" t="s">
        <v>30</v>
      </c>
      <c r="K5569">
        <v>9959.2999999999993</v>
      </c>
      <c r="L5569">
        <v>10235.6</v>
      </c>
      <c r="M5569">
        <v>9913</v>
      </c>
      <c r="N5569">
        <v>9951.65</v>
      </c>
      <c r="O5569">
        <v>10161.049999999999</v>
      </c>
      <c r="P5569">
        <v>10186.9</v>
      </c>
      <c r="Q5569">
        <v>10118.24</v>
      </c>
      <c r="R5569">
        <v>997024</v>
      </c>
      <c r="S5569">
        <v>10088125611.35</v>
      </c>
      <c r="T5569">
        <v>130672</v>
      </c>
      <c r="U5569">
        <v>487329</v>
      </c>
      <c r="V5569">
        <v>48.88</v>
      </c>
      <c r="W5569" s="3">
        <f>StockData[[#This Row],[CLOSE]]-StockData[[#This Row],[PREV. CLOSE]]</f>
        <v>235.25</v>
      </c>
      <c r="X5569" s="2">
        <f>IFERROR((StockData[[#This Row],[CLOSE]]-StockData[[#This Row],[PREV. CLOSE]])/StockData[[#This Row],[PREV. CLOSE]],0)</f>
        <v>2.3639295996141344E-2</v>
      </c>
      <c r="Y5569" t="str">
        <f>IF(StockData[[#This Row],[Daily Return %]]&gt;0,"Gain",IF(StockData[[#This Row],[Daily Return %]]&lt;0,"Loss","No Change"))</f>
        <v>Gain</v>
      </c>
    </row>
    <row r="5570" spans="1:25" x14ac:dyDescent="0.3">
      <c r="A5570" s="1">
        <v>45323</v>
      </c>
      <c r="B5570" s="1" t="s">
        <v>5626</v>
      </c>
      <c r="C5570" s="1" t="s">
        <v>54</v>
      </c>
      <c r="D5570">
        <f>MONTH(StockData[[#This Row],[DATE]])</f>
        <v>2</v>
      </c>
      <c r="E5570">
        <v>2024</v>
      </c>
      <c r="F5570" t="s">
        <v>27</v>
      </c>
      <c r="G5570" t="str">
        <f>"Q"&amp;ROUNDUP(StockData[[#This Row],[Month Number]]/3,0)</f>
        <v>Q1</v>
      </c>
      <c r="H5570" s="1" t="s">
        <v>5604</v>
      </c>
      <c r="I5570" s="1" t="s">
        <v>4597</v>
      </c>
      <c r="J5570" t="s">
        <v>30</v>
      </c>
      <c r="K5570">
        <v>10210</v>
      </c>
      <c r="L5570">
        <v>10699.8</v>
      </c>
      <c r="M5570">
        <v>10204</v>
      </c>
      <c r="N5570">
        <v>10186.9</v>
      </c>
      <c r="O5570">
        <v>10603.2</v>
      </c>
      <c r="P5570">
        <v>10637.95</v>
      </c>
      <c r="Q5570">
        <v>10554.38</v>
      </c>
      <c r="R5570">
        <v>1869594</v>
      </c>
      <c r="S5570">
        <v>19732402602.599998</v>
      </c>
      <c r="T5570">
        <v>230650</v>
      </c>
      <c r="U5570">
        <v>820758</v>
      </c>
      <c r="V5570">
        <v>43.9</v>
      </c>
      <c r="W5570" s="3">
        <f>StockData[[#This Row],[CLOSE]]-StockData[[#This Row],[PREV. CLOSE]]</f>
        <v>451.05000000000109</v>
      </c>
      <c r="X5570" s="2">
        <f>IFERROR((StockData[[#This Row],[CLOSE]]-StockData[[#This Row],[PREV. CLOSE]])/StockData[[#This Row],[PREV. CLOSE]],0)</f>
        <v>4.4277454377681248E-2</v>
      </c>
      <c r="Y5570" t="str">
        <f>IF(StockData[[#This Row],[Daily Return %]]&gt;0,"Gain",IF(StockData[[#This Row],[Daily Return %]]&lt;0,"Loss","No Change"))</f>
        <v>Gain</v>
      </c>
    </row>
    <row r="5571" spans="1:25" x14ac:dyDescent="0.3">
      <c r="A5571" s="1">
        <v>45324</v>
      </c>
      <c r="B5571" s="1" t="s">
        <v>5627</v>
      </c>
      <c r="C5571" s="1" t="s">
        <v>54</v>
      </c>
      <c r="D5571">
        <f>MONTH(StockData[[#This Row],[DATE]])</f>
        <v>2</v>
      </c>
      <c r="E5571">
        <v>2024</v>
      </c>
      <c r="F5571" t="s">
        <v>27</v>
      </c>
      <c r="G5571" t="str">
        <f>"Q"&amp;ROUNDUP(StockData[[#This Row],[Month Number]]/3,0)</f>
        <v>Q1</v>
      </c>
      <c r="H5571" s="1" t="s">
        <v>5604</v>
      </c>
      <c r="I5571" s="1" t="s">
        <v>4597</v>
      </c>
      <c r="J5571" t="s">
        <v>30</v>
      </c>
      <c r="K5571">
        <v>10598</v>
      </c>
      <c r="L5571">
        <v>10711.6</v>
      </c>
      <c r="M5571">
        <v>10540.4</v>
      </c>
      <c r="N5571">
        <v>10637.95</v>
      </c>
      <c r="O5571">
        <v>10630</v>
      </c>
      <c r="P5571">
        <v>10655.45</v>
      </c>
      <c r="Q5571">
        <v>10645.38</v>
      </c>
      <c r="R5571">
        <v>814940</v>
      </c>
      <c r="S5571">
        <v>8675342978.8999996</v>
      </c>
      <c r="T5571">
        <v>122140</v>
      </c>
      <c r="U5571">
        <v>479402</v>
      </c>
      <c r="V5571">
        <v>58.83</v>
      </c>
      <c r="W5571" s="3">
        <f>StockData[[#This Row],[CLOSE]]-StockData[[#This Row],[PREV. CLOSE]]</f>
        <v>17.5</v>
      </c>
      <c r="X5571" s="2">
        <f>IFERROR((StockData[[#This Row],[CLOSE]]-StockData[[#This Row],[PREV. CLOSE]])/StockData[[#This Row],[PREV. CLOSE]],0)</f>
        <v>1.6450537932590395E-3</v>
      </c>
      <c r="Y5571" t="str">
        <f>IF(StockData[[#This Row],[Daily Return %]]&gt;0,"Gain",IF(StockData[[#This Row],[Daily Return %]]&lt;0,"Loss","No Change"))</f>
        <v>Gain</v>
      </c>
    </row>
    <row r="5572" spans="1:25" x14ac:dyDescent="0.3">
      <c r="A5572" s="1">
        <v>45327</v>
      </c>
      <c r="B5572" s="1" t="s">
        <v>5628</v>
      </c>
      <c r="C5572" s="1" t="s">
        <v>54</v>
      </c>
      <c r="D5572">
        <f>MONTH(StockData[[#This Row],[DATE]])</f>
        <v>2</v>
      </c>
      <c r="E5572">
        <v>2024</v>
      </c>
      <c r="F5572" t="s">
        <v>27</v>
      </c>
      <c r="G5572" t="str">
        <f>"Q"&amp;ROUNDUP(StockData[[#This Row],[Month Number]]/3,0)</f>
        <v>Q1</v>
      </c>
      <c r="H5572" s="1" t="s">
        <v>5604</v>
      </c>
      <c r="I5572" s="1" t="s">
        <v>4597</v>
      </c>
      <c r="J5572" t="s">
        <v>30</v>
      </c>
      <c r="K5572">
        <v>10602</v>
      </c>
      <c r="L5572">
        <v>10759.95</v>
      </c>
      <c r="M5572">
        <v>10400</v>
      </c>
      <c r="N5572">
        <v>10655.45</v>
      </c>
      <c r="O5572">
        <v>10429.5</v>
      </c>
      <c r="P5572">
        <v>10428.549999999999</v>
      </c>
      <c r="Q5572">
        <v>10547.46</v>
      </c>
      <c r="R5572">
        <v>365105</v>
      </c>
      <c r="S5572">
        <v>3850931249.3499999</v>
      </c>
      <c r="T5572">
        <v>66523</v>
      </c>
      <c r="U5572">
        <v>192693</v>
      </c>
      <c r="V5572">
        <v>52.78</v>
      </c>
      <c r="W5572" s="3">
        <f>StockData[[#This Row],[CLOSE]]-StockData[[#This Row],[PREV. CLOSE]]</f>
        <v>-226.90000000000146</v>
      </c>
      <c r="X5572" s="2">
        <f>IFERROR((StockData[[#This Row],[CLOSE]]-StockData[[#This Row],[PREV. CLOSE]])/StockData[[#This Row],[PREV. CLOSE]],0)</f>
        <v>-2.1294267252908273E-2</v>
      </c>
      <c r="Y5572" t="str">
        <f>IF(StockData[[#This Row],[Daily Return %]]&gt;0,"Gain",IF(StockData[[#This Row],[Daily Return %]]&lt;0,"Loss","No Change"))</f>
        <v>Loss</v>
      </c>
    </row>
    <row r="5573" spans="1:25" x14ac:dyDescent="0.3">
      <c r="A5573" s="1">
        <v>45328</v>
      </c>
      <c r="B5573" s="1" t="s">
        <v>5629</v>
      </c>
      <c r="C5573" s="1" t="s">
        <v>54</v>
      </c>
      <c r="D5573">
        <f>MONTH(StockData[[#This Row],[DATE]])</f>
        <v>2</v>
      </c>
      <c r="E5573">
        <v>2024</v>
      </c>
      <c r="F5573" t="s">
        <v>27</v>
      </c>
      <c r="G5573" t="str">
        <f>"Q"&amp;ROUNDUP(StockData[[#This Row],[Month Number]]/3,0)</f>
        <v>Q1</v>
      </c>
      <c r="H5573" s="1" t="s">
        <v>5604</v>
      </c>
      <c r="I5573" s="1" t="s">
        <v>4597</v>
      </c>
      <c r="J5573" t="s">
        <v>30</v>
      </c>
      <c r="K5573">
        <v>10499.95</v>
      </c>
      <c r="L5573">
        <v>10856.75</v>
      </c>
      <c r="M5573">
        <v>10458</v>
      </c>
      <c r="N5573">
        <v>10428.549999999999</v>
      </c>
      <c r="O5573">
        <v>10830</v>
      </c>
      <c r="P5573">
        <v>10844.85</v>
      </c>
      <c r="Q5573">
        <v>10739.93</v>
      </c>
      <c r="R5573">
        <v>829040</v>
      </c>
      <c r="S5573">
        <v>8903833889.6000004</v>
      </c>
      <c r="T5573">
        <v>101664</v>
      </c>
      <c r="U5573">
        <v>485430</v>
      </c>
      <c r="V5573">
        <v>58.55</v>
      </c>
      <c r="W5573" s="3">
        <f>StockData[[#This Row],[CLOSE]]-StockData[[#This Row],[PREV. CLOSE]]</f>
        <v>416.30000000000109</v>
      </c>
      <c r="X5573" s="2">
        <f>IFERROR((StockData[[#This Row],[CLOSE]]-StockData[[#This Row],[PREV. CLOSE]])/StockData[[#This Row],[PREV. CLOSE]],0)</f>
        <v>3.9919260108068823E-2</v>
      </c>
      <c r="Y5573" t="str">
        <f>IF(StockData[[#This Row],[Daily Return %]]&gt;0,"Gain",IF(StockData[[#This Row],[Daily Return %]]&lt;0,"Loss","No Change"))</f>
        <v>Gain</v>
      </c>
    </row>
    <row r="5574" spans="1:25" x14ac:dyDescent="0.3">
      <c r="A5574" s="1">
        <v>45329</v>
      </c>
      <c r="B5574" s="1" t="s">
        <v>5630</v>
      </c>
      <c r="C5574" s="1" t="s">
        <v>54</v>
      </c>
      <c r="D5574">
        <f>MONTH(StockData[[#This Row],[DATE]])</f>
        <v>2</v>
      </c>
      <c r="E5574">
        <v>2024</v>
      </c>
      <c r="F5574" t="s">
        <v>27</v>
      </c>
      <c r="G5574" t="str">
        <f>"Q"&amp;ROUNDUP(StockData[[#This Row],[Month Number]]/3,0)</f>
        <v>Q1</v>
      </c>
      <c r="H5574" s="1" t="s">
        <v>5604</v>
      </c>
      <c r="I5574" s="1" t="s">
        <v>4597</v>
      </c>
      <c r="J5574" t="s">
        <v>30</v>
      </c>
      <c r="K5574">
        <v>10860</v>
      </c>
      <c r="L5574">
        <v>10973.5</v>
      </c>
      <c r="M5574">
        <v>10786.8</v>
      </c>
      <c r="N5574">
        <v>10844.85</v>
      </c>
      <c r="O5574">
        <v>10920</v>
      </c>
      <c r="P5574">
        <v>10935.7</v>
      </c>
      <c r="Q5574">
        <v>10881.92</v>
      </c>
      <c r="R5574">
        <v>560808</v>
      </c>
      <c r="S5574">
        <v>6102667386.1999998</v>
      </c>
      <c r="T5574">
        <v>85035</v>
      </c>
      <c r="U5574">
        <v>334359</v>
      </c>
      <c r="V5574">
        <v>59.62</v>
      </c>
      <c r="W5574" s="3">
        <f>StockData[[#This Row],[CLOSE]]-StockData[[#This Row],[PREV. CLOSE]]</f>
        <v>90.850000000000364</v>
      </c>
      <c r="X5574" s="2">
        <f>IFERROR((StockData[[#This Row],[CLOSE]]-StockData[[#This Row],[PREV. CLOSE]])/StockData[[#This Row],[PREV. CLOSE]],0)</f>
        <v>8.3772481869274686E-3</v>
      </c>
      <c r="Y5574" t="str">
        <f>IF(StockData[[#This Row],[Daily Return %]]&gt;0,"Gain",IF(StockData[[#This Row],[Daily Return %]]&lt;0,"Loss","No Change"))</f>
        <v>Gain</v>
      </c>
    </row>
    <row r="5575" spans="1:25" x14ac:dyDescent="0.3">
      <c r="A5575" s="1">
        <v>45330</v>
      </c>
      <c r="B5575" s="1" t="s">
        <v>5631</v>
      </c>
      <c r="C5575" s="1" t="s">
        <v>54</v>
      </c>
      <c r="D5575">
        <f>MONTH(StockData[[#This Row],[DATE]])</f>
        <v>2</v>
      </c>
      <c r="E5575">
        <v>2024</v>
      </c>
      <c r="F5575" t="s">
        <v>27</v>
      </c>
      <c r="G5575" t="str">
        <f>"Q"&amp;ROUNDUP(StockData[[#This Row],[Month Number]]/3,0)</f>
        <v>Q1</v>
      </c>
      <c r="H5575" s="1" t="s">
        <v>5604</v>
      </c>
      <c r="I5575" s="1" t="s">
        <v>4597</v>
      </c>
      <c r="J5575" t="s">
        <v>30</v>
      </c>
      <c r="K5575">
        <v>10951</v>
      </c>
      <c r="L5575">
        <v>10951</v>
      </c>
      <c r="M5575">
        <v>10689.95</v>
      </c>
      <c r="N5575">
        <v>10935.7</v>
      </c>
      <c r="O5575">
        <v>10745</v>
      </c>
      <c r="P5575">
        <v>10743.9</v>
      </c>
      <c r="Q5575">
        <v>10760.89</v>
      </c>
      <c r="R5575">
        <v>557082</v>
      </c>
      <c r="S5575">
        <v>5994696014.1999998</v>
      </c>
      <c r="T5575">
        <v>83365</v>
      </c>
      <c r="U5575">
        <v>245010</v>
      </c>
      <c r="V5575">
        <v>43.98</v>
      </c>
      <c r="W5575" s="3">
        <f>StockData[[#This Row],[CLOSE]]-StockData[[#This Row],[PREV. CLOSE]]</f>
        <v>-191.80000000000109</v>
      </c>
      <c r="X5575" s="2">
        <f>IFERROR((StockData[[#This Row],[CLOSE]]-StockData[[#This Row],[PREV. CLOSE]])/StockData[[#This Row],[PREV. CLOSE]],0)</f>
        <v>-1.753888639959043E-2</v>
      </c>
      <c r="Y5575" t="str">
        <f>IF(StockData[[#This Row],[Daily Return %]]&gt;0,"Gain",IF(StockData[[#This Row],[Daily Return %]]&lt;0,"Loss","No Change"))</f>
        <v>Loss</v>
      </c>
    </row>
    <row r="5576" spans="1:25" x14ac:dyDescent="0.3">
      <c r="A5576" s="1">
        <v>45331</v>
      </c>
      <c r="B5576" s="1" t="s">
        <v>5632</v>
      </c>
      <c r="C5576" s="1" t="s">
        <v>54</v>
      </c>
      <c r="D5576">
        <f>MONTH(StockData[[#This Row],[DATE]])</f>
        <v>2</v>
      </c>
      <c r="E5576">
        <v>2024</v>
      </c>
      <c r="F5576" t="s">
        <v>27</v>
      </c>
      <c r="G5576" t="str">
        <f>"Q"&amp;ROUNDUP(StockData[[#This Row],[Month Number]]/3,0)</f>
        <v>Q1</v>
      </c>
      <c r="H5576" s="1" t="s">
        <v>5604</v>
      </c>
      <c r="I5576" s="1" t="s">
        <v>4597</v>
      </c>
      <c r="J5576" t="s">
        <v>30</v>
      </c>
      <c r="K5576">
        <v>10711.25</v>
      </c>
      <c r="L5576">
        <v>10770</v>
      </c>
      <c r="M5576">
        <v>10611.1</v>
      </c>
      <c r="N5576">
        <v>10743.9</v>
      </c>
      <c r="O5576">
        <v>10710</v>
      </c>
      <c r="P5576">
        <v>10732.85</v>
      </c>
      <c r="Q5576">
        <v>10715.08</v>
      </c>
      <c r="R5576">
        <v>645489</v>
      </c>
      <c r="S5576">
        <v>6916464211.6000004</v>
      </c>
      <c r="T5576">
        <v>107179</v>
      </c>
      <c r="U5576">
        <v>398713</v>
      </c>
      <c r="V5576">
        <v>61.77</v>
      </c>
      <c r="W5576" s="3">
        <f>StockData[[#This Row],[CLOSE]]-StockData[[#This Row],[PREV. CLOSE]]</f>
        <v>-11.049999999999272</v>
      </c>
      <c r="X5576" s="2">
        <f>IFERROR((StockData[[#This Row],[CLOSE]]-StockData[[#This Row],[PREV. CLOSE]])/StockData[[#This Row],[PREV. CLOSE]],0)</f>
        <v>-1.0284905853553434E-3</v>
      </c>
      <c r="Y5576" t="str">
        <f>IF(StockData[[#This Row],[Daily Return %]]&gt;0,"Gain",IF(StockData[[#This Row],[Daily Return %]]&lt;0,"Loss","No Change"))</f>
        <v>Loss</v>
      </c>
    </row>
    <row r="5577" spans="1:25" x14ac:dyDescent="0.3">
      <c r="A5577" s="1">
        <v>45334</v>
      </c>
      <c r="B5577" s="1" t="s">
        <v>5633</v>
      </c>
      <c r="C5577" s="1" t="s">
        <v>54</v>
      </c>
      <c r="D5577">
        <f>MONTH(StockData[[#This Row],[DATE]])</f>
        <v>2</v>
      </c>
      <c r="E5577">
        <v>2024</v>
      </c>
      <c r="F5577" t="s">
        <v>27</v>
      </c>
      <c r="G5577" t="str">
        <f>"Q"&amp;ROUNDUP(StockData[[#This Row],[Month Number]]/3,0)</f>
        <v>Q1</v>
      </c>
      <c r="H5577" s="1" t="s">
        <v>5604</v>
      </c>
      <c r="I5577" s="1" t="s">
        <v>4597</v>
      </c>
      <c r="J5577" t="s">
        <v>30</v>
      </c>
      <c r="K5577">
        <v>10700</v>
      </c>
      <c r="L5577">
        <v>10748.95</v>
      </c>
      <c r="M5577">
        <v>10650.05</v>
      </c>
      <c r="N5577">
        <v>10732.85</v>
      </c>
      <c r="O5577">
        <v>10707</v>
      </c>
      <c r="P5577">
        <v>10709.7</v>
      </c>
      <c r="Q5577">
        <v>10706.58</v>
      </c>
      <c r="R5577">
        <v>190655</v>
      </c>
      <c r="S5577">
        <v>2041263487.8499999</v>
      </c>
      <c r="T5577">
        <v>39408</v>
      </c>
      <c r="U5577">
        <v>101401</v>
      </c>
      <c r="V5577">
        <v>53.19</v>
      </c>
      <c r="W5577" s="3">
        <f>StockData[[#This Row],[CLOSE]]-StockData[[#This Row],[PREV. CLOSE]]</f>
        <v>-23.149999999999636</v>
      </c>
      <c r="X5577" s="2">
        <f>IFERROR((StockData[[#This Row],[CLOSE]]-StockData[[#This Row],[PREV. CLOSE]])/StockData[[#This Row],[PREV. CLOSE]],0)</f>
        <v>-2.1569294269462103E-3</v>
      </c>
      <c r="Y5577" t="str">
        <f>IF(StockData[[#This Row],[Daily Return %]]&gt;0,"Gain",IF(StockData[[#This Row],[Daily Return %]]&lt;0,"Loss","No Change"))</f>
        <v>Loss</v>
      </c>
    </row>
    <row r="5578" spans="1:25" x14ac:dyDescent="0.3">
      <c r="A5578" s="1">
        <v>45335</v>
      </c>
      <c r="B5578" s="1" t="s">
        <v>5634</v>
      </c>
      <c r="C5578" s="1" t="s">
        <v>54</v>
      </c>
      <c r="D5578">
        <f>MONTH(StockData[[#This Row],[DATE]])</f>
        <v>2</v>
      </c>
      <c r="E5578">
        <v>2024</v>
      </c>
      <c r="F5578" t="s">
        <v>27</v>
      </c>
      <c r="G5578" t="str">
        <f>"Q"&amp;ROUNDUP(StockData[[#This Row],[Month Number]]/3,0)</f>
        <v>Q1</v>
      </c>
      <c r="H5578" s="1" t="s">
        <v>5604</v>
      </c>
      <c r="I5578" s="1" t="s">
        <v>4597</v>
      </c>
      <c r="J5578" t="s">
        <v>30</v>
      </c>
      <c r="K5578">
        <v>10730</v>
      </c>
      <c r="L5578">
        <v>10830</v>
      </c>
      <c r="M5578">
        <v>10640.15</v>
      </c>
      <c r="N5578">
        <v>10709.7</v>
      </c>
      <c r="O5578">
        <v>10803.35</v>
      </c>
      <c r="P5578">
        <v>10794.5</v>
      </c>
      <c r="Q5578">
        <v>10769.31</v>
      </c>
      <c r="R5578">
        <v>397979</v>
      </c>
      <c r="S5578">
        <v>4285957291.6500001</v>
      </c>
      <c r="T5578">
        <v>65269</v>
      </c>
      <c r="U5578">
        <v>246260</v>
      </c>
      <c r="V5578">
        <v>61.88</v>
      </c>
      <c r="W5578" s="3">
        <f>StockData[[#This Row],[CLOSE]]-StockData[[#This Row],[PREV. CLOSE]]</f>
        <v>84.799999999999272</v>
      </c>
      <c r="X5578" s="2">
        <f>IFERROR((StockData[[#This Row],[CLOSE]]-StockData[[#This Row],[PREV. CLOSE]])/StockData[[#This Row],[PREV. CLOSE]],0)</f>
        <v>7.9180555944610275E-3</v>
      </c>
      <c r="Y5578" t="str">
        <f>IF(StockData[[#This Row],[Daily Return %]]&gt;0,"Gain",IF(StockData[[#This Row],[Daily Return %]]&lt;0,"Loss","No Change"))</f>
        <v>Gain</v>
      </c>
    </row>
    <row r="5579" spans="1:25" x14ac:dyDescent="0.3">
      <c r="A5579" s="1">
        <v>45336</v>
      </c>
      <c r="B5579" s="1" t="s">
        <v>5635</v>
      </c>
      <c r="C5579" s="1" t="s">
        <v>54</v>
      </c>
      <c r="D5579">
        <f>MONTH(StockData[[#This Row],[DATE]])</f>
        <v>2</v>
      </c>
      <c r="E5579">
        <v>2024</v>
      </c>
      <c r="F5579" t="s">
        <v>27</v>
      </c>
      <c r="G5579" t="str">
        <f>"Q"&amp;ROUNDUP(StockData[[#This Row],[Month Number]]/3,0)</f>
        <v>Q1</v>
      </c>
      <c r="H5579" s="1" t="s">
        <v>5604</v>
      </c>
      <c r="I5579" s="1" t="s">
        <v>4597</v>
      </c>
      <c r="J5579" t="s">
        <v>30</v>
      </c>
      <c r="K5579">
        <v>10705</v>
      </c>
      <c r="L5579">
        <v>11050</v>
      </c>
      <c r="M5579">
        <v>10703.4</v>
      </c>
      <c r="N5579">
        <v>10794.5</v>
      </c>
      <c r="O5579">
        <v>11040</v>
      </c>
      <c r="P5579">
        <v>11027.95</v>
      </c>
      <c r="Q5579">
        <v>10907.02</v>
      </c>
      <c r="R5579">
        <v>354676</v>
      </c>
      <c r="S5579">
        <v>3868458664.9000001</v>
      </c>
      <c r="T5579">
        <v>54121</v>
      </c>
      <c r="U5579">
        <v>177113</v>
      </c>
      <c r="V5579">
        <v>49.94</v>
      </c>
      <c r="W5579" s="3">
        <f>StockData[[#This Row],[CLOSE]]-StockData[[#This Row],[PREV. CLOSE]]</f>
        <v>233.45000000000073</v>
      </c>
      <c r="X5579" s="2">
        <f>IFERROR((StockData[[#This Row],[CLOSE]]-StockData[[#This Row],[PREV. CLOSE]])/StockData[[#This Row],[PREV. CLOSE]],0)</f>
        <v>2.1626754365649242E-2</v>
      </c>
      <c r="Y5579" t="str">
        <f>IF(StockData[[#This Row],[Daily Return %]]&gt;0,"Gain",IF(StockData[[#This Row],[Daily Return %]]&lt;0,"Loss","No Change"))</f>
        <v>Gain</v>
      </c>
    </row>
    <row r="5580" spans="1:25" x14ac:dyDescent="0.3">
      <c r="A5580" s="1">
        <v>45337</v>
      </c>
      <c r="B5580" s="1" t="s">
        <v>5636</v>
      </c>
      <c r="C5580" s="1" t="s">
        <v>54</v>
      </c>
      <c r="D5580">
        <f>MONTH(StockData[[#This Row],[DATE]])</f>
        <v>2</v>
      </c>
      <c r="E5580">
        <v>2024</v>
      </c>
      <c r="F5580" t="s">
        <v>27</v>
      </c>
      <c r="G5580" t="str">
        <f>"Q"&amp;ROUNDUP(StockData[[#This Row],[Month Number]]/3,0)</f>
        <v>Q1</v>
      </c>
      <c r="H5580" s="1" t="s">
        <v>5604</v>
      </c>
      <c r="I5580" s="1" t="s">
        <v>4597</v>
      </c>
      <c r="J5580" t="s">
        <v>30</v>
      </c>
      <c r="K5580">
        <v>11040</v>
      </c>
      <c r="L5580">
        <v>11133</v>
      </c>
      <c r="M5580">
        <v>10980</v>
      </c>
      <c r="N5580">
        <v>11027.95</v>
      </c>
      <c r="O5580">
        <v>11064.75</v>
      </c>
      <c r="P5580">
        <v>11090.25</v>
      </c>
      <c r="Q5580">
        <v>11060.09</v>
      </c>
      <c r="R5580">
        <v>447248</v>
      </c>
      <c r="S5580">
        <v>4946603223.8000002</v>
      </c>
      <c r="T5580">
        <v>69002</v>
      </c>
      <c r="U5580">
        <v>254694</v>
      </c>
      <c r="V5580">
        <v>56.95</v>
      </c>
      <c r="W5580" s="3">
        <f>StockData[[#This Row],[CLOSE]]-StockData[[#This Row],[PREV. CLOSE]]</f>
        <v>62.299999999999272</v>
      </c>
      <c r="X5580" s="2">
        <f>IFERROR((StockData[[#This Row],[CLOSE]]-StockData[[#This Row],[PREV. CLOSE]])/StockData[[#This Row],[PREV. CLOSE]],0)</f>
        <v>5.6492820515144943E-3</v>
      </c>
      <c r="Y5580" t="str">
        <f>IF(StockData[[#This Row],[Daily Return %]]&gt;0,"Gain",IF(StockData[[#This Row],[Daily Return %]]&lt;0,"Loss","No Change"))</f>
        <v>Gain</v>
      </c>
    </row>
    <row r="5581" spans="1:25" x14ac:dyDescent="0.3">
      <c r="A5581" s="1">
        <v>45338</v>
      </c>
      <c r="B5581" s="1" t="s">
        <v>5637</v>
      </c>
      <c r="C5581" s="1" t="s">
        <v>54</v>
      </c>
      <c r="D5581">
        <f>MONTH(StockData[[#This Row],[DATE]])</f>
        <v>2</v>
      </c>
      <c r="E5581">
        <v>2024</v>
      </c>
      <c r="F5581" t="s">
        <v>27</v>
      </c>
      <c r="G5581" t="str">
        <f>"Q"&amp;ROUNDUP(StockData[[#This Row],[Month Number]]/3,0)</f>
        <v>Q1</v>
      </c>
      <c r="H5581" s="1" t="s">
        <v>5604</v>
      </c>
      <c r="I5581" s="1" t="s">
        <v>4597</v>
      </c>
      <c r="J5581" t="s">
        <v>30</v>
      </c>
      <c r="K5581">
        <v>11120</v>
      </c>
      <c r="L5581">
        <v>11480</v>
      </c>
      <c r="M5581">
        <v>11098</v>
      </c>
      <c r="N5581">
        <v>11090.25</v>
      </c>
      <c r="O5581">
        <v>11298.65</v>
      </c>
      <c r="P5581">
        <v>11380.4</v>
      </c>
      <c r="Q5581">
        <v>11369.57</v>
      </c>
      <c r="R5581">
        <v>716486</v>
      </c>
      <c r="S5581">
        <v>8146141193.75</v>
      </c>
      <c r="T5581">
        <v>102807</v>
      </c>
      <c r="U5581">
        <v>322698</v>
      </c>
      <c r="V5581">
        <v>45.04</v>
      </c>
      <c r="W5581" s="3">
        <f>StockData[[#This Row],[CLOSE]]-StockData[[#This Row],[PREV. CLOSE]]</f>
        <v>290.14999999999964</v>
      </c>
      <c r="X5581" s="2">
        <f>IFERROR((StockData[[#This Row],[CLOSE]]-StockData[[#This Row],[PREV. CLOSE]])/StockData[[#This Row],[PREV. CLOSE]],0)</f>
        <v>2.6162620319650109E-2</v>
      </c>
      <c r="Y5581" t="str">
        <f>IF(StockData[[#This Row],[Daily Return %]]&gt;0,"Gain",IF(StockData[[#This Row],[Daily Return %]]&lt;0,"Loss","No Change"))</f>
        <v>Gain</v>
      </c>
    </row>
    <row r="5582" spans="1:25" x14ac:dyDescent="0.3">
      <c r="A5582" s="1">
        <v>45341</v>
      </c>
      <c r="B5582" s="1" t="s">
        <v>5638</v>
      </c>
      <c r="C5582" s="1" t="s">
        <v>54</v>
      </c>
      <c r="D5582">
        <f>MONTH(StockData[[#This Row],[DATE]])</f>
        <v>2</v>
      </c>
      <c r="E5582">
        <v>2024</v>
      </c>
      <c r="F5582" t="s">
        <v>27</v>
      </c>
      <c r="G5582" t="str">
        <f>"Q"&amp;ROUNDUP(StockData[[#This Row],[Month Number]]/3,0)</f>
        <v>Q1</v>
      </c>
      <c r="H5582" s="1" t="s">
        <v>5604</v>
      </c>
      <c r="I5582" s="1" t="s">
        <v>4597</v>
      </c>
      <c r="J5582" t="s">
        <v>30</v>
      </c>
      <c r="K5582">
        <v>11380.4</v>
      </c>
      <c r="L5582">
        <v>11613.05</v>
      </c>
      <c r="M5582">
        <v>11333.05</v>
      </c>
      <c r="N5582">
        <v>11380.4</v>
      </c>
      <c r="O5582">
        <v>11512</v>
      </c>
      <c r="P5582">
        <v>11483.35</v>
      </c>
      <c r="Q5582">
        <v>11483.63</v>
      </c>
      <c r="R5582">
        <v>581383</v>
      </c>
      <c r="S5582">
        <v>6676386291.8500004</v>
      </c>
      <c r="T5582">
        <v>69356</v>
      </c>
      <c r="U5582">
        <v>345574</v>
      </c>
      <c r="V5582">
        <v>59.44</v>
      </c>
      <c r="W5582" s="3">
        <f>StockData[[#This Row],[CLOSE]]-StockData[[#This Row],[PREV. CLOSE]]</f>
        <v>102.95000000000073</v>
      </c>
      <c r="X5582" s="2">
        <f>IFERROR((StockData[[#This Row],[CLOSE]]-StockData[[#This Row],[PREV. CLOSE]])/StockData[[#This Row],[PREV. CLOSE]],0)</f>
        <v>9.0462549646761741E-3</v>
      </c>
      <c r="Y5582" t="str">
        <f>IF(StockData[[#This Row],[Daily Return %]]&gt;0,"Gain",IF(StockData[[#This Row],[Daily Return %]]&lt;0,"Loss","No Change"))</f>
        <v>Gain</v>
      </c>
    </row>
    <row r="5583" spans="1:25" x14ac:dyDescent="0.3">
      <c r="A5583" s="1">
        <v>45342</v>
      </c>
      <c r="B5583" s="1" t="s">
        <v>5639</v>
      </c>
      <c r="C5583" s="1" t="s">
        <v>54</v>
      </c>
      <c r="D5583">
        <f>MONTH(StockData[[#This Row],[DATE]])</f>
        <v>2</v>
      </c>
      <c r="E5583">
        <v>2024</v>
      </c>
      <c r="F5583" t="s">
        <v>27</v>
      </c>
      <c r="G5583" t="str">
        <f>"Q"&amp;ROUNDUP(StockData[[#This Row],[Month Number]]/3,0)</f>
        <v>Q1</v>
      </c>
      <c r="H5583" s="1" t="s">
        <v>5604</v>
      </c>
      <c r="I5583" s="1" t="s">
        <v>4597</v>
      </c>
      <c r="J5583" t="s">
        <v>30</v>
      </c>
      <c r="K5583">
        <v>11440</v>
      </c>
      <c r="L5583">
        <v>11479.95</v>
      </c>
      <c r="M5583">
        <v>11315.85</v>
      </c>
      <c r="N5583">
        <v>11483.35</v>
      </c>
      <c r="O5583">
        <v>11415</v>
      </c>
      <c r="P5583">
        <v>11446.45</v>
      </c>
      <c r="Q5583">
        <v>11416.42</v>
      </c>
      <c r="R5583">
        <v>355044</v>
      </c>
      <c r="S5583">
        <v>4053333068.5999999</v>
      </c>
      <c r="T5583">
        <v>47449</v>
      </c>
      <c r="U5583">
        <v>202811</v>
      </c>
      <c r="V5583">
        <v>57.12</v>
      </c>
      <c r="W5583" s="3">
        <f>StockData[[#This Row],[CLOSE]]-StockData[[#This Row],[PREV. CLOSE]]</f>
        <v>-36.899999999999636</v>
      </c>
      <c r="X5583" s="2">
        <f>IFERROR((StockData[[#This Row],[CLOSE]]-StockData[[#This Row],[PREV. CLOSE]])/StockData[[#This Row],[PREV. CLOSE]],0)</f>
        <v>-3.2133480212655397E-3</v>
      </c>
      <c r="Y5583" t="str">
        <f>IF(StockData[[#This Row],[Daily Return %]]&gt;0,"Gain",IF(StockData[[#This Row],[Daily Return %]]&lt;0,"Loss","No Change"))</f>
        <v>Loss</v>
      </c>
    </row>
    <row r="5584" spans="1:25" x14ac:dyDescent="0.3">
      <c r="A5584" s="1">
        <v>45343</v>
      </c>
      <c r="B5584" s="1" t="s">
        <v>5640</v>
      </c>
      <c r="C5584" s="1" t="s">
        <v>54</v>
      </c>
      <c r="D5584">
        <f>MONTH(StockData[[#This Row],[DATE]])</f>
        <v>2</v>
      </c>
      <c r="E5584">
        <v>2024</v>
      </c>
      <c r="F5584" t="s">
        <v>27</v>
      </c>
      <c r="G5584" t="str">
        <f>"Q"&amp;ROUNDUP(StockData[[#This Row],[Month Number]]/3,0)</f>
        <v>Q1</v>
      </c>
      <c r="H5584" s="1" t="s">
        <v>5604</v>
      </c>
      <c r="I5584" s="1" t="s">
        <v>4597</v>
      </c>
      <c r="J5584" t="s">
        <v>30</v>
      </c>
      <c r="K5584">
        <v>11456</v>
      </c>
      <c r="L5584">
        <v>11521</v>
      </c>
      <c r="M5584">
        <v>11370</v>
      </c>
      <c r="N5584">
        <v>11446.45</v>
      </c>
      <c r="O5584">
        <v>11450.2</v>
      </c>
      <c r="P5584">
        <v>11465.85</v>
      </c>
      <c r="Q5584">
        <v>11444.25</v>
      </c>
      <c r="R5584">
        <v>348461</v>
      </c>
      <c r="S5584">
        <v>3987875374.8499999</v>
      </c>
      <c r="T5584">
        <v>69878</v>
      </c>
      <c r="U5584">
        <v>181847</v>
      </c>
      <c r="V5584">
        <v>52.19</v>
      </c>
      <c r="W5584" s="3">
        <f>StockData[[#This Row],[CLOSE]]-StockData[[#This Row],[PREV. CLOSE]]</f>
        <v>19.399999999999636</v>
      </c>
      <c r="X5584" s="2">
        <f>IFERROR((StockData[[#This Row],[CLOSE]]-StockData[[#This Row],[PREV. CLOSE]])/StockData[[#This Row],[PREV. CLOSE]],0)</f>
        <v>1.6948486211881967E-3</v>
      </c>
      <c r="Y5584" t="str">
        <f>IF(StockData[[#This Row],[Daily Return %]]&gt;0,"Gain",IF(StockData[[#This Row],[Daily Return %]]&lt;0,"Loss","No Change"))</f>
        <v>Gain</v>
      </c>
    </row>
    <row r="5585" spans="1:25" x14ac:dyDescent="0.3">
      <c r="A5585" s="1">
        <v>45344</v>
      </c>
      <c r="B5585" s="1" t="s">
        <v>5641</v>
      </c>
      <c r="C5585" s="1" t="s">
        <v>54</v>
      </c>
      <c r="D5585">
        <f>MONTH(StockData[[#This Row],[DATE]])</f>
        <v>2</v>
      </c>
      <c r="E5585">
        <v>2024</v>
      </c>
      <c r="F5585" t="s">
        <v>27</v>
      </c>
      <c r="G5585" t="str">
        <f>"Q"&amp;ROUNDUP(StockData[[#This Row],[Month Number]]/3,0)</f>
        <v>Q1</v>
      </c>
      <c r="H5585" s="1" t="s">
        <v>5604</v>
      </c>
      <c r="I5585" s="1" t="s">
        <v>4597</v>
      </c>
      <c r="J5585" t="s">
        <v>30</v>
      </c>
      <c r="K5585">
        <v>11500</v>
      </c>
      <c r="L5585">
        <v>11695</v>
      </c>
      <c r="M5585">
        <v>11391.25</v>
      </c>
      <c r="N5585">
        <v>11465.85</v>
      </c>
      <c r="O5585">
        <v>11695</v>
      </c>
      <c r="P5585">
        <v>11657.8</v>
      </c>
      <c r="Q5585">
        <v>11564.4</v>
      </c>
      <c r="R5585">
        <v>584406</v>
      </c>
      <c r="S5585">
        <v>6758303125.8000002</v>
      </c>
      <c r="T5585">
        <v>101222</v>
      </c>
      <c r="U5585">
        <v>307819</v>
      </c>
      <c r="V5585">
        <v>52.67</v>
      </c>
      <c r="W5585" s="3">
        <f>StockData[[#This Row],[CLOSE]]-StockData[[#This Row],[PREV. CLOSE]]</f>
        <v>191.94999999999891</v>
      </c>
      <c r="X5585" s="2">
        <f>IFERROR((StockData[[#This Row],[CLOSE]]-StockData[[#This Row],[PREV. CLOSE]])/StockData[[#This Row],[PREV. CLOSE]],0)</f>
        <v>1.674101789226258E-2</v>
      </c>
      <c r="Y5585" t="str">
        <f>IF(StockData[[#This Row],[Daily Return %]]&gt;0,"Gain",IF(StockData[[#This Row],[Daily Return %]]&lt;0,"Loss","No Change"))</f>
        <v>Gain</v>
      </c>
    </row>
    <row r="5586" spans="1:25" x14ac:dyDescent="0.3">
      <c r="A5586" s="1">
        <v>45345</v>
      </c>
      <c r="B5586" s="1" t="s">
        <v>5642</v>
      </c>
      <c r="C5586" s="1" t="s">
        <v>54</v>
      </c>
      <c r="D5586">
        <f>MONTH(StockData[[#This Row],[DATE]])</f>
        <v>2</v>
      </c>
      <c r="E5586">
        <v>2024</v>
      </c>
      <c r="F5586" t="s">
        <v>27</v>
      </c>
      <c r="G5586" t="str">
        <f>"Q"&amp;ROUNDUP(StockData[[#This Row],[Month Number]]/3,0)</f>
        <v>Q1</v>
      </c>
      <c r="H5586" s="1" t="s">
        <v>5604</v>
      </c>
      <c r="I5586" s="1" t="s">
        <v>4597</v>
      </c>
      <c r="J5586" t="s">
        <v>30</v>
      </c>
      <c r="K5586">
        <v>11704.95</v>
      </c>
      <c r="L5586">
        <v>11720</v>
      </c>
      <c r="M5586">
        <v>11475.2</v>
      </c>
      <c r="N5586">
        <v>11657.8</v>
      </c>
      <c r="O5586">
        <v>11520</v>
      </c>
      <c r="P5586">
        <v>11535.6</v>
      </c>
      <c r="Q5586">
        <v>11579.16</v>
      </c>
      <c r="R5586">
        <v>472884</v>
      </c>
      <c r="S5586">
        <v>5475601069.75</v>
      </c>
      <c r="T5586">
        <v>73897</v>
      </c>
      <c r="U5586">
        <v>262090</v>
      </c>
      <c r="V5586">
        <v>55.42</v>
      </c>
      <c r="W5586" s="3">
        <f>StockData[[#This Row],[CLOSE]]-StockData[[#This Row],[PREV. CLOSE]]</f>
        <v>-122.19999999999891</v>
      </c>
      <c r="X5586" s="2">
        <f>IFERROR((StockData[[#This Row],[CLOSE]]-StockData[[#This Row],[PREV. CLOSE]])/StockData[[#This Row],[PREV. CLOSE]],0)</f>
        <v>-1.0482252225977364E-2</v>
      </c>
      <c r="Y5586" t="str">
        <f>IF(StockData[[#This Row],[Daily Return %]]&gt;0,"Gain",IF(StockData[[#This Row],[Daily Return %]]&lt;0,"Loss","No Change"))</f>
        <v>Loss</v>
      </c>
    </row>
    <row r="5587" spans="1:25" x14ac:dyDescent="0.3">
      <c r="A5587" s="1">
        <v>45348</v>
      </c>
      <c r="B5587" s="1" t="s">
        <v>5643</v>
      </c>
      <c r="C5587" s="1" t="s">
        <v>54</v>
      </c>
      <c r="D5587">
        <f>MONTH(StockData[[#This Row],[DATE]])</f>
        <v>2</v>
      </c>
      <c r="E5587">
        <v>2024</v>
      </c>
      <c r="F5587" t="s">
        <v>27</v>
      </c>
      <c r="G5587" t="str">
        <f>"Q"&amp;ROUNDUP(StockData[[#This Row],[Month Number]]/3,0)</f>
        <v>Q1</v>
      </c>
      <c r="H5587" s="1" t="s">
        <v>5604</v>
      </c>
      <c r="I5587" s="1" t="s">
        <v>4597</v>
      </c>
      <c r="J5587" t="s">
        <v>30</v>
      </c>
      <c r="K5587">
        <v>11505</v>
      </c>
      <c r="L5587">
        <v>11533.95</v>
      </c>
      <c r="M5587">
        <v>11416.45</v>
      </c>
      <c r="N5587">
        <v>11535.6</v>
      </c>
      <c r="O5587">
        <v>11473.05</v>
      </c>
      <c r="P5587">
        <v>11467</v>
      </c>
      <c r="Q5587">
        <v>11481.35</v>
      </c>
      <c r="R5587">
        <v>277700</v>
      </c>
      <c r="S5587">
        <v>3188369777.3499999</v>
      </c>
      <c r="T5587">
        <v>45051</v>
      </c>
      <c r="U5587">
        <v>163163</v>
      </c>
      <c r="V5587">
        <v>58.76</v>
      </c>
      <c r="W5587" s="3">
        <f>StockData[[#This Row],[CLOSE]]-StockData[[#This Row],[PREV. CLOSE]]</f>
        <v>-68.600000000000364</v>
      </c>
      <c r="X5587" s="2">
        <f>IFERROR((StockData[[#This Row],[CLOSE]]-StockData[[#This Row],[PREV. CLOSE]])/StockData[[#This Row],[PREV. CLOSE]],0)</f>
        <v>-5.9468081417525191E-3</v>
      </c>
      <c r="Y5587" t="str">
        <f>IF(StockData[[#This Row],[Daily Return %]]&gt;0,"Gain",IF(StockData[[#This Row],[Daily Return %]]&lt;0,"Loss","No Change"))</f>
        <v>Loss</v>
      </c>
    </row>
    <row r="5588" spans="1:25" x14ac:dyDescent="0.3">
      <c r="A5588" s="1">
        <v>45349</v>
      </c>
      <c r="B5588" s="1" t="s">
        <v>5644</v>
      </c>
      <c r="C5588" s="1" t="s">
        <v>54</v>
      </c>
      <c r="D5588">
        <f>MONTH(StockData[[#This Row],[DATE]])</f>
        <v>2</v>
      </c>
      <c r="E5588">
        <v>2024</v>
      </c>
      <c r="F5588" t="s">
        <v>27</v>
      </c>
      <c r="G5588" t="str">
        <f>"Q"&amp;ROUNDUP(StockData[[#This Row],[Month Number]]/3,0)</f>
        <v>Q1</v>
      </c>
      <c r="H5588" s="1" t="s">
        <v>5604</v>
      </c>
      <c r="I5588" s="1" t="s">
        <v>4597</v>
      </c>
      <c r="J5588" t="s">
        <v>30</v>
      </c>
      <c r="K5588">
        <v>11415</v>
      </c>
      <c r="L5588">
        <v>11562.9</v>
      </c>
      <c r="M5588">
        <v>11384.25</v>
      </c>
      <c r="N5588">
        <v>11467</v>
      </c>
      <c r="O5588">
        <v>11456.15</v>
      </c>
      <c r="P5588">
        <v>11500.65</v>
      </c>
      <c r="Q5588">
        <v>11475.98</v>
      </c>
      <c r="R5588">
        <v>307585</v>
      </c>
      <c r="S5588">
        <v>3529839746.0999999</v>
      </c>
      <c r="T5588">
        <v>49386</v>
      </c>
      <c r="U5588">
        <v>172800</v>
      </c>
      <c r="V5588">
        <v>56.18</v>
      </c>
      <c r="W5588" s="3">
        <f>StockData[[#This Row],[CLOSE]]-StockData[[#This Row],[PREV. CLOSE]]</f>
        <v>33.649999999999636</v>
      </c>
      <c r="X5588" s="2">
        <f>IFERROR((StockData[[#This Row],[CLOSE]]-StockData[[#This Row],[PREV. CLOSE]])/StockData[[#This Row],[PREV. CLOSE]],0)</f>
        <v>2.9345077177988696E-3</v>
      </c>
      <c r="Y5588" t="str">
        <f>IF(StockData[[#This Row],[Daily Return %]]&gt;0,"Gain",IF(StockData[[#This Row],[Daily Return %]]&lt;0,"Loss","No Change"))</f>
        <v>Gain</v>
      </c>
    </row>
    <row r="5589" spans="1:25" x14ac:dyDescent="0.3">
      <c r="A5589" s="1">
        <v>45350</v>
      </c>
      <c r="B5589" s="1" t="s">
        <v>5645</v>
      </c>
      <c r="C5589" s="1" t="s">
        <v>54</v>
      </c>
      <c r="D5589">
        <f>MONTH(StockData[[#This Row],[DATE]])</f>
        <v>2</v>
      </c>
      <c r="E5589">
        <v>2024</v>
      </c>
      <c r="F5589" t="s">
        <v>27</v>
      </c>
      <c r="G5589" t="str">
        <f>"Q"&amp;ROUNDUP(StockData[[#This Row],[Month Number]]/3,0)</f>
        <v>Q1</v>
      </c>
      <c r="H5589" s="1" t="s">
        <v>5604</v>
      </c>
      <c r="I5589" s="1" t="s">
        <v>4597</v>
      </c>
      <c r="J5589" t="s">
        <v>30</v>
      </c>
      <c r="K5589">
        <v>11471</v>
      </c>
      <c r="L5589">
        <v>11498.95</v>
      </c>
      <c r="M5589">
        <v>11130</v>
      </c>
      <c r="N5589">
        <v>11500.65</v>
      </c>
      <c r="O5589">
        <v>11160</v>
      </c>
      <c r="P5589">
        <v>11152.8</v>
      </c>
      <c r="Q5589">
        <v>11276.73</v>
      </c>
      <c r="R5589">
        <v>358812</v>
      </c>
      <c r="S5589">
        <v>4046226321.8499999</v>
      </c>
      <c r="T5589">
        <v>60022</v>
      </c>
      <c r="U5589">
        <v>188173</v>
      </c>
      <c r="V5589">
        <v>52.44</v>
      </c>
      <c r="W5589" s="3">
        <f>StockData[[#This Row],[CLOSE]]-StockData[[#This Row],[PREV. CLOSE]]</f>
        <v>-347.85000000000036</v>
      </c>
      <c r="X5589" s="2">
        <f>IFERROR((StockData[[#This Row],[CLOSE]]-StockData[[#This Row],[PREV. CLOSE]])/StockData[[#This Row],[PREV. CLOSE]],0)</f>
        <v>-3.0246116523848683E-2</v>
      </c>
      <c r="Y5589" t="str">
        <f>IF(StockData[[#This Row],[Daily Return %]]&gt;0,"Gain",IF(StockData[[#This Row],[Daily Return %]]&lt;0,"Loss","No Change"))</f>
        <v>Loss</v>
      </c>
    </row>
    <row r="5590" spans="1:25" x14ac:dyDescent="0.3">
      <c r="A5590" s="1">
        <v>45351</v>
      </c>
      <c r="B5590" s="1" t="s">
        <v>5646</v>
      </c>
      <c r="C5590" s="1" t="s">
        <v>54</v>
      </c>
      <c r="D5590">
        <f>MONTH(StockData[[#This Row],[DATE]])</f>
        <v>2</v>
      </c>
      <c r="E5590">
        <v>2024</v>
      </c>
      <c r="F5590" t="s">
        <v>27</v>
      </c>
      <c r="G5590" t="str">
        <f>"Q"&amp;ROUNDUP(StockData[[#This Row],[Month Number]]/3,0)</f>
        <v>Q1</v>
      </c>
      <c r="H5590" s="1" t="s">
        <v>5604</v>
      </c>
      <c r="I5590" s="1" t="s">
        <v>4597</v>
      </c>
      <c r="J5590" t="s">
        <v>30</v>
      </c>
      <c r="K5590">
        <v>11155</v>
      </c>
      <c r="L5590">
        <v>11349</v>
      </c>
      <c r="M5590">
        <v>11129.5</v>
      </c>
      <c r="N5590">
        <v>11152.8</v>
      </c>
      <c r="O5590">
        <v>11300</v>
      </c>
      <c r="P5590">
        <v>11288.35</v>
      </c>
      <c r="Q5590">
        <v>11278.93</v>
      </c>
      <c r="R5590">
        <v>943841</v>
      </c>
      <c r="S5590">
        <v>10645517435.9</v>
      </c>
      <c r="T5590">
        <v>87508</v>
      </c>
      <c r="U5590">
        <v>653512</v>
      </c>
      <c r="V5590">
        <v>69.239999999999995</v>
      </c>
      <c r="W5590" s="3">
        <f>StockData[[#This Row],[CLOSE]]-StockData[[#This Row],[PREV. CLOSE]]</f>
        <v>135.55000000000109</v>
      </c>
      <c r="X5590" s="2">
        <f>IFERROR((StockData[[#This Row],[CLOSE]]-StockData[[#This Row],[PREV. CLOSE]])/StockData[[#This Row],[PREV. CLOSE]],0)</f>
        <v>1.2153898572555869E-2</v>
      </c>
      <c r="Y5590" t="str">
        <f>IF(StockData[[#This Row],[Daily Return %]]&gt;0,"Gain",IF(StockData[[#This Row],[Daily Return %]]&lt;0,"Loss","No Change"))</f>
        <v>Gain</v>
      </c>
    </row>
    <row r="5591" spans="1:25" x14ac:dyDescent="0.3">
      <c r="A5591" s="1">
        <v>45352</v>
      </c>
      <c r="B5591" s="1" t="s">
        <v>5647</v>
      </c>
      <c r="C5591" s="1" t="s">
        <v>76</v>
      </c>
      <c r="D5591">
        <f>MONTH(StockData[[#This Row],[DATE]])</f>
        <v>3</v>
      </c>
      <c r="E5591">
        <v>2024</v>
      </c>
      <c r="F5591" t="s">
        <v>27</v>
      </c>
      <c r="G5591" t="str">
        <f>"Q"&amp;ROUNDUP(StockData[[#This Row],[Month Number]]/3,0)</f>
        <v>Q1</v>
      </c>
      <c r="H5591" s="1" t="s">
        <v>5604</v>
      </c>
      <c r="I5591" s="1" t="s">
        <v>4597</v>
      </c>
      <c r="J5591" t="s">
        <v>30</v>
      </c>
      <c r="K5591">
        <v>11295</v>
      </c>
      <c r="L5591">
        <v>11675</v>
      </c>
      <c r="M5591">
        <v>11295</v>
      </c>
      <c r="N5591">
        <v>11288.35</v>
      </c>
      <c r="O5591">
        <v>11635.15</v>
      </c>
      <c r="P5591">
        <v>11620.95</v>
      </c>
      <c r="Q5591">
        <v>11524.3</v>
      </c>
      <c r="R5591">
        <v>487355</v>
      </c>
      <c r="S5591">
        <v>5616427564.25</v>
      </c>
      <c r="T5591">
        <v>79404</v>
      </c>
      <c r="U5591">
        <v>284425</v>
      </c>
      <c r="V5591">
        <v>58.36</v>
      </c>
      <c r="W5591" s="3">
        <f>StockData[[#This Row],[CLOSE]]-StockData[[#This Row],[PREV. CLOSE]]</f>
        <v>332.60000000000036</v>
      </c>
      <c r="X5591" s="2">
        <f>IFERROR((StockData[[#This Row],[CLOSE]]-StockData[[#This Row],[PREV. CLOSE]])/StockData[[#This Row],[PREV. CLOSE]],0)</f>
        <v>2.9464004925432004E-2</v>
      </c>
      <c r="Y5591" t="str">
        <f>IF(StockData[[#This Row],[Daily Return %]]&gt;0,"Gain",IF(StockData[[#This Row],[Daily Return %]]&lt;0,"Loss","No Change"))</f>
        <v>Gain</v>
      </c>
    </row>
    <row r="5592" spans="1:25" x14ac:dyDescent="0.3">
      <c r="A5592" s="1">
        <v>45353</v>
      </c>
      <c r="B5592" s="1" t="s">
        <v>5648</v>
      </c>
      <c r="C5592" s="1" t="s">
        <v>76</v>
      </c>
      <c r="D5592">
        <f>MONTH(StockData[[#This Row],[DATE]])</f>
        <v>3</v>
      </c>
      <c r="E5592">
        <v>2024</v>
      </c>
      <c r="F5592" t="s">
        <v>27</v>
      </c>
      <c r="G5592" t="str">
        <f>"Q"&amp;ROUNDUP(StockData[[#This Row],[Month Number]]/3,0)</f>
        <v>Q1</v>
      </c>
      <c r="H5592" s="1" t="s">
        <v>5604</v>
      </c>
      <c r="I5592" s="1" t="s">
        <v>4597</v>
      </c>
      <c r="J5592" t="s">
        <v>30</v>
      </c>
      <c r="K5592">
        <v>11650</v>
      </c>
      <c r="L5592">
        <v>11679.95</v>
      </c>
      <c r="M5592">
        <v>11530.7</v>
      </c>
      <c r="N5592">
        <v>11620.95</v>
      </c>
      <c r="O5592">
        <v>11545</v>
      </c>
      <c r="P5592">
        <v>11567.2</v>
      </c>
      <c r="Q5592">
        <v>11605.3</v>
      </c>
      <c r="R5592">
        <v>16113</v>
      </c>
      <c r="S5592">
        <v>186996160.5</v>
      </c>
      <c r="T5592">
        <v>3154</v>
      </c>
      <c r="U5592">
        <v>7597</v>
      </c>
      <c r="V5592">
        <v>47.15</v>
      </c>
      <c r="W5592" s="3">
        <f>StockData[[#This Row],[CLOSE]]-StockData[[#This Row],[PREV. CLOSE]]</f>
        <v>-53.75</v>
      </c>
      <c r="X5592" s="2">
        <f>IFERROR((StockData[[#This Row],[CLOSE]]-StockData[[#This Row],[PREV. CLOSE]])/StockData[[#This Row],[PREV. CLOSE]],0)</f>
        <v>-4.6252672974240487E-3</v>
      </c>
      <c r="Y5592" t="str">
        <f>IF(StockData[[#This Row],[Daily Return %]]&gt;0,"Gain",IF(StockData[[#This Row],[Daily Return %]]&lt;0,"Loss","No Change"))</f>
        <v>Loss</v>
      </c>
    </row>
    <row r="5593" spans="1:25" x14ac:dyDescent="0.3">
      <c r="A5593" s="1">
        <v>45355</v>
      </c>
      <c r="B5593" s="1" t="s">
        <v>5649</v>
      </c>
      <c r="C5593" s="1" t="s">
        <v>76</v>
      </c>
      <c r="D5593">
        <f>MONTH(StockData[[#This Row],[DATE]])</f>
        <v>3</v>
      </c>
      <c r="E5593">
        <v>2024</v>
      </c>
      <c r="F5593" t="s">
        <v>27</v>
      </c>
      <c r="G5593" t="str">
        <f>"Q"&amp;ROUNDUP(StockData[[#This Row],[Month Number]]/3,0)</f>
        <v>Q1</v>
      </c>
      <c r="H5593" s="1" t="s">
        <v>5604</v>
      </c>
      <c r="I5593" s="1" t="s">
        <v>4597</v>
      </c>
      <c r="J5593" t="s">
        <v>30</v>
      </c>
      <c r="K5593">
        <v>11600</v>
      </c>
      <c r="L5593">
        <v>11677.3</v>
      </c>
      <c r="M5593">
        <v>11544.15</v>
      </c>
      <c r="N5593">
        <v>11567.2</v>
      </c>
      <c r="O5593">
        <v>11597</v>
      </c>
      <c r="P5593">
        <v>11594.15</v>
      </c>
      <c r="Q5593">
        <v>11593.19</v>
      </c>
      <c r="R5593">
        <v>369936</v>
      </c>
      <c r="S5593">
        <v>4288738837.5</v>
      </c>
      <c r="T5593">
        <v>56575</v>
      </c>
      <c r="U5593">
        <v>259069</v>
      </c>
      <c r="V5593">
        <v>70.03</v>
      </c>
      <c r="W5593" s="3">
        <f>StockData[[#This Row],[CLOSE]]-StockData[[#This Row],[PREV. CLOSE]]</f>
        <v>26.949999999998909</v>
      </c>
      <c r="X5593" s="2">
        <f>IFERROR((StockData[[#This Row],[CLOSE]]-StockData[[#This Row],[PREV. CLOSE]])/StockData[[#This Row],[PREV. CLOSE]],0)</f>
        <v>2.3298637526798973E-3</v>
      </c>
      <c r="Y5593" t="str">
        <f>IF(StockData[[#This Row],[Daily Return %]]&gt;0,"Gain",IF(StockData[[#This Row],[Daily Return %]]&lt;0,"Loss","No Change"))</f>
        <v>Gain</v>
      </c>
    </row>
    <row r="5594" spans="1:25" x14ac:dyDescent="0.3">
      <c r="A5594" s="1">
        <v>45356</v>
      </c>
      <c r="B5594" s="1" t="s">
        <v>5650</v>
      </c>
      <c r="C5594" s="1" t="s">
        <v>76</v>
      </c>
      <c r="D5594">
        <f>MONTH(StockData[[#This Row],[DATE]])</f>
        <v>3</v>
      </c>
      <c r="E5594">
        <v>2024</v>
      </c>
      <c r="F5594" t="s">
        <v>27</v>
      </c>
      <c r="G5594" t="str">
        <f>"Q"&amp;ROUNDUP(StockData[[#This Row],[Month Number]]/3,0)</f>
        <v>Q1</v>
      </c>
      <c r="H5594" s="1" t="s">
        <v>5604</v>
      </c>
      <c r="I5594" s="1" t="s">
        <v>4597</v>
      </c>
      <c r="J5594" t="s">
        <v>30</v>
      </c>
      <c r="K5594">
        <v>11596.05</v>
      </c>
      <c r="L5594">
        <v>11730</v>
      </c>
      <c r="M5594">
        <v>11561.8</v>
      </c>
      <c r="N5594">
        <v>11594.15</v>
      </c>
      <c r="O5594">
        <v>11682</v>
      </c>
      <c r="P5594">
        <v>11670.6</v>
      </c>
      <c r="Q5594">
        <v>11652.2</v>
      </c>
      <c r="R5594">
        <v>320702</v>
      </c>
      <c r="S5594">
        <v>3736883368.25</v>
      </c>
      <c r="T5594">
        <v>53127</v>
      </c>
      <c r="U5594">
        <v>180268</v>
      </c>
      <c r="V5594">
        <v>56.21</v>
      </c>
      <c r="W5594" s="3">
        <f>StockData[[#This Row],[CLOSE]]-StockData[[#This Row],[PREV. CLOSE]]</f>
        <v>76.450000000000728</v>
      </c>
      <c r="X5594" s="2">
        <f>IFERROR((StockData[[#This Row],[CLOSE]]-StockData[[#This Row],[PREV. CLOSE]])/StockData[[#This Row],[PREV. CLOSE]],0)</f>
        <v>6.5938425844068544E-3</v>
      </c>
      <c r="Y5594" t="str">
        <f>IF(StockData[[#This Row],[Daily Return %]]&gt;0,"Gain",IF(StockData[[#This Row],[Daily Return %]]&lt;0,"Loss","No Change"))</f>
        <v>Gain</v>
      </c>
    </row>
    <row r="5595" spans="1:25" x14ac:dyDescent="0.3">
      <c r="A5595" s="1">
        <v>45357</v>
      </c>
      <c r="B5595" s="1" t="s">
        <v>5651</v>
      </c>
      <c r="C5595" s="1" t="s">
        <v>76</v>
      </c>
      <c r="D5595">
        <f>MONTH(StockData[[#This Row],[DATE]])</f>
        <v>3</v>
      </c>
      <c r="E5595">
        <v>2024</v>
      </c>
      <c r="F5595" t="s">
        <v>27</v>
      </c>
      <c r="G5595" t="str">
        <f>"Q"&amp;ROUNDUP(StockData[[#This Row],[Month Number]]/3,0)</f>
        <v>Q1</v>
      </c>
      <c r="H5595" s="1" t="s">
        <v>5604</v>
      </c>
      <c r="I5595" s="1" t="s">
        <v>4597</v>
      </c>
      <c r="J5595" t="s">
        <v>30</v>
      </c>
      <c r="K5595">
        <v>11670.6</v>
      </c>
      <c r="L5595">
        <v>11679</v>
      </c>
      <c r="M5595">
        <v>11518.4</v>
      </c>
      <c r="N5595">
        <v>11670.6</v>
      </c>
      <c r="O5595">
        <v>11577.85</v>
      </c>
      <c r="P5595">
        <v>11567.05</v>
      </c>
      <c r="Q5595">
        <v>11581.33</v>
      </c>
      <c r="R5595">
        <v>639542</v>
      </c>
      <c r="S5595">
        <v>7406744061.1999998</v>
      </c>
      <c r="T5595">
        <v>59593</v>
      </c>
      <c r="U5595">
        <v>494472</v>
      </c>
      <c r="V5595">
        <v>77.319999999999993</v>
      </c>
      <c r="W5595" s="3">
        <f>StockData[[#This Row],[CLOSE]]-StockData[[#This Row],[PREV. CLOSE]]</f>
        <v>-103.55000000000109</v>
      </c>
      <c r="X5595" s="2">
        <f>IFERROR((StockData[[#This Row],[CLOSE]]-StockData[[#This Row],[PREV. CLOSE]])/StockData[[#This Row],[PREV. CLOSE]],0)</f>
        <v>-8.872722910561676E-3</v>
      </c>
      <c r="Y5595" t="str">
        <f>IF(StockData[[#This Row],[Daily Return %]]&gt;0,"Gain",IF(StockData[[#This Row],[Daily Return %]]&lt;0,"Loss","No Change"))</f>
        <v>Loss</v>
      </c>
    </row>
    <row r="5596" spans="1:25" x14ac:dyDescent="0.3">
      <c r="A5596" s="1">
        <v>45358</v>
      </c>
      <c r="B5596" s="1" t="s">
        <v>5652</v>
      </c>
      <c r="C5596" s="1" t="s">
        <v>76</v>
      </c>
      <c r="D5596">
        <f>MONTH(StockData[[#This Row],[DATE]])</f>
        <v>3</v>
      </c>
      <c r="E5596">
        <v>2024</v>
      </c>
      <c r="F5596" t="s">
        <v>27</v>
      </c>
      <c r="G5596" t="str">
        <f>"Q"&amp;ROUNDUP(StockData[[#This Row],[Month Number]]/3,0)</f>
        <v>Q1</v>
      </c>
      <c r="H5596" s="1" t="s">
        <v>5604</v>
      </c>
      <c r="I5596" s="1" t="s">
        <v>4597</v>
      </c>
      <c r="J5596" t="s">
        <v>30</v>
      </c>
      <c r="K5596">
        <v>11571.05</v>
      </c>
      <c r="L5596">
        <v>11633.5</v>
      </c>
      <c r="M5596">
        <v>11421.15</v>
      </c>
      <c r="N5596">
        <v>11567.05</v>
      </c>
      <c r="O5596">
        <v>11504.55</v>
      </c>
      <c r="P5596">
        <v>11510.05</v>
      </c>
      <c r="Q5596">
        <v>11521.69</v>
      </c>
      <c r="R5596">
        <v>255325</v>
      </c>
      <c r="S5596">
        <v>2941775830.9000001</v>
      </c>
      <c r="T5596">
        <v>49633</v>
      </c>
      <c r="U5596">
        <v>128237</v>
      </c>
      <c r="V5596">
        <v>50.23</v>
      </c>
      <c r="W5596" s="3">
        <f>StockData[[#This Row],[CLOSE]]-StockData[[#This Row],[PREV. CLOSE]]</f>
        <v>-57</v>
      </c>
      <c r="X5596" s="2">
        <f>IFERROR((StockData[[#This Row],[CLOSE]]-StockData[[#This Row],[PREV. CLOSE]])/StockData[[#This Row],[PREV. CLOSE]],0)</f>
        <v>-4.927790577545701E-3</v>
      </c>
      <c r="Y5596" t="str">
        <f>IF(StockData[[#This Row],[Daily Return %]]&gt;0,"Gain",IF(StockData[[#This Row],[Daily Return %]]&lt;0,"Loss","No Change"))</f>
        <v>Loss</v>
      </c>
    </row>
    <row r="5597" spans="1:25" x14ac:dyDescent="0.3">
      <c r="A5597" s="1">
        <v>45362</v>
      </c>
      <c r="B5597" s="1" t="s">
        <v>5653</v>
      </c>
      <c r="C5597" s="1" t="s">
        <v>76</v>
      </c>
      <c r="D5597">
        <f>MONTH(StockData[[#This Row],[DATE]])</f>
        <v>3</v>
      </c>
      <c r="E5597">
        <v>2024</v>
      </c>
      <c r="F5597" t="s">
        <v>27</v>
      </c>
      <c r="G5597" t="str">
        <f>"Q"&amp;ROUNDUP(StockData[[#This Row],[Month Number]]/3,0)</f>
        <v>Q1</v>
      </c>
      <c r="H5597" s="1" t="s">
        <v>5604</v>
      </c>
      <c r="I5597" s="1" t="s">
        <v>4597</v>
      </c>
      <c r="J5597" t="s">
        <v>30</v>
      </c>
      <c r="K5597">
        <v>11515.15</v>
      </c>
      <c r="L5597">
        <v>11555.9</v>
      </c>
      <c r="M5597">
        <v>11350.05</v>
      </c>
      <c r="N5597">
        <v>11510.05</v>
      </c>
      <c r="O5597">
        <v>11400</v>
      </c>
      <c r="P5597">
        <v>11395.55</v>
      </c>
      <c r="Q5597">
        <v>11419.11</v>
      </c>
      <c r="R5597">
        <v>525344</v>
      </c>
      <c r="S5597">
        <v>5998963418.3500004</v>
      </c>
      <c r="T5597">
        <v>73992</v>
      </c>
      <c r="U5597">
        <v>384299</v>
      </c>
      <c r="V5597">
        <v>73.150000000000006</v>
      </c>
      <c r="W5597" s="3">
        <f>StockData[[#This Row],[CLOSE]]-StockData[[#This Row],[PREV. CLOSE]]</f>
        <v>-114.5</v>
      </c>
      <c r="X5597" s="2">
        <f>IFERROR((StockData[[#This Row],[CLOSE]]-StockData[[#This Row],[PREV. CLOSE]])/StockData[[#This Row],[PREV. CLOSE]],0)</f>
        <v>-9.9478282023101553E-3</v>
      </c>
      <c r="Y5597" t="str">
        <f>IF(StockData[[#This Row],[Daily Return %]]&gt;0,"Gain",IF(StockData[[#This Row],[Daily Return %]]&lt;0,"Loss","No Change"))</f>
        <v>Loss</v>
      </c>
    </row>
    <row r="5598" spans="1:25" x14ac:dyDescent="0.3">
      <c r="A5598" s="1">
        <v>45363</v>
      </c>
      <c r="B5598" s="1" t="s">
        <v>5654</v>
      </c>
      <c r="C5598" s="1" t="s">
        <v>76</v>
      </c>
      <c r="D5598">
        <f>MONTH(StockData[[#This Row],[DATE]])</f>
        <v>3</v>
      </c>
      <c r="E5598">
        <v>2024</v>
      </c>
      <c r="F5598" t="s">
        <v>27</v>
      </c>
      <c r="G5598" t="str">
        <f>"Q"&amp;ROUNDUP(StockData[[#This Row],[Month Number]]/3,0)</f>
        <v>Q1</v>
      </c>
      <c r="H5598" s="1" t="s">
        <v>5604</v>
      </c>
      <c r="I5598" s="1" t="s">
        <v>4597</v>
      </c>
      <c r="J5598" t="s">
        <v>30</v>
      </c>
      <c r="K5598">
        <v>11400</v>
      </c>
      <c r="L5598">
        <v>11575.9</v>
      </c>
      <c r="M5598">
        <v>11381</v>
      </c>
      <c r="N5598">
        <v>11395.55</v>
      </c>
      <c r="O5598">
        <v>11502</v>
      </c>
      <c r="P5598">
        <v>11509.9</v>
      </c>
      <c r="Q5598">
        <v>11504.19</v>
      </c>
      <c r="R5598">
        <v>283816</v>
      </c>
      <c r="S5598">
        <v>3265073047.5500002</v>
      </c>
      <c r="T5598">
        <v>57764</v>
      </c>
      <c r="U5598">
        <v>133081</v>
      </c>
      <c r="V5598">
        <v>46.89</v>
      </c>
      <c r="W5598" s="3">
        <f>StockData[[#This Row],[CLOSE]]-StockData[[#This Row],[PREV. CLOSE]]</f>
        <v>114.35000000000036</v>
      </c>
      <c r="X5598" s="2">
        <f>IFERROR((StockData[[#This Row],[CLOSE]]-StockData[[#This Row],[PREV. CLOSE]])/StockData[[#This Row],[PREV. CLOSE]],0)</f>
        <v>1.0034618776627752E-2</v>
      </c>
      <c r="Y5598" t="str">
        <f>IF(StockData[[#This Row],[Daily Return %]]&gt;0,"Gain",IF(StockData[[#This Row],[Daily Return %]]&lt;0,"Loss","No Change"))</f>
        <v>Gain</v>
      </c>
    </row>
    <row r="5599" spans="1:25" x14ac:dyDescent="0.3">
      <c r="A5599" s="1">
        <v>45364</v>
      </c>
      <c r="B5599" s="1" t="s">
        <v>5655</v>
      </c>
      <c r="C5599" s="1" t="s">
        <v>76</v>
      </c>
      <c r="D5599">
        <f>MONTH(StockData[[#This Row],[DATE]])</f>
        <v>3</v>
      </c>
      <c r="E5599">
        <v>2024</v>
      </c>
      <c r="F5599" t="s">
        <v>27</v>
      </c>
      <c r="G5599" t="str">
        <f>"Q"&amp;ROUNDUP(StockData[[#This Row],[Month Number]]/3,0)</f>
        <v>Q1</v>
      </c>
      <c r="H5599" s="1" t="s">
        <v>5604</v>
      </c>
      <c r="I5599" s="1" t="s">
        <v>4597</v>
      </c>
      <c r="J5599" t="s">
        <v>30</v>
      </c>
      <c r="K5599">
        <v>11510</v>
      </c>
      <c r="L5599">
        <v>11554.85</v>
      </c>
      <c r="M5599">
        <v>11267.6</v>
      </c>
      <c r="N5599">
        <v>11509.9</v>
      </c>
      <c r="O5599">
        <v>11397.35</v>
      </c>
      <c r="P5599">
        <v>11390.15</v>
      </c>
      <c r="Q5599">
        <v>11381.49</v>
      </c>
      <c r="R5599">
        <v>385204</v>
      </c>
      <c r="S5599">
        <v>4384194903.0500002</v>
      </c>
      <c r="T5599">
        <v>74934</v>
      </c>
      <c r="U5599">
        <v>226103</v>
      </c>
      <c r="V5599">
        <v>58.7</v>
      </c>
      <c r="W5599" s="3">
        <f>StockData[[#This Row],[CLOSE]]-StockData[[#This Row],[PREV. CLOSE]]</f>
        <v>-119.75</v>
      </c>
      <c r="X5599" s="2">
        <f>IFERROR((StockData[[#This Row],[CLOSE]]-StockData[[#This Row],[PREV. CLOSE]])/StockData[[#This Row],[PREV. CLOSE]],0)</f>
        <v>-1.0404086916480594E-2</v>
      </c>
      <c r="Y5599" t="str">
        <f>IF(StockData[[#This Row],[Daily Return %]]&gt;0,"Gain",IF(StockData[[#This Row],[Daily Return %]]&lt;0,"Loss","No Change"))</f>
        <v>Loss</v>
      </c>
    </row>
    <row r="5600" spans="1:25" x14ac:dyDescent="0.3">
      <c r="A5600" s="1">
        <v>45365</v>
      </c>
      <c r="B5600" s="1" t="s">
        <v>5656</v>
      </c>
      <c r="C5600" s="1" t="s">
        <v>76</v>
      </c>
      <c r="D5600">
        <f>MONTH(StockData[[#This Row],[DATE]])</f>
        <v>3</v>
      </c>
      <c r="E5600">
        <v>2024</v>
      </c>
      <c r="F5600" t="s">
        <v>27</v>
      </c>
      <c r="G5600" t="str">
        <f>"Q"&amp;ROUNDUP(StockData[[#This Row],[Month Number]]/3,0)</f>
        <v>Q1</v>
      </c>
      <c r="H5600" s="1" t="s">
        <v>5604</v>
      </c>
      <c r="I5600" s="1" t="s">
        <v>4597</v>
      </c>
      <c r="J5600" t="s">
        <v>30</v>
      </c>
      <c r="K5600">
        <v>11401.75</v>
      </c>
      <c r="L5600">
        <v>11460</v>
      </c>
      <c r="M5600">
        <v>11302.05</v>
      </c>
      <c r="N5600">
        <v>11390.15</v>
      </c>
      <c r="O5600">
        <v>11374</v>
      </c>
      <c r="P5600">
        <v>11404.6</v>
      </c>
      <c r="Q5600">
        <v>11401.41</v>
      </c>
      <c r="R5600">
        <v>523058</v>
      </c>
      <c r="S5600">
        <v>5963599571.8500004</v>
      </c>
      <c r="T5600">
        <v>87175</v>
      </c>
      <c r="U5600">
        <v>287384</v>
      </c>
      <c r="V5600">
        <v>54.94</v>
      </c>
      <c r="W5600" s="3">
        <f>StockData[[#This Row],[CLOSE]]-StockData[[#This Row],[PREV. CLOSE]]</f>
        <v>14.450000000000728</v>
      </c>
      <c r="X5600" s="2">
        <f>IFERROR((StockData[[#This Row],[CLOSE]]-StockData[[#This Row],[PREV. CLOSE]])/StockData[[#This Row],[PREV. CLOSE]],0)</f>
        <v>1.2686400091307601E-3</v>
      </c>
      <c r="Y5600" t="str">
        <f>IF(StockData[[#This Row],[Daily Return %]]&gt;0,"Gain",IF(StockData[[#This Row],[Daily Return %]]&lt;0,"Loss","No Change"))</f>
        <v>Gain</v>
      </c>
    </row>
    <row r="5601" spans="1:25" x14ac:dyDescent="0.3">
      <c r="A5601" s="1">
        <v>45366</v>
      </c>
      <c r="B5601" s="1" t="s">
        <v>5657</v>
      </c>
      <c r="C5601" s="1" t="s">
        <v>76</v>
      </c>
      <c r="D5601">
        <f>MONTH(StockData[[#This Row],[DATE]])</f>
        <v>3</v>
      </c>
      <c r="E5601">
        <v>2024</v>
      </c>
      <c r="F5601" t="s">
        <v>27</v>
      </c>
      <c r="G5601" t="str">
        <f>"Q"&amp;ROUNDUP(StockData[[#This Row],[Month Number]]/3,0)</f>
        <v>Q1</v>
      </c>
      <c r="H5601" s="1" t="s">
        <v>5604</v>
      </c>
      <c r="I5601" s="1" t="s">
        <v>4597</v>
      </c>
      <c r="J5601" t="s">
        <v>30</v>
      </c>
      <c r="K5601">
        <v>11380</v>
      </c>
      <c r="L5601">
        <v>11521.05</v>
      </c>
      <c r="M5601">
        <v>11314.05</v>
      </c>
      <c r="N5601">
        <v>11404.6</v>
      </c>
      <c r="O5601">
        <v>11392</v>
      </c>
      <c r="P5601">
        <v>11476.65</v>
      </c>
      <c r="Q5601">
        <v>11442.14</v>
      </c>
      <c r="R5601">
        <v>972333</v>
      </c>
      <c r="S5601">
        <v>11125572703.549999</v>
      </c>
      <c r="T5601">
        <v>118142</v>
      </c>
      <c r="U5601">
        <v>685183</v>
      </c>
      <c r="V5601">
        <v>70.47</v>
      </c>
      <c r="W5601" s="3">
        <f>StockData[[#This Row],[CLOSE]]-StockData[[#This Row],[PREV. CLOSE]]</f>
        <v>72.049999999999272</v>
      </c>
      <c r="X5601" s="2">
        <f>IFERROR((StockData[[#This Row],[CLOSE]]-StockData[[#This Row],[PREV. CLOSE]])/StockData[[#This Row],[PREV. CLOSE]],0)</f>
        <v>6.3176262209984806E-3</v>
      </c>
      <c r="Y5601" t="str">
        <f>IF(StockData[[#This Row],[Daily Return %]]&gt;0,"Gain",IF(StockData[[#This Row],[Daily Return %]]&lt;0,"Loss","No Change"))</f>
        <v>Gain</v>
      </c>
    </row>
    <row r="5602" spans="1:25" x14ac:dyDescent="0.3">
      <c r="A5602" s="1">
        <v>45369</v>
      </c>
      <c r="B5602" s="1" t="s">
        <v>5658</v>
      </c>
      <c r="C5602" s="1" t="s">
        <v>76</v>
      </c>
      <c r="D5602">
        <f>MONTH(StockData[[#This Row],[DATE]])</f>
        <v>3</v>
      </c>
      <c r="E5602">
        <v>2024</v>
      </c>
      <c r="F5602" t="s">
        <v>27</v>
      </c>
      <c r="G5602" t="str">
        <f>"Q"&amp;ROUNDUP(StockData[[#This Row],[Month Number]]/3,0)</f>
        <v>Q1</v>
      </c>
      <c r="H5602" s="1" t="s">
        <v>5604</v>
      </c>
      <c r="I5602" s="1" t="s">
        <v>4597</v>
      </c>
      <c r="J5602" t="s">
        <v>30</v>
      </c>
      <c r="K5602">
        <v>11436.65</v>
      </c>
      <c r="L5602">
        <v>11665.4</v>
      </c>
      <c r="M5602">
        <v>11366.3</v>
      </c>
      <c r="N5602">
        <v>11476.65</v>
      </c>
      <c r="O5602">
        <v>11630</v>
      </c>
      <c r="P5602">
        <v>11636.3</v>
      </c>
      <c r="Q5602">
        <v>11518.27</v>
      </c>
      <c r="R5602">
        <v>311049</v>
      </c>
      <c r="S5602">
        <v>3582746048.0500002</v>
      </c>
      <c r="T5602">
        <v>49651</v>
      </c>
      <c r="U5602">
        <v>182763</v>
      </c>
      <c r="V5602">
        <v>58.76</v>
      </c>
      <c r="W5602" s="3">
        <f>StockData[[#This Row],[CLOSE]]-StockData[[#This Row],[PREV. CLOSE]]</f>
        <v>159.64999999999964</v>
      </c>
      <c r="X5602" s="2">
        <f>IFERROR((StockData[[#This Row],[CLOSE]]-StockData[[#This Row],[PREV. CLOSE]])/StockData[[#This Row],[PREV. CLOSE]],0)</f>
        <v>1.3910853777016782E-2</v>
      </c>
      <c r="Y5602" t="str">
        <f>IF(StockData[[#This Row],[Daily Return %]]&gt;0,"Gain",IF(StockData[[#This Row],[Daily Return %]]&lt;0,"Loss","No Change"))</f>
        <v>Gain</v>
      </c>
    </row>
    <row r="5603" spans="1:25" x14ac:dyDescent="0.3">
      <c r="A5603" s="1">
        <v>45370</v>
      </c>
      <c r="B5603" s="1" t="s">
        <v>5659</v>
      </c>
      <c r="C5603" s="1" t="s">
        <v>76</v>
      </c>
      <c r="D5603">
        <f>MONTH(StockData[[#This Row],[DATE]])</f>
        <v>3</v>
      </c>
      <c r="E5603">
        <v>2024</v>
      </c>
      <c r="F5603" t="s">
        <v>27</v>
      </c>
      <c r="G5603" t="str">
        <f>"Q"&amp;ROUNDUP(StockData[[#This Row],[Month Number]]/3,0)</f>
        <v>Q1</v>
      </c>
      <c r="H5603" s="1" t="s">
        <v>5604</v>
      </c>
      <c r="I5603" s="1" t="s">
        <v>4597</v>
      </c>
      <c r="J5603" t="s">
        <v>30</v>
      </c>
      <c r="K5603">
        <v>11542.1</v>
      </c>
      <c r="L5603">
        <v>11679.95</v>
      </c>
      <c r="M5603">
        <v>11456.15</v>
      </c>
      <c r="N5603">
        <v>11636.3</v>
      </c>
      <c r="O5603">
        <v>11592.45</v>
      </c>
      <c r="P5603">
        <v>11597.05</v>
      </c>
      <c r="Q5603">
        <v>11570.35</v>
      </c>
      <c r="R5603">
        <v>409259</v>
      </c>
      <c r="S5603">
        <v>4735269810.6000004</v>
      </c>
      <c r="T5603">
        <v>64104</v>
      </c>
      <c r="U5603">
        <v>250597</v>
      </c>
      <c r="V5603">
        <v>61.23</v>
      </c>
      <c r="W5603" s="3">
        <f>StockData[[#This Row],[CLOSE]]-StockData[[#This Row],[PREV. CLOSE]]</f>
        <v>-39.25</v>
      </c>
      <c r="X5603" s="2">
        <f>IFERROR((StockData[[#This Row],[CLOSE]]-StockData[[#This Row],[PREV. CLOSE]])/StockData[[#This Row],[PREV. CLOSE]],0)</f>
        <v>-3.3730653214509767E-3</v>
      </c>
      <c r="Y5603" t="str">
        <f>IF(StockData[[#This Row],[Daily Return %]]&gt;0,"Gain",IF(StockData[[#This Row],[Daily Return %]]&lt;0,"Loss","No Change"))</f>
        <v>Loss</v>
      </c>
    </row>
    <row r="5604" spans="1:25" x14ac:dyDescent="0.3">
      <c r="A5604" s="1">
        <v>45371</v>
      </c>
      <c r="B5604" s="1" t="s">
        <v>5660</v>
      </c>
      <c r="C5604" s="1" t="s">
        <v>76</v>
      </c>
      <c r="D5604">
        <f>MONTH(StockData[[#This Row],[DATE]])</f>
        <v>3</v>
      </c>
      <c r="E5604">
        <v>2024</v>
      </c>
      <c r="F5604" t="s">
        <v>27</v>
      </c>
      <c r="G5604" t="str">
        <f>"Q"&amp;ROUNDUP(StockData[[#This Row],[Month Number]]/3,0)</f>
        <v>Q1</v>
      </c>
      <c r="H5604" s="1" t="s">
        <v>5604</v>
      </c>
      <c r="I5604" s="1" t="s">
        <v>4597</v>
      </c>
      <c r="J5604" t="s">
        <v>30</v>
      </c>
      <c r="K5604">
        <v>11651.15</v>
      </c>
      <c r="L5604">
        <v>12025</v>
      </c>
      <c r="M5604">
        <v>11651.15</v>
      </c>
      <c r="N5604">
        <v>11597.05</v>
      </c>
      <c r="O5604">
        <v>11925.25</v>
      </c>
      <c r="P5604">
        <v>11941.15</v>
      </c>
      <c r="Q5604">
        <v>11931.75</v>
      </c>
      <c r="R5604">
        <v>1031037</v>
      </c>
      <c r="S5604">
        <v>12302075906.5</v>
      </c>
      <c r="T5604">
        <v>149226</v>
      </c>
      <c r="U5604">
        <v>520820</v>
      </c>
      <c r="V5604">
        <v>50.51</v>
      </c>
      <c r="W5604" s="3">
        <f>StockData[[#This Row],[CLOSE]]-StockData[[#This Row],[PREV. CLOSE]]</f>
        <v>344.10000000000036</v>
      </c>
      <c r="X5604" s="2">
        <f>IFERROR((StockData[[#This Row],[CLOSE]]-StockData[[#This Row],[PREV. CLOSE]])/StockData[[#This Row],[PREV. CLOSE]],0)</f>
        <v>2.9671338831858136E-2</v>
      </c>
      <c r="Y5604" t="str">
        <f>IF(StockData[[#This Row],[Daily Return %]]&gt;0,"Gain",IF(StockData[[#This Row],[Daily Return %]]&lt;0,"Loss","No Change"))</f>
        <v>Gain</v>
      </c>
    </row>
    <row r="5605" spans="1:25" x14ac:dyDescent="0.3">
      <c r="A5605" s="1">
        <v>45372</v>
      </c>
      <c r="B5605" s="1" t="s">
        <v>5661</v>
      </c>
      <c r="C5605" s="1" t="s">
        <v>76</v>
      </c>
      <c r="D5605">
        <f>MONTH(StockData[[#This Row],[DATE]])</f>
        <v>3</v>
      </c>
      <c r="E5605">
        <v>2024</v>
      </c>
      <c r="F5605" t="s">
        <v>27</v>
      </c>
      <c r="G5605" t="str">
        <f>"Q"&amp;ROUNDUP(StockData[[#This Row],[Month Number]]/3,0)</f>
        <v>Q1</v>
      </c>
      <c r="H5605" s="1" t="s">
        <v>5604</v>
      </c>
      <c r="I5605" s="1" t="s">
        <v>4597</v>
      </c>
      <c r="J5605" t="s">
        <v>30</v>
      </c>
      <c r="K5605">
        <v>11999</v>
      </c>
      <c r="L5605">
        <v>12000</v>
      </c>
      <c r="M5605">
        <v>11825.35</v>
      </c>
      <c r="N5605">
        <v>11941.15</v>
      </c>
      <c r="O5605">
        <v>11897.9</v>
      </c>
      <c r="P5605">
        <v>11908.15</v>
      </c>
      <c r="Q5605">
        <v>11909.11</v>
      </c>
      <c r="R5605">
        <v>544311</v>
      </c>
      <c r="S5605">
        <v>6482257651.9499998</v>
      </c>
      <c r="T5605">
        <v>93682</v>
      </c>
      <c r="U5605">
        <v>286921</v>
      </c>
      <c r="V5605">
        <v>52.71</v>
      </c>
      <c r="W5605" s="3">
        <f>StockData[[#This Row],[CLOSE]]-StockData[[#This Row],[PREV. CLOSE]]</f>
        <v>-33</v>
      </c>
      <c r="X5605" s="2">
        <f>IFERROR((StockData[[#This Row],[CLOSE]]-StockData[[#This Row],[PREV. CLOSE]])/StockData[[#This Row],[PREV. CLOSE]],0)</f>
        <v>-2.763552924132098E-3</v>
      </c>
      <c r="Y5605" t="str">
        <f>IF(StockData[[#This Row],[Daily Return %]]&gt;0,"Gain",IF(StockData[[#This Row],[Daily Return %]]&lt;0,"Loss","No Change"))</f>
        <v>Loss</v>
      </c>
    </row>
    <row r="5606" spans="1:25" x14ac:dyDescent="0.3">
      <c r="A5606" s="1">
        <v>45373</v>
      </c>
      <c r="B5606" s="1" t="s">
        <v>5662</v>
      </c>
      <c r="C5606" s="1" t="s">
        <v>76</v>
      </c>
      <c r="D5606">
        <f>MONTH(StockData[[#This Row],[DATE]])</f>
        <v>3</v>
      </c>
      <c r="E5606">
        <v>2024</v>
      </c>
      <c r="F5606" t="s">
        <v>27</v>
      </c>
      <c r="G5606" t="str">
        <f>"Q"&amp;ROUNDUP(StockData[[#This Row],[Month Number]]/3,0)</f>
        <v>Q1</v>
      </c>
      <c r="H5606" s="1" t="s">
        <v>5604</v>
      </c>
      <c r="I5606" s="1" t="s">
        <v>4597</v>
      </c>
      <c r="J5606" t="s">
        <v>30</v>
      </c>
      <c r="K5606">
        <v>11890.05</v>
      </c>
      <c r="L5606">
        <v>12427.3</v>
      </c>
      <c r="M5606">
        <v>11890.05</v>
      </c>
      <c r="N5606">
        <v>11908.15</v>
      </c>
      <c r="O5606">
        <v>12304</v>
      </c>
      <c r="P5606">
        <v>12337.7</v>
      </c>
      <c r="Q5606">
        <v>12231.52</v>
      </c>
      <c r="R5606">
        <v>1062263</v>
      </c>
      <c r="S5606">
        <v>12993089605.700001</v>
      </c>
      <c r="T5606">
        <v>158758</v>
      </c>
      <c r="U5606">
        <v>448499</v>
      </c>
      <c r="V5606">
        <v>42.22</v>
      </c>
      <c r="W5606" s="3">
        <f>StockData[[#This Row],[CLOSE]]-StockData[[#This Row],[PREV. CLOSE]]</f>
        <v>429.55000000000109</v>
      </c>
      <c r="X5606" s="2">
        <f>IFERROR((StockData[[#This Row],[CLOSE]]-StockData[[#This Row],[PREV. CLOSE]])/StockData[[#This Row],[PREV. CLOSE]],0)</f>
        <v>3.6071933927604299E-2</v>
      </c>
      <c r="Y5606" t="str">
        <f>IF(StockData[[#This Row],[Daily Return %]]&gt;0,"Gain",IF(StockData[[#This Row],[Daily Return %]]&lt;0,"Loss","No Change"))</f>
        <v>Gain</v>
      </c>
    </row>
    <row r="5607" spans="1:25" x14ac:dyDescent="0.3">
      <c r="A5607" s="1">
        <v>45377</v>
      </c>
      <c r="B5607" s="1" t="s">
        <v>5663</v>
      </c>
      <c r="C5607" s="1" t="s">
        <v>76</v>
      </c>
      <c r="D5607">
        <f>MONTH(StockData[[#This Row],[DATE]])</f>
        <v>3</v>
      </c>
      <c r="E5607">
        <v>2024</v>
      </c>
      <c r="F5607" t="s">
        <v>27</v>
      </c>
      <c r="G5607" t="str">
        <f>"Q"&amp;ROUNDUP(StockData[[#This Row],[Month Number]]/3,0)</f>
        <v>Q1</v>
      </c>
      <c r="H5607" s="1" t="s">
        <v>5604</v>
      </c>
      <c r="I5607" s="1" t="s">
        <v>4597</v>
      </c>
      <c r="J5607" t="s">
        <v>30</v>
      </c>
      <c r="K5607">
        <v>12285.55</v>
      </c>
      <c r="L5607">
        <v>12321.9</v>
      </c>
      <c r="M5607">
        <v>12141.2</v>
      </c>
      <c r="N5607">
        <v>12337.7</v>
      </c>
      <c r="O5607">
        <v>12285.7</v>
      </c>
      <c r="P5607">
        <v>12250.55</v>
      </c>
      <c r="Q5607">
        <v>12246.13</v>
      </c>
      <c r="R5607">
        <v>507568</v>
      </c>
      <c r="S5607">
        <v>6215742733.5500002</v>
      </c>
      <c r="T5607">
        <v>83198</v>
      </c>
      <c r="U5607">
        <v>275104</v>
      </c>
      <c r="V5607">
        <v>54.2</v>
      </c>
      <c r="W5607" s="3">
        <f>StockData[[#This Row],[CLOSE]]-StockData[[#This Row],[PREV. CLOSE]]</f>
        <v>-87.150000000001455</v>
      </c>
      <c r="X5607" s="2">
        <f>IFERROR((StockData[[#This Row],[CLOSE]]-StockData[[#This Row],[PREV. CLOSE]])/StockData[[#This Row],[PREV. CLOSE]],0)</f>
        <v>-7.0637152791850543E-3</v>
      </c>
      <c r="Y5607" t="str">
        <f>IF(StockData[[#This Row],[Daily Return %]]&gt;0,"Gain",IF(StockData[[#This Row],[Daily Return %]]&lt;0,"Loss","No Change"))</f>
        <v>Loss</v>
      </c>
    </row>
    <row r="5608" spans="1:25" x14ac:dyDescent="0.3">
      <c r="A5608" s="1">
        <v>45378</v>
      </c>
      <c r="B5608" s="1" t="s">
        <v>5664</v>
      </c>
      <c r="C5608" s="1" t="s">
        <v>76</v>
      </c>
      <c r="D5608">
        <f>MONTH(StockData[[#This Row],[DATE]])</f>
        <v>3</v>
      </c>
      <c r="E5608">
        <v>2024</v>
      </c>
      <c r="F5608" t="s">
        <v>27</v>
      </c>
      <c r="G5608" t="str">
        <f>"Q"&amp;ROUNDUP(StockData[[#This Row],[Month Number]]/3,0)</f>
        <v>Q1</v>
      </c>
      <c r="H5608" s="1" t="s">
        <v>5604</v>
      </c>
      <c r="I5608" s="1" t="s">
        <v>4597</v>
      </c>
      <c r="J5608" t="s">
        <v>30</v>
      </c>
      <c r="K5608">
        <v>12290</v>
      </c>
      <c r="L5608">
        <v>12722.7</v>
      </c>
      <c r="M5608">
        <v>12285.7</v>
      </c>
      <c r="N5608">
        <v>12250.55</v>
      </c>
      <c r="O5608">
        <v>12560</v>
      </c>
      <c r="P5608">
        <v>12510.35</v>
      </c>
      <c r="Q5608">
        <v>12558.32</v>
      </c>
      <c r="R5608">
        <v>878986</v>
      </c>
      <c r="S5608">
        <v>11038584403.15</v>
      </c>
      <c r="T5608">
        <v>131094</v>
      </c>
      <c r="U5608">
        <v>374449</v>
      </c>
      <c r="V5608">
        <v>42.6</v>
      </c>
      <c r="W5608" s="3">
        <f>StockData[[#This Row],[CLOSE]]-StockData[[#This Row],[PREV. CLOSE]]</f>
        <v>259.80000000000109</v>
      </c>
      <c r="X5608" s="2">
        <f>IFERROR((StockData[[#This Row],[CLOSE]]-StockData[[#This Row],[PREV. CLOSE]])/StockData[[#This Row],[PREV. CLOSE]],0)</f>
        <v>2.1207211104807628E-2</v>
      </c>
      <c r="Y5608" t="str">
        <f>IF(StockData[[#This Row],[Daily Return %]]&gt;0,"Gain",IF(StockData[[#This Row],[Daily Return %]]&lt;0,"Loss","No Change"))</f>
        <v>Gain</v>
      </c>
    </row>
    <row r="5609" spans="1:25" x14ac:dyDescent="0.3">
      <c r="A5609" s="1">
        <v>45379</v>
      </c>
      <c r="B5609" s="1" t="s">
        <v>5665</v>
      </c>
      <c r="C5609" s="1" t="s">
        <v>76</v>
      </c>
      <c r="D5609">
        <f>MONTH(StockData[[#This Row],[DATE]])</f>
        <v>3</v>
      </c>
      <c r="E5609">
        <v>2024</v>
      </c>
      <c r="F5609" t="s">
        <v>27</v>
      </c>
      <c r="G5609" t="str">
        <f>"Q"&amp;ROUNDUP(StockData[[#This Row],[Month Number]]/3,0)</f>
        <v>Q1</v>
      </c>
      <c r="H5609" s="1" t="s">
        <v>5604</v>
      </c>
      <c r="I5609" s="1" t="s">
        <v>4597</v>
      </c>
      <c r="J5609" t="s">
        <v>30</v>
      </c>
      <c r="K5609">
        <v>12569.95</v>
      </c>
      <c r="L5609">
        <v>12726.8</v>
      </c>
      <c r="M5609">
        <v>12385.5</v>
      </c>
      <c r="N5609">
        <v>12510.35</v>
      </c>
      <c r="O5609">
        <v>12607</v>
      </c>
      <c r="P5609">
        <v>12600.35</v>
      </c>
      <c r="Q5609">
        <v>12581.5</v>
      </c>
      <c r="R5609">
        <v>860324</v>
      </c>
      <c r="S5609">
        <v>10824166248.25</v>
      </c>
      <c r="T5609">
        <v>140600</v>
      </c>
      <c r="U5609">
        <v>391816</v>
      </c>
      <c r="V5609">
        <v>45.54</v>
      </c>
      <c r="W5609" s="3">
        <f>StockData[[#This Row],[CLOSE]]-StockData[[#This Row],[PREV. CLOSE]]</f>
        <v>90</v>
      </c>
      <c r="X5609" s="2">
        <f>IFERROR((StockData[[#This Row],[CLOSE]]-StockData[[#This Row],[PREV. CLOSE]])/StockData[[#This Row],[PREV. CLOSE]],0)</f>
        <v>7.1940433321210032E-3</v>
      </c>
      <c r="Y5609" t="str">
        <f>IF(StockData[[#This Row],[Daily Return %]]&gt;0,"Gain",IF(StockData[[#This Row],[Daily Return %]]&lt;0,"Loss","No Change"))</f>
        <v>Gain</v>
      </c>
    </row>
    <row r="5610" spans="1:25" x14ac:dyDescent="0.3">
      <c r="A5610" s="1">
        <v>45383</v>
      </c>
      <c r="B5610" s="1" t="s">
        <v>5666</v>
      </c>
      <c r="C5610" s="1" t="s">
        <v>96</v>
      </c>
      <c r="D5610">
        <f>MONTH(StockData[[#This Row],[DATE]])</f>
        <v>4</v>
      </c>
      <c r="E5610">
        <v>2024</v>
      </c>
      <c r="F5610" t="s">
        <v>97</v>
      </c>
      <c r="G5610" t="str">
        <f>"Q"&amp;ROUNDUP(StockData[[#This Row],[Month Number]]/3,0)</f>
        <v>Q2</v>
      </c>
      <c r="H5610" s="1" t="s">
        <v>5604</v>
      </c>
      <c r="I5610" s="1" t="s">
        <v>4597</v>
      </c>
      <c r="J5610" t="s">
        <v>30</v>
      </c>
      <c r="K5610">
        <v>12613.35</v>
      </c>
      <c r="L5610">
        <v>12689</v>
      </c>
      <c r="M5610">
        <v>12506.15</v>
      </c>
      <c r="N5610">
        <v>12600.35</v>
      </c>
      <c r="O5610">
        <v>12595.35</v>
      </c>
      <c r="P5610">
        <v>12569.6</v>
      </c>
      <c r="Q5610">
        <v>12589</v>
      </c>
      <c r="R5610">
        <v>314676</v>
      </c>
      <c r="S5610">
        <v>3961457536.1999998</v>
      </c>
      <c r="T5610">
        <v>54715</v>
      </c>
      <c r="U5610">
        <v>141125</v>
      </c>
      <c r="V5610">
        <v>44.85</v>
      </c>
      <c r="W5610" s="3">
        <f>StockData[[#This Row],[CLOSE]]-StockData[[#This Row],[PREV. CLOSE]]</f>
        <v>-30.75</v>
      </c>
      <c r="X5610" s="2">
        <f>IFERROR((StockData[[#This Row],[CLOSE]]-StockData[[#This Row],[PREV. CLOSE]])/StockData[[#This Row],[PREV. CLOSE]],0)</f>
        <v>-2.4404084013539304E-3</v>
      </c>
      <c r="Y5610" t="str">
        <f>IF(StockData[[#This Row],[Daily Return %]]&gt;0,"Gain",IF(StockData[[#This Row],[Daily Return %]]&lt;0,"Loss","No Change"))</f>
        <v>Loss</v>
      </c>
    </row>
    <row r="5611" spans="1:25" x14ac:dyDescent="0.3">
      <c r="A5611" s="1">
        <v>45384</v>
      </c>
      <c r="B5611" s="1" t="s">
        <v>5667</v>
      </c>
      <c r="C5611" s="1" t="s">
        <v>96</v>
      </c>
      <c r="D5611">
        <f>MONTH(StockData[[#This Row],[DATE]])</f>
        <v>4</v>
      </c>
      <c r="E5611">
        <v>2024</v>
      </c>
      <c r="F5611" t="s">
        <v>97</v>
      </c>
      <c r="G5611" t="str">
        <f>"Q"&amp;ROUNDUP(StockData[[#This Row],[Month Number]]/3,0)</f>
        <v>Q2</v>
      </c>
      <c r="H5611" s="1" t="s">
        <v>5604</v>
      </c>
      <c r="I5611" s="1" t="s">
        <v>4597</v>
      </c>
      <c r="J5611" t="s">
        <v>30</v>
      </c>
      <c r="K5611">
        <v>12624.95</v>
      </c>
      <c r="L5611">
        <v>12648</v>
      </c>
      <c r="M5611">
        <v>12462.25</v>
      </c>
      <c r="N5611">
        <v>12569.6</v>
      </c>
      <c r="O5611">
        <v>12540.9</v>
      </c>
      <c r="P5611">
        <v>12552.45</v>
      </c>
      <c r="Q5611">
        <v>12537.96</v>
      </c>
      <c r="R5611">
        <v>333508</v>
      </c>
      <c r="S5611">
        <v>4181509273.6500001</v>
      </c>
      <c r="T5611">
        <v>46838</v>
      </c>
      <c r="U5611">
        <v>144143</v>
      </c>
      <c r="V5611">
        <v>43.22</v>
      </c>
      <c r="W5611" s="3">
        <f>StockData[[#This Row],[CLOSE]]-StockData[[#This Row],[PREV. CLOSE]]</f>
        <v>-17.149999999999636</v>
      </c>
      <c r="X5611" s="2">
        <f>IFERROR((StockData[[#This Row],[CLOSE]]-StockData[[#This Row],[PREV. CLOSE]])/StockData[[#This Row],[PREV. CLOSE]],0)</f>
        <v>-1.3644030040732907E-3</v>
      </c>
      <c r="Y5611" t="str">
        <f>IF(StockData[[#This Row],[Daily Return %]]&gt;0,"Gain",IF(StockData[[#This Row],[Daily Return %]]&lt;0,"Loss","No Change"))</f>
        <v>Loss</v>
      </c>
    </row>
    <row r="5612" spans="1:25" x14ac:dyDescent="0.3">
      <c r="A5612" s="1">
        <v>45385</v>
      </c>
      <c r="B5612" s="1" t="s">
        <v>5668</v>
      </c>
      <c r="C5612" s="1" t="s">
        <v>96</v>
      </c>
      <c r="D5612">
        <f>MONTH(StockData[[#This Row],[DATE]])</f>
        <v>4</v>
      </c>
      <c r="E5612">
        <v>2024</v>
      </c>
      <c r="F5612" t="s">
        <v>97</v>
      </c>
      <c r="G5612" t="str">
        <f>"Q"&amp;ROUNDUP(StockData[[#This Row],[Month Number]]/3,0)</f>
        <v>Q2</v>
      </c>
      <c r="H5612" s="1" t="s">
        <v>5604</v>
      </c>
      <c r="I5612" s="1" t="s">
        <v>4597</v>
      </c>
      <c r="J5612" t="s">
        <v>30</v>
      </c>
      <c r="K5612">
        <v>12450</v>
      </c>
      <c r="L5612">
        <v>12525.5</v>
      </c>
      <c r="M5612">
        <v>12412.55</v>
      </c>
      <c r="N5612">
        <v>12552.45</v>
      </c>
      <c r="O5612">
        <v>12450</v>
      </c>
      <c r="P5612">
        <v>12427.85</v>
      </c>
      <c r="Q5612">
        <v>12460.56</v>
      </c>
      <c r="R5612">
        <v>271935</v>
      </c>
      <c r="S5612">
        <v>3388462032.0999999</v>
      </c>
      <c r="T5612">
        <v>54532</v>
      </c>
      <c r="U5612">
        <v>141592</v>
      </c>
      <c r="V5612">
        <v>52.07</v>
      </c>
      <c r="W5612" s="3">
        <f>StockData[[#This Row],[CLOSE]]-StockData[[#This Row],[PREV. CLOSE]]</f>
        <v>-124.60000000000036</v>
      </c>
      <c r="X5612" s="2">
        <f>IFERROR((StockData[[#This Row],[CLOSE]]-StockData[[#This Row],[PREV. CLOSE]])/StockData[[#This Row],[PREV. CLOSE]],0)</f>
        <v>-9.9263490394305778E-3</v>
      </c>
      <c r="Y5612" t="str">
        <f>IF(StockData[[#This Row],[Daily Return %]]&gt;0,"Gain",IF(StockData[[#This Row],[Daily Return %]]&lt;0,"Loss","No Change"))</f>
        <v>Loss</v>
      </c>
    </row>
    <row r="5613" spans="1:25" x14ac:dyDescent="0.3">
      <c r="A5613" s="1">
        <v>45386</v>
      </c>
      <c r="B5613" s="1" t="s">
        <v>5669</v>
      </c>
      <c r="C5613" s="1" t="s">
        <v>96</v>
      </c>
      <c r="D5613">
        <f>MONTH(StockData[[#This Row],[DATE]])</f>
        <v>4</v>
      </c>
      <c r="E5613">
        <v>2024</v>
      </c>
      <c r="F5613" t="s">
        <v>97</v>
      </c>
      <c r="G5613" t="str">
        <f>"Q"&amp;ROUNDUP(StockData[[#This Row],[Month Number]]/3,0)</f>
        <v>Q2</v>
      </c>
      <c r="H5613" s="1" t="s">
        <v>5604</v>
      </c>
      <c r="I5613" s="1" t="s">
        <v>4597</v>
      </c>
      <c r="J5613" t="s">
        <v>30</v>
      </c>
      <c r="K5613">
        <v>12490</v>
      </c>
      <c r="L5613">
        <v>12649</v>
      </c>
      <c r="M5613">
        <v>12318.05</v>
      </c>
      <c r="N5613">
        <v>12427.85</v>
      </c>
      <c r="O5613">
        <v>12570</v>
      </c>
      <c r="P5613">
        <v>12567.25</v>
      </c>
      <c r="Q5613">
        <v>12479.53</v>
      </c>
      <c r="R5613">
        <v>491166</v>
      </c>
      <c r="S5613">
        <v>6129521883.5500002</v>
      </c>
      <c r="T5613">
        <v>104953</v>
      </c>
      <c r="U5613">
        <v>166440</v>
      </c>
      <c r="V5613">
        <v>33.89</v>
      </c>
      <c r="W5613" s="3">
        <f>StockData[[#This Row],[CLOSE]]-StockData[[#This Row],[PREV. CLOSE]]</f>
        <v>139.39999999999964</v>
      </c>
      <c r="X5613" s="2">
        <f>IFERROR((StockData[[#This Row],[CLOSE]]-StockData[[#This Row],[PREV. CLOSE]])/StockData[[#This Row],[PREV. CLOSE]],0)</f>
        <v>1.121674304083165E-2</v>
      </c>
      <c r="Y5613" t="str">
        <f>IF(StockData[[#This Row],[Daily Return %]]&gt;0,"Gain",IF(StockData[[#This Row],[Daily Return %]]&lt;0,"Loss","No Change"))</f>
        <v>Gain</v>
      </c>
    </row>
    <row r="5614" spans="1:25" x14ac:dyDescent="0.3">
      <c r="A5614" s="1">
        <v>45387</v>
      </c>
      <c r="B5614" s="1" t="s">
        <v>5670</v>
      </c>
      <c r="C5614" s="1" t="s">
        <v>96</v>
      </c>
      <c r="D5614">
        <f>MONTH(StockData[[#This Row],[DATE]])</f>
        <v>4</v>
      </c>
      <c r="E5614">
        <v>2024</v>
      </c>
      <c r="F5614" t="s">
        <v>97</v>
      </c>
      <c r="G5614" t="str">
        <f>"Q"&amp;ROUNDUP(StockData[[#This Row],[Month Number]]/3,0)</f>
        <v>Q2</v>
      </c>
      <c r="H5614" s="1" t="s">
        <v>5604</v>
      </c>
      <c r="I5614" s="1" t="s">
        <v>4597</v>
      </c>
      <c r="J5614" t="s">
        <v>30</v>
      </c>
      <c r="K5614">
        <v>12492</v>
      </c>
      <c r="L5614">
        <v>12557.9</v>
      </c>
      <c r="M5614">
        <v>12384.5</v>
      </c>
      <c r="N5614">
        <v>12567.25</v>
      </c>
      <c r="O5614">
        <v>12424.15</v>
      </c>
      <c r="P5614">
        <v>12421.6</v>
      </c>
      <c r="Q5614">
        <v>12457.94</v>
      </c>
      <c r="R5614">
        <v>231600</v>
      </c>
      <c r="S5614">
        <v>2885258331.4499998</v>
      </c>
      <c r="T5614">
        <v>44321</v>
      </c>
      <c r="U5614">
        <v>95401</v>
      </c>
      <c r="V5614">
        <v>41.19</v>
      </c>
      <c r="W5614" s="3">
        <f>StockData[[#This Row],[CLOSE]]-StockData[[#This Row],[PREV. CLOSE]]</f>
        <v>-145.64999999999964</v>
      </c>
      <c r="X5614" s="2">
        <f>IFERROR((StockData[[#This Row],[CLOSE]]-StockData[[#This Row],[PREV. CLOSE]])/StockData[[#This Row],[PREV. CLOSE]],0)</f>
        <v>-1.1589647695398726E-2</v>
      </c>
      <c r="Y5614" t="str">
        <f>IF(StockData[[#This Row],[Daily Return %]]&gt;0,"Gain",IF(StockData[[#This Row],[Daily Return %]]&lt;0,"Loss","No Change"))</f>
        <v>Loss</v>
      </c>
    </row>
    <row r="5615" spans="1:25" x14ac:dyDescent="0.3">
      <c r="A5615" s="1">
        <v>45390</v>
      </c>
      <c r="B5615" s="1" t="s">
        <v>5671</v>
      </c>
      <c r="C5615" s="1" t="s">
        <v>96</v>
      </c>
      <c r="D5615">
        <f>MONTH(StockData[[#This Row],[DATE]])</f>
        <v>4</v>
      </c>
      <c r="E5615">
        <v>2024</v>
      </c>
      <c r="F5615" t="s">
        <v>97</v>
      </c>
      <c r="G5615" t="str">
        <f>"Q"&amp;ROUNDUP(StockData[[#This Row],[Month Number]]/3,0)</f>
        <v>Q2</v>
      </c>
      <c r="H5615" s="1" t="s">
        <v>5604</v>
      </c>
      <c r="I5615" s="1" t="s">
        <v>4597</v>
      </c>
      <c r="J5615" t="s">
        <v>30</v>
      </c>
      <c r="K5615">
        <v>12450</v>
      </c>
      <c r="L5615">
        <v>12927.65</v>
      </c>
      <c r="M5615">
        <v>12450</v>
      </c>
      <c r="N5615">
        <v>12421.6</v>
      </c>
      <c r="O5615">
        <v>12835.05</v>
      </c>
      <c r="P5615">
        <v>12865.1</v>
      </c>
      <c r="Q5615">
        <v>12797.32</v>
      </c>
      <c r="R5615">
        <v>570422</v>
      </c>
      <c r="S5615">
        <v>7299875492.1499996</v>
      </c>
      <c r="T5615">
        <v>95474</v>
      </c>
      <c r="U5615">
        <v>251521</v>
      </c>
      <c r="V5615">
        <v>44.09</v>
      </c>
      <c r="W5615" s="3">
        <f>StockData[[#This Row],[CLOSE]]-StockData[[#This Row],[PREV. CLOSE]]</f>
        <v>443.5</v>
      </c>
      <c r="X5615" s="2">
        <f>IFERROR((StockData[[#This Row],[CLOSE]]-StockData[[#This Row],[PREV. CLOSE]])/StockData[[#This Row],[PREV. CLOSE]],0)</f>
        <v>3.5703935080826948E-2</v>
      </c>
      <c r="Y5615" t="str">
        <f>IF(StockData[[#This Row],[Daily Return %]]&gt;0,"Gain",IF(StockData[[#This Row],[Daily Return %]]&lt;0,"Loss","No Change"))</f>
        <v>Gain</v>
      </c>
    </row>
    <row r="5616" spans="1:25" x14ac:dyDescent="0.3">
      <c r="A5616" s="1">
        <v>45391</v>
      </c>
      <c r="B5616" s="1" t="s">
        <v>5672</v>
      </c>
      <c r="C5616" s="1" t="s">
        <v>96</v>
      </c>
      <c r="D5616">
        <f>MONTH(StockData[[#This Row],[DATE]])</f>
        <v>4</v>
      </c>
      <c r="E5616">
        <v>2024</v>
      </c>
      <c r="F5616" t="s">
        <v>97</v>
      </c>
      <c r="G5616" t="str">
        <f>"Q"&amp;ROUNDUP(StockData[[#This Row],[Month Number]]/3,0)</f>
        <v>Q2</v>
      </c>
      <c r="H5616" s="1" t="s">
        <v>5604</v>
      </c>
      <c r="I5616" s="1" t="s">
        <v>4597</v>
      </c>
      <c r="J5616" t="s">
        <v>30</v>
      </c>
      <c r="K5616">
        <v>12865.1</v>
      </c>
      <c r="L5616">
        <v>12985.7</v>
      </c>
      <c r="M5616">
        <v>12780</v>
      </c>
      <c r="N5616">
        <v>12865.1</v>
      </c>
      <c r="O5616">
        <v>12868.25</v>
      </c>
      <c r="P5616">
        <v>12888</v>
      </c>
      <c r="Q5616">
        <v>12884.82</v>
      </c>
      <c r="R5616">
        <v>314466</v>
      </c>
      <c r="S5616">
        <v>4051837111.5</v>
      </c>
      <c r="T5616">
        <v>64082</v>
      </c>
      <c r="U5616">
        <v>111459</v>
      </c>
      <c r="V5616">
        <v>35.44</v>
      </c>
      <c r="W5616" s="3">
        <f>StockData[[#This Row],[CLOSE]]-StockData[[#This Row],[PREV. CLOSE]]</f>
        <v>22.899999999999636</v>
      </c>
      <c r="X5616" s="2">
        <f>IFERROR((StockData[[#This Row],[CLOSE]]-StockData[[#This Row],[PREV. CLOSE]])/StockData[[#This Row],[PREV. CLOSE]],0)</f>
        <v>1.7800094830199248E-3</v>
      </c>
      <c r="Y5616" t="str">
        <f>IF(StockData[[#This Row],[Daily Return %]]&gt;0,"Gain",IF(StockData[[#This Row],[Daily Return %]]&lt;0,"Loss","No Change"))</f>
        <v>Gain</v>
      </c>
    </row>
    <row r="5617" spans="1:25" x14ac:dyDescent="0.3">
      <c r="A5617" s="1">
        <v>45392</v>
      </c>
      <c r="B5617" s="1" t="s">
        <v>5673</v>
      </c>
      <c r="C5617" s="1" t="s">
        <v>96</v>
      </c>
      <c r="D5617">
        <f>MONTH(StockData[[#This Row],[DATE]])</f>
        <v>4</v>
      </c>
      <c r="E5617">
        <v>2024</v>
      </c>
      <c r="F5617" t="s">
        <v>97</v>
      </c>
      <c r="G5617" t="str">
        <f>"Q"&amp;ROUNDUP(StockData[[#This Row],[Month Number]]/3,0)</f>
        <v>Q2</v>
      </c>
      <c r="H5617" s="1" t="s">
        <v>5604</v>
      </c>
      <c r="I5617" s="1" t="s">
        <v>4597</v>
      </c>
      <c r="J5617" t="s">
        <v>30</v>
      </c>
      <c r="K5617">
        <v>12933</v>
      </c>
      <c r="L5617">
        <v>12958</v>
      </c>
      <c r="M5617">
        <v>12600.9</v>
      </c>
      <c r="N5617">
        <v>12888</v>
      </c>
      <c r="O5617">
        <v>12675</v>
      </c>
      <c r="P5617">
        <v>12682.75</v>
      </c>
      <c r="Q5617">
        <v>12734.87</v>
      </c>
      <c r="R5617">
        <v>464239</v>
      </c>
      <c r="S5617">
        <v>5912023282.3999996</v>
      </c>
      <c r="T5617">
        <v>75887</v>
      </c>
      <c r="U5617">
        <v>214024</v>
      </c>
      <c r="V5617">
        <v>46.1</v>
      </c>
      <c r="W5617" s="3">
        <f>StockData[[#This Row],[CLOSE]]-StockData[[#This Row],[PREV. CLOSE]]</f>
        <v>-205.25</v>
      </c>
      <c r="X5617" s="2">
        <f>IFERROR((StockData[[#This Row],[CLOSE]]-StockData[[#This Row],[PREV. CLOSE]])/StockData[[#This Row],[PREV. CLOSE]],0)</f>
        <v>-1.592566728739913E-2</v>
      </c>
      <c r="Y5617" t="str">
        <f>IF(StockData[[#This Row],[Daily Return %]]&gt;0,"Gain",IF(StockData[[#This Row],[Daily Return %]]&lt;0,"Loss","No Change"))</f>
        <v>Loss</v>
      </c>
    </row>
    <row r="5618" spans="1:25" x14ac:dyDescent="0.3">
      <c r="A5618" s="1">
        <v>45394</v>
      </c>
      <c r="B5618" s="1" t="s">
        <v>5674</v>
      </c>
      <c r="C5618" s="1" t="s">
        <v>96</v>
      </c>
      <c r="D5618">
        <f>MONTH(StockData[[#This Row],[DATE]])</f>
        <v>4</v>
      </c>
      <c r="E5618">
        <v>2024</v>
      </c>
      <c r="F5618" t="s">
        <v>97</v>
      </c>
      <c r="G5618" t="str">
        <f>"Q"&amp;ROUNDUP(StockData[[#This Row],[Month Number]]/3,0)</f>
        <v>Q2</v>
      </c>
      <c r="H5618" s="1" t="s">
        <v>5604</v>
      </c>
      <c r="I5618" s="1" t="s">
        <v>4597</v>
      </c>
      <c r="J5618" t="s">
        <v>30</v>
      </c>
      <c r="K5618">
        <v>12660</v>
      </c>
      <c r="L5618">
        <v>12660</v>
      </c>
      <c r="M5618">
        <v>12225</v>
      </c>
      <c r="N5618">
        <v>12682.75</v>
      </c>
      <c r="O5618">
        <v>12269</v>
      </c>
      <c r="P5618">
        <v>12266.55</v>
      </c>
      <c r="Q5618">
        <v>12432.13</v>
      </c>
      <c r="R5618">
        <v>973366</v>
      </c>
      <c r="S5618">
        <v>12101014755.299999</v>
      </c>
      <c r="T5618">
        <v>159549</v>
      </c>
      <c r="U5618">
        <v>573411</v>
      </c>
      <c r="V5618">
        <v>58.91</v>
      </c>
      <c r="W5618" s="3">
        <f>StockData[[#This Row],[CLOSE]]-StockData[[#This Row],[PREV. CLOSE]]</f>
        <v>-416.20000000000073</v>
      </c>
      <c r="X5618" s="2">
        <f>IFERROR((StockData[[#This Row],[CLOSE]]-StockData[[#This Row],[PREV. CLOSE]])/StockData[[#This Row],[PREV. CLOSE]],0)</f>
        <v>-3.281622676470014E-2</v>
      </c>
      <c r="Y5618" t="str">
        <f>IF(StockData[[#This Row],[Daily Return %]]&gt;0,"Gain",IF(StockData[[#This Row],[Daily Return %]]&lt;0,"Loss","No Change"))</f>
        <v>Loss</v>
      </c>
    </row>
    <row r="5619" spans="1:25" x14ac:dyDescent="0.3">
      <c r="A5619" s="1">
        <v>45397</v>
      </c>
      <c r="B5619" s="1" t="s">
        <v>5675</v>
      </c>
      <c r="C5619" s="1" t="s">
        <v>96</v>
      </c>
      <c r="D5619">
        <f>MONTH(StockData[[#This Row],[DATE]])</f>
        <v>4</v>
      </c>
      <c r="E5619">
        <v>2024</v>
      </c>
      <c r="F5619" t="s">
        <v>97</v>
      </c>
      <c r="G5619" t="str">
        <f>"Q"&amp;ROUNDUP(StockData[[#This Row],[Month Number]]/3,0)</f>
        <v>Q2</v>
      </c>
      <c r="H5619" s="1" t="s">
        <v>5604</v>
      </c>
      <c r="I5619" s="1" t="s">
        <v>4597</v>
      </c>
      <c r="J5619" t="s">
        <v>30</v>
      </c>
      <c r="K5619">
        <v>12199.5</v>
      </c>
      <c r="L5619">
        <v>12510</v>
      </c>
      <c r="M5619">
        <v>12032.95</v>
      </c>
      <c r="N5619">
        <v>12266.55</v>
      </c>
      <c r="O5619">
        <v>12410</v>
      </c>
      <c r="P5619">
        <v>12422.85</v>
      </c>
      <c r="Q5619">
        <v>12308.01</v>
      </c>
      <c r="R5619">
        <v>831257</v>
      </c>
      <c r="S5619">
        <v>10231121977.700001</v>
      </c>
      <c r="T5619">
        <v>130235</v>
      </c>
      <c r="U5619">
        <v>369251</v>
      </c>
      <c r="V5619">
        <v>44.42</v>
      </c>
      <c r="W5619" s="3">
        <f>StockData[[#This Row],[CLOSE]]-StockData[[#This Row],[PREV. CLOSE]]</f>
        <v>156.30000000000109</v>
      </c>
      <c r="X5619" s="2">
        <f>IFERROR((StockData[[#This Row],[CLOSE]]-StockData[[#This Row],[PREV. CLOSE]])/StockData[[#This Row],[PREV. CLOSE]],0)</f>
        <v>1.2741969013292337E-2</v>
      </c>
      <c r="Y5619" t="str">
        <f>IF(StockData[[#This Row],[Daily Return %]]&gt;0,"Gain",IF(StockData[[#This Row],[Daily Return %]]&lt;0,"Loss","No Change"))</f>
        <v>Gain</v>
      </c>
    </row>
    <row r="5620" spans="1:25" x14ac:dyDescent="0.3">
      <c r="A5620" s="1">
        <v>45398</v>
      </c>
      <c r="B5620" s="1" t="s">
        <v>5676</v>
      </c>
      <c r="C5620" s="1" t="s">
        <v>96</v>
      </c>
      <c r="D5620">
        <f>MONTH(StockData[[#This Row],[DATE]])</f>
        <v>4</v>
      </c>
      <c r="E5620">
        <v>2024</v>
      </c>
      <c r="F5620" t="s">
        <v>97</v>
      </c>
      <c r="G5620" t="str">
        <f>"Q"&amp;ROUNDUP(StockData[[#This Row],[Month Number]]/3,0)</f>
        <v>Q2</v>
      </c>
      <c r="H5620" s="1" t="s">
        <v>5604</v>
      </c>
      <c r="I5620" s="1" t="s">
        <v>4597</v>
      </c>
      <c r="J5620" t="s">
        <v>30</v>
      </c>
      <c r="K5620">
        <v>12308</v>
      </c>
      <c r="L5620">
        <v>12549.9</v>
      </c>
      <c r="M5620">
        <v>12275.35</v>
      </c>
      <c r="N5620">
        <v>12422.85</v>
      </c>
      <c r="O5620">
        <v>12510</v>
      </c>
      <c r="P5620">
        <v>12502.7</v>
      </c>
      <c r="Q5620">
        <v>12458.12</v>
      </c>
      <c r="R5620">
        <v>579183</v>
      </c>
      <c r="S5620">
        <v>7215533288.3500004</v>
      </c>
      <c r="T5620">
        <v>100252</v>
      </c>
      <c r="U5620">
        <v>290341</v>
      </c>
      <c r="V5620">
        <v>50.13</v>
      </c>
      <c r="W5620" s="3">
        <f>StockData[[#This Row],[CLOSE]]-StockData[[#This Row],[PREV. CLOSE]]</f>
        <v>79.850000000000364</v>
      </c>
      <c r="X5620" s="2">
        <f>IFERROR((StockData[[#This Row],[CLOSE]]-StockData[[#This Row],[PREV. CLOSE]])/StockData[[#This Row],[PREV. CLOSE]],0)</f>
        <v>6.4276715890476312E-3</v>
      </c>
      <c r="Y5620" t="str">
        <f>IF(StockData[[#This Row],[Daily Return %]]&gt;0,"Gain",IF(StockData[[#This Row],[Daily Return %]]&lt;0,"Loss","No Change"))</f>
        <v>Gain</v>
      </c>
    </row>
    <row r="5621" spans="1:25" x14ac:dyDescent="0.3">
      <c r="A5621" s="1">
        <v>45400</v>
      </c>
      <c r="B5621" s="1" t="s">
        <v>5677</v>
      </c>
      <c r="C5621" s="1" t="s">
        <v>96</v>
      </c>
      <c r="D5621">
        <f>MONTH(StockData[[#This Row],[DATE]])</f>
        <v>4</v>
      </c>
      <c r="E5621">
        <v>2024</v>
      </c>
      <c r="F5621" t="s">
        <v>97</v>
      </c>
      <c r="G5621" t="str">
        <f>"Q"&amp;ROUNDUP(StockData[[#This Row],[Month Number]]/3,0)</f>
        <v>Q2</v>
      </c>
      <c r="H5621" s="1" t="s">
        <v>5604</v>
      </c>
      <c r="I5621" s="1" t="s">
        <v>4597</v>
      </c>
      <c r="J5621" t="s">
        <v>30</v>
      </c>
      <c r="K5621">
        <v>12570</v>
      </c>
      <c r="L5621">
        <v>12602</v>
      </c>
      <c r="M5621">
        <v>12320.05</v>
      </c>
      <c r="N5621">
        <v>12502.7</v>
      </c>
      <c r="O5621">
        <v>12420</v>
      </c>
      <c r="P5621">
        <v>12405</v>
      </c>
      <c r="Q5621">
        <v>12499.91</v>
      </c>
      <c r="R5621">
        <v>679117</v>
      </c>
      <c r="S5621">
        <v>8488904261.25</v>
      </c>
      <c r="T5621">
        <v>137181</v>
      </c>
      <c r="U5621">
        <v>335326</v>
      </c>
      <c r="V5621">
        <v>49.38</v>
      </c>
      <c r="W5621" s="3">
        <f>StockData[[#This Row],[CLOSE]]-StockData[[#This Row],[PREV. CLOSE]]</f>
        <v>-97.700000000000728</v>
      </c>
      <c r="X5621" s="2">
        <f>IFERROR((StockData[[#This Row],[CLOSE]]-StockData[[#This Row],[PREV. CLOSE]])/StockData[[#This Row],[PREV. CLOSE]],0)</f>
        <v>-7.8143121085846035E-3</v>
      </c>
      <c r="Y5621" t="str">
        <f>IF(StockData[[#This Row],[Daily Return %]]&gt;0,"Gain",IF(StockData[[#This Row],[Daily Return %]]&lt;0,"Loss","No Change"))</f>
        <v>Loss</v>
      </c>
    </row>
    <row r="5622" spans="1:25" x14ac:dyDescent="0.3">
      <c r="A5622" s="1">
        <v>45401</v>
      </c>
      <c r="B5622" s="1" t="s">
        <v>5678</v>
      </c>
      <c r="C5622" s="1" t="s">
        <v>96</v>
      </c>
      <c r="D5622">
        <f>MONTH(StockData[[#This Row],[DATE]])</f>
        <v>4</v>
      </c>
      <c r="E5622">
        <v>2024</v>
      </c>
      <c r="F5622" t="s">
        <v>97</v>
      </c>
      <c r="G5622" t="str">
        <f>"Q"&amp;ROUNDUP(StockData[[#This Row],[Month Number]]/3,0)</f>
        <v>Q2</v>
      </c>
      <c r="H5622" s="1" t="s">
        <v>5604</v>
      </c>
      <c r="I5622" s="1" t="s">
        <v>4597</v>
      </c>
      <c r="J5622" t="s">
        <v>30</v>
      </c>
      <c r="K5622">
        <v>12399.9</v>
      </c>
      <c r="L5622">
        <v>12759.4</v>
      </c>
      <c r="M5622">
        <v>12225</v>
      </c>
      <c r="N5622">
        <v>12405</v>
      </c>
      <c r="O5622">
        <v>12690</v>
      </c>
      <c r="P5622">
        <v>12710.95</v>
      </c>
      <c r="Q5622">
        <v>12508.19</v>
      </c>
      <c r="R5622">
        <v>635535</v>
      </c>
      <c r="S5622">
        <v>7949392946.75</v>
      </c>
      <c r="T5622">
        <v>106592</v>
      </c>
      <c r="U5622">
        <v>210181</v>
      </c>
      <c r="V5622">
        <v>33.07</v>
      </c>
      <c r="W5622" s="3">
        <f>StockData[[#This Row],[CLOSE]]-StockData[[#This Row],[PREV. CLOSE]]</f>
        <v>305.95000000000073</v>
      </c>
      <c r="X5622" s="2">
        <f>IFERROR((StockData[[#This Row],[CLOSE]]-StockData[[#This Row],[PREV. CLOSE]])/StockData[[#This Row],[PREV. CLOSE]],0)</f>
        <v>2.4663442160419245E-2</v>
      </c>
      <c r="Y5622" t="str">
        <f>IF(StockData[[#This Row],[Daily Return %]]&gt;0,"Gain",IF(StockData[[#This Row],[Daily Return %]]&lt;0,"Loss","No Change"))</f>
        <v>Gain</v>
      </c>
    </row>
    <row r="5623" spans="1:25" x14ac:dyDescent="0.3">
      <c r="A5623" s="1">
        <v>45404</v>
      </c>
      <c r="B5623" s="1" t="s">
        <v>5679</v>
      </c>
      <c r="C5623" s="1" t="s">
        <v>96</v>
      </c>
      <c r="D5623">
        <f>MONTH(StockData[[#This Row],[DATE]])</f>
        <v>4</v>
      </c>
      <c r="E5623">
        <v>2024</v>
      </c>
      <c r="F5623" t="s">
        <v>97</v>
      </c>
      <c r="G5623" t="str">
        <f>"Q"&amp;ROUNDUP(StockData[[#This Row],[Month Number]]/3,0)</f>
        <v>Q2</v>
      </c>
      <c r="H5623" s="1" t="s">
        <v>5604</v>
      </c>
      <c r="I5623" s="1" t="s">
        <v>4597</v>
      </c>
      <c r="J5623" t="s">
        <v>30</v>
      </c>
      <c r="K5623">
        <v>12783.15</v>
      </c>
      <c r="L5623">
        <v>12879.15</v>
      </c>
      <c r="M5623">
        <v>12659</v>
      </c>
      <c r="N5623">
        <v>12710.95</v>
      </c>
      <c r="O5623">
        <v>12798.95</v>
      </c>
      <c r="P5623">
        <v>12785.5</v>
      </c>
      <c r="Q5623">
        <v>12781.92</v>
      </c>
      <c r="R5623">
        <v>342212</v>
      </c>
      <c r="S5623">
        <v>4374126526.4499998</v>
      </c>
      <c r="T5623">
        <v>54006</v>
      </c>
      <c r="U5623">
        <v>143827</v>
      </c>
      <c r="V5623">
        <v>42.03</v>
      </c>
      <c r="W5623" s="3">
        <f>StockData[[#This Row],[CLOSE]]-StockData[[#This Row],[PREV. CLOSE]]</f>
        <v>74.549999999999272</v>
      </c>
      <c r="X5623" s="2">
        <f>IFERROR((StockData[[#This Row],[CLOSE]]-StockData[[#This Row],[PREV. CLOSE]])/StockData[[#This Row],[PREV. CLOSE]],0)</f>
        <v>5.8650218905746043E-3</v>
      </c>
      <c r="Y5623" t="str">
        <f>IF(StockData[[#This Row],[Daily Return %]]&gt;0,"Gain",IF(StockData[[#This Row],[Daily Return %]]&lt;0,"Loss","No Change"))</f>
        <v>Gain</v>
      </c>
    </row>
    <row r="5624" spans="1:25" x14ac:dyDescent="0.3">
      <c r="A5624" s="1">
        <v>45405</v>
      </c>
      <c r="B5624" s="1" t="s">
        <v>5680</v>
      </c>
      <c r="C5624" s="1" t="s">
        <v>96</v>
      </c>
      <c r="D5624">
        <f>MONTH(StockData[[#This Row],[DATE]])</f>
        <v>4</v>
      </c>
      <c r="E5624">
        <v>2024</v>
      </c>
      <c r="F5624" t="s">
        <v>97</v>
      </c>
      <c r="G5624" t="str">
        <f>"Q"&amp;ROUNDUP(StockData[[#This Row],[Month Number]]/3,0)</f>
        <v>Q2</v>
      </c>
      <c r="H5624" s="1" t="s">
        <v>5604</v>
      </c>
      <c r="I5624" s="1" t="s">
        <v>4597</v>
      </c>
      <c r="J5624" t="s">
        <v>30</v>
      </c>
      <c r="K5624">
        <v>12845</v>
      </c>
      <c r="L5624">
        <v>13024.5</v>
      </c>
      <c r="M5624">
        <v>12776.3</v>
      </c>
      <c r="N5624">
        <v>12785.5</v>
      </c>
      <c r="O5624">
        <v>12975</v>
      </c>
      <c r="P5624">
        <v>12996.25</v>
      </c>
      <c r="Q5624">
        <v>12919.7</v>
      </c>
      <c r="R5624">
        <v>397281</v>
      </c>
      <c r="S5624">
        <v>5132750795.3500004</v>
      </c>
      <c r="T5624">
        <v>56174</v>
      </c>
      <c r="U5624">
        <v>178167</v>
      </c>
      <c r="V5624">
        <v>44.85</v>
      </c>
      <c r="W5624" s="3">
        <f>StockData[[#This Row],[CLOSE]]-StockData[[#This Row],[PREV. CLOSE]]</f>
        <v>210.75</v>
      </c>
      <c r="X5624" s="2">
        <f>IFERROR((StockData[[#This Row],[CLOSE]]-StockData[[#This Row],[PREV. CLOSE]])/StockData[[#This Row],[PREV. CLOSE]],0)</f>
        <v>1.6483516483516484E-2</v>
      </c>
      <c r="Y5624" t="str">
        <f>IF(StockData[[#This Row],[Daily Return %]]&gt;0,"Gain",IF(StockData[[#This Row],[Daily Return %]]&lt;0,"Loss","No Change"))</f>
        <v>Gain</v>
      </c>
    </row>
    <row r="5625" spans="1:25" x14ac:dyDescent="0.3">
      <c r="A5625" s="1">
        <v>45406</v>
      </c>
      <c r="B5625" s="1" t="s">
        <v>5681</v>
      </c>
      <c r="C5625" s="1" t="s">
        <v>96</v>
      </c>
      <c r="D5625">
        <f>MONTH(StockData[[#This Row],[DATE]])</f>
        <v>4</v>
      </c>
      <c r="E5625">
        <v>2024</v>
      </c>
      <c r="F5625" t="s">
        <v>97</v>
      </c>
      <c r="G5625" t="str">
        <f>"Q"&amp;ROUNDUP(StockData[[#This Row],[Month Number]]/3,0)</f>
        <v>Q2</v>
      </c>
      <c r="H5625" s="1" t="s">
        <v>5604</v>
      </c>
      <c r="I5625" s="1" t="s">
        <v>4597</v>
      </c>
      <c r="J5625" t="s">
        <v>30</v>
      </c>
      <c r="K5625">
        <v>13000</v>
      </c>
      <c r="L5625">
        <v>13073.95</v>
      </c>
      <c r="M5625">
        <v>12900</v>
      </c>
      <c r="N5625">
        <v>12996.25</v>
      </c>
      <c r="O5625">
        <v>12905</v>
      </c>
      <c r="P5625">
        <v>12944.05</v>
      </c>
      <c r="Q5625">
        <v>12985.22</v>
      </c>
      <c r="R5625">
        <v>296364</v>
      </c>
      <c r="S5625">
        <v>3848350962.5500002</v>
      </c>
      <c r="T5625">
        <v>55824</v>
      </c>
      <c r="U5625">
        <v>123947</v>
      </c>
      <c r="V5625">
        <v>41.82</v>
      </c>
      <c r="W5625" s="3">
        <f>StockData[[#This Row],[CLOSE]]-StockData[[#This Row],[PREV. CLOSE]]</f>
        <v>-52.200000000000728</v>
      </c>
      <c r="X5625" s="2">
        <f>IFERROR((StockData[[#This Row],[CLOSE]]-StockData[[#This Row],[PREV. CLOSE]])/StockData[[#This Row],[PREV. CLOSE]],0)</f>
        <v>-4.0165432336251401E-3</v>
      </c>
      <c r="Y5625" t="str">
        <f>IF(StockData[[#This Row],[Daily Return %]]&gt;0,"Gain",IF(StockData[[#This Row],[Daily Return %]]&lt;0,"Loss","No Change"))</f>
        <v>Loss</v>
      </c>
    </row>
    <row r="5626" spans="1:25" x14ac:dyDescent="0.3">
      <c r="A5626" s="1">
        <v>45407</v>
      </c>
      <c r="B5626" s="1" t="s">
        <v>5682</v>
      </c>
      <c r="C5626" s="1" t="s">
        <v>96</v>
      </c>
      <c r="D5626">
        <f>MONTH(StockData[[#This Row],[DATE]])</f>
        <v>4</v>
      </c>
      <c r="E5626">
        <v>2024</v>
      </c>
      <c r="F5626" t="s">
        <v>97</v>
      </c>
      <c r="G5626" t="str">
        <f>"Q"&amp;ROUNDUP(StockData[[#This Row],[Month Number]]/3,0)</f>
        <v>Q2</v>
      </c>
      <c r="H5626" s="1" t="s">
        <v>5604</v>
      </c>
      <c r="I5626" s="1" t="s">
        <v>4597</v>
      </c>
      <c r="J5626" t="s">
        <v>30</v>
      </c>
      <c r="K5626">
        <v>12964</v>
      </c>
      <c r="L5626">
        <v>12980.7</v>
      </c>
      <c r="M5626">
        <v>12740.35</v>
      </c>
      <c r="N5626">
        <v>12944.05</v>
      </c>
      <c r="O5626">
        <v>12906.85</v>
      </c>
      <c r="P5626">
        <v>12922.5</v>
      </c>
      <c r="Q5626">
        <v>12864.09</v>
      </c>
      <c r="R5626">
        <v>640725</v>
      </c>
      <c r="S5626">
        <v>8242345878.6000004</v>
      </c>
      <c r="T5626">
        <v>109507</v>
      </c>
      <c r="U5626">
        <v>271137</v>
      </c>
      <c r="V5626">
        <v>42.32</v>
      </c>
      <c r="W5626" s="3">
        <f>StockData[[#This Row],[CLOSE]]-StockData[[#This Row],[PREV. CLOSE]]</f>
        <v>-21.549999999999272</v>
      </c>
      <c r="X5626" s="2">
        <f>IFERROR((StockData[[#This Row],[CLOSE]]-StockData[[#This Row],[PREV. CLOSE]])/StockData[[#This Row],[PREV. CLOSE]],0)</f>
        <v>-1.6648575986649675E-3</v>
      </c>
      <c r="Y5626" t="str">
        <f>IF(StockData[[#This Row],[Daily Return %]]&gt;0,"Gain",IF(StockData[[#This Row],[Daily Return %]]&lt;0,"Loss","No Change"))</f>
        <v>Loss</v>
      </c>
    </row>
    <row r="5627" spans="1:25" x14ac:dyDescent="0.3">
      <c r="A5627" s="1">
        <v>45408</v>
      </c>
      <c r="B5627" s="1" t="s">
        <v>5683</v>
      </c>
      <c r="C5627" s="1" t="s">
        <v>96</v>
      </c>
      <c r="D5627">
        <f>MONTH(StockData[[#This Row],[DATE]])</f>
        <v>4</v>
      </c>
      <c r="E5627">
        <v>2024</v>
      </c>
      <c r="F5627" t="s">
        <v>97</v>
      </c>
      <c r="G5627" t="str">
        <f>"Q"&amp;ROUNDUP(StockData[[#This Row],[Month Number]]/3,0)</f>
        <v>Q2</v>
      </c>
      <c r="H5627" s="1" t="s">
        <v>5604</v>
      </c>
      <c r="I5627" s="1" t="s">
        <v>4597</v>
      </c>
      <c r="J5627" t="s">
        <v>30</v>
      </c>
      <c r="K5627">
        <v>12922</v>
      </c>
      <c r="L5627">
        <v>13045</v>
      </c>
      <c r="M5627">
        <v>12660</v>
      </c>
      <c r="N5627">
        <v>12922.5</v>
      </c>
      <c r="O5627">
        <v>12760</v>
      </c>
      <c r="P5627">
        <v>12703.35</v>
      </c>
      <c r="Q5627">
        <v>12806.25</v>
      </c>
      <c r="R5627">
        <v>704626</v>
      </c>
      <c r="S5627">
        <v>9023617924.1000004</v>
      </c>
      <c r="T5627">
        <v>122451</v>
      </c>
      <c r="U5627">
        <v>295984</v>
      </c>
      <c r="V5627">
        <v>42.01</v>
      </c>
      <c r="W5627" s="3">
        <f>StockData[[#This Row],[CLOSE]]-StockData[[#This Row],[PREV. CLOSE]]</f>
        <v>-219.14999999999964</v>
      </c>
      <c r="X5627" s="2">
        <f>IFERROR((StockData[[#This Row],[CLOSE]]-StockData[[#This Row],[PREV. CLOSE]])/StockData[[#This Row],[PREV. CLOSE]],0)</f>
        <v>-1.6958792803250116E-2</v>
      </c>
      <c r="Y5627" t="str">
        <f>IF(StockData[[#This Row],[Daily Return %]]&gt;0,"Gain",IF(StockData[[#This Row],[Daily Return %]]&lt;0,"Loss","No Change"))</f>
        <v>Loss</v>
      </c>
    </row>
    <row r="5628" spans="1:25" x14ac:dyDescent="0.3">
      <c r="A5628" s="1">
        <v>45411</v>
      </c>
      <c r="B5628" s="1" t="s">
        <v>5684</v>
      </c>
      <c r="C5628" s="1" t="s">
        <v>96</v>
      </c>
      <c r="D5628">
        <f>MONTH(StockData[[#This Row],[DATE]])</f>
        <v>4</v>
      </c>
      <c r="E5628">
        <v>2024</v>
      </c>
      <c r="F5628" t="s">
        <v>97</v>
      </c>
      <c r="G5628" t="str">
        <f>"Q"&amp;ROUNDUP(StockData[[#This Row],[Month Number]]/3,0)</f>
        <v>Q2</v>
      </c>
      <c r="H5628" s="1" t="s">
        <v>5604</v>
      </c>
      <c r="I5628" s="1" t="s">
        <v>4597</v>
      </c>
      <c r="J5628" t="s">
        <v>30</v>
      </c>
      <c r="K5628">
        <v>12800.05</v>
      </c>
      <c r="L5628">
        <v>12994.8</v>
      </c>
      <c r="M5628">
        <v>12603</v>
      </c>
      <c r="N5628">
        <v>12703.35</v>
      </c>
      <c r="O5628">
        <v>12698.05</v>
      </c>
      <c r="P5628">
        <v>12689.85</v>
      </c>
      <c r="Q5628">
        <v>12727.29</v>
      </c>
      <c r="R5628">
        <v>613937</v>
      </c>
      <c r="S5628">
        <v>7813755770.9499998</v>
      </c>
      <c r="T5628">
        <v>97692</v>
      </c>
      <c r="U5628">
        <v>229079</v>
      </c>
      <c r="V5628">
        <v>37.31</v>
      </c>
      <c r="W5628" s="3">
        <f>StockData[[#This Row],[CLOSE]]-StockData[[#This Row],[PREV. CLOSE]]</f>
        <v>-13.5</v>
      </c>
      <c r="X5628" s="2">
        <f>IFERROR((StockData[[#This Row],[CLOSE]]-StockData[[#This Row],[PREV. CLOSE]])/StockData[[#This Row],[PREV. CLOSE]],0)</f>
        <v>-1.0627118043665647E-3</v>
      </c>
      <c r="Y5628" t="str">
        <f>IF(StockData[[#This Row],[Daily Return %]]&gt;0,"Gain",IF(StockData[[#This Row],[Daily Return %]]&lt;0,"Loss","No Change"))</f>
        <v>Loss</v>
      </c>
    </row>
    <row r="5629" spans="1:25" x14ac:dyDescent="0.3">
      <c r="A5629" s="1">
        <v>45412</v>
      </c>
      <c r="B5629" s="1" t="s">
        <v>5685</v>
      </c>
      <c r="C5629" s="1" t="s">
        <v>96</v>
      </c>
      <c r="D5629">
        <f>MONTH(StockData[[#This Row],[DATE]])</f>
        <v>4</v>
      </c>
      <c r="E5629">
        <v>2024</v>
      </c>
      <c r="F5629" t="s">
        <v>97</v>
      </c>
      <c r="G5629" t="str">
        <f>"Q"&amp;ROUNDUP(StockData[[#This Row],[Month Number]]/3,0)</f>
        <v>Q2</v>
      </c>
      <c r="H5629" s="1" t="s">
        <v>5604</v>
      </c>
      <c r="I5629" s="1" t="s">
        <v>4597</v>
      </c>
      <c r="J5629" t="s">
        <v>30</v>
      </c>
      <c r="K5629">
        <v>12786</v>
      </c>
      <c r="L5629">
        <v>12996</v>
      </c>
      <c r="M5629">
        <v>12740.2</v>
      </c>
      <c r="N5629">
        <v>12689.85</v>
      </c>
      <c r="O5629">
        <v>12800</v>
      </c>
      <c r="P5629">
        <v>12817.5</v>
      </c>
      <c r="Q5629">
        <v>12868.49</v>
      </c>
      <c r="R5629">
        <v>528776</v>
      </c>
      <c r="S5629">
        <v>6804548414.3999996</v>
      </c>
      <c r="T5629">
        <v>82164</v>
      </c>
      <c r="U5629">
        <v>238097</v>
      </c>
      <c r="V5629">
        <v>45.03</v>
      </c>
      <c r="W5629" s="3">
        <f>StockData[[#This Row],[CLOSE]]-StockData[[#This Row],[PREV. CLOSE]]</f>
        <v>127.64999999999964</v>
      </c>
      <c r="X5629" s="2">
        <f>IFERROR((StockData[[#This Row],[CLOSE]]-StockData[[#This Row],[PREV. CLOSE]])/StockData[[#This Row],[PREV. CLOSE]],0)</f>
        <v>1.0059220558162597E-2</v>
      </c>
      <c r="Y5629" t="str">
        <f>IF(StockData[[#This Row],[Daily Return %]]&gt;0,"Gain",IF(StockData[[#This Row],[Daily Return %]]&lt;0,"Loss","No Change"))</f>
        <v>Gain</v>
      </c>
    </row>
    <row r="5630" spans="1:25" x14ac:dyDescent="0.3">
      <c r="A5630" s="1">
        <v>45414</v>
      </c>
      <c r="B5630" s="1" t="s">
        <v>5686</v>
      </c>
      <c r="C5630" s="1" t="s">
        <v>119</v>
      </c>
      <c r="D5630">
        <f>MONTH(StockData[[#This Row],[DATE]])</f>
        <v>5</v>
      </c>
      <c r="E5630">
        <v>2024</v>
      </c>
      <c r="F5630" t="s">
        <v>97</v>
      </c>
      <c r="G5630" t="str">
        <f>"Q"&amp;ROUNDUP(StockData[[#This Row],[Month Number]]/3,0)</f>
        <v>Q2</v>
      </c>
      <c r="H5630" s="1" t="s">
        <v>5604</v>
      </c>
      <c r="I5630" s="1" t="s">
        <v>4597</v>
      </c>
      <c r="J5630" t="s">
        <v>30</v>
      </c>
      <c r="K5630">
        <v>12750</v>
      </c>
      <c r="L5630">
        <v>12844.15</v>
      </c>
      <c r="M5630">
        <v>12514.8</v>
      </c>
      <c r="N5630">
        <v>12817.5</v>
      </c>
      <c r="O5630">
        <v>12771</v>
      </c>
      <c r="P5630">
        <v>12805.35</v>
      </c>
      <c r="Q5630">
        <v>12750.93</v>
      </c>
      <c r="R5630">
        <v>814923</v>
      </c>
      <c r="S5630">
        <v>10391029836.1</v>
      </c>
      <c r="T5630">
        <v>155560</v>
      </c>
      <c r="U5630">
        <v>339143</v>
      </c>
      <c r="V5630">
        <v>41.62</v>
      </c>
      <c r="W5630" s="3">
        <f>StockData[[#This Row],[CLOSE]]-StockData[[#This Row],[PREV. CLOSE]]</f>
        <v>-12.149999999999636</v>
      </c>
      <c r="X5630" s="2">
        <f>IFERROR((StockData[[#This Row],[CLOSE]]-StockData[[#This Row],[PREV. CLOSE]])/StockData[[#This Row],[PREV. CLOSE]],0)</f>
        <v>-9.479227618490061E-4</v>
      </c>
      <c r="Y5630" t="str">
        <f>IF(StockData[[#This Row],[Daily Return %]]&gt;0,"Gain",IF(StockData[[#This Row],[Daily Return %]]&lt;0,"Loss","No Change"))</f>
        <v>Loss</v>
      </c>
    </row>
    <row r="5631" spans="1:25" x14ac:dyDescent="0.3">
      <c r="A5631" s="1">
        <v>45415</v>
      </c>
      <c r="B5631" s="1" t="s">
        <v>5687</v>
      </c>
      <c r="C5631" s="1" t="s">
        <v>119</v>
      </c>
      <c r="D5631">
        <f>MONTH(StockData[[#This Row],[DATE]])</f>
        <v>5</v>
      </c>
      <c r="E5631">
        <v>2024</v>
      </c>
      <c r="F5631" t="s">
        <v>97</v>
      </c>
      <c r="G5631" t="str">
        <f>"Q"&amp;ROUNDUP(StockData[[#This Row],[Month Number]]/3,0)</f>
        <v>Q2</v>
      </c>
      <c r="H5631" s="1" t="s">
        <v>5604</v>
      </c>
      <c r="I5631" s="1" t="s">
        <v>4597</v>
      </c>
      <c r="J5631" t="s">
        <v>30</v>
      </c>
      <c r="K5631">
        <v>12817.95</v>
      </c>
      <c r="L5631">
        <v>12830</v>
      </c>
      <c r="M5631">
        <v>12411.4</v>
      </c>
      <c r="N5631">
        <v>12805.35</v>
      </c>
      <c r="O5631">
        <v>12479</v>
      </c>
      <c r="P5631">
        <v>12492.15</v>
      </c>
      <c r="Q5631">
        <v>12574.38</v>
      </c>
      <c r="R5631">
        <v>834990</v>
      </c>
      <c r="S5631">
        <v>10499483656.9</v>
      </c>
      <c r="T5631">
        <v>169996</v>
      </c>
      <c r="U5631">
        <v>436659</v>
      </c>
      <c r="V5631">
        <v>52.3</v>
      </c>
      <c r="W5631" s="3">
        <f>StockData[[#This Row],[CLOSE]]-StockData[[#This Row],[PREV. CLOSE]]</f>
        <v>-313.20000000000073</v>
      </c>
      <c r="X5631" s="2">
        <f>IFERROR((StockData[[#This Row],[CLOSE]]-StockData[[#This Row],[PREV. CLOSE]])/StockData[[#This Row],[PREV. CLOSE]],0)</f>
        <v>-2.4458527100001227E-2</v>
      </c>
      <c r="Y5631" t="str">
        <f>IF(StockData[[#This Row],[Daily Return %]]&gt;0,"Gain",IF(StockData[[#This Row],[Daily Return %]]&lt;0,"Loss","No Change"))</f>
        <v>Loss</v>
      </c>
    </row>
    <row r="5632" spans="1:25" x14ac:dyDescent="0.3">
      <c r="A5632" s="1">
        <v>45418</v>
      </c>
      <c r="B5632" s="1" t="s">
        <v>5688</v>
      </c>
      <c r="C5632" s="1" t="s">
        <v>119</v>
      </c>
      <c r="D5632">
        <f>MONTH(StockData[[#This Row],[DATE]])</f>
        <v>5</v>
      </c>
      <c r="E5632">
        <v>2024</v>
      </c>
      <c r="F5632" t="s">
        <v>97</v>
      </c>
      <c r="G5632" t="str">
        <f>"Q"&amp;ROUNDUP(StockData[[#This Row],[Month Number]]/3,0)</f>
        <v>Q2</v>
      </c>
      <c r="H5632" s="1" t="s">
        <v>5604</v>
      </c>
      <c r="I5632" s="1" t="s">
        <v>4597</v>
      </c>
      <c r="J5632" t="s">
        <v>30</v>
      </c>
      <c r="K5632">
        <v>12550</v>
      </c>
      <c r="L5632">
        <v>12646.4</v>
      </c>
      <c r="M5632">
        <v>12372.5</v>
      </c>
      <c r="N5632">
        <v>12492.15</v>
      </c>
      <c r="O5632">
        <v>12455</v>
      </c>
      <c r="P5632">
        <v>12439.3</v>
      </c>
      <c r="Q5632">
        <v>12494.98</v>
      </c>
      <c r="R5632">
        <v>342231</v>
      </c>
      <c r="S5632">
        <v>4276167937.9000001</v>
      </c>
      <c r="T5632">
        <v>58057</v>
      </c>
      <c r="U5632">
        <v>169861</v>
      </c>
      <c r="V5632">
        <v>49.63</v>
      </c>
      <c r="W5632" s="3">
        <f>StockData[[#This Row],[CLOSE]]-StockData[[#This Row],[PREV. CLOSE]]</f>
        <v>-52.850000000000364</v>
      </c>
      <c r="X5632" s="2">
        <f>IFERROR((StockData[[#This Row],[CLOSE]]-StockData[[#This Row],[PREV. CLOSE]])/StockData[[#This Row],[PREV. CLOSE]],0)</f>
        <v>-4.2306568525034014E-3</v>
      </c>
      <c r="Y5632" t="str">
        <f>IF(StockData[[#This Row],[Daily Return %]]&gt;0,"Gain",IF(StockData[[#This Row],[Daily Return %]]&lt;0,"Loss","No Change"))</f>
        <v>Loss</v>
      </c>
    </row>
    <row r="5633" spans="1:25" x14ac:dyDescent="0.3">
      <c r="A5633" s="1">
        <v>45419</v>
      </c>
      <c r="B5633" s="1" t="s">
        <v>5689</v>
      </c>
      <c r="C5633" s="1" t="s">
        <v>119</v>
      </c>
      <c r="D5633">
        <f>MONTH(StockData[[#This Row],[DATE]])</f>
        <v>5</v>
      </c>
      <c r="E5633">
        <v>2024</v>
      </c>
      <c r="F5633" t="s">
        <v>97</v>
      </c>
      <c r="G5633" t="str">
        <f>"Q"&amp;ROUNDUP(StockData[[#This Row],[Month Number]]/3,0)</f>
        <v>Q2</v>
      </c>
      <c r="H5633" s="1" t="s">
        <v>5604</v>
      </c>
      <c r="I5633" s="1" t="s">
        <v>4597</v>
      </c>
      <c r="J5633" t="s">
        <v>30</v>
      </c>
      <c r="K5633">
        <v>12472.4</v>
      </c>
      <c r="L5633">
        <v>12508.5</v>
      </c>
      <c r="M5633">
        <v>12239</v>
      </c>
      <c r="N5633">
        <v>12439.3</v>
      </c>
      <c r="O5633">
        <v>12392</v>
      </c>
      <c r="P5633">
        <v>12364.05</v>
      </c>
      <c r="Q5633">
        <v>12346.13</v>
      </c>
      <c r="R5633">
        <v>604375</v>
      </c>
      <c r="S5633">
        <v>7461692345</v>
      </c>
      <c r="T5633">
        <v>48921</v>
      </c>
      <c r="U5633">
        <v>443944</v>
      </c>
      <c r="V5633">
        <v>73.459999999999994</v>
      </c>
      <c r="W5633" s="3">
        <f>StockData[[#This Row],[CLOSE]]-StockData[[#This Row],[PREV. CLOSE]]</f>
        <v>-75.25</v>
      </c>
      <c r="X5633" s="2">
        <f>IFERROR((StockData[[#This Row],[CLOSE]]-StockData[[#This Row],[PREV. CLOSE]])/StockData[[#This Row],[PREV. CLOSE]],0)</f>
        <v>-6.049375768732968E-3</v>
      </c>
      <c r="Y5633" t="str">
        <f>IF(StockData[[#This Row],[Daily Return %]]&gt;0,"Gain",IF(StockData[[#This Row],[Daily Return %]]&lt;0,"Loss","No Change"))</f>
        <v>Loss</v>
      </c>
    </row>
    <row r="5634" spans="1:25" x14ac:dyDescent="0.3">
      <c r="A5634" s="1">
        <v>45420</v>
      </c>
      <c r="B5634" s="1" t="s">
        <v>5690</v>
      </c>
      <c r="C5634" s="1" t="s">
        <v>119</v>
      </c>
      <c r="D5634">
        <f>MONTH(StockData[[#This Row],[DATE]])</f>
        <v>5</v>
      </c>
      <c r="E5634">
        <v>2024</v>
      </c>
      <c r="F5634" t="s">
        <v>97</v>
      </c>
      <c r="G5634" t="str">
        <f>"Q"&amp;ROUNDUP(StockData[[#This Row],[Month Number]]/3,0)</f>
        <v>Q2</v>
      </c>
      <c r="H5634" s="1" t="s">
        <v>5604</v>
      </c>
      <c r="I5634" s="1" t="s">
        <v>4597</v>
      </c>
      <c r="J5634" t="s">
        <v>30</v>
      </c>
      <c r="K5634">
        <v>12392</v>
      </c>
      <c r="L5634">
        <v>12559.95</v>
      </c>
      <c r="M5634">
        <v>12325</v>
      </c>
      <c r="N5634">
        <v>12364.05</v>
      </c>
      <c r="O5634">
        <v>12535.4</v>
      </c>
      <c r="P5634">
        <v>12543.55</v>
      </c>
      <c r="Q5634">
        <v>12464.2</v>
      </c>
      <c r="R5634">
        <v>399669</v>
      </c>
      <c r="S5634">
        <v>4981554383.8999996</v>
      </c>
      <c r="T5634">
        <v>78910</v>
      </c>
      <c r="U5634">
        <v>185016</v>
      </c>
      <c r="V5634">
        <v>46.29</v>
      </c>
      <c r="W5634" s="3">
        <f>StockData[[#This Row],[CLOSE]]-StockData[[#This Row],[PREV. CLOSE]]</f>
        <v>179.5</v>
      </c>
      <c r="X5634" s="2">
        <f>IFERROR((StockData[[#This Row],[CLOSE]]-StockData[[#This Row],[PREV. CLOSE]])/StockData[[#This Row],[PREV. CLOSE]],0)</f>
        <v>1.4517896643899048E-2</v>
      </c>
      <c r="Y5634" t="str">
        <f>IF(StockData[[#This Row],[Daily Return %]]&gt;0,"Gain",IF(StockData[[#This Row],[Daily Return %]]&lt;0,"Loss","No Change"))</f>
        <v>Gain</v>
      </c>
    </row>
    <row r="5635" spans="1:25" x14ac:dyDescent="0.3">
      <c r="A5635" s="1">
        <v>45421</v>
      </c>
      <c r="B5635" s="1" t="s">
        <v>5691</v>
      </c>
      <c r="C5635" s="1" t="s">
        <v>119</v>
      </c>
      <c r="D5635">
        <f>MONTH(StockData[[#This Row],[DATE]])</f>
        <v>5</v>
      </c>
      <c r="E5635">
        <v>2024</v>
      </c>
      <c r="F5635" t="s">
        <v>97</v>
      </c>
      <c r="G5635" t="str">
        <f>"Q"&amp;ROUNDUP(StockData[[#This Row],[Month Number]]/3,0)</f>
        <v>Q2</v>
      </c>
      <c r="H5635" s="1" t="s">
        <v>5604</v>
      </c>
      <c r="I5635" s="1" t="s">
        <v>4597</v>
      </c>
      <c r="J5635" t="s">
        <v>30</v>
      </c>
      <c r="K5635">
        <v>12540</v>
      </c>
      <c r="L5635">
        <v>12739.8</v>
      </c>
      <c r="M5635">
        <v>12436.75</v>
      </c>
      <c r="N5635">
        <v>12543.55</v>
      </c>
      <c r="O5635">
        <v>12516</v>
      </c>
      <c r="P5635">
        <v>12504.65</v>
      </c>
      <c r="Q5635">
        <v>12573.79</v>
      </c>
      <c r="R5635">
        <v>504590</v>
      </c>
      <c r="S5635">
        <v>6344609244.9499998</v>
      </c>
      <c r="T5635">
        <v>112321</v>
      </c>
      <c r="U5635">
        <v>197091</v>
      </c>
      <c r="V5635">
        <v>39.06</v>
      </c>
      <c r="W5635" s="3">
        <f>StockData[[#This Row],[CLOSE]]-StockData[[#This Row],[PREV. CLOSE]]</f>
        <v>-38.899999999999636</v>
      </c>
      <c r="X5635" s="2">
        <f>IFERROR((StockData[[#This Row],[CLOSE]]-StockData[[#This Row],[PREV. CLOSE]])/StockData[[#This Row],[PREV. CLOSE]],0)</f>
        <v>-3.1011954351040684E-3</v>
      </c>
      <c r="Y5635" t="str">
        <f>IF(StockData[[#This Row],[Daily Return %]]&gt;0,"Gain",IF(StockData[[#This Row],[Daily Return %]]&lt;0,"Loss","No Change"))</f>
        <v>Loss</v>
      </c>
    </row>
    <row r="5636" spans="1:25" x14ac:dyDescent="0.3">
      <c r="A5636" s="1">
        <v>45422</v>
      </c>
      <c r="B5636" s="1" t="s">
        <v>5692</v>
      </c>
      <c r="C5636" s="1" t="s">
        <v>119</v>
      </c>
      <c r="D5636">
        <f>MONTH(StockData[[#This Row],[DATE]])</f>
        <v>5</v>
      </c>
      <c r="E5636">
        <v>2024</v>
      </c>
      <c r="F5636" t="s">
        <v>97</v>
      </c>
      <c r="G5636" t="str">
        <f>"Q"&amp;ROUNDUP(StockData[[#This Row],[Month Number]]/3,0)</f>
        <v>Q2</v>
      </c>
      <c r="H5636" s="1" t="s">
        <v>5604</v>
      </c>
      <c r="I5636" s="1" t="s">
        <v>4597</v>
      </c>
      <c r="J5636" t="s">
        <v>30</v>
      </c>
      <c r="K5636">
        <v>12505</v>
      </c>
      <c r="L5636">
        <v>12696.95</v>
      </c>
      <c r="M5636">
        <v>12501</v>
      </c>
      <c r="N5636">
        <v>12504.65</v>
      </c>
      <c r="O5636">
        <v>12644</v>
      </c>
      <c r="P5636">
        <v>12675.5</v>
      </c>
      <c r="Q5636">
        <v>12645.8</v>
      </c>
      <c r="R5636">
        <v>328670</v>
      </c>
      <c r="S5636">
        <v>4156295156.25</v>
      </c>
      <c r="T5636">
        <v>62329</v>
      </c>
      <c r="U5636">
        <v>148903</v>
      </c>
      <c r="V5636">
        <v>45.3</v>
      </c>
      <c r="W5636" s="3">
        <f>StockData[[#This Row],[CLOSE]]-StockData[[#This Row],[PREV. CLOSE]]</f>
        <v>170.85000000000036</v>
      </c>
      <c r="X5636" s="2">
        <f>IFERROR((StockData[[#This Row],[CLOSE]]-StockData[[#This Row],[PREV. CLOSE]])/StockData[[#This Row],[PREV. CLOSE]],0)</f>
        <v>1.366291739472919E-2</v>
      </c>
      <c r="Y5636" t="str">
        <f>IF(StockData[[#This Row],[Daily Return %]]&gt;0,"Gain",IF(StockData[[#This Row],[Daily Return %]]&lt;0,"Loss","No Change"))</f>
        <v>Gain</v>
      </c>
    </row>
    <row r="5637" spans="1:25" x14ac:dyDescent="0.3">
      <c r="A5637" s="1">
        <v>45425</v>
      </c>
      <c r="B5637" s="1" t="s">
        <v>5693</v>
      </c>
      <c r="C5637" s="1" t="s">
        <v>119</v>
      </c>
      <c r="D5637">
        <f>MONTH(StockData[[#This Row],[DATE]])</f>
        <v>5</v>
      </c>
      <c r="E5637">
        <v>2024</v>
      </c>
      <c r="F5637" t="s">
        <v>97</v>
      </c>
      <c r="G5637" t="str">
        <f>"Q"&amp;ROUNDUP(StockData[[#This Row],[Month Number]]/3,0)</f>
        <v>Q2</v>
      </c>
      <c r="H5637" s="1" t="s">
        <v>5604</v>
      </c>
      <c r="I5637" s="1" t="s">
        <v>4597</v>
      </c>
      <c r="J5637" t="s">
        <v>30</v>
      </c>
      <c r="K5637">
        <v>12660</v>
      </c>
      <c r="L5637">
        <v>12708.4</v>
      </c>
      <c r="M5637">
        <v>12477.55</v>
      </c>
      <c r="N5637">
        <v>12675.5</v>
      </c>
      <c r="O5637">
        <v>12695</v>
      </c>
      <c r="P5637">
        <v>12673.85</v>
      </c>
      <c r="Q5637">
        <v>12590.17</v>
      </c>
      <c r="R5637">
        <v>281421</v>
      </c>
      <c r="S5637">
        <v>3543138173.3000002</v>
      </c>
      <c r="T5637">
        <v>54359</v>
      </c>
      <c r="U5637">
        <v>150916</v>
      </c>
      <c r="V5637">
        <v>53.63</v>
      </c>
      <c r="W5637" s="3">
        <f>StockData[[#This Row],[CLOSE]]-StockData[[#This Row],[PREV. CLOSE]]</f>
        <v>-1.6499999999996362</v>
      </c>
      <c r="X5637" s="2">
        <f>IFERROR((StockData[[#This Row],[CLOSE]]-StockData[[#This Row],[PREV. CLOSE]])/StockData[[#This Row],[PREV. CLOSE]],0)</f>
        <v>-1.3017237978775088E-4</v>
      </c>
      <c r="Y5637" t="str">
        <f>IF(StockData[[#This Row],[Daily Return %]]&gt;0,"Gain",IF(StockData[[#This Row],[Daily Return %]]&lt;0,"Loss","No Change"))</f>
        <v>Loss</v>
      </c>
    </row>
    <row r="5638" spans="1:25" x14ac:dyDescent="0.3">
      <c r="A5638" s="1">
        <v>45426</v>
      </c>
      <c r="B5638" s="1" t="s">
        <v>5694</v>
      </c>
      <c r="C5638" s="1" t="s">
        <v>119</v>
      </c>
      <c r="D5638">
        <f>MONTH(StockData[[#This Row],[DATE]])</f>
        <v>5</v>
      </c>
      <c r="E5638">
        <v>2024</v>
      </c>
      <c r="F5638" t="s">
        <v>97</v>
      </c>
      <c r="G5638" t="str">
        <f>"Q"&amp;ROUNDUP(StockData[[#This Row],[Month Number]]/3,0)</f>
        <v>Q2</v>
      </c>
      <c r="H5638" s="1" t="s">
        <v>5604</v>
      </c>
      <c r="I5638" s="1" t="s">
        <v>4597</v>
      </c>
      <c r="J5638" t="s">
        <v>30</v>
      </c>
      <c r="K5638">
        <v>12673.85</v>
      </c>
      <c r="L5638">
        <v>12840</v>
      </c>
      <c r="M5638">
        <v>12651.4</v>
      </c>
      <c r="N5638">
        <v>12673.85</v>
      </c>
      <c r="O5638">
        <v>12799.35</v>
      </c>
      <c r="P5638">
        <v>12814.2</v>
      </c>
      <c r="Q5638">
        <v>12794.63</v>
      </c>
      <c r="R5638">
        <v>331037</v>
      </c>
      <c r="S5638">
        <v>4235496471.8000002</v>
      </c>
      <c r="T5638">
        <v>61842</v>
      </c>
      <c r="U5638">
        <v>180779</v>
      </c>
      <c r="V5638">
        <v>54.61</v>
      </c>
      <c r="W5638" s="3">
        <f>StockData[[#This Row],[CLOSE]]-StockData[[#This Row],[PREV. CLOSE]]</f>
        <v>140.35000000000036</v>
      </c>
      <c r="X5638" s="2">
        <f>IFERROR((StockData[[#This Row],[CLOSE]]-StockData[[#This Row],[PREV. CLOSE]])/StockData[[#This Row],[PREV. CLOSE]],0)</f>
        <v>1.107398304382649E-2</v>
      </c>
      <c r="Y5638" t="str">
        <f>IF(StockData[[#This Row],[Daily Return %]]&gt;0,"Gain",IF(StockData[[#This Row],[Daily Return %]]&lt;0,"Loss","No Change"))</f>
        <v>Gain</v>
      </c>
    </row>
    <row r="5639" spans="1:25" x14ac:dyDescent="0.3">
      <c r="A5639" s="1">
        <v>45427</v>
      </c>
      <c r="B5639" s="1" t="s">
        <v>5695</v>
      </c>
      <c r="C5639" s="1" t="s">
        <v>119</v>
      </c>
      <c r="D5639">
        <f>MONTH(StockData[[#This Row],[DATE]])</f>
        <v>5</v>
      </c>
      <c r="E5639">
        <v>2024</v>
      </c>
      <c r="F5639" t="s">
        <v>97</v>
      </c>
      <c r="G5639" t="str">
        <f>"Q"&amp;ROUNDUP(StockData[[#This Row],[Month Number]]/3,0)</f>
        <v>Q2</v>
      </c>
      <c r="H5639" s="1" t="s">
        <v>5604</v>
      </c>
      <c r="I5639" s="1" t="s">
        <v>4597</v>
      </c>
      <c r="J5639" t="s">
        <v>30</v>
      </c>
      <c r="K5639">
        <v>12820</v>
      </c>
      <c r="L5639">
        <v>12872.4</v>
      </c>
      <c r="M5639">
        <v>12700</v>
      </c>
      <c r="N5639">
        <v>12814.2</v>
      </c>
      <c r="O5639">
        <v>12758.5</v>
      </c>
      <c r="P5639">
        <v>12767.3</v>
      </c>
      <c r="Q5639">
        <v>12778.57</v>
      </c>
      <c r="R5639">
        <v>232030</v>
      </c>
      <c r="S5639">
        <v>2965012289.3000002</v>
      </c>
      <c r="T5639">
        <v>43976</v>
      </c>
      <c r="U5639">
        <v>115783</v>
      </c>
      <c r="V5639">
        <v>49.9</v>
      </c>
      <c r="W5639" s="3">
        <f>StockData[[#This Row],[CLOSE]]-StockData[[#This Row],[PREV. CLOSE]]</f>
        <v>-46.900000000001455</v>
      </c>
      <c r="X5639" s="2">
        <f>IFERROR((StockData[[#This Row],[CLOSE]]-StockData[[#This Row],[PREV. CLOSE]])/StockData[[#This Row],[PREV. CLOSE]],0)</f>
        <v>-3.6600021850760446E-3</v>
      </c>
      <c r="Y5639" t="str">
        <f>IF(StockData[[#This Row],[Daily Return %]]&gt;0,"Gain",IF(StockData[[#This Row],[Daily Return %]]&lt;0,"Loss","No Change"))</f>
        <v>Loss</v>
      </c>
    </row>
    <row r="5640" spans="1:25" x14ac:dyDescent="0.3">
      <c r="A5640" s="1">
        <v>45428</v>
      </c>
      <c r="B5640" s="1" t="s">
        <v>5696</v>
      </c>
      <c r="C5640" s="1" t="s">
        <v>119</v>
      </c>
      <c r="D5640">
        <f>MONTH(StockData[[#This Row],[DATE]])</f>
        <v>5</v>
      </c>
      <c r="E5640">
        <v>2024</v>
      </c>
      <c r="F5640" t="s">
        <v>97</v>
      </c>
      <c r="G5640" t="str">
        <f>"Q"&amp;ROUNDUP(StockData[[#This Row],[Month Number]]/3,0)</f>
        <v>Q2</v>
      </c>
      <c r="H5640" s="1" t="s">
        <v>5604</v>
      </c>
      <c r="I5640" s="1" t="s">
        <v>4597</v>
      </c>
      <c r="J5640" t="s">
        <v>30</v>
      </c>
      <c r="K5640">
        <v>12848</v>
      </c>
      <c r="L5640">
        <v>12848</v>
      </c>
      <c r="M5640">
        <v>12300</v>
      </c>
      <c r="N5640">
        <v>12767.3</v>
      </c>
      <c r="O5640">
        <v>12492.45</v>
      </c>
      <c r="P5640">
        <v>12497.65</v>
      </c>
      <c r="Q5640">
        <v>12468.99</v>
      </c>
      <c r="R5640">
        <v>914201</v>
      </c>
      <c r="S5640">
        <v>11399162154.35</v>
      </c>
      <c r="T5640">
        <v>170530</v>
      </c>
      <c r="U5640">
        <v>448373</v>
      </c>
      <c r="V5640">
        <v>49.05</v>
      </c>
      <c r="W5640" s="3">
        <f>StockData[[#This Row],[CLOSE]]-StockData[[#This Row],[PREV. CLOSE]]</f>
        <v>-269.64999999999964</v>
      </c>
      <c r="X5640" s="2">
        <f>IFERROR((StockData[[#This Row],[CLOSE]]-StockData[[#This Row],[PREV. CLOSE]])/StockData[[#This Row],[PREV. CLOSE]],0)</f>
        <v>-2.1120362175244541E-2</v>
      </c>
      <c r="Y5640" t="str">
        <f>IF(StockData[[#This Row],[Daily Return %]]&gt;0,"Gain",IF(StockData[[#This Row],[Daily Return %]]&lt;0,"Loss","No Change"))</f>
        <v>Loss</v>
      </c>
    </row>
    <row r="5641" spans="1:25" x14ac:dyDescent="0.3">
      <c r="A5641" s="1">
        <v>45429</v>
      </c>
      <c r="B5641" s="1" t="s">
        <v>5697</v>
      </c>
      <c r="C5641" s="1" t="s">
        <v>119</v>
      </c>
      <c r="D5641">
        <f>MONTH(StockData[[#This Row],[DATE]])</f>
        <v>5</v>
      </c>
      <c r="E5641">
        <v>2024</v>
      </c>
      <c r="F5641" t="s">
        <v>97</v>
      </c>
      <c r="G5641" t="str">
        <f>"Q"&amp;ROUNDUP(StockData[[#This Row],[Month Number]]/3,0)</f>
        <v>Q2</v>
      </c>
      <c r="H5641" s="1" t="s">
        <v>5604</v>
      </c>
      <c r="I5641" s="1" t="s">
        <v>4597</v>
      </c>
      <c r="J5641" t="s">
        <v>30</v>
      </c>
      <c r="K5641">
        <v>12515.15</v>
      </c>
      <c r="L5641">
        <v>12665.9</v>
      </c>
      <c r="M5641">
        <v>12322.3</v>
      </c>
      <c r="N5641">
        <v>12497.65</v>
      </c>
      <c r="O5641">
        <v>12620</v>
      </c>
      <c r="P5641">
        <v>12641.5</v>
      </c>
      <c r="Q5641">
        <v>12525.57</v>
      </c>
      <c r="R5641">
        <v>809226</v>
      </c>
      <c r="S5641">
        <v>10136013499.799999</v>
      </c>
      <c r="T5641">
        <v>113646</v>
      </c>
      <c r="U5641">
        <v>454950</v>
      </c>
      <c r="V5641">
        <v>56.22</v>
      </c>
      <c r="W5641" s="3">
        <f>StockData[[#This Row],[CLOSE]]-StockData[[#This Row],[PREV. CLOSE]]</f>
        <v>143.85000000000036</v>
      </c>
      <c r="X5641" s="2">
        <f>IFERROR((StockData[[#This Row],[CLOSE]]-StockData[[#This Row],[PREV. CLOSE]])/StockData[[#This Row],[PREV. CLOSE]],0)</f>
        <v>1.1510163910815262E-2</v>
      </c>
      <c r="Y5641" t="str">
        <f>IF(StockData[[#This Row],[Daily Return %]]&gt;0,"Gain",IF(StockData[[#This Row],[Daily Return %]]&lt;0,"Loss","No Change"))</f>
        <v>Gain</v>
      </c>
    </row>
    <row r="5642" spans="1:25" x14ac:dyDescent="0.3">
      <c r="A5642" s="1">
        <v>45430</v>
      </c>
      <c r="B5642" s="1" t="s">
        <v>5698</v>
      </c>
      <c r="C5642" s="1" t="s">
        <v>119</v>
      </c>
      <c r="D5642">
        <f>MONTH(StockData[[#This Row],[DATE]])</f>
        <v>5</v>
      </c>
      <c r="E5642">
        <v>2024</v>
      </c>
      <c r="F5642" t="s">
        <v>97</v>
      </c>
      <c r="G5642" t="str">
        <f>"Q"&amp;ROUNDUP(StockData[[#This Row],[Month Number]]/3,0)</f>
        <v>Q2</v>
      </c>
      <c r="H5642" s="1" t="s">
        <v>5604</v>
      </c>
      <c r="I5642" s="1" t="s">
        <v>4597</v>
      </c>
      <c r="J5642" t="s">
        <v>30</v>
      </c>
      <c r="K5642">
        <v>12647.95</v>
      </c>
      <c r="L5642">
        <v>12693.45</v>
      </c>
      <c r="M5642">
        <v>12565.4</v>
      </c>
      <c r="N5642">
        <v>12641.5</v>
      </c>
      <c r="O5642">
        <v>12612</v>
      </c>
      <c r="P5642">
        <v>12600.15</v>
      </c>
      <c r="Q5642">
        <v>12634.63</v>
      </c>
      <c r="R5642">
        <v>17550</v>
      </c>
      <c r="S5642">
        <v>221737736.80000001</v>
      </c>
      <c r="T5642">
        <v>3169</v>
      </c>
      <c r="U5642">
        <v>7336</v>
      </c>
      <c r="V5642">
        <v>41.8</v>
      </c>
      <c r="W5642" s="3">
        <f>StockData[[#This Row],[CLOSE]]-StockData[[#This Row],[PREV. CLOSE]]</f>
        <v>-41.350000000000364</v>
      </c>
      <c r="X5642" s="2">
        <f>IFERROR((StockData[[#This Row],[CLOSE]]-StockData[[#This Row],[PREV. CLOSE]])/StockData[[#This Row],[PREV. CLOSE]],0)</f>
        <v>-3.2709725902780812E-3</v>
      </c>
      <c r="Y5642" t="str">
        <f>IF(StockData[[#This Row],[Daily Return %]]&gt;0,"Gain",IF(StockData[[#This Row],[Daily Return %]]&lt;0,"Loss","No Change"))</f>
        <v>Loss</v>
      </c>
    </row>
    <row r="5643" spans="1:25" x14ac:dyDescent="0.3">
      <c r="A5643" s="1">
        <v>45433</v>
      </c>
      <c r="B5643" s="1" t="s">
        <v>5699</v>
      </c>
      <c r="C5643" s="1" t="s">
        <v>119</v>
      </c>
      <c r="D5643">
        <f>MONTH(StockData[[#This Row],[DATE]])</f>
        <v>5</v>
      </c>
      <c r="E5643">
        <v>2024</v>
      </c>
      <c r="F5643" t="s">
        <v>97</v>
      </c>
      <c r="G5643" t="str">
        <f>"Q"&amp;ROUNDUP(StockData[[#This Row],[Month Number]]/3,0)</f>
        <v>Q2</v>
      </c>
      <c r="H5643" s="1" t="s">
        <v>5604</v>
      </c>
      <c r="I5643" s="1" t="s">
        <v>4597</v>
      </c>
      <c r="J5643" t="s">
        <v>30</v>
      </c>
      <c r="K5643">
        <v>12600.15</v>
      </c>
      <c r="L5643">
        <v>12678.9</v>
      </c>
      <c r="M5643">
        <v>12441.8</v>
      </c>
      <c r="N5643">
        <v>12600.15</v>
      </c>
      <c r="O5643">
        <v>12461.65</v>
      </c>
      <c r="P5643">
        <v>12473.3</v>
      </c>
      <c r="Q5643">
        <v>12537.02</v>
      </c>
      <c r="R5643">
        <v>443136</v>
      </c>
      <c r="S5643">
        <v>5555602946.1499996</v>
      </c>
      <c r="T5643">
        <v>72811</v>
      </c>
      <c r="U5643">
        <v>282642</v>
      </c>
      <c r="V5643">
        <v>63.78</v>
      </c>
      <c r="W5643" s="3">
        <f>StockData[[#This Row],[CLOSE]]-StockData[[#This Row],[PREV. CLOSE]]</f>
        <v>-126.85000000000036</v>
      </c>
      <c r="X5643" s="2">
        <f>IFERROR((StockData[[#This Row],[CLOSE]]-StockData[[#This Row],[PREV. CLOSE]])/StockData[[#This Row],[PREV. CLOSE]],0)</f>
        <v>-1.0067340468169058E-2</v>
      </c>
      <c r="Y5643" t="str">
        <f>IF(StockData[[#This Row],[Daily Return %]]&gt;0,"Gain",IF(StockData[[#This Row],[Daily Return %]]&lt;0,"Loss","No Change"))</f>
        <v>Loss</v>
      </c>
    </row>
    <row r="5644" spans="1:25" x14ac:dyDescent="0.3">
      <c r="A5644" s="1">
        <v>45434</v>
      </c>
      <c r="B5644" s="1" t="s">
        <v>5700</v>
      </c>
      <c r="C5644" s="1" t="s">
        <v>119</v>
      </c>
      <c r="D5644">
        <f>MONTH(StockData[[#This Row],[DATE]])</f>
        <v>5</v>
      </c>
      <c r="E5644">
        <v>2024</v>
      </c>
      <c r="F5644" t="s">
        <v>97</v>
      </c>
      <c r="G5644" t="str">
        <f>"Q"&amp;ROUNDUP(StockData[[#This Row],[Month Number]]/3,0)</f>
        <v>Q2</v>
      </c>
      <c r="H5644" s="1" t="s">
        <v>5604</v>
      </c>
      <c r="I5644" s="1" t="s">
        <v>4597</v>
      </c>
      <c r="J5644" t="s">
        <v>30</v>
      </c>
      <c r="K5644">
        <v>12427.8</v>
      </c>
      <c r="L5644">
        <v>12563</v>
      </c>
      <c r="M5644">
        <v>12363.1</v>
      </c>
      <c r="N5644">
        <v>12473.3</v>
      </c>
      <c r="O5644">
        <v>12522.35</v>
      </c>
      <c r="P5644">
        <v>12531.35</v>
      </c>
      <c r="Q5644">
        <v>12495.02</v>
      </c>
      <c r="R5644">
        <v>280015</v>
      </c>
      <c r="S5644">
        <v>3498792302.6500001</v>
      </c>
      <c r="T5644">
        <v>43004</v>
      </c>
      <c r="U5644">
        <v>133784</v>
      </c>
      <c r="V5644">
        <v>47.78</v>
      </c>
      <c r="W5644" s="3">
        <f>StockData[[#This Row],[CLOSE]]-StockData[[#This Row],[PREV. CLOSE]]</f>
        <v>58.050000000001091</v>
      </c>
      <c r="X5644" s="2">
        <f>IFERROR((StockData[[#This Row],[CLOSE]]-StockData[[#This Row],[PREV. CLOSE]])/StockData[[#This Row],[PREV. CLOSE]],0)</f>
        <v>4.6539408175864522E-3</v>
      </c>
      <c r="Y5644" t="str">
        <f>IF(StockData[[#This Row],[Daily Return %]]&gt;0,"Gain",IF(StockData[[#This Row],[Daily Return %]]&lt;0,"Loss","No Change"))</f>
        <v>Gain</v>
      </c>
    </row>
    <row r="5645" spans="1:25" x14ac:dyDescent="0.3">
      <c r="A5645" s="1">
        <v>45435</v>
      </c>
      <c r="B5645" s="1" t="s">
        <v>5701</v>
      </c>
      <c r="C5645" s="1" t="s">
        <v>119</v>
      </c>
      <c r="D5645">
        <f>MONTH(StockData[[#This Row],[DATE]])</f>
        <v>5</v>
      </c>
      <c r="E5645">
        <v>2024</v>
      </c>
      <c r="F5645" t="s">
        <v>97</v>
      </c>
      <c r="G5645" t="str">
        <f>"Q"&amp;ROUNDUP(StockData[[#This Row],[Month Number]]/3,0)</f>
        <v>Q2</v>
      </c>
      <c r="H5645" s="1" t="s">
        <v>5604</v>
      </c>
      <c r="I5645" s="1" t="s">
        <v>4597</v>
      </c>
      <c r="J5645" t="s">
        <v>30</v>
      </c>
      <c r="K5645">
        <v>12566.05</v>
      </c>
      <c r="L5645">
        <v>12975.1</v>
      </c>
      <c r="M5645">
        <v>12473.05</v>
      </c>
      <c r="N5645">
        <v>12531.35</v>
      </c>
      <c r="O5645">
        <v>12890</v>
      </c>
      <c r="P5645">
        <v>12934.9</v>
      </c>
      <c r="Q5645">
        <v>12821.1</v>
      </c>
      <c r="R5645">
        <v>768732</v>
      </c>
      <c r="S5645">
        <v>9855992740</v>
      </c>
      <c r="T5645">
        <v>133241</v>
      </c>
      <c r="U5645">
        <v>377174</v>
      </c>
      <c r="V5645">
        <v>49.06</v>
      </c>
      <c r="W5645" s="3">
        <f>StockData[[#This Row],[CLOSE]]-StockData[[#This Row],[PREV. CLOSE]]</f>
        <v>403.54999999999927</v>
      </c>
      <c r="X5645" s="2">
        <f>IFERROR((StockData[[#This Row],[CLOSE]]-StockData[[#This Row],[PREV. CLOSE]])/StockData[[#This Row],[PREV. CLOSE]],0)</f>
        <v>3.2203234288404624E-2</v>
      </c>
      <c r="Y5645" t="str">
        <f>IF(StockData[[#This Row],[Daily Return %]]&gt;0,"Gain",IF(StockData[[#This Row],[Daily Return %]]&lt;0,"Loss","No Change"))</f>
        <v>Gain</v>
      </c>
    </row>
    <row r="5646" spans="1:25" x14ac:dyDescent="0.3">
      <c r="A5646" s="1">
        <v>45436</v>
      </c>
      <c r="B5646" s="1" t="s">
        <v>5702</v>
      </c>
      <c r="C5646" s="1" t="s">
        <v>119</v>
      </c>
      <c r="D5646">
        <f>MONTH(StockData[[#This Row],[DATE]])</f>
        <v>5</v>
      </c>
      <c r="E5646">
        <v>2024</v>
      </c>
      <c r="F5646" t="s">
        <v>97</v>
      </c>
      <c r="G5646" t="str">
        <f>"Q"&amp;ROUNDUP(StockData[[#This Row],[Month Number]]/3,0)</f>
        <v>Q2</v>
      </c>
      <c r="H5646" s="1" t="s">
        <v>5604</v>
      </c>
      <c r="I5646" s="1" t="s">
        <v>4597</v>
      </c>
      <c r="J5646" t="s">
        <v>30</v>
      </c>
      <c r="K5646">
        <v>12865</v>
      </c>
      <c r="L5646">
        <v>13034</v>
      </c>
      <c r="M5646">
        <v>12811</v>
      </c>
      <c r="N5646">
        <v>12934.9</v>
      </c>
      <c r="O5646">
        <v>13000.05</v>
      </c>
      <c r="P5646">
        <v>13000.45</v>
      </c>
      <c r="Q5646">
        <v>12966.11</v>
      </c>
      <c r="R5646">
        <v>624801</v>
      </c>
      <c r="S5646">
        <v>8101237980.75</v>
      </c>
      <c r="T5646">
        <v>90903</v>
      </c>
      <c r="U5646">
        <v>391968</v>
      </c>
      <c r="V5646">
        <v>62.73</v>
      </c>
      <c r="W5646" s="3">
        <f>StockData[[#This Row],[CLOSE]]-StockData[[#This Row],[PREV. CLOSE]]</f>
        <v>65.550000000001091</v>
      </c>
      <c r="X5646" s="2">
        <f>IFERROR((StockData[[#This Row],[CLOSE]]-StockData[[#This Row],[PREV. CLOSE]])/StockData[[#This Row],[PREV. CLOSE]],0)</f>
        <v>5.067685100000858E-3</v>
      </c>
      <c r="Y5646" t="str">
        <f>IF(StockData[[#This Row],[Daily Return %]]&gt;0,"Gain",IF(StockData[[#This Row],[Daily Return %]]&lt;0,"Loss","No Change"))</f>
        <v>Gain</v>
      </c>
    </row>
    <row r="5647" spans="1:25" x14ac:dyDescent="0.3">
      <c r="A5647" s="1">
        <v>45439</v>
      </c>
      <c r="B5647" s="1" t="s">
        <v>5703</v>
      </c>
      <c r="C5647" s="1" t="s">
        <v>119</v>
      </c>
      <c r="D5647">
        <f>MONTH(StockData[[#This Row],[DATE]])</f>
        <v>5</v>
      </c>
      <c r="E5647">
        <v>2024</v>
      </c>
      <c r="F5647" t="s">
        <v>97</v>
      </c>
      <c r="G5647" t="str">
        <f>"Q"&amp;ROUNDUP(StockData[[#This Row],[Month Number]]/3,0)</f>
        <v>Q2</v>
      </c>
      <c r="H5647" s="1" t="s">
        <v>5604</v>
      </c>
      <c r="I5647" s="1" t="s">
        <v>4597</v>
      </c>
      <c r="J5647" t="s">
        <v>30</v>
      </c>
      <c r="K5647">
        <v>13023.45</v>
      </c>
      <c r="L5647">
        <v>13058.5</v>
      </c>
      <c r="M5647">
        <v>12777</v>
      </c>
      <c r="N5647">
        <v>13000.45</v>
      </c>
      <c r="O5647">
        <v>12900</v>
      </c>
      <c r="P5647">
        <v>12906.1</v>
      </c>
      <c r="Q5647">
        <v>12892.64</v>
      </c>
      <c r="R5647">
        <v>464953</v>
      </c>
      <c r="S5647">
        <v>5994471564.3500004</v>
      </c>
      <c r="T5647">
        <v>63002</v>
      </c>
      <c r="U5647">
        <v>268695</v>
      </c>
      <c r="V5647">
        <v>57.79</v>
      </c>
      <c r="W5647" s="3">
        <f>StockData[[#This Row],[CLOSE]]-StockData[[#This Row],[PREV. CLOSE]]</f>
        <v>-94.350000000000364</v>
      </c>
      <c r="X5647" s="2">
        <f>IFERROR((StockData[[#This Row],[CLOSE]]-StockData[[#This Row],[PREV. CLOSE]])/StockData[[#This Row],[PREV. CLOSE]],0)</f>
        <v>-7.257441088577731E-3</v>
      </c>
      <c r="Y5647" t="str">
        <f>IF(StockData[[#This Row],[Daily Return %]]&gt;0,"Gain",IF(StockData[[#This Row],[Daily Return %]]&lt;0,"Loss","No Change"))</f>
        <v>Loss</v>
      </c>
    </row>
    <row r="5648" spans="1:25" x14ac:dyDescent="0.3">
      <c r="A5648" s="1">
        <v>45440</v>
      </c>
      <c r="B5648" s="1" t="s">
        <v>5704</v>
      </c>
      <c r="C5648" s="1" t="s">
        <v>119</v>
      </c>
      <c r="D5648">
        <f>MONTH(StockData[[#This Row],[DATE]])</f>
        <v>5</v>
      </c>
      <c r="E5648">
        <v>2024</v>
      </c>
      <c r="F5648" t="s">
        <v>97</v>
      </c>
      <c r="G5648" t="str">
        <f>"Q"&amp;ROUNDUP(StockData[[#This Row],[Month Number]]/3,0)</f>
        <v>Q2</v>
      </c>
      <c r="H5648" s="1" t="s">
        <v>5604</v>
      </c>
      <c r="I5648" s="1" t="s">
        <v>4597</v>
      </c>
      <c r="J5648" t="s">
        <v>30</v>
      </c>
      <c r="K5648">
        <v>12890</v>
      </c>
      <c r="L5648">
        <v>12985.95</v>
      </c>
      <c r="M5648">
        <v>12800.25</v>
      </c>
      <c r="N5648">
        <v>12906.1</v>
      </c>
      <c r="O5648">
        <v>12812</v>
      </c>
      <c r="P5648">
        <v>12818.6</v>
      </c>
      <c r="Q5648">
        <v>12884.62</v>
      </c>
      <c r="R5648">
        <v>333806</v>
      </c>
      <c r="S5648">
        <v>4300962222</v>
      </c>
      <c r="T5648">
        <v>49739</v>
      </c>
      <c r="U5648">
        <v>194333</v>
      </c>
      <c r="V5648">
        <v>58.22</v>
      </c>
      <c r="W5648" s="3">
        <f>StockData[[#This Row],[CLOSE]]-StockData[[#This Row],[PREV. CLOSE]]</f>
        <v>-87.5</v>
      </c>
      <c r="X5648" s="2">
        <f>IFERROR((StockData[[#This Row],[CLOSE]]-StockData[[#This Row],[PREV. CLOSE]])/StockData[[#This Row],[PREV. CLOSE]],0)</f>
        <v>-6.7797398129566637E-3</v>
      </c>
      <c r="Y5648" t="str">
        <f>IF(StockData[[#This Row],[Daily Return %]]&gt;0,"Gain",IF(StockData[[#This Row],[Daily Return %]]&lt;0,"Loss","No Change"))</f>
        <v>Loss</v>
      </c>
    </row>
    <row r="5649" spans="1:25" x14ac:dyDescent="0.3">
      <c r="A5649" s="1">
        <v>45441</v>
      </c>
      <c r="B5649" s="1" t="s">
        <v>5705</v>
      </c>
      <c r="C5649" s="1" t="s">
        <v>119</v>
      </c>
      <c r="D5649">
        <f>MONTH(StockData[[#This Row],[DATE]])</f>
        <v>5</v>
      </c>
      <c r="E5649">
        <v>2024</v>
      </c>
      <c r="F5649" t="s">
        <v>97</v>
      </c>
      <c r="G5649" t="str">
        <f>"Q"&amp;ROUNDUP(StockData[[#This Row],[Month Number]]/3,0)</f>
        <v>Q2</v>
      </c>
      <c r="H5649" s="1" t="s">
        <v>5604</v>
      </c>
      <c r="I5649" s="1" t="s">
        <v>4597</v>
      </c>
      <c r="J5649" t="s">
        <v>30</v>
      </c>
      <c r="K5649">
        <v>12818</v>
      </c>
      <c r="L5649">
        <v>12850.05</v>
      </c>
      <c r="M5649">
        <v>12750</v>
      </c>
      <c r="N5649">
        <v>12818.6</v>
      </c>
      <c r="O5649">
        <v>12780</v>
      </c>
      <c r="P5649">
        <v>12788.65</v>
      </c>
      <c r="Q5649">
        <v>12794.43</v>
      </c>
      <c r="R5649">
        <v>353706</v>
      </c>
      <c r="S5649">
        <v>4525467852.1499996</v>
      </c>
      <c r="T5649">
        <v>48645</v>
      </c>
      <c r="U5649">
        <v>221848</v>
      </c>
      <c r="V5649">
        <v>62.72</v>
      </c>
      <c r="W5649" s="3">
        <f>StockData[[#This Row],[CLOSE]]-StockData[[#This Row],[PREV. CLOSE]]</f>
        <v>-29.950000000000728</v>
      </c>
      <c r="X5649" s="2">
        <f>IFERROR((StockData[[#This Row],[CLOSE]]-StockData[[#This Row],[PREV. CLOSE]])/StockData[[#This Row],[PREV. CLOSE]],0)</f>
        <v>-2.3364485981308978E-3</v>
      </c>
      <c r="Y5649" t="str">
        <f>IF(StockData[[#This Row],[Daily Return %]]&gt;0,"Gain",IF(StockData[[#This Row],[Daily Return %]]&lt;0,"Loss","No Change"))</f>
        <v>Loss</v>
      </c>
    </row>
    <row r="5650" spans="1:25" x14ac:dyDescent="0.3">
      <c r="A5650" s="1">
        <v>45442</v>
      </c>
      <c r="B5650" s="1" t="s">
        <v>5706</v>
      </c>
      <c r="C5650" s="1" t="s">
        <v>119</v>
      </c>
      <c r="D5650">
        <f>MONTH(StockData[[#This Row],[DATE]])</f>
        <v>5</v>
      </c>
      <c r="E5650">
        <v>2024</v>
      </c>
      <c r="F5650" t="s">
        <v>97</v>
      </c>
      <c r="G5650" t="str">
        <f>"Q"&amp;ROUNDUP(StockData[[#This Row],[Month Number]]/3,0)</f>
        <v>Q2</v>
      </c>
      <c r="H5650" s="1" t="s">
        <v>5604</v>
      </c>
      <c r="I5650" s="1" t="s">
        <v>4597</v>
      </c>
      <c r="J5650" t="s">
        <v>30</v>
      </c>
      <c r="K5650">
        <v>12721</v>
      </c>
      <c r="L5650">
        <v>12810</v>
      </c>
      <c r="M5650">
        <v>12550</v>
      </c>
      <c r="N5650">
        <v>12788.65</v>
      </c>
      <c r="O5650">
        <v>12570</v>
      </c>
      <c r="P5650">
        <v>12598</v>
      </c>
      <c r="Q5650">
        <v>12642.41</v>
      </c>
      <c r="R5650">
        <v>524559</v>
      </c>
      <c r="S5650">
        <v>6631689817.0500002</v>
      </c>
      <c r="T5650">
        <v>80385</v>
      </c>
      <c r="U5650">
        <v>325306</v>
      </c>
      <c r="V5650">
        <v>62.02</v>
      </c>
      <c r="W5650" s="3">
        <f>StockData[[#This Row],[CLOSE]]-StockData[[#This Row],[PREV. CLOSE]]</f>
        <v>-190.64999999999964</v>
      </c>
      <c r="X5650" s="2">
        <f>IFERROR((StockData[[#This Row],[CLOSE]]-StockData[[#This Row],[PREV. CLOSE]])/StockData[[#This Row],[PREV. CLOSE]],0)</f>
        <v>-1.4907750231650694E-2</v>
      </c>
      <c r="Y5650" t="str">
        <f>IF(StockData[[#This Row],[Daily Return %]]&gt;0,"Gain",IF(StockData[[#This Row],[Daily Return %]]&lt;0,"Loss","No Change"))</f>
        <v>Loss</v>
      </c>
    </row>
    <row r="5651" spans="1:25" x14ac:dyDescent="0.3">
      <c r="A5651" s="1">
        <v>45443</v>
      </c>
      <c r="B5651" s="1" t="s">
        <v>5707</v>
      </c>
      <c r="C5651" s="1" t="s">
        <v>119</v>
      </c>
      <c r="D5651">
        <f>MONTH(StockData[[#This Row],[DATE]])</f>
        <v>5</v>
      </c>
      <c r="E5651">
        <v>2024</v>
      </c>
      <c r="F5651" t="s">
        <v>97</v>
      </c>
      <c r="G5651" t="str">
        <f>"Q"&amp;ROUNDUP(StockData[[#This Row],[Month Number]]/3,0)</f>
        <v>Q2</v>
      </c>
      <c r="H5651" s="1" t="s">
        <v>5604</v>
      </c>
      <c r="I5651" s="1" t="s">
        <v>4597</v>
      </c>
      <c r="J5651" t="s">
        <v>30</v>
      </c>
      <c r="K5651">
        <v>12598</v>
      </c>
      <c r="L5651">
        <v>12633.35</v>
      </c>
      <c r="M5651">
        <v>12330</v>
      </c>
      <c r="N5651">
        <v>12598</v>
      </c>
      <c r="O5651">
        <v>12425</v>
      </c>
      <c r="P5651">
        <v>12399.3</v>
      </c>
      <c r="Q5651">
        <v>12458.05</v>
      </c>
      <c r="R5651">
        <v>908304</v>
      </c>
      <c r="S5651">
        <v>11315699332.9</v>
      </c>
      <c r="T5651">
        <v>107729</v>
      </c>
      <c r="U5651">
        <v>457010</v>
      </c>
      <c r="V5651">
        <v>50.31</v>
      </c>
      <c r="W5651" s="3">
        <f>StockData[[#This Row],[CLOSE]]-StockData[[#This Row],[PREV. CLOSE]]</f>
        <v>-198.70000000000073</v>
      </c>
      <c r="X5651" s="2">
        <f>IFERROR((StockData[[#This Row],[CLOSE]]-StockData[[#This Row],[PREV. CLOSE]])/StockData[[#This Row],[PREV. CLOSE]],0)</f>
        <v>-1.5772344816637619E-2</v>
      </c>
      <c r="Y5651" t="str">
        <f>IF(StockData[[#This Row],[Daily Return %]]&gt;0,"Gain",IF(StockData[[#This Row],[Daily Return %]]&lt;0,"Loss","No Change"))</f>
        <v>Loss</v>
      </c>
    </row>
    <row r="5652" spans="1:25" x14ac:dyDescent="0.3">
      <c r="A5652" s="1">
        <v>45446</v>
      </c>
      <c r="B5652" s="1" t="s">
        <v>5708</v>
      </c>
      <c r="C5652" s="1" t="s">
        <v>142</v>
      </c>
      <c r="D5652">
        <f>MONTH(StockData[[#This Row],[DATE]])</f>
        <v>6</v>
      </c>
      <c r="E5652">
        <v>2024</v>
      </c>
      <c r="F5652" t="s">
        <v>97</v>
      </c>
      <c r="G5652" t="str">
        <f>"Q"&amp;ROUNDUP(StockData[[#This Row],[Month Number]]/3,0)</f>
        <v>Q2</v>
      </c>
      <c r="H5652" s="1" t="s">
        <v>5604</v>
      </c>
      <c r="I5652" s="1" t="s">
        <v>4597</v>
      </c>
      <c r="J5652" t="s">
        <v>30</v>
      </c>
      <c r="K5652">
        <v>12825</v>
      </c>
      <c r="L5652">
        <v>12825</v>
      </c>
      <c r="M5652">
        <v>12402.55</v>
      </c>
      <c r="N5652">
        <v>12399.3</v>
      </c>
      <c r="O5652">
        <v>12490</v>
      </c>
      <c r="P5652">
        <v>12476.15</v>
      </c>
      <c r="Q5652">
        <v>12502.27</v>
      </c>
      <c r="R5652">
        <v>485936</v>
      </c>
      <c r="S5652">
        <v>6075305462.1499996</v>
      </c>
      <c r="T5652">
        <v>67208</v>
      </c>
      <c r="U5652">
        <v>272673</v>
      </c>
      <c r="V5652">
        <v>56.11</v>
      </c>
      <c r="W5652" s="3">
        <f>StockData[[#This Row],[CLOSE]]-StockData[[#This Row],[PREV. CLOSE]]</f>
        <v>76.850000000000364</v>
      </c>
      <c r="X5652" s="2">
        <f>IFERROR((StockData[[#This Row],[CLOSE]]-StockData[[#This Row],[PREV. CLOSE]])/StockData[[#This Row],[PREV. CLOSE]],0)</f>
        <v>6.1979305283363069E-3</v>
      </c>
      <c r="Y5652" t="str">
        <f>IF(StockData[[#This Row],[Daily Return %]]&gt;0,"Gain",IF(StockData[[#This Row],[Daily Return %]]&lt;0,"Loss","No Change"))</f>
        <v>Gain</v>
      </c>
    </row>
    <row r="5653" spans="1:25" x14ac:dyDescent="0.3">
      <c r="A5653" s="1">
        <v>45447</v>
      </c>
      <c r="B5653" s="1" t="s">
        <v>5709</v>
      </c>
      <c r="C5653" s="1" t="s">
        <v>142</v>
      </c>
      <c r="D5653">
        <f>MONTH(StockData[[#This Row],[DATE]])</f>
        <v>6</v>
      </c>
      <c r="E5653">
        <v>2024</v>
      </c>
      <c r="F5653" t="s">
        <v>97</v>
      </c>
      <c r="G5653" t="str">
        <f>"Q"&amp;ROUNDUP(StockData[[#This Row],[Month Number]]/3,0)</f>
        <v>Q2</v>
      </c>
      <c r="H5653" s="1" t="s">
        <v>5604</v>
      </c>
      <c r="I5653" s="1" t="s">
        <v>4597</v>
      </c>
      <c r="J5653" t="s">
        <v>30</v>
      </c>
      <c r="K5653">
        <v>12596.6</v>
      </c>
      <c r="L5653">
        <v>12597.2</v>
      </c>
      <c r="M5653">
        <v>11561.45</v>
      </c>
      <c r="N5653">
        <v>12476.15</v>
      </c>
      <c r="O5653">
        <v>12204.65</v>
      </c>
      <c r="P5653">
        <v>12176.05</v>
      </c>
      <c r="Q5653">
        <v>12190.13</v>
      </c>
      <c r="R5653">
        <v>825928</v>
      </c>
      <c r="S5653">
        <v>10068169077.549999</v>
      </c>
      <c r="T5653">
        <v>121623</v>
      </c>
      <c r="U5653">
        <v>443743</v>
      </c>
      <c r="V5653">
        <v>53.73</v>
      </c>
      <c r="W5653" s="3">
        <f>StockData[[#This Row],[CLOSE]]-StockData[[#This Row],[PREV. CLOSE]]</f>
        <v>-300.10000000000036</v>
      </c>
      <c r="X5653" s="2">
        <f>IFERROR((StockData[[#This Row],[CLOSE]]-StockData[[#This Row],[PREV. CLOSE]])/StockData[[#This Row],[PREV. CLOSE]],0)</f>
        <v>-2.4053894831338223E-2</v>
      </c>
      <c r="Y5653" t="str">
        <f>IF(StockData[[#This Row],[Daily Return %]]&gt;0,"Gain",IF(StockData[[#This Row],[Daily Return %]]&lt;0,"Loss","No Change"))</f>
        <v>Loss</v>
      </c>
    </row>
    <row r="5654" spans="1:25" x14ac:dyDescent="0.3">
      <c r="A5654" s="1">
        <v>45448</v>
      </c>
      <c r="B5654" s="1" t="s">
        <v>5710</v>
      </c>
      <c r="C5654" s="1" t="s">
        <v>142</v>
      </c>
      <c r="D5654">
        <f>MONTH(StockData[[#This Row],[DATE]])</f>
        <v>6</v>
      </c>
      <c r="E5654">
        <v>2024</v>
      </c>
      <c r="F5654" t="s">
        <v>97</v>
      </c>
      <c r="G5654" t="str">
        <f>"Q"&amp;ROUNDUP(StockData[[#This Row],[Month Number]]/3,0)</f>
        <v>Q2</v>
      </c>
      <c r="H5654" s="1" t="s">
        <v>5604</v>
      </c>
      <c r="I5654" s="1" t="s">
        <v>4597</v>
      </c>
      <c r="J5654" t="s">
        <v>30</v>
      </c>
      <c r="K5654">
        <v>12180</v>
      </c>
      <c r="L5654">
        <v>12614.1</v>
      </c>
      <c r="M5654">
        <v>12125.1</v>
      </c>
      <c r="N5654">
        <v>12176.05</v>
      </c>
      <c r="O5654">
        <v>12511.55</v>
      </c>
      <c r="P5654">
        <v>12502.6</v>
      </c>
      <c r="Q5654">
        <v>12464.87</v>
      </c>
      <c r="R5654">
        <v>447581</v>
      </c>
      <c r="S5654">
        <v>5579039494.6499996</v>
      </c>
      <c r="T5654">
        <v>90538</v>
      </c>
      <c r="U5654">
        <v>246417</v>
      </c>
      <c r="V5654">
        <v>55.06</v>
      </c>
      <c r="W5654" s="3">
        <f>StockData[[#This Row],[CLOSE]]-StockData[[#This Row],[PREV. CLOSE]]</f>
        <v>326.55000000000109</v>
      </c>
      <c r="X5654" s="2">
        <f>IFERROR((StockData[[#This Row],[CLOSE]]-StockData[[#This Row],[PREV. CLOSE]])/StockData[[#This Row],[PREV. CLOSE]],0)</f>
        <v>2.6819042300253459E-2</v>
      </c>
      <c r="Y5654" t="str">
        <f>IF(StockData[[#This Row],[Daily Return %]]&gt;0,"Gain",IF(StockData[[#This Row],[Daily Return %]]&lt;0,"Loss","No Change"))</f>
        <v>Gain</v>
      </c>
    </row>
    <row r="5655" spans="1:25" x14ac:dyDescent="0.3">
      <c r="A5655" s="1">
        <v>45449</v>
      </c>
      <c r="B5655" s="1" t="s">
        <v>5711</v>
      </c>
      <c r="C5655" s="1" t="s">
        <v>142</v>
      </c>
      <c r="D5655">
        <f>MONTH(StockData[[#This Row],[DATE]])</f>
        <v>6</v>
      </c>
      <c r="E5655">
        <v>2024</v>
      </c>
      <c r="F5655" t="s">
        <v>97</v>
      </c>
      <c r="G5655" t="str">
        <f>"Q"&amp;ROUNDUP(StockData[[#This Row],[Month Number]]/3,0)</f>
        <v>Q2</v>
      </c>
      <c r="H5655" s="1" t="s">
        <v>5604</v>
      </c>
      <c r="I5655" s="1" t="s">
        <v>4597</v>
      </c>
      <c r="J5655" t="s">
        <v>30</v>
      </c>
      <c r="K5655">
        <v>12511.55</v>
      </c>
      <c r="L5655">
        <v>12690</v>
      </c>
      <c r="M5655">
        <v>12468</v>
      </c>
      <c r="N5655">
        <v>12502.6</v>
      </c>
      <c r="O5655">
        <v>12684.5</v>
      </c>
      <c r="P5655">
        <v>12673.5</v>
      </c>
      <c r="Q5655">
        <v>12617.71</v>
      </c>
      <c r="R5655">
        <v>447536</v>
      </c>
      <c r="S5655">
        <v>5646878338</v>
      </c>
      <c r="T5655">
        <v>102493</v>
      </c>
      <c r="U5655">
        <v>218029</v>
      </c>
      <c r="V5655">
        <v>48.72</v>
      </c>
      <c r="W5655" s="3">
        <f>StockData[[#This Row],[CLOSE]]-StockData[[#This Row],[PREV. CLOSE]]</f>
        <v>170.89999999999964</v>
      </c>
      <c r="X5655" s="2">
        <f>IFERROR((StockData[[#This Row],[CLOSE]]-StockData[[#This Row],[PREV. CLOSE]])/StockData[[#This Row],[PREV. CLOSE]],0)</f>
        <v>1.3669156815382371E-2</v>
      </c>
      <c r="Y5655" t="str">
        <f>IF(StockData[[#This Row],[Daily Return %]]&gt;0,"Gain",IF(StockData[[#This Row],[Daily Return %]]&lt;0,"Loss","No Change"))</f>
        <v>Gain</v>
      </c>
    </row>
    <row r="5656" spans="1:25" x14ac:dyDescent="0.3">
      <c r="A5656" s="1">
        <v>45450</v>
      </c>
      <c r="B5656" s="1" t="s">
        <v>5712</v>
      </c>
      <c r="C5656" s="1" t="s">
        <v>142</v>
      </c>
      <c r="D5656">
        <f>MONTH(StockData[[#This Row],[DATE]])</f>
        <v>6</v>
      </c>
      <c r="E5656">
        <v>2024</v>
      </c>
      <c r="F5656" t="s">
        <v>97</v>
      </c>
      <c r="G5656" t="str">
        <f>"Q"&amp;ROUNDUP(StockData[[#This Row],[Month Number]]/3,0)</f>
        <v>Q2</v>
      </c>
      <c r="H5656" s="1" t="s">
        <v>5604</v>
      </c>
      <c r="I5656" s="1" t="s">
        <v>4597</v>
      </c>
      <c r="J5656" t="s">
        <v>30</v>
      </c>
      <c r="K5656">
        <v>12582.35</v>
      </c>
      <c r="L5656">
        <v>12828</v>
      </c>
      <c r="M5656">
        <v>12582.35</v>
      </c>
      <c r="N5656">
        <v>12673.5</v>
      </c>
      <c r="O5656">
        <v>12790</v>
      </c>
      <c r="P5656">
        <v>12810.9</v>
      </c>
      <c r="Q5656">
        <v>12740.77</v>
      </c>
      <c r="R5656">
        <v>532480</v>
      </c>
      <c r="S5656">
        <v>6784207680</v>
      </c>
      <c r="T5656">
        <v>81384</v>
      </c>
      <c r="U5656">
        <v>270492</v>
      </c>
      <c r="V5656">
        <v>50.8</v>
      </c>
      <c r="W5656" s="3">
        <f>StockData[[#This Row],[CLOSE]]-StockData[[#This Row],[PREV. CLOSE]]</f>
        <v>137.39999999999964</v>
      </c>
      <c r="X5656" s="2">
        <f>IFERROR((StockData[[#This Row],[CLOSE]]-StockData[[#This Row],[PREV. CLOSE]])/StockData[[#This Row],[PREV. CLOSE]],0)</f>
        <v>1.0841519706474111E-2</v>
      </c>
      <c r="Y5656" t="str">
        <f>IF(StockData[[#This Row],[Daily Return %]]&gt;0,"Gain",IF(StockData[[#This Row],[Daily Return %]]&lt;0,"Loss","No Change"))</f>
        <v>Gain</v>
      </c>
    </row>
    <row r="5657" spans="1:25" x14ac:dyDescent="0.3">
      <c r="A5657" s="1">
        <v>45453</v>
      </c>
      <c r="B5657" s="1" t="s">
        <v>5713</v>
      </c>
      <c r="C5657" s="1" t="s">
        <v>142</v>
      </c>
      <c r="D5657">
        <f>MONTH(StockData[[#This Row],[DATE]])</f>
        <v>6</v>
      </c>
      <c r="E5657">
        <v>2024</v>
      </c>
      <c r="F5657" t="s">
        <v>97</v>
      </c>
      <c r="G5657" t="str">
        <f>"Q"&amp;ROUNDUP(StockData[[#This Row],[Month Number]]/3,0)</f>
        <v>Q2</v>
      </c>
      <c r="H5657" s="1" t="s">
        <v>5604</v>
      </c>
      <c r="I5657" s="1" t="s">
        <v>4597</v>
      </c>
      <c r="J5657" t="s">
        <v>30</v>
      </c>
      <c r="K5657">
        <v>12765.15</v>
      </c>
      <c r="L5657">
        <v>12920</v>
      </c>
      <c r="M5657">
        <v>12627.9</v>
      </c>
      <c r="N5657">
        <v>12810.9</v>
      </c>
      <c r="O5657">
        <v>12741</v>
      </c>
      <c r="P5657">
        <v>12717.55</v>
      </c>
      <c r="Q5657">
        <v>12737.36</v>
      </c>
      <c r="R5657">
        <v>293471</v>
      </c>
      <c r="S5657">
        <v>3738044824.1999998</v>
      </c>
      <c r="T5657">
        <v>50300</v>
      </c>
      <c r="U5657">
        <v>158331</v>
      </c>
      <c r="V5657">
        <v>53.95</v>
      </c>
      <c r="W5657" s="3">
        <f>StockData[[#This Row],[CLOSE]]-StockData[[#This Row],[PREV. CLOSE]]</f>
        <v>-93.350000000000364</v>
      </c>
      <c r="X5657" s="2">
        <f>IFERROR((StockData[[#This Row],[CLOSE]]-StockData[[#This Row],[PREV. CLOSE]])/StockData[[#This Row],[PREV. CLOSE]],0)</f>
        <v>-7.2867636153588246E-3</v>
      </c>
      <c r="Y5657" t="str">
        <f>IF(StockData[[#This Row],[Daily Return %]]&gt;0,"Gain",IF(StockData[[#This Row],[Daily Return %]]&lt;0,"Loss","No Change"))</f>
        <v>Loss</v>
      </c>
    </row>
    <row r="5658" spans="1:25" x14ac:dyDescent="0.3">
      <c r="A5658" s="1">
        <v>45454</v>
      </c>
      <c r="B5658" s="1" t="s">
        <v>5714</v>
      </c>
      <c r="C5658" s="1" t="s">
        <v>142</v>
      </c>
      <c r="D5658">
        <f>MONTH(StockData[[#This Row],[DATE]])</f>
        <v>6</v>
      </c>
      <c r="E5658">
        <v>2024</v>
      </c>
      <c r="F5658" t="s">
        <v>97</v>
      </c>
      <c r="G5658" t="str">
        <f>"Q"&amp;ROUNDUP(StockData[[#This Row],[Month Number]]/3,0)</f>
        <v>Q2</v>
      </c>
      <c r="H5658" s="1" t="s">
        <v>5604</v>
      </c>
      <c r="I5658" s="1" t="s">
        <v>4597</v>
      </c>
      <c r="J5658" t="s">
        <v>30</v>
      </c>
      <c r="K5658">
        <v>12743.5</v>
      </c>
      <c r="L5658">
        <v>12939.55</v>
      </c>
      <c r="M5658">
        <v>12655.2</v>
      </c>
      <c r="N5658">
        <v>12717.55</v>
      </c>
      <c r="O5658">
        <v>12870</v>
      </c>
      <c r="P5658">
        <v>12863.65</v>
      </c>
      <c r="Q5658">
        <v>12827.27</v>
      </c>
      <c r="R5658">
        <v>358807</v>
      </c>
      <c r="S5658">
        <v>4602513909.3999996</v>
      </c>
      <c r="T5658">
        <v>56304</v>
      </c>
      <c r="U5658">
        <v>185571</v>
      </c>
      <c r="V5658">
        <v>51.72</v>
      </c>
      <c r="W5658" s="3">
        <f>StockData[[#This Row],[CLOSE]]-StockData[[#This Row],[PREV. CLOSE]]</f>
        <v>146.10000000000036</v>
      </c>
      <c r="X5658" s="2">
        <f>IFERROR((StockData[[#This Row],[CLOSE]]-StockData[[#This Row],[PREV. CLOSE]])/StockData[[#This Row],[PREV. CLOSE]],0)</f>
        <v>1.1488061772904401E-2</v>
      </c>
      <c r="Y5658" t="str">
        <f>IF(StockData[[#This Row],[Daily Return %]]&gt;0,"Gain",IF(StockData[[#This Row],[Daily Return %]]&lt;0,"Loss","No Change"))</f>
        <v>Gain</v>
      </c>
    </row>
    <row r="5659" spans="1:25" x14ac:dyDescent="0.3">
      <c r="A5659" s="1">
        <v>45455</v>
      </c>
      <c r="B5659" s="1" t="s">
        <v>5715</v>
      </c>
      <c r="C5659" s="1" t="s">
        <v>142</v>
      </c>
      <c r="D5659">
        <f>MONTH(StockData[[#This Row],[DATE]])</f>
        <v>6</v>
      </c>
      <c r="E5659">
        <v>2024</v>
      </c>
      <c r="F5659" t="s">
        <v>97</v>
      </c>
      <c r="G5659" t="str">
        <f>"Q"&amp;ROUNDUP(StockData[[#This Row],[Month Number]]/3,0)</f>
        <v>Q2</v>
      </c>
      <c r="H5659" s="1" t="s">
        <v>5604</v>
      </c>
      <c r="I5659" s="1" t="s">
        <v>4597</v>
      </c>
      <c r="J5659" t="s">
        <v>30</v>
      </c>
      <c r="K5659">
        <v>12863.65</v>
      </c>
      <c r="L5659">
        <v>12951.6</v>
      </c>
      <c r="M5659">
        <v>12802</v>
      </c>
      <c r="N5659">
        <v>12863.65</v>
      </c>
      <c r="O5659">
        <v>12842.55</v>
      </c>
      <c r="P5659">
        <v>12849.35</v>
      </c>
      <c r="Q5659">
        <v>12876.73</v>
      </c>
      <c r="R5659">
        <v>302719</v>
      </c>
      <c r="S5659">
        <v>3898029605.3499999</v>
      </c>
      <c r="T5659">
        <v>77621</v>
      </c>
      <c r="U5659">
        <v>167899</v>
      </c>
      <c r="V5659">
        <v>55.46</v>
      </c>
      <c r="W5659" s="3">
        <f>StockData[[#This Row],[CLOSE]]-StockData[[#This Row],[PREV. CLOSE]]</f>
        <v>-14.299999999999272</v>
      </c>
      <c r="X5659" s="2">
        <f>IFERROR((StockData[[#This Row],[CLOSE]]-StockData[[#This Row],[PREV. CLOSE]])/StockData[[#This Row],[PREV. CLOSE]],0)</f>
        <v>-1.1116595989473651E-3</v>
      </c>
      <c r="Y5659" t="str">
        <f>IF(StockData[[#This Row],[Daily Return %]]&gt;0,"Gain",IF(StockData[[#This Row],[Daily Return %]]&lt;0,"Loss","No Change"))</f>
        <v>Loss</v>
      </c>
    </row>
    <row r="5660" spans="1:25" x14ac:dyDescent="0.3">
      <c r="A5660" s="1">
        <v>45456</v>
      </c>
      <c r="B5660" s="1" t="s">
        <v>5716</v>
      </c>
      <c r="C5660" s="1" t="s">
        <v>142</v>
      </c>
      <c r="D5660">
        <f>MONTH(StockData[[#This Row],[DATE]])</f>
        <v>6</v>
      </c>
      <c r="E5660">
        <v>2024</v>
      </c>
      <c r="F5660" t="s">
        <v>97</v>
      </c>
      <c r="G5660" t="str">
        <f>"Q"&amp;ROUNDUP(StockData[[#This Row],[Month Number]]/3,0)</f>
        <v>Q2</v>
      </c>
      <c r="H5660" s="1" t="s">
        <v>5604</v>
      </c>
      <c r="I5660" s="1" t="s">
        <v>4597</v>
      </c>
      <c r="J5660" t="s">
        <v>30</v>
      </c>
      <c r="K5660">
        <v>12940</v>
      </c>
      <c r="L5660">
        <v>12940</v>
      </c>
      <c r="M5660">
        <v>12739.6</v>
      </c>
      <c r="N5660">
        <v>12849.35</v>
      </c>
      <c r="O5660">
        <v>12840</v>
      </c>
      <c r="P5660">
        <v>12846.85</v>
      </c>
      <c r="Q5660">
        <v>12824.4</v>
      </c>
      <c r="R5660">
        <v>297240</v>
      </c>
      <c r="S5660">
        <v>3811924108.8000002</v>
      </c>
      <c r="T5660">
        <v>57819</v>
      </c>
      <c r="U5660">
        <v>164586</v>
      </c>
      <c r="V5660">
        <v>55.37</v>
      </c>
      <c r="W5660" s="3">
        <f>StockData[[#This Row],[CLOSE]]-StockData[[#This Row],[PREV. CLOSE]]</f>
        <v>-2.5</v>
      </c>
      <c r="X5660" s="2">
        <f>IFERROR((StockData[[#This Row],[CLOSE]]-StockData[[#This Row],[PREV. CLOSE]])/StockData[[#This Row],[PREV. CLOSE]],0)</f>
        <v>-1.9456237085922634E-4</v>
      </c>
      <c r="Y5660" t="str">
        <f>IF(StockData[[#This Row],[Daily Return %]]&gt;0,"Gain",IF(StockData[[#This Row],[Daily Return %]]&lt;0,"Loss","No Change"))</f>
        <v>Loss</v>
      </c>
    </row>
    <row r="5661" spans="1:25" x14ac:dyDescent="0.3">
      <c r="A5661" s="1">
        <v>45457</v>
      </c>
      <c r="B5661" s="1" t="s">
        <v>5717</v>
      </c>
      <c r="C5661" s="1" t="s">
        <v>142</v>
      </c>
      <c r="D5661">
        <f>MONTH(StockData[[#This Row],[DATE]])</f>
        <v>6</v>
      </c>
      <c r="E5661">
        <v>2024</v>
      </c>
      <c r="F5661" t="s">
        <v>97</v>
      </c>
      <c r="G5661" t="str">
        <f>"Q"&amp;ROUNDUP(StockData[[#This Row],[Month Number]]/3,0)</f>
        <v>Q2</v>
      </c>
      <c r="H5661" s="1" t="s">
        <v>5604</v>
      </c>
      <c r="I5661" s="1" t="s">
        <v>4597</v>
      </c>
      <c r="J5661" t="s">
        <v>30</v>
      </c>
      <c r="K5661">
        <v>12831.5</v>
      </c>
      <c r="L5661">
        <v>12895</v>
      </c>
      <c r="M5661">
        <v>12778.8</v>
      </c>
      <c r="N5661">
        <v>12846.85</v>
      </c>
      <c r="O5661">
        <v>12832.6</v>
      </c>
      <c r="P5661">
        <v>12845.2</v>
      </c>
      <c r="Q5661">
        <v>12842.82</v>
      </c>
      <c r="R5661">
        <v>216967</v>
      </c>
      <c r="S5661">
        <v>2786467879.5</v>
      </c>
      <c r="T5661">
        <v>39581</v>
      </c>
      <c r="U5661">
        <v>117837</v>
      </c>
      <c r="V5661">
        <v>54.31</v>
      </c>
      <c r="W5661" s="3">
        <f>StockData[[#This Row],[CLOSE]]-StockData[[#This Row],[PREV. CLOSE]]</f>
        <v>-1.6499999999996362</v>
      </c>
      <c r="X5661" s="2">
        <f>IFERROR((StockData[[#This Row],[CLOSE]]-StockData[[#This Row],[PREV. CLOSE]])/StockData[[#This Row],[PREV. CLOSE]],0)</f>
        <v>-1.2843615360961139E-4</v>
      </c>
      <c r="Y5661" t="str">
        <f>IF(StockData[[#This Row],[Daily Return %]]&gt;0,"Gain",IF(StockData[[#This Row],[Daily Return %]]&lt;0,"Loss","No Change"))</f>
        <v>Loss</v>
      </c>
    </row>
    <row r="5662" spans="1:25" x14ac:dyDescent="0.3">
      <c r="A5662" s="1">
        <v>45461</v>
      </c>
      <c r="B5662" s="1" t="s">
        <v>5718</v>
      </c>
      <c r="C5662" s="1" t="s">
        <v>142</v>
      </c>
      <c r="D5662">
        <f>MONTH(StockData[[#This Row],[DATE]])</f>
        <v>6</v>
      </c>
      <c r="E5662">
        <v>2024</v>
      </c>
      <c r="F5662" t="s">
        <v>97</v>
      </c>
      <c r="G5662" t="str">
        <f>"Q"&amp;ROUNDUP(StockData[[#This Row],[Month Number]]/3,0)</f>
        <v>Q2</v>
      </c>
      <c r="H5662" s="1" t="s">
        <v>5604</v>
      </c>
      <c r="I5662" s="1" t="s">
        <v>4597</v>
      </c>
      <c r="J5662" t="s">
        <v>30</v>
      </c>
      <c r="K5662">
        <v>12878.4</v>
      </c>
      <c r="L5662">
        <v>12880</v>
      </c>
      <c r="M5662">
        <v>12542.05</v>
      </c>
      <c r="N5662">
        <v>12845.2</v>
      </c>
      <c r="O5662">
        <v>12570</v>
      </c>
      <c r="P5662">
        <v>12560.95</v>
      </c>
      <c r="Q5662">
        <v>12622.35</v>
      </c>
      <c r="R5662">
        <v>823306</v>
      </c>
      <c r="S5662">
        <v>10392058284.799999</v>
      </c>
      <c r="T5662">
        <v>100425</v>
      </c>
      <c r="U5662">
        <v>534932</v>
      </c>
      <c r="V5662">
        <v>64.97</v>
      </c>
      <c r="W5662" s="3">
        <f>StockData[[#This Row],[CLOSE]]-StockData[[#This Row],[PREV. CLOSE]]</f>
        <v>-284.25</v>
      </c>
      <c r="X5662" s="2">
        <f>IFERROR((StockData[[#This Row],[CLOSE]]-StockData[[#This Row],[PREV. CLOSE]])/StockData[[#This Row],[PREV. CLOSE]],0)</f>
        <v>-2.212888861208856E-2</v>
      </c>
      <c r="Y5662" t="str">
        <f>IF(StockData[[#This Row],[Daily Return %]]&gt;0,"Gain",IF(StockData[[#This Row],[Daily Return %]]&lt;0,"Loss","No Change"))</f>
        <v>Loss</v>
      </c>
    </row>
    <row r="5663" spans="1:25" x14ac:dyDescent="0.3">
      <c r="A5663" s="1">
        <v>45462</v>
      </c>
      <c r="B5663" s="1" t="s">
        <v>5719</v>
      </c>
      <c r="C5663" s="1" t="s">
        <v>142</v>
      </c>
      <c r="D5663">
        <f>MONTH(StockData[[#This Row],[DATE]])</f>
        <v>6</v>
      </c>
      <c r="E5663">
        <v>2024</v>
      </c>
      <c r="F5663" t="s">
        <v>97</v>
      </c>
      <c r="G5663" t="str">
        <f>"Q"&amp;ROUNDUP(StockData[[#This Row],[Month Number]]/3,0)</f>
        <v>Q2</v>
      </c>
      <c r="H5663" s="1" t="s">
        <v>5604</v>
      </c>
      <c r="I5663" s="1" t="s">
        <v>4597</v>
      </c>
      <c r="J5663" t="s">
        <v>30</v>
      </c>
      <c r="K5663">
        <v>12610</v>
      </c>
      <c r="L5663">
        <v>12625</v>
      </c>
      <c r="M5663">
        <v>12200</v>
      </c>
      <c r="N5663">
        <v>12560.95</v>
      </c>
      <c r="O5663">
        <v>12234</v>
      </c>
      <c r="P5663">
        <v>12242.1</v>
      </c>
      <c r="Q5663">
        <v>12374.4</v>
      </c>
      <c r="R5663">
        <v>694871</v>
      </c>
      <c r="S5663">
        <v>8598613595.2999992</v>
      </c>
      <c r="T5663">
        <v>109806</v>
      </c>
      <c r="U5663">
        <v>422294</v>
      </c>
      <c r="V5663">
        <v>60.77</v>
      </c>
      <c r="W5663" s="3">
        <f>StockData[[#This Row],[CLOSE]]-StockData[[#This Row],[PREV. CLOSE]]</f>
        <v>-318.85000000000036</v>
      </c>
      <c r="X5663" s="2">
        <f>IFERROR((StockData[[#This Row],[CLOSE]]-StockData[[#This Row],[PREV. CLOSE]])/StockData[[#This Row],[PREV. CLOSE]],0)</f>
        <v>-2.5384226511529807E-2</v>
      </c>
      <c r="Y5663" t="str">
        <f>IF(StockData[[#This Row],[Daily Return %]]&gt;0,"Gain",IF(StockData[[#This Row],[Daily Return %]]&lt;0,"Loss","No Change"))</f>
        <v>Loss</v>
      </c>
    </row>
    <row r="5664" spans="1:25" x14ac:dyDescent="0.3">
      <c r="A5664" s="1">
        <v>45463</v>
      </c>
      <c r="B5664" s="1" t="s">
        <v>5720</v>
      </c>
      <c r="C5664" s="1" t="s">
        <v>142</v>
      </c>
      <c r="D5664">
        <f>MONTH(StockData[[#This Row],[DATE]])</f>
        <v>6</v>
      </c>
      <c r="E5664">
        <v>2024</v>
      </c>
      <c r="F5664" t="s">
        <v>97</v>
      </c>
      <c r="G5664" t="str">
        <f>"Q"&amp;ROUNDUP(StockData[[#This Row],[Month Number]]/3,0)</f>
        <v>Q2</v>
      </c>
      <c r="H5664" s="1" t="s">
        <v>5604</v>
      </c>
      <c r="I5664" s="1" t="s">
        <v>4597</v>
      </c>
      <c r="J5664" t="s">
        <v>30</v>
      </c>
      <c r="K5664">
        <v>12246</v>
      </c>
      <c r="L5664">
        <v>12305.5</v>
      </c>
      <c r="M5664">
        <v>12135</v>
      </c>
      <c r="N5664">
        <v>12242.1</v>
      </c>
      <c r="O5664">
        <v>12160</v>
      </c>
      <c r="P5664">
        <v>12149.5</v>
      </c>
      <c r="Q5664">
        <v>12191.11</v>
      </c>
      <c r="R5664">
        <v>907751</v>
      </c>
      <c r="S5664">
        <v>11066489820.9</v>
      </c>
      <c r="T5664">
        <v>112661</v>
      </c>
      <c r="U5664">
        <v>582325</v>
      </c>
      <c r="V5664">
        <v>64.150000000000006</v>
      </c>
      <c r="W5664" s="3">
        <f>StockData[[#This Row],[CLOSE]]-StockData[[#This Row],[PREV. CLOSE]]</f>
        <v>-92.600000000000364</v>
      </c>
      <c r="X5664" s="2">
        <f>IFERROR((StockData[[#This Row],[CLOSE]]-StockData[[#This Row],[PREV. CLOSE]])/StockData[[#This Row],[PREV. CLOSE]],0)</f>
        <v>-7.5640617214367111E-3</v>
      </c>
      <c r="Y5664" t="str">
        <f>IF(StockData[[#This Row],[Daily Return %]]&gt;0,"Gain",IF(StockData[[#This Row],[Daily Return %]]&lt;0,"Loss","No Change"))</f>
        <v>Loss</v>
      </c>
    </row>
    <row r="5665" spans="1:25" x14ac:dyDescent="0.3">
      <c r="A5665" s="1">
        <v>45464</v>
      </c>
      <c r="B5665" s="1" t="s">
        <v>5721</v>
      </c>
      <c r="C5665" s="1" t="s">
        <v>142</v>
      </c>
      <c r="D5665">
        <f>MONTH(StockData[[#This Row],[DATE]])</f>
        <v>6</v>
      </c>
      <c r="E5665">
        <v>2024</v>
      </c>
      <c r="F5665" t="s">
        <v>97</v>
      </c>
      <c r="G5665" t="str">
        <f>"Q"&amp;ROUNDUP(StockData[[#This Row],[Month Number]]/3,0)</f>
        <v>Q2</v>
      </c>
      <c r="H5665" s="1" t="s">
        <v>5604</v>
      </c>
      <c r="I5665" s="1" t="s">
        <v>4597</v>
      </c>
      <c r="J5665" t="s">
        <v>30</v>
      </c>
      <c r="K5665">
        <v>12220</v>
      </c>
      <c r="L5665">
        <v>12366.25</v>
      </c>
      <c r="M5665">
        <v>12083.5</v>
      </c>
      <c r="N5665">
        <v>12149.5</v>
      </c>
      <c r="O5665">
        <v>12167</v>
      </c>
      <c r="P5665">
        <v>12201.5</v>
      </c>
      <c r="Q5665">
        <v>12193.95</v>
      </c>
      <c r="R5665">
        <v>947800</v>
      </c>
      <c r="S5665">
        <v>11557428719.299999</v>
      </c>
      <c r="T5665">
        <v>169905</v>
      </c>
      <c r="U5665">
        <v>502043</v>
      </c>
      <c r="V5665">
        <v>52.97</v>
      </c>
      <c r="W5665" s="3">
        <f>StockData[[#This Row],[CLOSE]]-StockData[[#This Row],[PREV. CLOSE]]</f>
        <v>52</v>
      </c>
      <c r="X5665" s="2">
        <f>IFERROR((StockData[[#This Row],[CLOSE]]-StockData[[#This Row],[PREV. CLOSE]])/StockData[[#This Row],[PREV. CLOSE]],0)</f>
        <v>4.2800115231079469E-3</v>
      </c>
      <c r="Y5665" t="str">
        <f>IF(StockData[[#This Row],[Daily Return %]]&gt;0,"Gain",IF(StockData[[#This Row],[Daily Return %]]&lt;0,"Loss","No Change"))</f>
        <v>Gain</v>
      </c>
    </row>
    <row r="5666" spans="1:25" x14ac:dyDescent="0.3">
      <c r="A5666" s="1">
        <v>45467</v>
      </c>
      <c r="B5666" s="1" t="s">
        <v>5722</v>
      </c>
      <c r="C5666" s="1" t="s">
        <v>142</v>
      </c>
      <c r="D5666">
        <f>MONTH(StockData[[#This Row],[DATE]])</f>
        <v>6</v>
      </c>
      <c r="E5666">
        <v>2024</v>
      </c>
      <c r="F5666" t="s">
        <v>97</v>
      </c>
      <c r="G5666" t="str">
        <f>"Q"&amp;ROUNDUP(StockData[[#This Row],[Month Number]]/3,0)</f>
        <v>Q2</v>
      </c>
      <c r="H5666" s="1" t="s">
        <v>5604</v>
      </c>
      <c r="I5666" s="1" t="s">
        <v>4597</v>
      </c>
      <c r="J5666" t="s">
        <v>30</v>
      </c>
      <c r="K5666">
        <v>12181</v>
      </c>
      <c r="L5666">
        <v>12289</v>
      </c>
      <c r="M5666">
        <v>12041</v>
      </c>
      <c r="N5666">
        <v>12201.5</v>
      </c>
      <c r="O5666">
        <v>12239.9</v>
      </c>
      <c r="P5666">
        <v>12183.4</v>
      </c>
      <c r="Q5666">
        <v>12174.02</v>
      </c>
      <c r="R5666">
        <v>550862</v>
      </c>
      <c r="S5666">
        <v>6706203982.8500004</v>
      </c>
      <c r="T5666">
        <v>77934</v>
      </c>
      <c r="U5666">
        <v>329990</v>
      </c>
      <c r="V5666">
        <v>59.9</v>
      </c>
      <c r="W5666" s="3">
        <f>StockData[[#This Row],[CLOSE]]-StockData[[#This Row],[PREV. CLOSE]]</f>
        <v>-18.100000000000364</v>
      </c>
      <c r="X5666" s="2">
        <f>IFERROR((StockData[[#This Row],[CLOSE]]-StockData[[#This Row],[PREV. CLOSE]])/StockData[[#This Row],[PREV. CLOSE]],0)</f>
        <v>-1.4834241691595593E-3</v>
      </c>
      <c r="Y5666" t="str">
        <f>IF(StockData[[#This Row],[Daily Return %]]&gt;0,"Gain",IF(StockData[[#This Row],[Daily Return %]]&lt;0,"Loss","No Change"))</f>
        <v>Loss</v>
      </c>
    </row>
    <row r="5667" spans="1:25" x14ac:dyDescent="0.3">
      <c r="A5667" s="1">
        <v>45468</v>
      </c>
      <c r="B5667" s="1" t="s">
        <v>5723</v>
      </c>
      <c r="C5667" s="1" t="s">
        <v>142</v>
      </c>
      <c r="D5667">
        <f>MONTH(StockData[[#This Row],[DATE]])</f>
        <v>6</v>
      </c>
      <c r="E5667">
        <v>2024</v>
      </c>
      <c r="F5667" t="s">
        <v>97</v>
      </c>
      <c r="G5667" t="str">
        <f>"Q"&amp;ROUNDUP(StockData[[#This Row],[Month Number]]/3,0)</f>
        <v>Q2</v>
      </c>
      <c r="H5667" s="1" t="s">
        <v>5604</v>
      </c>
      <c r="I5667" s="1" t="s">
        <v>4597</v>
      </c>
      <c r="J5667" t="s">
        <v>30</v>
      </c>
      <c r="K5667">
        <v>12201.4</v>
      </c>
      <c r="L5667">
        <v>12237.8</v>
      </c>
      <c r="M5667">
        <v>12072.05</v>
      </c>
      <c r="N5667">
        <v>12183.4</v>
      </c>
      <c r="O5667">
        <v>12125</v>
      </c>
      <c r="P5667">
        <v>12116.6</v>
      </c>
      <c r="Q5667">
        <v>12139.33</v>
      </c>
      <c r="R5667">
        <v>594272</v>
      </c>
      <c r="S5667">
        <v>7214062067.25</v>
      </c>
      <c r="T5667">
        <v>73270</v>
      </c>
      <c r="U5667">
        <v>410569</v>
      </c>
      <c r="V5667">
        <v>69.09</v>
      </c>
      <c r="W5667" s="3">
        <f>StockData[[#This Row],[CLOSE]]-StockData[[#This Row],[PREV. CLOSE]]</f>
        <v>-66.799999999999272</v>
      </c>
      <c r="X5667" s="2">
        <f>IFERROR((StockData[[#This Row],[CLOSE]]-StockData[[#This Row],[PREV. CLOSE]])/StockData[[#This Row],[PREV. CLOSE]],0)</f>
        <v>-5.4828701347734848E-3</v>
      </c>
      <c r="Y5667" t="str">
        <f>IF(StockData[[#This Row],[Daily Return %]]&gt;0,"Gain",IF(StockData[[#This Row],[Daily Return %]]&lt;0,"Loss","No Change"))</f>
        <v>Loss</v>
      </c>
    </row>
    <row r="5668" spans="1:25" x14ac:dyDescent="0.3">
      <c r="A5668" s="1">
        <v>45469</v>
      </c>
      <c r="B5668" s="1" t="s">
        <v>5724</v>
      </c>
      <c r="C5668" s="1" t="s">
        <v>142</v>
      </c>
      <c r="D5668">
        <f>MONTH(StockData[[#This Row],[DATE]])</f>
        <v>6</v>
      </c>
      <c r="E5668">
        <v>2024</v>
      </c>
      <c r="F5668" t="s">
        <v>97</v>
      </c>
      <c r="G5668" t="str">
        <f>"Q"&amp;ROUNDUP(StockData[[#This Row],[Month Number]]/3,0)</f>
        <v>Q2</v>
      </c>
      <c r="H5668" s="1" t="s">
        <v>5604</v>
      </c>
      <c r="I5668" s="1" t="s">
        <v>4597</v>
      </c>
      <c r="J5668" t="s">
        <v>30</v>
      </c>
      <c r="K5668">
        <v>12117</v>
      </c>
      <c r="L5668">
        <v>12323.85</v>
      </c>
      <c r="M5668">
        <v>12067.7</v>
      </c>
      <c r="N5668">
        <v>12116.6</v>
      </c>
      <c r="O5668">
        <v>12199.8</v>
      </c>
      <c r="P5668">
        <v>12198.25</v>
      </c>
      <c r="Q5668">
        <v>12214.42</v>
      </c>
      <c r="R5668">
        <v>447931</v>
      </c>
      <c r="S5668">
        <v>5471218119.4499998</v>
      </c>
      <c r="T5668">
        <v>75918</v>
      </c>
      <c r="U5668">
        <v>257820</v>
      </c>
      <c r="V5668">
        <v>57.56</v>
      </c>
      <c r="W5668" s="3">
        <f>StockData[[#This Row],[CLOSE]]-StockData[[#This Row],[PREV. CLOSE]]</f>
        <v>81.649999999999636</v>
      </c>
      <c r="X5668" s="2">
        <f>IFERROR((StockData[[#This Row],[CLOSE]]-StockData[[#This Row],[PREV. CLOSE]])/StockData[[#This Row],[PREV. CLOSE]],0)</f>
        <v>6.7386890711915578E-3</v>
      </c>
      <c r="Y5668" t="str">
        <f>IF(StockData[[#This Row],[Daily Return %]]&gt;0,"Gain",IF(StockData[[#This Row],[Daily Return %]]&lt;0,"Loss","No Change"))</f>
        <v>Gain</v>
      </c>
    </row>
    <row r="5669" spans="1:25" x14ac:dyDescent="0.3">
      <c r="A5669" s="1">
        <v>45470</v>
      </c>
      <c r="B5669" s="1" t="s">
        <v>5725</v>
      </c>
      <c r="C5669" s="1" t="s">
        <v>142</v>
      </c>
      <c r="D5669">
        <f>MONTH(StockData[[#This Row],[DATE]])</f>
        <v>6</v>
      </c>
      <c r="E5669">
        <v>2024</v>
      </c>
      <c r="F5669" t="s">
        <v>97</v>
      </c>
      <c r="G5669" t="str">
        <f>"Q"&amp;ROUNDUP(StockData[[#This Row],[Month Number]]/3,0)</f>
        <v>Q2</v>
      </c>
      <c r="H5669" s="1" t="s">
        <v>5604</v>
      </c>
      <c r="I5669" s="1" t="s">
        <v>4597</v>
      </c>
      <c r="J5669" t="s">
        <v>30</v>
      </c>
      <c r="K5669">
        <v>12200</v>
      </c>
      <c r="L5669">
        <v>12227.3</v>
      </c>
      <c r="M5669">
        <v>12010</v>
      </c>
      <c r="N5669">
        <v>12198.25</v>
      </c>
      <c r="O5669">
        <v>12185</v>
      </c>
      <c r="P5669">
        <v>12178.75</v>
      </c>
      <c r="Q5669">
        <v>12117.5</v>
      </c>
      <c r="R5669">
        <v>1230852</v>
      </c>
      <c r="S5669">
        <v>14914846122.15</v>
      </c>
      <c r="T5669">
        <v>217341</v>
      </c>
      <c r="U5669">
        <v>756423</v>
      </c>
      <c r="V5669">
        <v>61.46</v>
      </c>
      <c r="W5669" s="3">
        <f>StockData[[#This Row],[CLOSE]]-StockData[[#This Row],[PREV. CLOSE]]</f>
        <v>-19.5</v>
      </c>
      <c r="X5669" s="2">
        <f>IFERROR((StockData[[#This Row],[CLOSE]]-StockData[[#This Row],[PREV. CLOSE]])/StockData[[#This Row],[PREV. CLOSE]],0)</f>
        <v>-1.5985899616748303E-3</v>
      </c>
      <c r="Y5669" t="str">
        <f>IF(StockData[[#This Row],[Daily Return %]]&gt;0,"Gain",IF(StockData[[#This Row],[Daily Return %]]&lt;0,"Loss","No Change"))</f>
        <v>Loss</v>
      </c>
    </row>
    <row r="5670" spans="1:25" x14ac:dyDescent="0.3">
      <c r="A5670" s="1">
        <v>45471</v>
      </c>
      <c r="B5670" s="1" t="s">
        <v>5726</v>
      </c>
      <c r="C5670" s="1" t="s">
        <v>142</v>
      </c>
      <c r="D5670">
        <f>MONTH(StockData[[#This Row],[DATE]])</f>
        <v>6</v>
      </c>
      <c r="E5670">
        <v>2024</v>
      </c>
      <c r="F5670" t="s">
        <v>97</v>
      </c>
      <c r="G5670" t="str">
        <f>"Q"&amp;ROUNDUP(StockData[[#This Row],[Month Number]]/3,0)</f>
        <v>Q2</v>
      </c>
      <c r="H5670" s="1" t="s">
        <v>5604</v>
      </c>
      <c r="I5670" s="1" t="s">
        <v>4597</v>
      </c>
      <c r="J5670" t="s">
        <v>30</v>
      </c>
      <c r="K5670">
        <v>12184.95</v>
      </c>
      <c r="L5670">
        <v>12201.5</v>
      </c>
      <c r="M5670">
        <v>12004.15</v>
      </c>
      <c r="N5670">
        <v>12178.75</v>
      </c>
      <c r="O5670">
        <v>12025</v>
      </c>
      <c r="P5670">
        <v>12033.85</v>
      </c>
      <c r="Q5670">
        <v>12102.65</v>
      </c>
      <c r="R5670">
        <v>1160395</v>
      </c>
      <c r="S5670">
        <v>14043849352</v>
      </c>
      <c r="T5670">
        <v>139131</v>
      </c>
      <c r="U5670">
        <v>888402</v>
      </c>
      <c r="V5670">
        <v>76.56</v>
      </c>
      <c r="W5670" s="3">
        <f>StockData[[#This Row],[CLOSE]]-StockData[[#This Row],[PREV. CLOSE]]</f>
        <v>-144.89999999999964</v>
      </c>
      <c r="X5670" s="2">
        <f>IFERROR((StockData[[#This Row],[CLOSE]]-StockData[[#This Row],[PREV. CLOSE]])/StockData[[#This Row],[PREV. CLOSE]],0)</f>
        <v>-1.1897772759930177E-2</v>
      </c>
      <c r="Y5670" t="str">
        <f>IF(StockData[[#This Row],[Daily Return %]]&gt;0,"Gain",IF(StockData[[#This Row],[Daily Return %]]&lt;0,"Loss","No Change"))</f>
        <v>Loss</v>
      </c>
    </row>
    <row r="5671" spans="1:25" x14ac:dyDescent="0.3">
      <c r="A5671" s="1">
        <v>45474</v>
      </c>
      <c r="B5671" s="1" t="s">
        <v>5727</v>
      </c>
      <c r="C5671" s="1" t="s">
        <v>162</v>
      </c>
      <c r="D5671">
        <f>MONTH(StockData[[#This Row],[DATE]])</f>
        <v>7</v>
      </c>
      <c r="E5671">
        <v>2024</v>
      </c>
      <c r="F5671" t="s">
        <v>163</v>
      </c>
      <c r="G5671" t="str">
        <f>"Q"&amp;ROUNDUP(StockData[[#This Row],[Month Number]]/3,0)</f>
        <v>Q3</v>
      </c>
      <c r="H5671" s="1" t="s">
        <v>5604</v>
      </c>
      <c r="I5671" s="1" t="s">
        <v>4597</v>
      </c>
      <c r="J5671" t="s">
        <v>30</v>
      </c>
      <c r="K5671">
        <v>12045</v>
      </c>
      <c r="L5671">
        <v>12260</v>
      </c>
      <c r="M5671">
        <v>12005.55</v>
      </c>
      <c r="N5671">
        <v>12033.85</v>
      </c>
      <c r="O5671">
        <v>12100</v>
      </c>
      <c r="P5671">
        <v>12108.65</v>
      </c>
      <c r="Q5671">
        <v>12124.61</v>
      </c>
      <c r="R5671">
        <v>1134926</v>
      </c>
      <c r="S5671">
        <v>13760539308.15</v>
      </c>
      <c r="T5671">
        <v>122841</v>
      </c>
      <c r="U5671">
        <v>727688</v>
      </c>
      <c r="V5671">
        <v>64.12</v>
      </c>
      <c r="W5671" s="3">
        <f>StockData[[#This Row],[CLOSE]]-StockData[[#This Row],[PREV. CLOSE]]</f>
        <v>74.799999999999272</v>
      </c>
      <c r="X5671" s="2">
        <f>IFERROR((StockData[[#This Row],[CLOSE]]-StockData[[#This Row],[PREV. CLOSE]])/StockData[[#This Row],[PREV. CLOSE]],0)</f>
        <v>6.215799598632131E-3</v>
      </c>
      <c r="Y5671" t="str">
        <f>IF(StockData[[#This Row],[Daily Return %]]&gt;0,"Gain",IF(StockData[[#This Row],[Daily Return %]]&lt;0,"Loss","No Change"))</f>
        <v>Gain</v>
      </c>
    </row>
    <row r="5672" spans="1:25" x14ac:dyDescent="0.3">
      <c r="A5672" s="1">
        <v>45475</v>
      </c>
      <c r="B5672" s="1" t="s">
        <v>5728</v>
      </c>
      <c r="C5672" s="1" t="s">
        <v>162</v>
      </c>
      <c r="D5672">
        <f>MONTH(StockData[[#This Row],[DATE]])</f>
        <v>7</v>
      </c>
      <c r="E5672">
        <v>2024</v>
      </c>
      <c r="F5672" t="s">
        <v>163</v>
      </c>
      <c r="G5672" t="str">
        <f>"Q"&amp;ROUNDUP(StockData[[#This Row],[Month Number]]/3,0)</f>
        <v>Q3</v>
      </c>
      <c r="H5672" s="1" t="s">
        <v>5604</v>
      </c>
      <c r="I5672" s="1" t="s">
        <v>4597</v>
      </c>
      <c r="J5672" t="s">
        <v>30</v>
      </c>
      <c r="K5672">
        <v>12149.95</v>
      </c>
      <c r="L5672">
        <v>12149.95</v>
      </c>
      <c r="M5672">
        <v>11995</v>
      </c>
      <c r="N5672">
        <v>12108.65</v>
      </c>
      <c r="O5672">
        <v>12029.9</v>
      </c>
      <c r="P5672">
        <v>12042.6</v>
      </c>
      <c r="Q5672">
        <v>12051.14</v>
      </c>
      <c r="R5672">
        <v>687181</v>
      </c>
      <c r="S5672">
        <v>8281311644.75</v>
      </c>
      <c r="T5672">
        <v>67854</v>
      </c>
      <c r="U5672">
        <v>483328</v>
      </c>
      <c r="V5672">
        <v>70.33</v>
      </c>
      <c r="W5672" s="3">
        <f>StockData[[#This Row],[CLOSE]]-StockData[[#This Row],[PREV. CLOSE]]</f>
        <v>-66.049999999999272</v>
      </c>
      <c r="X5672" s="2">
        <f>IFERROR((StockData[[#This Row],[CLOSE]]-StockData[[#This Row],[PREV. CLOSE]])/StockData[[#This Row],[PREV. CLOSE]],0)</f>
        <v>-5.454778195752563E-3</v>
      </c>
      <c r="Y5672" t="str">
        <f>IF(StockData[[#This Row],[Daily Return %]]&gt;0,"Gain",IF(StockData[[#This Row],[Daily Return %]]&lt;0,"Loss","No Change"))</f>
        <v>Loss</v>
      </c>
    </row>
    <row r="5673" spans="1:25" x14ac:dyDescent="0.3">
      <c r="A5673" s="1">
        <v>45476</v>
      </c>
      <c r="B5673" s="1" t="s">
        <v>5729</v>
      </c>
      <c r="C5673" s="1" t="s">
        <v>162</v>
      </c>
      <c r="D5673">
        <f>MONTH(StockData[[#This Row],[DATE]])</f>
        <v>7</v>
      </c>
      <c r="E5673">
        <v>2024</v>
      </c>
      <c r="F5673" t="s">
        <v>163</v>
      </c>
      <c r="G5673" t="str">
        <f>"Q"&amp;ROUNDUP(StockData[[#This Row],[Month Number]]/3,0)</f>
        <v>Q3</v>
      </c>
      <c r="H5673" s="1" t="s">
        <v>5604</v>
      </c>
      <c r="I5673" s="1" t="s">
        <v>4597</v>
      </c>
      <c r="J5673" t="s">
        <v>30</v>
      </c>
      <c r="K5673">
        <v>12115</v>
      </c>
      <c r="L5673">
        <v>12150</v>
      </c>
      <c r="M5673">
        <v>11960</v>
      </c>
      <c r="N5673">
        <v>12042.6</v>
      </c>
      <c r="O5673">
        <v>12134</v>
      </c>
      <c r="P5673">
        <v>12123.65</v>
      </c>
      <c r="Q5673">
        <v>12065.45</v>
      </c>
      <c r="R5673">
        <v>467532</v>
      </c>
      <c r="S5673">
        <v>5640983697.5</v>
      </c>
      <c r="T5673">
        <v>53158</v>
      </c>
      <c r="U5673">
        <v>289980</v>
      </c>
      <c r="V5673">
        <v>62.02</v>
      </c>
      <c r="W5673" s="3">
        <f>StockData[[#This Row],[CLOSE]]-StockData[[#This Row],[PREV. CLOSE]]</f>
        <v>81.049999999999272</v>
      </c>
      <c r="X5673" s="2">
        <f>IFERROR((StockData[[#This Row],[CLOSE]]-StockData[[#This Row],[PREV. CLOSE]])/StockData[[#This Row],[PREV. CLOSE]],0)</f>
        <v>6.7302741932804598E-3</v>
      </c>
      <c r="Y5673" t="str">
        <f>IF(StockData[[#This Row],[Daily Return %]]&gt;0,"Gain",IF(StockData[[#This Row],[Daily Return %]]&lt;0,"Loss","No Change"))</f>
        <v>Gain</v>
      </c>
    </row>
    <row r="5674" spans="1:25" x14ac:dyDescent="0.3">
      <c r="A5674" s="1">
        <v>45477</v>
      </c>
      <c r="B5674" s="1" t="s">
        <v>5730</v>
      </c>
      <c r="C5674" s="1" t="s">
        <v>162</v>
      </c>
      <c r="D5674">
        <f>MONTH(StockData[[#This Row],[DATE]])</f>
        <v>7</v>
      </c>
      <c r="E5674">
        <v>2024</v>
      </c>
      <c r="F5674" t="s">
        <v>163</v>
      </c>
      <c r="G5674" t="str">
        <f>"Q"&amp;ROUNDUP(StockData[[#This Row],[Month Number]]/3,0)</f>
        <v>Q3</v>
      </c>
      <c r="H5674" s="1" t="s">
        <v>5604</v>
      </c>
      <c r="I5674" s="1" t="s">
        <v>4597</v>
      </c>
      <c r="J5674" t="s">
        <v>30</v>
      </c>
      <c r="K5674">
        <v>12135</v>
      </c>
      <c r="L5674">
        <v>12210</v>
      </c>
      <c r="M5674">
        <v>12071.8</v>
      </c>
      <c r="N5674">
        <v>12123.65</v>
      </c>
      <c r="O5674">
        <v>12080</v>
      </c>
      <c r="P5674">
        <v>12089.6</v>
      </c>
      <c r="Q5674">
        <v>12118.11</v>
      </c>
      <c r="R5674">
        <v>299684</v>
      </c>
      <c r="S5674">
        <v>3631603542.5</v>
      </c>
      <c r="T5674">
        <v>46273</v>
      </c>
      <c r="U5674">
        <v>162638</v>
      </c>
      <c r="V5674">
        <v>54.27</v>
      </c>
      <c r="W5674" s="3">
        <f>StockData[[#This Row],[CLOSE]]-StockData[[#This Row],[PREV. CLOSE]]</f>
        <v>-34.049999999999272</v>
      </c>
      <c r="X5674" s="2">
        <f>IFERROR((StockData[[#This Row],[CLOSE]]-StockData[[#This Row],[PREV. CLOSE]])/StockData[[#This Row],[PREV. CLOSE]],0)</f>
        <v>-2.8085601283441269E-3</v>
      </c>
      <c r="Y5674" t="str">
        <f>IF(StockData[[#This Row],[Daily Return %]]&gt;0,"Gain",IF(StockData[[#This Row],[Daily Return %]]&lt;0,"Loss","No Change"))</f>
        <v>Loss</v>
      </c>
    </row>
    <row r="5675" spans="1:25" x14ac:dyDescent="0.3">
      <c r="A5675" s="1">
        <v>45478</v>
      </c>
      <c r="B5675" s="1" t="s">
        <v>5731</v>
      </c>
      <c r="C5675" s="1" t="s">
        <v>162</v>
      </c>
      <c r="D5675">
        <f>MONTH(StockData[[#This Row],[DATE]])</f>
        <v>7</v>
      </c>
      <c r="E5675">
        <v>2024</v>
      </c>
      <c r="F5675" t="s">
        <v>163</v>
      </c>
      <c r="G5675" t="str">
        <f>"Q"&amp;ROUNDUP(StockData[[#This Row],[Month Number]]/3,0)</f>
        <v>Q3</v>
      </c>
      <c r="H5675" s="1" t="s">
        <v>5604</v>
      </c>
      <c r="I5675" s="1" t="s">
        <v>4597</v>
      </c>
      <c r="J5675" t="s">
        <v>30</v>
      </c>
      <c r="K5675">
        <v>12069.15</v>
      </c>
      <c r="L5675">
        <v>12137.45</v>
      </c>
      <c r="M5675">
        <v>12021.9</v>
      </c>
      <c r="N5675">
        <v>12089.6</v>
      </c>
      <c r="O5675">
        <v>12100</v>
      </c>
      <c r="P5675">
        <v>12104.05</v>
      </c>
      <c r="Q5675">
        <v>12084.74</v>
      </c>
      <c r="R5675">
        <v>406926</v>
      </c>
      <c r="S5675">
        <v>4917596374.6000004</v>
      </c>
      <c r="T5675">
        <v>75811</v>
      </c>
      <c r="U5675">
        <v>246942</v>
      </c>
      <c r="V5675">
        <v>60.68</v>
      </c>
      <c r="W5675" s="3">
        <f>StockData[[#This Row],[CLOSE]]-StockData[[#This Row],[PREV. CLOSE]]</f>
        <v>14.449999999998909</v>
      </c>
      <c r="X5675" s="2">
        <f>IFERROR((StockData[[#This Row],[CLOSE]]-StockData[[#This Row],[PREV. CLOSE]])/StockData[[#This Row],[PREV. CLOSE]],0)</f>
        <v>1.1952421916356958E-3</v>
      </c>
      <c r="Y5675" t="str">
        <f>IF(StockData[[#This Row],[Daily Return %]]&gt;0,"Gain",IF(StockData[[#This Row],[Daily Return %]]&lt;0,"Loss","No Change"))</f>
        <v>Gain</v>
      </c>
    </row>
    <row r="5676" spans="1:25" x14ac:dyDescent="0.3">
      <c r="A5676" s="1">
        <v>45481</v>
      </c>
      <c r="B5676" s="1" t="s">
        <v>5732</v>
      </c>
      <c r="C5676" s="1" t="s">
        <v>162</v>
      </c>
      <c r="D5676">
        <f>MONTH(StockData[[#This Row],[DATE]])</f>
        <v>7</v>
      </c>
      <c r="E5676">
        <v>2024</v>
      </c>
      <c r="F5676" t="s">
        <v>163</v>
      </c>
      <c r="G5676" t="str">
        <f>"Q"&amp;ROUNDUP(StockData[[#This Row],[Month Number]]/3,0)</f>
        <v>Q3</v>
      </c>
      <c r="H5676" s="1" t="s">
        <v>5604</v>
      </c>
      <c r="I5676" s="1" t="s">
        <v>4597</v>
      </c>
      <c r="J5676" t="s">
        <v>30</v>
      </c>
      <c r="K5676">
        <v>12104</v>
      </c>
      <c r="L5676">
        <v>12112</v>
      </c>
      <c r="M5676">
        <v>11966</v>
      </c>
      <c r="N5676">
        <v>12104.05</v>
      </c>
      <c r="O5676">
        <v>12045</v>
      </c>
      <c r="P5676">
        <v>12023.6</v>
      </c>
      <c r="Q5676">
        <v>12023.51</v>
      </c>
      <c r="R5676">
        <v>496933</v>
      </c>
      <c r="S5676">
        <v>5974877989.6499996</v>
      </c>
      <c r="T5676">
        <v>65581</v>
      </c>
      <c r="U5676">
        <v>334887</v>
      </c>
      <c r="V5676">
        <v>67.39</v>
      </c>
      <c r="W5676" s="3">
        <f>StockData[[#This Row],[CLOSE]]-StockData[[#This Row],[PREV. CLOSE]]</f>
        <v>-80.449999999998909</v>
      </c>
      <c r="X5676" s="2">
        <f>IFERROR((StockData[[#This Row],[CLOSE]]-StockData[[#This Row],[PREV. CLOSE]])/StockData[[#This Row],[PREV. CLOSE]],0)</f>
        <v>-6.6465356636827271E-3</v>
      </c>
      <c r="Y5676" t="str">
        <f>IF(StockData[[#This Row],[Daily Return %]]&gt;0,"Gain",IF(StockData[[#This Row],[Daily Return %]]&lt;0,"Loss","No Change"))</f>
        <v>Loss</v>
      </c>
    </row>
    <row r="5677" spans="1:25" x14ac:dyDescent="0.3">
      <c r="A5677" s="1">
        <v>45482</v>
      </c>
      <c r="B5677" s="1" t="s">
        <v>5733</v>
      </c>
      <c r="C5677" s="1" t="s">
        <v>162</v>
      </c>
      <c r="D5677">
        <f>MONTH(StockData[[#This Row],[DATE]])</f>
        <v>7</v>
      </c>
      <c r="E5677">
        <v>2024</v>
      </c>
      <c r="F5677" t="s">
        <v>163</v>
      </c>
      <c r="G5677" t="str">
        <f>"Q"&amp;ROUNDUP(StockData[[#This Row],[Month Number]]/3,0)</f>
        <v>Q3</v>
      </c>
      <c r="H5677" s="1" t="s">
        <v>5604</v>
      </c>
      <c r="I5677" s="1" t="s">
        <v>4597</v>
      </c>
      <c r="J5677" t="s">
        <v>30</v>
      </c>
      <c r="K5677">
        <v>12325</v>
      </c>
      <c r="L5677">
        <v>12959.95</v>
      </c>
      <c r="M5677">
        <v>12264.05</v>
      </c>
      <c r="N5677">
        <v>12023.6</v>
      </c>
      <c r="O5677">
        <v>12807</v>
      </c>
      <c r="P5677">
        <v>12827.7</v>
      </c>
      <c r="Q5677">
        <v>12709.23</v>
      </c>
      <c r="R5677">
        <v>2114130</v>
      </c>
      <c r="S5677">
        <v>26868956638.950001</v>
      </c>
      <c r="T5677">
        <v>244903</v>
      </c>
      <c r="U5677">
        <v>606524</v>
      </c>
      <c r="V5677">
        <v>28.69</v>
      </c>
      <c r="W5677" s="3">
        <f>StockData[[#This Row],[CLOSE]]-StockData[[#This Row],[PREV. CLOSE]]</f>
        <v>804.10000000000036</v>
      </c>
      <c r="X5677" s="2">
        <f>IFERROR((StockData[[#This Row],[CLOSE]]-StockData[[#This Row],[PREV. CLOSE]])/StockData[[#This Row],[PREV. CLOSE]],0)</f>
        <v>6.6876808942413282E-2</v>
      </c>
      <c r="Y5677" t="str">
        <f>IF(StockData[[#This Row],[Daily Return %]]&gt;0,"Gain",IF(StockData[[#This Row],[Daily Return %]]&lt;0,"Loss","No Change"))</f>
        <v>Gain</v>
      </c>
    </row>
    <row r="5678" spans="1:25" x14ac:dyDescent="0.3">
      <c r="A5678" s="1">
        <v>45483</v>
      </c>
      <c r="B5678" s="1" t="s">
        <v>5734</v>
      </c>
      <c r="C5678" s="1" t="s">
        <v>162</v>
      </c>
      <c r="D5678">
        <f>MONTH(StockData[[#This Row],[DATE]])</f>
        <v>7</v>
      </c>
      <c r="E5678">
        <v>2024</v>
      </c>
      <c r="F5678" t="s">
        <v>163</v>
      </c>
      <c r="G5678" t="str">
        <f>"Q"&amp;ROUNDUP(StockData[[#This Row],[Month Number]]/3,0)</f>
        <v>Q3</v>
      </c>
      <c r="H5678" s="1" t="s">
        <v>5604</v>
      </c>
      <c r="I5678" s="1" t="s">
        <v>4597</v>
      </c>
      <c r="J5678" t="s">
        <v>30</v>
      </c>
      <c r="K5678">
        <v>12950.05</v>
      </c>
      <c r="L5678">
        <v>13300</v>
      </c>
      <c r="M5678">
        <v>12732.65</v>
      </c>
      <c r="N5678">
        <v>12827.7</v>
      </c>
      <c r="O5678">
        <v>12780.25</v>
      </c>
      <c r="P5678">
        <v>12772.8</v>
      </c>
      <c r="Q5678">
        <v>13027.14</v>
      </c>
      <c r="R5678">
        <v>2070520</v>
      </c>
      <c r="S5678">
        <v>26972955419.450001</v>
      </c>
      <c r="T5678">
        <v>252066</v>
      </c>
      <c r="U5678">
        <v>548805</v>
      </c>
      <c r="V5678">
        <v>26.51</v>
      </c>
      <c r="W5678" s="3">
        <f>StockData[[#This Row],[CLOSE]]-StockData[[#This Row],[PREV. CLOSE]]</f>
        <v>-54.900000000001455</v>
      </c>
      <c r="X5678" s="2">
        <f>IFERROR((StockData[[#This Row],[CLOSE]]-StockData[[#This Row],[PREV. CLOSE]])/StockData[[#This Row],[PREV. CLOSE]],0)</f>
        <v>-4.279800743703193E-3</v>
      </c>
      <c r="Y5678" t="str">
        <f>IF(StockData[[#This Row],[Daily Return %]]&gt;0,"Gain",IF(StockData[[#This Row],[Daily Return %]]&lt;0,"Loss","No Change"))</f>
        <v>Loss</v>
      </c>
    </row>
    <row r="5679" spans="1:25" x14ac:dyDescent="0.3">
      <c r="A5679" s="1">
        <v>45484</v>
      </c>
      <c r="B5679" s="1" t="s">
        <v>5735</v>
      </c>
      <c r="C5679" s="1" t="s">
        <v>162</v>
      </c>
      <c r="D5679">
        <f>MONTH(StockData[[#This Row],[DATE]])</f>
        <v>7</v>
      </c>
      <c r="E5679">
        <v>2024</v>
      </c>
      <c r="F5679" t="s">
        <v>163</v>
      </c>
      <c r="G5679" t="str">
        <f>"Q"&amp;ROUNDUP(StockData[[#This Row],[Month Number]]/3,0)</f>
        <v>Q3</v>
      </c>
      <c r="H5679" s="1" t="s">
        <v>5604</v>
      </c>
      <c r="I5679" s="1" t="s">
        <v>4597</v>
      </c>
      <c r="J5679" t="s">
        <v>30</v>
      </c>
      <c r="K5679">
        <v>12800</v>
      </c>
      <c r="L5679">
        <v>12923.8</v>
      </c>
      <c r="M5679">
        <v>12695.05</v>
      </c>
      <c r="N5679">
        <v>12772.8</v>
      </c>
      <c r="O5679">
        <v>12730.25</v>
      </c>
      <c r="P5679">
        <v>12715.2</v>
      </c>
      <c r="Q5679">
        <v>12800.23</v>
      </c>
      <c r="R5679">
        <v>608983</v>
      </c>
      <c r="S5679">
        <v>7795119866.75</v>
      </c>
      <c r="T5679">
        <v>100891</v>
      </c>
      <c r="U5679">
        <v>281891</v>
      </c>
      <c r="V5679">
        <v>46.29</v>
      </c>
      <c r="W5679" s="3">
        <f>StockData[[#This Row],[CLOSE]]-StockData[[#This Row],[PREV. CLOSE]]</f>
        <v>-57.599999999998545</v>
      </c>
      <c r="X5679" s="2">
        <f>IFERROR((StockData[[#This Row],[CLOSE]]-StockData[[#This Row],[PREV. CLOSE]])/StockData[[#This Row],[PREV. CLOSE]],0)</f>
        <v>-4.5095828635850045E-3</v>
      </c>
      <c r="Y5679" t="str">
        <f>IF(StockData[[#This Row],[Daily Return %]]&gt;0,"Gain",IF(StockData[[#This Row],[Daily Return %]]&lt;0,"Loss","No Change"))</f>
        <v>Loss</v>
      </c>
    </row>
    <row r="5680" spans="1:25" x14ac:dyDescent="0.3">
      <c r="A5680" s="1">
        <v>45485</v>
      </c>
      <c r="B5680" s="1" t="s">
        <v>5736</v>
      </c>
      <c r="C5680" s="1" t="s">
        <v>162</v>
      </c>
      <c r="D5680">
        <f>MONTH(StockData[[#This Row],[DATE]])</f>
        <v>7</v>
      </c>
      <c r="E5680">
        <v>2024</v>
      </c>
      <c r="F5680" t="s">
        <v>163</v>
      </c>
      <c r="G5680" t="str">
        <f>"Q"&amp;ROUNDUP(StockData[[#This Row],[Month Number]]/3,0)</f>
        <v>Q3</v>
      </c>
      <c r="H5680" s="1" t="s">
        <v>5604</v>
      </c>
      <c r="I5680" s="1" t="s">
        <v>4597</v>
      </c>
      <c r="J5680" t="s">
        <v>30</v>
      </c>
      <c r="K5680">
        <v>12620</v>
      </c>
      <c r="L5680">
        <v>12669.9</v>
      </c>
      <c r="M5680">
        <v>12475</v>
      </c>
      <c r="N5680">
        <v>12715.2</v>
      </c>
      <c r="O5680">
        <v>12599</v>
      </c>
      <c r="P5680">
        <v>12562.5</v>
      </c>
      <c r="Q5680">
        <v>12578.58</v>
      </c>
      <c r="R5680">
        <v>674746</v>
      </c>
      <c r="S5680">
        <v>8487349609.5</v>
      </c>
      <c r="T5680">
        <v>93175</v>
      </c>
      <c r="U5680">
        <v>326738</v>
      </c>
      <c r="V5680">
        <v>48.42</v>
      </c>
      <c r="W5680" s="3">
        <f>StockData[[#This Row],[CLOSE]]-StockData[[#This Row],[PREV. CLOSE]]</f>
        <v>-152.70000000000073</v>
      </c>
      <c r="X5680" s="2">
        <f>IFERROR((StockData[[#This Row],[CLOSE]]-StockData[[#This Row],[PREV. CLOSE]])/StockData[[#This Row],[PREV. CLOSE]],0)</f>
        <v>-1.200924877312199E-2</v>
      </c>
      <c r="Y5680" t="str">
        <f>IF(StockData[[#This Row],[Daily Return %]]&gt;0,"Gain",IF(StockData[[#This Row],[Daily Return %]]&lt;0,"Loss","No Change"))</f>
        <v>Loss</v>
      </c>
    </row>
    <row r="5681" spans="1:25" x14ac:dyDescent="0.3">
      <c r="A5681" s="1">
        <v>45488</v>
      </c>
      <c r="B5681" s="1" t="s">
        <v>5737</v>
      </c>
      <c r="C5681" s="1" t="s">
        <v>162</v>
      </c>
      <c r="D5681">
        <f>MONTH(StockData[[#This Row],[DATE]])</f>
        <v>7</v>
      </c>
      <c r="E5681">
        <v>2024</v>
      </c>
      <c r="F5681" t="s">
        <v>163</v>
      </c>
      <c r="G5681" t="str">
        <f>"Q"&amp;ROUNDUP(StockData[[#This Row],[Month Number]]/3,0)</f>
        <v>Q3</v>
      </c>
      <c r="H5681" s="1" t="s">
        <v>5604</v>
      </c>
      <c r="I5681" s="1" t="s">
        <v>4597</v>
      </c>
      <c r="J5681" t="s">
        <v>30</v>
      </c>
      <c r="K5681">
        <v>12600</v>
      </c>
      <c r="L5681">
        <v>12768.5</v>
      </c>
      <c r="M5681">
        <v>12590</v>
      </c>
      <c r="N5681">
        <v>12562.5</v>
      </c>
      <c r="O5681">
        <v>12645</v>
      </c>
      <c r="P5681">
        <v>12643.95</v>
      </c>
      <c r="Q5681">
        <v>12673.77</v>
      </c>
      <c r="R5681">
        <v>697192</v>
      </c>
      <c r="S5681">
        <v>8836054040.8500004</v>
      </c>
      <c r="T5681">
        <v>79937</v>
      </c>
      <c r="U5681">
        <v>420194</v>
      </c>
      <c r="V5681">
        <v>60.27</v>
      </c>
      <c r="W5681" s="3">
        <f>StockData[[#This Row],[CLOSE]]-StockData[[#This Row],[PREV. CLOSE]]</f>
        <v>81.450000000000728</v>
      </c>
      <c r="X5681" s="2">
        <f>IFERROR((StockData[[#This Row],[CLOSE]]-StockData[[#This Row],[PREV. CLOSE]])/StockData[[#This Row],[PREV. CLOSE]],0)</f>
        <v>6.4835820895522969E-3</v>
      </c>
      <c r="Y5681" t="str">
        <f>IF(StockData[[#This Row],[Daily Return %]]&gt;0,"Gain",IF(StockData[[#This Row],[Daily Return %]]&lt;0,"Loss","No Change"))</f>
        <v>Gain</v>
      </c>
    </row>
    <row r="5682" spans="1:25" x14ac:dyDescent="0.3">
      <c r="A5682" s="1">
        <v>45489</v>
      </c>
      <c r="B5682" s="1" t="s">
        <v>5738</v>
      </c>
      <c r="C5682" s="1" t="s">
        <v>162</v>
      </c>
      <c r="D5682">
        <f>MONTH(StockData[[#This Row],[DATE]])</f>
        <v>7</v>
      </c>
      <c r="E5682">
        <v>2024</v>
      </c>
      <c r="F5682" t="s">
        <v>163</v>
      </c>
      <c r="G5682" t="str">
        <f>"Q"&amp;ROUNDUP(StockData[[#This Row],[Month Number]]/3,0)</f>
        <v>Q3</v>
      </c>
      <c r="H5682" s="1" t="s">
        <v>5604</v>
      </c>
      <c r="I5682" s="1" t="s">
        <v>4597</v>
      </c>
      <c r="J5682" t="s">
        <v>30</v>
      </c>
      <c r="K5682">
        <v>12643</v>
      </c>
      <c r="L5682">
        <v>12798</v>
      </c>
      <c r="M5682">
        <v>12581.75</v>
      </c>
      <c r="N5682">
        <v>12643.95</v>
      </c>
      <c r="O5682">
        <v>12640</v>
      </c>
      <c r="P5682">
        <v>12639.55</v>
      </c>
      <c r="Q5682">
        <v>12667.6</v>
      </c>
      <c r="R5682">
        <v>347810</v>
      </c>
      <c r="S5682">
        <v>4405919034.5500002</v>
      </c>
      <c r="T5682">
        <v>50006</v>
      </c>
      <c r="U5682">
        <v>170518</v>
      </c>
      <c r="V5682">
        <v>49.03</v>
      </c>
      <c r="W5682" s="3">
        <f>StockData[[#This Row],[CLOSE]]-StockData[[#This Row],[PREV. CLOSE]]</f>
        <v>-4.4000000000014552</v>
      </c>
      <c r="X5682" s="2">
        <f>IFERROR((StockData[[#This Row],[CLOSE]]-StockData[[#This Row],[PREV. CLOSE]])/StockData[[#This Row],[PREV. CLOSE]],0)</f>
        <v>-3.4799251816097462E-4</v>
      </c>
      <c r="Y5682" t="str">
        <f>IF(StockData[[#This Row],[Daily Return %]]&gt;0,"Gain",IF(StockData[[#This Row],[Daily Return %]]&lt;0,"Loss","No Change"))</f>
        <v>Loss</v>
      </c>
    </row>
    <row r="5683" spans="1:25" x14ac:dyDescent="0.3">
      <c r="A5683" s="1">
        <v>45491</v>
      </c>
      <c r="B5683" s="1" t="s">
        <v>5739</v>
      </c>
      <c r="C5683" s="1" t="s">
        <v>162</v>
      </c>
      <c r="D5683">
        <f>MONTH(StockData[[#This Row],[DATE]])</f>
        <v>7</v>
      </c>
      <c r="E5683">
        <v>2024</v>
      </c>
      <c r="F5683" t="s">
        <v>163</v>
      </c>
      <c r="G5683" t="str">
        <f>"Q"&amp;ROUNDUP(StockData[[#This Row],[Month Number]]/3,0)</f>
        <v>Q3</v>
      </c>
      <c r="H5683" s="1" t="s">
        <v>5604</v>
      </c>
      <c r="I5683" s="1" t="s">
        <v>4597</v>
      </c>
      <c r="J5683" t="s">
        <v>30</v>
      </c>
      <c r="K5683">
        <v>12633</v>
      </c>
      <c r="L5683">
        <v>12680</v>
      </c>
      <c r="M5683">
        <v>12463</v>
      </c>
      <c r="N5683">
        <v>12639.55</v>
      </c>
      <c r="O5683">
        <v>12651.45</v>
      </c>
      <c r="P5683">
        <v>12644.05</v>
      </c>
      <c r="Q5683">
        <v>12593.75</v>
      </c>
      <c r="R5683">
        <v>391216</v>
      </c>
      <c r="S5683">
        <v>4926876858.5</v>
      </c>
      <c r="T5683">
        <v>80921</v>
      </c>
      <c r="U5683">
        <v>148094</v>
      </c>
      <c r="V5683">
        <v>37.85</v>
      </c>
      <c r="W5683" s="3">
        <f>StockData[[#This Row],[CLOSE]]-StockData[[#This Row],[PREV. CLOSE]]</f>
        <v>4.5</v>
      </c>
      <c r="X5683" s="2">
        <f>IFERROR((StockData[[#This Row],[CLOSE]]-StockData[[#This Row],[PREV. CLOSE]])/StockData[[#This Row],[PREV. CLOSE]],0)</f>
        <v>3.5602533318037434E-4</v>
      </c>
      <c r="Y5683" t="str">
        <f>IF(StockData[[#This Row],[Daily Return %]]&gt;0,"Gain",IF(StockData[[#This Row],[Daily Return %]]&lt;0,"Loss","No Change"))</f>
        <v>Gain</v>
      </c>
    </row>
    <row r="5684" spans="1:25" x14ac:dyDescent="0.3">
      <c r="A5684" s="1">
        <v>45492</v>
      </c>
      <c r="B5684" s="1" t="s">
        <v>5740</v>
      </c>
      <c r="C5684" s="1" t="s">
        <v>162</v>
      </c>
      <c r="D5684">
        <f>MONTH(StockData[[#This Row],[DATE]])</f>
        <v>7</v>
      </c>
      <c r="E5684">
        <v>2024</v>
      </c>
      <c r="F5684" t="s">
        <v>163</v>
      </c>
      <c r="G5684" t="str">
        <f>"Q"&amp;ROUNDUP(StockData[[#This Row],[Month Number]]/3,0)</f>
        <v>Q3</v>
      </c>
      <c r="H5684" s="1" t="s">
        <v>5604</v>
      </c>
      <c r="I5684" s="1" t="s">
        <v>4597</v>
      </c>
      <c r="J5684" t="s">
        <v>30</v>
      </c>
      <c r="K5684">
        <v>12650</v>
      </c>
      <c r="L5684">
        <v>12710</v>
      </c>
      <c r="M5684">
        <v>12496.45</v>
      </c>
      <c r="N5684">
        <v>12644.05</v>
      </c>
      <c r="O5684">
        <v>12535</v>
      </c>
      <c r="P5684">
        <v>12524.3</v>
      </c>
      <c r="Q5684">
        <v>12568.68</v>
      </c>
      <c r="R5684">
        <v>351955</v>
      </c>
      <c r="S5684">
        <v>4423609908.9499998</v>
      </c>
      <c r="T5684">
        <v>55345</v>
      </c>
      <c r="U5684">
        <v>170485</v>
      </c>
      <c r="V5684">
        <v>48.44</v>
      </c>
      <c r="W5684" s="3">
        <f>StockData[[#This Row],[CLOSE]]-StockData[[#This Row],[PREV. CLOSE]]</f>
        <v>-119.75</v>
      </c>
      <c r="X5684" s="2">
        <f>IFERROR((StockData[[#This Row],[CLOSE]]-StockData[[#This Row],[PREV. CLOSE]])/StockData[[#This Row],[PREV. CLOSE]],0)</f>
        <v>-9.470857834317328E-3</v>
      </c>
      <c r="Y5684" t="str">
        <f>IF(StockData[[#This Row],[Daily Return %]]&gt;0,"Gain",IF(StockData[[#This Row],[Daily Return %]]&lt;0,"Loss","No Change"))</f>
        <v>Loss</v>
      </c>
    </row>
    <row r="5685" spans="1:25" x14ac:dyDescent="0.3">
      <c r="A5685" s="1">
        <v>45495</v>
      </c>
      <c r="B5685" s="1" t="s">
        <v>5741</v>
      </c>
      <c r="C5685" s="1" t="s">
        <v>162</v>
      </c>
      <c r="D5685">
        <f>MONTH(StockData[[#This Row],[DATE]])</f>
        <v>7</v>
      </c>
      <c r="E5685">
        <v>2024</v>
      </c>
      <c r="F5685" t="s">
        <v>163</v>
      </c>
      <c r="G5685" t="str">
        <f>"Q"&amp;ROUNDUP(StockData[[#This Row],[Month Number]]/3,0)</f>
        <v>Q3</v>
      </c>
      <c r="H5685" s="1" t="s">
        <v>5604</v>
      </c>
      <c r="I5685" s="1" t="s">
        <v>4597</v>
      </c>
      <c r="J5685" t="s">
        <v>30</v>
      </c>
      <c r="K5685">
        <v>12500</v>
      </c>
      <c r="L5685">
        <v>12658.95</v>
      </c>
      <c r="M5685">
        <v>12400.05</v>
      </c>
      <c r="N5685">
        <v>12524.3</v>
      </c>
      <c r="O5685">
        <v>12627</v>
      </c>
      <c r="P5685">
        <v>12641.25</v>
      </c>
      <c r="Q5685">
        <v>12586.14</v>
      </c>
      <c r="R5685">
        <v>249631</v>
      </c>
      <c r="S5685">
        <v>3141891581.9499998</v>
      </c>
      <c r="T5685">
        <v>38556</v>
      </c>
      <c r="U5685">
        <v>120804</v>
      </c>
      <c r="V5685">
        <v>48.39</v>
      </c>
      <c r="W5685" s="3">
        <f>StockData[[#This Row],[CLOSE]]-StockData[[#This Row],[PREV. CLOSE]]</f>
        <v>116.95000000000073</v>
      </c>
      <c r="X5685" s="2">
        <f>IFERROR((StockData[[#This Row],[CLOSE]]-StockData[[#This Row],[PREV. CLOSE]])/StockData[[#This Row],[PREV. CLOSE]],0)</f>
        <v>9.3378472249946685E-3</v>
      </c>
      <c r="Y5685" t="str">
        <f>IF(StockData[[#This Row],[Daily Return %]]&gt;0,"Gain",IF(StockData[[#This Row],[Daily Return %]]&lt;0,"Loss","No Change"))</f>
        <v>Gain</v>
      </c>
    </row>
    <row r="5686" spans="1:25" x14ac:dyDescent="0.3">
      <c r="A5686" s="1">
        <v>45496</v>
      </c>
      <c r="B5686" s="1" t="s">
        <v>5742</v>
      </c>
      <c r="C5686" s="1" t="s">
        <v>162</v>
      </c>
      <c r="D5686">
        <f>MONTH(StockData[[#This Row],[DATE]])</f>
        <v>7</v>
      </c>
      <c r="E5686">
        <v>2024</v>
      </c>
      <c r="F5686" t="s">
        <v>163</v>
      </c>
      <c r="G5686" t="str">
        <f>"Q"&amp;ROUNDUP(StockData[[#This Row],[Month Number]]/3,0)</f>
        <v>Q3</v>
      </c>
      <c r="H5686" s="1" t="s">
        <v>5604</v>
      </c>
      <c r="I5686" s="1" t="s">
        <v>4597</v>
      </c>
      <c r="J5686" t="s">
        <v>30</v>
      </c>
      <c r="K5686">
        <v>12720</v>
      </c>
      <c r="L5686">
        <v>12734.95</v>
      </c>
      <c r="M5686">
        <v>12360</v>
      </c>
      <c r="N5686">
        <v>12641.25</v>
      </c>
      <c r="O5686">
        <v>12625.4</v>
      </c>
      <c r="P5686">
        <v>12629.05</v>
      </c>
      <c r="Q5686">
        <v>12617.22</v>
      </c>
      <c r="R5686">
        <v>332258</v>
      </c>
      <c r="S5686">
        <v>4192172299.6500001</v>
      </c>
      <c r="T5686">
        <v>55901</v>
      </c>
      <c r="U5686">
        <v>134716</v>
      </c>
      <c r="V5686">
        <v>40.549999999999997</v>
      </c>
      <c r="W5686" s="3">
        <f>StockData[[#This Row],[CLOSE]]-StockData[[#This Row],[PREV. CLOSE]]</f>
        <v>-12.200000000000728</v>
      </c>
      <c r="X5686" s="2">
        <f>IFERROR((StockData[[#This Row],[CLOSE]]-StockData[[#This Row],[PREV. CLOSE]])/StockData[[#This Row],[PREV. CLOSE]],0)</f>
        <v>-9.6509443290819562E-4</v>
      </c>
      <c r="Y5686" t="str">
        <f>IF(StockData[[#This Row],[Daily Return %]]&gt;0,"Gain",IF(StockData[[#This Row],[Daily Return %]]&lt;0,"Loss","No Change"))</f>
        <v>Loss</v>
      </c>
    </row>
    <row r="5687" spans="1:25" x14ac:dyDescent="0.3">
      <c r="A5687" s="1">
        <v>45497</v>
      </c>
      <c r="B5687" s="1" t="s">
        <v>5743</v>
      </c>
      <c r="C5687" s="1" t="s">
        <v>162</v>
      </c>
      <c r="D5687">
        <f>MONTH(StockData[[#This Row],[DATE]])</f>
        <v>7</v>
      </c>
      <c r="E5687">
        <v>2024</v>
      </c>
      <c r="F5687" t="s">
        <v>163</v>
      </c>
      <c r="G5687" t="str">
        <f>"Q"&amp;ROUNDUP(StockData[[#This Row],[Month Number]]/3,0)</f>
        <v>Q3</v>
      </c>
      <c r="H5687" s="1" t="s">
        <v>5604</v>
      </c>
      <c r="I5687" s="1" t="s">
        <v>4597</v>
      </c>
      <c r="J5687" t="s">
        <v>30</v>
      </c>
      <c r="K5687">
        <v>12634</v>
      </c>
      <c r="L5687">
        <v>12663.2</v>
      </c>
      <c r="M5687">
        <v>12458.2</v>
      </c>
      <c r="N5687">
        <v>12629.05</v>
      </c>
      <c r="O5687">
        <v>12495.8</v>
      </c>
      <c r="P5687">
        <v>12487.25</v>
      </c>
      <c r="Q5687">
        <v>12530.38</v>
      </c>
      <c r="R5687">
        <v>285860</v>
      </c>
      <c r="S5687">
        <v>3581934400.9499998</v>
      </c>
      <c r="T5687">
        <v>46134</v>
      </c>
      <c r="U5687">
        <v>136469</v>
      </c>
      <c r="V5687">
        <v>47.74</v>
      </c>
      <c r="W5687" s="3">
        <f>StockData[[#This Row],[CLOSE]]-StockData[[#This Row],[PREV. CLOSE]]</f>
        <v>-141.79999999999927</v>
      </c>
      <c r="X5687" s="2">
        <f>IFERROR((StockData[[#This Row],[CLOSE]]-StockData[[#This Row],[PREV. CLOSE]])/StockData[[#This Row],[PREV. CLOSE]],0)</f>
        <v>-1.1228081288774634E-2</v>
      </c>
      <c r="Y5687" t="str">
        <f>IF(StockData[[#This Row],[Daily Return %]]&gt;0,"Gain",IF(StockData[[#This Row],[Daily Return %]]&lt;0,"Loss","No Change"))</f>
        <v>Loss</v>
      </c>
    </row>
    <row r="5688" spans="1:25" x14ac:dyDescent="0.3">
      <c r="A5688" s="1">
        <v>45498</v>
      </c>
      <c r="B5688" s="1" t="s">
        <v>5744</v>
      </c>
      <c r="C5688" s="1" t="s">
        <v>162</v>
      </c>
      <c r="D5688">
        <f>MONTH(StockData[[#This Row],[DATE]])</f>
        <v>7</v>
      </c>
      <c r="E5688">
        <v>2024</v>
      </c>
      <c r="F5688" t="s">
        <v>163</v>
      </c>
      <c r="G5688" t="str">
        <f>"Q"&amp;ROUNDUP(StockData[[#This Row],[Month Number]]/3,0)</f>
        <v>Q3</v>
      </c>
      <c r="H5688" s="1" t="s">
        <v>5604</v>
      </c>
      <c r="I5688" s="1" t="s">
        <v>4597</v>
      </c>
      <c r="J5688" t="s">
        <v>30</v>
      </c>
      <c r="K5688">
        <v>12388.05</v>
      </c>
      <c r="L5688">
        <v>12525</v>
      </c>
      <c r="M5688">
        <v>12388.05</v>
      </c>
      <c r="N5688">
        <v>12487.25</v>
      </c>
      <c r="O5688">
        <v>12490</v>
      </c>
      <c r="P5688">
        <v>12509.2</v>
      </c>
      <c r="Q5688">
        <v>12464.52</v>
      </c>
      <c r="R5688">
        <v>396789</v>
      </c>
      <c r="S5688">
        <v>4945782606.8999996</v>
      </c>
      <c r="T5688">
        <v>51259</v>
      </c>
      <c r="U5688">
        <v>225328</v>
      </c>
      <c r="V5688">
        <v>56.79</v>
      </c>
      <c r="W5688" s="3">
        <f>StockData[[#This Row],[CLOSE]]-StockData[[#This Row],[PREV. CLOSE]]</f>
        <v>21.950000000000728</v>
      </c>
      <c r="X5688" s="2">
        <f>IFERROR((StockData[[#This Row],[CLOSE]]-StockData[[#This Row],[PREV. CLOSE]])/StockData[[#This Row],[PREV. CLOSE]],0)</f>
        <v>1.7577929488078422E-3</v>
      </c>
      <c r="Y5688" t="str">
        <f>IF(StockData[[#This Row],[Daily Return %]]&gt;0,"Gain",IF(StockData[[#This Row],[Daily Return %]]&lt;0,"Loss","No Change"))</f>
        <v>Gain</v>
      </c>
    </row>
    <row r="5689" spans="1:25" x14ac:dyDescent="0.3">
      <c r="A5689" s="1">
        <v>45499</v>
      </c>
      <c r="B5689" s="1" t="s">
        <v>5745</v>
      </c>
      <c r="C5689" s="1" t="s">
        <v>162</v>
      </c>
      <c r="D5689">
        <f>MONTH(StockData[[#This Row],[DATE]])</f>
        <v>7</v>
      </c>
      <c r="E5689">
        <v>2024</v>
      </c>
      <c r="F5689" t="s">
        <v>163</v>
      </c>
      <c r="G5689" t="str">
        <f>"Q"&amp;ROUNDUP(StockData[[#This Row],[Month Number]]/3,0)</f>
        <v>Q3</v>
      </c>
      <c r="H5689" s="1" t="s">
        <v>5604</v>
      </c>
      <c r="I5689" s="1" t="s">
        <v>4597</v>
      </c>
      <c r="J5689" t="s">
        <v>30</v>
      </c>
      <c r="K5689">
        <v>12470</v>
      </c>
      <c r="L5689">
        <v>12743.1</v>
      </c>
      <c r="M5689">
        <v>12389.2</v>
      </c>
      <c r="N5689">
        <v>12509.2</v>
      </c>
      <c r="O5689">
        <v>12670</v>
      </c>
      <c r="P5689">
        <v>12663.7</v>
      </c>
      <c r="Q5689">
        <v>12601.17</v>
      </c>
      <c r="R5689">
        <v>537693</v>
      </c>
      <c r="S5689">
        <v>6775562946</v>
      </c>
      <c r="T5689">
        <v>85479</v>
      </c>
      <c r="U5689">
        <v>282768</v>
      </c>
      <c r="V5689">
        <v>52.59</v>
      </c>
      <c r="W5689" s="3">
        <f>StockData[[#This Row],[CLOSE]]-StockData[[#This Row],[PREV. CLOSE]]</f>
        <v>154.5</v>
      </c>
      <c r="X5689" s="2">
        <f>IFERROR((StockData[[#This Row],[CLOSE]]-StockData[[#This Row],[PREV. CLOSE]])/StockData[[#This Row],[PREV. CLOSE]],0)</f>
        <v>1.2350909730438397E-2</v>
      </c>
      <c r="Y5689" t="str">
        <f>IF(StockData[[#This Row],[Daily Return %]]&gt;0,"Gain",IF(StockData[[#This Row],[Daily Return %]]&lt;0,"Loss","No Change"))</f>
        <v>Gain</v>
      </c>
    </row>
    <row r="5690" spans="1:25" x14ac:dyDescent="0.3">
      <c r="A5690" s="1">
        <v>45502</v>
      </c>
      <c r="B5690" s="1" t="s">
        <v>5746</v>
      </c>
      <c r="C5690" s="1" t="s">
        <v>162</v>
      </c>
      <c r="D5690">
        <f>MONTH(StockData[[#This Row],[DATE]])</f>
        <v>7</v>
      </c>
      <c r="E5690">
        <v>2024</v>
      </c>
      <c r="F5690" t="s">
        <v>163</v>
      </c>
      <c r="G5690" t="str">
        <f>"Q"&amp;ROUNDUP(StockData[[#This Row],[Month Number]]/3,0)</f>
        <v>Q3</v>
      </c>
      <c r="H5690" s="1" t="s">
        <v>5604</v>
      </c>
      <c r="I5690" s="1" t="s">
        <v>4597</v>
      </c>
      <c r="J5690" t="s">
        <v>30</v>
      </c>
      <c r="K5690">
        <v>12709</v>
      </c>
      <c r="L5690">
        <v>12773.7</v>
      </c>
      <c r="M5690">
        <v>12603</v>
      </c>
      <c r="N5690">
        <v>12663.7</v>
      </c>
      <c r="O5690">
        <v>12755</v>
      </c>
      <c r="P5690">
        <v>12751.55</v>
      </c>
      <c r="Q5690">
        <v>12721.15</v>
      </c>
      <c r="R5690">
        <v>388263</v>
      </c>
      <c r="S5690">
        <v>4939152362.4499998</v>
      </c>
      <c r="T5690">
        <v>61322</v>
      </c>
      <c r="U5690">
        <v>225391</v>
      </c>
      <c r="V5690">
        <v>58.05</v>
      </c>
      <c r="W5690" s="3">
        <f>StockData[[#This Row],[CLOSE]]-StockData[[#This Row],[PREV. CLOSE]]</f>
        <v>87.849999999998545</v>
      </c>
      <c r="X5690" s="2">
        <f>IFERROR((StockData[[#This Row],[CLOSE]]-StockData[[#This Row],[PREV. CLOSE]])/StockData[[#This Row],[PREV. CLOSE]],0)</f>
        <v>6.9371510695925001E-3</v>
      </c>
      <c r="Y5690" t="str">
        <f>IF(StockData[[#This Row],[Daily Return %]]&gt;0,"Gain",IF(StockData[[#This Row],[Daily Return %]]&lt;0,"Loss","No Change"))</f>
        <v>Gain</v>
      </c>
    </row>
    <row r="5691" spans="1:25" x14ac:dyDescent="0.3">
      <c r="A5691" s="1">
        <v>45503</v>
      </c>
      <c r="B5691" s="1" t="s">
        <v>5747</v>
      </c>
      <c r="C5691" s="1" t="s">
        <v>162</v>
      </c>
      <c r="D5691">
        <f>MONTH(StockData[[#This Row],[DATE]])</f>
        <v>7</v>
      </c>
      <c r="E5691">
        <v>2024</v>
      </c>
      <c r="F5691" t="s">
        <v>163</v>
      </c>
      <c r="G5691" t="str">
        <f>"Q"&amp;ROUNDUP(StockData[[#This Row],[Month Number]]/3,0)</f>
        <v>Q3</v>
      </c>
      <c r="H5691" s="1" t="s">
        <v>5604</v>
      </c>
      <c r="I5691" s="1" t="s">
        <v>4597</v>
      </c>
      <c r="J5691" t="s">
        <v>30</v>
      </c>
      <c r="K5691">
        <v>12760</v>
      </c>
      <c r="L5691">
        <v>12968.8</v>
      </c>
      <c r="M5691">
        <v>12709.9</v>
      </c>
      <c r="N5691">
        <v>12751.55</v>
      </c>
      <c r="O5691">
        <v>12890</v>
      </c>
      <c r="P5691">
        <v>12873.65</v>
      </c>
      <c r="Q5691">
        <v>12859.85</v>
      </c>
      <c r="R5691">
        <v>526539</v>
      </c>
      <c r="S5691">
        <v>6771212940.3500004</v>
      </c>
      <c r="T5691">
        <v>65332</v>
      </c>
      <c r="U5691">
        <v>248429</v>
      </c>
      <c r="V5691">
        <v>47.18</v>
      </c>
      <c r="W5691" s="3">
        <f>StockData[[#This Row],[CLOSE]]-StockData[[#This Row],[PREV. CLOSE]]</f>
        <v>122.10000000000036</v>
      </c>
      <c r="X5691" s="2">
        <f>IFERROR((StockData[[#This Row],[CLOSE]]-StockData[[#This Row],[PREV. CLOSE]])/StockData[[#This Row],[PREV. CLOSE]],0)</f>
        <v>9.575306531362883E-3</v>
      </c>
      <c r="Y5691" t="str">
        <f>IF(StockData[[#This Row],[Daily Return %]]&gt;0,"Gain",IF(StockData[[#This Row],[Daily Return %]]&lt;0,"Loss","No Change"))</f>
        <v>Gain</v>
      </c>
    </row>
    <row r="5692" spans="1:25" x14ac:dyDescent="0.3">
      <c r="A5692" s="1">
        <v>45504</v>
      </c>
      <c r="B5692" s="1" t="s">
        <v>5748</v>
      </c>
      <c r="C5692" s="1" t="s">
        <v>162</v>
      </c>
      <c r="D5692">
        <f>MONTH(StockData[[#This Row],[DATE]])</f>
        <v>7</v>
      </c>
      <c r="E5692">
        <v>2024</v>
      </c>
      <c r="F5692" t="s">
        <v>163</v>
      </c>
      <c r="G5692" t="str">
        <f>"Q"&amp;ROUNDUP(StockData[[#This Row],[Month Number]]/3,0)</f>
        <v>Q3</v>
      </c>
      <c r="H5692" s="1" t="s">
        <v>5604</v>
      </c>
      <c r="I5692" s="1" t="s">
        <v>4597</v>
      </c>
      <c r="J5692" t="s">
        <v>30</v>
      </c>
      <c r="K5692">
        <v>12980</v>
      </c>
      <c r="L5692">
        <v>13375</v>
      </c>
      <c r="M5692">
        <v>12895.15</v>
      </c>
      <c r="N5692">
        <v>12873.65</v>
      </c>
      <c r="O5692">
        <v>13375</v>
      </c>
      <c r="P5692">
        <v>13115.8</v>
      </c>
      <c r="Q5692">
        <v>13029.53</v>
      </c>
      <c r="R5692">
        <v>836405</v>
      </c>
      <c r="S5692">
        <v>10897966962.35</v>
      </c>
      <c r="T5692">
        <v>89369</v>
      </c>
      <c r="U5692">
        <v>361247</v>
      </c>
      <c r="V5692">
        <v>43.19</v>
      </c>
      <c r="W5692" s="3">
        <f>StockData[[#This Row],[CLOSE]]-StockData[[#This Row],[PREV. CLOSE]]</f>
        <v>242.14999999999964</v>
      </c>
      <c r="X5692" s="2">
        <f>IFERROR((StockData[[#This Row],[CLOSE]]-StockData[[#This Row],[PREV. CLOSE]])/StockData[[#This Row],[PREV. CLOSE]],0)</f>
        <v>1.8809739273632546E-2</v>
      </c>
      <c r="Y5692" t="str">
        <f>IF(StockData[[#This Row],[Daily Return %]]&gt;0,"Gain",IF(StockData[[#This Row],[Daily Return %]]&lt;0,"Loss","No Change"))</f>
        <v>Gain</v>
      </c>
    </row>
    <row r="5693" spans="1:25" x14ac:dyDescent="0.3">
      <c r="A5693" s="1">
        <v>45505</v>
      </c>
      <c r="B5693" s="1" t="s">
        <v>5749</v>
      </c>
      <c r="C5693" s="1" t="s">
        <v>186</v>
      </c>
      <c r="D5693">
        <f>MONTH(StockData[[#This Row],[DATE]])</f>
        <v>8</v>
      </c>
      <c r="E5693">
        <v>2024</v>
      </c>
      <c r="F5693" t="s">
        <v>163</v>
      </c>
      <c r="G5693" t="str">
        <f>"Q"&amp;ROUNDUP(StockData[[#This Row],[Month Number]]/3,0)</f>
        <v>Q3</v>
      </c>
      <c r="H5693" s="1" t="s">
        <v>5604</v>
      </c>
      <c r="I5693" s="1" t="s">
        <v>4597</v>
      </c>
      <c r="J5693" t="s">
        <v>30</v>
      </c>
      <c r="K5693">
        <v>13393</v>
      </c>
      <c r="L5693">
        <v>13680</v>
      </c>
      <c r="M5693">
        <v>13112</v>
      </c>
      <c r="N5693">
        <v>13115.8</v>
      </c>
      <c r="O5693">
        <v>13343.05</v>
      </c>
      <c r="P5693">
        <v>13359.05</v>
      </c>
      <c r="Q5693">
        <v>13394.3</v>
      </c>
      <c r="R5693">
        <v>2040384</v>
      </c>
      <c r="S5693">
        <v>27329505959.150002</v>
      </c>
      <c r="T5693">
        <v>260139</v>
      </c>
      <c r="U5693">
        <v>614334</v>
      </c>
      <c r="V5693">
        <v>30.11</v>
      </c>
      <c r="W5693" s="3">
        <f>StockData[[#This Row],[CLOSE]]-StockData[[#This Row],[PREV. CLOSE]]</f>
        <v>243.25</v>
      </c>
      <c r="X5693" s="2">
        <f>IFERROR((StockData[[#This Row],[CLOSE]]-StockData[[#This Row],[PREV. CLOSE]])/StockData[[#This Row],[PREV. CLOSE]],0)</f>
        <v>1.8546333429908964E-2</v>
      </c>
      <c r="Y5693" t="str">
        <f>IF(StockData[[#This Row],[Daily Return %]]&gt;0,"Gain",IF(StockData[[#This Row],[Daily Return %]]&lt;0,"Loss","No Change"))</f>
        <v>Gain</v>
      </c>
    </row>
    <row r="5694" spans="1:25" x14ac:dyDescent="0.3">
      <c r="A5694" s="1">
        <v>45506</v>
      </c>
      <c r="B5694" s="1" t="s">
        <v>5750</v>
      </c>
      <c r="C5694" s="1" t="s">
        <v>186</v>
      </c>
      <c r="D5694">
        <f>MONTH(StockData[[#This Row],[DATE]])</f>
        <v>8</v>
      </c>
      <c r="E5694">
        <v>2024</v>
      </c>
      <c r="F5694" t="s">
        <v>163</v>
      </c>
      <c r="G5694" t="str">
        <f>"Q"&amp;ROUNDUP(StockData[[#This Row],[Month Number]]/3,0)</f>
        <v>Q3</v>
      </c>
      <c r="H5694" s="1" t="s">
        <v>5604</v>
      </c>
      <c r="I5694" s="1" t="s">
        <v>4597</v>
      </c>
      <c r="J5694" t="s">
        <v>30</v>
      </c>
      <c r="K5694">
        <v>13126</v>
      </c>
      <c r="L5694">
        <v>13174.9</v>
      </c>
      <c r="M5694">
        <v>12673.05</v>
      </c>
      <c r="N5694">
        <v>13359.05</v>
      </c>
      <c r="O5694">
        <v>12697.1</v>
      </c>
      <c r="P5694">
        <v>12726.4</v>
      </c>
      <c r="Q5694">
        <v>12826.91</v>
      </c>
      <c r="R5694">
        <v>1333355</v>
      </c>
      <c r="S5694">
        <v>17102826826.799999</v>
      </c>
      <c r="T5694">
        <v>156599</v>
      </c>
      <c r="U5694">
        <v>748350</v>
      </c>
      <c r="V5694">
        <v>56.13</v>
      </c>
      <c r="W5694" s="3">
        <f>StockData[[#This Row],[CLOSE]]-StockData[[#This Row],[PREV. CLOSE]]</f>
        <v>-632.64999999999964</v>
      </c>
      <c r="X5694" s="2">
        <f>IFERROR((StockData[[#This Row],[CLOSE]]-StockData[[#This Row],[PREV. CLOSE]])/StockData[[#This Row],[PREV. CLOSE]],0)</f>
        <v>-4.7357409396626235E-2</v>
      </c>
      <c r="Y5694" t="str">
        <f>IF(StockData[[#This Row],[Daily Return %]]&gt;0,"Gain",IF(StockData[[#This Row],[Daily Return %]]&lt;0,"Loss","No Change"))</f>
        <v>Loss</v>
      </c>
    </row>
    <row r="5695" spans="1:25" x14ac:dyDescent="0.3">
      <c r="A5695" s="1">
        <v>45509</v>
      </c>
      <c r="B5695" s="1" t="s">
        <v>5751</v>
      </c>
      <c r="C5695" s="1" t="s">
        <v>186</v>
      </c>
      <c r="D5695">
        <f>MONTH(StockData[[#This Row],[DATE]])</f>
        <v>8</v>
      </c>
      <c r="E5695">
        <v>2024</v>
      </c>
      <c r="F5695" t="s">
        <v>163</v>
      </c>
      <c r="G5695" t="str">
        <f>"Q"&amp;ROUNDUP(StockData[[#This Row],[Month Number]]/3,0)</f>
        <v>Q3</v>
      </c>
      <c r="H5695" s="1" t="s">
        <v>5604</v>
      </c>
      <c r="I5695" s="1" t="s">
        <v>4597</v>
      </c>
      <c r="J5695" t="s">
        <v>30</v>
      </c>
      <c r="K5695">
        <v>12490</v>
      </c>
      <c r="L5695">
        <v>12490</v>
      </c>
      <c r="M5695">
        <v>12027.65</v>
      </c>
      <c r="N5695">
        <v>12726.4</v>
      </c>
      <c r="O5695">
        <v>12217</v>
      </c>
      <c r="P5695">
        <v>12200.85</v>
      </c>
      <c r="Q5695">
        <v>12260.73</v>
      </c>
      <c r="R5695">
        <v>1131415</v>
      </c>
      <c r="S5695">
        <v>13871976740.75</v>
      </c>
      <c r="T5695">
        <v>142652</v>
      </c>
      <c r="U5695">
        <v>589150</v>
      </c>
      <c r="V5695">
        <v>52.07</v>
      </c>
      <c r="W5695" s="3">
        <f>StockData[[#This Row],[CLOSE]]-StockData[[#This Row],[PREV. CLOSE]]</f>
        <v>-525.54999999999927</v>
      </c>
      <c r="X5695" s="2">
        <f>IFERROR((StockData[[#This Row],[CLOSE]]-StockData[[#This Row],[PREV. CLOSE]])/StockData[[#This Row],[PREV. CLOSE]],0)</f>
        <v>-4.1296046014583802E-2</v>
      </c>
      <c r="Y5695" t="str">
        <f>IF(StockData[[#This Row],[Daily Return %]]&gt;0,"Gain",IF(StockData[[#This Row],[Daily Return %]]&lt;0,"Loss","No Change"))</f>
        <v>Loss</v>
      </c>
    </row>
    <row r="5696" spans="1:25" x14ac:dyDescent="0.3">
      <c r="A5696" s="1">
        <v>45510</v>
      </c>
      <c r="B5696" s="1" t="s">
        <v>5752</v>
      </c>
      <c r="C5696" s="1" t="s">
        <v>186</v>
      </c>
      <c r="D5696">
        <f>MONTH(StockData[[#This Row],[DATE]])</f>
        <v>8</v>
      </c>
      <c r="E5696">
        <v>2024</v>
      </c>
      <c r="F5696" t="s">
        <v>163</v>
      </c>
      <c r="G5696" t="str">
        <f>"Q"&amp;ROUNDUP(StockData[[#This Row],[Month Number]]/3,0)</f>
        <v>Q3</v>
      </c>
      <c r="H5696" s="1" t="s">
        <v>5604</v>
      </c>
      <c r="I5696" s="1" t="s">
        <v>4597</v>
      </c>
      <c r="J5696" t="s">
        <v>30</v>
      </c>
      <c r="K5696">
        <v>12390</v>
      </c>
      <c r="L5696">
        <v>12554.9</v>
      </c>
      <c r="M5696">
        <v>12110</v>
      </c>
      <c r="N5696">
        <v>12200.85</v>
      </c>
      <c r="O5696">
        <v>12170.05</v>
      </c>
      <c r="P5696">
        <v>12131.1</v>
      </c>
      <c r="Q5696">
        <v>12316.66</v>
      </c>
      <c r="R5696">
        <v>623565</v>
      </c>
      <c r="S5696">
        <v>7680240220.3500004</v>
      </c>
      <c r="T5696">
        <v>88224</v>
      </c>
      <c r="U5696">
        <v>271895</v>
      </c>
      <c r="V5696">
        <v>43.6</v>
      </c>
      <c r="W5696" s="3">
        <f>StockData[[#This Row],[CLOSE]]-StockData[[#This Row],[PREV. CLOSE]]</f>
        <v>-69.75</v>
      </c>
      <c r="X5696" s="2">
        <f>IFERROR((StockData[[#This Row],[CLOSE]]-StockData[[#This Row],[PREV. CLOSE]])/StockData[[#This Row],[PREV. CLOSE]],0)</f>
        <v>-5.7168148120827645E-3</v>
      </c>
      <c r="Y5696" t="str">
        <f>IF(StockData[[#This Row],[Daily Return %]]&gt;0,"Gain",IF(StockData[[#This Row],[Daily Return %]]&lt;0,"Loss","No Change"))</f>
        <v>Loss</v>
      </c>
    </row>
    <row r="5697" spans="1:25" x14ac:dyDescent="0.3">
      <c r="A5697" s="1">
        <v>45511</v>
      </c>
      <c r="B5697" s="1" t="s">
        <v>5753</v>
      </c>
      <c r="C5697" s="1" t="s">
        <v>186</v>
      </c>
      <c r="D5697">
        <f>MONTH(StockData[[#This Row],[DATE]])</f>
        <v>8</v>
      </c>
      <c r="E5697">
        <v>2024</v>
      </c>
      <c r="F5697" t="s">
        <v>163</v>
      </c>
      <c r="G5697" t="str">
        <f>"Q"&amp;ROUNDUP(StockData[[#This Row],[Month Number]]/3,0)</f>
        <v>Q3</v>
      </c>
      <c r="H5697" s="1" t="s">
        <v>5604</v>
      </c>
      <c r="I5697" s="1" t="s">
        <v>4597</v>
      </c>
      <c r="J5697" t="s">
        <v>30</v>
      </c>
      <c r="K5697">
        <v>12399</v>
      </c>
      <c r="L5697">
        <v>12450</v>
      </c>
      <c r="M5697">
        <v>12265.9</v>
      </c>
      <c r="N5697">
        <v>12131.1</v>
      </c>
      <c r="O5697">
        <v>12381</v>
      </c>
      <c r="P5697">
        <v>12371.5</v>
      </c>
      <c r="Q5697">
        <v>12346.46</v>
      </c>
      <c r="R5697">
        <v>433514</v>
      </c>
      <c r="S5697">
        <v>5352362471.1999998</v>
      </c>
      <c r="T5697">
        <v>53868</v>
      </c>
      <c r="U5697">
        <v>217697</v>
      </c>
      <c r="V5697">
        <v>50.22</v>
      </c>
      <c r="W5697" s="3">
        <f>StockData[[#This Row],[CLOSE]]-StockData[[#This Row],[PREV. CLOSE]]</f>
        <v>240.39999999999964</v>
      </c>
      <c r="X5697" s="2">
        <f>IFERROR((StockData[[#This Row],[CLOSE]]-StockData[[#This Row],[PREV. CLOSE]])/StockData[[#This Row],[PREV. CLOSE]],0)</f>
        <v>1.9816834417324038E-2</v>
      </c>
      <c r="Y5697" t="str">
        <f>IF(StockData[[#This Row],[Daily Return %]]&gt;0,"Gain",IF(StockData[[#This Row],[Daily Return %]]&lt;0,"Loss","No Change"))</f>
        <v>Gain</v>
      </c>
    </row>
    <row r="5698" spans="1:25" x14ac:dyDescent="0.3">
      <c r="A5698" s="1">
        <v>45512</v>
      </c>
      <c r="B5698" s="1" t="s">
        <v>5754</v>
      </c>
      <c r="C5698" s="1" t="s">
        <v>186</v>
      </c>
      <c r="D5698">
        <f>MONTH(StockData[[#This Row],[DATE]])</f>
        <v>8</v>
      </c>
      <c r="E5698">
        <v>2024</v>
      </c>
      <c r="F5698" t="s">
        <v>163</v>
      </c>
      <c r="G5698" t="str">
        <f>"Q"&amp;ROUNDUP(StockData[[#This Row],[Month Number]]/3,0)</f>
        <v>Q3</v>
      </c>
      <c r="H5698" s="1" t="s">
        <v>5604</v>
      </c>
      <c r="I5698" s="1" t="s">
        <v>4597</v>
      </c>
      <c r="J5698" t="s">
        <v>30</v>
      </c>
      <c r="K5698">
        <v>12371</v>
      </c>
      <c r="L5698">
        <v>12392.7</v>
      </c>
      <c r="M5698">
        <v>12152.15</v>
      </c>
      <c r="N5698">
        <v>12371.5</v>
      </c>
      <c r="O5698">
        <v>12219</v>
      </c>
      <c r="P5698">
        <v>12218.85</v>
      </c>
      <c r="Q5698">
        <v>12250.61</v>
      </c>
      <c r="R5698">
        <v>358577</v>
      </c>
      <c r="S5698">
        <v>4392787988</v>
      </c>
      <c r="T5698">
        <v>68340</v>
      </c>
      <c r="U5698">
        <v>143129</v>
      </c>
      <c r="V5698">
        <v>39.92</v>
      </c>
      <c r="W5698" s="3">
        <f>StockData[[#This Row],[CLOSE]]-StockData[[#This Row],[PREV. CLOSE]]</f>
        <v>-152.64999999999964</v>
      </c>
      <c r="X5698" s="2">
        <f>IFERROR((StockData[[#This Row],[CLOSE]]-StockData[[#This Row],[PREV. CLOSE]])/StockData[[#This Row],[PREV. CLOSE]],0)</f>
        <v>-1.233884330921874E-2</v>
      </c>
      <c r="Y5698" t="str">
        <f>IF(StockData[[#This Row],[Daily Return %]]&gt;0,"Gain",IF(StockData[[#This Row],[Daily Return %]]&lt;0,"Loss","No Change"))</f>
        <v>Loss</v>
      </c>
    </row>
    <row r="5699" spans="1:25" x14ac:dyDescent="0.3">
      <c r="A5699" s="1">
        <v>45513</v>
      </c>
      <c r="B5699" s="1" t="s">
        <v>5755</v>
      </c>
      <c r="C5699" s="1" t="s">
        <v>186</v>
      </c>
      <c r="D5699">
        <f>MONTH(StockData[[#This Row],[DATE]])</f>
        <v>8</v>
      </c>
      <c r="E5699">
        <v>2024</v>
      </c>
      <c r="F5699" t="s">
        <v>163</v>
      </c>
      <c r="G5699" t="str">
        <f>"Q"&amp;ROUNDUP(StockData[[#This Row],[Month Number]]/3,0)</f>
        <v>Q3</v>
      </c>
      <c r="H5699" s="1" t="s">
        <v>5604</v>
      </c>
      <c r="I5699" s="1" t="s">
        <v>4597</v>
      </c>
      <c r="J5699" t="s">
        <v>30</v>
      </c>
      <c r="K5699">
        <v>12390</v>
      </c>
      <c r="L5699">
        <v>12390</v>
      </c>
      <c r="M5699">
        <v>12195.1</v>
      </c>
      <c r="N5699">
        <v>12218.85</v>
      </c>
      <c r="O5699">
        <v>12204</v>
      </c>
      <c r="P5699">
        <v>12224.2</v>
      </c>
      <c r="Q5699">
        <v>12249.39</v>
      </c>
      <c r="R5699">
        <v>320211</v>
      </c>
      <c r="S5699">
        <v>3922389051.25</v>
      </c>
      <c r="T5699">
        <v>47795</v>
      </c>
      <c r="U5699">
        <v>166422</v>
      </c>
      <c r="V5699">
        <v>51.97</v>
      </c>
      <c r="W5699" s="3">
        <f>StockData[[#This Row],[CLOSE]]-StockData[[#This Row],[PREV. CLOSE]]</f>
        <v>5.3500000000003638</v>
      </c>
      <c r="X5699" s="2">
        <f>IFERROR((StockData[[#This Row],[CLOSE]]-StockData[[#This Row],[PREV. CLOSE]])/StockData[[#This Row],[PREV. CLOSE]],0)</f>
        <v>4.3784807899273365E-4</v>
      </c>
      <c r="Y5699" t="str">
        <f>IF(StockData[[#This Row],[Daily Return %]]&gt;0,"Gain",IF(StockData[[#This Row],[Daily Return %]]&lt;0,"Loss","No Change"))</f>
        <v>Gain</v>
      </c>
    </row>
    <row r="5700" spans="1:25" x14ac:dyDescent="0.3">
      <c r="A5700" s="1">
        <v>45516</v>
      </c>
      <c r="B5700" s="1" t="s">
        <v>5756</v>
      </c>
      <c r="C5700" s="1" t="s">
        <v>186</v>
      </c>
      <c r="D5700">
        <f>MONTH(StockData[[#This Row],[DATE]])</f>
        <v>8</v>
      </c>
      <c r="E5700">
        <v>2024</v>
      </c>
      <c r="F5700" t="s">
        <v>163</v>
      </c>
      <c r="G5700" t="str">
        <f>"Q"&amp;ROUNDUP(StockData[[#This Row],[Month Number]]/3,0)</f>
        <v>Q3</v>
      </c>
      <c r="H5700" s="1" t="s">
        <v>5604</v>
      </c>
      <c r="I5700" s="1" t="s">
        <v>4597</v>
      </c>
      <c r="J5700" t="s">
        <v>30</v>
      </c>
      <c r="K5700">
        <v>12200</v>
      </c>
      <c r="L5700">
        <v>12370</v>
      </c>
      <c r="M5700">
        <v>12100</v>
      </c>
      <c r="N5700">
        <v>12224.2</v>
      </c>
      <c r="O5700">
        <v>12274.75</v>
      </c>
      <c r="P5700">
        <v>12273.25</v>
      </c>
      <c r="Q5700">
        <v>12282.7</v>
      </c>
      <c r="R5700">
        <v>291212</v>
      </c>
      <c r="S5700">
        <v>3576868354.4000001</v>
      </c>
      <c r="T5700">
        <v>45531</v>
      </c>
      <c r="U5700">
        <v>132651</v>
      </c>
      <c r="V5700">
        <v>45.55</v>
      </c>
      <c r="W5700" s="3">
        <f>StockData[[#This Row],[CLOSE]]-StockData[[#This Row],[PREV. CLOSE]]</f>
        <v>49.049999999999272</v>
      </c>
      <c r="X5700" s="2">
        <f>IFERROR((StockData[[#This Row],[CLOSE]]-StockData[[#This Row],[PREV. CLOSE]])/StockData[[#This Row],[PREV. CLOSE]],0)</f>
        <v>4.0125325174652955E-3</v>
      </c>
      <c r="Y5700" t="str">
        <f>IF(StockData[[#This Row],[Daily Return %]]&gt;0,"Gain",IF(StockData[[#This Row],[Daily Return %]]&lt;0,"Loss","No Change"))</f>
        <v>Gain</v>
      </c>
    </row>
    <row r="5701" spans="1:25" x14ac:dyDescent="0.3">
      <c r="A5701" s="1">
        <v>45517</v>
      </c>
      <c r="B5701" s="1" t="s">
        <v>5757</v>
      </c>
      <c r="C5701" s="1" t="s">
        <v>186</v>
      </c>
      <c r="D5701">
        <f>MONTH(StockData[[#This Row],[DATE]])</f>
        <v>8</v>
      </c>
      <c r="E5701">
        <v>2024</v>
      </c>
      <c r="F5701" t="s">
        <v>163</v>
      </c>
      <c r="G5701" t="str">
        <f>"Q"&amp;ROUNDUP(StockData[[#This Row],[Month Number]]/3,0)</f>
        <v>Q3</v>
      </c>
      <c r="H5701" s="1" t="s">
        <v>5604</v>
      </c>
      <c r="I5701" s="1" t="s">
        <v>4597</v>
      </c>
      <c r="J5701" t="s">
        <v>30</v>
      </c>
      <c r="K5701">
        <v>12337</v>
      </c>
      <c r="L5701">
        <v>12340.05</v>
      </c>
      <c r="M5701">
        <v>12122</v>
      </c>
      <c r="N5701">
        <v>12273.25</v>
      </c>
      <c r="O5701">
        <v>12143</v>
      </c>
      <c r="P5701">
        <v>12176.25</v>
      </c>
      <c r="Q5701">
        <v>12234.96</v>
      </c>
      <c r="R5701">
        <v>464483</v>
      </c>
      <c r="S5701">
        <v>5682931890.6000004</v>
      </c>
      <c r="T5701">
        <v>72377</v>
      </c>
      <c r="U5701">
        <v>258354</v>
      </c>
      <c r="V5701">
        <v>55.62</v>
      </c>
      <c r="W5701" s="3">
        <f>StockData[[#This Row],[CLOSE]]-StockData[[#This Row],[PREV. CLOSE]]</f>
        <v>-97</v>
      </c>
      <c r="X5701" s="2">
        <f>IFERROR((StockData[[#This Row],[CLOSE]]-StockData[[#This Row],[PREV. CLOSE]])/StockData[[#This Row],[PREV. CLOSE]],0)</f>
        <v>-7.9033670788096061E-3</v>
      </c>
      <c r="Y5701" t="str">
        <f>IF(StockData[[#This Row],[Daily Return %]]&gt;0,"Gain",IF(StockData[[#This Row],[Daily Return %]]&lt;0,"Loss","No Change"))</f>
        <v>Loss</v>
      </c>
    </row>
    <row r="5702" spans="1:25" x14ac:dyDescent="0.3">
      <c r="A5702" s="1">
        <v>45518</v>
      </c>
      <c r="B5702" s="1" t="s">
        <v>5758</v>
      </c>
      <c r="C5702" s="1" t="s">
        <v>186</v>
      </c>
      <c r="D5702">
        <f>MONTH(StockData[[#This Row],[DATE]])</f>
        <v>8</v>
      </c>
      <c r="E5702">
        <v>2024</v>
      </c>
      <c r="F5702" t="s">
        <v>163</v>
      </c>
      <c r="G5702" t="str">
        <f>"Q"&amp;ROUNDUP(StockData[[#This Row],[Month Number]]/3,0)</f>
        <v>Q3</v>
      </c>
      <c r="H5702" s="1" t="s">
        <v>5604</v>
      </c>
      <c r="I5702" s="1" t="s">
        <v>4597</v>
      </c>
      <c r="J5702" t="s">
        <v>30</v>
      </c>
      <c r="K5702">
        <v>12239</v>
      </c>
      <c r="L5702">
        <v>12239</v>
      </c>
      <c r="M5702">
        <v>12130</v>
      </c>
      <c r="N5702">
        <v>12176.25</v>
      </c>
      <c r="O5702">
        <v>12211.65</v>
      </c>
      <c r="P5702">
        <v>12205.65</v>
      </c>
      <c r="Q5702">
        <v>12183.45</v>
      </c>
      <c r="R5702">
        <v>449827</v>
      </c>
      <c r="S5702">
        <v>5480445895.5500002</v>
      </c>
      <c r="T5702">
        <v>59866</v>
      </c>
      <c r="U5702">
        <v>308220</v>
      </c>
      <c r="V5702">
        <v>68.52</v>
      </c>
      <c r="W5702" s="3">
        <f>StockData[[#This Row],[CLOSE]]-StockData[[#This Row],[PREV. CLOSE]]</f>
        <v>29.399999999999636</v>
      </c>
      <c r="X5702" s="2">
        <f>IFERROR((StockData[[#This Row],[CLOSE]]-StockData[[#This Row],[PREV. CLOSE]])/StockData[[#This Row],[PREV. CLOSE]],0)</f>
        <v>2.4145364952263327E-3</v>
      </c>
      <c r="Y5702" t="str">
        <f>IF(StockData[[#This Row],[Daily Return %]]&gt;0,"Gain",IF(StockData[[#This Row],[Daily Return %]]&lt;0,"Loss","No Change"))</f>
        <v>Gain</v>
      </c>
    </row>
    <row r="5703" spans="1:25" x14ac:dyDescent="0.3">
      <c r="A5703" s="1">
        <v>45520</v>
      </c>
      <c r="B5703" s="1" t="s">
        <v>5759</v>
      </c>
      <c r="C5703" s="1" t="s">
        <v>186</v>
      </c>
      <c r="D5703">
        <f>MONTH(StockData[[#This Row],[DATE]])</f>
        <v>8</v>
      </c>
      <c r="E5703">
        <v>2024</v>
      </c>
      <c r="F5703" t="s">
        <v>163</v>
      </c>
      <c r="G5703" t="str">
        <f>"Q"&amp;ROUNDUP(StockData[[#This Row],[Month Number]]/3,0)</f>
        <v>Q3</v>
      </c>
      <c r="H5703" s="1" t="s">
        <v>5604</v>
      </c>
      <c r="I5703" s="1" t="s">
        <v>4597</v>
      </c>
      <c r="J5703" t="s">
        <v>30</v>
      </c>
      <c r="K5703">
        <v>12314.95</v>
      </c>
      <c r="L5703">
        <v>12343.95</v>
      </c>
      <c r="M5703">
        <v>12111</v>
      </c>
      <c r="N5703">
        <v>12205.65</v>
      </c>
      <c r="O5703">
        <v>12207.55</v>
      </c>
      <c r="P5703">
        <v>12213.3</v>
      </c>
      <c r="Q5703">
        <v>12212.04</v>
      </c>
      <c r="R5703">
        <v>552732</v>
      </c>
      <c r="S5703">
        <v>6749983326.8999996</v>
      </c>
      <c r="T5703">
        <v>88507</v>
      </c>
      <c r="U5703">
        <v>346186</v>
      </c>
      <c r="V5703">
        <v>62.63</v>
      </c>
      <c r="W5703" s="3">
        <f>StockData[[#This Row],[CLOSE]]-StockData[[#This Row],[PREV. CLOSE]]</f>
        <v>7.6499999999996362</v>
      </c>
      <c r="X5703" s="2">
        <f>IFERROR((StockData[[#This Row],[CLOSE]]-StockData[[#This Row],[PREV. CLOSE]])/StockData[[#This Row],[PREV. CLOSE]],0)</f>
        <v>6.2675891902517578E-4</v>
      </c>
      <c r="Y5703" t="str">
        <f>IF(StockData[[#This Row],[Daily Return %]]&gt;0,"Gain",IF(StockData[[#This Row],[Daily Return %]]&lt;0,"Loss","No Change"))</f>
        <v>Gain</v>
      </c>
    </row>
    <row r="5704" spans="1:25" x14ac:dyDescent="0.3">
      <c r="A5704" s="1">
        <v>45523</v>
      </c>
      <c r="B5704" s="1" t="s">
        <v>5760</v>
      </c>
      <c r="C5704" s="1" t="s">
        <v>186</v>
      </c>
      <c r="D5704">
        <f>MONTH(StockData[[#This Row],[DATE]])</f>
        <v>8</v>
      </c>
      <c r="E5704">
        <v>2024</v>
      </c>
      <c r="F5704" t="s">
        <v>163</v>
      </c>
      <c r="G5704" t="str">
        <f>"Q"&amp;ROUNDUP(StockData[[#This Row],[Month Number]]/3,0)</f>
        <v>Q3</v>
      </c>
      <c r="H5704" s="1" t="s">
        <v>5604</v>
      </c>
      <c r="I5704" s="1" t="s">
        <v>4597</v>
      </c>
      <c r="J5704" t="s">
        <v>30</v>
      </c>
      <c r="K5704">
        <v>12195</v>
      </c>
      <c r="L5704">
        <v>12244.05</v>
      </c>
      <c r="M5704">
        <v>12126.8</v>
      </c>
      <c r="N5704">
        <v>12213.3</v>
      </c>
      <c r="O5704">
        <v>12145</v>
      </c>
      <c r="P5704">
        <v>12149.8</v>
      </c>
      <c r="Q5704">
        <v>12172.45</v>
      </c>
      <c r="R5704">
        <v>277319</v>
      </c>
      <c r="S5704">
        <v>3375650716.5</v>
      </c>
      <c r="T5704">
        <v>44336</v>
      </c>
      <c r="U5704">
        <v>147408</v>
      </c>
      <c r="V5704">
        <v>53.15</v>
      </c>
      <c r="W5704" s="3">
        <f>StockData[[#This Row],[CLOSE]]-StockData[[#This Row],[PREV. CLOSE]]</f>
        <v>-63.5</v>
      </c>
      <c r="X5704" s="2">
        <f>IFERROR((StockData[[#This Row],[CLOSE]]-StockData[[#This Row],[PREV. CLOSE]])/StockData[[#This Row],[PREV. CLOSE]],0)</f>
        <v>-5.1992499979530513E-3</v>
      </c>
      <c r="Y5704" t="str">
        <f>IF(StockData[[#This Row],[Daily Return %]]&gt;0,"Gain",IF(StockData[[#This Row],[Daily Return %]]&lt;0,"Loss","No Change"))</f>
        <v>Loss</v>
      </c>
    </row>
    <row r="5705" spans="1:25" x14ac:dyDescent="0.3">
      <c r="A5705" s="1">
        <v>45524</v>
      </c>
      <c r="B5705" s="1" t="s">
        <v>5761</v>
      </c>
      <c r="C5705" s="1" t="s">
        <v>186</v>
      </c>
      <c r="D5705">
        <f>MONTH(StockData[[#This Row],[DATE]])</f>
        <v>8</v>
      </c>
      <c r="E5705">
        <v>2024</v>
      </c>
      <c r="F5705" t="s">
        <v>163</v>
      </c>
      <c r="G5705" t="str">
        <f>"Q"&amp;ROUNDUP(StockData[[#This Row],[Month Number]]/3,0)</f>
        <v>Q3</v>
      </c>
      <c r="H5705" s="1" t="s">
        <v>5604</v>
      </c>
      <c r="I5705" s="1" t="s">
        <v>4597</v>
      </c>
      <c r="J5705" t="s">
        <v>30</v>
      </c>
      <c r="K5705">
        <v>12160.5</v>
      </c>
      <c r="L5705">
        <v>12310</v>
      </c>
      <c r="M5705">
        <v>12150.1</v>
      </c>
      <c r="N5705">
        <v>12149.8</v>
      </c>
      <c r="O5705">
        <v>12208</v>
      </c>
      <c r="P5705">
        <v>12214.95</v>
      </c>
      <c r="Q5705">
        <v>12218.85</v>
      </c>
      <c r="R5705">
        <v>471927</v>
      </c>
      <c r="S5705">
        <v>5766407142.5</v>
      </c>
      <c r="T5705">
        <v>43796</v>
      </c>
      <c r="U5705">
        <v>315372</v>
      </c>
      <c r="V5705">
        <v>66.83</v>
      </c>
      <c r="W5705" s="3">
        <f>StockData[[#This Row],[CLOSE]]-StockData[[#This Row],[PREV. CLOSE]]</f>
        <v>65.150000000001455</v>
      </c>
      <c r="X5705" s="2">
        <f>IFERROR((StockData[[#This Row],[CLOSE]]-StockData[[#This Row],[PREV. CLOSE]])/StockData[[#This Row],[PREV. CLOSE]],0)</f>
        <v>5.3622281848262074E-3</v>
      </c>
      <c r="Y5705" t="str">
        <f>IF(StockData[[#This Row],[Daily Return %]]&gt;0,"Gain",IF(StockData[[#This Row],[Daily Return %]]&lt;0,"Loss","No Change"))</f>
        <v>Gain</v>
      </c>
    </row>
    <row r="5706" spans="1:25" x14ac:dyDescent="0.3">
      <c r="A5706" s="1">
        <v>45525</v>
      </c>
      <c r="B5706" s="1" t="s">
        <v>5762</v>
      </c>
      <c r="C5706" s="1" t="s">
        <v>186</v>
      </c>
      <c r="D5706">
        <f>MONTH(StockData[[#This Row],[DATE]])</f>
        <v>8</v>
      </c>
      <c r="E5706">
        <v>2024</v>
      </c>
      <c r="F5706" t="s">
        <v>163</v>
      </c>
      <c r="G5706" t="str">
        <f>"Q"&amp;ROUNDUP(StockData[[#This Row],[Month Number]]/3,0)</f>
        <v>Q3</v>
      </c>
      <c r="H5706" s="1" t="s">
        <v>5604</v>
      </c>
      <c r="I5706" s="1" t="s">
        <v>4597</v>
      </c>
      <c r="J5706" t="s">
        <v>30</v>
      </c>
      <c r="K5706">
        <v>12214.95</v>
      </c>
      <c r="L5706">
        <v>12248.95</v>
      </c>
      <c r="M5706">
        <v>12177.05</v>
      </c>
      <c r="N5706">
        <v>12214.95</v>
      </c>
      <c r="O5706">
        <v>12218.05</v>
      </c>
      <c r="P5706">
        <v>12220.95</v>
      </c>
      <c r="Q5706">
        <v>12216.72</v>
      </c>
      <c r="R5706">
        <v>295984</v>
      </c>
      <c r="S5706">
        <v>3615954054.3000002</v>
      </c>
      <c r="T5706">
        <v>37207</v>
      </c>
      <c r="U5706">
        <v>189763</v>
      </c>
      <c r="V5706">
        <v>64.11</v>
      </c>
      <c r="W5706" s="3">
        <f>StockData[[#This Row],[CLOSE]]-StockData[[#This Row],[PREV. CLOSE]]</f>
        <v>6</v>
      </c>
      <c r="X5706" s="2">
        <f>IFERROR((StockData[[#This Row],[CLOSE]]-StockData[[#This Row],[PREV. CLOSE]])/StockData[[#This Row],[PREV. CLOSE]],0)</f>
        <v>4.9120135571574172E-4</v>
      </c>
      <c r="Y5706" t="str">
        <f>IF(StockData[[#This Row],[Daily Return %]]&gt;0,"Gain",IF(StockData[[#This Row],[Daily Return %]]&lt;0,"Loss","No Change"))</f>
        <v>Gain</v>
      </c>
    </row>
    <row r="5707" spans="1:25" x14ac:dyDescent="0.3">
      <c r="A5707" s="1">
        <v>45526</v>
      </c>
      <c r="B5707" s="1" t="s">
        <v>5763</v>
      </c>
      <c r="C5707" s="1" t="s">
        <v>186</v>
      </c>
      <c r="D5707">
        <f>MONTH(StockData[[#This Row],[DATE]])</f>
        <v>8</v>
      </c>
      <c r="E5707">
        <v>2024</v>
      </c>
      <c r="F5707" t="s">
        <v>163</v>
      </c>
      <c r="G5707" t="str">
        <f>"Q"&amp;ROUNDUP(StockData[[#This Row],[Month Number]]/3,0)</f>
        <v>Q3</v>
      </c>
      <c r="H5707" s="1" t="s">
        <v>5604</v>
      </c>
      <c r="I5707" s="1" t="s">
        <v>4597</v>
      </c>
      <c r="J5707" t="s">
        <v>30</v>
      </c>
      <c r="K5707">
        <v>12280</v>
      </c>
      <c r="L5707">
        <v>12325</v>
      </c>
      <c r="M5707">
        <v>12181</v>
      </c>
      <c r="N5707">
        <v>12220.95</v>
      </c>
      <c r="O5707">
        <v>12305.05</v>
      </c>
      <c r="P5707">
        <v>12276.35</v>
      </c>
      <c r="Q5707">
        <v>12244.04</v>
      </c>
      <c r="R5707">
        <v>501316</v>
      </c>
      <c r="S5707">
        <v>6138135178.6000004</v>
      </c>
      <c r="T5707">
        <v>61928</v>
      </c>
      <c r="U5707">
        <v>354068</v>
      </c>
      <c r="V5707">
        <v>70.63</v>
      </c>
      <c r="W5707" s="3">
        <f>StockData[[#This Row],[CLOSE]]-StockData[[#This Row],[PREV. CLOSE]]</f>
        <v>55.399999999999636</v>
      </c>
      <c r="X5707" s="2">
        <f>IFERROR((StockData[[#This Row],[CLOSE]]-StockData[[#This Row],[PREV. CLOSE]])/StockData[[#This Row],[PREV. CLOSE]],0)</f>
        <v>4.53319913754656E-3</v>
      </c>
      <c r="Y5707" t="str">
        <f>IF(StockData[[#This Row],[Daily Return %]]&gt;0,"Gain",IF(StockData[[#This Row],[Daily Return %]]&lt;0,"Loss","No Change"))</f>
        <v>Gain</v>
      </c>
    </row>
    <row r="5708" spans="1:25" x14ac:dyDescent="0.3">
      <c r="A5708" s="1">
        <v>45527</v>
      </c>
      <c r="B5708" s="1" t="s">
        <v>5764</v>
      </c>
      <c r="C5708" s="1" t="s">
        <v>186</v>
      </c>
      <c r="D5708">
        <f>MONTH(StockData[[#This Row],[DATE]])</f>
        <v>8</v>
      </c>
      <c r="E5708">
        <v>2024</v>
      </c>
      <c r="F5708" t="s">
        <v>163</v>
      </c>
      <c r="G5708" t="str">
        <f>"Q"&amp;ROUNDUP(StockData[[#This Row],[Month Number]]/3,0)</f>
        <v>Q3</v>
      </c>
      <c r="H5708" s="1" t="s">
        <v>5604</v>
      </c>
      <c r="I5708" s="1" t="s">
        <v>4597</v>
      </c>
      <c r="J5708" t="s">
        <v>30</v>
      </c>
      <c r="K5708">
        <v>12300</v>
      </c>
      <c r="L5708">
        <v>12375.05</v>
      </c>
      <c r="M5708">
        <v>12254.4</v>
      </c>
      <c r="N5708">
        <v>12276.35</v>
      </c>
      <c r="O5708">
        <v>12272</v>
      </c>
      <c r="P5708">
        <v>12302.3</v>
      </c>
      <c r="Q5708">
        <v>12309.91</v>
      </c>
      <c r="R5708">
        <v>440809</v>
      </c>
      <c r="S5708">
        <v>5426317504.1999998</v>
      </c>
      <c r="T5708">
        <v>57997</v>
      </c>
      <c r="U5708">
        <v>223908</v>
      </c>
      <c r="V5708">
        <v>50.79</v>
      </c>
      <c r="W5708" s="3">
        <f>StockData[[#This Row],[CLOSE]]-StockData[[#This Row],[PREV. CLOSE]]</f>
        <v>25.949999999998909</v>
      </c>
      <c r="X5708" s="2">
        <f>IFERROR((StockData[[#This Row],[CLOSE]]-StockData[[#This Row],[PREV. CLOSE]])/StockData[[#This Row],[PREV. CLOSE]],0)</f>
        <v>2.1138204759557121E-3</v>
      </c>
      <c r="Y5708" t="str">
        <f>IF(StockData[[#This Row],[Daily Return %]]&gt;0,"Gain",IF(StockData[[#This Row],[Daily Return %]]&lt;0,"Loss","No Change"))</f>
        <v>Gain</v>
      </c>
    </row>
    <row r="5709" spans="1:25" x14ac:dyDescent="0.3">
      <c r="A5709" s="1">
        <v>45530</v>
      </c>
      <c r="B5709" s="1" t="s">
        <v>5765</v>
      </c>
      <c r="C5709" s="1" t="s">
        <v>186</v>
      </c>
      <c r="D5709">
        <f>MONTH(StockData[[#This Row],[DATE]])</f>
        <v>8</v>
      </c>
      <c r="E5709">
        <v>2024</v>
      </c>
      <c r="F5709" t="s">
        <v>163</v>
      </c>
      <c r="G5709" t="str">
        <f>"Q"&amp;ROUNDUP(StockData[[#This Row],[Month Number]]/3,0)</f>
        <v>Q3</v>
      </c>
      <c r="H5709" s="1" t="s">
        <v>5604</v>
      </c>
      <c r="I5709" s="1" t="s">
        <v>4597</v>
      </c>
      <c r="J5709" t="s">
        <v>30</v>
      </c>
      <c r="K5709">
        <v>12325</v>
      </c>
      <c r="L5709">
        <v>12334.5</v>
      </c>
      <c r="M5709">
        <v>12222</v>
      </c>
      <c r="N5709">
        <v>12302.3</v>
      </c>
      <c r="O5709">
        <v>12250.05</v>
      </c>
      <c r="P5709">
        <v>12243.8</v>
      </c>
      <c r="Q5709">
        <v>12278.48</v>
      </c>
      <c r="R5709">
        <v>232805</v>
      </c>
      <c r="S5709">
        <v>2858491488.5500002</v>
      </c>
      <c r="T5709">
        <v>41863</v>
      </c>
      <c r="U5709">
        <v>130317</v>
      </c>
      <c r="V5709">
        <v>55.98</v>
      </c>
      <c r="W5709" s="3">
        <f>StockData[[#This Row],[CLOSE]]-StockData[[#This Row],[PREV. CLOSE]]</f>
        <v>-58.5</v>
      </c>
      <c r="X5709" s="2">
        <f>IFERROR((StockData[[#This Row],[CLOSE]]-StockData[[#This Row],[PREV. CLOSE]])/StockData[[#This Row],[PREV. CLOSE]],0)</f>
        <v>-4.7552083756695904E-3</v>
      </c>
      <c r="Y5709" t="str">
        <f>IF(StockData[[#This Row],[Daily Return %]]&gt;0,"Gain",IF(StockData[[#This Row],[Daily Return %]]&lt;0,"Loss","No Change"))</f>
        <v>Loss</v>
      </c>
    </row>
    <row r="5710" spans="1:25" x14ac:dyDescent="0.3">
      <c r="A5710" s="1">
        <v>45531</v>
      </c>
      <c r="B5710" s="1" t="s">
        <v>5766</v>
      </c>
      <c r="C5710" s="1" t="s">
        <v>186</v>
      </c>
      <c r="D5710">
        <f>MONTH(StockData[[#This Row],[DATE]])</f>
        <v>8</v>
      </c>
      <c r="E5710">
        <v>2024</v>
      </c>
      <c r="F5710" t="s">
        <v>163</v>
      </c>
      <c r="G5710" t="str">
        <f>"Q"&amp;ROUNDUP(StockData[[#This Row],[Month Number]]/3,0)</f>
        <v>Q3</v>
      </c>
      <c r="H5710" s="1" t="s">
        <v>5604</v>
      </c>
      <c r="I5710" s="1" t="s">
        <v>4597</v>
      </c>
      <c r="J5710" t="s">
        <v>30</v>
      </c>
      <c r="K5710">
        <v>12245</v>
      </c>
      <c r="L5710">
        <v>12530</v>
      </c>
      <c r="M5710">
        <v>12225.1</v>
      </c>
      <c r="N5710">
        <v>12243.8</v>
      </c>
      <c r="O5710">
        <v>12478</v>
      </c>
      <c r="P5710">
        <v>12496.9</v>
      </c>
      <c r="Q5710">
        <v>12419.15</v>
      </c>
      <c r="R5710">
        <v>477609</v>
      </c>
      <c r="S5710">
        <v>5931500002.4499998</v>
      </c>
      <c r="T5710">
        <v>60523</v>
      </c>
      <c r="U5710">
        <v>207442</v>
      </c>
      <c r="V5710">
        <v>43.43</v>
      </c>
      <c r="W5710" s="3">
        <f>StockData[[#This Row],[CLOSE]]-StockData[[#This Row],[PREV. CLOSE]]</f>
        <v>253.10000000000036</v>
      </c>
      <c r="X5710" s="2">
        <f>IFERROR((StockData[[#This Row],[CLOSE]]-StockData[[#This Row],[PREV. CLOSE]])/StockData[[#This Row],[PREV. CLOSE]],0)</f>
        <v>2.067168689459158E-2</v>
      </c>
      <c r="Y5710" t="str">
        <f>IF(StockData[[#This Row],[Daily Return %]]&gt;0,"Gain",IF(StockData[[#This Row],[Daily Return %]]&lt;0,"Loss","No Change"))</f>
        <v>Gain</v>
      </c>
    </row>
    <row r="5711" spans="1:25" x14ac:dyDescent="0.3">
      <c r="A5711" s="1">
        <v>45532</v>
      </c>
      <c r="B5711" s="1" t="s">
        <v>5767</v>
      </c>
      <c r="C5711" s="1" t="s">
        <v>186</v>
      </c>
      <c r="D5711">
        <f>MONTH(StockData[[#This Row],[DATE]])</f>
        <v>8</v>
      </c>
      <c r="E5711">
        <v>2024</v>
      </c>
      <c r="F5711" t="s">
        <v>163</v>
      </c>
      <c r="G5711" t="str">
        <f>"Q"&amp;ROUNDUP(StockData[[#This Row],[Month Number]]/3,0)</f>
        <v>Q3</v>
      </c>
      <c r="H5711" s="1" t="s">
        <v>5604</v>
      </c>
      <c r="I5711" s="1" t="s">
        <v>4597</v>
      </c>
      <c r="J5711" t="s">
        <v>30</v>
      </c>
      <c r="K5711">
        <v>12500</v>
      </c>
      <c r="L5711">
        <v>12519.95</v>
      </c>
      <c r="M5711">
        <v>12330</v>
      </c>
      <c r="N5711">
        <v>12496.9</v>
      </c>
      <c r="O5711">
        <v>12330</v>
      </c>
      <c r="P5711">
        <v>12357.5</v>
      </c>
      <c r="Q5711">
        <v>12393.31</v>
      </c>
      <c r="R5711">
        <v>313227</v>
      </c>
      <c r="S5711">
        <v>3881918785.5999999</v>
      </c>
      <c r="T5711">
        <v>48109</v>
      </c>
      <c r="U5711">
        <v>165685</v>
      </c>
      <c r="V5711">
        <v>52.9</v>
      </c>
      <c r="W5711" s="3">
        <f>StockData[[#This Row],[CLOSE]]-StockData[[#This Row],[PREV. CLOSE]]</f>
        <v>-139.39999999999964</v>
      </c>
      <c r="X5711" s="2">
        <f>IFERROR((StockData[[#This Row],[CLOSE]]-StockData[[#This Row],[PREV. CLOSE]])/StockData[[#This Row],[PREV. CLOSE]],0)</f>
        <v>-1.1154766382062723E-2</v>
      </c>
      <c r="Y5711" t="str">
        <f>IF(StockData[[#This Row],[Daily Return %]]&gt;0,"Gain",IF(StockData[[#This Row],[Daily Return %]]&lt;0,"Loss","No Change"))</f>
        <v>Loss</v>
      </c>
    </row>
    <row r="5712" spans="1:25" x14ac:dyDescent="0.3">
      <c r="A5712" s="1">
        <v>45533</v>
      </c>
      <c r="B5712" s="1" t="s">
        <v>5768</v>
      </c>
      <c r="C5712" s="1" t="s">
        <v>186</v>
      </c>
      <c r="D5712">
        <f>MONTH(StockData[[#This Row],[DATE]])</f>
        <v>8</v>
      </c>
      <c r="E5712">
        <v>2024</v>
      </c>
      <c r="F5712" t="s">
        <v>163</v>
      </c>
      <c r="G5712" t="str">
        <f>"Q"&amp;ROUNDUP(StockData[[#This Row],[Month Number]]/3,0)</f>
        <v>Q3</v>
      </c>
      <c r="H5712" s="1" t="s">
        <v>5604</v>
      </c>
      <c r="I5712" s="1" t="s">
        <v>4597</v>
      </c>
      <c r="J5712" t="s">
        <v>30</v>
      </c>
      <c r="K5712">
        <v>12343</v>
      </c>
      <c r="L5712">
        <v>12480</v>
      </c>
      <c r="M5712">
        <v>12250</v>
      </c>
      <c r="N5712">
        <v>12357.5</v>
      </c>
      <c r="O5712">
        <v>12450</v>
      </c>
      <c r="P5712">
        <v>12453.8</v>
      </c>
      <c r="Q5712">
        <v>12346.29</v>
      </c>
      <c r="R5712">
        <v>608598</v>
      </c>
      <c r="S5712">
        <v>7513925308</v>
      </c>
      <c r="T5712">
        <v>77935</v>
      </c>
      <c r="U5712">
        <v>382443</v>
      </c>
      <c r="V5712">
        <v>62.84</v>
      </c>
      <c r="W5712" s="3">
        <f>StockData[[#This Row],[CLOSE]]-StockData[[#This Row],[PREV. CLOSE]]</f>
        <v>96.299999999999272</v>
      </c>
      <c r="X5712" s="2">
        <f>IFERROR((StockData[[#This Row],[CLOSE]]-StockData[[#This Row],[PREV. CLOSE]])/StockData[[#This Row],[PREV. CLOSE]],0)</f>
        <v>7.7928383572728526E-3</v>
      </c>
      <c r="Y5712" t="str">
        <f>IF(StockData[[#This Row],[Daily Return %]]&gt;0,"Gain",IF(StockData[[#This Row],[Daily Return %]]&lt;0,"Loss","No Change"))</f>
        <v>Gain</v>
      </c>
    </row>
    <row r="5713" spans="1:25" x14ac:dyDescent="0.3">
      <c r="A5713" s="1">
        <v>45534</v>
      </c>
      <c r="B5713" s="1" t="s">
        <v>5769</v>
      </c>
      <c r="C5713" s="1" t="s">
        <v>186</v>
      </c>
      <c r="D5713">
        <f>MONTH(StockData[[#This Row],[DATE]])</f>
        <v>8</v>
      </c>
      <c r="E5713">
        <v>2024</v>
      </c>
      <c r="F5713" t="s">
        <v>163</v>
      </c>
      <c r="G5713" t="str">
        <f>"Q"&amp;ROUNDUP(StockData[[#This Row],[Month Number]]/3,0)</f>
        <v>Q3</v>
      </c>
      <c r="H5713" s="1" t="s">
        <v>5604</v>
      </c>
      <c r="I5713" s="1" t="s">
        <v>4597</v>
      </c>
      <c r="J5713" t="s">
        <v>30</v>
      </c>
      <c r="K5713">
        <v>12460</v>
      </c>
      <c r="L5713">
        <v>12570</v>
      </c>
      <c r="M5713">
        <v>12316.2</v>
      </c>
      <c r="N5713">
        <v>12453.8</v>
      </c>
      <c r="O5713">
        <v>12461.8</v>
      </c>
      <c r="P5713">
        <v>12403</v>
      </c>
      <c r="Q5713">
        <v>12413.42</v>
      </c>
      <c r="R5713">
        <v>2271179</v>
      </c>
      <c r="S5713">
        <v>28193105736.650002</v>
      </c>
      <c r="T5713">
        <v>113338</v>
      </c>
      <c r="U5713">
        <v>1670252</v>
      </c>
      <c r="V5713">
        <v>73.540000000000006</v>
      </c>
      <c r="W5713" s="3">
        <f>StockData[[#This Row],[CLOSE]]-StockData[[#This Row],[PREV. CLOSE]]</f>
        <v>-50.799999999999272</v>
      </c>
      <c r="X5713" s="2">
        <f>IFERROR((StockData[[#This Row],[CLOSE]]-StockData[[#This Row],[PREV. CLOSE]])/StockData[[#This Row],[PREV. CLOSE]],0)</f>
        <v>-4.0790762658786291E-3</v>
      </c>
      <c r="Y5713" t="str">
        <f>IF(StockData[[#This Row],[Daily Return %]]&gt;0,"Gain",IF(StockData[[#This Row],[Daily Return %]]&lt;0,"Loss","No Change"))</f>
        <v>Loss</v>
      </c>
    </row>
    <row r="5714" spans="1:25" x14ac:dyDescent="0.3">
      <c r="A5714" s="1">
        <v>45537</v>
      </c>
      <c r="B5714" s="1" t="s">
        <v>5770</v>
      </c>
      <c r="C5714" s="1" t="s">
        <v>208</v>
      </c>
      <c r="D5714">
        <f>MONTH(StockData[[#This Row],[DATE]])</f>
        <v>9</v>
      </c>
      <c r="E5714">
        <v>2024</v>
      </c>
      <c r="F5714" t="s">
        <v>163</v>
      </c>
      <c r="G5714" t="str">
        <f>"Q"&amp;ROUNDUP(StockData[[#This Row],[Month Number]]/3,0)</f>
        <v>Q3</v>
      </c>
      <c r="H5714" s="1" t="s">
        <v>5604</v>
      </c>
      <c r="I5714" s="1" t="s">
        <v>4597</v>
      </c>
      <c r="J5714" t="s">
        <v>30</v>
      </c>
      <c r="K5714">
        <v>12373</v>
      </c>
      <c r="L5714">
        <v>12525</v>
      </c>
      <c r="M5714">
        <v>12350.4</v>
      </c>
      <c r="N5714">
        <v>12403</v>
      </c>
      <c r="O5714">
        <v>12425</v>
      </c>
      <c r="P5714">
        <v>12427.4</v>
      </c>
      <c r="Q5714">
        <v>12426.24</v>
      </c>
      <c r="R5714">
        <v>331514</v>
      </c>
      <c r="S5714">
        <v>4119472422.3000002</v>
      </c>
      <c r="T5714">
        <v>52645</v>
      </c>
      <c r="U5714">
        <v>175385</v>
      </c>
      <c r="V5714">
        <v>52.9</v>
      </c>
      <c r="W5714" s="3">
        <f>StockData[[#This Row],[CLOSE]]-StockData[[#This Row],[PREV. CLOSE]]</f>
        <v>24.399999999999636</v>
      </c>
      <c r="X5714" s="2">
        <f>IFERROR((StockData[[#This Row],[CLOSE]]-StockData[[#This Row],[PREV. CLOSE]])/StockData[[#This Row],[PREV. CLOSE]],0)</f>
        <v>1.9672659840360911E-3</v>
      </c>
      <c r="Y5714" t="str">
        <f>IF(StockData[[#This Row],[Daily Return %]]&gt;0,"Gain",IF(StockData[[#This Row],[Daily Return %]]&lt;0,"Loss","No Change"))</f>
        <v>Gain</v>
      </c>
    </row>
    <row r="5715" spans="1:25" x14ac:dyDescent="0.3">
      <c r="A5715" s="1">
        <v>45538</v>
      </c>
      <c r="B5715" s="1" t="s">
        <v>5771</v>
      </c>
      <c r="C5715" s="1" t="s">
        <v>208</v>
      </c>
      <c r="D5715">
        <f>MONTH(StockData[[#This Row],[DATE]])</f>
        <v>9</v>
      </c>
      <c r="E5715">
        <v>2024</v>
      </c>
      <c r="F5715" t="s">
        <v>163</v>
      </c>
      <c r="G5715" t="str">
        <f>"Q"&amp;ROUNDUP(StockData[[#This Row],[Month Number]]/3,0)</f>
        <v>Q3</v>
      </c>
      <c r="H5715" s="1" t="s">
        <v>5604</v>
      </c>
      <c r="I5715" s="1" t="s">
        <v>4597</v>
      </c>
      <c r="J5715" t="s">
        <v>30</v>
      </c>
      <c r="K5715">
        <v>12474</v>
      </c>
      <c r="L5715">
        <v>12474.3</v>
      </c>
      <c r="M5715">
        <v>12359.9</v>
      </c>
      <c r="N5715">
        <v>12427.4</v>
      </c>
      <c r="O5715">
        <v>12390</v>
      </c>
      <c r="P5715">
        <v>12397.1</v>
      </c>
      <c r="Q5715">
        <v>12409.04</v>
      </c>
      <c r="R5715">
        <v>445514</v>
      </c>
      <c r="S5715">
        <v>5528399620.8999996</v>
      </c>
      <c r="T5715">
        <v>56211</v>
      </c>
      <c r="U5715">
        <v>311256</v>
      </c>
      <c r="V5715">
        <v>69.86</v>
      </c>
      <c r="W5715" s="3">
        <f>StockData[[#This Row],[CLOSE]]-StockData[[#This Row],[PREV. CLOSE]]</f>
        <v>-30.299999999999272</v>
      </c>
      <c r="X5715" s="2">
        <f>IFERROR((StockData[[#This Row],[CLOSE]]-StockData[[#This Row],[PREV. CLOSE]])/StockData[[#This Row],[PREV. CLOSE]],0)</f>
        <v>-2.4381608381479048E-3</v>
      </c>
      <c r="Y5715" t="str">
        <f>IF(StockData[[#This Row],[Daily Return %]]&gt;0,"Gain",IF(StockData[[#This Row],[Daily Return %]]&lt;0,"Loss","No Change"))</f>
        <v>Loss</v>
      </c>
    </row>
    <row r="5716" spans="1:25" x14ac:dyDescent="0.3">
      <c r="A5716" s="1">
        <v>45539</v>
      </c>
      <c r="B5716" s="1" t="s">
        <v>5772</v>
      </c>
      <c r="C5716" s="1" t="s">
        <v>208</v>
      </c>
      <c r="D5716">
        <f>MONTH(StockData[[#This Row],[DATE]])</f>
        <v>9</v>
      </c>
      <c r="E5716">
        <v>2024</v>
      </c>
      <c r="F5716" t="s">
        <v>163</v>
      </c>
      <c r="G5716" t="str">
        <f>"Q"&amp;ROUNDUP(StockData[[#This Row],[Month Number]]/3,0)</f>
        <v>Q3</v>
      </c>
      <c r="H5716" s="1" t="s">
        <v>5604</v>
      </c>
      <c r="I5716" s="1" t="s">
        <v>4597</v>
      </c>
      <c r="J5716" t="s">
        <v>30</v>
      </c>
      <c r="K5716">
        <v>12325.05</v>
      </c>
      <c r="L5716">
        <v>12398</v>
      </c>
      <c r="M5716">
        <v>12234.1</v>
      </c>
      <c r="N5716">
        <v>12397.1</v>
      </c>
      <c r="O5716">
        <v>12370</v>
      </c>
      <c r="P5716">
        <v>12336.25</v>
      </c>
      <c r="Q5716">
        <v>12314.66</v>
      </c>
      <c r="R5716">
        <v>735076</v>
      </c>
      <c r="S5716">
        <v>9052208609.25</v>
      </c>
      <c r="T5716">
        <v>79704</v>
      </c>
      <c r="U5716">
        <v>518204</v>
      </c>
      <c r="V5716">
        <v>70.5</v>
      </c>
      <c r="W5716" s="3">
        <f>StockData[[#This Row],[CLOSE]]-StockData[[#This Row],[PREV. CLOSE]]</f>
        <v>-60.850000000000364</v>
      </c>
      <c r="X5716" s="2">
        <f>IFERROR((StockData[[#This Row],[CLOSE]]-StockData[[#This Row],[PREV. CLOSE]])/StockData[[#This Row],[PREV. CLOSE]],0)</f>
        <v>-4.9084059981770222E-3</v>
      </c>
      <c r="Y5716" t="str">
        <f>IF(StockData[[#This Row],[Daily Return %]]&gt;0,"Gain",IF(StockData[[#This Row],[Daily Return %]]&lt;0,"Loss","No Change"))</f>
        <v>Loss</v>
      </c>
    </row>
    <row r="5717" spans="1:25" x14ac:dyDescent="0.3">
      <c r="A5717" s="1">
        <v>45540</v>
      </c>
      <c r="B5717" s="1" t="s">
        <v>5773</v>
      </c>
      <c r="C5717" s="1" t="s">
        <v>208</v>
      </c>
      <c r="D5717">
        <f>MONTH(StockData[[#This Row],[DATE]])</f>
        <v>9</v>
      </c>
      <c r="E5717">
        <v>2024</v>
      </c>
      <c r="F5717" t="s">
        <v>163</v>
      </c>
      <c r="G5717" t="str">
        <f>"Q"&amp;ROUNDUP(StockData[[#This Row],[Month Number]]/3,0)</f>
        <v>Q3</v>
      </c>
      <c r="H5717" s="1" t="s">
        <v>5604</v>
      </c>
      <c r="I5717" s="1" t="s">
        <v>4597</v>
      </c>
      <c r="J5717" t="s">
        <v>30</v>
      </c>
      <c r="K5717">
        <v>12337</v>
      </c>
      <c r="L5717">
        <v>12370</v>
      </c>
      <c r="M5717">
        <v>12230</v>
      </c>
      <c r="N5717">
        <v>12336.25</v>
      </c>
      <c r="O5717">
        <v>12300</v>
      </c>
      <c r="P5717">
        <v>12298.6</v>
      </c>
      <c r="Q5717">
        <v>12284.88</v>
      </c>
      <c r="R5717">
        <v>595865</v>
      </c>
      <c r="S5717">
        <v>7320127826.3500004</v>
      </c>
      <c r="T5717">
        <v>72135</v>
      </c>
      <c r="U5717">
        <v>407473</v>
      </c>
      <c r="V5717">
        <v>68.38</v>
      </c>
      <c r="W5717" s="3">
        <f>StockData[[#This Row],[CLOSE]]-StockData[[#This Row],[PREV. CLOSE]]</f>
        <v>-37.649999999999636</v>
      </c>
      <c r="X5717" s="2">
        <f>IFERROR((StockData[[#This Row],[CLOSE]]-StockData[[#This Row],[PREV. CLOSE]])/StockData[[#This Row],[PREV. CLOSE]],0)</f>
        <v>-3.0519809504508774E-3</v>
      </c>
      <c r="Y5717" t="str">
        <f>IF(StockData[[#This Row],[Daily Return %]]&gt;0,"Gain",IF(StockData[[#This Row],[Daily Return %]]&lt;0,"Loss","No Change"))</f>
        <v>Loss</v>
      </c>
    </row>
    <row r="5718" spans="1:25" x14ac:dyDescent="0.3">
      <c r="A5718" s="1">
        <v>45541</v>
      </c>
      <c r="B5718" s="1" t="s">
        <v>5774</v>
      </c>
      <c r="C5718" s="1" t="s">
        <v>208</v>
      </c>
      <c r="D5718">
        <f>MONTH(StockData[[#This Row],[DATE]])</f>
        <v>9</v>
      </c>
      <c r="E5718">
        <v>2024</v>
      </c>
      <c r="F5718" t="s">
        <v>163</v>
      </c>
      <c r="G5718" t="str">
        <f>"Q"&amp;ROUNDUP(StockData[[#This Row],[Month Number]]/3,0)</f>
        <v>Q3</v>
      </c>
      <c r="H5718" s="1" t="s">
        <v>5604</v>
      </c>
      <c r="I5718" s="1" t="s">
        <v>4597</v>
      </c>
      <c r="J5718" t="s">
        <v>30</v>
      </c>
      <c r="K5718">
        <v>12250</v>
      </c>
      <c r="L5718">
        <v>12304.85</v>
      </c>
      <c r="M5718">
        <v>12094.7</v>
      </c>
      <c r="N5718">
        <v>12298.6</v>
      </c>
      <c r="O5718">
        <v>12251</v>
      </c>
      <c r="P5718">
        <v>12186.15</v>
      </c>
      <c r="Q5718">
        <v>12176.28</v>
      </c>
      <c r="R5718">
        <v>733354</v>
      </c>
      <c r="S5718">
        <v>8929525991.0499992</v>
      </c>
      <c r="T5718">
        <v>91896</v>
      </c>
      <c r="U5718">
        <v>469265</v>
      </c>
      <c r="V5718">
        <v>63.99</v>
      </c>
      <c r="W5718" s="3">
        <f>StockData[[#This Row],[CLOSE]]-StockData[[#This Row],[PREV. CLOSE]]</f>
        <v>-112.45000000000073</v>
      </c>
      <c r="X5718" s="2">
        <f>IFERROR((StockData[[#This Row],[CLOSE]]-StockData[[#This Row],[PREV. CLOSE]])/StockData[[#This Row],[PREV. CLOSE]],0)</f>
        <v>-9.143317125526542E-3</v>
      </c>
      <c r="Y5718" t="str">
        <f>IF(StockData[[#This Row],[Daily Return %]]&gt;0,"Gain",IF(StockData[[#This Row],[Daily Return %]]&lt;0,"Loss","No Change"))</f>
        <v>Loss</v>
      </c>
    </row>
    <row r="5719" spans="1:25" x14ac:dyDescent="0.3">
      <c r="A5719" s="1">
        <v>45544</v>
      </c>
      <c r="B5719" s="1" t="s">
        <v>5775</v>
      </c>
      <c r="C5719" s="1" t="s">
        <v>208</v>
      </c>
      <c r="D5719">
        <f>MONTH(StockData[[#This Row],[DATE]])</f>
        <v>9</v>
      </c>
      <c r="E5719">
        <v>2024</v>
      </c>
      <c r="F5719" t="s">
        <v>163</v>
      </c>
      <c r="G5719" t="str">
        <f>"Q"&amp;ROUNDUP(StockData[[#This Row],[Month Number]]/3,0)</f>
        <v>Q3</v>
      </c>
      <c r="H5719" s="1" t="s">
        <v>5604</v>
      </c>
      <c r="I5719" s="1" t="s">
        <v>4597</v>
      </c>
      <c r="J5719" t="s">
        <v>30</v>
      </c>
      <c r="K5719">
        <v>12197.5</v>
      </c>
      <c r="L5719">
        <v>12219.85</v>
      </c>
      <c r="M5719">
        <v>12102</v>
      </c>
      <c r="N5719">
        <v>12186.15</v>
      </c>
      <c r="O5719">
        <v>12148</v>
      </c>
      <c r="P5719">
        <v>12145.75</v>
      </c>
      <c r="Q5719">
        <v>12146.75</v>
      </c>
      <c r="R5719">
        <v>415790</v>
      </c>
      <c r="S5719">
        <v>5050497820.5</v>
      </c>
      <c r="T5719">
        <v>52974</v>
      </c>
      <c r="U5719">
        <v>264492</v>
      </c>
      <c r="V5719">
        <v>63.61</v>
      </c>
      <c r="W5719" s="3">
        <f>StockData[[#This Row],[CLOSE]]-StockData[[#This Row],[PREV. CLOSE]]</f>
        <v>-40.399999999999636</v>
      </c>
      <c r="X5719" s="2">
        <f>IFERROR((StockData[[#This Row],[CLOSE]]-StockData[[#This Row],[PREV. CLOSE]])/StockData[[#This Row],[PREV. CLOSE]],0)</f>
        <v>-3.3152390213479761E-3</v>
      </c>
      <c r="Y5719" t="str">
        <f>IF(StockData[[#This Row],[Daily Return %]]&gt;0,"Gain",IF(StockData[[#This Row],[Daily Return %]]&lt;0,"Loss","No Change"))</f>
        <v>Loss</v>
      </c>
    </row>
    <row r="5720" spans="1:25" x14ac:dyDescent="0.3">
      <c r="A5720" s="1">
        <v>45545</v>
      </c>
      <c r="B5720" s="1" t="s">
        <v>5776</v>
      </c>
      <c r="C5720" s="1" t="s">
        <v>208</v>
      </c>
      <c r="D5720">
        <f>MONTH(StockData[[#This Row],[DATE]])</f>
        <v>9</v>
      </c>
      <c r="E5720">
        <v>2024</v>
      </c>
      <c r="F5720" t="s">
        <v>163</v>
      </c>
      <c r="G5720" t="str">
        <f>"Q"&amp;ROUNDUP(StockData[[#This Row],[Month Number]]/3,0)</f>
        <v>Q3</v>
      </c>
      <c r="H5720" s="1" t="s">
        <v>5604</v>
      </c>
      <c r="I5720" s="1" t="s">
        <v>4597</v>
      </c>
      <c r="J5720" t="s">
        <v>30</v>
      </c>
      <c r="K5720">
        <v>12150.1</v>
      </c>
      <c r="L5720">
        <v>12288.05</v>
      </c>
      <c r="M5720">
        <v>12098</v>
      </c>
      <c r="N5720">
        <v>12145.75</v>
      </c>
      <c r="O5720">
        <v>12278.9</v>
      </c>
      <c r="P5720">
        <v>12263.4</v>
      </c>
      <c r="Q5720">
        <v>12185.57</v>
      </c>
      <c r="R5720">
        <v>285122</v>
      </c>
      <c r="S5720">
        <v>3474373260.3499999</v>
      </c>
      <c r="T5720">
        <v>47400</v>
      </c>
      <c r="U5720">
        <v>161714</v>
      </c>
      <c r="V5720">
        <v>56.72</v>
      </c>
      <c r="W5720" s="3">
        <f>StockData[[#This Row],[CLOSE]]-StockData[[#This Row],[PREV. CLOSE]]</f>
        <v>117.64999999999964</v>
      </c>
      <c r="X5720" s="2">
        <f>IFERROR((StockData[[#This Row],[CLOSE]]-StockData[[#This Row],[PREV. CLOSE]])/StockData[[#This Row],[PREV. CLOSE]],0)</f>
        <v>9.686515859456981E-3</v>
      </c>
      <c r="Y5720" t="str">
        <f>IF(StockData[[#This Row],[Daily Return %]]&gt;0,"Gain",IF(StockData[[#This Row],[Daily Return %]]&lt;0,"Loss","No Change"))</f>
        <v>Gain</v>
      </c>
    </row>
    <row r="5721" spans="1:25" x14ac:dyDescent="0.3">
      <c r="A5721" s="1">
        <v>45546</v>
      </c>
      <c r="B5721" s="1" t="s">
        <v>5777</v>
      </c>
      <c r="C5721" s="1" t="s">
        <v>208</v>
      </c>
      <c r="D5721">
        <f>MONTH(StockData[[#This Row],[DATE]])</f>
        <v>9</v>
      </c>
      <c r="E5721">
        <v>2024</v>
      </c>
      <c r="F5721" t="s">
        <v>163</v>
      </c>
      <c r="G5721" t="str">
        <f>"Q"&amp;ROUNDUP(StockData[[#This Row],[Month Number]]/3,0)</f>
        <v>Q3</v>
      </c>
      <c r="H5721" s="1" t="s">
        <v>5604</v>
      </c>
      <c r="I5721" s="1" t="s">
        <v>4597</v>
      </c>
      <c r="J5721" t="s">
        <v>30</v>
      </c>
      <c r="K5721">
        <v>12260</v>
      </c>
      <c r="L5721">
        <v>12334</v>
      </c>
      <c r="M5721">
        <v>12165</v>
      </c>
      <c r="N5721">
        <v>12263.4</v>
      </c>
      <c r="O5721">
        <v>12260.55</v>
      </c>
      <c r="P5721">
        <v>12242.6</v>
      </c>
      <c r="Q5721">
        <v>12254.75</v>
      </c>
      <c r="R5721">
        <v>349799</v>
      </c>
      <c r="S5721">
        <v>4286697621.25</v>
      </c>
      <c r="T5721">
        <v>59970</v>
      </c>
      <c r="U5721">
        <v>200266</v>
      </c>
      <c r="V5721">
        <v>57.25</v>
      </c>
      <c r="W5721" s="3">
        <f>StockData[[#This Row],[CLOSE]]-StockData[[#This Row],[PREV. CLOSE]]</f>
        <v>-20.799999999999272</v>
      </c>
      <c r="X5721" s="2">
        <f>IFERROR((StockData[[#This Row],[CLOSE]]-StockData[[#This Row],[PREV. CLOSE]])/StockData[[#This Row],[PREV. CLOSE]],0)</f>
        <v>-1.6961038537436008E-3</v>
      </c>
      <c r="Y5721" t="str">
        <f>IF(StockData[[#This Row],[Daily Return %]]&gt;0,"Gain",IF(StockData[[#This Row],[Daily Return %]]&lt;0,"Loss","No Change"))</f>
        <v>Loss</v>
      </c>
    </row>
    <row r="5722" spans="1:25" x14ac:dyDescent="0.3">
      <c r="A5722" s="1">
        <v>45547</v>
      </c>
      <c r="B5722" s="1" t="s">
        <v>5778</v>
      </c>
      <c r="C5722" s="1" t="s">
        <v>208</v>
      </c>
      <c r="D5722">
        <f>MONTH(StockData[[#This Row],[DATE]])</f>
        <v>9</v>
      </c>
      <c r="E5722">
        <v>2024</v>
      </c>
      <c r="F5722" t="s">
        <v>163</v>
      </c>
      <c r="G5722" t="str">
        <f>"Q"&amp;ROUNDUP(StockData[[#This Row],[Month Number]]/3,0)</f>
        <v>Q3</v>
      </c>
      <c r="H5722" s="1" t="s">
        <v>5604</v>
      </c>
      <c r="I5722" s="1" t="s">
        <v>4597</v>
      </c>
      <c r="J5722" t="s">
        <v>30</v>
      </c>
      <c r="K5722">
        <v>12262.1</v>
      </c>
      <c r="L5722">
        <v>12427</v>
      </c>
      <c r="M5722">
        <v>12151.35</v>
      </c>
      <c r="N5722">
        <v>12242.6</v>
      </c>
      <c r="O5722">
        <v>12375</v>
      </c>
      <c r="P5722">
        <v>12400.85</v>
      </c>
      <c r="Q5722">
        <v>12292.95</v>
      </c>
      <c r="R5722">
        <v>547830</v>
      </c>
      <c r="S5722">
        <v>6734445068.9499998</v>
      </c>
      <c r="T5722">
        <v>78307</v>
      </c>
      <c r="U5722">
        <v>315251</v>
      </c>
      <c r="V5722">
        <v>57.55</v>
      </c>
      <c r="W5722" s="3">
        <f>StockData[[#This Row],[CLOSE]]-StockData[[#This Row],[PREV. CLOSE]]</f>
        <v>158.25</v>
      </c>
      <c r="X5722" s="2">
        <f>IFERROR((StockData[[#This Row],[CLOSE]]-StockData[[#This Row],[PREV. CLOSE]])/StockData[[#This Row],[PREV. CLOSE]],0)</f>
        <v>1.2926175812327446E-2</v>
      </c>
      <c r="Y5722" t="str">
        <f>IF(StockData[[#This Row],[Daily Return %]]&gt;0,"Gain",IF(StockData[[#This Row],[Daily Return %]]&lt;0,"Loss","No Change"))</f>
        <v>Gain</v>
      </c>
    </row>
    <row r="5723" spans="1:25" x14ac:dyDescent="0.3">
      <c r="A5723" s="1">
        <v>45548</v>
      </c>
      <c r="B5723" s="1" t="s">
        <v>5779</v>
      </c>
      <c r="C5723" s="1" t="s">
        <v>208</v>
      </c>
      <c r="D5723">
        <f>MONTH(StockData[[#This Row],[DATE]])</f>
        <v>9</v>
      </c>
      <c r="E5723">
        <v>2024</v>
      </c>
      <c r="F5723" t="s">
        <v>163</v>
      </c>
      <c r="G5723" t="str">
        <f>"Q"&amp;ROUNDUP(StockData[[#This Row],[Month Number]]/3,0)</f>
        <v>Q3</v>
      </c>
      <c r="H5723" s="1" t="s">
        <v>5604</v>
      </c>
      <c r="I5723" s="1" t="s">
        <v>4597</v>
      </c>
      <c r="J5723" t="s">
        <v>30</v>
      </c>
      <c r="K5723">
        <v>12365</v>
      </c>
      <c r="L5723">
        <v>12395</v>
      </c>
      <c r="M5723">
        <v>12291.05</v>
      </c>
      <c r="N5723">
        <v>12400.85</v>
      </c>
      <c r="O5723">
        <v>12308.55</v>
      </c>
      <c r="P5723">
        <v>12316.05</v>
      </c>
      <c r="Q5723">
        <v>12326.08</v>
      </c>
      <c r="R5723">
        <v>361093</v>
      </c>
      <c r="S5723">
        <v>4450861000.1999998</v>
      </c>
      <c r="T5723">
        <v>55312</v>
      </c>
      <c r="U5723">
        <v>222239</v>
      </c>
      <c r="V5723">
        <v>61.55</v>
      </c>
      <c r="W5723" s="3">
        <f>StockData[[#This Row],[CLOSE]]-StockData[[#This Row],[PREV. CLOSE]]</f>
        <v>-84.800000000001091</v>
      </c>
      <c r="X5723" s="2">
        <f>IFERROR((StockData[[#This Row],[CLOSE]]-StockData[[#This Row],[PREV. CLOSE]])/StockData[[#This Row],[PREV. CLOSE]],0)</f>
        <v>-6.8382409270333153E-3</v>
      </c>
      <c r="Y5723" t="str">
        <f>IF(StockData[[#This Row],[Daily Return %]]&gt;0,"Gain",IF(StockData[[#This Row],[Daily Return %]]&lt;0,"Loss","No Change"))</f>
        <v>Loss</v>
      </c>
    </row>
    <row r="5724" spans="1:25" x14ac:dyDescent="0.3">
      <c r="A5724" s="1">
        <v>45551</v>
      </c>
      <c r="B5724" s="1" t="s">
        <v>5780</v>
      </c>
      <c r="C5724" s="1" t="s">
        <v>208</v>
      </c>
      <c r="D5724">
        <f>MONTH(StockData[[#This Row],[DATE]])</f>
        <v>9</v>
      </c>
      <c r="E5724">
        <v>2024</v>
      </c>
      <c r="F5724" t="s">
        <v>163</v>
      </c>
      <c r="G5724" t="str">
        <f>"Q"&amp;ROUNDUP(StockData[[#This Row],[Month Number]]/3,0)</f>
        <v>Q3</v>
      </c>
      <c r="H5724" s="1" t="s">
        <v>5604</v>
      </c>
      <c r="I5724" s="1" t="s">
        <v>4597</v>
      </c>
      <c r="J5724" t="s">
        <v>30</v>
      </c>
      <c r="K5724">
        <v>12321.95</v>
      </c>
      <c r="L5724">
        <v>12364</v>
      </c>
      <c r="M5724">
        <v>12256</v>
      </c>
      <c r="N5724">
        <v>12316.05</v>
      </c>
      <c r="O5724">
        <v>12275</v>
      </c>
      <c r="P5724">
        <v>12289</v>
      </c>
      <c r="Q5724">
        <v>12299.05</v>
      </c>
      <c r="R5724">
        <v>170114</v>
      </c>
      <c r="S5724">
        <v>2092240213.3499999</v>
      </c>
      <c r="T5724">
        <v>26578</v>
      </c>
      <c r="U5724">
        <v>105938</v>
      </c>
      <c r="V5724">
        <v>62.27</v>
      </c>
      <c r="W5724" s="3">
        <f>StockData[[#This Row],[CLOSE]]-StockData[[#This Row],[PREV. CLOSE]]</f>
        <v>-27.049999999999272</v>
      </c>
      <c r="X5724" s="2">
        <f>IFERROR((StockData[[#This Row],[CLOSE]]-StockData[[#This Row],[PREV. CLOSE]])/StockData[[#This Row],[PREV. CLOSE]],0)</f>
        <v>-2.1963210607296394E-3</v>
      </c>
      <c r="Y5724" t="str">
        <f>IF(StockData[[#This Row],[Daily Return %]]&gt;0,"Gain",IF(StockData[[#This Row],[Daily Return %]]&lt;0,"Loss","No Change"))</f>
        <v>Loss</v>
      </c>
    </row>
    <row r="5725" spans="1:25" x14ac:dyDescent="0.3">
      <c r="A5725" s="1">
        <v>45552</v>
      </c>
      <c r="B5725" s="1" t="s">
        <v>5781</v>
      </c>
      <c r="C5725" s="1" t="s">
        <v>208</v>
      </c>
      <c r="D5725">
        <f>MONTH(StockData[[#This Row],[DATE]])</f>
        <v>9</v>
      </c>
      <c r="E5725">
        <v>2024</v>
      </c>
      <c r="F5725" t="s">
        <v>163</v>
      </c>
      <c r="G5725" t="str">
        <f>"Q"&amp;ROUNDUP(StockData[[#This Row],[Month Number]]/3,0)</f>
        <v>Q3</v>
      </c>
      <c r="H5725" s="1" t="s">
        <v>5604</v>
      </c>
      <c r="I5725" s="1" t="s">
        <v>4597</v>
      </c>
      <c r="J5725" t="s">
        <v>30</v>
      </c>
      <c r="K5725">
        <v>12285</v>
      </c>
      <c r="L5725">
        <v>12285</v>
      </c>
      <c r="M5725">
        <v>12151.65</v>
      </c>
      <c r="N5725">
        <v>12289</v>
      </c>
      <c r="O5725">
        <v>12251.25</v>
      </c>
      <c r="P5725">
        <v>12245.75</v>
      </c>
      <c r="Q5725">
        <v>12206.81</v>
      </c>
      <c r="R5725">
        <v>568161</v>
      </c>
      <c r="S5725">
        <v>6935432744.5</v>
      </c>
      <c r="T5725">
        <v>52581</v>
      </c>
      <c r="U5725">
        <v>401515</v>
      </c>
      <c r="V5725">
        <v>70.67</v>
      </c>
      <c r="W5725" s="3">
        <f>StockData[[#This Row],[CLOSE]]-StockData[[#This Row],[PREV. CLOSE]]</f>
        <v>-43.25</v>
      </c>
      <c r="X5725" s="2">
        <f>IFERROR((StockData[[#This Row],[CLOSE]]-StockData[[#This Row],[PREV. CLOSE]])/StockData[[#This Row],[PREV. CLOSE]],0)</f>
        <v>-3.5194076002929447E-3</v>
      </c>
      <c r="Y5725" t="str">
        <f>IF(StockData[[#This Row],[Daily Return %]]&gt;0,"Gain",IF(StockData[[#This Row],[Daily Return %]]&lt;0,"Loss","No Change"))</f>
        <v>Loss</v>
      </c>
    </row>
    <row r="5726" spans="1:25" x14ac:dyDescent="0.3">
      <c r="A5726" s="1">
        <v>45553</v>
      </c>
      <c r="B5726" s="1" t="s">
        <v>5782</v>
      </c>
      <c r="C5726" s="1" t="s">
        <v>208</v>
      </c>
      <c r="D5726">
        <f>MONTH(StockData[[#This Row],[DATE]])</f>
        <v>9</v>
      </c>
      <c r="E5726">
        <v>2024</v>
      </c>
      <c r="F5726" t="s">
        <v>163</v>
      </c>
      <c r="G5726" t="str">
        <f>"Q"&amp;ROUNDUP(StockData[[#This Row],[Month Number]]/3,0)</f>
        <v>Q3</v>
      </c>
      <c r="H5726" s="1" t="s">
        <v>5604</v>
      </c>
      <c r="I5726" s="1" t="s">
        <v>4597</v>
      </c>
      <c r="J5726" t="s">
        <v>30</v>
      </c>
      <c r="K5726">
        <v>12240.05</v>
      </c>
      <c r="L5726">
        <v>12337.95</v>
      </c>
      <c r="M5726">
        <v>12170</v>
      </c>
      <c r="N5726">
        <v>12245.75</v>
      </c>
      <c r="O5726">
        <v>12170</v>
      </c>
      <c r="P5726">
        <v>12204.1</v>
      </c>
      <c r="Q5726">
        <v>12248.61</v>
      </c>
      <c r="R5726">
        <v>182282</v>
      </c>
      <c r="S5726">
        <v>2232701567.8499999</v>
      </c>
      <c r="T5726">
        <v>31562</v>
      </c>
      <c r="U5726">
        <v>97636</v>
      </c>
      <c r="V5726">
        <v>53.56</v>
      </c>
      <c r="W5726" s="3">
        <f>StockData[[#This Row],[CLOSE]]-StockData[[#This Row],[PREV. CLOSE]]</f>
        <v>-41.649999999999636</v>
      </c>
      <c r="X5726" s="2">
        <f>IFERROR((StockData[[#This Row],[CLOSE]]-StockData[[#This Row],[PREV. CLOSE]])/StockData[[#This Row],[PREV. CLOSE]],0)</f>
        <v>-3.401180001224885E-3</v>
      </c>
      <c r="Y5726" t="str">
        <f>IF(StockData[[#This Row],[Daily Return %]]&gt;0,"Gain",IF(StockData[[#This Row],[Daily Return %]]&lt;0,"Loss","No Change"))</f>
        <v>Loss</v>
      </c>
    </row>
    <row r="5727" spans="1:25" x14ac:dyDescent="0.3">
      <c r="A5727" s="1">
        <v>45554</v>
      </c>
      <c r="B5727" s="1" t="s">
        <v>5783</v>
      </c>
      <c r="C5727" s="1" t="s">
        <v>208</v>
      </c>
      <c r="D5727">
        <f>MONTH(StockData[[#This Row],[DATE]])</f>
        <v>9</v>
      </c>
      <c r="E5727">
        <v>2024</v>
      </c>
      <c r="F5727" t="s">
        <v>163</v>
      </c>
      <c r="G5727" t="str">
        <f>"Q"&amp;ROUNDUP(StockData[[#This Row],[Month Number]]/3,0)</f>
        <v>Q3</v>
      </c>
      <c r="H5727" s="1" t="s">
        <v>5604</v>
      </c>
      <c r="I5727" s="1" t="s">
        <v>4597</v>
      </c>
      <c r="J5727" t="s">
        <v>30</v>
      </c>
      <c r="K5727">
        <v>12259.95</v>
      </c>
      <c r="L5727">
        <v>12410</v>
      </c>
      <c r="M5727">
        <v>12206.4</v>
      </c>
      <c r="N5727">
        <v>12204.1</v>
      </c>
      <c r="O5727">
        <v>12329.05</v>
      </c>
      <c r="P5727">
        <v>12351.5</v>
      </c>
      <c r="Q5727">
        <v>12343.79</v>
      </c>
      <c r="R5727">
        <v>465608</v>
      </c>
      <c r="S5727">
        <v>5747368310.1499996</v>
      </c>
      <c r="T5727">
        <v>73078</v>
      </c>
      <c r="U5727">
        <v>265761</v>
      </c>
      <c r="V5727">
        <v>57.08</v>
      </c>
      <c r="W5727" s="3">
        <f>StockData[[#This Row],[CLOSE]]-StockData[[#This Row],[PREV. CLOSE]]</f>
        <v>147.39999999999964</v>
      </c>
      <c r="X5727" s="2">
        <f>IFERROR((StockData[[#This Row],[CLOSE]]-StockData[[#This Row],[PREV. CLOSE]])/StockData[[#This Row],[PREV. CLOSE]],0)</f>
        <v>1.2077908243950773E-2</v>
      </c>
      <c r="Y5727" t="str">
        <f>IF(StockData[[#This Row],[Daily Return %]]&gt;0,"Gain",IF(StockData[[#This Row],[Daily Return %]]&lt;0,"Loss","No Change"))</f>
        <v>Gain</v>
      </c>
    </row>
    <row r="5728" spans="1:25" x14ac:dyDescent="0.3">
      <c r="A5728" s="1">
        <v>45555</v>
      </c>
      <c r="B5728" s="1" t="s">
        <v>5784</v>
      </c>
      <c r="C5728" s="1" t="s">
        <v>208</v>
      </c>
      <c r="D5728">
        <f>MONTH(StockData[[#This Row],[DATE]])</f>
        <v>9</v>
      </c>
      <c r="E5728">
        <v>2024</v>
      </c>
      <c r="F5728" t="s">
        <v>163</v>
      </c>
      <c r="G5728" t="str">
        <f>"Q"&amp;ROUNDUP(StockData[[#This Row],[Month Number]]/3,0)</f>
        <v>Q3</v>
      </c>
      <c r="H5728" s="1" t="s">
        <v>5604</v>
      </c>
      <c r="I5728" s="1" t="s">
        <v>4597</v>
      </c>
      <c r="J5728" t="s">
        <v>30</v>
      </c>
      <c r="K5728">
        <v>12360.4</v>
      </c>
      <c r="L5728">
        <v>12705.15</v>
      </c>
      <c r="M5728">
        <v>12360.05</v>
      </c>
      <c r="N5728">
        <v>12351.5</v>
      </c>
      <c r="O5728">
        <v>12619.9</v>
      </c>
      <c r="P5728">
        <v>12614.5</v>
      </c>
      <c r="Q5728">
        <v>12599.01</v>
      </c>
      <c r="R5728">
        <v>875654</v>
      </c>
      <c r="S5728">
        <v>11032373210.85</v>
      </c>
      <c r="T5728">
        <v>115129</v>
      </c>
      <c r="U5728">
        <v>395305</v>
      </c>
      <c r="V5728">
        <v>45.14</v>
      </c>
      <c r="W5728" s="3">
        <f>StockData[[#This Row],[CLOSE]]-StockData[[#This Row],[PREV. CLOSE]]</f>
        <v>263</v>
      </c>
      <c r="X5728" s="2">
        <f>IFERROR((StockData[[#This Row],[CLOSE]]-StockData[[#This Row],[PREV. CLOSE]])/StockData[[#This Row],[PREV. CLOSE]],0)</f>
        <v>2.1292960369185928E-2</v>
      </c>
      <c r="Y5728" t="str">
        <f>IF(StockData[[#This Row],[Daily Return %]]&gt;0,"Gain",IF(StockData[[#This Row],[Daily Return %]]&lt;0,"Loss","No Change"))</f>
        <v>Gain</v>
      </c>
    </row>
    <row r="5729" spans="1:25" x14ac:dyDescent="0.3">
      <c r="A5729" s="1">
        <v>45558</v>
      </c>
      <c r="B5729" s="1" t="s">
        <v>5785</v>
      </c>
      <c r="C5729" s="1" t="s">
        <v>208</v>
      </c>
      <c r="D5729">
        <f>MONTH(StockData[[#This Row],[DATE]])</f>
        <v>9</v>
      </c>
      <c r="E5729">
        <v>2024</v>
      </c>
      <c r="F5729" t="s">
        <v>163</v>
      </c>
      <c r="G5729" t="str">
        <f>"Q"&amp;ROUNDUP(StockData[[#This Row],[Month Number]]/3,0)</f>
        <v>Q3</v>
      </c>
      <c r="H5729" s="1" t="s">
        <v>5604</v>
      </c>
      <c r="I5729" s="1" t="s">
        <v>4597</v>
      </c>
      <c r="J5729" t="s">
        <v>30</v>
      </c>
      <c r="K5729">
        <v>12625</v>
      </c>
      <c r="L5729">
        <v>12749</v>
      </c>
      <c r="M5729">
        <v>12625</v>
      </c>
      <c r="N5729">
        <v>12614.5</v>
      </c>
      <c r="O5729">
        <v>12667.2</v>
      </c>
      <c r="P5729">
        <v>12683.1</v>
      </c>
      <c r="Q5729">
        <v>12691.05</v>
      </c>
      <c r="R5729">
        <v>235586</v>
      </c>
      <c r="S5729">
        <v>2989833690.3499999</v>
      </c>
      <c r="T5729">
        <v>38677</v>
      </c>
      <c r="U5729">
        <v>119837</v>
      </c>
      <c r="V5729">
        <v>50.87</v>
      </c>
      <c r="W5729" s="3">
        <f>StockData[[#This Row],[CLOSE]]-StockData[[#This Row],[PREV. CLOSE]]</f>
        <v>68.600000000000364</v>
      </c>
      <c r="X5729" s="2">
        <f>IFERROR((StockData[[#This Row],[CLOSE]]-StockData[[#This Row],[PREV. CLOSE]])/StockData[[#This Row],[PREV. CLOSE]],0)</f>
        <v>5.4381862142772498E-3</v>
      </c>
      <c r="Y5729" t="str">
        <f>IF(StockData[[#This Row],[Daily Return %]]&gt;0,"Gain",IF(StockData[[#This Row],[Daily Return %]]&lt;0,"Loss","No Change"))</f>
        <v>Gain</v>
      </c>
    </row>
    <row r="5730" spans="1:25" x14ac:dyDescent="0.3">
      <c r="A5730" s="1">
        <v>45559</v>
      </c>
      <c r="B5730" s="1" t="s">
        <v>5786</v>
      </c>
      <c r="C5730" s="1" t="s">
        <v>208</v>
      </c>
      <c r="D5730">
        <f>MONTH(StockData[[#This Row],[DATE]])</f>
        <v>9</v>
      </c>
      <c r="E5730">
        <v>2024</v>
      </c>
      <c r="F5730" t="s">
        <v>163</v>
      </c>
      <c r="G5730" t="str">
        <f>"Q"&amp;ROUNDUP(StockData[[#This Row],[Month Number]]/3,0)</f>
        <v>Q3</v>
      </c>
      <c r="H5730" s="1" t="s">
        <v>5604</v>
      </c>
      <c r="I5730" s="1" t="s">
        <v>4597</v>
      </c>
      <c r="J5730" t="s">
        <v>30</v>
      </c>
      <c r="K5730">
        <v>12583.1</v>
      </c>
      <c r="L5730">
        <v>12778.95</v>
      </c>
      <c r="M5730">
        <v>12583.1</v>
      </c>
      <c r="N5730">
        <v>12683.1</v>
      </c>
      <c r="O5730">
        <v>12732.35</v>
      </c>
      <c r="P5730">
        <v>12738.6</v>
      </c>
      <c r="Q5730">
        <v>12710.2</v>
      </c>
      <c r="R5730">
        <v>425916</v>
      </c>
      <c r="S5730">
        <v>5413477306.8999996</v>
      </c>
      <c r="T5730">
        <v>59143</v>
      </c>
      <c r="U5730">
        <v>257432</v>
      </c>
      <c r="V5730">
        <v>60.44</v>
      </c>
      <c r="W5730" s="3">
        <f>StockData[[#This Row],[CLOSE]]-StockData[[#This Row],[PREV. CLOSE]]</f>
        <v>55.5</v>
      </c>
      <c r="X5730" s="2">
        <f>IFERROR((StockData[[#This Row],[CLOSE]]-StockData[[#This Row],[PREV. CLOSE]])/StockData[[#This Row],[PREV. CLOSE]],0)</f>
        <v>4.3759017905717059E-3</v>
      </c>
      <c r="Y5730" t="str">
        <f>IF(StockData[[#This Row],[Daily Return %]]&gt;0,"Gain",IF(StockData[[#This Row],[Daily Return %]]&lt;0,"Loss","No Change"))</f>
        <v>Gain</v>
      </c>
    </row>
    <row r="5731" spans="1:25" x14ac:dyDescent="0.3">
      <c r="A5731" s="1">
        <v>45560</v>
      </c>
      <c r="B5731" s="1" t="s">
        <v>5787</v>
      </c>
      <c r="C5731" s="1" t="s">
        <v>208</v>
      </c>
      <c r="D5731">
        <f>MONTH(StockData[[#This Row],[DATE]])</f>
        <v>9</v>
      </c>
      <c r="E5731">
        <v>2024</v>
      </c>
      <c r="F5731" t="s">
        <v>163</v>
      </c>
      <c r="G5731" t="str">
        <f>"Q"&amp;ROUNDUP(StockData[[#This Row],[Month Number]]/3,0)</f>
        <v>Q3</v>
      </c>
      <c r="H5731" s="1" t="s">
        <v>5604</v>
      </c>
      <c r="I5731" s="1" t="s">
        <v>4597</v>
      </c>
      <c r="J5731" t="s">
        <v>30</v>
      </c>
      <c r="K5731">
        <v>12727.25</v>
      </c>
      <c r="L5731">
        <v>12816.2</v>
      </c>
      <c r="M5731">
        <v>12611</v>
      </c>
      <c r="N5731">
        <v>12738.6</v>
      </c>
      <c r="O5731">
        <v>12774.75</v>
      </c>
      <c r="P5731">
        <v>12785.3</v>
      </c>
      <c r="Q5731">
        <v>12725.35</v>
      </c>
      <c r="R5731">
        <v>341172</v>
      </c>
      <c r="S5731">
        <v>4341532486.0500002</v>
      </c>
      <c r="T5731">
        <v>47231</v>
      </c>
      <c r="U5731">
        <v>176364</v>
      </c>
      <c r="V5731">
        <v>51.69</v>
      </c>
      <c r="W5731" s="3">
        <f>StockData[[#This Row],[CLOSE]]-StockData[[#This Row],[PREV. CLOSE]]</f>
        <v>46.699999999998909</v>
      </c>
      <c r="X5731" s="2">
        <f>IFERROR((StockData[[#This Row],[CLOSE]]-StockData[[#This Row],[PREV. CLOSE]])/StockData[[#This Row],[PREV. CLOSE]],0)</f>
        <v>3.666022953856696E-3</v>
      </c>
      <c r="Y5731" t="str">
        <f>IF(StockData[[#This Row],[Daily Return %]]&gt;0,"Gain",IF(StockData[[#This Row],[Daily Return %]]&lt;0,"Loss","No Change"))</f>
        <v>Gain</v>
      </c>
    </row>
    <row r="5732" spans="1:25" x14ac:dyDescent="0.3">
      <c r="A5732" s="1">
        <v>45561</v>
      </c>
      <c r="B5732" s="1" t="s">
        <v>5788</v>
      </c>
      <c r="C5732" s="1" t="s">
        <v>208</v>
      </c>
      <c r="D5732">
        <f>MONTH(StockData[[#This Row],[DATE]])</f>
        <v>9</v>
      </c>
      <c r="E5732">
        <v>2024</v>
      </c>
      <c r="F5732" t="s">
        <v>163</v>
      </c>
      <c r="G5732" t="str">
        <f>"Q"&amp;ROUNDUP(StockData[[#This Row],[Month Number]]/3,0)</f>
        <v>Q3</v>
      </c>
      <c r="H5732" s="1" t="s">
        <v>5604</v>
      </c>
      <c r="I5732" s="1" t="s">
        <v>4597</v>
      </c>
      <c r="J5732" t="s">
        <v>30</v>
      </c>
      <c r="K5732">
        <v>12835</v>
      </c>
      <c r="L5732">
        <v>13411</v>
      </c>
      <c r="M5732">
        <v>12830</v>
      </c>
      <c r="N5732">
        <v>12785.3</v>
      </c>
      <c r="O5732">
        <v>13358.65</v>
      </c>
      <c r="P5732">
        <v>13383.8</v>
      </c>
      <c r="Q5732">
        <v>13239.08</v>
      </c>
      <c r="R5732">
        <v>1471069</v>
      </c>
      <c r="S5732">
        <v>19475606621.049999</v>
      </c>
      <c r="T5732">
        <v>184004</v>
      </c>
      <c r="U5732">
        <v>466626</v>
      </c>
      <c r="V5732">
        <v>31.72</v>
      </c>
      <c r="W5732" s="3">
        <f>StockData[[#This Row],[CLOSE]]-StockData[[#This Row],[PREV. CLOSE]]</f>
        <v>598.5</v>
      </c>
      <c r="X5732" s="2">
        <f>IFERROR((StockData[[#This Row],[CLOSE]]-StockData[[#This Row],[PREV. CLOSE]])/StockData[[#This Row],[PREV. CLOSE]],0)</f>
        <v>4.6811572665483019E-2</v>
      </c>
      <c r="Y5732" t="str">
        <f>IF(StockData[[#This Row],[Daily Return %]]&gt;0,"Gain",IF(StockData[[#This Row],[Daily Return %]]&lt;0,"Loss","No Change"))</f>
        <v>Gain</v>
      </c>
    </row>
    <row r="5733" spans="1:25" x14ac:dyDescent="0.3">
      <c r="A5733" s="1">
        <v>45562</v>
      </c>
      <c r="B5733" s="1" t="s">
        <v>5789</v>
      </c>
      <c r="C5733" s="1" t="s">
        <v>208</v>
      </c>
      <c r="D5733">
        <f>MONTH(StockData[[#This Row],[DATE]])</f>
        <v>9</v>
      </c>
      <c r="E5733">
        <v>2024</v>
      </c>
      <c r="F5733" t="s">
        <v>163</v>
      </c>
      <c r="G5733" t="str">
        <f>"Q"&amp;ROUNDUP(StockData[[#This Row],[Month Number]]/3,0)</f>
        <v>Q3</v>
      </c>
      <c r="H5733" s="1" t="s">
        <v>5604</v>
      </c>
      <c r="I5733" s="1" t="s">
        <v>4597</v>
      </c>
      <c r="J5733" t="s">
        <v>30</v>
      </c>
      <c r="K5733">
        <v>13383</v>
      </c>
      <c r="L5733">
        <v>13541.65</v>
      </c>
      <c r="M5733">
        <v>13274.45</v>
      </c>
      <c r="N5733">
        <v>13383.8</v>
      </c>
      <c r="O5733">
        <v>13456.6</v>
      </c>
      <c r="P5733">
        <v>13495.6</v>
      </c>
      <c r="Q5733">
        <v>13460.91</v>
      </c>
      <c r="R5733">
        <v>865698</v>
      </c>
      <c r="S5733">
        <v>11653087003.85</v>
      </c>
      <c r="T5733">
        <v>112769</v>
      </c>
      <c r="U5733">
        <v>481296</v>
      </c>
      <c r="V5733">
        <v>55.6</v>
      </c>
      <c r="W5733" s="3">
        <f>StockData[[#This Row],[CLOSE]]-StockData[[#This Row],[PREV. CLOSE]]</f>
        <v>111.80000000000109</v>
      </c>
      <c r="X5733" s="2">
        <f>IFERROR((StockData[[#This Row],[CLOSE]]-StockData[[#This Row],[PREV. CLOSE]])/StockData[[#This Row],[PREV. CLOSE]],0)</f>
        <v>8.3533824474365352E-3</v>
      </c>
      <c r="Y5733" t="str">
        <f>IF(StockData[[#This Row],[Daily Return %]]&gt;0,"Gain",IF(StockData[[#This Row],[Daily Return %]]&lt;0,"Loss","No Change"))</f>
        <v>Gain</v>
      </c>
    </row>
    <row r="5734" spans="1:25" x14ac:dyDescent="0.3">
      <c r="A5734" s="1">
        <v>45565</v>
      </c>
      <c r="B5734" s="1" t="s">
        <v>5790</v>
      </c>
      <c r="C5734" s="1" t="s">
        <v>208</v>
      </c>
      <c r="D5734">
        <f>MONTH(StockData[[#This Row],[DATE]])</f>
        <v>9</v>
      </c>
      <c r="E5734">
        <v>2024</v>
      </c>
      <c r="F5734" t="s">
        <v>163</v>
      </c>
      <c r="G5734" t="str">
        <f>"Q"&amp;ROUNDUP(StockData[[#This Row],[Month Number]]/3,0)</f>
        <v>Q3</v>
      </c>
      <c r="H5734" s="1" t="s">
        <v>5604</v>
      </c>
      <c r="I5734" s="1" t="s">
        <v>4597</v>
      </c>
      <c r="J5734" t="s">
        <v>30</v>
      </c>
      <c r="K5734">
        <v>13343.55</v>
      </c>
      <c r="L5734">
        <v>13500</v>
      </c>
      <c r="M5734">
        <v>13208.7</v>
      </c>
      <c r="N5734">
        <v>13495.6</v>
      </c>
      <c r="O5734">
        <v>13246.7</v>
      </c>
      <c r="P5734">
        <v>13238</v>
      </c>
      <c r="Q5734">
        <v>13348.67</v>
      </c>
      <c r="R5734">
        <v>415743</v>
      </c>
      <c r="S5734">
        <v>5549616171.4499998</v>
      </c>
      <c r="T5734">
        <v>67884</v>
      </c>
      <c r="U5734">
        <v>210713</v>
      </c>
      <c r="V5734">
        <v>50.68</v>
      </c>
      <c r="W5734" s="3">
        <f>StockData[[#This Row],[CLOSE]]-StockData[[#This Row],[PREV. CLOSE]]</f>
        <v>-257.60000000000036</v>
      </c>
      <c r="X5734" s="2">
        <f>IFERROR((StockData[[#This Row],[CLOSE]]-StockData[[#This Row],[PREV. CLOSE]])/StockData[[#This Row],[PREV. CLOSE]],0)</f>
        <v>-1.9087702658644325E-2</v>
      </c>
      <c r="Y5734" t="str">
        <f>IF(StockData[[#This Row],[Daily Return %]]&gt;0,"Gain",IF(StockData[[#This Row],[Daily Return %]]&lt;0,"Loss","No Change"))</f>
        <v>Loss</v>
      </c>
    </row>
    <row r="5735" spans="1:25" x14ac:dyDescent="0.3">
      <c r="A5735" s="1">
        <v>45566</v>
      </c>
      <c r="B5735" s="1" t="s">
        <v>5791</v>
      </c>
      <c r="C5735" s="1" t="s">
        <v>230</v>
      </c>
      <c r="D5735">
        <f>MONTH(StockData[[#This Row],[DATE]])</f>
        <v>10</v>
      </c>
      <c r="E5735">
        <v>2024</v>
      </c>
      <c r="F5735" t="s">
        <v>231</v>
      </c>
      <c r="G5735" t="str">
        <f>"Q"&amp;ROUNDUP(StockData[[#This Row],[Month Number]]/3,0)</f>
        <v>Q4</v>
      </c>
      <c r="H5735" s="1" t="s">
        <v>5604</v>
      </c>
      <c r="I5735" s="1" t="s">
        <v>4597</v>
      </c>
      <c r="J5735" t="s">
        <v>30</v>
      </c>
      <c r="K5735">
        <v>13238</v>
      </c>
      <c r="L5735">
        <v>13300.45</v>
      </c>
      <c r="M5735">
        <v>13000.05</v>
      </c>
      <c r="N5735">
        <v>13238</v>
      </c>
      <c r="O5735">
        <v>13148</v>
      </c>
      <c r="P5735">
        <v>13166</v>
      </c>
      <c r="Q5735">
        <v>13122.3</v>
      </c>
      <c r="R5735">
        <v>388888</v>
      </c>
      <c r="S5735">
        <v>5103103288.5</v>
      </c>
      <c r="T5735">
        <v>65952</v>
      </c>
      <c r="U5735">
        <v>205631</v>
      </c>
      <c r="V5735">
        <v>52.88</v>
      </c>
      <c r="W5735" s="3">
        <f>StockData[[#This Row],[CLOSE]]-StockData[[#This Row],[PREV. CLOSE]]</f>
        <v>-72</v>
      </c>
      <c r="X5735" s="2">
        <f>IFERROR((StockData[[#This Row],[CLOSE]]-StockData[[#This Row],[PREV. CLOSE]])/StockData[[#This Row],[PREV. CLOSE]],0)</f>
        <v>-5.4388880495543131E-3</v>
      </c>
      <c r="Y5735" t="str">
        <f>IF(StockData[[#This Row],[Daily Return %]]&gt;0,"Gain",IF(StockData[[#This Row],[Daily Return %]]&lt;0,"Loss","No Change"))</f>
        <v>Loss</v>
      </c>
    </row>
    <row r="5736" spans="1:25" x14ac:dyDescent="0.3">
      <c r="A5736" s="1">
        <v>45568</v>
      </c>
      <c r="B5736" s="1" t="s">
        <v>5792</v>
      </c>
      <c r="C5736" s="1" t="s">
        <v>230</v>
      </c>
      <c r="D5736">
        <f>MONTH(StockData[[#This Row],[DATE]])</f>
        <v>10</v>
      </c>
      <c r="E5736">
        <v>2024</v>
      </c>
      <c r="F5736" t="s">
        <v>231</v>
      </c>
      <c r="G5736" t="str">
        <f>"Q"&amp;ROUNDUP(StockData[[#This Row],[Month Number]]/3,0)</f>
        <v>Q4</v>
      </c>
      <c r="H5736" s="1" t="s">
        <v>5604</v>
      </c>
      <c r="I5736" s="1" t="s">
        <v>4597</v>
      </c>
      <c r="J5736" t="s">
        <v>30</v>
      </c>
      <c r="K5736">
        <v>12941.05</v>
      </c>
      <c r="L5736">
        <v>13148</v>
      </c>
      <c r="M5736">
        <v>12592.3</v>
      </c>
      <c r="N5736">
        <v>13166</v>
      </c>
      <c r="O5736">
        <v>12699</v>
      </c>
      <c r="P5736">
        <v>12647.35</v>
      </c>
      <c r="Q5736">
        <v>12779.56</v>
      </c>
      <c r="R5736">
        <v>863520</v>
      </c>
      <c r="S5736">
        <v>11035404864.5</v>
      </c>
      <c r="T5736">
        <v>151765</v>
      </c>
      <c r="U5736">
        <v>566985</v>
      </c>
      <c r="V5736">
        <v>65.66</v>
      </c>
      <c r="W5736" s="3">
        <f>StockData[[#This Row],[CLOSE]]-StockData[[#This Row],[PREV. CLOSE]]</f>
        <v>-518.64999999999964</v>
      </c>
      <c r="X5736" s="2">
        <f>IFERROR((StockData[[#This Row],[CLOSE]]-StockData[[#This Row],[PREV. CLOSE]])/StockData[[#This Row],[PREV. CLOSE]],0)</f>
        <v>-3.9393133829560965E-2</v>
      </c>
      <c r="Y5736" t="str">
        <f>IF(StockData[[#This Row],[Daily Return %]]&gt;0,"Gain",IF(StockData[[#This Row],[Daily Return %]]&lt;0,"Loss","No Change"))</f>
        <v>Loss</v>
      </c>
    </row>
    <row r="5737" spans="1:25" x14ac:dyDescent="0.3">
      <c r="A5737" s="1">
        <v>45569</v>
      </c>
      <c r="B5737" s="1" t="s">
        <v>5793</v>
      </c>
      <c r="C5737" s="1" t="s">
        <v>230</v>
      </c>
      <c r="D5737">
        <f>MONTH(StockData[[#This Row],[DATE]])</f>
        <v>10</v>
      </c>
      <c r="E5737">
        <v>2024</v>
      </c>
      <c r="F5737" t="s">
        <v>231</v>
      </c>
      <c r="G5737" t="str">
        <f>"Q"&amp;ROUNDUP(StockData[[#This Row],[Month Number]]/3,0)</f>
        <v>Q4</v>
      </c>
      <c r="H5737" s="1" t="s">
        <v>5604</v>
      </c>
      <c r="I5737" s="1" t="s">
        <v>4597</v>
      </c>
      <c r="J5737" t="s">
        <v>30</v>
      </c>
      <c r="K5737">
        <v>12689.9</v>
      </c>
      <c r="L5737">
        <v>12877.85</v>
      </c>
      <c r="M5737">
        <v>12512.5</v>
      </c>
      <c r="N5737">
        <v>12647.35</v>
      </c>
      <c r="O5737">
        <v>12603</v>
      </c>
      <c r="P5737">
        <v>12605.75</v>
      </c>
      <c r="Q5737">
        <v>12668.27</v>
      </c>
      <c r="R5737">
        <v>679362</v>
      </c>
      <c r="S5737">
        <v>8606341316.75</v>
      </c>
      <c r="T5737">
        <v>139069</v>
      </c>
      <c r="U5737">
        <v>324062</v>
      </c>
      <c r="V5737">
        <v>47.7</v>
      </c>
      <c r="W5737" s="3">
        <f>StockData[[#This Row],[CLOSE]]-StockData[[#This Row],[PREV. CLOSE]]</f>
        <v>-41.600000000000364</v>
      </c>
      <c r="X5737" s="2">
        <f>IFERROR((StockData[[#This Row],[CLOSE]]-StockData[[#This Row],[PREV. CLOSE]])/StockData[[#This Row],[PREV. CLOSE]],0)</f>
        <v>-3.2892265968760539E-3</v>
      </c>
      <c r="Y5737" t="str">
        <f>IF(StockData[[#This Row],[Daily Return %]]&gt;0,"Gain",IF(StockData[[#This Row],[Daily Return %]]&lt;0,"Loss","No Change"))</f>
        <v>Loss</v>
      </c>
    </row>
    <row r="5738" spans="1:25" x14ac:dyDescent="0.3">
      <c r="A5738" s="1">
        <v>45572</v>
      </c>
      <c r="B5738" s="1" t="s">
        <v>5794</v>
      </c>
      <c r="C5738" s="1" t="s">
        <v>230</v>
      </c>
      <c r="D5738">
        <f>MONTH(StockData[[#This Row],[DATE]])</f>
        <v>10</v>
      </c>
      <c r="E5738">
        <v>2024</v>
      </c>
      <c r="F5738" t="s">
        <v>231</v>
      </c>
      <c r="G5738" t="str">
        <f>"Q"&amp;ROUNDUP(StockData[[#This Row],[Month Number]]/3,0)</f>
        <v>Q4</v>
      </c>
      <c r="H5738" s="1" t="s">
        <v>5604</v>
      </c>
      <c r="I5738" s="1" t="s">
        <v>4597</v>
      </c>
      <c r="J5738" t="s">
        <v>30</v>
      </c>
      <c r="K5738">
        <v>12626.05</v>
      </c>
      <c r="L5738">
        <v>12648</v>
      </c>
      <c r="M5738">
        <v>12378</v>
      </c>
      <c r="N5738">
        <v>12605.75</v>
      </c>
      <c r="O5738">
        <v>12541</v>
      </c>
      <c r="P5738">
        <v>12527.5</v>
      </c>
      <c r="Q5738">
        <v>12516.31</v>
      </c>
      <c r="R5738">
        <v>465500</v>
      </c>
      <c r="S5738">
        <v>5826342143.8500004</v>
      </c>
      <c r="T5738">
        <v>72300</v>
      </c>
      <c r="U5738">
        <v>265801</v>
      </c>
      <c r="V5738">
        <v>57.1</v>
      </c>
      <c r="W5738" s="3">
        <f>StockData[[#This Row],[CLOSE]]-StockData[[#This Row],[PREV. CLOSE]]</f>
        <v>-78.25</v>
      </c>
      <c r="X5738" s="2">
        <f>IFERROR((StockData[[#This Row],[CLOSE]]-StockData[[#This Row],[PREV. CLOSE]])/StockData[[#This Row],[PREV. CLOSE]],0)</f>
        <v>-6.2074846796104956E-3</v>
      </c>
      <c r="Y5738" t="str">
        <f>IF(StockData[[#This Row],[Daily Return %]]&gt;0,"Gain",IF(StockData[[#This Row],[Daily Return %]]&lt;0,"Loss","No Change"))</f>
        <v>Loss</v>
      </c>
    </row>
    <row r="5739" spans="1:25" x14ac:dyDescent="0.3">
      <c r="A5739" s="1">
        <v>45573</v>
      </c>
      <c r="B5739" s="1" t="s">
        <v>5795</v>
      </c>
      <c r="C5739" s="1" t="s">
        <v>230</v>
      </c>
      <c r="D5739">
        <f>MONTH(StockData[[#This Row],[DATE]])</f>
        <v>10</v>
      </c>
      <c r="E5739">
        <v>2024</v>
      </c>
      <c r="F5739" t="s">
        <v>231</v>
      </c>
      <c r="G5739" t="str">
        <f>"Q"&amp;ROUNDUP(StockData[[#This Row],[Month Number]]/3,0)</f>
        <v>Q4</v>
      </c>
      <c r="H5739" s="1" t="s">
        <v>5604</v>
      </c>
      <c r="I5739" s="1" t="s">
        <v>4597</v>
      </c>
      <c r="J5739" t="s">
        <v>30</v>
      </c>
      <c r="K5739">
        <v>12502.25</v>
      </c>
      <c r="L5739">
        <v>12630.1</v>
      </c>
      <c r="M5739">
        <v>12462.05</v>
      </c>
      <c r="N5739">
        <v>12527.5</v>
      </c>
      <c r="O5739">
        <v>12540.05</v>
      </c>
      <c r="P5739">
        <v>12531.95</v>
      </c>
      <c r="Q5739">
        <v>12532.18</v>
      </c>
      <c r="R5739">
        <v>387060</v>
      </c>
      <c r="S5739">
        <v>4850706431.1000004</v>
      </c>
      <c r="T5739">
        <v>55133</v>
      </c>
      <c r="U5739">
        <v>239385</v>
      </c>
      <c r="V5739">
        <v>61.85</v>
      </c>
      <c r="W5739" s="3">
        <f>StockData[[#This Row],[CLOSE]]-StockData[[#This Row],[PREV. CLOSE]]</f>
        <v>4.4500000000007276</v>
      </c>
      <c r="X5739" s="2">
        <f>IFERROR((StockData[[#This Row],[CLOSE]]-StockData[[#This Row],[PREV. CLOSE]])/StockData[[#This Row],[PREV. CLOSE]],0)</f>
        <v>3.5521851925769129E-4</v>
      </c>
      <c r="Y5739" t="str">
        <f>IF(StockData[[#This Row],[Daily Return %]]&gt;0,"Gain",IF(StockData[[#This Row],[Daily Return %]]&lt;0,"Loss","No Change"))</f>
        <v>Gain</v>
      </c>
    </row>
    <row r="5740" spans="1:25" x14ac:dyDescent="0.3">
      <c r="A5740" s="1">
        <v>45574</v>
      </c>
      <c r="B5740" s="1" t="s">
        <v>5796</v>
      </c>
      <c r="C5740" s="1" t="s">
        <v>230</v>
      </c>
      <c r="D5740">
        <f>MONTH(StockData[[#This Row],[DATE]])</f>
        <v>10</v>
      </c>
      <c r="E5740">
        <v>2024</v>
      </c>
      <c r="F5740" t="s">
        <v>231</v>
      </c>
      <c r="G5740" t="str">
        <f>"Q"&amp;ROUNDUP(StockData[[#This Row],[Month Number]]/3,0)</f>
        <v>Q4</v>
      </c>
      <c r="H5740" s="1" t="s">
        <v>5604</v>
      </c>
      <c r="I5740" s="1" t="s">
        <v>4597</v>
      </c>
      <c r="J5740" t="s">
        <v>30</v>
      </c>
      <c r="K5740">
        <v>12554.95</v>
      </c>
      <c r="L5740">
        <v>12850</v>
      </c>
      <c r="M5740">
        <v>12540.5</v>
      </c>
      <c r="N5740">
        <v>12531.95</v>
      </c>
      <c r="O5740">
        <v>12741.1</v>
      </c>
      <c r="P5740">
        <v>12760.7</v>
      </c>
      <c r="Q5740">
        <v>12744.49</v>
      </c>
      <c r="R5740">
        <v>465231</v>
      </c>
      <c r="S5740">
        <v>5929133201.6999998</v>
      </c>
      <c r="T5740">
        <v>63644</v>
      </c>
      <c r="U5740">
        <v>240086</v>
      </c>
      <c r="V5740">
        <v>51.61</v>
      </c>
      <c r="W5740" s="3">
        <f>StockData[[#This Row],[CLOSE]]-StockData[[#This Row],[PREV. CLOSE]]</f>
        <v>228.75</v>
      </c>
      <c r="X5740" s="2">
        <f>IFERROR((StockData[[#This Row],[CLOSE]]-StockData[[#This Row],[PREV. CLOSE]])/StockData[[#This Row],[PREV. CLOSE]],0)</f>
        <v>1.8253344451581756E-2</v>
      </c>
      <c r="Y5740" t="str">
        <f>IF(StockData[[#This Row],[Daily Return %]]&gt;0,"Gain",IF(StockData[[#This Row],[Daily Return %]]&lt;0,"Loss","No Change"))</f>
        <v>Gain</v>
      </c>
    </row>
    <row r="5741" spans="1:25" x14ac:dyDescent="0.3">
      <c r="A5741" s="1">
        <v>45575</v>
      </c>
      <c r="B5741" s="1" t="s">
        <v>5797</v>
      </c>
      <c r="C5741" s="1" t="s">
        <v>230</v>
      </c>
      <c r="D5741">
        <f>MONTH(StockData[[#This Row],[DATE]])</f>
        <v>10</v>
      </c>
      <c r="E5741">
        <v>2024</v>
      </c>
      <c r="F5741" t="s">
        <v>231</v>
      </c>
      <c r="G5741" t="str">
        <f>"Q"&amp;ROUNDUP(StockData[[#This Row],[Month Number]]/3,0)</f>
        <v>Q4</v>
      </c>
      <c r="H5741" s="1" t="s">
        <v>5604</v>
      </c>
      <c r="I5741" s="1" t="s">
        <v>4597</v>
      </c>
      <c r="J5741" t="s">
        <v>30</v>
      </c>
      <c r="K5741">
        <v>12798.9</v>
      </c>
      <c r="L5741">
        <v>12965</v>
      </c>
      <c r="M5741">
        <v>12711.5</v>
      </c>
      <c r="N5741">
        <v>12760.7</v>
      </c>
      <c r="O5741">
        <v>12935</v>
      </c>
      <c r="P5741">
        <v>12944.1</v>
      </c>
      <c r="Q5741">
        <v>12872.11</v>
      </c>
      <c r="R5741">
        <v>492698</v>
      </c>
      <c r="S5741">
        <v>6342063492.6999998</v>
      </c>
      <c r="T5741">
        <v>100100</v>
      </c>
      <c r="U5741">
        <v>284525</v>
      </c>
      <c r="V5741">
        <v>57.75</v>
      </c>
      <c r="W5741" s="3">
        <f>StockData[[#This Row],[CLOSE]]-StockData[[#This Row],[PREV. CLOSE]]</f>
        <v>183.39999999999964</v>
      </c>
      <c r="X5741" s="2">
        <f>IFERROR((StockData[[#This Row],[CLOSE]]-StockData[[#This Row],[PREV. CLOSE]])/StockData[[#This Row],[PREV. CLOSE]],0)</f>
        <v>1.4372252305907954E-2</v>
      </c>
      <c r="Y5741" t="str">
        <f>IF(StockData[[#This Row],[Daily Return %]]&gt;0,"Gain",IF(StockData[[#This Row],[Daily Return %]]&lt;0,"Loss","No Change"))</f>
        <v>Gain</v>
      </c>
    </row>
    <row r="5742" spans="1:25" x14ac:dyDescent="0.3">
      <c r="A5742" s="1">
        <v>45576</v>
      </c>
      <c r="B5742" s="1" t="s">
        <v>5798</v>
      </c>
      <c r="C5742" s="1" t="s">
        <v>230</v>
      </c>
      <c r="D5742">
        <f>MONTH(StockData[[#This Row],[DATE]])</f>
        <v>10</v>
      </c>
      <c r="E5742">
        <v>2024</v>
      </c>
      <c r="F5742" t="s">
        <v>231</v>
      </c>
      <c r="G5742" t="str">
        <f>"Q"&amp;ROUNDUP(StockData[[#This Row],[Month Number]]/3,0)</f>
        <v>Q4</v>
      </c>
      <c r="H5742" s="1" t="s">
        <v>5604</v>
      </c>
      <c r="I5742" s="1" t="s">
        <v>4597</v>
      </c>
      <c r="J5742" t="s">
        <v>30</v>
      </c>
      <c r="K5742">
        <v>12944.1</v>
      </c>
      <c r="L5742">
        <v>12980</v>
      </c>
      <c r="M5742">
        <v>12725</v>
      </c>
      <c r="N5742">
        <v>12944.1</v>
      </c>
      <c r="O5742">
        <v>12792.1</v>
      </c>
      <c r="P5742">
        <v>12776.65</v>
      </c>
      <c r="Q5742">
        <v>12834.53</v>
      </c>
      <c r="R5742">
        <v>274243</v>
      </c>
      <c r="S5742">
        <v>3519779381.6500001</v>
      </c>
      <c r="T5742">
        <v>67576</v>
      </c>
      <c r="U5742">
        <v>141961</v>
      </c>
      <c r="V5742">
        <v>51.76</v>
      </c>
      <c r="W5742" s="3">
        <f>StockData[[#This Row],[CLOSE]]-StockData[[#This Row],[PREV. CLOSE]]</f>
        <v>-167.45000000000073</v>
      </c>
      <c r="X5742" s="2">
        <f>IFERROR((StockData[[#This Row],[CLOSE]]-StockData[[#This Row],[PREV. CLOSE]])/StockData[[#This Row],[PREV. CLOSE]],0)</f>
        <v>-1.2936395732418686E-2</v>
      </c>
      <c r="Y5742" t="str">
        <f>IF(StockData[[#This Row],[Daily Return %]]&gt;0,"Gain",IF(StockData[[#This Row],[Daily Return %]]&lt;0,"Loss","No Change"))</f>
        <v>Loss</v>
      </c>
    </row>
    <row r="5743" spans="1:25" x14ac:dyDescent="0.3">
      <c r="A5743" s="1">
        <v>45579</v>
      </c>
      <c r="B5743" s="1" t="s">
        <v>5799</v>
      </c>
      <c r="C5743" s="1" t="s">
        <v>230</v>
      </c>
      <c r="D5743">
        <f>MONTH(StockData[[#This Row],[DATE]])</f>
        <v>10</v>
      </c>
      <c r="E5743">
        <v>2024</v>
      </c>
      <c r="F5743" t="s">
        <v>231</v>
      </c>
      <c r="G5743" t="str">
        <f>"Q"&amp;ROUNDUP(StockData[[#This Row],[Month Number]]/3,0)</f>
        <v>Q4</v>
      </c>
      <c r="H5743" s="1" t="s">
        <v>5604</v>
      </c>
      <c r="I5743" s="1" t="s">
        <v>4597</v>
      </c>
      <c r="J5743" t="s">
        <v>30</v>
      </c>
      <c r="K5743">
        <v>12775</v>
      </c>
      <c r="L5743">
        <v>12799</v>
      </c>
      <c r="M5743">
        <v>12462.3</v>
      </c>
      <c r="N5743">
        <v>12776.65</v>
      </c>
      <c r="O5743">
        <v>12551</v>
      </c>
      <c r="P5743">
        <v>12537.85</v>
      </c>
      <c r="Q5743">
        <v>12584.76</v>
      </c>
      <c r="R5743">
        <v>488067</v>
      </c>
      <c r="S5743">
        <v>6142204005.8000002</v>
      </c>
      <c r="T5743">
        <v>82037</v>
      </c>
      <c r="U5743">
        <v>318676</v>
      </c>
      <c r="V5743">
        <v>65.290000000000006</v>
      </c>
      <c r="W5743" s="3">
        <f>StockData[[#This Row],[CLOSE]]-StockData[[#This Row],[PREV. CLOSE]]</f>
        <v>-238.79999999999927</v>
      </c>
      <c r="X5743" s="2">
        <f>IFERROR((StockData[[#This Row],[CLOSE]]-StockData[[#This Row],[PREV. CLOSE]])/StockData[[#This Row],[PREV. CLOSE]],0)</f>
        <v>-1.8690345278300595E-2</v>
      </c>
      <c r="Y5743" t="str">
        <f>IF(StockData[[#This Row],[Daily Return %]]&gt;0,"Gain",IF(StockData[[#This Row],[Daily Return %]]&lt;0,"Loss","No Change"))</f>
        <v>Loss</v>
      </c>
    </row>
    <row r="5744" spans="1:25" x14ac:dyDescent="0.3">
      <c r="A5744" s="1">
        <v>45580</v>
      </c>
      <c r="B5744" s="1" t="s">
        <v>5800</v>
      </c>
      <c r="C5744" s="1" t="s">
        <v>230</v>
      </c>
      <c r="D5744">
        <f>MONTH(StockData[[#This Row],[DATE]])</f>
        <v>10</v>
      </c>
      <c r="E5744">
        <v>2024</v>
      </c>
      <c r="F5744" t="s">
        <v>231</v>
      </c>
      <c r="G5744" t="str">
        <f>"Q"&amp;ROUNDUP(StockData[[#This Row],[Month Number]]/3,0)</f>
        <v>Q4</v>
      </c>
      <c r="H5744" s="1" t="s">
        <v>5604</v>
      </c>
      <c r="I5744" s="1" t="s">
        <v>4597</v>
      </c>
      <c r="J5744" t="s">
        <v>30</v>
      </c>
      <c r="K5744">
        <v>12709</v>
      </c>
      <c r="L5744">
        <v>12709</v>
      </c>
      <c r="M5744">
        <v>12355</v>
      </c>
      <c r="N5744">
        <v>12537.85</v>
      </c>
      <c r="O5744">
        <v>12450</v>
      </c>
      <c r="P5744">
        <v>12446.75</v>
      </c>
      <c r="Q5744">
        <v>12451.12</v>
      </c>
      <c r="R5744">
        <v>532135</v>
      </c>
      <c r="S5744">
        <v>6625675777.6000004</v>
      </c>
      <c r="T5744">
        <v>66774</v>
      </c>
      <c r="U5744">
        <v>314017</v>
      </c>
      <c r="V5744">
        <v>59.01</v>
      </c>
      <c r="W5744" s="3">
        <f>StockData[[#This Row],[CLOSE]]-StockData[[#This Row],[PREV. CLOSE]]</f>
        <v>-91.100000000000364</v>
      </c>
      <c r="X5744" s="2">
        <f>IFERROR((StockData[[#This Row],[CLOSE]]-StockData[[#This Row],[PREV. CLOSE]])/StockData[[#This Row],[PREV. CLOSE]],0)</f>
        <v>-7.2659985563713362E-3</v>
      </c>
      <c r="Y5744" t="str">
        <f>IF(StockData[[#This Row],[Daily Return %]]&gt;0,"Gain",IF(StockData[[#This Row],[Daily Return %]]&lt;0,"Loss","No Change"))</f>
        <v>Loss</v>
      </c>
    </row>
    <row r="5745" spans="1:25" x14ac:dyDescent="0.3">
      <c r="A5745" s="1">
        <v>45581</v>
      </c>
      <c r="B5745" s="1" t="s">
        <v>5801</v>
      </c>
      <c r="C5745" s="1" t="s">
        <v>230</v>
      </c>
      <c r="D5745">
        <f>MONTH(StockData[[#This Row],[DATE]])</f>
        <v>10</v>
      </c>
      <c r="E5745">
        <v>2024</v>
      </c>
      <c r="F5745" t="s">
        <v>231</v>
      </c>
      <c r="G5745" t="str">
        <f>"Q"&amp;ROUNDUP(StockData[[#This Row],[Month Number]]/3,0)</f>
        <v>Q4</v>
      </c>
      <c r="H5745" s="1" t="s">
        <v>5604</v>
      </c>
      <c r="I5745" s="1" t="s">
        <v>4597</v>
      </c>
      <c r="J5745" t="s">
        <v>30</v>
      </c>
      <c r="K5745">
        <v>12414.05</v>
      </c>
      <c r="L5745">
        <v>12454.95</v>
      </c>
      <c r="M5745">
        <v>12231</v>
      </c>
      <c r="N5745">
        <v>12446.75</v>
      </c>
      <c r="O5745">
        <v>12367.85</v>
      </c>
      <c r="P5745">
        <v>12383.9</v>
      </c>
      <c r="Q5745">
        <v>12332.42</v>
      </c>
      <c r="R5745">
        <v>418138</v>
      </c>
      <c r="S5745">
        <v>5156655371</v>
      </c>
      <c r="T5745">
        <v>76630</v>
      </c>
      <c r="U5745">
        <v>237199</v>
      </c>
      <c r="V5745">
        <v>56.73</v>
      </c>
      <c r="W5745" s="3">
        <f>StockData[[#This Row],[CLOSE]]-StockData[[#This Row],[PREV. CLOSE]]</f>
        <v>-62.850000000000364</v>
      </c>
      <c r="X5745" s="2">
        <f>IFERROR((StockData[[#This Row],[CLOSE]]-StockData[[#This Row],[PREV. CLOSE]])/StockData[[#This Row],[PREV. CLOSE]],0)</f>
        <v>-5.0495109165043378E-3</v>
      </c>
      <c r="Y5745" t="str">
        <f>IF(StockData[[#This Row],[Daily Return %]]&gt;0,"Gain",IF(StockData[[#This Row],[Daily Return %]]&lt;0,"Loss","No Change"))</f>
        <v>Loss</v>
      </c>
    </row>
    <row r="5746" spans="1:25" x14ac:dyDescent="0.3">
      <c r="A5746" s="1">
        <v>45582</v>
      </c>
      <c r="B5746" s="1" t="s">
        <v>5802</v>
      </c>
      <c r="C5746" s="1" t="s">
        <v>230</v>
      </c>
      <c r="D5746">
        <f>MONTH(StockData[[#This Row],[DATE]])</f>
        <v>10</v>
      </c>
      <c r="E5746">
        <v>2024</v>
      </c>
      <c r="F5746" t="s">
        <v>231</v>
      </c>
      <c r="G5746" t="str">
        <f>"Q"&amp;ROUNDUP(StockData[[#This Row],[Month Number]]/3,0)</f>
        <v>Q4</v>
      </c>
      <c r="H5746" s="1" t="s">
        <v>5604</v>
      </c>
      <c r="I5746" s="1" t="s">
        <v>4597</v>
      </c>
      <c r="J5746" t="s">
        <v>30</v>
      </c>
      <c r="K5746">
        <v>12400</v>
      </c>
      <c r="L5746">
        <v>12420.1</v>
      </c>
      <c r="M5746">
        <v>12070</v>
      </c>
      <c r="N5746">
        <v>12383.9</v>
      </c>
      <c r="O5746">
        <v>12108</v>
      </c>
      <c r="P5746">
        <v>12143.75</v>
      </c>
      <c r="Q5746">
        <v>12129.01</v>
      </c>
      <c r="R5746">
        <v>875937</v>
      </c>
      <c r="S5746">
        <v>10624247294.75</v>
      </c>
      <c r="T5746">
        <v>112510</v>
      </c>
      <c r="U5746">
        <v>561563</v>
      </c>
      <c r="V5746">
        <v>64.11</v>
      </c>
      <c r="W5746" s="3">
        <f>StockData[[#This Row],[CLOSE]]-StockData[[#This Row],[PREV. CLOSE]]</f>
        <v>-240.14999999999964</v>
      </c>
      <c r="X5746" s="2">
        <f>IFERROR((StockData[[#This Row],[CLOSE]]-StockData[[#This Row],[PREV. CLOSE]])/StockData[[#This Row],[PREV. CLOSE]],0)</f>
        <v>-1.9392113954408517E-2</v>
      </c>
      <c r="Y5746" t="str">
        <f>IF(StockData[[#This Row],[Daily Return %]]&gt;0,"Gain",IF(StockData[[#This Row],[Daily Return %]]&lt;0,"Loss","No Change"))</f>
        <v>Loss</v>
      </c>
    </row>
    <row r="5747" spans="1:25" x14ac:dyDescent="0.3">
      <c r="A5747" s="1">
        <v>45583</v>
      </c>
      <c r="B5747" s="1" t="s">
        <v>5803</v>
      </c>
      <c r="C5747" s="1" t="s">
        <v>230</v>
      </c>
      <c r="D5747">
        <f>MONTH(StockData[[#This Row],[DATE]])</f>
        <v>10</v>
      </c>
      <c r="E5747">
        <v>2024</v>
      </c>
      <c r="F5747" t="s">
        <v>231</v>
      </c>
      <c r="G5747" t="str">
        <f>"Q"&amp;ROUNDUP(StockData[[#This Row],[Month Number]]/3,0)</f>
        <v>Q4</v>
      </c>
      <c r="H5747" s="1" t="s">
        <v>5604</v>
      </c>
      <c r="I5747" s="1" t="s">
        <v>4597</v>
      </c>
      <c r="J5747" t="s">
        <v>30</v>
      </c>
      <c r="K5747">
        <v>12070</v>
      </c>
      <c r="L5747">
        <v>12141.25</v>
      </c>
      <c r="M5747">
        <v>11844.45</v>
      </c>
      <c r="N5747">
        <v>12143.75</v>
      </c>
      <c r="O5747">
        <v>12127</v>
      </c>
      <c r="P5747">
        <v>12105.1</v>
      </c>
      <c r="Q5747">
        <v>12059.4</v>
      </c>
      <c r="R5747">
        <v>506871</v>
      </c>
      <c r="S5747">
        <v>6112559479.6499996</v>
      </c>
      <c r="T5747">
        <v>78390</v>
      </c>
      <c r="U5747">
        <v>258753</v>
      </c>
      <c r="V5747">
        <v>51.05</v>
      </c>
      <c r="W5747" s="3">
        <f>StockData[[#This Row],[CLOSE]]-StockData[[#This Row],[PREV. CLOSE]]</f>
        <v>-38.649999999999636</v>
      </c>
      <c r="X5747" s="2">
        <f>IFERROR((StockData[[#This Row],[CLOSE]]-StockData[[#This Row],[PREV. CLOSE]])/StockData[[#This Row],[PREV. CLOSE]],0)</f>
        <v>-3.1827071538857135E-3</v>
      </c>
      <c r="Y5747" t="str">
        <f>IF(StockData[[#This Row],[Daily Return %]]&gt;0,"Gain",IF(StockData[[#This Row],[Daily Return %]]&lt;0,"Loss","No Change"))</f>
        <v>Loss</v>
      </c>
    </row>
    <row r="5748" spans="1:25" x14ac:dyDescent="0.3">
      <c r="A5748" s="1">
        <v>45586</v>
      </c>
      <c r="B5748" s="1" t="s">
        <v>5804</v>
      </c>
      <c r="C5748" s="1" t="s">
        <v>230</v>
      </c>
      <c r="D5748">
        <f>MONTH(StockData[[#This Row],[DATE]])</f>
        <v>10</v>
      </c>
      <c r="E5748">
        <v>2024</v>
      </c>
      <c r="F5748" t="s">
        <v>231</v>
      </c>
      <c r="G5748" t="str">
        <f>"Q"&amp;ROUNDUP(StockData[[#This Row],[Month Number]]/3,0)</f>
        <v>Q4</v>
      </c>
      <c r="H5748" s="1" t="s">
        <v>5604</v>
      </c>
      <c r="I5748" s="1" t="s">
        <v>4597</v>
      </c>
      <c r="J5748" t="s">
        <v>30</v>
      </c>
      <c r="K5748">
        <v>12145.55</v>
      </c>
      <c r="L5748">
        <v>12250</v>
      </c>
      <c r="M5748">
        <v>11944.55</v>
      </c>
      <c r="N5748">
        <v>12105.1</v>
      </c>
      <c r="O5748">
        <v>12140.05</v>
      </c>
      <c r="P5748">
        <v>12175.9</v>
      </c>
      <c r="Q5748">
        <v>12140.16</v>
      </c>
      <c r="R5748">
        <v>375275</v>
      </c>
      <c r="S5748">
        <v>4555897320.75</v>
      </c>
      <c r="T5748">
        <v>73282</v>
      </c>
      <c r="U5748">
        <v>178587</v>
      </c>
      <c r="V5748">
        <v>47.59</v>
      </c>
      <c r="W5748" s="3">
        <f>StockData[[#This Row],[CLOSE]]-StockData[[#This Row],[PREV. CLOSE]]</f>
        <v>70.799999999999272</v>
      </c>
      <c r="X5748" s="2">
        <f>IFERROR((StockData[[#This Row],[CLOSE]]-StockData[[#This Row],[PREV. CLOSE]])/StockData[[#This Row],[PREV. CLOSE]],0)</f>
        <v>5.8487744834821087E-3</v>
      </c>
      <c r="Y5748" t="str">
        <f>IF(StockData[[#This Row],[Daily Return %]]&gt;0,"Gain",IF(StockData[[#This Row],[Daily Return %]]&lt;0,"Loss","No Change"))</f>
        <v>Gain</v>
      </c>
    </row>
    <row r="5749" spans="1:25" x14ac:dyDescent="0.3">
      <c r="A5749" s="1">
        <v>45587</v>
      </c>
      <c r="B5749" s="1" t="s">
        <v>5805</v>
      </c>
      <c r="C5749" s="1" t="s">
        <v>230</v>
      </c>
      <c r="D5749">
        <f>MONTH(StockData[[#This Row],[DATE]])</f>
        <v>10</v>
      </c>
      <c r="E5749">
        <v>2024</v>
      </c>
      <c r="F5749" t="s">
        <v>231</v>
      </c>
      <c r="G5749" t="str">
        <f>"Q"&amp;ROUNDUP(StockData[[#This Row],[Month Number]]/3,0)</f>
        <v>Q4</v>
      </c>
      <c r="H5749" s="1" t="s">
        <v>5604</v>
      </c>
      <c r="I5749" s="1" t="s">
        <v>4597</v>
      </c>
      <c r="J5749" t="s">
        <v>30</v>
      </c>
      <c r="K5749">
        <v>12215.95</v>
      </c>
      <c r="L5749">
        <v>12289.8</v>
      </c>
      <c r="M5749">
        <v>11840</v>
      </c>
      <c r="N5749">
        <v>12175.9</v>
      </c>
      <c r="O5749">
        <v>11955</v>
      </c>
      <c r="P5749">
        <v>11923.3</v>
      </c>
      <c r="Q5749">
        <v>11982.45</v>
      </c>
      <c r="R5749">
        <v>904901</v>
      </c>
      <c r="S5749">
        <v>10842928866.9</v>
      </c>
      <c r="T5749">
        <v>140557</v>
      </c>
      <c r="U5749">
        <v>583415</v>
      </c>
      <c r="V5749">
        <v>64.47</v>
      </c>
      <c r="W5749" s="3">
        <f>StockData[[#This Row],[CLOSE]]-StockData[[#This Row],[PREV. CLOSE]]</f>
        <v>-252.60000000000036</v>
      </c>
      <c r="X5749" s="2">
        <f>IFERROR((StockData[[#This Row],[CLOSE]]-StockData[[#This Row],[PREV. CLOSE]])/StockData[[#This Row],[PREV. CLOSE]],0)</f>
        <v>-2.0745899687086816E-2</v>
      </c>
      <c r="Y5749" t="str">
        <f>IF(StockData[[#This Row],[Daily Return %]]&gt;0,"Gain",IF(StockData[[#This Row],[Daily Return %]]&lt;0,"Loss","No Change"))</f>
        <v>Loss</v>
      </c>
    </row>
    <row r="5750" spans="1:25" x14ac:dyDescent="0.3">
      <c r="A5750" s="1">
        <v>45588</v>
      </c>
      <c r="B5750" s="1" t="s">
        <v>5806</v>
      </c>
      <c r="C5750" s="1" t="s">
        <v>230</v>
      </c>
      <c r="D5750">
        <f>MONTH(StockData[[#This Row],[DATE]])</f>
        <v>10</v>
      </c>
      <c r="E5750">
        <v>2024</v>
      </c>
      <c r="F5750" t="s">
        <v>231</v>
      </c>
      <c r="G5750" t="str">
        <f>"Q"&amp;ROUNDUP(StockData[[#This Row],[Month Number]]/3,0)</f>
        <v>Q4</v>
      </c>
      <c r="H5750" s="1" t="s">
        <v>5604</v>
      </c>
      <c r="I5750" s="1" t="s">
        <v>4597</v>
      </c>
      <c r="J5750" t="s">
        <v>30</v>
      </c>
      <c r="K5750">
        <v>11923.3</v>
      </c>
      <c r="L5750">
        <v>12119.9</v>
      </c>
      <c r="M5750">
        <v>11753.45</v>
      </c>
      <c r="N5750">
        <v>11923.3</v>
      </c>
      <c r="O5750">
        <v>11921.55</v>
      </c>
      <c r="P5750">
        <v>11956.2</v>
      </c>
      <c r="Q5750">
        <v>11988.39</v>
      </c>
      <c r="R5750">
        <v>412638</v>
      </c>
      <c r="S5750">
        <v>4946865248.6999998</v>
      </c>
      <c r="T5750">
        <v>88463</v>
      </c>
      <c r="U5750">
        <v>229806</v>
      </c>
      <c r="V5750">
        <v>55.69</v>
      </c>
      <c r="W5750" s="3">
        <f>StockData[[#This Row],[CLOSE]]-StockData[[#This Row],[PREV. CLOSE]]</f>
        <v>32.900000000001455</v>
      </c>
      <c r="X5750" s="2">
        <f>IFERROR((StockData[[#This Row],[CLOSE]]-StockData[[#This Row],[PREV. CLOSE]])/StockData[[#This Row],[PREV. CLOSE]],0)</f>
        <v>2.7593032130367816E-3</v>
      </c>
      <c r="Y5750" t="str">
        <f>IF(StockData[[#This Row],[Daily Return %]]&gt;0,"Gain",IF(StockData[[#This Row],[Daily Return %]]&lt;0,"Loss","No Change"))</f>
        <v>Gain</v>
      </c>
    </row>
    <row r="5751" spans="1:25" x14ac:dyDescent="0.3">
      <c r="A5751" s="1">
        <v>45589</v>
      </c>
      <c r="B5751" s="1" t="s">
        <v>5807</v>
      </c>
      <c r="C5751" s="1" t="s">
        <v>230</v>
      </c>
      <c r="D5751">
        <f>MONTH(StockData[[#This Row],[DATE]])</f>
        <v>10</v>
      </c>
      <c r="E5751">
        <v>2024</v>
      </c>
      <c r="F5751" t="s">
        <v>231</v>
      </c>
      <c r="G5751" t="str">
        <f>"Q"&amp;ROUNDUP(StockData[[#This Row],[Month Number]]/3,0)</f>
        <v>Q4</v>
      </c>
      <c r="H5751" s="1" t="s">
        <v>5604</v>
      </c>
      <c r="I5751" s="1" t="s">
        <v>4597</v>
      </c>
      <c r="J5751" t="s">
        <v>30</v>
      </c>
      <c r="K5751">
        <v>11998.95</v>
      </c>
      <c r="L5751">
        <v>11998.95</v>
      </c>
      <c r="M5751">
        <v>11636.9</v>
      </c>
      <c r="N5751">
        <v>11956.2</v>
      </c>
      <c r="O5751">
        <v>11789</v>
      </c>
      <c r="P5751">
        <v>11763.7</v>
      </c>
      <c r="Q5751">
        <v>11762.76</v>
      </c>
      <c r="R5751">
        <v>552495</v>
      </c>
      <c r="S5751">
        <v>6498863500.8500004</v>
      </c>
      <c r="T5751">
        <v>101531</v>
      </c>
      <c r="U5751">
        <v>313992</v>
      </c>
      <c r="V5751">
        <v>56.83</v>
      </c>
      <c r="W5751" s="3">
        <f>StockData[[#This Row],[CLOSE]]-StockData[[#This Row],[PREV. CLOSE]]</f>
        <v>-192.5</v>
      </c>
      <c r="X5751" s="2">
        <f>IFERROR((StockData[[#This Row],[CLOSE]]-StockData[[#This Row],[PREV. CLOSE]])/StockData[[#This Row],[PREV. CLOSE]],0)</f>
        <v>-1.6100433248021944E-2</v>
      </c>
      <c r="Y5751" t="str">
        <f>IF(StockData[[#This Row],[Daily Return %]]&gt;0,"Gain",IF(StockData[[#This Row],[Daily Return %]]&lt;0,"Loss","No Change"))</f>
        <v>Loss</v>
      </c>
    </row>
    <row r="5752" spans="1:25" x14ac:dyDescent="0.3">
      <c r="A5752" s="1">
        <v>45590</v>
      </c>
      <c r="B5752" s="1" t="s">
        <v>5808</v>
      </c>
      <c r="C5752" s="1" t="s">
        <v>230</v>
      </c>
      <c r="D5752">
        <f>MONTH(StockData[[#This Row],[DATE]])</f>
        <v>10</v>
      </c>
      <c r="E5752">
        <v>2024</v>
      </c>
      <c r="F5752" t="s">
        <v>231</v>
      </c>
      <c r="G5752" t="str">
        <f>"Q"&amp;ROUNDUP(StockData[[#This Row],[Month Number]]/3,0)</f>
        <v>Q4</v>
      </c>
      <c r="H5752" s="1" t="s">
        <v>5604</v>
      </c>
      <c r="I5752" s="1" t="s">
        <v>4597</v>
      </c>
      <c r="J5752" t="s">
        <v>30</v>
      </c>
      <c r="K5752">
        <v>11763.6</v>
      </c>
      <c r="L5752">
        <v>11794.3</v>
      </c>
      <c r="M5752">
        <v>11440</v>
      </c>
      <c r="N5752">
        <v>11763.7</v>
      </c>
      <c r="O5752">
        <v>11490</v>
      </c>
      <c r="P5752">
        <v>11502.85</v>
      </c>
      <c r="Q5752">
        <v>11523.43</v>
      </c>
      <c r="R5752">
        <v>624582</v>
      </c>
      <c r="S5752">
        <v>7197327790.3500004</v>
      </c>
      <c r="T5752">
        <v>115797</v>
      </c>
      <c r="U5752">
        <v>355332</v>
      </c>
      <c r="V5752">
        <v>56.89</v>
      </c>
      <c r="W5752" s="3">
        <f>StockData[[#This Row],[CLOSE]]-StockData[[#This Row],[PREV. CLOSE]]</f>
        <v>-260.85000000000036</v>
      </c>
      <c r="X5752" s="2">
        <f>IFERROR((StockData[[#This Row],[CLOSE]]-StockData[[#This Row],[PREV. CLOSE]])/StockData[[#This Row],[PREV. CLOSE]],0)</f>
        <v>-2.2174145889473581E-2</v>
      </c>
      <c r="Y5752" t="str">
        <f>IF(StockData[[#This Row],[Daily Return %]]&gt;0,"Gain",IF(StockData[[#This Row],[Daily Return %]]&lt;0,"Loss","No Change"))</f>
        <v>Loss</v>
      </c>
    </row>
    <row r="5753" spans="1:25" x14ac:dyDescent="0.3">
      <c r="A5753" s="1">
        <v>45593</v>
      </c>
      <c r="B5753" s="1" t="s">
        <v>5809</v>
      </c>
      <c r="C5753" s="1" t="s">
        <v>230</v>
      </c>
      <c r="D5753">
        <f>MONTH(StockData[[#This Row],[DATE]])</f>
        <v>10</v>
      </c>
      <c r="E5753">
        <v>2024</v>
      </c>
      <c r="F5753" t="s">
        <v>231</v>
      </c>
      <c r="G5753" t="str">
        <f>"Q"&amp;ROUNDUP(StockData[[#This Row],[Month Number]]/3,0)</f>
        <v>Q4</v>
      </c>
      <c r="H5753" s="1" t="s">
        <v>5604</v>
      </c>
      <c r="I5753" s="1" t="s">
        <v>4597</v>
      </c>
      <c r="J5753" t="s">
        <v>30</v>
      </c>
      <c r="K5753">
        <v>11504.8</v>
      </c>
      <c r="L5753">
        <v>11632.65</v>
      </c>
      <c r="M5753">
        <v>11440</v>
      </c>
      <c r="N5753">
        <v>11502.85</v>
      </c>
      <c r="O5753">
        <v>11480</v>
      </c>
      <c r="P5753">
        <v>11483.25</v>
      </c>
      <c r="Q5753">
        <v>11516.32</v>
      </c>
      <c r="R5753">
        <v>613830</v>
      </c>
      <c r="S5753">
        <v>7069063740.6499996</v>
      </c>
      <c r="T5753">
        <v>65806</v>
      </c>
      <c r="U5753">
        <v>413208</v>
      </c>
      <c r="V5753">
        <v>67.319999999999993</v>
      </c>
      <c r="W5753" s="3">
        <f>StockData[[#This Row],[CLOSE]]-StockData[[#This Row],[PREV. CLOSE]]</f>
        <v>-19.600000000000364</v>
      </c>
      <c r="X5753" s="2">
        <f>IFERROR((StockData[[#This Row],[CLOSE]]-StockData[[#This Row],[PREV. CLOSE]])/StockData[[#This Row],[PREV. CLOSE]],0)</f>
        <v>-1.7039255488857424E-3</v>
      </c>
      <c r="Y5753" t="str">
        <f>IF(StockData[[#This Row],[Daily Return %]]&gt;0,"Gain",IF(StockData[[#This Row],[Daily Return %]]&lt;0,"Loss","No Change"))</f>
        <v>Loss</v>
      </c>
    </row>
    <row r="5754" spans="1:25" x14ac:dyDescent="0.3">
      <c r="A5754" s="1">
        <v>45594</v>
      </c>
      <c r="B5754" s="1" t="s">
        <v>5810</v>
      </c>
      <c r="C5754" s="1" t="s">
        <v>230</v>
      </c>
      <c r="D5754">
        <f>MONTH(StockData[[#This Row],[DATE]])</f>
        <v>10</v>
      </c>
      <c r="E5754">
        <v>2024</v>
      </c>
      <c r="F5754" t="s">
        <v>231</v>
      </c>
      <c r="G5754" t="str">
        <f>"Q"&amp;ROUNDUP(StockData[[#This Row],[Month Number]]/3,0)</f>
        <v>Q4</v>
      </c>
      <c r="H5754" s="1" t="s">
        <v>5604</v>
      </c>
      <c r="I5754" s="1" t="s">
        <v>4597</v>
      </c>
      <c r="J5754" t="s">
        <v>30</v>
      </c>
      <c r="K5754">
        <v>11450</v>
      </c>
      <c r="L5754">
        <v>11483</v>
      </c>
      <c r="M5754">
        <v>10742.45</v>
      </c>
      <c r="N5754">
        <v>11483.25</v>
      </c>
      <c r="O5754">
        <v>11005</v>
      </c>
      <c r="P5754">
        <v>11046</v>
      </c>
      <c r="Q5754">
        <v>11035.75</v>
      </c>
      <c r="R5754">
        <v>2268683</v>
      </c>
      <c r="S5754">
        <v>25036612497.25</v>
      </c>
      <c r="T5754">
        <v>257624</v>
      </c>
      <c r="U5754">
        <v>1061152</v>
      </c>
      <c r="V5754">
        <v>46.77</v>
      </c>
      <c r="W5754" s="3">
        <f>StockData[[#This Row],[CLOSE]]-StockData[[#This Row],[PREV. CLOSE]]</f>
        <v>-437.25</v>
      </c>
      <c r="X5754" s="2">
        <f>IFERROR((StockData[[#This Row],[CLOSE]]-StockData[[#This Row],[PREV. CLOSE]])/StockData[[#This Row],[PREV. CLOSE]],0)</f>
        <v>-3.8077199399124816E-2</v>
      </c>
      <c r="Y5754" t="str">
        <f>IF(StockData[[#This Row],[Daily Return %]]&gt;0,"Gain",IF(StockData[[#This Row],[Daily Return %]]&lt;0,"Loss","No Change"))</f>
        <v>Loss</v>
      </c>
    </row>
    <row r="5755" spans="1:25" x14ac:dyDescent="0.3">
      <c r="A5755" s="1">
        <v>45595</v>
      </c>
      <c r="B5755" s="1" t="s">
        <v>5811</v>
      </c>
      <c r="C5755" s="1" t="s">
        <v>230</v>
      </c>
      <c r="D5755">
        <f>MONTH(StockData[[#This Row],[DATE]])</f>
        <v>10</v>
      </c>
      <c r="E5755">
        <v>2024</v>
      </c>
      <c r="F5755" t="s">
        <v>231</v>
      </c>
      <c r="G5755" t="str">
        <f>"Q"&amp;ROUNDUP(StockData[[#This Row],[Month Number]]/3,0)</f>
        <v>Q4</v>
      </c>
      <c r="H5755" s="1" t="s">
        <v>5604</v>
      </c>
      <c r="I5755" s="1" t="s">
        <v>4597</v>
      </c>
      <c r="J5755" t="s">
        <v>30</v>
      </c>
      <c r="K5755">
        <v>10979</v>
      </c>
      <c r="L5755">
        <v>11520</v>
      </c>
      <c r="M5755">
        <v>10945</v>
      </c>
      <c r="N5755">
        <v>11046</v>
      </c>
      <c r="O5755">
        <v>11264.7</v>
      </c>
      <c r="P5755">
        <v>11256.45</v>
      </c>
      <c r="Q5755">
        <v>11313.49</v>
      </c>
      <c r="R5755">
        <v>1672966</v>
      </c>
      <c r="S5755">
        <v>18927087189.150002</v>
      </c>
      <c r="T5755">
        <v>217046</v>
      </c>
      <c r="U5755">
        <v>786705</v>
      </c>
      <c r="V5755">
        <v>47.02</v>
      </c>
      <c r="W5755" s="3">
        <f>StockData[[#This Row],[CLOSE]]-StockData[[#This Row],[PREV. CLOSE]]</f>
        <v>210.45000000000073</v>
      </c>
      <c r="X5755" s="2">
        <f>IFERROR((StockData[[#This Row],[CLOSE]]-StockData[[#This Row],[PREV. CLOSE]])/StockData[[#This Row],[PREV. CLOSE]],0)</f>
        <v>1.9052145573058187E-2</v>
      </c>
      <c r="Y5755" t="str">
        <f>IF(StockData[[#This Row],[Daily Return %]]&gt;0,"Gain",IF(StockData[[#This Row],[Daily Return %]]&lt;0,"Loss","No Change"))</f>
        <v>Gain</v>
      </c>
    </row>
    <row r="5756" spans="1:25" x14ac:dyDescent="0.3">
      <c r="A5756" s="1">
        <v>45596</v>
      </c>
      <c r="B5756" s="1" t="s">
        <v>5812</v>
      </c>
      <c r="C5756" s="1" t="s">
        <v>230</v>
      </c>
      <c r="D5756">
        <f>MONTH(StockData[[#This Row],[DATE]])</f>
        <v>10</v>
      </c>
      <c r="E5756">
        <v>2024</v>
      </c>
      <c r="F5756" t="s">
        <v>231</v>
      </c>
      <c r="G5756" t="str">
        <f>"Q"&amp;ROUNDUP(StockData[[#This Row],[Month Number]]/3,0)</f>
        <v>Q4</v>
      </c>
      <c r="H5756" s="1" t="s">
        <v>5604</v>
      </c>
      <c r="I5756" s="1" t="s">
        <v>4597</v>
      </c>
      <c r="J5756" t="s">
        <v>30</v>
      </c>
      <c r="K5756">
        <v>11225</v>
      </c>
      <c r="L5756">
        <v>11247.55</v>
      </c>
      <c r="M5756">
        <v>11050</v>
      </c>
      <c r="N5756">
        <v>11256.45</v>
      </c>
      <c r="O5756">
        <v>11110.85</v>
      </c>
      <c r="P5756">
        <v>11076.45</v>
      </c>
      <c r="Q5756">
        <v>11107.61</v>
      </c>
      <c r="R5756">
        <v>838211</v>
      </c>
      <c r="S5756">
        <v>9310524893.5499992</v>
      </c>
      <c r="T5756">
        <v>105127</v>
      </c>
      <c r="U5756">
        <v>532340</v>
      </c>
      <c r="V5756">
        <v>63.51</v>
      </c>
      <c r="W5756" s="3">
        <f>StockData[[#This Row],[CLOSE]]-StockData[[#This Row],[PREV. CLOSE]]</f>
        <v>-180</v>
      </c>
      <c r="X5756" s="2">
        <f>IFERROR((StockData[[#This Row],[CLOSE]]-StockData[[#This Row],[PREV. CLOSE]])/StockData[[#This Row],[PREV. CLOSE]],0)</f>
        <v>-1.5990831923030795E-2</v>
      </c>
      <c r="Y5756" t="str">
        <f>IF(StockData[[#This Row],[Daily Return %]]&gt;0,"Gain",IF(StockData[[#This Row],[Daily Return %]]&lt;0,"Loss","No Change"))</f>
        <v>Loss</v>
      </c>
    </row>
    <row r="5757" spans="1:25" x14ac:dyDescent="0.3">
      <c r="A5757" s="1">
        <v>45597</v>
      </c>
      <c r="B5757" s="1" t="s">
        <v>5813</v>
      </c>
      <c r="C5757" s="1" t="s">
        <v>254</v>
      </c>
      <c r="D5757">
        <f>MONTH(StockData[[#This Row],[DATE]])</f>
        <v>11</v>
      </c>
      <c r="E5757">
        <v>2024</v>
      </c>
      <c r="F5757" t="s">
        <v>231</v>
      </c>
      <c r="G5757" t="str">
        <f>"Q"&amp;ROUNDUP(StockData[[#This Row],[Month Number]]/3,0)</f>
        <v>Q4</v>
      </c>
      <c r="H5757" s="1" t="s">
        <v>5604</v>
      </c>
      <c r="I5757" s="1" t="s">
        <v>4597</v>
      </c>
      <c r="J5757" t="s">
        <v>30</v>
      </c>
      <c r="K5757">
        <v>11150</v>
      </c>
      <c r="L5757">
        <v>11209.55</v>
      </c>
      <c r="M5757">
        <v>11080</v>
      </c>
      <c r="N5757">
        <v>11076.45</v>
      </c>
      <c r="O5757">
        <v>11103.9</v>
      </c>
      <c r="P5757">
        <v>11110</v>
      </c>
      <c r="Q5757">
        <v>11143.15</v>
      </c>
      <c r="R5757">
        <v>65670</v>
      </c>
      <c r="S5757">
        <v>731770383.35000002</v>
      </c>
      <c r="T5757">
        <v>10283</v>
      </c>
      <c r="U5757">
        <v>18833</v>
      </c>
      <c r="V5757">
        <v>28.68</v>
      </c>
      <c r="W5757" s="3">
        <f>StockData[[#This Row],[CLOSE]]-StockData[[#This Row],[PREV. CLOSE]]</f>
        <v>33.549999999999272</v>
      </c>
      <c r="X5757" s="2">
        <f>IFERROR((StockData[[#This Row],[CLOSE]]-StockData[[#This Row],[PREV. CLOSE]])/StockData[[#This Row],[PREV. CLOSE]],0)</f>
        <v>3.0289488057996263E-3</v>
      </c>
      <c r="Y5757" t="str">
        <f>IF(StockData[[#This Row],[Daily Return %]]&gt;0,"Gain",IF(StockData[[#This Row],[Daily Return %]]&lt;0,"Loss","No Change"))</f>
        <v>Gain</v>
      </c>
    </row>
    <row r="5758" spans="1:25" x14ac:dyDescent="0.3">
      <c r="A5758" s="1">
        <v>45600</v>
      </c>
      <c r="B5758" s="1" t="s">
        <v>5814</v>
      </c>
      <c r="C5758" s="1" t="s">
        <v>254</v>
      </c>
      <c r="D5758">
        <f>MONTH(StockData[[#This Row],[DATE]])</f>
        <v>11</v>
      </c>
      <c r="E5758">
        <v>2024</v>
      </c>
      <c r="F5758" t="s">
        <v>231</v>
      </c>
      <c r="G5758" t="str">
        <f>"Q"&amp;ROUNDUP(StockData[[#This Row],[Month Number]]/3,0)</f>
        <v>Q4</v>
      </c>
      <c r="H5758" s="1" t="s">
        <v>5604</v>
      </c>
      <c r="I5758" s="1" t="s">
        <v>4597</v>
      </c>
      <c r="J5758" t="s">
        <v>30</v>
      </c>
      <c r="K5758">
        <v>11295</v>
      </c>
      <c r="L5758">
        <v>11295</v>
      </c>
      <c r="M5758">
        <v>10860</v>
      </c>
      <c r="N5758">
        <v>11110</v>
      </c>
      <c r="O5758">
        <v>11064.35</v>
      </c>
      <c r="P5758">
        <v>11052.45</v>
      </c>
      <c r="Q5758">
        <v>10993.4</v>
      </c>
      <c r="R5758">
        <v>444462</v>
      </c>
      <c r="S5758">
        <v>4886148091.3500004</v>
      </c>
      <c r="T5758">
        <v>77295</v>
      </c>
      <c r="U5758">
        <v>202117</v>
      </c>
      <c r="V5758">
        <v>45.47</v>
      </c>
      <c r="W5758" s="3">
        <f>StockData[[#This Row],[CLOSE]]-StockData[[#This Row],[PREV. CLOSE]]</f>
        <v>-57.549999999999272</v>
      </c>
      <c r="X5758" s="2">
        <f>IFERROR((StockData[[#This Row],[CLOSE]]-StockData[[#This Row],[PREV. CLOSE]])/StockData[[#This Row],[PREV. CLOSE]],0)</f>
        <v>-5.1800180018001145E-3</v>
      </c>
      <c r="Y5758" t="str">
        <f>IF(StockData[[#This Row],[Daily Return %]]&gt;0,"Gain",IF(StockData[[#This Row],[Daily Return %]]&lt;0,"Loss","No Change"))</f>
        <v>Loss</v>
      </c>
    </row>
    <row r="5759" spans="1:25" x14ac:dyDescent="0.3">
      <c r="A5759" s="1">
        <v>45601</v>
      </c>
      <c r="B5759" s="1" t="s">
        <v>5815</v>
      </c>
      <c r="C5759" s="1" t="s">
        <v>254</v>
      </c>
      <c r="D5759">
        <f>MONTH(StockData[[#This Row],[DATE]])</f>
        <v>11</v>
      </c>
      <c r="E5759">
        <v>2024</v>
      </c>
      <c r="F5759" t="s">
        <v>231</v>
      </c>
      <c r="G5759" t="str">
        <f>"Q"&amp;ROUNDUP(StockData[[#This Row],[Month Number]]/3,0)</f>
        <v>Q4</v>
      </c>
      <c r="H5759" s="1" t="s">
        <v>5604</v>
      </c>
      <c r="I5759" s="1" t="s">
        <v>4597</v>
      </c>
      <c r="J5759" t="s">
        <v>30</v>
      </c>
      <c r="K5759">
        <v>11042</v>
      </c>
      <c r="L5759">
        <v>11275</v>
      </c>
      <c r="M5759">
        <v>11011.9</v>
      </c>
      <c r="N5759">
        <v>11052.45</v>
      </c>
      <c r="O5759">
        <v>11184.95</v>
      </c>
      <c r="P5759">
        <v>11170.1</v>
      </c>
      <c r="Q5759">
        <v>11189.33</v>
      </c>
      <c r="R5759">
        <v>321159</v>
      </c>
      <c r="S5759">
        <v>3593554657.1500001</v>
      </c>
      <c r="T5759">
        <v>58838</v>
      </c>
      <c r="U5759">
        <v>108423</v>
      </c>
      <c r="V5759">
        <v>33.76</v>
      </c>
      <c r="W5759" s="3">
        <f>StockData[[#This Row],[CLOSE]]-StockData[[#This Row],[PREV. CLOSE]]</f>
        <v>117.64999999999964</v>
      </c>
      <c r="X5759" s="2">
        <f>IFERROR((StockData[[#This Row],[CLOSE]]-StockData[[#This Row],[PREV. CLOSE]])/StockData[[#This Row],[PREV. CLOSE]],0)</f>
        <v>1.0644698686716487E-2</v>
      </c>
      <c r="Y5759" t="str">
        <f>IF(StockData[[#This Row],[Daily Return %]]&gt;0,"Gain",IF(StockData[[#This Row],[Daily Return %]]&lt;0,"Loss","No Change"))</f>
        <v>Gain</v>
      </c>
    </row>
    <row r="5760" spans="1:25" x14ac:dyDescent="0.3">
      <c r="A5760" s="1">
        <v>45602</v>
      </c>
      <c r="B5760" s="1" t="s">
        <v>5816</v>
      </c>
      <c r="C5760" s="1" t="s">
        <v>254</v>
      </c>
      <c r="D5760">
        <f>MONTH(StockData[[#This Row],[DATE]])</f>
        <v>11</v>
      </c>
      <c r="E5760">
        <v>2024</v>
      </c>
      <c r="F5760" t="s">
        <v>231</v>
      </c>
      <c r="G5760" t="str">
        <f>"Q"&amp;ROUNDUP(StockData[[#This Row],[Month Number]]/3,0)</f>
        <v>Q4</v>
      </c>
      <c r="H5760" s="1" t="s">
        <v>5604</v>
      </c>
      <c r="I5760" s="1" t="s">
        <v>4597</v>
      </c>
      <c r="J5760" t="s">
        <v>30</v>
      </c>
      <c r="K5760">
        <v>11219</v>
      </c>
      <c r="L5760">
        <v>11430</v>
      </c>
      <c r="M5760">
        <v>11172.6</v>
      </c>
      <c r="N5760">
        <v>11170.1</v>
      </c>
      <c r="O5760">
        <v>11351</v>
      </c>
      <c r="P5760">
        <v>11354.25</v>
      </c>
      <c r="Q5760">
        <v>11336.35</v>
      </c>
      <c r="R5760">
        <v>416027</v>
      </c>
      <c r="S5760">
        <v>4716229708.1499996</v>
      </c>
      <c r="T5760">
        <v>76183</v>
      </c>
      <c r="U5760">
        <v>218922</v>
      </c>
      <c r="V5760">
        <v>52.62</v>
      </c>
      <c r="W5760" s="3">
        <f>StockData[[#This Row],[CLOSE]]-StockData[[#This Row],[PREV. CLOSE]]</f>
        <v>184.14999999999964</v>
      </c>
      <c r="X5760" s="2">
        <f>IFERROR((StockData[[#This Row],[CLOSE]]-StockData[[#This Row],[PREV. CLOSE]])/StockData[[#This Row],[PREV. CLOSE]],0)</f>
        <v>1.6485975953661976E-2</v>
      </c>
      <c r="Y5760" t="str">
        <f>IF(StockData[[#This Row],[Daily Return %]]&gt;0,"Gain",IF(StockData[[#This Row],[Daily Return %]]&lt;0,"Loss","No Change"))</f>
        <v>Gain</v>
      </c>
    </row>
    <row r="5761" spans="1:25" x14ac:dyDescent="0.3">
      <c r="A5761" s="1">
        <v>45603</v>
      </c>
      <c r="B5761" s="1" t="s">
        <v>5817</v>
      </c>
      <c r="C5761" s="1" t="s">
        <v>254</v>
      </c>
      <c r="D5761">
        <f>MONTH(StockData[[#This Row],[DATE]])</f>
        <v>11</v>
      </c>
      <c r="E5761">
        <v>2024</v>
      </c>
      <c r="F5761" t="s">
        <v>231</v>
      </c>
      <c r="G5761" t="str">
        <f>"Q"&amp;ROUNDUP(StockData[[#This Row],[Month Number]]/3,0)</f>
        <v>Q4</v>
      </c>
      <c r="H5761" s="1" t="s">
        <v>5604</v>
      </c>
      <c r="I5761" s="1" t="s">
        <v>4597</v>
      </c>
      <c r="J5761" t="s">
        <v>30</v>
      </c>
      <c r="K5761">
        <v>11305.15</v>
      </c>
      <c r="L5761">
        <v>11385</v>
      </c>
      <c r="M5761">
        <v>11186.6</v>
      </c>
      <c r="N5761">
        <v>11354.25</v>
      </c>
      <c r="O5761">
        <v>11270</v>
      </c>
      <c r="P5761">
        <v>11300.15</v>
      </c>
      <c r="Q5761">
        <v>11283.33</v>
      </c>
      <c r="R5761">
        <v>530194</v>
      </c>
      <c r="S5761">
        <v>5982352197.1000004</v>
      </c>
      <c r="T5761">
        <v>77768</v>
      </c>
      <c r="U5761">
        <v>337003</v>
      </c>
      <c r="V5761">
        <v>63.56</v>
      </c>
      <c r="W5761" s="3">
        <f>StockData[[#This Row],[CLOSE]]-StockData[[#This Row],[PREV. CLOSE]]</f>
        <v>-54.100000000000364</v>
      </c>
      <c r="X5761" s="2">
        <f>IFERROR((StockData[[#This Row],[CLOSE]]-StockData[[#This Row],[PREV. CLOSE]])/StockData[[#This Row],[PREV. CLOSE]],0)</f>
        <v>-4.764735671664827E-3</v>
      </c>
      <c r="Y5761" t="str">
        <f>IF(StockData[[#This Row],[Daily Return %]]&gt;0,"Gain",IF(StockData[[#This Row],[Daily Return %]]&lt;0,"Loss","No Change"))</f>
        <v>Loss</v>
      </c>
    </row>
    <row r="5762" spans="1:25" x14ac:dyDescent="0.3">
      <c r="A5762" s="1">
        <v>45604</v>
      </c>
      <c r="B5762" s="1" t="s">
        <v>5818</v>
      </c>
      <c r="C5762" s="1" t="s">
        <v>254</v>
      </c>
      <c r="D5762">
        <f>MONTH(StockData[[#This Row],[DATE]])</f>
        <v>11</v>
      </c>
      <c r="E5762">
        <v>2024</v>
      </c>
      <c r="F5762" t="s">
        <v>231</v>
      </c>
      <c r="G5762" t="str">
        <f>"Q"&amp;ROUNDUP(StockData[[#This Row],[Month Number]]/3,0)</f>
        <v>Q4</v>
      </c>
      <c r="H5762" s="1" t="s">
        <v>5604</v>
      </c>
      <c r="I5762" s="1" t="s">
        <v>4597</v>
      </c>
      <c r="J5762" t="s">
        <v>30</v>
      </c>
      <c r="K5762">
        <v>11260.5</v>
      </c>
      <c r="L5762">
        <v>11344</v>
      </c>
      <c r="M5762">
        <v>11125.6</v>
      </c>
      <c r="N5762">
        <v>11300.15</v>
      </c>
      <c r="O5762">
        <v>11302</v>
      </c>
      <c r="P5762">
        <v>11303</v>
      </c>
      <c r="Q5762">
        <v>11255.77</v>
      </c>
      <c r="R5762">
        <v>269993</v>
      </c>
      <c r="S5762">
        <v>3038980419.4000001</v>
      </c>
      <c r="T5762">
        <v>55270</v>
      </c>
      <c r="U5762">
        <v>108311</v>
      </c>
      <c r="V5762">
        <v>40.119999999999997</v>
      </c>
      <c r="W5762" s="3">
        <f>StockData[[#This Row],[CLOSE]]-StockData[[#This Row],[PREV. CLOSE]]</f>
        <v>2.8500000000003638</v>
      </c>
      <c r="X5762" s="2">
        <f>IFERROR((StockData[[#This Row],[CLOSE]]-StockData[[#This Row],[PREV. CLOSE]])/StockData[[#This Row],[PREV. CLOSE]],0)</f>
        <v>2.5220904147293298E-4</v>
      </c>
      <c r="Y5762" t="str">
        <f>IF(StockData[[#This Row],[Daily Return %]]&gt;0,"Gain",IF(StockData[[#This Row],[Daily Return %]]&lt;0,"Loss","No Change"))</f>
        <v>Gain</v>
      </c>
    </row>
    <row r="5763" spans="1:25" x14ac:dyDescent="0.3">
      <c r="A5763" s="1">
        <v>45607</v>
      </c>
      <c r="B5763" s="1" t="s">
        <v>5819</v>
      </c>
      <c r="C5763" s="1" t="s">
        <v>254</v>
      </c>
      <c r="D5763">
        <f>MONTH(StockData[[#This Row],[DATE]])</f>
        <v>11</v>
      </c>
      <c r="E5763">
        <v>2024</v>
      </c>
      <c r="F5763" t="s">
        <v>231</v>
      </c>
      <c r="G5763" t="str">
        <f>"Q"&amp;ROUNDUP(StockData[[#This Row],[Month Number]]/3,0)</f>
        <v>Q4</v>
      </c>
      <c r="H5763" s="1" t="s">
        <v>5604</v>
      </c>
      <c r="I5763" s="1" t="s">
        <v>4597</v>
      </c>
      <c r="J5763" t="s">
        <v>30</v>
      </c>
      <c r="K5763">
        <v>11331.5</v>
      </c>
      <c r="L5763">
        <v>11518.15</v>
      </c>
      <c r="M5763">
        <v>11310</v>
      </c>
      <c r="N5763">
        <v>11303</v>
      </c>
      <c r="O5763">
        <v>11390</v>
      </c>
      <c r="P5763">
        <v>11399.7</v>
      </c>
      <c r="Q5763">
        <v>11450.26</v>
      </c>
      <c r="R5763">
        <v>450681</v>
      </c>
      <c r="S5763">
        <v>5160413428.5</v>
      </c>
      <c r="T5763">
        <v>74035</v>
      </c>
      <c r="U5763">
        <v>176051</v>
      </c>
      <c r="V5763">
        <v>39.06</v>
      </c>
      <c r="W5763" s="3">
        <f>StockData[[#This Row],[CLOSE]]-StockData[[#This Row],[PREV. CLOSE]]</f>
        <v>96.700000000000728</v>
      </c>
      <c r="X5763" s="2">
        <f>IFERROR((StockData[[#This Row],[CLOSE]]-StockData[[#This Row],[PREV. CLOSE]])/StockData[[#This Row],[PREV. CLOSE]],0)</f>
        <v>8.5552508183668694E-3</v>
      </c>
      <c r="Y5763" t="str">
        <f>IF(StockData[[#This Row],[Daily Return %]]&gt;0,"Gain",IF(StockData[[#This Row],[Daily Return %]]&lt;0,"Loss","No Change"))</f>
        <v>Gain</v>
      </c>
    </row>
    <row r="5764" spans="1:25" x14ac:dyDescent="0.3">
      <c r="A5764" s="1">
        <v>45608</v>
      </c>
      <c r="B5764" s="1" t="s">
        <v>5820</v>
      </c>
      <c r="C5764" s="1" t="s">
        <v>254</v>
      </c>
      <c r="D5764">
        <f>MONTH(StockData[[#This Row],[DATE]])</f>
        <v>11</v>
      </c>
      <c r="E5764">
        <v>2024</v>
      </c>
      <c r="F5764" t="s">
        <v>231</v>
      </c>
      <c r="G5764" t="str">
        <f>"Q"&amp;ROUNDUP(StockData[[#This Row],[Month Number]]/3,0)</f>
        <v>Q4</v>
      </c>
      <c r="H5764" s="1" t="s">
        <v>5604</v>
      </c>
      <c r="I5764" s="1" t="s">
        <v>4597</v>
      </c>
      <c r="J5764" t="s">
        <v>30</v>
      </c>
      <c r="K5764">
        <v>11392.05</v>
      </c>
      <c r="L5764">
        <v>11516.9</v>
      </c>
      <c r="M5764">
        <v>11107.25</v>
      </c>
      <c r="N5764">
        <v>11399.7</v>
      </c>
      <c r="O5764">
        <v>11125</v>
      </c>
      <c r="P5764">
        <v>11143.1</v>
      </c>
      <c r="Q5764">
        <v>11266.67</v>
      </c>
      <c r="R5764">
        <v>549747</v>
      </c>
      <c r="S5764">
        <v>6193815636.3000002</v>
      </c>
      <c r="T5764">
        <v>73758</v>
      </c>
      <c r="U5764">
        <v>346670</v>
      </c>
      <c r="V5764">
        <v>63.06</v>
      </c>
      <c r="W5764" s="3">
        <f>StockData[[#This Row],[CLOSE]]-StockData[[#This Row],[PREV. CLOSE]]</f>
        <v>-256.60000000000036</v>
      </c>
      <c r="X5764" s="2">
        <f>IFERROR((StockData[[#This Row],[CLOSE]]-StockData[[#This Row],[PREV. CLOSE]])/StockData[[#This Row],[PREV. CLOSE]],0)</f>
        <v>-2.250936428151621E-2</v>
      </c>
      <c r="Y5764" t="str">
        <f>IF(StockData[[#This Row],[Daily Return %]]&gt;0,"Gain",IF(StockData[[#This Row],[Daily Return %]]&lt;0,"Loss","No Change"))</f>
        <v>Loss</v>
      </c>
    </row>
    <row r="5765" spans="1:25" x14ac:dyDescent="0.3">
      <c r="A5765" s="1">
        <v>45609</v>
      </c>
      <c r="B5765" s="1" t="s">
        <v>5821</v>
      </c>
      <c r="C5765" s="1" t="s">
        <v>254</v>
      </c>
      <c r="D5765">
        <f>MONTH(StockData[[#This Row],[DATE]])</f>
        <v>11</v>
      </c>
      <c r="E5765">
        <v>2024</v>
      </c>
      <c r="F5765" t="s">
        <v>231</v>
      </c>
      <c r="G5765" t="str">
        <f>"Q"&amp;ROUNDUP(StockData[[#This Row],[Month Number]]/3,0)</f>
        <v>Q4</v>
      </c>
      <c r="H5765" s="1" t="s">
        <v>5604</v>
      </c>
      <c r="I5765" s="1" t="s">
        <v>4597</v>
      </c>
      <c r="J5765" t="s">
        <v>30</v>
      </c>
      <c r="K5765">
        <v>11140</v>
      </c>
      <c r="L5765">
        <v>11142.85</v>
      </c>
      <c r="M5765">
        <v>10864.3</v>
      </c>
      <c r="N5765">
        <v>11143.1</v>
      </c>
      <c r="O5765">
        <v>11092.9</v>
      </c>
      <c r="P5765">
        <v>11049.6</v>
      </c>
      <c r="Q5765">
        <v>11008.05</v>
      </c>
      <c r="R5765">
        <v>507710</v>
      </c>
      <c r="S5765">
        <v>5588898411.6499996</v>
      </c>
      <c r="T5765">
        <v>96997</v>
      </c>
      <c r="U5765">
        <v>284558</v>
      </c>
      <c r="V5765">
        <v>56.05</v>
      </c>
      <c r="W5765" s="3">
        <f>StockData[[#This Row],[CLOSE]]-StockData[[#This Row],[PREV. CLOSE]]</f>
        <v>-93.5</v>
      </c>
      <c r="X5765" s="2">
        <f>IFERROR((StockData[[#This Row],[CLOSE]]-StockData[[#This Row],[PREV. CLOSE]])/StockData[[#This Row],[PREV. CLOSE]],0)</f>
        <v>-8.3908427636833552E-3</v>
      </c>
      <c r="Y5765" t="str">
        <f>IF(StockData[[#This Row],[Daily Return %]]&gt;0,"Gain",IF(StockData[[#This Row],[Daily Return %]]&lt;0,"Loss","No Change"))</f>
        <v>Loss</v>
      </c>
    </row>
    <row r="5766" spans="1:25" x14ac:dyDescent="0.3">
      <c r="A5766" s="1">
        <v>45610</v>
      </c>
      <c r="B5766" s="1" t="s">
        <v>5822</v>
      </c>
      <c r="C5766" s="1" t="s">
        <v>254</v>
      </c>
      <c r="D5766">
        <f>MONTH(StockData[[#This Row],[DATE]])</f>
        <v>11</v>
      </c>
      <c r="E5766">
        <v>2024</v>
      </c>
      <c r="F5766" t="s">
        <v>231</v>
      </c>
      <c r="G5766" t="str">
        <f>"Q"&amp;ROUNDUP(StockData[[#This Row],[Month Number]]/3,0)</f>
        <v>Q4</v>
      </c>
      <c r="H5766" s="1" t="s">
        <v>5604</v>
      </c>
      <c r="I5766" s="1" t="s">
        <v>4597</v>
      </c>
      <c r="J5766" t="s">
        <v>30</v>
      </c>
      <c r="K5766">
        <v>11055</v>
      </c>
      <c r="L5766">
        <v>11117.7</v>
      </c>
      <c r="M5766">
        <v>10892.1</v>
      </c>
      <c r="N5766">
        <v>11049.6</v>
      </c>
      <c r="O5766">
        <v>10992.95</v>
      </c>
      <c r="P5766">
        <v>11006.05</v>
      </c>
      <c r="Q5766">
        <v>10978.75</v>
      </c>
      <c r="R5766">
        <v>431348</v>
      </c>
      <c r="S5766">
        <v>4735661111.1999998</v>
      </c>
      <c r="T5766">
        <v>76909</v>
      </c>
      <c r="U5766">
        <v>236843</v>
      </c>
      <c r="V5766">
        <v>54.91</v>
      </c>
      <c r="W5766" s="3">
        <f>StockData[[#This Row],[CLOSE]]-StockData[[#This Row],[PREV. CLOSE]]</f>
        <v>-43.550000000001091</v>
      </c>
      <c r="X5766" s="2">
        <f>IFERROR((StockData[[#This Row],[CLOSE]]-StockData[[#This Row],[PREV. CLOSE]])/StockData[[#This Row],[PREV. CLOSE]],0)</f>
        <v>-3.9413191427744975E-3</v>
      </c>
      <c r="Y5766" t="str">
        <f>IF(StockData[[#This Row],[Daily Return %]]&gt;0,"Gain",IF(StockData[[#This Row],[Daily Return %]]&lt;0,"Loss","No Change"))</f>
        <v>Loss</v>
      </c>
    </row>
    <row r="5767" spans="1:25" x14ac:dyDescent="0.3">
      <c r="A5767" s="1">
        <v>45614</v>
      </c>
      <c r="B5767" s="1" t="s">
        <v>5823</v>
      </c>
      <c r="C5767" s="1" t="s">
        <v>254</v>
      </c>
      <c r="D5767">
        <f>MONTH(StockData[[#This Row],[DATE]])</f>
        <v>11</v>
      </c>
      <c r="E5767">
        <v>2024</v>
      </c>
      <c r="F5767" t="s">
        <v>231</v>
      </c>
      <c r="G5767" t="str">
        <f>"Q"&amp;ROUNDUP(StockData[[#This Row],[Month Number]]/3,0)</f>
        <v>Q4</v>
      </c>
      <c r="H5767" s="1" t="s">
        <v>5604</v>
      </c>
      <c r="I5767" s="1" t="s">
        <v>4597</v>
      </c>
      <c r="J5767" t="s">
        <v>30</v>
      </c>
      <c r="K5767">
        <v>10950</v>
      </c>
      <c r="L5767">
        <v>11182.95</v>
      </c>
      <c r="M5767">
        <v>10915</v>
      </c>
      <c r="N5767">
        <v>11006.05</v>
      </c>
      <c r="O5767">
        <v>11116.6</v>
      </c>
      <c r="P5767">
        <v>11093.95</v>
      </c>
      <c r="Q5767">
        <v>11068.76</v>
      </c>
      <c r="R5767">
        <v>333440</v>
      </c>
      <c r="S5767">
        <v>3690768649.25</v>
      </c>
      <c r="T5767">
        <v>72197</v>
      </c>
      <c r="U5767">
        <v>174408</v>
      </c>
      <c r="V5767">
        <v>52.31</v>
      </c>
      <c r="W5767" s="3">
        <f>StockData[[#This Row],[CLOSE]]-StockData[[#This Row],[PREV. CLOSE]]</f>
        <v>87.900000000001455</v>
      </c>
      <c r="X5767" s="2">
        <f>IFERROR((StockData[[#This Row],[CLOSE]]-StockData[[#This Row],[PREV. CLOSE]])/StockData[[#This Row],[PREV. CLOSE]],0)</f>
        <v>7.9865165068304673E-3</v>
      </c>
      <c r="Y5767" t="str">
        <f>IF(StockData[[#This Row],[Daily Return %]]&gt;0,"Gain",IF(StockData[[#This Row],[Daily Return %]]&lt;0,"Loss","No Change"))</f>
        <v>Gain</v>
      </c>
    </row>
    <row r="5768" spans="1:25" x14ac:dyDescent="0.3">
      <c r="A5768" s="1">
        <v>45615</v>
      </c>
      <c r="B5768" s="1" t="s">
        <v>5824</v>
      </c>
      <c r="C5768" s="1" t="s">
        <v>254</v>
      </c>
      <c r="D5768">
        <f>MONTH(StockData[[#This Row],[DATE]])</f>
        <v>11</v>
      </c>
      <c r="E5768">
        <v>2024</v>
      </c>
      <c r="F5768" t="s">
        <v>231</v>
      </c>
      <c r="G5768" t="str">
        <f>"Q"&amp;ROUNDUP(StockData[[#This Row],[Month Number]]/3,0)</f>
        <v>Q4</v>
      </c>
      <c r="H5768" s="1" t="s">
        <v>5604</v>
      </c>
      <c r="I5768" s="1" t="s">
        <v>4597</v>
      </c>
      <c r="J5768" t="s">
        <v>30</v>
      </c>
      <c r="K5768">
        <v>11090</v>
      </c>
      <c r="L5768">
        <v>11195.25</v>
      </c>
      <c r="M5768">
        <v>10896.4</v>
      </c>
      <c r="N5768">
        <v>11093.95</v>
      </c>
      <c r="O5768">
        <v>10958.2</v>
      </c>
      <c r="P5768">
        <v>10959.3</v>
      </c>
      <c r="Q5768">
        <v>11071.95</v>
      </c>
      <c r="R5768">
        <v>864067</v>
      </c>
      <c r="S5768">
        <v>9566908508.0499992</v>
      </c>
      <c r="T5768">
        <v>97405</v>
      </c>
      <c r="U5768">
        <v>655104</v>
      </c>
      <c r="V5768">
        <v>75.819999999999993</v>
      </c>
      <c r="W5768" s="3">
        <f>StockData[[#This Row],[CLOSE]]-StockData[[#This Row],[PREV. CLOSE]]</f>
        <v>-134.65000000000146</v>
      </c>
      <c r="X5768" s="2">
        <f>IFERROR((StockData[[#This Row],[CLOSE]]-StockData[[#This Row],[PREV. CLOSE]])/StockData[[#This Row],[PREV. CLOSE]],0)</f>
        <v>-1.2137245976410697E-2</v>
      </c>
      <c r="Y5768" t="str">
        <f>IF(StockData[[#This Row],[Daily Return %]]&gt;0,"Gain",IF(StockData[[#This Row],[Daily Return %]]&lt;0,"Loss","No Change"))</f>
        <v>Loss</v>
      </c>
    </row>
    <row r="5769" spans="1:25" x14ac:dyDescent="0.3">
      <c r="A5769" s="1">
        <v>45617</v>
      </c>
      <c r="B5769" s="1" t="s">
        <v>5825</v>
      </c>
      <c r="C5769" s="1" t="s">
        <v>254</v>
      </c>
      <c r="D5769">
        <f>MONTH(StockData[[#This Row],[DATE]])</f>
        <v>11</v>
      </c>
      <c r="E5769">
        <v>2024</v>
      </c>
      <c r="F5769" t="s">
        <v>231</v>
      </c>
      <c r="G5769" t="str">
        <f>"Q"&amp;ROUNDUP(StockData[[#This Row],[Month Number]]/3,0)</f>
        <v>Q4</v>
      </c>
      <c r="H5769" s="1" t="s">
        <v>5604</v>
      </c>
      <c r="I5769" s="1" t="s">
        <v>4597</v>
      </c>
      <c r="J5769" t="s">
        <v>30</v>
      </c>
      <c r="K5769">
        <v>10921.15</v>
      </c>
      <c r="L5769">
        <v>10958.2</v>
      </c>
      <c r="M5769">
        <v>10770</v>
      </c>
      <c r="N5769">
        <v>10959.3</v>
      </c>
      <c r="O5769">
        <v>10859.5</v>
      </c>
      <c r="P5769">
        <v>10861.45</v>
      </c>
      <c r="Q5769">
        <v>10875.51</v>
      </c>
      <c r="R5769">
        <v>540201</v>
      </c>
      <c r="S5769">
        <v>5874959799</v>
      </c>
      <c r="T5769">
        <v>109856</v>
      </c>
      <c r="U5769">
        <v>315288</v>
      </c>
      <c r="V5769">
        <v>58.36</v>
      </c>
      <c r="W5769" s="3">
        <f>StockData[[#This Row],[CLOSE]]-StockData[[#This Row],[PREV. CLOSE]]</f>
        <v>-97.849999999998545</v>
      </c>
      <c r="X5769" s="2">
        <f>IFERROR((StockData[[#This Row],[CLOSE]]-StockData[[#This Row],[PREV. CLOSE]])/StockData[[#This Row],[PREV. CLOSE]],0)</f>
        <v>-8.9284899583001245E-3</v>
      </c>
      <c r="Y5769" t="str">
        <f>IF(StockData[[#This Row],[Daily Return %]]&gt;0,"Gain",IF(StockData[[#This Row],[Daily Return %]]&lt;0,"Loss","No Change"))</f>
        <v>Loss</v>
      </c>
    </row>
    <row r="5770" spans="1:25" x14ac:dyDescent="0.3">
      <c r="A5770" s="1">
        <v>45618</v>
      </c>
      <c r="B5770" s="1" t="s">
        <v>5826</v>
      </c>
      <c r="C5770" s="1" t="s">
        <v>254</v>
      </c>
      <c r="D5770">
        <f>MONTH(StockData[[#This Row],[DATE]])</f>
        <v>11</v>
      </c>
      <c r="E5770">
        <v>2024</v>
      </c>
      <c r="F5770" t="s">
        <v>231</v>
      </c>
      <c r="G5770" t="str">
        <f>"Q"&amp;ROUNDUP(StockData[[#This Row],[Month Number]]/3,0)</f>
        <v>Q4</v>
      </c>
      <c r="H5770" s="1" t="s">
        <v>5604</v>
      </c>
      <c r="I5770" s="1" t="s">
        <v>4597</v>
      </c>
      <c r="J5770" t="s">
        <v>30</v>
      </c>
      <c r="K5770">
        <v>10905</v>
      </c>
      <c r="L5770">
        <v>11106.65</v>
      </c>
      <c r="M5770">
        <v>10827.25</v>
      </c>
      <c r="N5770">
        <v>10861.45</v>
      </c>
      <c r="O5770">
        <v>11070.05</v>
      </c>
      <c r="P5770">
        <v>11063.6</v>
      </c>
      <c r="Q5770">
        <v>10981.18</v>
      </c>
      <c r="R5770">
        <v>493678</v>
      </c>
      <c r="S5770">
        <v>5421167557.3000002</v>
      </c>
      <c r="T5770">
        <v>98447</v>
      </c>
      <c r="U5770">
        <v>294731</v>
      </c>
      <c r="V5770">
        <v>59.7</v>
      </c>
      <c r="W5770" s="3">
        <f>StockData[[#This Row],[CLOSE]]-StockData[[#This Row],[PREV. CLOSE]]</f>
        <v>202.14999999999964</v>
      </c>
      <c r="X5770" s="2">
        <f>IFERROR((StockData[[#This Row],[CLOSE]]-StockData[[#This Row],[PREV. CLOSE]])/StockData[[#This Row],[PREV. CLOSE]],0)</f>
        <v>1.8611695491854183E-2</v>
      </c>
      <c r="Y5770" t="str">
        <f>IF(StockData[[#This Row],[Daily Return %]]&gt;0,"Gain",IF(StockData[[#This Row],[Daily Return %]]&lt;0,"Loss","No Change"))</f>
        <v>Gain</v>
      </c>
    </row>
    <row r="5771" spans="1:25" x14ac:dyDescent="0.3">
      <c r="A5771" s="1">
        <v>45621</v>
      </c>
      <c r="B5771" s="1" t="s">
        <v>5827</v>
      </c>
      <c r="C5771" s="1" t="s">
        <v>254</v>
      </c>
      <c r="D5771">
        <f>MONTH(StockData[[#This Row],[DATE]])</f>
        <v>11</v>
      </c>
      <c r="E5771">
        <v>2024</v>
      </c>
      <c r="F5771" t="s">
        <v>231</v>
      </c>
      <c r="G5771" t="str">
        <f>"Q"&amp;ROUNDUP(StockData[[#This Row],[Month Number]]/3,0)</f>
        <v>Q4</v>
      </c>
      <c r="H5771" s="1" t="s">
        <v>5604</v>
      </c>
      <c r="I5771" s="1" t="s">
        <v>4597</v>
      </c>
      <c r="J5771" t="s">
        <v>30</v>
      </c>
      <c r="K5771">
        <v>11202</v>
      </c>
      <c r="L5771">
        <v>11247.95</v>
      </c>
      <c r="M5771">
        <v>10990.05</v>
      </c>
      <c r="N5771">
        <v>11063.6</v>
      </c>
      <c r="O5771">
        <v>11003.2</v>
      </c>
      <c r="P5771">
        <v>11025.15</v>
      </c>
      <c r="Q5771">
        <v>11081.45</v>
      </c>
      <c r="R5771">
        <v>635726</v>
      </c>
      <c r="S5771">
        <v>7044764680.25</v>
      </c>
      <c r="T5771">
        <v>75150</v>
      </c>
      <c r="U5771">
        <v>427294</v>
      </c>
      <c r="V5771">
        <v>67.209999999999994</v>
      </c>
      <c r="W5771" s="3">
        <f>StockData[[#This Row],[CLOSE]]-StockData[[#This Row],[PREV. CLOSE]]</f>
        <v>-38.450000000000728</v>
      </c>
      <c r="X5771" s="2">
        <f>IFERROR((StockData[[#This Row],[CLOSE]]-StockData[[#This Row],[PREV. CLOSE]])/StockData[[#This Row],[PREV. CLOSE]],0)</f>
        <v>-3.4753606421057096E-3</v>
      </c>
      <c r="Y5771" t="str">
        <f>IF(StockData[[#This Row],[Daily Return %]]&gt;0,"Gain",IF(StockData[[#This Row],[Daily Return %]]&lt;0,"Loss","No Change"))</f>
        <v>Loss</v>
      </c>
    </row>
    <row r="5772" spans="1:25" x14ac:dyDescent="0.3">
      <c r="A5772" s="1">
        <v>45622</v>
      </c>
      <c r="B5772" s="1" t="s">
        <v>5828</v>
      </c>
      <c r="C5772" s="1" t="s">
        <v>254</v>
      </c>
      <c r="D5772">
        <f>MONTH(StockData[[#This Row],[DATE]])</f>
        <v>11</v>
      </c>
      <c r="E5772">
        <v>2024</v>
      </c>
      <c r="F5772" t="s">
        <v>231</v>
      </c>
      <c r="G5772" t="str">
        <f>"Q"&amp;ROUNDUP(StockData[[#This Row],[Month Number]]/3,0)</f>
        <v>Q4</v>
      </c>
      <c r="H5772" s="1" t="s">
        <v>5604</v>
      </c>
      <c r="I5772" s="1" t="s">
        <v>4597</v>
      </c>
      <c r="J5772" t="s">
        <v>30</v>
      </c>
      <c r="K5772">
        <v>11025.15</v>
      </c>
      <c r="L5772">
        <v>11077.95</v>
      </c>
      <c r="M5772">
        <v>10891.45</v>
      </c>
      <c r="N5772">
        <v>11025.15</v>
      </c>
      <c r="O5772">
        <v>10936</v>
      </c>
      <c r="P5772">
        <v>10943.95</v>
      </c>
      <c r="Q5772">
        <v>10971.86</v>
      </c>
      <c r="R5772">
        <v>406586</v>
      </c>
      <c r="S5772">
        <v>4461002867.6999998</v>
      </c>
      <c r="T5772">
        <v>71327</v>
      </c>
      <c r="U5772">
        <v>237748</v>
      </c>
      <c r="V5772">
        <v>58.47</v>
      </c>
      <c r="W5772" s="3">
        <f>StockData[[#This Row],[CLOSE]]-StockData[[#This Row],[PREV. CLOSE]]</f>
        <v>-81.199999999998909</v>
      </c>
      <c r="X5772" s="2">
        <f>IFERROR((StockData[[#This Row],[CLOSE]]-StockData[[#This Row],[PREV. CLOSE]])/StockData[[#This Row],[PREV. CLOSE]],0)</f>
        <v>-7.364979161281154E-3</v>
      </c>
      <c r="Y5772" t="str">
        <f>IF(StockData[[#This Row],[Daily Return %]]&gt;0,"Gain",IF(StockData[[#This Row],[Daily Return %]]&lt;0,"Loss","No Change"))</f>
        <v>Loss</v>
      </c>
    </row>
    <row r="5773" spans="1:25" x14ac:dyDescent="0.3">
      <c r="A5773" s="1">
        <v>45623</v>
      </c>
      <c r="B5773" s="1" t="s">
        <v>5829</v>
      </c>
      <c r="C5773" s="1" t="s">
        <v>254</v>
      </c>
      <c r="D5773">
        <f>MONTH(StockData[[#This Row],[DATE]])</f>
        <v>11</v>
      </c>
      <c r="E5773">
        <v>2024</v>
      </c>
      <c r="F5773" t="s">
        <v>231</v>
      </c>
      <c r="G5773" t="str">
        <f>"Q"&amp;ROUNDUP(StockData[[#This Row],[Month Number]]/3,0)</f>
        <v>Q4</v>
      </c>
      <c r="H5773" s="1" t="s">
        <v>5604</v>
      </c>
      <c r="I5773" s="1" t="s">
        <v>4597</v>
      </c>
      <c r="J5773" t="s">
        <v>30</v>
      </c>
      <c r="K5773">
        <v>10936</v>
      </c>
      <c r="L5773">
        <v>11116.9</v>
      </c>
      <c r="M5773">
        <v>10870</v>
      </c>
      <c r="N5773">
        <v>10943.95</v>
      </c>
      <c r="O5773">
        <v>11070</v>
      </c>
      <c r="P5773">
        <v>11058.35</v>
      </c>
      <c r="Q5773">
        <v>11035.07</v>
      </c>
      <c r="R5773">
        <v>343332</v>
      </c>
      <c r="S5773">
        <v>3788691559.8000002</v>
      </c>
      <c r="T5773">
        <v>58479</v>
      </c>
      <c r="U5773">
        <v>179761</v>
      </c>
      <c r="V5773">
        <v>52.36</v>
      </c>
      <c r="W5773" s="3">
        <f>StockData[[#This Row],[CLOSE]]-StockData[[#This Row],[PREV. CLOSE]]</f>
        <v>114.39999999999964</v>
      </c>
      <c r="X5773" s="2">
        <f>IFERROR((StockData[[#This Row],[CLOSE]]-StockData[[#This Row],[PREV. CLOSE]])/StockData[[#This Row],[PREV. CLOSE]],0)</f>
        <v>1.0453264132237412E-2</v>
      </c>
      <c r="Y5773" t="str">
        <f>IF(StockData[[#This Row],[Daily Return %]]&gt;0,"Gain",IF(StockData[[#This Row],[Daily Return %]]&lt;0,"Loss","No Change"))</f>
        <v>Gain</v>
      </c>
    </row>
    <row r="5774" spans="1:25" x14ac:dyDescent="0.3">
      <c r="A5774" s="1">
        <v>45624</v>
      </c>
      <c r="B5774" s="1" t="s">
        <v>5830</v>
      </c>
      <c r="C5774" s="1" t="s">
        <v>254</v>
      </c>
      <c r="D5774">
        <f>MONTH(StockData[[#This Row],[DATE]])</f>
        <v>11</v>
      </c>
      <c r="E5774">
        <v>2024</v>
      </c>
      <c r="F5774" t="s">
        <v>231</v>
      </c>
      <c r="G5774" t="str">
        <f>"Q"&amp;ROUNDUP(StockData[[#This Row],[Month Number]]/3,0)</f>
        <v>Q4</v>
      </c>
      <c r="H5774" s="1" t="s">
        <v>5604</v>
      </c>
      <c r="I5774" s="1" t="s">
        <v>4597</v>
      </c>
      <c r="J5774" t="s">
        <v>30</v>
      </c>
      <c r="K5774">
        <v>11060.4</v>
      </c>
      <c r="L5774">
        <v>11080.6</v>
      </c>
      <c r="M5774">
        <v>10888</v>
      </c>
      <c r="N5774">
        <v>11058.35</v>
      </c>
      <c r="O5774">
        <v>10980</v>
      </c>
      <c r="P5774">
        <v>10949.85</v>
      </c>
      <c r="Q5774">
        <v>10963.95</v>
      </c>
      <c r="R5774">
        <v>607669</v>
      </c>
      <c r="S5774">
        <v>6662452812.8000002</v>
      </c>
      <c r="T5774">
        <v>95499</v>
      </c>
      <c r="U5774">
        <v>373280</v>
      </c>
      <c r="V5774">
        <v>61.43</v>
      </c>
      <c r="W5774" s="3">
        <f>StockData[[#This Row],[CLOSE]]-StockData[[#This Row],[PREV. CLOSE]]</f>
        <v>-108.5</v>
      </c>
      <c r="X5774" s="2">
        <f>IFERROR((StockData[[#This Row],[CLOSE]]-StockData[[#This Row],[PREV. CLOSE]])/StockData[[#This Row],[PREV. CLOSE]],0)</f>
        <v>-9.8115903367138862E-3</v>
      </c>
      <c r="Y5774" t="str">
        <f>IF(StockData[[#This Row],[Daily Return %]]&gt;0,"Gain",IF(StockData[[#This Row],[Daily Return %]]&lt;0,"Loss","No Change"))</f>
        <v>Loss</v>
      </c>
    </row>
    <row r="5775" spans="1:25" x14ac:dyDescent="0.3">
      <c r="A5775" s="1">
        <v>45625</v>
      </c>
      <c r="B5775" s="1" t="s">
        <v>5831</v>
      </c>
      <c r="C5775" s="1" t="s">
        <v>254</v>
      </c>
      <c r="D5775">
        <f>MONTH(StockData[[#This Row],[DATE]])</f>
        <v>11</v>
      </c>
      <c r="E5775">
        <v>2024</v>
      </c>
      <c r="F5775" t="s">
        <v>231</v>
      </c>
      <c r="G5775" t="str">
        <f>"Q"&amp;ROUNDUP(StockData[[#This Row],[Month Number]]/3,0)</f>
        <v>Q4</v>
      </c>
      <c r="H5775" s="1" t="s">
        <v>5604</v>
      </c>
      <c r="I5775" s="1" t="s">
        <v>4597</v>
      </c>
      <c r="J5775" t="s">
        <v>30</v>
      </c>
      <c r="K5775">
        <v>10949.95</v>
      </c>
      <c r="L5775">
        <v>11130.1</v>
      </c>
      <c r="M5775">
        <v>10920</v>
      </c>
      <c r="N5775">
        <v>10949.85</v>
      </c>
      <c r="O5775">
        <v>11081.15</v>
      </c>
      <c r="P5775">
        <v>11074.2</v>
      </c>
      <c r="Q5775">
        <v>11053.4</v>
      </c>
      <c r="R5775">
        <v>338207</v>
      </c>
      <c r="S5775">
        <v>3738338428.9499998</v>
      </c>
      <c r="T5775">
        <v>65947</v>
      </c>
      <c r="U5775">
        <v>178374</v>
      </c>
      <c r="V5775">
        <v>52.74</v>
      </c>
      <c r="W5775" s="3">
        <f>StockData[[#This Row],[CLOSE]]-StockData[[#This Row],[PREV. CLOSE]]</f>
        <v>124.35000000000036</v>
      </c>
      <c r="X5775" s="2">
        <f>IFERROR((StockData[[#This Row],[CLOSE]]-StockData[[#This Row],[PREV. CLOSE]])/StockData[[#This Row],[PREV. CLOSE]],0)</f>
        <v>1.1356319949588384E-2</v>
      </c>
      <c r="Y5775" t="str">
        <f>IF(StockData[[#This Row],[Daily Return %]]&gt;0,"Gain",IF(StockData[[#This Row],[Daily Return %]]&lt;0,"Loss","No Change"))</f>
        <v>Gain</v>
      </c>
    </row>
    <row r="5776" spans="1:25" x14ac:dyDescent="0.3">
      <c r="A5776" s="1">
        <v>45628</v>
      </c>
      <c r="B5776" s="1" t="s">
        <v>5832</v>
      </c>
      <c r="C5776" s="1" t="s">
        <v>274</v>
      </c>
      <c r="D5776">
        <f>MONTH(StockData[[#This Row],[DATE]])</f>
        <v>12</v>
      </c>
      <c r="E5776">
        <v>2024</v>
      </c>
      <c r="F5776" t="s">
        <v>231</v>
      </c>
      <c r="G5776" t="str">
        <f>"Q"&amp;ROUNDUP(StockData[[#This Row],[Month Number]]/3,0)</f>
        <v>Q4</v>
      </c>
      <c r="H5776" s="1" t="s">
        <v>5604</v>
      </c>
      <c r="I5776" s="1" t="s">
        <v>4597</v>
      </c>
      <c r="J5776" t="s">
        <v>30</v>
      </c>
      <c r="K5776">
        <v>11151</v>
      </c>
      <c r="L5776">
        <v>11330</v>
      </c>
      <c r="M5776">
        <v>11151</v>
      </c>
      <c r="N5776">
        <v>11074.2</v>
      </c>
      <c r="O5776">
        <v>11230</v>
      </c>
      <c r="P5776">
        <v>11239.3</v>
      </c>
      <c r="Q5776">
        <v>11264.75</v>
      </c>
      <c r="R5776">
        <v>446880</v>
      </c>
      <c r="S5776">
        <v>5033990444.5500002</v>
      </c>
      <c r="T5776">
        <v>81378</v>
      </c>
      <c r="U5776">
        <v>162757</v>
      </c>
      <c r="V5776">
        <v>36.42</v>
      </c>
      <c r="W5776" s="3">
        <f>StockData[[#This Row],[CLOSE]]-StockData[[#This Row],[PREV. CLOSE]]</f>
        <v>165.09999999999854</v>
      </c>
      <c r="X5776" s="2">
        <f>IFERROR((StockData[[#This Row],[CLOSE]]-StockData[[#This Row],[PREV. CLOSE]])/StockData[[#This Row],[PREV. CLOSE]],0)</f>
        <v>1.4908526123783076E-2</v>
      </c>
      <c r="Y5776" t="str">
        <f>IF(StockData[[#This Row],[Daily Return %]]&gt;0,"Gain",IF(StockData[[#This Row],[Daily Return %]]&lt;0,"Loss","No Change"))</f>
        <v>Gain</v>
      </c>
    </row>
    <row r="5777" spans="1:25" x14ac:dyDescent="0.3">
      <c r="A5777" s="1">
        <v>45629</v>
      </c>
      <c r="B5777" s="1" t="s">
        <v>5833</v>
      </c>
      <c r="C5777" s="1" t="s">
        <v>274</v>
      </c>
      <c r="D5777">
        <f>MONTH(StockData[[#This Row],[DATE]])</f>
        <v>12</v>
      </c>
      <c r="E5777">
        <v>2024</v>
      </c>
      <c r="F5777" t="s">
        <v>231</v>
      </c>
      <c r="G5777" t="str">
        <f>"Q"&amp;ROUNDUP(StockData[[#This Row],[Month Number]]/3,0)</f>
        <v>Q4</v>
      </c>
      <c r="H5777" s="1" t="s">
        <v>5604</v>
      </c>
      <c r="I5777" s="1" t="s">
        <v>4597</v>
      </c>
      <c r="J5777" t="s">
        <v>30</v>
      </c>
      <c r="K5777">
        <v>11250</v>
      </c>
      <c r="L5777">
        <v>11309</v>
      </c>
      <c r="M5777">
        <v>11203</v>
      </c>
      <c r="N5777">
        <v>11239.3</v>
      </c>
      <c r="O5777">
        <v>11260.95</v>
      </c>
      <c r="P5777">
        <v>11279.25</v>
      </c>
      <c r="Q5777">
        <v>11269.46</v>
      </c>
      <c r="R5777">
        <v>258644</v>
      </c>
      <c r="S5777">
        <v>2914777764.8000002</v>
      </c>
      <c r="T5777">
        <v>58440</v>
      </c>
      <c r="U5777">
        <v>141400</v>
      </c>
      <c r="V5777">
        <v>54.67</v>
      </c>
      <c r="W5777" s="3">
        <f>StockData[[#This Row],[CLOSE]]-StockData[[#This Row],[PREV. CLOSE]]</f>
        <v>39.950000000000728</v>
      </c>
      <c r="X5777" s="2">
        <f>IFERROR((StockData[[#This Row],[CLOSE]]-StockData[[#This Row],[PREV. CLOSE]])/StockData[[#This Row],[PREV. CLOSE]],0)</f>
        <v>3.5544918277829341E-3</v>
      </c>
      <c r="Y5777" t="str">
        <f>IF(StockData[[#This Row],[Daily Return %]]&gt;0,"Gain",IF(StockData[[#This Row],[Daily Return %]]&lt;0,"Loss","No Change"))</f>
        <v>Gain</v>
      </c>
    </row>
    <row r="5778" spans="1:25" x14ac:dyDescent="0.3">
      <c r="A5778" s="1">
        <v>45630</v>
      </c>
      <c r="B5778" s="1" t="s">
        <v>5834</v>
      </c>
      <c r="C5778" s="1" t="s">
        <v>274</v>
      </c>
      <c r="D5778">
        <f>MONTH(StockData[[#This Row],[DATE]])</f>
        <v>12</v>
      </c>
      <c r="E5778">
        <v>2024</v>
      </c>
      <c r="F5778" t="s">
        <v>231</v>
      </c>
      <c r="G5778" t="str">
        <f>"Q"&amp;ROUNDUP(StockData[[#This Row],[Month Number]]/3,0)</f>
        <v>Q4</v>
      </c>
      <c r="H5778" s="1" t="s">
        <v>5604</v>
      </c>
      <c r="I5778" s="1" t="s">
        <v>4597</v>
      </c>
      <c r="J5778" t="s">
        <v>30</v>
      </c>
      <c r="K5778">
        <v>11281</v>
      </c>
      <c r="L5778">
        <v>11300</v>
      </c>
      <c r="M5778">
        <v>11106</v>
      </c>
      <c r="N5778">
        <v>11279.25</v>
      </c>
      <c r="O5778">
        <v>11125</v>
      </c>
      <c r="P5778">
        <v>11129.85</v>
      </c>
      <c r="Q5778">
        <v>11194.43</v>
      </c>
      <c r="R5778">
        <v>554674</v>
      </c>
      <c r="S5778">
        <v>6209257358</v>
      </c>
      <c r="T5778">
        <v>85627</v>
      </c>
      <c r="U5778">
        <v>377881</v>
      </c>
      <c r="V5778">
        <v>68.13</v>
      </c>
      <c r="W5778" s="3">
        <f>StockData[[#This Row],[CLOSE]]-StockData[[#This Row],[PREV. CLOSE]]</f>
        <v>-149.39999999999964</v>
      </c>
      <c r="X5778" s="2">
        <f>IFERROR((StockData[[#This Row],[CLOSE]]-StockData[[#This Row],[PREV. CLOSE]])/StockData[[#This Row],[PREV. CLOSE]],0)</f>
        <v>-1.3245561539995978E-2</v>
      </c>
      <c r="Y5778" t="str">
        <f>IF(StockData[[#This Row],[Daily Return %]]&gt;0,"Gain",IF(StockData[[#This Row],[Daily Return %]]&lt;0,"Loss","No Change"))</f>
        <v>Loss</v>
      </c>
    </row>
    <row r="5779" spans="1:25" x14ac:dyDescent="0.3">
      <c r="A5779" s="1">
        <v>45631</v>
      </c>
      <c r="B5779" s="1" t="s">
        <v>5835</v>
      </c>
      <c r="C5779" s="1" t="s">
        <v>274</v>
      </c>
      <c r="D5779">
        <f>MONTH(StockData[[#This Row],[DATE]])</f>
        <v>12</v>
      </c>
      <c r="E5779">
        <v>2024</v>
      </c>
      <c r="F5779" t="s">
        <v>231</v>
      </c>
      <c r="G5779" t="str">
        <f>"Q"&amp;ROUNDUP(StockData[[#This Row],[Month Number]]/3,0)</f>
        <v>Q4</v>
      </c>
      <c r="H5779" s="1" t="s">
        <v>5604</v>
      </c>
      <c r="I5779" s="1" t="s">
        <v>4597</v>
      </c>
      <c r="J5779" t="s">
        <v>30</v>
      </c>
      <c r="K5779">
        <v>11134.95</v>
      </c>
      <c r="L5779">
        <v>11270</v>
      </c>
      <c r="M5779">
        <v>11031</v>
      </c>
      <c r="N5779">
        <v>11129.85</v>
      </c>
      <c r="O5779">
        <v>11176</v>
      </c>
      <c r="P5779">
        <v>11182.25</v>
      </c>
      <c r="Q5779">
        <v>11135.26</v>
      </c>
      <c r="R5779">
        <v>545501</v>
      </c>
      <c r="S5779">
        <v>6074294099.75</v>
      </c>
      <c r="T5779">
        <v>107290</v>
      </c>
      <c r="U5779">
        <v>268927</v>
      </c>
      <c r="V5779">
        <v>49.3</v>
      </c>
      <c r="W5779" s="3">
        <f>StockData[[#This Row],[CLOSE]]-StockData[[#This Row],[PREV. CLOSE]]</f>
        <v>52.399999999999636</v>
      </c>
      <c r="X5779" s="2">
        <f>IFERROR((StockData[[#This Row],[CLOSE]]-StockData[[#This Row],[PREV. CLOSE]])/StockData[[#This Row],[PREV. CLOSE]],0)</f>
        <v>4.7080598570510505E-3</v>
      </c>
      <c r="Y5779" t="str">
        <f>IF(StockData[[#This Row],[Daily Return %]]&gt;0,"Gain",IF(StockData[[#This Row],[Daily Return %]]&lt;0,"Loss","No Change"))</f>
        <v>Gain</v>
      </c>
    </row>
    <row r="5780" spans="1:25" x14ac:dyDescent="0.3">
      <c r="A5780" s="1">
        <v>45632</v>
      </c>
      <c r="B5780" s="1" t="s">
        <v>5836</v>
      </c>
      <c r="C5780" s="1" t="s">
        <v>274</v>
      </c>
      <c r="D5780">
        <f>MONTH(StockData[[#This Row],[DATE]])</f>
        <v>12</v>
      </c>
      <c r="E5780">
        <v>2024</v>
      </c>
      <c r="F5780" t="s">
        <v>231</v>
      </c>
      <c r="G5780" t="str">
        <f>"Q"&amp;ROUNDUP(StockData[[#This Row],[Month Number]]/3,0)</f>
        <v>Q4</v>
      </c>
      <c r="H5780" s="1" t="s">
        <v>5604</v>
      </c>
      <c r="I5780" s="1" t="s">
        <v>4597</v>
      </c>
      <c r="J5780" t="s">
        <v>30</v>
      </c>
      <c r="K5780">
        <v>11200</v>
      </c>
      <c r="L5780">
        <v>11375.95</v>
      </c>
      <c r="M5780">
        <v>11121</v>
      </c>
      <c r="N5780">
        <v>11182.25</v>
      </c>
      <c r="O5780">
        <v>11303</v>
      </c>
      <c r="P5780">
        <v>11317.95</v>
      </c>
      <c r="Q5780">
        <v>11258.53</v>
      </c>
      <c r="R5780">
        <v>417214</v>
      </c>
      <c r="S5780">
        <v>4697217136.0500002</v>
      </c>
      <c r="T5780">
        <v>73352</v>
      </c>
      <c r="U5780">
        <v>193477</v>
      </c>
      <c r="V5780">
        <v>46.37</v>
      </c>
      <c r="W5780" s="3">
        <f>StockData[[#This Row],[CLOSE]]-StockData[[#This Row],[PREV. CLOSE]]</f>
        <v>135.70000000000073</v>
      </c>
      <c r="X5780" s="2">
        <f>IFERROR((StockData[[#This Row],[CLOSE]]-StockData[[#This Row],[PREV. CLOSE]])/StockData[[#This Row],[PREV. CLOSE]],0)</f>
        <v>1.2135303717945916E-2</v>
      </c>
      <c r="Y5780" t="str">
        <f>IF(StockData[[#This Row],[Daily Return %]]&gt;0,"Gain",IF(StockData[[#This Row],[Daily Return %]]&lt;0,"Loss","No Change"))</f>
        <v>Gain</v>
      </c>
    </row>
    <row r="5781" spans="1:25" x14ac:dyDescent="0.3">
      <c r="A5781" s="1">
        <v>45635</v>
      </c>
      <c r="B5781" s="1" t="s">
        <v>5837</v>
      </c>
      <c r="C5781" s="1" t="s">
        <v>274</v>
      </c>
      <c r="D5781">
        <f>MONTH(StockData[[#This Row],[DATE]])</f>
        <v>12</v>
      </c>
      <c r="E5781">
        <v>2024</v>
      </c>
      <c r="F5781" t="s">
        <v>231</v>
      </c>
      <c r="G5781" t="str">
        <f>"Q"&amp;ROUNDUP(StockData[[#This Row],[Month Number]]/3,0)</f>
        <v>Q4</v>
      </c>
      <c r="H5781" s="1" t="s">
        <v>5604</v>
      </c>
      <c r="I5781" s="1" t="s">
        <v>4597</v>
      </c>
      <c r="J5781" t="s">
        <v>30</v>
      </c>
      <c r="K5781">
        <v>11322</v>
      </c>
      <c r="L5781">
        <v>11368.9</v>
      </c>
      <c r="M5781">
        <v>11252.55</v>
      </c>
      <c r="N5781">
        <v>11317.95</v>
      </c>
      <c r="O5781">
        <v>11260</v>
      </c>
      <c r="P5781">
        <v>11279.8</v>
      </c>
      <c r="Q5781">
        <v>11291.51</v>
      </c>
      <c r="R5781">
        <v>254485</v>
      </c>
      <c r="S5781">
        <v>2873518865.4499998</v>
      </c>
      <c r="T5781">
        <v>43967</v>
      </c>
      <c r="U5781">
        <v>147214</v>
      </c>
      <c r="V5781">
        <v>57.85</v>
      </c>
      <c r="W5781" s="3">
        <f>StockData[[#This Row],[CLOSE]]-StockData[[#This Row],[PREV. CLOSE]]</f>
        <v>-38.150000000001455</v>
      </c>
      <c r="X5781" s="2">
        <f>IFERROR((StockData[[#This Row],[CLOSE]]-StockData[[#This Row],[PREV. CLOSE]])/StockData[[#This Row],[PREV. CLOSE]],0)</f>
        <v>-3.3707517704179161E-3</v>
      </c>
      <c r="Y5781" t="str">
        <f>IF(StockData[[#This Row],[Daily Return %]]&gt;0,"Gain",IF(StockData[[#This Row],[Daily Return %]]&lt;0,"Loss","No Change"))</f>
        <v>Loss</v>
      </c>
    </row>
    <row r="5782" spans="1:25" x14ac:dyDescent="0.3">
      <c r="A5782" s="1">
        <v>45636</v>
      </c>
      <c r="B5782" s="1" t="s">
        <v>5838</v>
      </c>
      <c r="C5782" s="1" t="s">
        <v>274</v>
      </c>
      <c r="D5782">
        <f>MONTH(StockData[[#This Row],[DATE]])</f>
        <v>12</v>
      </c>
      <c r="E5782">
        <v>2024</v>
      </c>
      <c r="F5782" t="s">
        <v>231</v>
      </c>
      <c r="G5782" t="str">
        <f>"Q"&amp;ROUNDUP(StockData[[#This Row],[Month Number]]/3,0)</f>
        <v>Q4</v>
      </c>
      <c r="H5782" s="1" t="s">
        <v>5604</v>
      </c>
      <c r="I5782" s="1" t="s">
        <v>4597</v>
      </c>
      <c r="J5782" t="s">
        <v>30</v>
      </c>
      <c r="K5782">
        <v>11275</v>
      </c>
      <c r="L5782">
        <v>11314.35</v>
      </c>
      <c r="M5782">
        <v>11170</v>
      </c>
      <c r="N5782">
        <v>11279.8</v>
      </c>
      <c r="O5782">
        <v>11219.8</v>
      </c>
      <c r="P5782">
        <v>11198.2</v>
      </c>
      <c r="Q5782">
        <v>11219.43</v>
      </c>
      <c r="R5782">
        <v>410569</v>
      </c>
      <c r="S5782">
        <v>4606348473.3999996</v>
      </c>
      <c r="T5782">
        <v>52912</v>
      </c>
      <c r="U5782">
        <v>282287</v>
      </c>
      <c r="V5782">
        <v>68.760000000000005</v>
      </c>
      <c r="W5782" s="3">
        <f>StockData[[#This Row],[CLOSE]]-StockData[[#This Row],[PREV. CLOSE]]</f>
        <v>-81.599999999998545</v>
      </c>
      <c r="X5782" s="2">
        <f>IFERROR((StockData[[#This Row],[CLOSE]]-StockData[[#This Row],[PREV. CLOSE]])/StockData[[#This Row],[PREV. CLOSE]],0)</f>
        <v>-7.2341708186314073E-3</v>
      </c>
      <c r="Y5782" t="str">
        <f>IF(StockData[[#This Row],[Daily Return %]]&gt;0,"Gain",IF(StockData[[#This Row],[Daily Return %]]&lt;0,"Loss","No Change"))</f>
        <v>Loss</v>
      </c>
    </row>
    <row r="5783" spans="1:25" x14ac:dyDescent="0.3">
      <c r="A5783" s="1">
        <v>45637</v>
      </c>
      <c r="B5783" s="1" t="s">
        <v>5839</v>
      </c>
      <c r="C5783" s="1" t="s">
        <v>274</v>
      </c>
      <c r="D5783">
        <f>MONTH(StockData[[#This Row],[DATE]])</f>
        <v>12</v>
      </c>
      <c r="E5783">
        <v>2024</v>
      </c>
      <c r="F5783" t="s">
        <v>231</v>
      </c>
      <c r="G5783" t="str">
        <f>"Q"&amp;ROUNDUP(StockData[[#This Row],[Month Number]]/3,0)</f>
        <v>Q4</v>
      </c>
      <c r="H5783" s="1" t="s">
        <v>5604</v>
      </c>
      <c r="I5783" s="1" t="s">
        <v>4597</v>
      </c>
      <c r="J5783" t="s">
        <v>30</v>
      </c>
      <c r="K5783">
        <v>11229.9</v>
      </c>
      <c r="L5783">
        <v>11320.85</v>
      </c>
      <c r="M5783">
        <v>11220.6</v>
      </c>
      <c r="N5783">
        <v>11198.2</v>
      </c>
      <c r="O5783">
        <v>11291.95</v>
      </c>
      <c r="P5783">
        <v>11277.75</v>
      </c>
      <c r="Q5783">
        <v>11282.8</v>
      </c>
      <c r="R5783">
        <v>226584</v>
      </c>
      <c r="S5783">
        <v>2556502779.9499998</v>
      </c>
      <c r="T5783">
        <v>39648</v>
      </c>
      <c r="U5783">
        <v>119947</v>
      </c>
      <c r="V5783">
        <v>52.94</v>
      </c>
      <c r="W5783" s="3">
        <f>StockData[[#This Row],[CLOSE]]-StockData[[#This Row],[PREV. CLOSE]]</f>
        <v>79.549999999999272</v>
      </c>
      <c r="X5783" s="2">
        <f>IFERROR((StockData[[#This Row],[CLOSE]]-StockData[[#This Row],[PREV. CLOSE]])/StockData[[#This Row],[PREV. CLOSE]],0)</f>
        <v>7.1038202568269246E-3</v>
      </c>
      <c r="Y5783" t="str">
        <f>IF(StockData[[#This Row],[Daily Return %]]&gt;0,"Gain",IF(StockData[[#This Row],[Daily Return %]]&lt;0,"Loss","No Change"))</f>
        <v>Gain</v>
      </c>
    </row>
    <row r="5784" spans="1:25" x14ac:dyDescent="0.3">
      <c r="A5784" s="1">
        <v>45638</v>
      </c>
      <c r="B5784" s="1" t="s">
        <v>5840</v>
      </c>
      <c r="C5784" s="1" t="s">
        <v>274</v>
      </c>
      <c r="D5784">
        <f>MONTH(StockData[[#This Row],[DATE]])</f>
        <v>12</v>
      </c>
      <c r="E5784">
        <v>2024</v>
      </c>
      <c r="F5784" t="s">
        <v>231</v>
      </c>
      <c r="G5784" t="str">
        <f>"Q"&amp;ROUNDUP(StockData[[#This Row],[Month Number]]/3,0)</f>
        <v>Q4</v>
      </c>
      <c r="H5784" s="1" t="s">
        <v>5604</v>
      </c>
      <c r="I5784" s="1" t="s">
        <v>4597</v>
      </c>
      <c r="J5784" t="s">
        <v>30</v>
      </c>
      <c r="K5784">
        <v>11299.35</v>
      </c>
      <c r="L5784">
        <v>11299.35</v>
      </c>
      <c r="M5784">
        <v>11078.25</v>
      </c>
      <c r="N5784">
        <v>11277.75</v>
      </c>
      <c r="O5784">
        <v>11137.5</v>
      </c>
      <c r="P5784">
        <v>11167.4</v>
      </c>
      <c r="Q5784">
        <v>11161.43</v>
      </c>
      <c r="R5784">
        <v>396561</v>
      </c>
      <c r="S5784">
        <v>4426187410.1000004</v>
      </c>
      <c r="T5784">
        <v>58050</v>
      </c>
      <c r="U5784">
        <v>183646</v>
      </c>
      <c r="V5784">
        <v>46.31</v>
      </c>
      <c r="W5784" s="3">
        <f>StockData[[#This Row],[CLOSE]]-StockData[[#This Row],[PREV. CLOSE]]</f>
        <v>-110.35000000000036</v>
      </c>
      <c r="X5784" s="2">
        <f>IFERROR((StockData[[#This Row],[CLOSE]]-StockData[[#This Row],[PREV. CLOSE]])/StockData[[#This Row],[PREV. CLOSE]],0)</f>
        <v>-9.784753164416694E-3</v>
      </c>
      <c r="Y5784" t="str">
        <f>IF(StockData[[#This Row],[Daily Return %]]&gt;0,"Gain",IF(StockData[[#This Row],[Daily Return %]]&lt;0,"Loss","No Change"))</f>
        <v>Loss</v>
      </c>
    </row>
    <row r="5785" spans="1:25" x14ac:dyDescent="0.3">
      <c r="A5785" s="1">
        <v>45639</v>
      </c>
      <c r="B5785" s="1" t="s">
        <v>5841</v>
      </c>
      <c r="C5785" s="1" t="s">
        <v>274</v>
      </c>
      <c r="D5785">
        <f>MONTH(StockData[[#This Row],[DATE]])</f>
        <v>12</v>
      </c>
      <c r="E5785">
        <v>2024</v>
      </c>
      <c r="F5785" t="s">
        <v>231</v>
      </c>
      <c r="G5785" t="str">
        <f>"Q"&amp;ROUNDUP(StockData[[#This Row],[Month Number]]/3,0)</f>
        <v>Q4</v>
      </c>
      <c r="H5785" s="1" t="s">
        <v>5604</v>
      </c>
      <c r="I5785" s="1" t="s">
        <v>4597</v>
      </c>
      <c r="J5785" t="s">
        <v>30</v>
      </c>
      <c r="K5785">
        <v>11137.4</v>
      </c>
      <c r="L5785">
        <v>11290</v>
      </c>
      <c r="M5785">
        <v>11033.6</v>
      </c>
      <c r="N5785">
        <v>11167.4</v>
      </c>
      <c r="O5785">
        <v>11271.5</v>
      </c>
      <c r="P5785">
        <v>11272.55</v>
      </c>
      <c r="Q5785">
        <v>11190.39</v>
      </c>
      <c r="R5785">
        <v>263579</v>
      </c>
      <c r="S5785">
        <v>2949551493.1999998</v>
      </c>
      <c r="T5785">
        <v>53494</v>
      </c>
      <c r="U5785">
        <v>106831</v>
      </c>
      <c r="V5785">
        <v>40.53</v>
      </c>
      <c r="W5785" s="3">
        <f>StockData[[#This Row],[CLOSE]]-StockData[[#This Row],[PREV. CLOSE]]</f>
        <v>105.14999999999964</v>
      </c>
      <c r="X5785" s="2">
        <f>IFERROR((StockData[[#This Row],[CLOSE]]-StockData[[#This Row],[PREV. CLOSE]])/StockData[[#This Row],[PREV. CLOSE]],0)</f>
        <v>9.4157995594318852E-3</v>
      </c>
      <c r="Y5785" t="str">
        <f>IF(StockData[[#This Row],[Daily Return %]]&gt;0,"Gain",IF(StockData[[#This Row],[Daily Return %]]&lt;0,"Loss","No Change"))</f>
        <v>Gain</v>
      </c>
    </row>
    <row r="5786" spans="1:25" x14ac:dyDescent="0.3">
      <c r="A5786" s="1">
        <v>45642</v>
      </c>
      <c r="B5786" s="1" t="s">
        <v>5842</v>
      </c>
      <c r="C5786" s="1" t="s">
        <v>274</v>
      </c>
      <c r="D5786">
        <f>MONTH(StockData[[#This Row],[DATE]])</f>
        <v>12</v>
      </c>
      <c r="E5786">
        <v>2024</v>
      </c>
      <c r="F5786" t="s">
        <v>231</v>
      </c>
      <c r="G5786" t="str">
        <f>"Q"&amp;ROUNDUP(StockData[[#This Row],[Month Number]]/3,0)</f>
        <v>Q4</v>
      </c>
      <c r="H5786" s="1" t="s">
        <v>5604</v>
      </c>
      <c r="I5786" s="1" t="s">
        <v>4597</v>
      </c>
      <c r="J5786" t="s">
        <v>30</v>
      </c>
      <c r="K5786">
        <v>11255.55</v>
      </c>
      <c r="L5786">
        <v>11329.45</v>
      </c>
      <c r="M5786">
        <v>11205</v>
      </c>
      <c r="N5786">
        <v>11272.55</v>
      </c>
      <c r="O5786">
        <v>11262.35</v>
      </c>
      <c r="P5786">
        <v>11277</v>
      </c>
      <c r="Q5786">
        <v>11264.08</v>
      </c>
      <c r="R5786">
        <v>223389</v>
      </c>
      <c r="S5786">
        <v>2516271554.6500001</v>
      </c>
      <c r="T5786">
        <v>45400</v>
      </c>
      <c r="U5786">
        <v>111717</v>
      </c>
      <c r="V5786">
        <v>50.01</v>
      </c>
      <c r="W5786" s="3">
        <f>StockData[[#This Row],[CLOSE]]-StockData[[#This Row],[PREV. CLOSE]]</f>
        <v>4.4500000000007276</v>
      </c>
      <c r="X5786" s="2">
        <f>IFERROR((StockData[[#This Row],[CLOSE]]-StockData[[#This Row],[PREV. CLOSE]])/StockData[[#This Row],[PREV. CLOSE]],0)</f>
        <v>3.9476427250273699E-4</v>
      </c>
      <c r="Y5786" t="str">
        <f>IF(StockData[[#This Row],[Daily Return %]]&gt;0,"Gain",IF(StockData[[#This Row],[Daily Return %]]&lt;0,"Loss","No Change"))</f>
        <v>Gain</v>
      </c>
    </row>
    <row r="5787" spans="1:25" x14ac:dyDescent="0.3">
      <c r="A5787" s="1">
        <v>45643</v>
      </c>
      <c r="B5787" s="1" t="s">
        <v>5843</v>
      </c>
      <c r="C5787" s="1" t="s">
        <v>274</v>
      </c>
      <c r="D5787">
        <f>MONTH(StockData[[#This Row],[DATE]])</f>
        <v>12</v>
      </c>
      <c r="E5787">
        <v>2024</v>
      </c>
      <c r="F5787" t="s">
        <v>231</v>
      </c>
      <c r="G5787" t="str">
        <f>"Q"&amp;ROUNDUP(StockData[[#This Row],[Month Number]]/3,0)</f>
        <v>Q4</v>
      </c>
      <c r="H5787" s="1" t="s">
        <v>5604</v>
      </c>
      <c r="I5787" s="1" t="s">
        <v>4597</v>
      </c>
      <c r="J5787" t="s">
        <v>30</v>
      </c>
      <c r="K5787">
        <v>11263</v>
      </c>
      <c r="L5787">
        <v>11272.45</v>
      </c>
      <c r="M5787">
        <v>11059.7</v>
      </c>
      <c r="N5787">
        <v>11277</v>
      </c>
      <c r="O5787">
        <v>11085</v>
      </c>
      <c r="P5787">
        <v>11108.55</v>
      </c>
      <c r="Q5787">
        <v>11148.06</v>
      </c>
      <c r="R5787">
        <v>295445</v>
      </c>
      <c r="S5787">
        <v>3293637998.3000002</v>
      </c>
      <c r="T5787">
        <v>47479</v>
      </c>
      <c r="U5787">
        <v>149955</v>
      </c>
      <c r="V5787">
        <v>50.76</v>
      </c>
      <c r="W5787" s="3">
        <f>StockData[[#This Row],[CLOSE]]-StockData[[#This Row],[PREV. CLOSE]]</f>
        <v>-168.45000000000073</v>
      </c>
      <c r="X5787" s="2">
        <f>IFERROR((StockData[[#This Row],[CLOSE]]-StockData[[#This Row],[PREV. CLOSE]])/StockData[[#This Row],[PREV. CLOSE]],0)</f>
        <v>-1.4937483373237628E-2</v>
      </c>
      <c r="Y5787" t="str">
        <f>IF(StockData[[#This Row],[Daily Return %]]&gt;0,"Gain",IF(StockData[[#This Row],[Daily Return %]]&lt;0,"Loss","No Change"))</f>
        <v>Loss</v>
      </c>
    </row>
    <row r="5788" spans="1:25" x14ac:dyDescent="0.3">
      <c r="A5788" s="1">
        <v>45644</v>
      </c>
      <c r="B5788" s="1" t="s">
        <v>5844</v>
      </c>
      <c r="C5788" s="1" t="s">
        <v>274</v>
      </c>
      <c r="D5788">
        <f>MONTH(StockData[[#This Row],[DATE]])</f>
        <v>12</v>
      </c>
      <c r="E5788">
        <v>2024</v>
      </c>
      <c r="F5788" t="s">
        <v>231</v>
      </c>
      <c r="G5788" t="str">
        <f>"Q"&amp;ROUNDUP(StockData[[#This Row],[Month Number]]/3,0)</f>
        <v>Q4</v>
      </c>
      <c r="H5788" s="1" t="s">
        <v>5604</v>
      </c>
      <c r="I5788" s="1" t="s">
        <v>4597</v>
      </c>
      <c r="J5788" t="s">
        <v>30</v>
      </c>
      <c r="K5788">
        <v>11085</v>
      </c>
      <c r="L5788">
        <v>11098.05</v>
      </c>
      <c r="M5788">
        <v>10970.1</v>
      </c>
      <c r="N5788">
        <v>11108.55</v>
      </c>
      <c r="O5788">
        <v>11012</v>
      </c>
      <c r="P5788">
        <v>11002.45</v>
      </c>
      <c r="Q5788">
        <v>11013.37</v>
      </c>
      <c r="R5788">
        <v>497103</v>
      </c>
      <c r="S5788">
        <v>5474780876.4499998</v>
      </c>
      <c r="T5788">
        <v>63628</v>
      </c>
      <c r="U5788">
        <v>303316</v>
      </c>
      <c r="V5788">
        <v>61.02</v>
      </c>
      <c r="W5788" s="3">
        <f>StockData[[#This Row],[CLOSE]]-StockData[[#This Row],[PREV. CLOSE]]</f>
        <v>-106.09999999999854</v>
      </c>
      <c r="X5788" s="2">
        <f>IFERROR((StockData[[#This Row],[CLOSE]]-StockData[[#This Row],[PREV. CLOSE]])/StockData[[#This Row],[PREV. CLOSE]],0)</f>
        <v>-9.5512015519575964E-3</v>
      </c>
      <c r="Y5788" t="str">
        <f>IF(StockData[[#This Row],[Daily Return %]]&gt;0,"Gain",IF(StockData[[#This Row],[Daily Return %]]&lt;0,"Loss","No Change"))</f>
        <v>Loss</v>
      </c>
    </row>
    <row r="5789" spans="1:25" x14ac:dyDescent="0.3">
      <c r="A5789" s="1">
        <v>45645</v>
      </c>
      <c r="B5789" s="1" t="s">
        <v>5845</v>
      </c>
      <c r="C5789" s="1" t="s">
        <v>274</v>
      </c>
      <c r="D5789">
        <f>MONTH(StockData[[#This Row],[DATE]])</f>
        <v>12</v>
      </c>
      <c r="E5789">
        <v>2024</v>
      </c>
      <c r="F5789" t="s">
        <v>231</v>
      </c>
      <c r="G5789" t="str">
        <f>"Q"&amp;ROUNDUP(StockData[[#This Row],[Month Number]]/3,0)</f>
        <v>Q4</v>
      </c>
      <c r="H5789" s="1" t="s">
        <v>5604</v>
      </c>
      <c r="I5789" s="1" t="s">
        <v>4597</v>
      </c>
      <c r="J5789" t="s">
        <v>30</v>
      </c>
      <c r="K5789">
        <v>10888</v>
      </c>
      <c r="L5789">
        <v>11035.4</v>
      </c>
      <c r="M5789">
        <v>10852.45</v>
      </c>
      <c r="N5789">
        <v>11002.45</v>
      </c>
      <c r="O5789">
        <v>10955</v>
      </c>
      <c r="P5789">
        <v>10955.35</v>
      </c>
      <c r="Q5789">
        <v>10953.92</v>
      </c>
      <c r="R5789">
        <v>435360</v>
      </c>
      <c r="S5789">
        <v>4768896625.5500002</v>
      </c>
      <c r="T5789">
        <v>57581</v>
      </c>
      <c r="U5789">
        <v>245506</v>
      </c>
      <c r="V5789">
        <v>56.39</v>
      </c>
      <c r="W5789" s="3">
        <f>StockData[[#This Row],[CLOSE]]-StockData[[#This Row],[PREV. CLOSE]]</f>
        <v>-47.100000000000364</v>
      </c>
      <c r="X5789" s="2">
        <f>IFERROR((StockData[[#This Row],[CLOSE]]-StockData[[#This Row],[PREV. CLOSE]])/StockData[[#This Row],[PREV. CLOSE]],0)</f>
        <v>-4.280864716494995E-3</v>
      </c>
      <c r="Y5789" t="str">
        <f>IF(StockData[[#This Row],[Daily Return %]]&gt;0,"Gain",IF(StockData[[#This Row],[Daily Return %]]&lt;0,"Loss","No Change"))</f>
        <v>Loss</v>
      </c>
    </row>
    <row r="5790" spans="1:25" x14ac:dyDescent="0.3">
      <c r="A5790" s="1">
        <v>45646</v>
      </c>
      <c r="B5790" s="1" t="s">
        <v>5846</v>
      </c>
      <c r="C5790" s="1" t="s">
        <v>274</v>
      </c>
      <c r="D5790">
        <f>MONTH(StockData[[#This Row],[DATE]])</f>
        <v>12</v>
      </c>
      <c r="E5790">
        <v>2024</v>
      </c>
      <c r="F5790" t="s">
        <v>231</v>
      </c>
      <c r="G5790" t="str">
        <f>"Q"&amp;ROUNDUP(StockData[[#This Row],[Month Number]]/3,0)</f>
        <v>Q4</v>
      </c>
      <c r="H5790" s="1" t="s">
        <v>5604</v>
      </c>
      <c r="I5790" s="1" t="s">
        <v>4597</v>
      </c>
      <c r="J5790" t="s">
        <v>30</v>
      </c>
      <c r="K5790">
        <v>10940</v>
      </c>
      <c r="L5790">
        <v>11077</v>
      </c>
      <c r="M5790">
        <v>10865.95</v>
      </c>
      <c r="N5790">
        <v>10955.35</v>
      </c>
      <c r="O5790">
        <v>10868.9</v>
      </c>
      <c r="P5790">
        <v>10901.05</v>
      </c>
      <c r="Q5790">
        <v>10959.32</v>
      </c>
      <c r="R5790">
        <v>404608</v>
      </c>
      <c r="S5790">
        <v>4434229374.1000004</v>
      </c>
      <c r="T5790">
        <v>65375</v>
      </c>
      <c r="U5790">
        <v>189854</v>
      </c>
      <c r="V5790">
        <v>46.92</v>
      </c>
      <c r="W5790" s="3">
        <f>StockData[[#This Row],[CLOSE]]-StockData[[#This Row],[PREV. CLOSE]]</f>
        <v>-54.300000000001091</v>
      </c>
      <c r="X5790" s="2">
        <f>IFERROR((StockData[[#This Row],[CLOSE]]-StockData[[#This Row],[PREV. CLOSE]])/StockData[[#This Row],[PREV. CLOSE]],0)</f>
        <v>-4.9564824492144104E-3</v>
      </c>
      <c r="Y5790" t="str">
        <f>IF(StockData[[#This Row],[Daily Return %]]&gt;0,"Gain",IF(StockData[[#This Row],[Daily Return %]]&lt;0,"Loss","No Change"))</f>
        <v>Loss</v>
      </c>
    </row>
    <row r="5791" spans="1:25" x14ac:dyDescent="0.3">
      <c r="A5791" s="1">
        <v>45649</v>
      </c>
      <c r="B5791" s="1" t="s">
        <v>5847</v>
      </c>
      <c r="C5791" s="1" t="s">
        <v>274</v>
      </c>
      <c r="D5791">
        <f>MONTH(StockData[[#This Row],[DATE]])</f>
        <v>12</v>
      </c>
      <c r="E5791">
        <v>2024</v>
      </c>
      <c r="F5791" t="s">
        <v>231</v>
      </c>
      <c r="G5791" t="str">
        <f>"Q"&amp;ROUNDUP(StockData[[#This Row],[Month Number]]/3,0)</f>
        <v>Q4</v>
      </c>
      <c r="H5791" s="1" t="s">
        <v>5604</v>
      </c>
      <c r="I5791" s="1" t="s">
        <v>4597</v>
      </c>
      <c r="J5791" t="s">
        <v>30</v>
      </c>
      <c r="K5791">
        <v>10928</v>
      </c>
      <c r="L5791">
        <v>10989.8</v>
      </c>
      <c r="M5791">
        <v>10755.4</v>
      </c>
      <c r="N5791">
        <v>10901.05</v>
      </c>
      <c r="O5791">
        <v>10810</v>
      </c>
      <c r="P5791">
        <v>10822</v>
      </c>
      <c r="Q5791">
        <v>10859.93</v>
      </c>
      <c r="R5791">
        <v>237165</v>
      </c>
      <c r="S5791">
        <v>2575596341.1999998</v>
      </c>
      <c r="T5791">
        <v>48860</v>
      </c>
      <c r="U5791">
        <v>105167</v>
      </c>
      <c r="V5791">
        <v>44.34</v>
      </c>
      <c r="W5791" s="3">
        <f>StockData[[#This Row],[CLOSE]]-StockData[[#This Row],[PREV. CLOSE]]</f>
        <v>-79.049999999999272</v>
      </c>
      <c r="X5791" s="2">
        <f>IFERROR((StockData[[#This Row],[CLOSE]]-StockData[[#This Row],[PREV. CLOSE]])/StockData[[#This Row],[PREV. CLOSE]],0)</f>
        <v>-7.2515950298365087E-3</v>
      </c>
      <c r="Y5791" t="str">
        <f>IF(StockData[[#This Row],[Daily Return %]]&gt;0,"Gain",IF(StockData[[#This Row],[Daily Return %]]&lt;0,"Loss","No Change"))</f>
        <v>Loss</v>
      </c>
    </row>
    <row r="5792" spans="1:25" x14ac:dyDescent="0.3">
      <c r="A5792" s="1">
        <v>45650</v>
      </c>
      <c r="B5792" s="1" t="s">
        <v>5848</v>
      </c>
      <c r="C5792" s="1" t="s">
        <v>274</v>
      </c>
      <c r="D5792">
        <f>MONTH(StockData[[#This Row],[DATE]])</f>
        <v>12</v>
      </c>
      <c r="E5792">
        <v>2024</v>
      </c>
      <c r="F5792" t="s">
        <v>231</v>
      </c>
      <c r="G5792" t="str">
        <f>"Q"&amp;ROUNDUP(StockData[[#This Row],[Month Number]]/3,0)</f>
        <v>Q4</v>
      </c>
      <c r="H5792" s="1" t="s">
        <v>5604</v>
      </c>
      <c r="I5792" s="1" t="s">
        <v>4597</v>
      </c>
      <c r="J5792" t="s">
        <v>30</v>
      </c>
      <c r="K5792">
        <v>10822</v>
      </c>
      <c r="L5792">
        <v>10887.45</v>
      </c>
      <c r="M5792">
        <v>10725</v>
      </c>
      <c r="N5792">
        <v>10822</v>
      </c>
      <c r="O5792">
        <v>10745.05</v>
      </c>
      <c r="P5792">
        <v>10736.6</v>
      </c>
      <c r="Q5792">
        <v>10791.53</v>
      </c>
      <c r="R5792">
        <v>151149</v>
      </c>
      <c r="S5792">
        <v>1631128921.55</v>
      </c>
      <c r="T5792">
        <v>29801</v>
      </c>
      <c r="U5792">
        <v>63572</v>
      </c>
      <c r="V5792">
        <v>42.06</v>
      </c>
      <c r="W5792" s="3">
        <f>StockData[[#This Row],[CLOSE]]-StockData[[#This Row],[PREV. CLOSE]]</f>
        <v>-85.399999999999636</v>
      </c>
      <c r="X5792" s="2">
        <f>IFERROR((StockData[[#This Row],[CLOSE]]-StockData[[#This Row],[PREV. CLOSE]])/StockData[[#This Row],[PREV. CLOSE]],0)</f>
        <v>-7.8913324708925932E-3</v>
      </c>
      <c r="Y5792" t="str">
        <f>IF(StockData[[#This Row],[Daily Return %]]&gt;0,"Gain",IF(StockData[[#This Row],[Daily Return %]]&lt;0,"Loss","No Change"))</f>
        <v>Loss</v>
      </c>
    </row>
    <row r="5793" spans="1:25" x14ac:dyDescent="0.3">
      <c r="A5793" s="1">
        <v>45652</v>
      </c>
      <c r="B5793" s="1" t="s">
        <v>5849</v>
      </c>
      <c r="C5793" s="1" t="s">
        <v>274</v>
      </c>
      <c r="D5793">
        <f>MONTH(StockData[[#This Row],[DATE]])</f>
        <v>12</v>
      </c>
      <c r="E5793">
        <v>2024</v>
      </c>
      <c r="F5793" t="s">
        <v>231</v>
      </c>
      <c r="G5793" t="str">
        <f>"Q"&amp;ROUNDUP(StockData[[#This Row],[Month Number]]/3,0)</f>
        <v>Q4</v>
      </c>
      <c r="H5793" s="1" t="s">
        <v>5604</v>
      </c>
      <c r="I5793" s="1" t="s">
        <v>4597</v>
      </c>
      <c r="J5793" t="s">
        <v>30</v>
      </c>
      <c r="K5793">
        <v>10770.5</v>
      </c>
      <c r="L5793">
        <v>10974.8</v>
      </c>
      <c r="M5793">
        <v>10770</v>
      </c>
      <c r="N5793">
        <v>10736.6</v>
      </c>
      <c r="O5793">
        <v>10911.8</v>
      </c>
      <c r="P5793">
        <v>10896</v>
      </c>
      <c r="Q5793">
        <v>10902.71</v>
      </c>
      <c r="R5793">
        <v>349811</v>
      </c>
      <c r="S5793">
        <v>3813889415.5999999</v>
      </c>
      <c r="T5793">
        <v>54811</v>
      </c>
      <c r="U5793">
        <v>154007</v>
      </c>
      <c r="V5793">
        <v>44.03</v>
      </c>
      <c r="W5793" s="3">
        <f>StockData[[#This Row],[CLOSE]]-StockData[[#This Row],[PREV. CLOSE]]</f>
        <v>159.39999999999964</v>
      </c>
      <c r="X5793" s="2">
        <f>IFERROR((StockData[[#This Row],[CLOSE]]-StockData[[#This Row],[PREV. CLOSE]])/StockData[[#This Row],[PREV. CLOSE]],0)</f>
        <v>1.4846413203434945E-2</v>
      </c>
      <c r="Y5793" t="str">
        <f>IF(StockData[[#This Row],[Daily Return %]]&gt;0,"Gain",IF(StockData[[#This Row],[Daily Return %]]&lt;0,"Loss","No Change"))</f>
        <v>Gain</v>
      </c>
    </row>
    <row r="5794" spans="1:25" x14ac:dyDescent="0.3">
      <c r="A5794" s="1">
        <v>45653</v>
      </c>
      <c r="B5794" s="1" t="s">
        <v>5850</v>
      </c>
      <c r="C5794" s="1" t="s">
        <v>274</v>
      </c>
      <c r="D5794">
        <f>MONTH(StockData[[#This Row],[DATE]])</f>
        <v>12</v>
      </c>
      <c r="E5794">
        <v>2024</v>
      </c>
      <c r="F5794" t="s">
        <v>231</v>
      </c>
      <c r="G5794" t="str">
        <f>"Q"&amp;ROUNDUP(StockData[[#This Row],[Month Number]]/3,0)</f>
        <v>Q4</v>
      </c>
      <c r="H5794" s="1" t="s">
        <v>5604</v>
      </c>
      <c r="I5794" s="1" t="s">
        <v>4597</v>
      </c>
      <c r="J5794" t="s">
        <v>30</v>
      </c>
      <c r="K5794">
        <v>10929.5</v>
      </c>
      <c r="L5794">
        <v>11133</v>
      </c>
      <c r="M5794">
        <v>10912.6</v>
      </c>
      <c r="N5794">
        <v>10896</v>
      </c>
      <c r="O5794">
        <v>10957.95</v>
      </c>
      <c r="P5794">
        <v>10941.05</v>
      </c>
      <c r="Q5794">
        <v>11012.72</v>
      </c>
      <c r="R5794">
        <v>257973</v>
      </c>
      <c r="S5794">
        <v>2840985273.6999998</v>
      </c>
      <c r="T5794">
        <v>49503</v>
      </c>
      <c r="U5794">
        <v>91694</v>
      </c>
      <c r="V5794">
        <v>35.54</v>
      </c>
      <c r="W5794" s="3">
        <f>StockData[[#This Row],[CLOSE]]-StockData[[#This Row],[PREV. CLOSE]]</f>
        <v>45.049999999999272</v>
      </c>
      <c r="X5794" s="2">
        <f>IFERROR((StockData[[#This Row],[CLOSE]]-StockData[[#This Row],[PREV. CLOSE]])/StockData[[#This Row],[PREV. CLOSE]],0)</f>
        <v>4.1345447870777602E-3</v>
      </c>
      <c r="Y5794" t="str">
        <f>IF(StockData[[#This Row],[Daily Return %]]&gt;0,"Gain",IF(StockData[[#This Row],[Daily Return %]]&lt;0,"Loss","No Change"))</f>
        <v>Gain</v>
      </c>
    </row>
    <row r="5795" spans="1:25" x14ac:dyDescent="0.3">
      <c r="A5795" s="1">
        <v>45656</v>
      </c>
      <c r="B5795" s="1" t="s">
        <v>5851</v>
      </c>
      <c r="C5795" s="1" t="s">
        <v>274</v>
      </c>
      <c r="D5795">
        <f>MONTH(StockData[[#This Row],[DATE]])</f>
        <v>12</v>
      </c>
      <c r="E5795">
        <v>2024</v>
      </c>
      <c r="F5795" t="s">
        <v>231</v>
      </c>
      <c r="G5795" t="str">
        <f>"Q"&amp;ROUNDUP(StockData[[#This Row],[Month Number]]/3,0)</f>
        <v>Q4</v>
      </c>
      <c r="H5795" s="1" t="s">
        <v>5604</v>
      </c>
      <c r="I5795" s="1" t="s">
        <v>4597</v>
      </c>
      <c r="J5795" t="s">
        <v>30</v>
      </c>
      <c r="K5795">
        <v>10941.05</v>
      </c>
      <c r="L5795">
        <v>10950</v>
      </c>
      <c r="M5795">
        <v>10750.1</v>
      </c>
      <c r="N5795">
        <v>10941.05</v>
      </c>
      <c r="O5795">
        <v>10804.25</v>
      </c>
      <c r="P5795">
        <v>10798.95</v>
      </c>
      <c r="Q5795">
        <v>10841.52</v>
      </c>
      <c r="R5795">
        <v>335481</v>
      </c>
      <c r="S5795">
        <v>3637124685.1999998</v>
      </c>
      <c r="T5795">
        <v>53845</v>
      </c>
      <c r="U5795">
        <v>212091</v>
      </c>
      <c r="V5795">
        <v>63.22</v>
      </c>
      <c r="W5795" s="3">
        <f>StockData[[#This Row],[CLOSE]]-StockData[[#This Row],[PREV. CLOSE]]</f>
        <v>-142.09999999999854</v>
      </c>
      <c r="X5795" s="2">
        <f>IFERROR((StockData[[#This Row],[CLOSE]]-StockData[[#This Row],[PREV. CLOSE]])/StockData[[#This Row],[PREV. CLOSE]],0)</f>
        <v>-1.2987784536218969E-2</v>
      </c>
      <c r="Y5795" t="str">
        <f>IF(StockData[[#This Row],[Daily Return %]]&gt;0,"Gain",IF(StockData[[#This Row],[Daily Return %]]&lt;0,"Loss","No Change"))</f>
        <v>Loss</v>
      </c>
    </row>
    <row r="5796" spans="1:25" x14ac:dyDescent="0.3">
      <c r="A5796" s="1">
        <v>45657</v>
      </c>
      <c r="B5796" s="1" t="s">
        <v>5852</v>
      </c>
      <c r="C5796" s="1" t="s">
        <v>274</v>
      </c>
      <c r="D5796">
        <f>MONTH(StockData[[#This Row],[DATE]])</f>
        <v>12</v>
      </c>
      <c r="E5796">
        <v>2024</v>
      </c>
      <c r="F5796" t="s">
        <v>231</v>
      </c>
      <c r="G5796" t="str">
        <f>"Q"&amp;ROUNDUP(StockData[[#This Row],[Month Number]]/3,0)</f>
        <v>Q4</v>
      </c>
      <c r="H5796" s="1" t="s">
        <v>5604</v>
      </c>
      <c r="I5796" s="1" t="s">
        <v>4597</v>
      </c>
      <c r="J5796" t="s">
        <v>30</v>
      </c>
      <c r="K5796">
        <v>10765</v>
      </c>
      <c r="L5796">
        <v>10893.7</v>
      </c>
      <c r="M5796">
        <v>10750.6</v>
      </c>
      <c r="N5796">
        <v>10798.95</v>
      </c>
      <c r="O5796">
        <v>10860</v>
      </c>
      <c r="P5796">
        <v>10858.4</v>
      </c>
      <c r="Q5796">
        <v>10832.98</v>
      </c>
      <c r="R5796">
        <v>198997</v>
      </c>
      <c r="S5796">
        <v>2155730883.1500001</v>
      </c>
      <c r="T5796">
        <v>31049</v>
      </c>
      <c r="U5796">
        <v>98672</v>
      </c>
      <c r="V5796">
        <v>49.58</v>
      </c>
      <c r="W5796" s="3">
        <f>StockData[[#This Row],[CLOSE]]-StockData[[#This Row],[PREV. CLOSE]]</f>
        <v>59.449999999998909</v>
      </c>
      <c r="X5796" s="2">
        <f>IFERROR((StockData[[#This Row],[CLOSE]]-StockData[[#This Row],[PREV. CLOSE]])/StockData[[#This Row],[PREV. CLOSE]],0)</f>
        <v>5.5051648539903332E-3</v>
      </c>
      <c r="Y5796" t="str">
        <f>IF(StockData[[#This Row],[Daily Return %]]&gt;0,"Gain",IF(StockData[[#This Row],[Daily Return %]]&lt;0,"Loss","No Change"))</f>
        <v>Gain</v>
      </c>
    </row>
    <row r="5797" spans="1:25" x14ac:dyDescent="0.3">
      <c r="A5797" s="1">
        <v>45658</v>
      </c>
      <c r="B5797" s="1" t="s">
        <v>5853</v>
      </c>
      <c r="C5797" s="1" t="s">
        <v>26</v>
      </c>
      <c r="D5797">
        <f>MONTH(StockData[[#This Row],[DATE]])</f>
        <v>1</v>
      </c>
      <c r="E5797">
        <v>2025</v>
      </c>
      <c r="F5797" t="s">
        <v>27</v>
      </c>
      <c r="G5797" t="str">
        <f>"Q"&amp;ROUNDUP(StockData[[#This Row],[Month Number]]/3,0)</f>
        <v>Q1</v>
      </c>
      <c r="H5797" s="1" t="s">
        <v>5604</v>
      </c>
      <c r="I5797" s="1" t="s">
        <v>4597</v>
      </c>
      <c r="J5797" t="s">
        <v>30</v>
      </c>
      <c r="K5797">
        <v>10858</v>
      </c>
      <c r="L5797">
        <v>11273.95</v>
      </c>
      <c r="M5797">
        <v>10800.2</v>
      </c>
      <c r="N5797">
        <v>10858.4</v>
      </c>
      <c r="O5797">
        <v>11185</v>
      </c>
      <c r="P5797">
        <v>11208.3</v>
      </c>
      <c r="Q5797">
        <v>11106.44</v>
      </c>
      <c r="R5797">
        <v>383202</v>
      </c>
      <c r="S5797">
        <v>4256011580.9499998</v>
      </c>
      <c r="T5797">
        <v>60953</v>
      </c>
      <c r="U5797">
        <v>108226</v>
      </c>
      <c r="V5797">
        <v>28.24</v>
      </c>
      <c r="W5797" s="3">
        <f>StockData[[#This Row],[CLOSE]]-StockData[[#This Row],[PREV. CLOSE]]</f>
        <v>349.89999999999964</v>
      </c>
      <c r="X5797" s="2">
        <f>IFERROR((StockData[[#This Row],[CLOSE]]-StockData[[#This Row],[PREV. CLOSE]])/StockData[[#This Row],[PREV. CLOSE]],0)</f>
        <v>3.2223900390481071E-2</v>
      </c>
      <c r="Y5797" t="str">
        <f>IF(StockData[[#This Row],[Daily Return %]]&gt;0,"Gain",IF(StockData[[#This Row],[Daily Return %]]&lt;0,"Loss","No Change"))</f>
        <v>Gain</v>
      </c>
    </row>
    <row r="5798" spans="1:25" x14ac:dyDescent="0.3">
      <c r="A5798" s="1">
        <v>45659</v>
      </c>
      <c r="B5798" s="1" t="s">
        <v>5854</v>
      </c>
      <c r="C5798" s="1" t="s">
        <v>26</v>
      </c>
      <c r="D5798">
        <f>MONTH(StockData[[#This Row],[DATE]])</f>
        <v>1</v>
      </c>
      <c r="E5798">
        <v>2025</v>
      </c>
      <c r="F5798" t="s">
        <v>27</v>
      </c>
      <c r="G5798" t="str">
        <f>"Q"&amp;ROUNDUP(StockData[[#This Row],[Month Number]]/3,0)</f>
        <v>Q1</v>
      </c>
      <c r="H5798" s="1" t="s">
        <v>5604</v>
      </c>
      <c r="I5798" s="1" t="s">
        <v>4597</v>
      </c>
      <c r="J5798" t="s">
        <v>30</v>
      </c>
      <c r="K5798">
        <v>11285</v>
      </c>
      <c r="L5798">
        <v>11859.15</v>
      </c>
      <c r="M5798">
        <v>11226</v>
      </c>
      <c r="N5798">
        <v>11208.3</v>
      </c>
      <c r="O5798">
        <v>11837</v>
      </c>
      <c r="P5798">
        <v>11841.3</v>
      </c>
      <c r="Q5798">
        <v>11644.01</v>
      </c>
      <c r="R5798">
        <v>1417042</v>
      </c>
      <c r="S5798">
        <v>16500046404.35</v>
      </c>
      <c r="T5798">
        <v>178108</v>
      </c>
      <c r="U5798">
        <v>738040</v>
      </c>
      <c r="V5798">
        <v>52.08</v>
      </c>
      <c r="W5798" s="3">
        <f>StockData[[#This Row],[CLOSE]]-StockData[[#This Row],[PREV. CLOSE]]</f>
        <v>633</v>
      </c>
      <c r="X5798" s="2">
        <f>IFERROR((StockData[[#This Row],[CLOSE]]-StockData[[#This Row],[PREV. CLOSE]])/StockData[[#This Row],[PREV. CLOSE]],0)</f>
        <v>5.6476004389604137E-2</v>
      </c>
      <c r="Y5798" t="str">
        <f>IF(StockData[[#This Row],[Daily Return %]]&gt;0,"Gain",IF(StockData[[#This Row],[Daily Return %]]&lt;0,"Loss","No Change"))</f>
        <v>Gain</v>
      </c>
    </row>
    <row r="5799" spans="1:25" x14ac:dyDescent="0.3">
      <c r="A5799" s="1">
        <v>45660</v>
      </c>
      <c r="B5799" s="1" t="s">
        <v>5855</v>
      </c>
      <c r="C5799" s="1" t="s">
        <v>26</v>
      </c>
      <c r="D5799">
        <f>MONTH(StockData[[#This Row],[DATE]])</f>
        <v>1</v>
      </c>
      <c r="E5799">
        <v>2025</v>
      </c>
      <c r="F5799" t="s">
        <v>27</v>
      </c>
      <c r="G5799" t="str">
        <f>"Q"&amp;ROUNDUP(StockData[[#This Row],[Month Number]]/3,0)</f>
        <v>Q1</v>
      </c>
      <c r="H5799" s="1" t="s">
        <v>5604</v>
      </c>
      <c r="I5799" s="1" t="s">
        <v>4597</v>
      </c>
      <c r="J5799" t="s">
        <v>30</v>
      </c>
      <c r="K5799">
        <v>11849.95</v>
      </c>
      <c r="L5799">
        <v>12049.8</v>
      </c>
      <c r="M5799">
        <v>11787.95</v>
      </c>
      <c r="N5799">
        <v>11841.3</v>
      </c>
      <c r="O5799">
        <v>11900</v>
      </c>
      <c r="P5799">
        <v>11934.25</v>
      </c>
      <c r="Q5799">
        <v>11951.54</v>
      </c>
      <c r="R5799">
        <v>701315</v>
      </c>
      <c r="S5799">
        <v>8381797263.1499996</v>
      </c>
      <c r="T5799">
        <v>102489</v>
      </c>
      <c r="U5799">
        <v>307067</v>
      </c>
      <c r="V5799">
        <v>43.78</v>
      </c>
      <c r="W5799" s="3">
        <f>StockData[[#This Row],[CLOSE]]-StockData[[#This Row],[PREV. CLOSE]]</f>
        <v>92.950000000000728</v>
      </c>
      <c r="X5799" s="2">
        <f>IFERROR((StockData[[#This Row],[CLOSE]]-StockData[[#This Row],[PREV. CLOSE]])/StockData[[#This Row],[PREV. CLOSE]],0)</f>
        <v>7.8496448869634864E-3</v>
      </c>
      <c r="Y5799" t="str">
        <f>IF(StockData[[#This Row],[Daily Return %]]&gt;0,"Gain",IF(StockData[[#This Row],[Daily Return %]]&lt;0,"Loss","No Change"))</f>
        <v>Gain</v>
      </c>
    </row>
    <row r="5800" spans="1:25" x14ac:dyDescent="0.3">
      <c r="A5800" s="1">
        <v>45663</v>
      </c>
      <c r="B5800" s="1" t="s">
        <v>5856</v>
      </c>
      <c r="C5800" s="1" t="s">
        <v>26</v>
      </c>
      <c r="D5800">
        <f>MONTH(StockData[[#This Row],[DATE]])</f>
        <v>1</v>
      </c>
      <c r="E5800">
        <v>2025</v>
      </c>
      <c r="F5800" t="s">
        <v>27</v>
      </c>
      <c r="G5800" t="str">
        <f>"Q"&amp;ROUNDUP(StockData[[#This Row],[Month Number]]/3,0)</f>
        <v>Q1</v>
      </c>
      <c r="H5800" s="1" t="s">
        <v>5604</v>
      </c>
      <c r="I5800" s="1" t="s">
        <v>4597</v>
      </c>
      <c r="J5800" t="s">
        <v>30</v>
      </c>
      <c r="K5800">
        <v>11929</v>
      </c>
      <c r="L5800">
        <v>11979.9</v>
      </c>
      <c r="M5800">
        <v>11690.7</v>
      </c>
      <c r="N5800">
        <v>11934.25</v>
      </c>
      <c r="O5800">
        <v>11730.3</v>
      </c>
      <c r="P5800">
        <v>11755.65</v>
      </c>
      <c r="Q5800">
        <v>11793.61</v>
      </c>
      <c r="R5800">
        <v>383268</v>
      </c>
      <c r="S5800">
        <v>4520111449.8999996</v>
      </c>
      <c r="T5800">
        <v>67220</v>
      </c>
      <c r="U5800">
        <v>187378</v>
      </c>
      <c r="V5800">
        <v>48.89</v>
      </c>
      <c r="W5800" s="3">
        <f>StockData[[#This Row],[CLOSE]]-StockData[[#This Row],[PREV. CLOSE]]</f>
        <v>-178.60000000000036</v>
      </c>
      <c r="X5800" s="2">
        <f>IFERROR((StockData[[#This Row],[CLOSE]]-StockData[[#This Row],[PREV. CLOSE]])/StockData[[#This Row],[PREV. CLOSE]],0)</f>
        <v>-1.4965330875421611E-2</v>
      </c>
      <c r="Y5800" t="str">
        <f>IF(StockData[[#This Row],[Daily Return %]]&gt;0,"Gain",IF(StockData[[#This Row],[Daily Return %]]&lt;0,"Loss","No Change"))</f>
        <v>Loss</v>
      </c>
    </row>
    <row r="5801" spans="1:25" x14ac:dyDescent="0.3">
      <c r="A5801" s="1">
        <v>45664</v>
      </c>
      <c r="B5801" s="1" t="s">
        <v>5857</v>
      </c>
      <c r="C5801" s="1" t="s">
        <v>26</v>
      </c>
      <c r="D5801">
        <f>MONTH(StockData[[#This Row],[DATE]])</f>
        <v>1</v>
      </c>
      <c r="E5801">
        <v>2025</v>
      </c>
      <c r="F5801" t="s">
        <v>27</v>
      </c>
      <c r="G5801" t="str">
        <f>"Q"&amp;ROUNDUP(StockData[[#This Row],[Month Number]]/3,0)</f>
        <v>Q1</v>
      </c>
      <c r="H5801" s="1" t="s">
        <v>5604</v>
      </c>
      <c r="I5801" s="1" t="s">
        <v>4597</v>
      </c>
      <c r="J5801" t="s">
        <v>30</v>
      </c>
      <c r="K5801">
        <v>11755.65</v>
      </c>
      <c r="L5801">
        <v>11825.95</v>
      </c>
      <c r="M5801">
        <v>11673.7</v>
      </c>
      <c r="N5801">
        <v>11755.65</v>
      </c>
      <c r="O5801">
        <v>11715.15</v>
      </c>
      <c r="P5801">
        <v>11721.3</v>
      </c>
      <c r="Q5801">
        <v>11746.11</v>
      </c>
      <c r="R5801">
        <v>308104</v>
      </c>
      <c r="S5801">
        <v>3619023348.9000001</v>
      </c>
      <c r="T5801">
        <v>66788</v>
      </c>
      <c r="U5801">
        <v>161786</v>
      </c>
      <c r="V5801">
        <v>52.51</v>
      </c>
      <c r="W5801" s="3">
        <f>StockData[[#This Row],[CLOSE]]-StockData[[#This Row],[PREV. CLOSE]]</f>
        <v>-34.350000000000364</v>
      </c>
      <c r="X5801" s="2">
        <f>IFERROR((StockData[[#This Row],[CLOSE]]-StockData[[#This Row],[PREV. CLOSE]])/StockData[[#This Row],[PREV. CLOSE]],0)</f>
        <v>-2.9219992088910748E-3</v>
      </c>
      <c r="Y5801" t="str">
        <f>IF(StockData[[#This Row],[Daily Return %]]&gt;0,"Gain",IF(StockData[[#This Row],[Daily Return %]]&lt;0,"Loss","No Change"))</f>
        <v>Loss</v>
      </c>
    </row>
    <row r="5802" spans="1:25" x14ac:dyDescent="0.3">
      <c r="A5802" s="1">
        <v>45665</v>
      </c>
      <c r="B5802" s="1" t="s">
        <v>5858</v>
      </c>
      <c r="C5802" s="1" t="s">
        <v>26</v>
      </c>
      <c r="D5802">
        <f>MONTH(StockData[[#This Row],[DATE]])</f>
        <v>1</v>
      </c>
      <c r="E5802">
        <v>2025</v>
      </c>
      <c r="F5802" t="s">
        <v>27</v>
      </c>
      <c r="G5802" t="str">
        <f>"Q"&amp;ROUNDUP(StockData[[#This Row],[Month Number]]/3,0)</f>
        <v>Q1</v>
      </c>
      <c r="H5802" s="1" t="s">
        <v>5604</v>
      </c>
      <c r="I5802" s="1" t="s">
        <v>4597</v>
      </c>
      <c r="J5802" t="s">
        <v>30</v>
      </c>
      <c r="K5802">
        <v>11726</v>
      </c>
      <c r="L5802">
        <v>11859.95</v>
      </c>
      <c r="M5802">
        <v>11725.3</v>
      </c>
      <c r="N5802">
        <v>11721.3</v>
      </c>
      <c r="O5802">
        <v>11790.55</v>
      </c>
      <c r="P5802">
        <v>11822</v>
      </c>
      <c r="Q5802">
        <v>11803.57</v>
      </c>
      <c r="R5802">
        <v>303100</v>
      </c>
      <c r="S5802">
        <v>3577661230.25</v>
      </c>
      <c r="T5802">
        <v>74022</v>
      </c>
      <c r="U5802">
        <v>109820</v>
      </c>
      <c r="V5802">
        <v>36.229999999999997</v>
      </c>
      <c r="W5802" s="3">
        <f>StockData[[#This Row],[CLOSE]]-StockData[[#This Row],[PREV. CLOSE]]</f>
        <v>100.70000000000073</v>
      </c>
      <c r="X5802" s="2">
        <f>IFERROR((StockData[[#This Row],[CLOSE]]-StockData[[#This Row],[PREV. CLOSE]])/StockData[[#This Row],[PREV. CLOSE]],0)</f>
        <v>8.5911972221511899E-3</v>
      </c>
      <c r="Y5802" t="str">
        <f>IF(StockData[[#This Row],[Daily Return %]]&gt;0,"Gain",IF(StockData[[#This Row],[Daily Return %]]&lt;0,"Loss","No Change"))</f>
        <v>Gain</v>
      </c>
    </row>
    <row r="5803" spans="1:25" x14ac:dyDescent="0.3">
      <c r="A5803" s="1">
        <v>45666</v>
      </c>
      <c r="B5803" s="1" t="s">
        <v>5859</v>
      </c>
      <c r="C5803" s="1" t="s">
        <v>26</v>
      </c>
      <c r="D5803">
        <f>MONTH(StockData[[#This Row],[DATE]])</f>
        <v>1</v>
      </c>
      <c r="E5803">
        <v>2025</v>
      </c>
      <c r="F5803" t="s">
        <v>27</v>
      </c>
      <c r="G5803" t="str">
        <f>"Q"&amp;ROUNDUP(StockData[[#This Row],[Month Number]]/3,0)</f>
        <v>Q1</v>
      </c>
      <c r="H5803" s="1" t="s">
        <v>5604</v>
      </c>
      <c r="I5803" s="1" t="s">
        <v>4597</v>
      </c>
      <c r="J5803" t="s">
        <v>30</v>
      </c>
      <c r="K5803">
        <v>11822</v>
      </c>
      <c r="L5803">
        <v>11850</v>
      </c>
      <c r="M5803">
        <v>11659.65</v>
      </c>
      <c r="N5803">
        <v>11822</v>
      </c>
      <c r="O5803">
        <v>11751.15</v>
      </c>
      <c r="P5803">
        <v>11740.55</v>
      </c>
      <c r="Q5803">
        <v>11751.68</v>
      </c>
      <c r="R5803">
        <v>266413</v>
      </c>
      <c r="S5803">
        <v>3130800907.4499998</v>
      </c>
      <c r="T5803">
        <v>57684</v>
      </c>
      <c r="U5803">
        <v>132159</v>
      </c>
      <c r="V5803">
        <v>49.61</v>
      </c>
      <c r="W5803" s="3">
        <f>StockData[[#This Row],[CLOSE]]-StockData[[#This Row],[PREV. CLOSE]]</f>
        <v>-81.450000000000728</v>
      </c>
      <c r="X5803" s="2">
        <f>IFERROR((StockData[[#This Row],[CLOSE]]-StockData[[#This Row],[PREV. CLOSE]])/StockData[[#This Row],[PREV. CLOSE]],0)</f>
        <v>-6.8896971747589852E-3</v>
      </c>
      <c r="Y5803" t="str">
        <f>IF(StockData[[#This Row],[Daily Return %]]&gt;0,"Gain",IF(StockData[[#This Row],[Daily Return %]]&lt;0,"Loss","No Change"))</f>
        <v>Loss</v>
      </c>
    </row>
    <row r="5804" spans="1:25" x14ac:dyDescent="0.3">
      <c r="A5804" s="1">
        <v>45667</v>
      </c>
      <c r="B5804" s="1" t="s">
        <v>5860</v>
      </c>
      <c r="C5804" s="1" t="s">
        <v>26</v>
      </c>
      <c r="D5804">
        <f>MONTH(StockData[[#This Row],[DATE]])</f>
        <v>1</v>
      </c>
      <c r="E5804">
        <v>2025</v>
      </c>
      <c r="F5804" t="s">
        <v>27</v>
      </c>
      <c r="G5804" t="str">
        <f>"Q"&amp;ROUNDUP(StockData[[#This Row],[Month Number]]/3,0)</f>
        <v>Q1</v>
      </c>
      <c r="H5804" s="1" t="s">
        <v>5604</v>
      </c>
      <c r="I5804" s="1" t="s">
        <v>4597</v>
      </c>
      <c r="J5804" t="s">
        <v>30</v>
      </c>
      <c r="K5804">
        <v>11690</v>
      </c>
      <c r="L5804">
        <v>11760</v>
      </c>
      <c r="M5804">
        <v>11570</v>
      </c>
      <c r="N5804">
        <v>11740.55</v>
      </c>
      <c r="O5804">
        <v>11640</v>
      </c>
      <c r="P5804">
        <v>11631.1</v>
      </c>
      <c r="Q5804">
        <v>11634.03</v>
      </c>
      <c r="R5804">
        <v>218246</v>
      </c>
      <c r="S5804">
        <v>2539079696.4000001</v>
      </c>
      <c r="T5804">
        <v>48765</v>
      </c>
      <c r="U5804">
        <v>107782</v>
      </c>
      <c r="V5804">
        <v>49.39</v>
      </c>
      <c r="W5804" s="3">
        <f>StockData[[#This Row],[CLOSE]]-StockData[[#This Row],[PREV. CLOSE]]</f>
        <v>-109.44999999999891</v>
      </c>
      <c r="X5804" s="2">
        <f>IFERROR((StockData[[#This Row],[CLOSE]]-StockData[[#This Row],[PREV. CLOSE]])/StockData[[#This Row],[PREV. CLOSE]],0)</f>
        <v>-9.3223911997307556E-3</v>
      </c>
      <c r="Y5804" t="str">
        <f>IF(StockData[[#This Row],[Daily Return %]]&gt;0,"Gain",IF(StockData[[#This Row],[Daily Return %]]&lt;0,"Loss","No Change"))</f>
        <v>Loss</v>
      </c>
    </row>
    <row r="5805" spans="1:25" x14ac:dyDescent="0.3">
      <c r="A5805" s="1">
        <v>45670</v>
      </c>
      <c r="B5805" s="1" t="s">
        <v>5861</v>
      </c>
      <c r="C5805" s="1" t="s">
        <v>26</v>
      </c>
      <c r="D5805">
        <f>MONTH(StockData[[#This Row],[DATE]])</f>
        <v>1</v>
      </c>
      <c r="E5805">
        <v>2025</v>
      </c>
      <c r="F5805" t="s">
        <v>27</v>
      </c>
      <c r="G5805" t="str">
        <f>"Q"&amp;ROUNDUP(StockData[[#This Row],[Month Number]]/3,0)</f>
        <v>Q1</v>
      </c>
      <c r="H5805" s="1" t="s">
        <v>5604</v>
      </c>
      <c r="I5805" s="1" t="s">
        <v>4597</v>
      </c>
      <c r="J5805" t="s">
        <v>30</v>
      </c>
      <c r="K5805">
        <v>11468.5</v>
      </c>
      <c r="L5805">
        <v>11654.45</v>
      </c>
      <c r="M5805">
        <v>11468</v>
      </c>
      <c r="N5805">
        <v>11631.1</v>
      </c>
      <c r="O5805">
        <v>11500</v>
      </c>
      <c r="P5805">
        <v>11497.7</v>
      </c>
      <c r="Q5805">
        <v>11557.32</v>
      </c>
      <c r="R5805">
        <v>253524</v>
      </c>
      <c r="S5805">
        <v>2930057738.0500002</v>
      </c>
      <c r="T5805">
        <v>46840</v>
      </c>
      <c r="U5805">
        <v>122296</v>
      </c>
      <c r="V5805">
        <v>48.24</v>
      </c>
      <c r="W5805" s="3">
        <f>StockData[[#This Row],[CLOSE]]-StockData[[#This Row],[PREV. CLOSE]]</f>
        <v>-133.39999999999964</v>
      </c>
      <c r="X5805" s="2">
        <f>IFERROR((StockData[[#This Row],[CLOSE]]-StockData[[#This Row],[PREV. CLOSE]])/StockData[[#This Row],[PREV. CLOSE]],0)</f>
        <v>-1.146925054380064E-2</v>
      </c>
      <c r="Y5805" t="str">
        <f>IF(StockData[[#This Row],[Daily Return %]]&gt;0,"Gain",IF(StockData[[#This Row],[Daily Return %]]&lt;0,"Loss","No Change"))</f>
        <v>Loss</v>
      </c>
    </row>
    <row r="5806" spans="1:25" x14ac:dyDescent="0.3">
      <c r="A5806" s="1">
        <v>45671</v>
      </c>
      <c r="B5806" s="1" t="s">
        <v>5862</v>
      </c>
      <c r="C5806" s="1" t="s">
        <v>26</v>
      </c>
      <c r="D5806">
        <f>MONTH(StockData[[#This Row],[DATE]])</f>
        <v>1</v>
      </c>
      <c r="E5806">
        <v>2025</v>
      </c>
      <c r="F5806" t="s">
        <v>27</v>
      </c>
      <c r="G5806" t="str">
        <f>"Q"&amp;ROUNDUP(StockData[[#This Row],[Month Number]]/3,0)</f>
        <v>Q1</v>
      </c>
      <c r="H5806" s="1" t="s">
        <v>5604</v>
      </c>
      <c r="I5806" s="1" t="s">
        <v>4597</v>
      </c>
      <c r="J5806" t="s">
        <v>30</v>
      </c>
      <c r="K5806">
        <v>11533.95</v>
      </c>
      <c r="L5806">
        <v>11785.55</v>
      </c>
      <c r="M5806">
        <v>11531</v>
      </c>
      <c r="N5806">
        <v>11497.7</v>
      </c>
      <c r="O5806">
        <v>11745</v>
      </c>
      <c r="P5806">
        <v>11741.15</v>
      </c>
      <c r="Q5806">
        <v>11713.39</v>
      </c>
      <c r="R5806">
        <v>627463</v>
      </c>
      <c r="S5806">
        <v>7349715789.8999996</v>
      </c>
      <c r="T5806">
        <v>99759</v>
      </c>
      <c r="U5806">
        <v>429465</v>
      </c>
      <c r="V5806">
        <v>68.44</v>
      </c>
      <c r="W5806" s="3">
        <f>StockData[[#This Row],[CLOSE]]-StockData[[#This Row],[PREV. CLOSE]]</f>
        <v>243.44999999999891</v>
      </c>
      <c r="X5806" s="2">
        <f>IFERROR((StockData[[#This Row],[CLOSE]]-StockData[[#This Row],[PREV. CLOSE]])/StockData[[#This Row],[PREV. CLOSE]],0)</f>
        <v>2.1173799977386686E-2</v>
      </c>
      <c r="Y5806" t="str">
        <f>IF(StockData[[#This Row],[Daily Return %]]&gt;0,"Gain",IF(StockData[[#This Row],[Daily Return %]]&lt;0,"Loss","No Change"))</f>
        <v>Gain</v>
      </c>
    </row>
    <row r="5807" spans="1:25" x14ac:dyDescent="0.3">
      <c r="A5807" s="1">
        <v>45672</v>
      </c>
      <c r="B5807" s="1" t="s">
        <v>5863</v>
      </c>
      <c r="C5807" s="1" t="s">
        <v>26</v>
      </c>
      <c r="D5807">
        <f>MONTH(StockData[[#This Row],[DATE]])</f>
        <v>1</v>
      </c>
      <c r="E5807">
        <v>2025</v>
      </c>
      <c r="F5807" t="s">
        <v>27</v>
      </c>
      <c r="G5807" t="str">
        <f>"Q"&amp;ROUNDUP(StockData[[#This Row],[Month Number]]/3,0)</f>
        <v>Q1</v>
      </c>
      <c r="H5807" s="1" t="s">
        <v>5604</v>
      </c>
      <c r="I5807" s="1" t="s">
        <v>4597</v>
      </c>
      <c r="J5807" t="s">
        <v>30</v>
      </c>
      <c r="K5807">
        <v>11890.55</v>
      </c>
      <c r="L5807">
        <v>12192.4</v>
      </c>
      <c r="M5807">
        <v>11861</v>
      </c>
      <c r="N5807">
        <v>11741.15</v>
      </c>
      <c r="O5807">
        <v>11964.95</v>
      </c>
      <c r="P5807">
        <v>11947.4</v>
      </c>
      <c r="Q5807">
        <v>12007.95</v>
      </c>
      <c r="R5807">
        <v>692822</v>
      </c>
      <c r="S5807">
        <v>8319374879.0500002</v>
      </c>
      <c r="T5807">
        <v>119075</v>
      </c>
      <c r="U5807">
        <v>348113</v>
      </c>
      <c r="V5807">
        <v>50.25</v>
      </c>
      <c r="W5807" s="3">
        <f>StockData[[#This Row],[CLOSE]]-StockData[[#This Row],[PREV. CLOSE]]</f>
        <v>206.25</v>
      </c>
      <c r="X5807" s="2">
        <f>IFERROR((StockData[[#This Row],[CLOSE]]-StockData[[#This Row],[PREV. CLOSE]])/StockData[[#This Row],[PREV. CLOSE]],0)</f>
        <v>1.7566422369188709E-2</v>
      </c>
      <c r="Y5807" t="str">
        <f>IF(StockData[[#This Row],[Daily Return %]]&gt;0,"Gain",IF(StockData[[#This Row],[Daily Return %]]&lt;0,"Loss","No Change"))</f>
        <v>Gain</v>
      </c>
    </row>
    <row r="5808" spans="1:25" x14ac:dyDescent="0.3">
      <c r="A5808" s="1">
        <v>45673</v>
      </c>
      <c r="B5808" s="1" t="s">
        <v>5864</v>
      </c>
      <c r="C5808" s="1" t="s">
        <v>26</v>
      </c>
      <c r="D5808">
        <f>MONTH(StockData[[#This Row],[DATE]])</f>
        <v>1</v>
      </c>
      <c r="E5808">
        <v>2025</v>
      </c>
      <c r="F5808" t="s">
        <v>27</v>
      </c>
      <c r="G5808" t="str">
        <f>"Q"&amp;ROUNDUP(StockData[[#This Row],[Month Number]]/3,0)</f>
        <v>Q1</v>
      </c>
      <c r="H5808" s="1" t="s">
        <v>5604</v>
      </c>
      <c r="I5808" s="1" t="s">
        <v>4597</v>
      </c>
      <c r="J5808" t="s">
        <v>30</v>
      </c>
      <c r="K5808">
        <v>11981.45</v>
      </c>
      <c r="L5808">
        <v>12134</v>
      </c>
      <c r="M5808">
        <v>11956.2</v>
      </c>
      <c r="N5808">
        <v>11947.4</v>
      </c>
      <c r="O5808">
        <v>12094</v>
      </c>
      <c r="P5808">
        <v>12092.3</v>
      </c>
      <c r="Q5808">
        <v>12066.97</v>
      </c>
      <c r="R5808">
        <v>551211</v>
      </c>
      <c r="S5808">
        <v>6651446665.1499996</v>
      </c>
      <c r="T5808">
        <v>170528</v>
      </c>
      <c r="U5808">
        <v>366361</v>
      </c>
      <c r="V5808">
        <v>66.459999999999994</v>
      </c>
      <c r="W5808" s="3">
        <f>StockData[[#This Row],[CLOSE]]-StockData[[#This Row],[PREV. CLOSE]]</f>
        <v>144.89999999999964</v>
      </c>
      <c r="X5808" s="2">
        <f>IFERROR((StockData[[#This Row],[CLOSE]]-StockData[[#This Row],[PREV. CLOSE]])/StockData[[#This Row],[PREV. CLOSE]],0)</f>
        <v>1.2128161775783823E-2</v>
      </c>
      <c r="Y5808" t="str">
        <f>IF(StockData[[#This Row],[Daily Return %]]&gt;0,"Gain",IF(StockData[[#This Row],[Daily Return %]]&lt;0,"Loss","No Change"))</f>
        <v>Gain</v>
      </c>
    </row>
    <row r="5809" spans="1:25" x14ac:dyDescent="0.3">
      <c r="A5809" s="1">
        <v>45674</v>
      </c>
      <c r="B5809" s="1" t="s">
        <v>5865</v>
      </c>
      <c r="C5809" s="1" t="s">
        <v>26</v>
      </c>
      <c r="D5809">
        <f>MONTH(StockData[[#This Row],[DATE]])</f>
        <v>1</v>
      </c>
      <c r="E5809">
        <v>2025</v>
      </c>
      <c r="F5809" t="s">
        <v>27</v>
      </c>
      <c r="G5809" t="str">
        <f>"Q"&amp;ROUNDUP(StockData[[#This Row],[Month Number]]/3,0)</f>
        <v>Q1</v>
      </c>
      <c r="H5809" s="1" t="s">
        <v>5604</v>
      </c>
      <c r="I5809" s="1" t="s">
        <v>4597</v>
      </c>
      <c r="J5809" t="s">
        <v>30</v>
      </c>
      <c r="K5809">
        <v>12101.9</v>
      </c>
      <c r="L5809">
        <v>12189.9</v>
      </c>
      <c r="M5809">
        <v>12004.3</v>
      </c>
      <c r="N5809">
        <v>12092.3</v>
      </c>
      <c r="O5809">
        <v>12109.05</v>
      </c>
      <c r="P5809">
        <v>12136.35</v>
      </c>
      <c r="Q5809">
        <v>12104.37</v>
      </c>
      <c r="R5809">
        <v>285370</v>
      </c>
      <c r="S5809">
        <v>3454223311.5999999</v>
      </c>
      <c r="T5809">
        <v>48730</v>
      </c>
      <c r="U5809">
        <v>138311</v>
      </c>
      <c r="V5809">
        <v>48.47</v>
      </c>
      <c r="W5809" s="3">
        <f>StockData[[#This Row],[CLOSE]]-StockData[[#This Row],[PREV. CLOSE]]</f>
        <v>44.050000000001091</v>
      </c>
      <c r="X5809" s="2">
        <f>IFERROR((StockData[[#This Row],[CLOSE]]-StockData[[#This Row],[PREV. CLOSE]])/StockData[[#This Row],[PREV. CLOSE]],0)</f>
        <v>3.6428140221464152E-3</v>
      </c>
      <c r="Y5809" t="str">
        <f>IF(StockData[[#This Row],[Daily Return %]]&gt;0,"Gain",IF(StockData[[#This Row],[Daily Return %]]&lt;0,"Loss","No Change"))</f>
        <v>Gain</v>
      </c>
    </row>
    <row r="5810" spans="1:25" x14ac:dyDescent="0.3">
      <c r="A5810" s="1">
        <v>45677</v>
      </c>
      <c r="B5810" s="1" t="s">
        <v>5866</v>
      </c>
      <c r="C5810" s="1" t="s">
        <v>26</v>
      </c>
      <c r="D5810">
        <f>MONTH(StockData[[#This Row],[DATE]])</f>
        <v>1</v>
      </c>
      <c r="E5810">
        <v>2025</v>
      </c>
      <c r="F5810" t="s">
        <v>27</v>
      </c>
      <c r="G5810" t="str">
        <f>"Q"&amp;ROUNDUP(StockData[[#This Row],[Month Number]]/3,0)</f>
        <v>Q1</v>
      </c>
      <c r="H5810" s="1" t="s">
        <v>5604</v>
      </c>
      <c r="I5810" s="1" t="s">
        <v>4597</v>
      </c>
      <c r="J5810" t="s">
        <v>30</v>
      </c>
      <c r="K5810">
        <v>12147.05</v>
      </c>
      <c r="L5810">
        <v>12147.05</v>
      </c>
      <c r="M5810">
        <v>11984.05</v>
      </c>
      <c r="N5810">
        <v>12136.35</v>
      </c>
      <c r="O5810">
        <v>12006.8</v>
      </c>
      <c r="P5810">
        <v>12020.05</v>
      </c>
      <c r="Q5810">
        <v>12040.78</v>
      </c>
      <c r="R5810">
        <v>251731</v>
      </c>
      <c r="S5810">
        <v>3031037469</v>
      </c>
      <c r="T5810">
        <v>54390</v>
      </c>
      <c r="U5810">
        <v>130022</v>
      </c>
      <c r="V5810">
        <v>51.65</v>
      </c>
      <c r="W5810" s="3">
        <f>StockData[[#This Row],[CLOSE]]-StockData[[#This Row],[PREV. CLOSE]]</f>
        <v>-116.30000000000109</v>
      </c>
      <c r="X5810" s="2">
        <f>IFERROR((StockData[[#This Row],[CLOSE]]-StockData[[#This Row],[PREV. CLOSE]])/StockData[[#This Row],[PREV. CLOSE]],0)</f>
        <v>-9.5827823027517401E-3</v>
      </c>
      <c r="Y5810" t="str">
        <f>IF(StockData[[#This Row],[Daily Return %]]&gt;0,"Gain",IF(StockData[[#This Row],[Daily Return %]]&lt;0,"Loss","No Change"))</f>
        <v>Loss</v>
      </c>
    </row>
    <row r="5811" spans="1:25" x14ac:dyDescent="0.3">
      <c r="A5811" s="1">
        <v>45678</v>
      </c>
      <c r="B5811" s="1" t="s">
        <v>5867</v>
      </c>
      <c r="C5811" s="1" t="s">
        <v>26</v>
      </c>
      <c r="D5811">
        <f>MONTH(StockData[[#This Row],[DATE]])</f>
        <v>1</v>
      </c>
      <c r="E5811">
        <v>2025</v>
      </c>
      <c r="F5811" t="s">
        <v>27</v>
      </c>
      <c r="G5811" t="str">
        <f>"Q"&amp;ROUNDUP(StockData[[#This Row],[Month Number]]/3,0)</f>
        <v>Q1</v>
      </c>
      <c r="H5811" s="1" t="s">
        <v>5604</v>
      </c>
      <c r="I5811" s="1" t="s">
        <v>4597</v>
      </c>
      <c r="J5811" t="s">
        <v>30</v>
      </c>
      <c r="K5811">
        <v>12017.05</v>
      </c>
      <c r="L5811">
        <v>12139.8</v>
      </c>
      <c r="M5811">
        <v>11862.05</v>
      </c>
      <c r="N5811">
        <v>12020.05</v>
      </c>
      <c r="O5811">
        <v>11909</v>
      </c>
      <c r="P5811">
        <v>11883.7</v>
      </c>
      <c r="Q5811">
        <v>11984.35</v>
      </c>
      <c r="R5811">
        <v>300038</v>
      </c>
      <c r="S5811">
        <v>3595758995.4499998</v>
      </c>
      <c r="T5811">
        <v>86307</v>
      </c>
      <c r="U5811">
        <v>97729</v>
      </c>
      <c r="V5811">
        <v>32.57</v>
      </c>
      <c r="W5811" s="3">
        <f>StockData[[#This Row],[CLOSE]]-StockData[[#This Row],[PREV. CLOSE]]</f>
        <v>-136.34999999999854</v>
      </c>
      <c r="X5811" s="2">
        <f>IFERROR((StockData[[#This Row],[CLOSE]]-StockData[[#This Row],[PREV. CLOSE]])/StockData[[#This Row],[PREV. CLOSE]],0)</f>
        <v>-1.1343546823848366E-2</v>
      </c>
      <c r="Y5811" t="str">
        <f>IF(StockData[[#This Row],[Daily Return %]]&gt;0,"Gain",IF(StockData[[#This Row],[Daily Return %]]&lt;0,"Loss","No Change"))</f>
        <v>Loss</v>
      </c>
    </row>
    <row r="5812" spans="1:25" x14ac:dyDescent="0.3">
      <c r="A5812" s="1">
        <v>45679</v>
      </c>
      <c r="B5812" s="1" t="s">
        <v>5868</v>
      </c>
      <c r="C5812" s="1" t="s">
        <v>26</v>
      </c>
      <c r="D5812">
        <f>MONTH(StockData[[#This Row],[DATE]])</f>
        <v>1</v>
      </c>
      <c r="E5812">
        <v>2025</v>
      </c>
      <c r="F5812" t="s">
        <v>27</v>
      </c>
      <c r="G5812" t="str">
        <f>"Q"&amp;ROUNDUP(StockData[[#This Row],[Month Number]]/3,0)</f>
        <v>Q1</v>
      </c>
      <c r="H5812" s="1" t="s">
        <v>5604</v>
      </c>
      <c r="I5812" s="1" t="s">
        <v>4597</v>
      </c>
      <c r="J5812" t="s">
        <v>30</v>
      </c>
      <c r="K5812">
        <v>11900.05</v>
      </c>
      <c r="L5812">
        <v>12078.85</v>
      </c>
      <c r="M5812">
        <v>11900.05</v>
      </c>
      <c r="N5812">
        <v>11883.7</v>
      </c>
      <c r="O5812">
        <v>12020</v>
      </c>
      <c r="P5812">
        <v>12020.35</v>
      </c>
      <c r="Q5812">
        <v>11998.48</v>
      </c>
      <c r="R5812">
        <v>396590</v>
      </c>
      <c r="S5812">
        <v>4758475783.5</v>
      </c>
      <c r="T5812">
        <v>84861</v>
      </c>
      <c r="U5812">
        <v>239758</v>
      </c>
      <c r="V5812">
        <v>60.45</v>
      </c>
      <c r="W5812" s="3">
        <f>StockData[[#This Row],[CLOSE]]-StockData[[#This Row],[PREV. CLOSE]]</f>
        <v>136.64999999999964</v>
      </c>
      <c r="X5812" s="2">
        <f>IFERROR((StockData[[#This Row],[CLOSE]]-StockData[[#This Row],[PREV. CLOSE]])/StockData[[#This Row],[PREV. CLOSE]],0)</f>
        <v>1.1498943931603762E-2</v>
      </c>
      <c r="Y5812" t="str">
        <f>IF(StockData[[#This Row],[Daily Return %]]&gt;0,"Gain",IF(StockData[[#This Row],[Daily Return %]]&lt;0,"Loss","No Change"))</f>
        <v>Gain</v>
      </c>
    </row>
    <row r="5813" spans="1:25" x14ac:dyDescent="0.3">
      <c r="A5813" s="1">
        <v>45680</v>
      </c>
      <c r="B5813" s="1" t="s">
        <v>5869</v>
      </c>
      <c r="C5813" s="1" t="s">
        <v>26</v>
      </c>
      <c r="D5813">
        <f>MONTH(StockData[[#This Row],[DATE]])</f>
        <v>1</v>
      </c>
      <c r="E5813">
        <v>2025</v>
      </c>
      <c r="F5813" t="s">
        <v>27</v>
      </c>
      <c r="G5813" t="str">
        <f>"Q"&amp;ROUNDUP(StockData[[#This Row],[Month Number]]/3,0)</f>
        <v>Q1</v>
      </c>
      <c r="H5813" s="1" t="s">
        <v>5604</v>
      </c>
      <c r="I5813" s="1" t="s">
        <v>4597</v>
      </c>
      <c r="J5813" t="s">
        <v>30</v>
      </c>
      <c r="K5813">
        <v>12005</v>
      </c>
      <c r="L5813">
        <v>12106.3</v>
      </c>
      <c r="M5813">
        <v>11961.3</v>
      </c>
      <c r="N5813">
        <v>12020.35</v>
      </c>
      <c r="O5813">
        <v>12010</v>
      </c>
      <c r="P5813">
        <v>12045.75</v>
      </c>
      <c r="Q5813">
        <v>12037.71</v>
      </c>
      <c r="R5813">
        <v>480876</v>
      </c>
      <c r="S5813">
        <v>5788646596.3999996</v>
      </c>
      <c r="T5813">
        <v>80683</v>
      </c>
      <c r="U5813">
        <v>319691</v>
      </c>
      <c r="V5813">
        <v>66.48</v>
      </c>
      <c r="W5813" s="3">
        <f>StockData[[#This Row],[CLOSE]]-StockData[[#This Row],[PREV. CLOSE]]</f>
        <v>25.399999999999636</v>
      </c>
      <c r="X5813" s="2">
        <f>IFERROR((StockData[[#This Row],[CLOSE]]-StockData[[#This Row],[PREV. CLOSE]])/StockData[[#This Row],[PREV. CLOSE]],0)</f>
        <v>2.113083229689621E-3</v>
      </c>
      <c r="Y5813" t="str">
        <f>IF(StockData[[#This Row],[Daily Return %]]&gt;0,"Gain",IF(StockData[[#This Row],[Daily Return %]]&lt;0,"Loss","No Change"))</f>
        <v>Gain</v>
      </c>
    </row>
    <row r="5814" spans="1:25" x14ac:dyDescent="0.3">
      <c r="A5814" s="1">
        <v>45681</v>
      </c>
      <c r="B5814" s="1" t="s">
        <v>5870</v>
      </c>
      <c r="C5814" s="1" t="s">
        <v>26</v>
      </c>
      <c r="D5814">
        <f>MONTH(StockData[[#This Row],[DATE]])</f>
        <v>1</v>
      </c>
      <c r="E5814">
        <v>2025</v>
      </c>
      <c r="F5814" t="s">
        <v>27</v>
      </c>
      <c r="G5814" t="str">
        <f>"Q"&amp;ROUNDUP(StockData[[#This Row],[Month Number]]/3,0)</f>
        <v>Q1</v>
      </c>
      <c r="H5814" s="1" t="s">
        <v>5604</v>
      </c>
      <c r="I5814" s="1" t="s">
        <v>4597</v>
      </c>
      <c r="J5814" t="s">
        <v>30</v>
      </c>
      <c r="K5814">
        <v>11930</v>
      </c>
      <c r="L5814">
        <v>12093</v>
      </c>
      <c r="M5814">
        <v>11914.1</v>
      </c>
      <c r="N5814">
        <v>12045.75</v>
      </c>
      <c r="O5814">
        <v>11949.35</v>
      </c>
      <c r="P5814">
        <v>11967.9</v>
      </c>
      <c r="Q5814">
        <v>11990.44</v>
      </c>
      <c r="R5814">
        <v>310343</v>
      </c>
      <c r="S5814">
        <v>3721149231.5999999</v>
      </c>
      <c r="T5814">
        <v>53209</v>
      </c>
      <c r="U5814">
        <v>170000</v>
      </c>
      <c r="V5814">
        <v>54.78</v>
      </c>
      <c r="W5814" s="3">
        <f>StockData[[#This Row],[CLOSE]]-StockData[[#This Row],[PREV. CLOSE]]</f>
        <v>-77.850000000000364</v>
      </c>
      <c r="X5814" s="2">
        <f>IFERROR((StockData[[#This Row],[CLOSE]]-StockData[[#This Row],[PREV. CLOSE]])/StockData[[#This Row],[PREV. CLOSE]],0)</f>
        <v>-6.462860344934966E-3</v>
      </c>
      <c r="Y5814" t="str">
        <f>IF(StockData[[#This Row],[Daily Return %]]&gt;0,"Gain",IF(StockData[[#This Row],[Daily Return %]]&lt;0,"Loss","No Change"))</f>
        <v>Loss</v>
      </c>
    </row>
    <row r="5815" spans="1:25" x14ac:dyDescent="0.3">
      <c r="A5815" s="1">
        <v>45684</v>
      </c>
      <c r="B5815" s="1" t="s">
        <v>5871</v>
      </c>
      <c r="C5815" s="1" t="s">
        <v>26</v>
      </c>
      <c r="D5815">
        <f>MONTH(StockData[[#This Row],[DATE]])</f>
        <v>1</v>
      </c>
      <c r="E5815">
        <v>2025</v>
      </c>
      <c r="F5815" t="s">
        <v>27</v>
      </c>
      <c r="G5815" t="str">
        <f>"Q"&amp;ROUNDUP(StockData[[#This Row],[Month Number]]/3,0)</f>
        <v>Q1</v>
      </c>
      <c r="H5815" s="1" t="s">
        <v>5604</v>
      </c>
      <c r="I5815" s="1" t="s">
        <v>4597</v>
      </c>
      <c r="J5815" t="s">
        <v>30</v>
      </c>
      <c r="K5815">
        <v>11901.9</v>
      </c>
      <c r="L5815">
        <v>12046.9</v>
      </c>
      <c r="M5815">
        <v>11811.05</v>
      </c>
      <c r="N5815">
        <v>11967.9</v>
      </c>
      <c r="O5815">
        <v>11990</v>
      </c>
      <c r="P5815">
        <v>11993.85</v>
      </c>
      <c r="Q5815">
        <v>11984.4</v>
      </c>
      <c r="R5815">
        <v>251783</v>
      </c>
      <c r="S5815">
        <v>3017469310.5999999</v>
      </c>
      <c r="T5815">
        <v>64019</v>
      </c>
      <c r="U5815">
        <v>135670</v>
      </c>
      <c r="V5815">
        <v>53.88</v>
      </c>
      <c r="W5815" s="3">
        <f>StockData[[#This Row],[CLOSE]]-StockData[[#This Row],[PREV. CLOSE]]</f>
        <v>25.950000000000728</v>
      </c>
      <c r="X5815" s="2">
        <f>IFERROR((StockData[[#This Row],[CLOSE]]-StockData[[#This Row],[PREV. CLOSE]])/StockData[[#This Row],[PREV. CLOSE]],0)</f>
        <v>2.1683002030432014E-3</v>
      </c>
      <c r="Y5815" t="str">
        <f>IF(StockData[[#This Row],[Daily Return %]]&gt;0,"Gain",IF(StockData[[#This Row],[Daily Return %]]&lt;0,"Loss","No Change"))</f>
        <v>Gain</v>
      </c>
    </row>
    <row r="5816" spans="1:25" x14ac:dyDescent="0.3">
      <c r="A5816" s="1">
        <v>45685</v>
      </c>
      <c r="B5816" s="1" t="s">
        <v>5872</v>
      </c>
      <c r="C5816" s="1" t="s">
        <v>26</v>
      </c>
      <c r="D5816">
        <f>MONTH(StockData[[#This Row],[DATE]])</f>
        <v>1</v>
      </c>
      <c r="E5816">
        <v>2025</v>
      </c>
      <c r="F5816" t="s">
        <v>27</v>
      </c>
      <c r="G5816" t="str">
        <f>"Q"&amp;ROUNDUP(StockData[[#This Row],[Month Number]]/3,0)</f>
        <v>Q1</v>
      </c>
      <c r="H5816" s="1" t="s">
        <v>5604</v>
      </c>
      <c r="I5816" s="1" t="s">
        <v>4597</v>
      </c>
      <c r="J5816" t="s">
        <v>30</v>
      </c>
      <c r="K5816">
        <v>12018.35</v>
      </c>
      <c r="L5816">
        <v>12164.7</v>
      </c>
      <c r="M5816">
        <v>11884.95</v>
      </c>
      <c r="N5816">
        <v>11993.85</v>
      </c>
      <c r="O5816">
        <v>12097</v>
      </c>
      <c r="P5816">
        <v>12123.75</v>
      </c>
      <c r="Q5816">
        <v>12050.28</v>
      </c>
      <c r="R5816">
        <v>533451</v>
      </c>
      <c r="S5816">
        <v>6428235389.0500002</v>
      </c>
      <c r="T5816">
        <v>108020</v>
      </c>
      <c r="U5816">
        <v>325533</v>
      </c>
      <c r="V5816">
        <v>61.02</v>
      </c>
      <c r="W5816" s="3">
        <f>StockData[[#This Row],[CLOSE]]-StockData[[#This Row],[PREV. CLOSE]]</f>
        <v>129.89999999999964</v>
      </c>
      <c r="X5816" s="2">
        <f>IFERROR((StockData[[#This Row],[CLOSE]]-StockData[[#This Row],[PREV. CLOSE]])/StockData[[#This Row],[PREV. CLOSE]],0)</f>
        <v>1.083055065721179E-2</v>
      </c>
      <c r="Y5816" t="str">
        <f>IF(StockData[[#This Row],[Daily Return %]]&gt;0,"Gain",IF(StockData[[#This Row],[Daily Return %]]&lt;0,"Loss","No Change"))</f>
        <v>Gain</v>
      </c>
    </row>
    <row r="5817" spans="1:25" x14ac:dyDescent="0.3">
      <c r="A5817" s="1">
        <v>45686</v>
      </c>
      <c r="B5817" s="1" t="s">
        <v>5873</v>
      </c>
      <c r="C5817" s="1" t="s">
        <v>26</v>
      </c>
      <c r="D5817">
        <f>MONTH(StockData[[#This Row],[DATE]])</f>
        <v>1</v>
      </c>
      <c r="E5817">
        <v>2025</v>
      </c>
      <c r="F5817" t="s">
        <v>27</v>
      </c>
      <c r="G5817" t="str">
        <f>"Q"&amp;ROUNDUP(StockData[[#This Row],[Month Number]]/3,0)</f>
        <v>Q1</v>
      </c>
      <c r="H5817" s="1" t="s">
        <v>5604</v>
      </c>
      <c r="I5817" s="1" t="s">
        <v>4597</v>
      </c>
      <c r="J5817" t="s">
        <v>30</v>
      </c>
      <c r="K5817">
        <v>12120</v>
      </c>
      <c r="L5817">
        <v>12320.7</v>
      </c>
      <c r="M5817">
        <v>11885.05</v>
      </c>
      <c r="N5817">
        <v>12123.75</v>
      </c>
      <c r="O5817">
        <v>11953</v>
      </c>
      <c r="P5817">
        <v>11977.9</v>
      </c>
      <c r="Q5817">
        <v>12120.54</v>
      </c>
      <c r="R5817">
        <v>817549</v>
      </c>
      <c r="S5817">
        <v>9909138346.9500008</v>
      </c>
      <c r="T5817">
        <v>150723</v>
      </c>
      <c r="U5817">
        <v>299019</v>
      </c>
      <c r="V5817">
        <v>36.58</v>
      </c>
      <c r="W5817" s="3">
        <f>StockData[[#This Row],[CLOSE]]-StockData[[#This Row],[PREV. CLOSE]]</f>
        <v>-145.85000000000036</v>
      </c>
      <c r="X5817" s="2">
        <f>IFERROR((StockData[[#This Row],[CLOSE]]-StockData[[#This Row],[PREV. CLOSE]])/StockData[[#This Row],[PREV. CLOSE]],0)</f>
        <v>-1.2030106196515135E-2</v>
      </c>
      <c r="Y5817" t="str">
        <f>IF(StockData[[#This Row],[Daily Return %]]&gt;0,"Gain",IF(StockData[[#This Row],[Daily Return %]]&lt;0,"Loss","No Change"))</f>
        <v>Loss</v>
      </c>
    </row>
    <row r="5818" spans="1:25" x14ac:dyDescent="0.3">
      <c r="A5818" s="1">
        <v>45687</v>
      </c>
      <c r="B5818" s="1" t="s">
        <v>5874</v>
      </c>
      <c r="C5818" s="1" t="s">
        <v>26</v>
      </c>
      <c r="D5818">
        <f>MONTH(StockData[[#This Row],[DATE]])</f>
        <v>1</v>
      </c>
      <c r="E5818">
        <v>2025</v>
      </c>
      <c r="F5818" t="s">
        <v>27</v>
      </c>
      <c r="G5818" t="str">
        <f>"Q"&amp;ROUNDUP(StockData[[#This Row],[Month Number]]/3,0)</f>
        <v>Q1</v>
      </c>
      <c r="H5818" s="1" t="s">
        <v>5604</v>
      </c>
      <c r="I5818" s="1" t="s">
        <v>4597</v>
      </c>
      <c r="J5818" t="s">
        <v>30</v>
      </c>
      <c r="K5818">
        <v>12021</v>
      </c>
      <c r="L5818">
        <v>12110.85</v>
      </c>
      <c r="M5818">
        <v>11923.1</v>
      </c>
      <c r="N5818">
        <v>11977.9</v>
      </c>
      <c r="O5818">
        <v>12005</v>
      </c>
      <c r="P5818">
        <v>12000</v>
      </c>
      <c r="Q5818">
        <v>12007.85</v>
      </c>
      <c r="R5818">
        <v>418442</v>
      </c>
      <c r="S5818">
        <v>5024590033.8500004</v>
      </c>
      <c r="T5818">
        <v>68845</v>
      </c>
      <c r="U5818">
        <v>179797</v>
      </c>
      <c r="V5818">
        <v>42.97</v>
      </c>
      <c r="W5818" s="3">
        <f>StockData[[#This Row],[CLOSE]]-StockData[[#This Row],[PREV. CLOSE]]</f>
        <v>22.100000000000364</v>
      </c>
      <c r="X5818" s="2">
        <f>IFERROR((StockData[[#This Row],[CLOSE]]-StockData[[#This Row],[PREV. CLOSE]])/StockData[[#This Row],[PREV. CLOSE]],0)</f>
        <v>1.8450646607502453E-3</v>
      </c>
      <c r="Y5818" t="str">
        <f>IF(StockData[[#This Row],[Daily Return %]]&gt;0,"Gain",IF(StockData[[#This Row],[Daily Return %]]&lt;0,"Loss","No Change"))</f>
        <v>Gain</v>
      </c>
    </row>
    <row r="5819" spans="1:25" x14ac:dyDescent="0.3">
      <c r="A5819" s="1">
        <v>45688</v>
      </c>
      <c r="B5819" s="1" t="s">
        <v>5875</v>
      </c>
      <c r="C5819" s="1" t="s">
        <v>26</v>
      </c>
      <c r="D5819">
        <f>MONTH(StockData[[#This Row],[DATE]])</f>
        <v>1</v>
      </c>
      <c r="E5819">
        <v>2025</v>
      </c>
      <c r="F5819" t="s">
        <v>27</v>
      </c>
      <c r="G5819" t="str">
        <f>"Q"&amp;ROUNDUP(StockData[[#This Row],[Month Number]]/3,0)</f>
        <v>Q1</v>
      </c>
      <c r="H5819" s="1" t="s">
        <v>5604</v>
      </c>
      <c r="I5819" s="1" t="s">
        <v>4597</v>
      </c>
      <c r="J5819" t="s">
        <v>30</v>
      </c>
      <c r="K5819">
        <v>12000</v>
      </c>
      <c r="L5819">
        <v>12390</v>
      </c>
      <c r="M5819">
        <v>12000</v>
      </c>
      <c r="N5819">
        <v>12000</v>
      </c>
      <c r="O5819">
        <v>12308.25</v>
      </c>
      <c r="P5819">
        <v>12310.65</v>
      </c>
      <c r="Q5819">
        <v>12267.08</v>
      </c>
      <c r="R5819">
        <v>709009</v>
      </c>
      <c r="S5819">
        <v>8697470476</v>
      </c>
      <c r="T5819">
        <v>106204</v>
      </c>
      <c r="U5819">
        <v>370247</v>
      </c>
      <c r="V5819">
        <v>52.22</v>
      </c>
      <c r="W5819" s="3">
        <f>StockData[[#This Row],[CLOSE]]-StockData[[#This Row],[PREV. CLOSE]]</f>
        <v>310.64999999999964</v>
      </c>
      <c r="X5819" s="2">
        <f>IFERROR((StockData[[#This Row],[CLOSE]]-StockData[[#This Row],[PREV. CLOSE]])/StockData[[#This Row],[PREV. CLOSE]],0)</f>
        <v>2.588749999999997E-2</v>
      </c>
      <c r="Y5819" t="str">
        <f>IF(StockData[[#This Row],[Daily Return %]]&gt;0,"Gain",IF(StockData[[#This Row],[Daily Return %]]&lt;0,"Loss","No Change"))</f>
        <v>Gain</v>
      </c>
    </row>
    <row r="5820" spans="1:25" x14ac:dyDescent="0.3">
      <c r="A5820" s="1">
        <v>45689</v>
      </c>
      <c r="B5820" s="1" t="s">
        <v>5876</v>
      </c>
      <c r="C5820" s="1" t="s">
        <v>54</v>
      </c>
      <c r="D5820">
        <f>MONTH(StockData[[#This Row],[DATE]])</f>
        <v>2</v>
      </c>
      <c r="E5820">
        <v>2025</v>
      </c>
      <c r="F5820" t="s">
        <v>27</v>
      </c>
      <c r="G5820" t="str">
        <f>"Q"&amp;ROUNDUP(StockData[[#This Row],[Month Number]]/3,0)</f>
        <v>Q1</v>
      </c>
      <c r="H5820" s="1" t="s">
        <v>5604</v>
      </c>
      <c r="I5820" s="1" t="s">
        <v>4597</v>
      </c>
      <c r="J5820" t="s">
        <v>30</v>
      </c>
      <c r="K5820">
        <v>12320</v>
      </c>
      <c r="L5820">
        <v>13150</v>
      </c>
      <c r="M5820">
        <v>12228.65</v>
      </c>
      <c r="N5820">
        <v>12310.65</v>
      </c>
      <c r="O5820">
        <v>12910</v>
      </c>
      <c r="P5820">
        <v>12916.5</v>
      </c>
      <c r="Q5820">
        <v>12831.74</v>
      </c>
      <c r="R5820">
        <v>1101170</v>
      </c>
      <c r="S5820">
        <v>14129928701.299999</v>
      </c>
      <c r="T5820">
        <v>165681</v>
      </c>
      <c r="U5820">
        <v>544919</v>
      </c>
      <c r="V5820">
        <v>49.49</v>
      </c>
      <c r="W5820" s="3">
        <f>StockData[[#This Row],[CLOSE]]-StockData[[#This Row],[PREV. CLOSE]]</f>
        <v>605.85000000000036</v>
      </c>
      <c r="X5820" s="2">
        <f>IFERROR((StockData[[#This Row],[CLOSE]]-StockData[[#This Row],[PREV. CLOSE]])/StockData[[#This Row],[PREV. CLOSE]],0)</f>
        <v>4.9213485884173493E-2</v>
      </c>
      <c r="Y5820" t="str">
        <f>IF(StockData[[#This Row],[Daily Return %]]&gt;0,"Gain",IF(StockData[[#This Row],[Daily Return %]]&lt;0,"Loss","No Change"))</f>
        <v>Gain</v>
      </c>
    </row>
    <row r="5821" spans="1:25" x14ac:dyDescent="0.3">
      <c r="A5821" s="1">
        <v>45691</v>
      </c>
      <c r="B5821" s="1" t="s">
        <v>5877</v>
      </c>
      <c r="C5821" s="1" t="s">
        <v>54</v>
      </c>
      <c r="D5821">
        <f>MONTH(StockData[[#This Row],[DATE]])</f>
        <v>2</v>
      </c>
      <c r="E5821">
        <v>2025</v>
      </c>
      <c r="F5821" t="s">
        <v>27</v>
      </c>
      <c r="G5821" t="str">
        <f>"Q"&amp;ROUNDUP(StockData[[#This Row],[Month Number]]/3,0)</f>
        <v>Q1</v>
      </c>
      <c r="H5821" s="1" t="s">
        <v>5604</v>
      </c>
      <c r="I5821" s="1" t="s">
        <v>4597</v>
      </c>
      <c r="J5821" t="s">
        <v>30</v>
      </c>
      <c r="K5821">
        <v>12990</v>
      </c>
      <c r="L5821">
        <v>13461.2</v>
      </c>
      <c r="M5821">
        <v>12921.65</v>
      </c>
      <c r="N5821">
        <v>12916.5</v>
      </c>
      <c r="O5821">
        <v>13120</v>
      </c>
      <c r="P5821">
        <v>13139.95</v>
      </c>
      <c r="Q5821">
        <v>13164.08</v>
      </c>
      <c r="R5821">
        <v>926127</v>
      </c>
      <c r="S5821">
        <v>12191606310.549999</v>
      </c>
      <c r="T5821">
        <v>204041</v>
      </c>
      <c r="U5821">
        <v>567185</v>
      </c>
      <c r="V5821">
        <v>61.24</v>
      </c>
      <c r="W5821" s="3">
        <f>StockData[[#This Row],[CLOSE]]-StockData[[#This Row],[PREV. CLOSE]]</f>
        <v>223.45000000000073</v>
      </c>
      <c r="X5821" s="2">
        <f>IFERROR((StockData[[#This Row],[CLOSE]]-StockData[[#This Row],[PREV. CLOSE]])/StockData[[#This Row],[PREV. CLOSE]],0)</f>
        <v>1.7299578059071785E-2</v>
      </c>
      <c r="Y5821" t="str">
        <f>IF(StockData[[#This Row],[Daily Return %]]&gt;0,"Gain",IF(StockData[[#This Row],[Daily Return %]]&lt;0,"Loss","No Change"))</f>
        <v>Gain</v>
      </c>
    </row>
    <row r="5822" spans="1:25" x14ac:dyDescent="0.3">
      <c r="A5822" s="1">
        <v>45692</v>
      </c>
      <c r="B5822" s="1" t="s">
        <v>5878</v>
      </c>
      <c r="C5822" s="1" t="s">
        <v>54</v>
      </c>
      <c r="D5822">
        <f>MONTH(StockData[[#This Row],[DATE]])</f>
        <v>2</v>
      </c>
      <c r="E5822">
        <v>2025</v>
      </c>
      <c r="F5822" t="s">
        <v>27</v>
      </c>
      <c r="G5822" t="str">
        <f>"Q"&amp;ROUNDUP(StockData[[#This Row],[Month Number]]/3,0)</f>
        <v>Q1</v>
      </c>
      <c r="H5822" s="1" t="s">
        <v>5604</v>
      </c>
      <c r="I5822" s="1" t="s">
        <v>4597</v>
      </c>
      <c r="J5822" t="s">
        <v>30</v>
      </c>
      <c r="K5822">
        <v>13250</v>
      </c>
      <c r="L5822">
        <v>13259.95</v>
      </c>
      <c r="M5822">
        <v>12971.5</v>
      </c>
      <c r="N5822">
        <v>13139.95</v>
      </c>
      <c r="O5822">
        <v>13106.55</v>
      </c>
      <c r="P5822">
        <v>13109.95</v>
      </c>
      <c r="Q5822">
        <v>13081.94</v>
      </c>
      <c r="R5822">
        <v>530749</v>
      </c>
      <c r="S5822">
        <v>6943225734.3999996</v>
      </c>
      <c r="T5822">
        <v>98004</v>
      </c>
      <c r="U5822">
        <v>329990</v>
      </c>
      <c r="V5822">
        <v>62.17</v>
      </c>
      <c r="W5822" s="3">
        <f>StockData[[#This Row],[CLOSE]]-StockData[[#This Row],[PREV. CLOSE]]</f>
        <v>-30</v>
      </c>
      <c r="X5822" s="2">
        <f>IFERROR((StockData[[#This Row],[CLOSE]]-StockData[[#This Row],[PREV. CLOSE]])/StockData[[#This Row],[PREV. CLOSE]],0)</f>
        <v>-2.2831137104783504E-3</v>
      </c>
      <c r="Y5822" t="str">
        <f>IF(StockData[[#This Row],[Daily Return %]]&gt;0,"Gain",IF(StockData[[#This Row],[Daily Return %]]&lt;0,"Loss","No Change"))</f>
        <v>Loss</v>
      </c>
    </row>
    <row r="5823" spans="1:25" x14ac:dyDescent="0.3">
      <c r="A5823" s="1">
        <v>45693</v>
      </c>
      <c r="B5823" s="1" t="s">
        <v>5879</v>
      </c>
      <c r="C5823" s="1" t="s">
        <v>54</v>
      </c>
      <c r="D5823">
        <f>MONTH(StockData[[#This Row],[DATE]])</f>
        <v>2</v>
      </c>
      <c r="E5823">
        <v>2025</v>
      </c>
      <c r="F5823" t="s">
        <v>27</v>
      </c>
      <c r="G5823" t="str">
        <f>"Q"&amp;ROUNDUP(StockData[[#This Row],[Month Number]]/3,0)</f>
        <v>Q1</v>
      </c>
      <c r="H5823" s="1" t="s">
        <v>5604</v>
      </c>
      <c r="I5823" s="1" t="s">
        <v>4597</v>
      </c>
      <c r="J5823" t="s">
        <v>30</v>
      </c>
      <c r="K5823">
        <v>13110</v>
      </c>
      <c r="L5823">
        <v>13150</v>
      </c>
      <c r="M5823">
        <v>13003.5</v>
      </c>
      <c r="N5823">
        <v>13109.95</v>
      </c>
      <c r="O5823">
        <v>13070</v>
      </c>
      <c r="P5823">
        <v>13086.8</v>
      </c>
      <c r="Q5823">
        <v>13064.26</v>
      </c>
      <c r="R5823">
        <v>271633</v>
      </c>
      <c r="S5823">
        <v>3548684588</v>
      </c>
      <c r="T5823">
        <v>53832</v>
      </c>
      <c r="U5823">
        <v>160876</v>
      </c>
      <c r="V5823">
        <v>59.23</v>
      </c>
      <c r="W5823" s="3">
        <f>StockData[[#This Row],[CLOSE]]-StockData[[#This Row],[PREV. CLOSE]]</f>
        <v>-23.150000000001455</v>
      </c>
      <c r="X5823" s="2">
        <f>IFERROR((StockData[[#This Row],[CLOSE]]-StockData[[#This Row],[PREV. CLOSE]])/StockData[[#This Row],[PREV. CLOSE]],0)</f>
        <v>-1.7658343471944175E-3</v>
      </c>
      <c r="Y5823" t="str">
        <f>IF(StockData[[#This Row],[Daily Return %]]&gt;0,"Gain",IF(StockData[[#This Row],[Daily Return %]]&lt;0,"Loss","No Change"))</f>
        <v>Loss</v>
      </c>
    </row>
    <row r="5824" spans="1:25" x14ac:dyDescent="0.3">
      <c r="A5824" s="1">
        <v>45694</v>
      </c>
      <c r="B5824" s="1" t="s">
        <v>5880</v>
      </c>
      <c r="C5824" s="1" t="s">
        <v>54</v>
      </c>
      <c r="D5824">
        <f>MONTH(StockData[[#This Row],[DATE]])</f>
        <v>2</v>
      </c>
      <c r="E5824">
        <v>2025</v>
      </c>
      <c r="F5824" t="s">
        <v>27</v>
      </c>
      <c r="G5824" t="str">
        <f>"Q"&amp;ROUNDUP(StockData[[#This Row],[Month Number]]/3,0)</f>
        <v>Q1</v>
      </c>
      <c r="H5824" s="1" t="s">
        <v>5604</v>
      </c>
      <c r="I5824" s="1" t="s">
        <v>4597</v>
      </c>
      <c r="J5824" t="s">
        <v>30</v>
      </c>
      <c r="K5824">
        <v>13060</v>
      </c>
      <c r="L5824">
        <v>13130</v>
      </c>
      <c r="M5824">
        <v>13006.8</v>
      </c>
      <c r="N5824">
        <v>13086.8</v>
      </c>
      <c r="O5824">
        <v>13068.35</v>
      </c>
      <c r="P5824">
        <v>13074</v>
      </c>
      <c r="Q5824">
        <v>13071.28</v>
      </c>
      <c r="R5824">
        <v>414134</v>
      </c>
      <c r="S5824">
        <v>5413261967.9499998</v>
      </c>
      <c r="T5824">
        <v>75502</v>
      </c>
      <c r="U5824">
        <v>242057</v>
      </c>
      <c r="V5824">
        <v>58.45</v>
      </c>
      <c r="W5824" s="3">
        <f>StockData[[#This Row],[CLOSE]]-StockData[[#This Row],[PREV. CLOSE]]</f>
        <v>-12.799999999999272</v>
      </c>
      <c r="X5824" s="2">
        <f>IFERROR((StockData[[#This Row],[CLOSE]]-StockData[[#This Row],[PREV. CLOSE]])/StockData[[#This Row],[PREV. CLOSE]],0)</f>
        <v>-9.7808478772498045E-4</v>
      </c>
      <c r="Y5824" t="str">
        <f>IF(StockData[[#This Row],[Daily Return %]]&gt;0,"Gain",IF(StockData[[#This Row],[Daily Return %]]&lt;0,"Loss","No Change"))</f>
        <v>Loss</v>
      </c>
    </row>
    <row r="5825" spans="1:25" x14ac:dyDescent="0.3">
      <c r="A5825" s="1">
        <v>45695</v>
      </c>
      <c r="B5825" s="1" t="s">
        <v>5881</v>
      </c>
      <c r="C5825" s="1" t="s">
        <v>54</v>
      </c>
      <c r="D5825">
        <f>MONTH(StockData[[#This Row],[DATE]])</f>
        <v>2</v>
      </c>
      <c r="E5825">
        <v>2025</v>
      </c>
      <c r="F5825" t="s">
        <v>27</v>
      </c>
      <c r="G5825" t="str">
        <f>"Q"&amp;ROUNDUP(StockData[[#This Row],[Month Number]]/3,0)</f>
        <v>Q1</v>
      </c>
      <c r="H5825" s="1" t="s">
        <v>5604</v>
      </c>
      <c r="I5825" s="1" t="s">
        <v>4597</v>
      </c>
      <c r="J5825" t="s">
        <v>30</v>
      </c>
      <c r="K5825">
        <v>13060</v>
      </c>
      <c r="L5825">
        <v>13108.5</v>
      </c>
      <c r="M5825">
        <v>13012</v>
      </c>
      <c r="N5825">
        <v>13074</v>
      </c>
      <c r="O5825">
        <v>13033.45</v>
      </c>
      <c r="P5825">
        <v>13049.5</v>
      </c>
      <c r="Q5825">
        <v>13053.89</v>
      </c>
      <c r="R5825">
        <v>355223</v>
      </c>
      <c r="S5825">
        <v>4637043615.6499996</v>
      </c>
      <c r="T5825">
        <v>69645</v>
      </c>
      <c r="U5825">
        <v>234142</v>
      </c>
      <c r="V5825">
        <v>65.91</v>
      </c>
      <c r="W5825" s="3">
        <f>StockData[[#This Row],[CLOSE]]-StockData[[#This Row],[PREV. CLOSE]]</f>
        <v>-24.5</v>
      </c>
      <c r="X5825" s="2">
        <f>IFERROR((StockData[[#This Row],[CLOSE]]-StockData[[#This Row],[PREV. CLOSE]])/StockData[[#This Row],[PREV. CLOSE]],0)</f>
        <v>-1.8739482943246138E-3</v>
      </c>
      <c r="Y5825" t="str">
        <f>IF(StockData[[#This Row],[Daily Return %]]&gt;0,"Gain",IF(StockData[[#This Row],[Daily Return %]]&lt;0,"Loss","No Change"))</f>
        <v>Loss</v>
      </c>
    </row>
    <row r="5826" spans="1:25" x14ac:dyDescent="0.3">
      <c r="A5826" s="1">
        <v>45698</v>
      </c>
      <c r="B5826" s="1" t="s">
        <v>5882</v>
      </c>
      <c r="C5826" s="1" t="s">
        <v>54</v>
      </c>
      <c r="D5826">
        <f>MONTH(StockData[[#This Row],[DATE]])</f>
        <v>2</v>
      </c>
      <c r="E5826">
        <v>2025</v>
      </c>
      <c r="F5826" t="s">
        <v>27</v>
      </c>
      <c r="G5826" t="str">
        <f>"Q"&amp;ROUNDUP(StockData[[#This Row],[Month Number]]/3,0)</f>
        <v>Q1</v>
      </c>
      <c r="H5826" s="1" t="s">
        <v>5604</v>
      </c>
      <c r="I5826" s="1" t="s">
        <v>4597</v>
      </c>
      <c r="J5826" t="s">
        <v>30</v>
      </c>
      <c r="K5826">
        <v>13050</v>
      </c>
      <c r="L5826">
        <v>13060</v>
      </c>
      <c r="M5826">
        <v>12886.65</v>
      </c>
      <c r="N5826">
        <v>13049.5</v>
      </c>
      <c r="O5826">
        <v>12891.65</v>
      </c>
      <c r="P5826">
        <v>12900.75</v>
      </c>
      <c r="Q5826">
        <v>12939.35</v>
      </c>
      <c r="R5826">
        <v>294142</v>
      </c>
      <c r="S5826">
        <v>3806005190.0999999</v>
      </c>
      <c r="T5826">
        <v>56822</v>
      </c>
      <c r="U5826">
        <v>198236</v>
      </c>
      <c r="V5826">
        <v>67.39</v>
      </c>
      <c r="W5826" s="3">
        <f>StockData[[#This Row],[CLOSE]]-StockData[[#This Row],[PREV. CLOSE]]</f>
        <v>-148.75</v>
      </c>
      <c r="X5826" s="2">
        <f>IFERROR((StockData[[#This Row],[CLOSE]]-StockData[[#This Row],[PREV. CLOSE]])/StockData[[#This Row],[PREV. CLOSE]],0)</f>
        <v>-1.1398904172573662E-2</v>
      </c>
      <c r="Y5826" t="str">
        <f>IF(StockData[[#This Row],[Daily Return %]]&gt;0,"Gain",IF(StockData[[#This Row],[Daily Return %]]&lt;0,"Loss","No Change"))</f>
        <v>Loss</v>
      </c>
    </row>
    <row r="5827" spans="1:25" x14ac:dyDescent="0.3">
      <c r="A5827" s="1">
        <v>45699</v>
      </c>
      <c r="B5827" s="1" t="s">
        <v>5883</v>
      </c>
      <c r="C5827" s="1" t="s">
        <v>54</v>
      </c>
      <c r="D5827">
        <f>MONTH(StockData[[#This Row],[DATE]])</f>
        <v>2</v>
      </c>
      <c r="E5827">
        <v>2025</v>
      </c>
      <c r="F5827" t="s">
        <v>27</v>
      </c>
      <c r="G5827" t="str">
        <f>"Q"&amp;ROUNDUP(StockData[[#This Row],[Month Number]]/3,0)</f>
        <v>Q1</v>
      </c>
      <c r="H5827" s="1" t="s">
        <v>5604</v>
      </c>
      <c r="I5827" s="1" t="s">
        <v>4597</v>
      </c>
      <c r="J5827" t="s">
        <v>30</v>
      </c>
      <c r="K5827">
        <v>12899.95</v>
      </c>
      <c r="L5827">
        <v>13017.25</v>
      </c>
      <c r="M5827">
        <v>12699.45</v>
      </c>
      <c r="N5827">
        <v>12900.75</v>
      </c>
      <c r="O5827">
        <v>12708.3</v>
      </c>
      <c r="P5827">
        <v>12724.35</v>
      </c>
      <c r="Q5827">
        <v>12821.43</v>
      </c>
      <c r="R5827">
        <v>354195</v>
      </c>
      <c r="S5827">
        <v>4541285022.3000002</v>
      </c>
      <c r="T5827">
        <v>65803</v>
      </c>
      <c r="U5827">
        <v>201853</v>
      </c>
      <c r="V5827">
        <v>56.99</v>
      </c>
      <c r="W5827" s="3">
        <f>StockData[[#This Row],[CLOSE]]-StockData[[#This Row],[PREV. CLOSE]]</f>
        <v>-176.39999999999964</v>
      </c>
      <c r="X5827" s="2">
        <f>IFERROR((StockData[[#This Row],[CLOSE]]-StockData[[#This Row],[PREV. CLOSE]])/StockData[[#This Row],[PREV. CLOSE]],0)</f>
        <v>-1.3673623626533312E-2</v>
      </c>
      <c r="Y5827" t="str">
        <f>IF(StockData[[#This Row],[Daily Return %]]&gt;0,"Gain",IF(StockData[[#This Row],[Daily Return %]]&lt;0,"Loss","No Change"))</f>
        <v>Loss</v>
      </c>
    </row>
    <row r="5828" spans="1:25" x14ac:dyDescent="0.3">
      <c r="A5828" s="1">
        <v>45700</v>
      </c>
      <c r="B5828" s="1" t="s">
        <v>5884</v>
      </c>
      <c r="C5828" s="1" t="s">
        <v>54</v>
      </c>
      <c r="D5828">
        <f>MONTH(StockData[[#This Row],[DATE]])</f>
        <v>2</v>
      </c>
      <c r="E5828">
        <v>2025</v>
      </c>
      <c r="F5828" t="s">
        <v>27</v>
      </c>
      <c r="G5828" t="str">
        <f>"Q"&amp;ROUNDUP(StockData[[#This Row],[Month Number]]/3,0)</f>
        <v>Q1</v>
      </c>
      <c r="H5828" s="1" t="s">
        <v>5604</v>
      </c>
      <c r="I5828" s="1" t="s">
        <v>4597</v>
      </c>
      <c r="J5828" t="s">
        <v>30</v>
      </c>
      <c r="K5828">
        <v>12700</v>
      </c>
      <c r="L5828">
        <v>12765.35</v>
      </c>
      <c r="M5828">
        <v>12608.05</v>
      </c>
      <c r="N5828">
        <v>12724.35</v>
      </c>
      <c r="O5828">
        <v>12656</v>
      </c>
      <c r="P5828">
        <v>12655.55</v>
      </c>
      <c r="Q5828">
        <v>12682.27</v>
      </c>
      <c r="R5828">
        <v>425735</v>
      </c>
      <c r="S5828">
        <v>5399284935.8000002</v>
      </c>
      <c r="T5828">
        <v>72469</v>
      </c>
      <c r="U5828">
        <v>262464</v>
      </c>
      <c r="V5828">
        <v>61.65</v>
      </c>
      <c r="W5828" s="3">
        <f>StockData[[#This Row],[CLOSE]]-StockData[[#This Row],[PREV. CLOSE]]</f>
        <v>-68.800000000001091</v>
      </c>
      <c r="X5828" s="2">
        <f>IFERROR((StockData[[#This Row],[CLOSE]]-StockData[[#This Row],[PREV. CLOSE]])/StockData[[#This Row],[PREV. CLOSE]],0)</f>
        <v>-5.4069559545282149E-3</v>
      </c>
      <c r="Y5828" t="str">
        <f>IF(StockData[[#This Row],[Daily Return %]]&gt;0,"Gain",IF(StockData[[#This Row],[Daily Return %]]&lt;0,"Loss","No Change"))</f>
        <v>Loss</v>
      </c>
    </row>
    <row r="5829" spans="1:25" x14ac:dyDescent="0.3">
      <c r="A5829" s="1">
        <v>45701</v>
      </c>
      <c r="B5829" s="1" t="s">
        <v>5885</v>
      </c>
      <c r="C5829" s="1" t="s">
        <v>54</v>
      </c>
      <c r="D5829">
        <f>MONTH(StockData[[#This Row],[DATE]])</f>
        <v>2</v>
      </c>
      <c r="E5829">
        <v>2025</v>
      </c>
      <c r="F5829" t="s">
        <v>27</v>
      </c>
      <c r="G5829" t="str">
        <f>"Q"&amp;ROUNDUP(StockData[[#This Row],[Month Number]]/3,0)</f>
        <v>Q1</v>
      </c>
      <c r="H5829" s="1" t="s">
        <v>5604</v>
      </c>
      <c r="I5829" s="1" t="s">
        <v>4597</v>
      </c>
      <c r="J5829" t="s">
        <v>30</v>
      </c>
      <c r="K5829">
        <v>12675</v>
      </c>
      <c r="L5829">
        <v>12744.95</v>
      </c>
      <c r="M5829">
        <v>12614.75</v>
      </c>
      <c r="N5829">
        <v>12655.55</v>
      </c>
      <c r="O5829">
        <v>12673</v>
      </c>
      <c r="P5829">
        <v>12671.3</v>
      </c>
      <c r="Q5829">
        <v>12670.66</v>
      </c>
      <c r="R5829">
        <v>186742</v>
      </c>
      <c r="S5829">
        <v>2366144148.3000002</v>
      </c>
      <c r="T5829">
        <v>42580</v>
      </c>
      <c r="U5829">
        <v>103986</v>
      </c>
      <c r="V5829">
        <v>55.68</v>
      </c>
      <c r="W5829" s="3">
        <f>StockData[[#This Row],[CLOSE]]-StockData[[#This Row],[PREV. CLOSE]]</f>
        <v>15.75</v>
      </c>
      <c r="X5829" s="2">
        <f>IFERROR((StockData[[#This Row],[CLOSE]]-StockData[[#This Row],[PREV. CLOSE]])/StockData[[#This Row],[PREV. CLOSE]],0)</f>
        <v>1.2445132767837036E-3</v>
      </c>
      <c r="Y5829" t="str">
        <f>IF(StockData[[#This Row],[Daily Return %]]&gt;0,"Gain",IF(StockData[[#This Row],[Daily Return %]]&lt;0,"Loss","No Change"))</f>
        <v>Gain</v>
      </c>
    </row>
    <row r="5830" spans="1:25" x14ac:dyDescent="0.3">
      <c r="A5830" s="1">
        <v>45702</v>
      </c>
      <c r="B5830" s="1" t="s">
        <v>5886</v>
      </c>
      <c r="C5830" s="1" t="s">
        <v>54</v>
      </c>
      <c r="D5830">
        <f>MONTH(StockData[[#This Row],[DATE]])</f>
        <v>2</v>
      </c>
      <c r="E5830">
        <v>2025</v>
      </c>
      <c r="F5830" t="s">
        <v>27</v>
      </c>
      <c r="G5830" t="str">
        <f>"Q"&amp;ROUNDUP(StockData[[#This Row],[Month Number]]/3,0)</f>
        <v>Q1</v>
      </c>
      <c r="H5830" s="1" t="s">
        <v>5604</v>
      </c>
      <c r="I5830" s="1" t="s">
        <v>4597</v>
      </c>
      <c r="J5830" t="s">
        <v>30</v>
      </c>
      <c r="K5830">
        <v>12700</v>
      </c>
      <c r="L5830">
        <v>12780</v>
      </c>
      <c r="M5830">
        <v>12584.1</v>
      </c>
      <c r="N5830">
        <v>12671.3</v>
      </c>
      <c r="O5830">
        <v>12660</v>
      </c>
      <c r="P5830">
        <v>12680.25</v>
      </c>
      <c r="Q5830">
        <v>12670.98</v>
      </c>
      <c r="R5830">
        <v>233454</v>
      </c>
      <c r="S5830">
        <v>2958090266.9499998</v>
      </c>
      <c r="T5830">
        <v>44934</v>
      </c>
      <c r="U5830">
        <v>136805</v>
      </c>
      <c r="V5830">
        <v>58.6</v>
      </c>
      <c r="W5830" s="3">
        <f>StockData[[#This Row],[CLOSE]]-StockData[[#This Row],[PREV. CLOSE]]</f>
        <v>8.9500000000007276</v>
      </c>
      <c r="X5830" s="2">
        <f>IFERROR((StockData[[#This Row],[CLOSE]]-StockData[[#This Row],[PREV. CLOSE]])/StockData[[#This Row],[PREV. CLOSE]],0)</f>
        <v>7.0632058273426782E-4</v>
      </c>
      <c r="Y5830" t="str">
        <f>IF(StockData[[#This Row],[Daily Return %]]&gt;0,"Gain",IF(StockData[[#This Row],[Daily Return %]]&lt;0,"Loss","No Change"))</f>
        <v>Gain</v>
      </c>
    </row>
    <row r="5831" spans="1:25" x14ac:dyDescent="0.3">
      <c r="A5831" s="1">
        <v>45705</v>
      </c>
      <c r="B5831" s="1" t="s">
        <v>5887</v>
      </c>
      <c r="C5831" s="1" t="s">
        <v>54</v>
      </c>
      <c r="D5831">
        <f>MONTH(StockData[[#This Row],[DATE]])</f>
        <v>2</v>
      </c>
      <c r="E5831">
        <v>2025</v>
      </c>
      <c r="F5831" t="s">
        <v>27</v>
      </c>
      <c r="G5831" t="str">
        <f>"Q"&amp;ROUNDUP(StockData[[#This Row],[Month Number]]/3,0)</f>
        <v>Q1</v>
      </c>
      <c r="H5831" s="1" t="s">
        <v>5604</v>
      </c>
      <c r="I5831" s="1" t="s">
        <v>4597</v>
      </c>
      <c r="J5831" t="s">
        <v>30</v>
      </c>
      <c r="K5831">
        <v>12601.6</v>
      </c>
      <c r="L5831">
        <v>12774</v>
      </c>
      <c r="M5831">
        <v>12578.1</v>
      </c>
      <c r="N5831">
        <v>12680.25</v>
      </c>
      <c r="O5831">
        <v>12759.95</v>
      </c>
      <c r="P5831">
        <v>12762.9</v>
      </c>
      <c r="Q5831">
        <v>12688.88</v>
      </c>
      <c r="R5831">
        <v>192210</v>
      </c>
      <c r="S5831">
        <v>2438929200.5999999</v>
      </c>
      <c r="T5831">
        <v>42892</v>
      </c>
      <c r="U5831">
        <v>105947</v>
      </c>
      <c r="V5831">
        <v>55.12</v>
      </c>
      <c r="W5831" s="3">
        <f>StockData[[#This Row],[CLOSE]]-StockData[[#This Row],[PREV. CLOSE]]</f>
        <v>82.649999999999636</v>
      </c>
      <c r="X5831" s="2">
        <f>IFERROR((StockData[[#This Row],[CLOSE]]-StockData[[#This Row],[PREV. CLOSE]])/StockData[[#This Row],[PREV. CLOSE]],0)</f>
        <v>6.5180102915951684E-3</v>
      </c>
      <c r="Y5831" t="str">
        <f>IF(StockData[[#This Row],[Daily Return %]]&gt;0,"Gain",IF(StockData[[#This Row],[Daily Return %]]&lt;0,"Loss","No Change"))</f>
        <v>Gain</v>
      </c>
    </row>
    <row r="5832" spans="1:25" x14ac:dyDescent="0.3">
      <c r="A5832" s="1">
        <v>45706</v>
      </c>
      <c r="B5832" s="1" t="s">
        <v>5888</v>
      </c>
      <c r="C5832" s="1" t="s">
        <v>54</v>
      </c>
      <c r="D5832">
        <f>MONTH(StockData[[#This Row],[DATE]])</f>
        <v>2</v>
      </c>
      <c r="E5832">
        <v>2025</v>
      </c>
      <c r="F5832" t="s">
        <v>27</v>
      </c>
      <c r="G5832" t="str">
        <f>"Q"&amp;ROUNDUP(StockData[[#This Row],[Month Number]]/3,0)</f>
        <v>Q1</v>
      </c>
      <c r="H5832" s="1" t="s">
        <v>5604</v>
      </c>
      <c r="I5832" s="1" t="s">
        <v>4597</v>
      </c>
      <c r="J5832" t="s">
        <v>30</v>
      </c>
      <c r="K5832">
        <v>12764.95</v>
      </c>
      <c r="L5832">
        <v>12884.95</v>
      </c>
      <c r="M5832">
        <v>12735.15</v>
      </c>
      <c r="N5832">
        <v>12762.9</v>
      </c>
      <c r="O5832">
        <v>12778</v>
      </c>
      <c r="P5832">
        <v>12786.2</v>
      </c>
      <c r="Q5832">
        <v>12788.64</v>
      </c>
      <c r="R5832">
        <v>267936</v>
      </c>
      <c r="S5832">
        <v>3426537796.1500001</v>
      </c>
      <c r="T5832">
        <v>54786</v>
      </c>
      <c r="U5832">
        <v>150317</v>
      </c>
      <c r="V5832">
        <v>56.1</v>
      </c>
      <c r="W5832" s="3">
        <f>StockData[[#This Row],[CLOSE]]-StockData[[#This Row],[PREV. CLOSE]]</f>
        <v>23.300000000001091</v>
      </c>
      <c r="X5832" s="2">
        <f>IFERROR((StockData[[#This Row],[CLOSE]]-StockData[[#This Row],[PREV. CLOSE]])/StockData[[#This Row],[PREV. CLOSE]],0)</f>
        <v>1.825603898800515E-3</v>
      </c>
      <c r="Y5832" t="str">
        <f>IF(StockData[[#This Row],[Daily Return %]]&gt;0,"Gain",IF(StockData[[#This Row],[Daily Return %]]&lt;0,"Loss","No Change"))</f>
        <v>Gain</v>
      </c>
    </row>
    <row r="5833" spans="1:25" x14ac:dyDescent="0.3">
      <c r="A5833" s="1">
        <v>45707</v>
      </c>
      <c r="B5833" s="1" t="s">
        <v>5889</v>
      </c>
      <c r="C5833" s="1" t="s">
        <v>54</v>
      </c>
      <c r="D5833">
        <f>MONTH(StockData[[#This Row],[DATE]])</f>
        <v>2</v>
      </c>
      <c r="E5833">
        <v>2025</v>
      </c>
      <c r="F5833" t="s">
        <v>27</v>
      </c>
      <c r="G5833" t="str">
        <f>"Q"&amp;ROUNDUP(StockData[[#This Row],[Month Number]]/3,0)</f>
        <v>Q1</v>
      </c>
      <c r="H5833" s="1" t="s">
        <v>5604</v>
      </c>
      <c r="I5833" s="1" t="s">
        <v>4597</v>
      </c>
      <c r="J5833" t="s">
        <v>30</v>
      </c>
      <c r="K5833">
        <v>12727</v>
      </c>
      <c r="L5833">
        <v>12769.15</v>
      </c>
      <c r="M5833">
        <v>12651</v>
      </c>
      <c r="N5833">
        <v>12786.2</v>
      </c>
      <c r="O5833">
        <v>12681.2</v>
      </c>
      <c r="P5833">
        <v>12686.15</v>
      </c>
      <c r="Q5833">
        <v>12700.83</v>
      </c>
      <c r="R5833">
        <v>288694</v>
      </c>
      <c r="S5833">
        <v>3666654355.6500001</v>
      </c>
      <c r="T5833">
        <v>61158</v>
      </c>
      <c r="U5833">
        <v>203316</v>
      </c>
      <c r="V5833">
        <v>70.430000000000007</v>
      </c>
      <c r="W5833" s="3">
        <f>StockData[[#This Row],[CLOSE]]-StockData[[#This Row],[PREV. CLOSE]]</f>
        <v>-100.05000000000109</v>
      </c>
      <c r="X5833" s="2">
        <f>IFERROR((StockData[[#This Row],[CLOSE]]-StockData[[#This Row],[PREV. CLOSE]])/StockData[[#This Row],[PREV. CLOSE]],0)</f>
        <v>-7.8248424082214482E-3</v>
      </c>
      <c r="Y5833" t="str">
        <f>IF(StockData[[#This Row],[Daily Return %]]&gt;0,"Gain",IF(StockData[[#This Row],[Daily Return %]]&lt;0,"Loss","No Change"))</f>
        <v>Loss</v>
      </c>
    </row>
    <row r="5834" spans="1:25" x14ac:dyDescent="0.3">
      <c r="A5834" s="1">
        <v>45708</v>
      </c>
      <c r="B5834" s="1" t="s">
        <v>5890</v>
      </c>
      <c r="C5834" s="1" t="s">
        <v>54</v>
      </c>
      <c r="D5834">
        <f>MONTH(StockData[[#This Row],[DATE]])</f>
        <v>2</v>
      </c>
      <c r="E5834">
        <v>2025</v>
      </c>
      <c r="F5834" t="s">
        <v>27</v>
      </c>
      <c r="G5834" t="str">
        <f>"Q"&amp;ROUNDUP(StockData[[#This Row],[Month Number]]/3,0)</f>
        <v>Q1</v>
      </c>
      <c r="H5834" s="1" t="s">
        <v>5604</v>
      </c>
      <c r="I5834" s="1" t="s">
        <v>4597</v>
      </c>
      <c r="J5834" t="s">
        <v>30</v>
      </c>
      <c r="K5834">
        <v>12650</v>
      </c>
      <c r="L5834">
        <v>12650</v>
      </c>
      <c r="M5834">
        <v>12380</v>
      </c>
      <c r="N5834">
        <v>12686.15</v>
      </c>
      <c r="O5834">
        <v>12420</v>
      </c>
      <c r="P5834">
        <v>12440.65</v>
      </c>
      <c r="Q5834">
        <v>12442.01</v>
      </c>
      <c r="R5834">
        <v>423739</v>
      </c>
      <c r="S5834">
        <v>5272163516.4499998</v>
      </c>
      <c r="T5834">
        <v>100574</v>
      </c>
      <c r="U5834">
        <v>230019</v>
      </c>
      <c r="V5834">
        <v>54.28</v>
      </c>
      <c r="W5834" s="3">
        <f>StockData[[#This Row],[CLOSE]]-StockData[[#This Row],[PREV. CLOSE]]</f>
        <v>-245.5</v>
      </c>
      <c r="X5834" s="2">
        <f>IFERROR((StockData[[#This Row],[CLOSE]]-StockData[[#This Row],[PREV. CLOSE]])/StockData[[#This Row],[PREV. CLOSE]],0)</f>
        <v>-1.93518128037269E-2</v>
      </c>
      <c r="Y5834" t="str">
        <f>IF(StockData[[#This Row],[Daily Return %]]&gt;0,"Gain",IF(StockData[[#This Row],[Daily Return %]]&lt;0,"Loss","No Change"))</f>
        <v>Loss</v>
      </c>
    </row>
    <row r="5835" spans="1:25" x14ac:dyDescent="0.3">
      <c r="A5835" s="1">
        <v>45709</v>
      </c>
      <c r="B5835" s="1" t="s">
        <v>5891</v>
      </c>
      <c r="C5835" s="1" t="s">
        <v>54</v>
      </c>
      <c r="D5835">
        <f>MONTH(StockData[[#This Row],[DATE]])</f>
        <v>2</v>
      </c>
      <c r="E5835">
        <v>2025</v>
      </c>
      <c r="F5835" t="s">
        <v>27</v>
      </c>
      <c r="G5835" t="str">
        <f>"Q"&amp;ROUNDUP(StockData[[#This Row],[Month Number]]/3,0)</f>
        <v>Q1</v>
      </c>
      <c r="H5835" s="1" t="s">
        <v>5604</v>
      </c>
      <c r="I5835" s="1" t="s">
        <v>4597</v>
      </c>
      <c r="J5835" t="s">
        <v>30</v>
      </c>
      <c r="K5835">
        <v>12420</v>
      </c>
      <c r="L5835">
        <v>12438.6</v>
      </c>
      <c r="M5835">
        <v>12245</v>
      </c>
      <c r="N5835">
        <v>12440.65</v>
      </c>
      <c r="O5835">
        <v>12320</v>
      </c>
      <c r="P5835">
        <v>12323.45</v>
      </c>
      <c r="Q5835">
        <v>12340.25</v>
      </c>
      <c r="R5835">
        <v>477013</v>
      </c>
      <c r="S5835">
        <v>5886460691.5</v>
      </c>
      <c r="T5835">
        <v>79467</v>
      </c>
      <c r="U5835">
        <v>323526</v>
      </c>
      <c r="V5835">
        <v>67.819999999999993</v>
      </c>
      <c r="W5835" s="3">
        <f>StockData[[#This Row],[CLOSE]]-StockData[[#This Row],[PREV. CLOSE]]</f>
        <v>-117.19999999999891</v>
      </c>
      <c r="X5835" s="2">
        <f>IFERROR((StockData[[#This Row],[CLOSE]]-StockData[[#This Row],[PREV. CLOSE]])/StockData[[#This Row],[PREV. CLOSE]],0)</f>
        <v>-9.4207296242558806E-3</v>
      </c>
      <c r="Y5835" t="str">
        <f>IF(StockData[[#This Row],[Daily Return %]]&gt;0,"Gain",IF(StockData[[#This Row],[Daily Return %]]&lt;0,"Loss","No Change"))</f>
        <v>Loss</v>
      </c>
    </row>
    <row r="5836" spans="1:25" x14ac:dyDescent="0.3">
      <c r="A5836" s="1">
        <v>45712</v>
      </c>
      <c r="B5836" s="1" t="s">
        <v>5892</v>
      </c>
      <c r="C5836" s="1" t="s">
        <v>54</v>
      </c>
      <c r="D5836">
        <f>MONTH(StockData[[#This Row],[DATE]])</f>
        <v>2</v>
      </c>
      <c r="E5836">
        <v>2025</v>
      </c>
      <c r="F5836" t="s">
        <v>27</v>
      </c>
      <c r="G5836" t="str">
        <f>"Q"&amp;ROUNDUP(StockData[[#This Row],[Month Number]]/3,0)</f>
        <v>Q1</v>
      </c>
      <c r="H5836" s="1" t="s">
        <v>5604</v>
      </c>
      <c r="I5836" s="1" t="s">
        <v>4597</v>
      </c>
      <c r="J5836" t="s">
        <v>30</v>
      </c>
      <c r="K5836">
        <v>12248.35</v>
      </c>
      <c r="L5836">
        <v>12432.5</v>
      </c>
      <c r="M5836">
        <v>12220.1</v>
      </c>
      <c r="N5836">
        <v>12323.45</v>
      </c>
      <c r="O5836">
        <v>12360</v>
      </c>
      <c r="P5836">
        <v>12345.2</v>
      </c>
      <c r="Q5836">
        <v>12344.16</v>
      </c>
      <c r="R5836">
        <v>399571</v>
      </c>
      <c r="S5836">
        <v>4932368752.1000004</v>
      </c>
      <c r="T5836">
        <v>103645</v>
      </c>
      <c r="U5836">
        <v>252338</v>
      </c>
      <c r="V5836">
        <v>63.15</v>
      </c>
      <c r="W5836" s="3">
        <f>StockData[[#This Row],[CLOSE]]-StockData[[#This Row],[PREV. CLOSE]]</f>
        <v>21.75</v>
      </c>
      <c r="X5836" s="2">
        <f>IFERROR((StockData[[#This Row],[CLOSE]]-StockData[[#This Row],[PREV. CLOSE]])/StockData[[#This Row],[PREV. CLOSE]],0)</f>
        <v>1.7649278408237953E-3</v>
      </c>
      <c r="Y5836" t="str">
        <f>IF(StockData[[#This Row],[Daily Return %]]&gt;0,"Gain",IF(StockData[[#This Row],[Daily Return %]]&lt;0,"Loss","No Change"))</f>
        <v>Gain</v>
      </c>
    </row>
    <row r="5837" spans="1:25" x14ac:dyDescent="0.3">
      <c r="A5837" s="1">
        <v>45713</v>
      </c>
      <c r="B5837" s="1" t="s">
        <v>5893</v>
      </c>
      <c r="C5837" s="1" t="s">
        <v>54</v>
      </c>
      <c r="D5837">
        <f>MONTH(StockData[[#This Row],[DATE]])</f>
        <v>2</v>
      </c>
      <c r="E5837">
        <v>2025</v>
      </c>
      <c r="F5837" t="s">
        <v>27</v>
      </c>
      <c r="G5837" t="str">
        <f>"Q"&amp;ROUNDUP(StockData[[#This Row],[Month Number]]/3,0)</f>
        <v>Q1</v>
      </c>
      <c r="H5837" s="1" t="s">
        <v>5604</v>
      </c>
      <c r="I5837" s="1" t="s">
        <v>4597</v>
      </c>
      <c r="J5837" t="s">
        <v>30</v>
      </c>
      <c r="K5837">
        <v>12388.75</v>
      </c>
      <c r="L5837">
        <v>12507.4</v>
      </c>
      <c r="M5837">
        <v>12350</v>
      </c>
      <c r="N5837">
        <v>12345.2</v>
      </c>
      <c r="O5837">
        <v>12448.65</v>
      </c>
      <c r="P5837">
        <v>12476.35</v>
      </c>
      <c r="Q5837">
        <v>12448.06</v>
      </c>
      <c r="R5837">
        <v>363355</v>
      </c>
      <c r="S5837">
        <v>4523064813.5</v>
      </c>
      <c r="T5837">
        <v>75766</v>
      </c>
      <c r="U5837">
        <v>176554</v>
      </c>
      <c r="V5837">
        <v>48.59</v>
      </c>
      <c r="W5837" s="3">
        <f>StockData[[#This Row],[CLOSE]]-StockData[[#This Row],[PREV. CLOSE]]</f>
        <v>131.14999999999964</v>
      </c>
      <c r="X5837" s="2">
        <f>IFERROR((StockData[[#This Row],[CLOSE]]-StockData[[#This Row],[PREV. CLOSE]])/StockData[[#This Row],[PREV. CLOSE]],0)</f>
        <v>1.0623562194213105E-2</v>
      </c>
      <c r="Y5837" t="str">
        <f>IF(StockData[[#This Row],[Daily Return %]]&gt;0,"Gain",IF(StockData[[#This Row],[Daily Return %]]&lt;0,"Loss","No Change"))</f>
        <v>Gain</v>
      </c>
    </row>
    <row r="5838" spans="1:25" x14ac:dyDescent="0.3">
      <c r="A5838" s="1">
        <v>45715</v>
      </c>
      <c r="B5838" s="1" t="s">
        <v>5894</v>
      </c>
      <c r="C5838" s="1" t="s">
        <v>54</v>
      </c>
      <c r="D5838">
        <f>MONTH(StockData[[#This Row],[DATE]])</f>
        <v>2</v>
      </c>
      <c r="E5838">
        <v>2025</v>
      </c>
      <c r="F5838" t="s">
        <v>27</v>
      </c>
      <c r="G5838" t="str">
        <f>"Q"&amp;ROUNDUP(StockData[[#This Row],[Month Number]]/3,0)</f>
        <v>Q1</v>
      </c>
      <c r="H5838" s="1" t="s">
        <v>5604</v>
      </c>
      <c r="I5838" s="1" t="s">
        <v>4597</v>
      </c>
      <c r="J5838" t="s">
        <v>30</v>
      </c>
      <c r="K5838">
        <v>12531.7</v>
      </c>
      <c r="L5838">
        <v>12550</v>
      </c>
      <c r="M5838">
        <v>12312</v>
      </c>
      <c r="N5838">
        <v>12476.35</v>
      </c>
      <c r="O5838">
        <v>12322</v>
      </c>
      <c r="P5838">
        <v>12380.6</v>
      </c>
      <c r="Q5838">
        <v>12386.76</v>
      </c>
      <c r="R5838">
        <v>236805</v>
      </c>
      <c r="S5838">
        <v>2933247718.75</v>
      </c>
      <c r="T5838">
        <v>58991</v>
      </c>
      <c r="U5838">
        <v>138012</v>
      </c>
      <c r="V5838">
        <v>58.28</v>
      </c>
      <c r="W5838" s="3">
        <f>StockData[[#This Row],[CLOSE]]-StockData[[#This Row],[PREV. CLOSE]]</f>
        <v>-95.75</v>
      </c>
      <c r="X5838" s="2">
        <f>IFERROR((StockData[[#This Row],[CLOSE]]-StockData[[#This Row],[PREV. CLOSE]])/StockData[[#This Row],[PREV. CLOSE]],0)</f>
        <v>-7.6745201922036495E-3</v>
      </c>
      <c r="Y5838" t="str">
        <f>IF(StockData[[#This Row],[Daily Return %]]&gt;0,"Gain",IF(StockData[[#This Row],[Daily Return %]]&lt;0,"Loss","No Change"))</f>
        <v>Loss</v>
      </c>
    </row>
    <row r="5839" spans="1:25" x14ac:dyDescent="0.3">
      <c r="A5839" s="1">
        <v>45716</v>
      </c>
      <c r="B5839" s="1" t="s">
        <v>5895</v>
      </c>
      <c r="C5839" s="1" t="s">
        <v>54</v>
      </c>
      <c r="D5839">
        <f>MONTH(StockData[[#This Row],[DATE]])</f>
        <v>2</v>
      </c>
      <c r="E5839">
        <v>2025</v>
      </c>
      <c r="F5839" t="s">
        <v>27</v>
      </c>
      <c r="G5839" t="str">
        <f>"Q"&amp;ROUNDUP(StockData[[#This Row],[Month Number]]/3,0)</f>
        <v>Q1</v>
      </c>
      <c r="H5839" s="1" t="s">
        <v>5604</v>
      </c>
      <c r="I5839" s="1" t="s">
        <v>4597</v>
      </c>
      <c r="J5839" t="s">
        <v>30</v>
      </c>
      <c r="K5839">
        <v>12338.5</v>
      </c>
      <c r="L5839">
        <v>12338.5</v>
      </c>
      <c r="M5839">
        <v>11811.7</v>
      </c>
      <c r="N5839">
        <v>12380.6</v>
      </c>
      <c r="O5839">
        <v>11950</v>
      </c>
      <c r="P5839">
        <v>11945.85</v>
      </c>
      <c r="Q5839">
        <v>11948.98</v>
      </c>
      <c r="R5839">
        <v>605149</v>
      </c>
      <c r="S5839">
        <v>7230913256.1999998</v>
      </c>
      <c r="T5839">
        <v>105179</v>
      </c>
      <c r="U5839">
        <v>364853</v>
      </c>
      <c r="V5839">
        <v>60.29</v>
      </c>
      <c r="W5839" s="3">
        <f>StockData[[#This Row],[CLOSE]]-StockData[[#This Row],[PREV. CLOSE]]</f>
        <v>-434.75</v>
      </c>
      <c r="X5839" s="2">
        <f>IFERROR((StockData[[#This Row],[CLOSE]]-StockData[[#This Row],[PREV. CLOSE]])/StockData[[#This Row],[PREV. CLOSE]],0)</f>
        <v>-3.5115422515871603E-2</v>
      </c>
      <c r="Y5839" t="str">
        <f>IF(StockData[[#This Row],[Daily Return %]]&gt;0,"Gain",IF(StockData[[#This Row],[Daily Return %]]&lt;0,"Loss","No Change"))</f>
        <v>Loss</v>
      </c>
    </row>
    <row r="5840" spans="1:25" x14ac:dyDescent="0.3">
      <c r="A5840" s="1">
        <v>45719</v>
      </c>
      <c r="B5840" s="1" t="s">
        <v>5896</v>
      </c>
      <c r="C5840" s="1" t="s">
        <v>76</v>
      </c>
      <c r="D5840">
        <f>MONTH(StockData[[#This Row],[DATE]])</f>
        <v>3</v>
      </c>
      <c r="E5840">
        <v>2025</v>
      </c>
      <c r="F5840" t="s">
        <v>27</v>
      </c>
      <c r="G5840" t="str">
        <f>"Q"&amp;ROUNDUP(StockData[[#This Row],[Month Number]]/3,0)</f>
        <v>Q1</v>
      </c>
      <c r="H5840" s="1" t="s">
        <v>5604</v>
      </c>
      <c r="I5840" s="1" t="s">
        <v>4597</v>
      </c>
      <c r="J5840" t="s">
        <v>30</v>
      </c>
      <c r="K5840">
        <v>11886</v>
      </c>
      <c r="L5840">
        <v>12059.45</v>
      </c>
      <c r="M5840">
        <v>11757.75</v>
      </c>
      <c r="N5840">
        <v>11945.85</v>
      </c>
      <c r="O5840">
        <v>11815.5</v>
      </c>
      <c r="P5840">
        <v>11775.6</v>
      </c>
      <c r="Q5840">
        <v>11880.61</v>
      </c>
      <c r="R5840">
        <v>186884</v>
      </c>
      <c r="S5840">
        <v>2220295563.8000002</v>
      </c>
      <c r="T5840">
        <v>46079</v>
      </c>
      <c r="U5840">
        <v>66889</v>
      </c>
      <c r="V5840">
        <v>35.79</v>
      </c>
      <c r="W5840" s="3">
        <f>StockData[[#This Row],[CLOSE]]-StockData[[#This Row],[PREV. CLOSE]]</f>
        <v>-170.25</v>
      </c>
      <c r="X5840" s="2">
        <f>IFERROR((StockData[[#This Row],[CLOSE]]-StockData[[#This Row],[PREV. CLOSE]])/StockData[[#This Row],[PREV. CLOSE]],0)</f>
        <v>-1.425181129848441E-2</v>
      </c>
      <c r="Y5840" t="str">
        <f>IF(StockData[[#This Row],[Daily Return %]]&gt;0,"Gain",IF(StockData[[#This Row],[Daily Return %]]&lt;0,"Loss","No Change"))</f>
        <v>Loss</v>
      </c>
    </row>
    <row r="5841" spans="1:25" x14ac:dyDescent="0.3">
      <c r="A5841" s="1">
        <v>45720</v>
      </c>
      <c r="B5841" s="1" t="s">
        <v>5897</v>
      </c>
      <c r="C5841" s="1" t="s">
        <v>76</v>
      </c>
      <c r="D5841">
        <f>MONTH(StockData[[#This Row],[DATE]])</f>
        <v>3</v>
      </c>
      <c r="E5841">
        <v>2025</v>
      </c>
      <c r="F5841" t="s">
        <v>27</v>
      </c>
      <c r="G5841" t="str">
        <f>"Q"&amp;ROUNDUP(StockData[[#This Row],[Month Number]]/3,0)</f>
        <v>Q1</v>
      </c>
      <c r="H5841" s="1" t="s">
        <v>5604</v>
      </c>
      <c r="I5841" s="1" t="s">
        <v>4597</v>
      </c>
      <c r="J5841" t="s">
        <v>30</v>
      </c>
      <c r="K5841">
        <v>11690</v>
      </c>
      <c r="L5841">
        <v>11724.25</v>
      </c>
      <c r="M5841">
        <v>11591</v>
      </c>
      <c r="N5841">
        <v>11775.6</v>
      </c>
      <c r="O5841">
        <v>11615</v>
      </c>
      <c r="P5841">
        <v>11616.25</v>
      </c>
      <c r="Q5841">
        <v>11641.24</v>
      </c>
      <c r="R5841">
        <v>255726</v>
      </c>
      <c r="S5841">
        <v>2976968579.8499999</v>
      </c>
      <c r="T5841">
        <v>60537</v>
      </c>
      <c r="U5841">
        <v>154029</v>
      </c>
      <c r="V5841">
        <v>60.23</v>
      </c>
      <c r="W5841" s="3">
        <f>StockData[[#This Row],[CLOSE]]-StockData[[#This Row],[PREV. CLOSE]]</f>
        <v>-159.35000000000036</v>
      </c>
      <c r="X5841" s="2">
        <f>IFERROR((StockData[[#This Row],[CLOSE]]-StockData[[#This Row],[PREV. CLOSE]])/StockData[[#This Row],[PREV. CLOSE]],0)</f>
        <v>-1.3532219165053191E-2</v>
      </c>
      <c r="Y5841" t="str">
        <f>IF(StockData[[#This Row],[Daily Return %]]&gt;0,"Gain",IF(StockData[[#This Row],[Daily Return %]]&lt;0,"Loss","No Change"))</f>
        <v>Loss</v>
      </c>
    </row>
    <row r="5842" spans="1:25" x14ac:dyDescent="0.3">
      <c r="A5842" s="1">
        <v>45721</v>
      </c>
      <c r="B5842" s="1" t="s">
        <v>5898</v>
      </c>
      <c r="C5842" s="1" t="s">
        <v>76</v>
      </c>
      <c r="D5842">
        <f>MONTH(StockData[[#This Row],[DATE]])</f>
        <v>3</v>
      </c>
      <c r="E5842">
        <v>2025</v>
      </c>
      <c r="F5842" t="s">
        <v>27</v>
      </c>
      <c r="G5842" t="str">
        <f>"Q"&amp;ROUNDUP(StockData[[#This Row],[Month Number]]/3,0)</f>
        <v>Q1</v>
      </c>
      <c r="H5842" s="1" t="s">
        <v>5604</v>
      </c>
      <c r="I5842" s="1" t="s">
        <v>4597</v>
      </c>
      <c r="J5842" t="s">
        <v>30</v>
      </c>
      <c r="K5842">
        <v>11605</v>
      </c>
      <c r="L5842">
        <v>11830</v>
      </c>
      <c r="M5842">
        <v>11568.35</v>
      </c>
      <c r="N5842">
        <v>11616.25</v>
      </c>
      <c r="O5842">
        <v>11630</v>
      </c>
      <c r="P5842">
        <v>11617.35</v>
      </c>
      <c r="Q5842">
        <v>11683.82</v>
      </c>
      <c r="R5842">
        <v>349730</v>
      </c>
      <c r="S5842">
        <v>4086183550.8000002</v>
      </c>
      <c r="T5842">
        <v>47747</v>
      </c>
      <c r="U5842">
        <v>201632</v>
      </c>
      <c r="V5842">
        <v>57.65</v>
      </c>
      <c r="W5842" s="3">
        <f>StockData[[#This Row],[CLOSE]]-StockData[[#This Row],[PREV. CLOSE]]</f>
        <v>1.1000000000003638</v>
      </c>
      <c r="X5842" s="2">
        <f>IFERROR((StockData[[#This Row],[CLOSE]]-StockData[[#This Row],[PREV. CLOSE]])/StockData[[#This Row],[PREV. CLOSE]],0)</f>
        <v>9.4694931669029494E-5</v>
      </c>
      <c r="Y5842" t="str">
        <f>IF(StockData[[#This Row],[Daily Return %]]&gt;0,"Gain",IF(StockData[[#This Row],[Daily Return %]]&lt;0,"Loss","No Change"))</f>
        <v>Gain</v>
      </c>
    </row>
    <row r="5843" spans="1:25" x14ac:dyDescent="0.3">
      <c r="A5843" s="1">
        <v>45722</v>
      </c>
      <c r="B5843" s="1" t="s">
        <v>5899</v>
      </c>
      <c r="C5843" s="1" t="s">
        <v>76</v>
      </c>
      <c r="D5843">
        <f>MONTH(StockData[[#This Row],[DATE]])</f>
        <v>3</v>
      </c>
      <c r="E5843">
        <v>2025</v>
      </c>
      <c r="F5843" t="s">
        <v>27</v>
      </c>
      <c r="G5843" t="str">
        <f>"Q"&amp;ROUNDUP(StockData[[#This Row],[Month Number]]/3,0)</f>
        <v>Q1</v>
      </c>
      <c r="H5843" s="1" t="s">
        <v>5604</v>
      </c>
      <c r="I5843" s="1" t="s">
        <v>4597</v>
      </c>
      <c r="J5843" t="s">
        <v>30</v>
      </c>
      <c r="K5843">
        <v>11701</v>
      </c>
      <c r="L5843">
        <v>11729.5</v>
      </c>
      <c r="M5843">
        <v>11480</v>
      </c>
      <c r="N5843">
        <v>11617.35</v>
      </c>
      <c r="O5843">
        <v>11658</v>
      </c>
      <c r="P5843">
        <v>11666.4</v>
      </c>
      <c r="Q5843">
        <v>11611.49</v>
      </c>
      <c r="R5843">
        <v>315309</v>
      </c>
      <c r="S5843">
        <v>3661208515.4000001</v>
      </c>
      <c r="T5843">
        <v>70041</v>
      </c>
      <c r="U5843">
        <v>125956</v>
      </c>
      <c r="V5843">
        <v>39.950000000000003</v>
      </c>
      <c r="W5843" s="3">
        <f>StockData[[#This Row],[CLOSE]]-StockData[[#This Row],[PREV. CLOSE]]</f>
        <v>49.049999999999272</v>
      </c>
      <c r="X5843" s="2">
        <f>IFERROR((StockData[[#This Row],[CLOSE]]-StockData[[#This Row],[PREV. CLOSE]])/StockData[[#This Row],[PREV. CLOSE]],0)</f>
        <v>4.2221332748001283E-3</v>
      </c>
      <c r="Y5843" t="str">
        <f>IF(StockData[[#This Row],[Daily Return %]]&gt;0,"Gain",IF(StockData[[#This Row],[Daily Return %]]&lt;0,"Loss","No Change"))</f>
        <v>Gain</v>
      </c>
    </row>
    <row r="5844" spans="1:25" x14ac:dyDescent="0.3">
      <c r="A5844" s="1">
        <v>45723</v>
      </c>
      <c r="B5844" s="1" t="s">
        <v>5900</v>
      </c>
      <c r="C5844" s="1" t="s">
        <v>76</v>
      </c>
      <c r="D5844">
        <f>MONTH(StockData[[#This Row],[DATE]])</f>
        <v>3</v>
      </c>
      <c r="E5844">
        <v>2025</v>
      </c>
      <c r="F5844" t="s">
        <v>27</v>
      </c>
      <c r="G5844" t="str">
        <f>"Q"&amp;ROUNDUP(StockData[[#This Row],[Month Number]]/3,0)</f>
        <v>Q1</v>
      </c>
      <c r="H5844" s="1" t="s">
        <v>5604</v>
      </c>
      <c r="I5844" s="1" t="s">
        <v>4597</v>
      </c>
      <c r="J5844" t="s">
        <v>30</v>
      </c>
      <c r="K5844">
        <v>11650</v>
      </c>
      <c r="L5844">
        <v>11742.3</v>
      </c>
      <c r="M5844">
        <v>11601</v>
      </c>
      <c r="N5844">
        <v>11666.4</v>
      </c>
      <c r="O5844">
        <v>11667.8</v>
      </c>
      <c r="P5844">
        <v>11664.15</v>
      </c>
      <c r="Q5844">
        <v>11652.39</v>
      </c>
      <c r="R5844">
        <v>259055</v>
      </c>
      <c r="S5844">
        <v>3018608722.1999998</v>
      </c>
      <c r="T5844">
        <v>40405</v>
      </c>
      <c r="U5844">
        <v>170285</v>
      </c>
      <c r="V5844">
        <v>65.73</v>
      </c>
      <c r="W5844" s="3">
        <f>StockData[[#This Row],[CLOSE]]-StockData[[#This Row],[PREV. CLOSE]]</f>
        <v>-2.25</v>
      </c>
      <c r="X5844" s="2">
        <f>IFERROR((StockData[[#This Row],[CLOSE]]-StockData[[#This Row],[PREV. CLOSE]])/StockData[[#This Row],[PREV. CLOSE]],0)</f>
        <v>-1.9286155112116849E-4</v>
      </c>
      <c r="Y5844" t="str">
        <f>IF(StockData[[#This Row],[Daily Return %]]&gt;0,"Gain",IF(StockData[[#This Row],[Daily Return %]]&lt;0,"Loss","No Change"))</f>
        <v>Loss</v>
      </c>
    </row>
    <row r="5845" spans="1:25" x14ac:dyDescent="0.3">
      <c r="A5845" s="1">
        <v>45726</v>
      </c>
      <c r="B5845" s="1" t="s">
        <v>5901</v>
      </c>
      <c r="C5845" s="1" t="s">
        <v>76</v>
      </c>
      <c r="D5845">
        <f>MONTH(StockData[[#This Row],[DATE]])</f>
        <v>3</v>
      </c>
      <c r="E5845">
        <v>2025</v>
      </c>
      <c r="F5845" t="s">
        <v>27</v>
      </c>
      <c r="G5845" t="str">
        <f>"Q"&amp;ROUNDUP(StockData[[#This Row],[Month Number]]/3,0)</f>
        <v>Q1</v>
      </c>
      <c r="H5845" s="1" t="s">
        <v>5604</v>
      </c>
      <c r="I5845" s="1" t="s">
        <v>4597</v>
      </c>
      <c r="J5845" t="s">
        <v>30</v>
      </c>
      <c r="K5845">
        <v>11600</v>
      </c>
      <c r="L5845">
        <v>11697.9</v>
      </c>
      <c r="M5845">
        <v>11533.65</v>
      </c>
      <c r="N5845">
        <v>11664.15</v>
      </c>
      <c r="O5845">
        <v>11571.4</v>
      </c>
      <c r="P5845">
        <v>11586.05</v>
      </c>
      <c r="Q5845">
        <v>11615.35</v>
      </c>
      <c r="R5845">
        <v>153894</v>
      </c>
      <c r="S5845">
        <v>1787533102.5999999</v>
      </c>
      <c r="T5845">
        <v>34457</v>
      </c>
      <c r="U5845">
        <v>70717</v>
      </c>
      <c r="V5845">
        <v>45.95</v>
      </c>
      <c r="W5845" s="3">
        <f>StockData[[#This Row],[CLOSE]]-StockData[[#This Row],[PREV. CLOSE]]</f>
        <v>-78.100000000000364</v>
      </c>
      <c r="X5845" s="2">
        <f>IFERROR((StockData[[#This Row],[CLOSE]]-StockData[[#This Row],[PREV. CLOSE]])/StockData[[#This Row],[PREV. CLOSE]],0)</f>
        <v>-6.6957300789170547E-3</v>
      </c>
      <c r="Y5845" t="str">
        <f>IF(StockData[[#This Row],[Daily Return %]]&gt;0,"Gain",IF(StockData[[#This Row],[Daily Return %]]&lt;0,"Loss","No Change"))</f>
        <v>Loss</v>
      </c>
    </row>
    <row r="5846" spans="1:25" x14ac:dyDescent="0.3">
      <c r="A5846" s="1">
        <v>45727</v>
      </c>
      <c r="B5846" s="1" t="s">
        <v>5902</v>
      </c>
      <c r="C5846" s="1" t="s">
        <v>76</v>
      </c>
      <c r="D5846">
        <f>MONTH(StockData[[#This Row],[DATE]])</f>
        <v>3</v>
      </c>
      <c r="E5846">
        <v>2025</v>
      </c>
      <c r="F5846" t="s">
        <v>27</v>
      </c>
      <c r="G5846" t="str">
        <f>"Q"&amp;ROUNDUP(StockData[[#This Row],[Month Number]]/3,0)</f>
        <v>Q1</v>
      </c>
      <c r="H5846" s="1" t="s">
        <v>5604</v>
      </c>
      <c r="I5846" s="1" t="s">
        <v>4597</v>
      </c>
      <c r="J5846" t="s">
        <v>30</v>
      </c>
      <c r="K5846">
        <v>11579.5</v>
      </c>
      <c r="L5846">
        <v>11692</v>
      </c>
      <c r="M5846">
        <v>11510</v>
      </c>
      <c r="N5846">
        <v>11586.05</v>
      </c>
      <c r="O5846">
        <v>11660</v>
      </c>
      <c r="P5846">
        <v>11646.95</v>
      </c>
      <c r="Q5846">
        <v>11604.05</v>
      </c>
      <c r="R5846">
        <v>245822</v>
      </c>
      <c r="S5846">
        <v>2852530271.6999998</v>
      </c>
      <c r="T5846">
        <v>57626</v>
      </c>
      <c r="U5846">
        <v>106093</v>
      </c>
      <c r="V5846">
        <v>43.16</v>
      </c>
      <c r="W5846" s="3">
        <f>StockData[[#This Row],[CLOSE]]-StockData[[#This Row],[PREV. CLOSE]]</f>
        <v>60.900000000001455</v>
      </c>
      <c r="X5846" s="2">
        <f>IFERROR((StockData[[#This Row],[CLOSE]]-StockData[[#This Row],[PREV. CLOSE]])/StockData[[#This Row],[PREV. CLOSE]],0)</f>
        <v>5.2563211793494298E-3</v>
      </c>
      <c r="Y5846" t="str">
        <f>IF(StockData[[#This Row],[Daily Return %]]&gt;0,"Gain",IF(StockData[[#This Row],[Daily Return %]]&lt;0,"Loss","No Change"))</f>
        <v>Gain</v>
      </c>
    </row>
    <row r="5847" spans="1:25" x14ac:dyDescent="0.3">
      <c r="A5847" s="1">
        <v>45728</v>
      </c>
      <c r="B5847" s="1" t="s">
        <v>5903</v>
      </c>
      <c r="C5847" s="1" t="s">
        <v>76</v>
      </c>
      <c r="D5847">
        <f>MONTH(StockData[[#This Row],[DATE]])</f>
        <v>3</v>
      </c>
      <c r="E5847">
        <v>2025</v>
      </c>
      <c r="F5847" t="s">
        <v>27</v>
      </c>
      <c r="G5847" t="str">
        <f>"Q"&amp;ROUNDUP(StockData[[#This Row],[Month Number]]/3,0)</f>
        <v>Q1</v>
      </c>
      <c r="H5847" s="1" t="s">
        <v>5604</v>
      </c>
      <c r="I5847" s="1" t="s">
        <v>4597</v>
      </c>
      <c r="J5847" t="s">
        <v>30</v>
      </c>
      <c r="K5847">
        <v>11620.8</v>
      </c>
      <c r="L5847">
        <v>11723.95</v>
      </c>
      <c r="M5847">
        <v>11522</v>
      </c>
      <c r="N5847">
        <v>11646.95</v>
      </c>
      <c r="O5847">
        <v>11595</v>
      </c>
      <c r="P5847">
        <v>11640.1</v>
      </c>
      <c r="Q5847">
        <v>11615.85</v>
      </c>
      <c r="R5847">
        <v>249361</v>
      </c>
      <c r="S5847">
        <v>2896538780.3499999</v>
      </c>
      <c r="T5847">
        <v>40536</v>
      </c>
      <c r="U5847">
        <v>148407</v>
      </c>
      <c r="V5847">
        <v>59.51</v>
      </c>
      <c r="W5847" s="3">
        <f>StockData[[#This Row],[CLOSE]]-StockData[[#This Row],[PREV. CLOSE]]</f>
        <v>-6.8500000000003638</v>
      </c>
      <c r="X5847" s="2">
        <f>IFERROR((StockData[[#This Row],[CLOSE]]-StockData[[#This Row],[PREV. CLOSE]])/StockData[[#This Row],[PREV. CLOSE]],0)</f>
        <v>-5.8813680834899804E-4</v>
      </c>
      <c r="Y5847" t="str">
        <f>IF(StockData[[#This Row],[Daily Return %]]&gt;0,"Gain",IF(StockData[[#This Row],[Daily Return %]]&lt;0,"Loss","No Change"))</f>
        <v>Loss</v>
      </c>
    </row>
    <row r="5848" spans="1:25" x14ac:dyDescent="0.3">
      <c r="A5848" s="1">
        <v>45729</v>
      </c>
      <c r="B5848" s="1" t="s">
        <v>5904</v>
      </c>
      <c r="C5848" s="1" t="s">
        <v>76</v>
      </c>
      <c r="D5848">
        <f>MONTH(StockData[[#This Row],[DATE]])</f>
        <v>3</v>
      </c>
      <c r="E5848">
        <v>2025</v>
      </c>
      <c r="F5848" t="s">
        <v>27</v>
      </c>
      <c r="G5848" t="str">
        <f>"Q"&amp;ROUNDUP(StockData[[#This Row],[Month Number]]/3,0)</f>
        <v>Q1</v>
      </c>
      <c r="H5848" s="1" t="s">
        <v>5604</v>
      </c>
      <c r="I5848" s="1" t="s">
        <v>4597</v>
      </c>
      <c r="J5848" t="s">
        <v>30</v>
      </c>
      <c r="K5848">
        <v>11634.8</v>
      </c>
      <c r="L5848">
        <v>11685</v>
      </c>
      <c r="M5848">
        <v>11489.75</v>
      </c>
      <c r="N5848">
        <v>11640.1</v>
      </c>
      <c r="O5848">
        <v>11519.6</v>
      </c>
      <c r="P5848">
        <v>11513.8</v>
      </c>
      <c r="Q5848">
        <v>11576.03</v>
      </c>
      <c r="R5848">
        <v>260736</v>
      </c>
      <c r="S5848">
        <v>3018286469.5500002</v>
      </c>
      <c r="T5848">
        <v>42350</v>
      </c>
      <c r="U5848">
        <v>154840</v>
      </c>
      <c r="V5848">
        <v>59.39</v>
      </c>
      <c r="W5848" s="3">
        <f>StockData[[#This Row],[CLOSE]]-StockData[[#This Row],[PREV. CLOSE]]</f>
        <v>-126.30000000000109</v>
      </c>
      <c r="X5848" s="2">
        <f>IFERROR((StockData[[#This Row],[CLOSE]]-StockData[[#This Row],[PREV. CLOSE]])/StockData[[#This Row],[PREV. CLOSE]],0)</f>
        <v>-1.0850422247231647E-2</v>
      </c>
      <c r="Y5848" t="str">
        <f>IF(StockData[[#This Row],[Daily Return %]]&gt;0,"Gain",IF(StockData[[#This Row],[Daily Return %]]&lt;0,"Loss","No Change"))</f>
        <v>Loss</v>
      </c>
    </row>
    <row r="5849" spans="1:25" x14ac:dyDescent="0.3">
      <c r="A5849" s="1">
        <v>45733</v>
      </c>
      <c r="B5849" s="1" t="s">
        <v>5905</v>
      </c>
      <c r="C5849" s="1" t="s">
        <v>76</v>
      </c>
      <c r="D5849">
        <f>MONTH(StockData[[#This Row],[DATE]])</f>
        <v>3</v>
      </c>
      <c r="E5849">
        <v>2025</v>
      </c>
      <c r="F5849" t="s">
        <v>27</v>
      </c>
      <c r="G5849" t="str">
        <f>"Q"&amp;ROUNDUP(StockData[[#This Row],[Month Number]]/3,0)</f>
        <v>Q1</v>
      </c>
      <c r="H5849" s="1" t="s">
        <v>5604</v>
      </c>
      <c r="I5849" s="1" t="s">
        <v>4597</v>
      </c>
      <c r="J5849" t="s">
        <v>30</v>
      </c>
      <c r="K5849">
        <v>11513.8</v>
      </c>
      <c r="L5849">
        <v>11752.95</v>
      </c>
      <c r="M5849">
        <v>11456.35</v>
      </c>
      <c r="N5849">
        <v>11513.8</v>
      </c>
      <c r="O5849">
        <v>11531.35</v>
      </c>
      <c r="P5849">
        <v>11553.7</v>
      </c>
      <c r="Q5849">
        <v>11575.21</v>
      </c>
      <c r="R5849">
        <v>275581</v>
      </c>
      <c r="S5849">
        <v>3189909304.6500001</v>
      </c>
      <c r="T5849">
        <v>52144</v>
      </c>
      <c r="U5849">
        <v>147309</v>
      </c>
      <c r="V5849">
        <v>53.45</v>
      </c>
      <c r="W5849" s="3">
        <f>StockData[[#This Row],[CLOSE]]-StockData[[#This Row],[PREV. CLOSE]]</f>
        <v>39.900000000001455</v>
      </c>
      <c r="X5849" s="2">
        <f>IFERROR((StockData[[#This Row],[CLOSE]]-StockData[[#This Row],[PREV. CLOSE]])/StockData[[#This Row],[PREV. CLOSE]],0)</f>
        <v>3.4654067293162518E-3</v>
      </c>
      <c r="Y5849" t="str">
        <f>IF(StockData[[#This Row],[Daily Return %]]&gt;0,"Gain",IF(StockData[[#This Row],[Daily Return %]]&lt;0,"Loss","No Change"))</f>
        <v>Gain</v>
      </c>
    </row>
    <row r="5850" spans="1:25" x14ac:dyDescent="0.3">
      <c r="A5850" s="1">
        <v>45734</v>
      </c>
      <c r="B5850" s="1" t="s">
        <v>5906</v>
      </c>
      <c r="C5850" s="1" t="s">
        <v>76</v>
      </c>
      <c r="D5850">
        <f>MONTH(StockData[[#This Row],[DATE]])</f>
        <v>3</v>
      </c>
      <c r="E5850">
        <v>2025</v>
      </c>
      <c r="F5850" t="s">
        <v>27</v>
      </c>
      <c r="G5850" t="str">
        <f>"Q"&amp;ROUNDUP(StockData[[#This Row],[Month Number]]/3,0)</f>
        <v>Q1</v>
      </c>
      <c r="H5850" s="1" t="s">
        <v>5604</v>
      </c>
      <c r="I5850" s="1" t="s">
        <v>4597</v>
      </c>
      <c r="J5850" t="s">
        <v>30</v>
      </c>
      <c r="K5850">
        <v>11560.05</v>
      </c>
      <c r="L5850">
        <v>11755.45</v>
      </c>
      <c r="M5850">
        <v>11501</v>
      </c>
      <c r="N5850">
        <v>11553.7</v>
      </c>
      <c r="O5850">
        <v>11693</v>
      </c>
      <c r="P5850">
        <v>11714.55</v>
      </c>
      <c r="Q5850">
        <v>11655.02</v>
      </c>
      <c r="R5850">
        <v>373219</v>
      </c>
      <c r="S5850">
        <v>4349876295.1000004</v>
      </c>
      <c r="T5850">
        <v>72754</v>
      </c>
      <c r="U5850">
        <v>212556</v>
      </c>
      <c r="V5850">
        <v>56.95</v>
      </c>
      <c r="W5850" s="3">
        <f>StockData[[#This Row],[CLOSE]]-StockData[[#This Row],[PREV. CLOSE]]</f>
        <v>160.84999999999854</v>
      </c>
      <c r="X5850" s="2">
        <f>IFERROR((StockData[[#This Row],[CLOSE]]-StockData[[#This Row],[PREV. CLOSE]])/StockData[[#This Row],[PREV. CLOSE]],0)</f>
        <v>1.392194708188706E-2</v>
      </c>
      <c r="Y5850" t="str">
        <f>IF(StockData[[#This Row],[Daily Return %]]&gt;0,"Gain",IF(StockData[[#This Row],[Daily Return %]]&lt;0,"Loss","No Change"))</f>
        <v>Gain</v>
      </c>
    </row>
    <row r="5851" spans="1:25" x14ac:dyDescent="0.3">
      <c r="A5851" s="1">
        <v>45735</v>
      </c>
      <c r="B5851" s="1" t="s">
        <v>5907</v>
      </c>
      <c r="C5851" s="1" t="s">
        <v>76</v>
      </c>
      <c r="D5851">
        <f>MONTH(StockData[[#This Row],[DATE]])</f>
        <v>3</v>
      </c>
      <c r="E5851">
        <v>2025</v>
      </c>
      <c r="F5851" t="s">
        <v>27</v>
      </c>
      <c r="G5851" t="str">
        <f>"Q"&amp;ROUNDUP(StockData[[#This Row],[Month Number]]/3,0)</f>
        <v>Q1</v>
      </c>
      <c r="H5851" s="1" t="s">
        <v>5604</v>
      </c>
      <c r="I5851" s="1" t="s">
        <v>4597</v>
      </c>
      <c r="J5851" t="s">
        <v>30</v>
      </c>
      <c r="K5851">
        <v>11700</v>
      </c>
      <c r="L5851">
        <v>11714.45</v>
      </c>
      <c r="M5851">
        <v>11547</v>
      </c>
      <c r="N5851">
        <v>11714.55</v>
      </c>
      <c r="O5851">
        <v>11615</v>
      </c>
      <c r="P5851">
        <v>11615.55</v>
      </c>
      <c r="Q5851">
        <v>11618.99</v>
      </c>
      <c r="R5851">
        <v>476555</v>
      </c>
      <c r="S5851">
        <v>5537086611.6999998</v>
      </c>
      <c r="T5851">
        <v>63268</v>
      </c>
      <c r="U5851">
        <v>323698</v>
      </c>
      <c r="V5851">
        <v>67.92</v>
      </c>
      <c r="W5851" s="3">
        <f>StockData[[#This Row],[CLOSE]]-StockData[[#This Row],[PREV. CLOSE]]</f>
        <v>-99</v>
      </c>
      <c r="X5851" s="2">
        <f>IFERROR((StockData[[#This Row],[CLOSE]]-StockData[[#This Row],[PREV. CLOSE]])/StockData[[#This Row],[PREV. CLOSE]],0)</f>
        <v>-8.4510288487393889E-3</v>
      </c>
      <c r="Y5851" t="str">
        <f>IF(StockData[[#This Row],[Daily Return %]]&gt;0,"Gain",IF(StockData[[#This Row],[Daily Return %]]&lt;0,"Loss","No Change"))</f>
        <v>Loss</v>
      </c>
    </row>
    <row r="5852" spans="1:25" x14ac:dyDescent="0.3">
      <c r="A5852" s="1">
        <v>45736</v>
      </c>
      <c r="B5852" s="1" t="s">
        <v>5908</v>
      </c>
      <c r="C5852" s="1" t="s">
        <v>76</v>
      </c>
      <c r="D5852">
        <f>MONTH(StockData[[#This Row],[DATE]])</f>
        <v>3</v>
      </c>
      <c r="E5852">
        <v>2025</v>
      </c>
      <c r="F5852" t="s">
        <v>27</v>
      </c>
      <c r="G5852" t="str">
        <f>"Q"&amp;ROUNDUP(StockData[[#This Row],[Month Number]]/3,0)</f>
        <v>Q1</v>
      </c>
      <c r="H5852" s="1" t="s">
        <v>5604</v>
      </c>
      <c r="I5852" s="1" t="s">
        <v>4597</v>
      </c>
      <c r="J5852" t="s">
        <v>30</v>
      </c>
      <c r="K5852">
        <v>11699.9</v>
      </c>
      <c r="L5852">
        <v>11765</v>
      </c>
      <c r="M5852">
        <v>11588</v>
      </c>
      <c r="N5852">
        <v>11615.55</v>
      </c>
      <c r="O5852">
        <v>11762</v>
      </c>
      <c r="P5852">
        <v>11730.2</v>
      </c>
      <c r="Q5852">
        <v>11698.9</v>
      </c>
      <c r="R5852">
        <v>379421</v>
      </c>
      <c r="S5852">
        <v>4438809113.75</v>
      </c>
      <c r="T5852">
        <v>75811</v>
      </c>
      <c r="U5852">
        <v>248938</v>
      </c>
      <c r="V5852">
        <v>65.61</v>
      </c>
      <c r="W5852" s="3">
        <f>StockData[[#This Row],[CLOSE]]-StockData[[#This Row],[PREV. CLOSE]]</f>
        <v>114.65000000000146</v>
      </c>
      <c r="X5852" s="2">
        <f>IFERROR((StockData[[#This Row],[CLOSE]]-StockData[[#This Row],[PREV. CLOSE]])/StockData[[#This Row],[PREV. CLOSE]],0)</f>
        <v>9.8703892626695652E-3</v>
      </c>
      <c r="Y5852" t="str">
        <f>IF(StockData[[#This Row],[Daily Return %]]&gt;0,"Gain",IF(StockData[[#This Row],[Daily Return %]]&lt;0,"Loss","No Change"))</f>
        <v>Gain</v>
      </c>
    </row>
    <row r="5853" spans="1:25" x14ac:dyDescent="0.3">
      <c r="A5853" s="1">
        <v>45737</v>
      </c>
      <c r="B5853" s="1" t="s">
        <v>5909</v>
      </c>
      <c r="C5853" s="1" t="s">
        <v>76</v>
      </c>
      <c r="D5853">
        <f>MONTH(StockData[[#This Row],[DATE]])</f>
        <v>3</v>
      </c>
      <c r="E5853">
        <v>2025</v>
      </c>
      <c r="F5853" t="s">
        <v>27</v>
      </c>
      <c r="G5853" t="str">
        <f>"Q"&amp;ROUNDUP(StockData[[#This Row],[Month Number]]/3,0)</f>
        <v>Q1</v>
      </c>
      <c r="H5853" s="1" t="s">
        <v>5604</v>
      </c>
      <c r="I5853" s="1" t="s">
        <v>4597</v>
      </c>
      <c r="J5853" t="s">
        <v>30</v>
      </c>
      <c r="K5853">
        <v>11780</v>
      </c>
      <c r="L5853">
        <v>11921.7</v>
      </c>
      <c r="M5853">
        <v>11705.8</v>
      </c>
      <c r="N5853">
        <v>11730.2</v>
      </c>
      <c r="O5853">
        <v>11769.2</v>
      </c>
      <c r="P5853">
        <v>11732.8</v>
      </c>
      <c r="Q5853">
        <v>11805.4</v>
      </c>
      <c r="R5853">
        <v>560565</v>
      </c>
      <c r="S5853">
        <v>6617691502.5500002</v>
      </c>
      <c r="T5853">
        <v>73489</v>
      </c>
      <c r="U5853">
        <v>352916</v>
      </c>
      <c r="V5853">
        <v>62.96</v>
      </c>
      <c r="W5853" s="3">
        <f>StockData[[#This Row],[CLOSE]]-StockData[[#This Row],[PREV. CLOSE]]</f>
        <v>2.5999999999985448</v>
      </c>
      <c r="X5853" s="2">
        <f>IFERROR((StockData[[#This Row],[CLOSE]]-StockData[[#This Row],[PREV. CLOSE]])/StockData[[#This Row],[PREV. CLOSE]],0)</f>
        <v>2.2165009974242081E-4</v>
      </c>
      <c r="Y5853" t="str">
        <f>IF(StockData[[#This Row],[Daily Return %]]&gt;0,"Gain",IF(StockData[[#This Row],[Daily Return %]]&lt;0,"Loss","No Change"))</f>
        <v>Gain</v>
      </c>
    </row>
    <row r="5854" spans="1:25" x14ac:dyDescent="0.3">
      <c r="A5854" s="1">
        <v>45740</v>
      </c>
      <c r="B5854" s="1" t="s">
        <v>5910</v>
      </c>
      <c r="C5854" s="1" t="s">
        <v>76</v>
      </c>
      <c r="D5854">
        <f>MONTH(StockData[[#This Row],[DATE]])</f>
        <v>3</v>
      </c>
      <c r="E5854">
        <v>2025</v>
      </c>
      <c r="F5854" t="s">
        <v>27</v>
      </c>
      <c r="G5854" t="str">
        <f>"Q"&amp;ROUNDUP(StockData[[#This Row],[Month Number]]/3,0)</f>
        <v>Q1</v>
      </c>
      <c r="H5854" s="1" t="s">
        <v>5604</v>
      </c>
      <c r="I5854" s="1" t="s">
        <v>4597</v>
      </c>
      <c r="J5854" t="s">
        <v>30</v>
      </c>
      <c r="K5854">
        <v>11779.95</v>
      </c>
      <c r="L5854">
        <v>11990</v>
      </c>
      <c r="M5854">
        <v>11742.05</v>
      </c>
      <c r="N5854">
        <v>11732.8</v>
      </c>
      <c r="O5854">
        <v>11917</v>
      </c>
      <c r="P5854">
        <v>11922.25</v>
      </c>
      <c r="Q5854">
        <v>11885.49</v>
      </c>
      <c r="R5854">
        <v>359033</v>
      </c>
      <c r="S5854">
        <v>4267282655.8499999</v>
      </c>
      <c r="T5854">
        <v>84229</v>
      </c>
      <c r="U5854">
        <v>199416</v>
      </c>
      <c r="V5854">
        <v>55.54</v>
      </c>
      <c r="W5854" s="3">
        <f>StockData[[#This Row],[CLOSE]]-StockData[[#This Row],[PREV. CLOSE]]</f>
        <v>189.45000000000073</v>
      </c>
      <c r="X5854" s="2">
        <f>IFERROR((StockData[[#This Row],[CLOSE]]-StockData[[#This Row],[PREV. CLOSE]])/StockData[[#This Row],[PREV. CLOSE]],0)</f>
        <v>1.6147040774580727E-2</v>
      </c>
      <c r="Y5854" t="str">
        <f>IF(StockData[[#This Row],[Daily Return %]]&gt;0,"Gain",IF(StockData[[#This Row],[Daily Return %]]&lt;0,"Loss","No Change"))</f>
        <v>Gain</v>
      </c>
    </row>
    <row r="5855" spans="1:25" x14ac:dyDescent="0.3">
      <c r="A5855" s="1">
        <v>45741</v>
      </c>
      <c r="B5855" s="1" t="s">
        <v>5911</v>
      </c>
      <c r="C5855" s="1" t="s">
        <v>76</v>
      </c>
      <c r="D5855">
        <f>MONTH(StockData[[#This Row],[DATE]])</f>
        <v>3</v>
      </c>
      <c r="E5855">
        <v>2025</v>
      </c>
      <c r="F5855" t="s">
        <v>27</v>
      </c>
      <c r="G5855" t="str">
        <f>"Q"&amp;ROUNDUP(StockData[[#This Row],[Month Number]]/3,0)</f>
        <v>Q1</v>
      </c>
      <c r="H5855" s="1" t="s">
        <v>5604</v>
      </c>
      <c r="I5855" s="1" t="s">
        <v>4597</v>
      </c>
      <c r="J5855" t="s">
        <v>30</v>
      </c>
      <c r="K5855">
        <v>11951.4</v>
      </c>
      <c r="L5855">
        <v>12075.25</v>
      </c>
      <c r="M5855">
        <v>11800</v>
      </c>
      <c r="N5855">
        <v>11922.25</v>
      </c>
      <c r="O5855">
        <v>11824.9</v>
      </c>
      <c r="P5855">
        <v>11868.9</v>
      </c>
      <c r="Q5855">
        <v>11930.03</v>
      </c>
      <c r="R5855">
        <v>514283</v>
      </c>
      <c r="S5855">
        <v>6135410879.1499996</v>
      </c>
      <c r="T5855">
        <v>72904</v>
      </c>
      <c r="U5855">
        <v>304069</v>
      </c>
      <c r="V5855">
        <v>59.12</v>
      </c>
      <c r="W5855" s="3">
        <f>StockData[[#This Row],[CLOSE]]-StockData[[#This Row],[PREV. CLOSE]]</f>
        <v>-53.350000000000364</v>
      </c>
      <c r="X5855" s="2">
        <f>IFERROR((StockData[[#This Row],[CLOSE]]-StockData[[#This Row],[PREV. CLOSE]])/StockData[[#This Row],[PREV. CLOSE]],0)</f>
        <v>-4.4748264799010559E-3</v>
      </c>
      <c r="Y5855" t="str">
        <f>IF(StockData[[#This Row],[Daily Return %]]&gt;0,"Gain",IF(StockData[[#This Row],[Daily Return %]]&lt;0,"Loss","No Change"))</f>
        <v>Loss</v>
      </c>
    </row>
    <row r="5856" spans="1:25" x14ac:dyDescent="0.3">
      <c r="A5856" s="1">
        <v>45742</v>
      </c>
      <c r="B5856" s="1" t="s">
        <v>5912</v>
      </c>
      <c r="C5856" s="1" t="s">
        <v>76</v>
      </c>
      <c r="D5856">
        <f>MONTH(StockData[[#This Row],[DATE]])</f>
        <v>3</v>
      </c>
      <c r="E5856">
        <v>2025</v>
      </c>
      <c r="F5856" t="s">
        <v>27</v>
      </c>
      <c r="G5856" t="str">
        <f>"Q"&amp;ROUNDUP(StockData[[#This Row],[Month Number]]/3,0)</f>
        <v>Q1</v>
      </c>
      <c r="H5856" s="1" t="s">
        <v>5604</v>
      </c>
      <c r="I5856" s="1" t="s">
        <v>4597</v>
      </c>
      <c r="J5856" t="s">
        <v>30</v>
      </c>
      <c r="K5856">
        <v>11807</v>
      </c>
      <c r="L5856">
        <v>11868.9</v>
      </c>
      <c r="M5856">
        <v>11710</v>
      </c>
      <c r="N5856">
        <v>11868.9</v>
      </c>
      <c r="O5856">
        <v>11745</v>
      </c>
      <c r="P5856">
        <v>11734.3</v>
      </c>
      <c r="Q5856">
        <v>11773.65</v>
      </c>
      <c r="R5856">
        <v>478517</v>
      </c>
      <c r="S5856">
        <v>5633893032.9499998</v>
      </c>
      <c r="T5856">
        <v>89350</v>
      </c>
      <c r="U5856">
        <v>313675</v>
      </c>
      <c r="V5856">
        <v>65.55</v>
      </c>
      <c r="W5856" s="3">
        <f>StockData[[#This Row],[CLOSE]]-StockData[[#This Row],[PREV. CLOSE]]</f>
        <v>-134.60000000000036</v>
      </c>
      <c r="X5856" s="2">
        <f>IFERROR((StockData[[#This Row],[CLOSE]]-StockData[[#This Row],[PREV. CLOSE]])/StockData[[#This Row],[PREV. CLOSE]],0)</f>
        <v>-1.134056230990238E-2</v>
      </c>
      <c r="Y5856" t="str">
        <f>IF(StockData[[#This Row],[Daily Return %]]&gt;0,"Gain",IF(StockData[[#This Row],[Daily Return %]]&lt;0,"Loss","No Change"))</f>
        <v>Loss</v>
      </c>
    </row>
    <row r="5857" spans="1:25" x14ac:dyDescent="0.3">
      <c r="A5857" s="1">
        <v>45743</v>
      </c>
      <c r="B5857" s="1" t="s">
        <v>5913</v>
      </c>
      <c r="C5857" s="1" t="s">
        <v>76</v>
      </c>
      <c r="D5857">
        <f>MONTH(StockData[[#This Row],[DATE]])</f>
        <v>3</v>
      </c>
      <c r="E5857">
        <v>2025</v>
      </c>
      <c r="F5857" t="s">
        <v>27</v>
      </c>
      <c r="G5857" t="str">
        <f>"Q"&amp;ROUNDUP(StockData[[#This Row],[Month Number]]/3,0)</f>
        <v>Q1</v>
      </c>
      <c r="H5857" s="1" t="s">
        <v>5604</v>
      </c>
      <c r="I5857" s="1" t="s">
        <v>4597</v>
      </c>
      <c r="J5857" t="s">
        <v>30</v>
      </c>
      <c r="K5857">
        <v>11773.15</v>
      </c>
      <c r="L5857">
        <v>11898</v>
      </c>
      <c r="M5857">
        <v>11638</v>
      </c>
      <c r="N5857">
        <v>11734.3</v>
      </c>
      <c r="O5857">
        <v>11700</v>
      </c>
      <c r="P5857">
        <v>11721.95</v>
      </c>
      <c r="Q5857">
        <v>11738.73</v>
      </c>
      <c r="R5857">
        <v>645787</v>
      </c>
      <c r="S5857">
        <v>7580716422.0500002</v>
      </c>
      <c r="T5857">
        <v>109418</v>
      </c>
      <c r="U5857">
        <v>408639</v>
      </c>
      <c r="V5857">
        <v>63.28</v>
      </c>
      <c r="W5857" s="3">
        <f>StockData[[#This Row],[CLOSE]]-StockData[[#This Row],[PREV. CLOSE]]</f>
        <v>-12.349999999998545</v>
      </c>
      <c r="X5857" s="2">
        <f>IFERROR((StockData[[#This Row],[CLOSE]]-StockData[[#This Row],[PREV. CLOSE]])/StockData[[#This Row],[PREV. CLOSE]],0)</f>
        <v>-1.0524701089965781E-3</v>
      </c>
      <c r="Y5857" t="str">
        <f>IF(StockData[[#This Row],[Daily Return %]]&gt;0,"Gain",IF(StockData[[#This Row],[Daily Return %]]&lt;0,"Loss","No Change"))</f>
        <v>Loss</v>
      </c>
    </row>
    <row r="5858" spans="1:25" x14ac:dyDescent="0.3">
      <c r="A5858" s="1">
        <v>45744</v>
      </c>
      <c r="B5858" s="1" t="s">
        <v>5914</v>
      </c>
      <c r="C5858" s="1" t="s">
        <v>76</v>
      </c>
      <c r="D5858">
        <f>MONTH(StockData[[#This Row],[DATE]])</f>
        <v>3</v>
      </c>
      <c r="E5858">
        <v>2025</v>
      </c>
      <c r="F5858" t="s">
        <v>27</v>
      </c>
      <c r="G5858" t="str">
        <f>"Q"&amp;ROUNDUP(StockData[[#This Row],[Month Number]]/3,0)</f>
        <v>Q1</v>
      </c>
      <c r="H5858" s="1" t="s">
        <v>5604</v>
      </c>
      <c r="I5858" s="1" t="s">
        <v>4597</v>
      </c>
      <c r="J5858" t="s">
        <v>30</v>
      </c>
      <c r="K5858">
        <v>11699.05</v>
      </c>
      <c r="L5858">
        <v>11745.95</v>
      </c>
      <c r="M5858">
        <v>11400.1</v>
      </c>
      <c r="N5858">
        <v>11721.95</v>
      </c>
      <c r="O5858">
        <v>11490.15</v>
      </c>
      <c r="P5858">
        <v>11522.15</v>
      </c>
      <c r="Q5858">
        <v>11551.51</v>
      </c>
      <c r="R5858">
        <v>541795</v>
      </c>
      <c r="S5858">
        <v>6258548661.75</v>
      </c>
      <c r="T5858">
        <v>124522</v>
      </c>
      <c r="U5858">
        <v>360361</v>
      </c>
      <c r="V5858">
        <v>66.510000000000005</v>
      </c>
      <c r="W5858" s="3">
        <f>StockData[[#This Row],[CLOSE]]-StockData[[#This Row],[PREV. CLOSE]]</f>
        <v>-199.80000000000109</v>
      </c>
      <c r="X5858" s="2">
        <f>IFERROR((StockData[[#This Row],[CLOSE]]-StockData[[#This Row],[PREV. CLOSE]])/StockData[[#This Row],[PREV. CLOSE]],0)</f>
        <v>-1.7044945593523354E-2</v>
      </c>
      <c r="Y5858" t="str">
        <f>IF(StockData[[#This Row],[Daily Return %]]&gt;0,"Gain",IF(StockData[[#This Row],[Daily Return %]]&lt;0,"Loss","No Change"))</f>
        <v>Loss</v>
      </c>
    </row>
    <row r="5859" spans="1:25" x14ac:dyDescent="0.3">
      <c r="A5859" s="1">
        <v>45748</v>
      </c>
      <c r="B5859" s="1" t="s">
        <v>5915</v>
      </c>
      <c r="C5859" s="1" t="s">
        <v>96</v>
      </c>
      <c r="D5859">
        <f>MONTH(StockData[[#This Row],[DATE]])</f>
        <v>4</v>
      </c>
      <c r="E5859">
        <v>2025</v>
      </c>
      <c r="F5859" t="s">
        <v>97</v>
      </c>
      <c r="G5859" t="str">
        <f>"Q"&amp;ROUNDUP(StockData[[#This Row],[Month Number]]/3,0)</f>
        <v>Q2</v>
      </c>
      <c r="H5859" s="1" t="s">
        <v>5604</v>
      </c>
      <c r="I5859" s="1" t="s">
        <v>4597</v>
      </c>
      <c r="J5859" t="s">
        <v>30</v>
      </c>
      <c r="K5859">
        <v>11480</v>
      </c>
      <c r="L5859">
        <v>11545.8</v>
      </c>
      <c r="M5859">
        <v>11290</v>
      </c>
      <c r="N5859">
        <v>11522.15</v>
      </c>
      <c r="O5859">
        <v>11455.25</v>
      </c>
      <c r="P5859">
        <v>11481.1</v>
      </c>
      <c r="Q5859">
        <v>11415.76</v>
      </c>
      <c r="R5859">
        <v>498244</v>
      </c>
      <c r="S5859">
        <v>5687832377.1499996</v>
      </c>
      <c r="T5859">
        <v>96268</v>
      </c>
      <c r="U5859">
        <v>305304</v>
      </c>
      <c r="V5859">
        <v>61.28</v>
      </c>
      <c r="W5859" s="3">
        <f>StockData[[#This Row],[CLOSE]]-StockData[[#This Row],[PREV. CLOSE]]</f>
        <v>-41.049999999999272</v>
      </c>
      <c r="X5859" s="2">
        <f>IFERROR((StockData[[#This Row],[CLOSE]]-StockData[[#This Row],[PREV. CLOSE]])/StockData[[#This Row],[PREV. CLOSE]],0)</f>
        <v>-3.5627031413407459E-3</v>
      </c>
      <c r="Y5859" t="str">
        <f>IF(StockData[[#This Row],[Daily Return %]]&gt;0,"Gain",IF(StockData[[#This Row],[Daily Return %]]&lt;0,"Loss","No Change"))</f>
        <v>Loss</v>
      </c>
    </row>
    <row r="5860" spans="1:25" x14ac:dyDescent="0.3">
      <c r="A5860" s="1">
        <v>45749</v>
      </c>
      <c r="B5860" s="1" t="s">
        <v>5916</v>
      </c>
      <c r="C5860" s="1" t="s">
        <v>96</v>
      </c>
      <c r="D5860">
        <f>MONTH(StockData[[#This Row],[DATE]])</f>
        <v>4</v>
      </c>
      <c r="E5860">
        <v>2025</v>
      </c>
      <c r="F5860" t="s">
        <v>97</v>
      </c>
      <c r="G5860" t="str">
        <f>"Q"&amp;ROUNDUP(StockData[[#This Row],[Month Number]]/3,0)</f>
        <v>Q2</v>
      </c>
      <c r="H5860" s="1" t="s">
        <v>5604</v>
      </c>
      <c r="I5860" s="1" t="s">
        <v>4597</v>
      </c>
      <c r="J5860" t="s">
        <v>30</v>
      </c>
      <c r="K5860">
        <v>11481.1</v>
      </c>
      <c r="L5860">
        <v>11732</v>
      </c>
      <c r="M5860">
        <v>11410.05</v>
      </c>
      <c r="N5860">
        <v>11481.1</v>
      </c>
      <c r="O5860">
        <v>11691</v>
      </c>
      <c r="P5860">
        <v>11716.1</v>
      </c>
      <c r="Q5860">
        <v>11663.86</v>
      </c>
      <c r="R5860">
        <v>452994</v>
      </c>
      <c r="S5860">
        <v>5283658091.1000004</v>
      </c>
      <c r="T5860">
        <v>80324</v>
      </c>
      <c r="U5860">
        <v>270713</v>
      </c>
      <c r="V5860">
        <v>59.76</v>
      </c>
      <c r="W5860" s="3">
        <f>StockData[[#This Row],[CLOSE]]-StockData[[#This Row],[PREV. CLOSE]]</f>
        <v>235</v>
      </c>
      <c r="X5860" s="2">
        <f>IFERROR((StockData[[#This Row],[CLOSE]]-StockData[[#This Row],[PREV. CLOSE]])/StockData[[#This Row],[PREV. CLOSE]],0)</f>
        <v>2.046842201531212E-2</v>
      </c>
      <c r="Y5860" t="str">
        <f>IF(StockData[[#This Row],[Daily Return %]]&gt;0,"Gain",IF(StockData[[#This Row],[Daily Return %]]&lt;0,"Loss","No Change"))</f>
        <v>Gain</v>
      </c>
    </row>
    <row r="5861" spans="1:25" x14ac:dyDescent="0.3">
      <c r="A5861" s="1">
        <v>45750</v>
      </c>
      <c r="B5861" s="1" t="s">
        <v>5917</v>
      </c>
      <c r="C5861" s="1" t="s">
        <v>96</v>
      </c>
      <c r="D5861">
        <f>MONTH(StockData[[#This Row],[DATE]])</f>
        <v>4</v>
      </c>
      <c r="E5861">
        <v>2025</v>
      </c>
      <c r="F5861" t="s">
        <v>97</v>
      </c>
      <c r="G5861" t="str">
        <f>"Q"&amp;ROUNDUP(StockData[[#This Row],[Month Number]]/3,0)</f>
        <v>Q2</v>
      </c>
      <c r="H5861" s="1" t="s">
        <v>5604</v>
      </c>
      <c r="I5861" s="1" t="s">
        <v>4597</v>
      </c>
      <c r="J5861" t="s">
        <v>30</v>
      </c>
      <c r="K5861">
        <v>11630.5</v>
      </c>
      <c r="L5861">
        <v>11802.95</v>
      </c>
      <c r="M5861">
        <v>11611.05</v>
      </c>
      <c r="N5861">
        <v>11716.1</v>
      </c>
      <c r="O5861">
        <v>11646</v>
      </c>
      <c r="P5861">
        <v>11688.1</v>
      </c>
      <c r="Q5861">
        <v>11706.81</v>
      </c>
      <c r="R5861">
        <v>326624</v>
      </c>
      <c r="S5861">
        <v>3823725316.1500001</v>
      </c>
      <c r="T5861">
        <v>44000</v>
      </c>
      <c r="U5861">
        <v>220597</v>
      </c>
      <c r="V5861">
        <v>67.540000000000006</v>
      </c>
      <c r="W5861" s="3">
        <f>StockData[[#This Row],[CLOSE]]-StockData[[#This Row],[PREV. CLOSE]]</f>
        <v>-28</v>
      </c>
      <c r="X5861" s="2">
        <f>IFERROR((StockData[[#This Row],[CLOSE]]-StockData[[#This Row],[PREV. CLOSE]])/StockData[[#This Row],[PREV. CLOSE]],0)</f>
        <v>-2.3898737634537089E-3</v>
      </c>
      <c r="Y5861" t="str">
        <f>IF(StockData[[#This Row],[Daily Return %]]&gt;0,"Gain",IF(StockData[[#This Row],[Daily Return %]]&lt;0,"Loss","No Change"))</f>
        <v>Loss</v>
      </c>
    </row>
    <row r="5862" spans="1:25" x14ac:dyDescent="0.3">
      <c r="A5862" s="1">
        <v>45751</v>
      </c>
      <c r="B5862" s="1" t="s">
        <v>5918</v>
      </c>
      <c r="C5862" s="1" t="s">
        <v>96</v>
      </c>
      <c r="D5862">
        <f>MONTH(StockData[[#This Row],[DATE]])</f>
        <v>4</v>
      </c>
      <c r="E5862">
        <v>2025</v>
      </c>
      <c r="F5862" t="s">
        <v>97</v>
      </c>
      <c r="G5862" t="str">
        <f>"Q"&amp;ROUNDUP(StockData[[#This Row],[Month Number]]/3,0)</f>
        <v>Q2</v>
      </c>
      <c r="H5862" s="1" t="s">
        <v>5604</v>
      </c>
      <c r="I5862" s="1" t="s">
        <v>4597</v>
      </c>
      <c r="J5862" t="s">
        <v>30</v>
      </c>
      <c r="K5862">
        <v>11600</v>
      </c>
      <c r="L5862">
        <v>11630</v>
      </c>
      <c r="M5862">
        <v>11330</v>
      </c>
      <c r="N5862">
        <v>11688.1</v>
      </c>
      <c r="O5862">
        <v>11482</v>
      </c>
      <c r="P5862">
        <v>11482</v>
      </c>
      <c r="Q5862">
        <v>11427.18</v>
      </c>
      <c r="R5862">
        <v>355785</v>
      </c>
      <c r="S5862">
        <v>4065618247.4000001</v>
      </c>
      <c r="T5862">
        <v>59574</v>
      </c>
      <c r="U5862">
        <v>230762</v>
      </c>
      <c r="V5862">
        <v>64.86</v>
      </c>
      <c r="W5862" s="3">
        <f>StockData[[#This Row],[CLOSE]]-StockData[[#This Row],[PREV. CLOSE]]</f>
        <v>-206.10000000000036</v>
      </c>
      <c r="X5862" s="2">
        <f>IFERROR((StockData[[#This Row],[CLOSE]]-StockData[[#This Row],[PREV. CLOSE]])/StockData[[#This Row],[PREV. CLOSE]],0)</f>
        <v>-1.7633319359006198E-2</v>
      </c>
      <c r="Y5862" t="str">
        <f>IF(StockData[[#This Row],[Daily Return %]]&gt;0,"Gain",IF(StockData[[#This Row],[Daily Return %]]&lt;0,"Loss","No Change"))</f>
        <v>Loss</v>
      </c>
    </row>
    <row r="5863" spans="1:25" x14ac:dyDescent="0.3">
      <c r="A5863" s="1">
        <v>45754</v>
      </c>
      <c r="B5863" s="1" t="s">
        <v>5919</v>
      </c>
      <c r="C5863" s="1" t="s">
        <v>96</v>
      </c>
      <c r="D5863">
        <f>MONTH(StockData[[#This Row],[DATE]])</f>
        <v>4</v>
      </c>
      <c r="E5863">
        <v>2025</v>
      </c>
      <c r="F5863" t="s">
        <v>97</v>
      </c>
      <c r="G5863" t="str">
        <f>"Q"&amp;ROUNDUP(StockData[[#This Row],[Month Number]]/3,0)</f>
        <v>Q2</v>
      </c>
      <c r="H5863" s="1" t="s">
        <v>5604</v>
      </c>
      <c r="I5863" s="1" t="s">
        <v>4597</v>
      </c>
      <c r="J5863" t="s">
        <v>30</v>
      </c>
      <c r="K5863">
        <v>11105.6</v>
      </c>
      <c r="L5863">
        <v>11358.5</v>
      </c>
      <c r="M5863">
        <v>11059.45</v>
      </c>
      <c r="N5863">
        <v>11482</v>
      </c>
      <c r="O5863">
        <v>11352.95</v>
      </c>
      <c r="P5863">
        <v>11329.75</v>
      </c>
      <c r="Q5863">
        <v>11224.77</v>
      </c>
      <c r="R5863">
        <v>602353</v>
      </c>
      <c r="S5863">
        <v>6761271433.8500004</v>
      </c>
      <c r="T5863">
        <v>109199</v>
      </c>
      <c r="U5863">
        <v>371004</v>
      </c>
      <c r="V5863">
        <v>61.59</v>
      </c>
      <c r="W5863" s="3">
        <f>StockData[[#This Row],[CLOSE]]-StockData[[#This Row],[PREV. CLOSE]]</f>
        <v>-152.25</v>
      </c>
      <c r="X5863" s="2">
        <f>IFERROR((StockData[[#This Row],[CLOSE]]-StockData[[#This Row],[PREV. CLOSE]])/StockData[[#This Row],[PREV. CLOSE]],0)</f>
        <v>-1.3259885037449922E-2</v>
      </c>
      <c r="Y5863" t="str">
        <f>IF(StockData[[#This Row],[Daily Return %]]&gt;0,"Gain",IF(StockData[[#This Row],[Daily Return %]]&lt;0,"Loss","No Change"))</f>
        <v>Loss</v>
      </c>
    </row>
    <row r="5864" spans="1:25" x14ac:dyDescent="0.3">
      <c r="A5864" s="1">
        <v>45755</v>
      </c>
      <c r="B5864" s="1" t="s">
        <v>5920</v>
      </c>
      <c r="C5864" s="1" t="s">
        <v>96</v>
      </c>
      <c r="D5864">
        <f>MONTH(StockData[[#This Row],[DATE]])</f>
        <v>4</v>
      </c>
      <c r="E5864">
        <v>2025</v>
      </c>
      <c r="F5864" t="s">
        <v>97</v>
      </c>
      <c r="G5864" t="str">
        <f>"Q"&amp;ROUNDUP(StockData[[#This Row],[Month Number]]/3,0)</f>
        <v>Q2</v>
      </c>
      <c r="H5864" s="1" t="s">
        <v>5604</v>
      </c>
      <c r="I5864" s="1" t="s">
        <v>4597</v>
      </c>
      <c r="J5864" t="s">
        <v>30</v>
      </c>
      <c r="K5864">
        <v>11530</v>
      </c>
      <c r="L5864">
        <v>11550.35</v>
      </c>
      <c r="M5864">
        <v>11290.05</v>
      </c>
      <c r="N5864">
        <v>11329.75</v>
      </c>
      <c r="O5864">
        <v>11436</v>
      </c>
      <c r="P5864">
        <v>11458.9</v>
      </c>
      <c r="Q5864">
        <v>11447.67</v>
      </c>
      <c r="R5864">
        <v>629968</v>
      </c>
      <c r="S5864">
        <v>7211668457.3000002</v>
      </c>
      <c r="T5864">
        <v>93920</v>
      </c>
      <c r="U5864">
        <v>399579</v>
      </c>
      <c r="V5864">
        <v>63.43</v>
      </c>
      <c r="W5864" s="3">
        <f>StockData[[#This Row],[CLOSE]]-StockData[[#This Row],[PREV. CLOSE]]</f>
        <v>129.14999999999964</v>
      </c>
      <c r="X5864" s="2">
        <f>IFERROR((StockData[[#This Row],[CLOSE]]-StockData[[#This Row],[PREV. CLOSE]])/StockData[[#This Row],[PREV. CLOSE]],0)</f>
        <v>1.1399192391712054E-2</v>
      </c>
      <c r="Y5864" t="str">
        <f>IF(StockData[[#This Row],[Daily Return %]]&gt;0,"Gain",IF(StockData[[#This Row],[Daily Return %]]&lt;0,"Loss","No Change"))</f>
        <v>Gain</v>
      </c>
    </row>
    <row r="5865" spans="1:25" x14ac:dyDescent="0.3">
      <c r="A5865" s="1">
        <v>45756</v>
      </c>
      <c r="B5865" s="1" t="s">
        <v>5921</v>
      </c>
      <c r="C5865" s="1" t="s">
        <v>96</v>
      </c>
      <c r="D5865">
        <f>MONTH(StockData[[#This Row],[DATE]])</f>
        <v>4</v>
      </c>
      <c r="E5865">
        <v>2025</v>
      </c>
      <c r="F5865" t="s">
        <v>97</v>
      </c>
      <c r="G5865" t="str">
        <f>"Q"&amp;ROUNDUP(StockData[[#This Row],[Month Number]]/3,0)</f>
        <v>Q2</v>
      </c>
      <c r="H5865" s="1" t="s">
        <v>5604</v>
      </c>
      <c r="I5865" s="1" t="s">
        <v>4597</v>
      </c>
      <c r="J5865" t="s">
        <v>30</v>
      </c>
      <c r="K5865">
        <v>11460.1</v>
      </c>
      <c r="L5865">
        <v>11538.7</v>
      </c>
      <c r="M5865">
        <v>11425</v>
      </c>
      <c r="N5865">
        <v>11458.9</v>
      </c>
      <c r="O5865">
        <v>11480</v>
      </c>
      <c r="P5865">
        <v>11457.4</v>
      </c>
      <c r="Q5865">
        <v>11475.31</v>
      </c>
      <c r="R5865">
        <v>255114</v>
      </c>
      <c r="S5865">
        <v>2927511554.1999998</v>
      </c>
      <c r="T5865">
        <v>50927</v>
      </c>
      <c r="U5865">
        <v>128672</v>
      </c>
      <c r="V5865">
        <v>50.44</v>
      </c>
      <c r="W5865" s="3">
        <f>StockData[[#This Row],[CLOSE]]-StockData[[#This Row],[PREV. CLOSE]]</f>
        <v>-1.5</v>
      </c>
      <c r="X5865" s="2">
        <f>IFERROR((StockData[[#This Row],[CLOSE]]-StockData[[#This Row],[PREV. CLOSE]])/StockData[[#This Row],[PREV. CLOSE]],0)</f>
        <v>-1.3090261717965947E-4</v>
      </c>
      <c r="Y5865" t="str">
        <f>IF(StockData[[#This Row],[Daily Return %]]&gt;0,"Gain",IF(StockData[[#This Row],[Daily Return %]]&lt;0,"Loss","No Change"))</f>
        <v>Loss</v>
      </c>
    </row>
    <row r="5866" spans="1:25" x14ac:dyDescent="0.3">
      <c r="A5866" s="1">
        <v>45758</v>
      </c>
      <c r="B5866" s="1" t="s">
        <v>5922</v>
      </c>
      <c r="C5866" s="1" t="s">
        <v>96</v>
      </c>
      <c r="D5866">
        <f>MONTH(StockData[[#This Row],[DATE]])</f>
        <v>4</v>
      </c>
      <c r="E5866">
        <v>2025</v>
      </c>
      <c r="F5866" t="s">
        <v>97</v>
      </c>
      <c r="G5866" t="str">
        <f>"Q"&amp;ROUNDUP(StockData[[#This Row],[Month Number]]/3,0)</f>
        <v>Q2</v>
      </c>
      <c r="H5866" s="1" t="s">
        <v>5604</v>
      </c>
      <c r="I5866" s="1" t="s">
        <v>4597</v>
      </c>
      <c r="J5866" t="s">
        <v>30</v>
      </c>
      <c r="K5866">
        <v>11480.35</v>
      </c>
      <c r="L5866">
        <v>11678.75</v>
      </c>
      <c r="M5866">
        <v>11480</v>
      </c>
      <c r="N5866">
        <v>11457.4</v>
      </c>
      <c r="O5866">
        <v>11609</v>
      </c>
      <c r="P5866">
        <v>11599.05</v>
      </c>
      <c r="Q5866">
        <v>11603.45</v>
      </c>
      <c r="R5866">
        <v>231420</v>
      </c>
      <c r="S5866">
        <v>2685269869.9000001</v>
      </c>
      <c r="T5866">
        <v>45734</v>
      </c>
      <c r="U5866">
        <v>125277</v>
      </c>
      <c r="V5866">
        <v>54.13</v>
      </c>
      <c r="W5866" s="3">
        <f>StockData[[#This Row],[CLOSE]]-StockData[[#This Row],[PREV. CLOSE]]</f>
        <v>141.64999999999964</v>
      </c>
      <c r="X5866" s="2">
        <f>IFERROR((StockData[[#This Row],[CLOSE]]-StockData[[#This Row],[PREV. CLOSE]])/StockData[[#This Row],[PREV. CLOSE]],0)</f>
        <v>1.236318885611043E-2</v>
      </c>
      <c r="Y5866" t="str">
        <f>IF(StockData[[#This Row],[Daily Return %]]&gt;0,"Gain",IF(StockData[[#This Row],[Daily Return %]]&lt;0,"Loss","No Change"))</f>
        <v>Gain</v>
      </c>
    </row>
    <row r="5867" spans="1:25" x14ac:dyDescent="0.3">
      <c r="A5867" s="1">
        <v>45762</v>
      </c>
      <c r="B5867" s="1" t="s">
        <v>5923</v>
      </c>
      <c r="C5867" s="1" t="s">
        <v>96</v>
      </c>
      <c r="D5867">
        <f>MONTH(StockData[[#This Row],[DATE]])</f>
        <v>4</v>
      </c>
      <c r="E5867">
        <v>2025</v>
      </c>
      <c r="F5867" t="s">
        <v>97</v>
      </c>
      <c r="G5867" t="str">
        <f>"Q"&amp;ROUNDUP(StockData[[#This Row],[Month Number]]/3,0)</f>
        <v>Q2</v>
      </c>
      <c r="H5867" s="1" t="s">
        <v>5604</v>
      </c>
      <c r="I5867" s="1" t="s">
        <v>4597</v>
      </c>
      <c r="J5867" t="s">
        <v>30</v>
      </c>
      <c r="K5867">
        <v>11790</v>
      </c>
      <c r="L5867">
        <v>11940</v>
      </c>
      <c r="M5867">
        <v>11680</v>
      </c>
      <c r="N5867">
        <v>11599.05</v>
      </c>
      <c r="O5867">
        <v>11825</v>
      </c>
      <c r="P5867">
        <v>11855</v>
      </c>
      <c r="Q5867">
        <v>11869.86</v>
      </c>
      <c r="R5867">
        <v>458593</v>
      </c>
      <c r="S5867">
        <v>5443434939</v>
      </c>
      <c r="T5867">
        <v>68741</v>
      </c>
      <c r="U5867">
        <v>302369</v>
      </c>
      <c r="V5867">
        <v>65.930000000000007</v>
      </c>
      <c r="W5867" s="3">
        <f>StockData[[#This Row],[CLOSE]]-StockData[[#This Row],[PREV. CLOSE]]</f>
        <v>255.95000000000073</v>
      </c>
      <c r="X5867" s="2">
        <f>IFERROR((StockData[[#This Row],[CLOSE]]-StockData[[#This Row],[PREV. CLOSE]])/StockData[[#This Row],[PREV. CLOSE]],0)</f>
        <v>2.2066462339588221E-2</v>
      </c>
      <c r="Y5867" t="str">
        <f>IF(StockData[[#This Row],[Daily Return %]]&gt;0,"Gain",IF(StockData[[#This Row],[Daily Return %]]&lt;0,"Loss","No Change"))</f>
        <v>Gain</v>
      </c>
    </row>
    <row r="5868" spans="1:25" x14ac:dyDescent="0.3">
      <c r="A5868" s="1">
        <v>45763</v>
      </c>
      <c r="B5868" s="1" t="s">
        <v>5924</v>
      </c>
      <c r="C5868" s="1" t="s">
        <v>96</v>
      </c>
      <c r="D5868">
        <f>MONTH(StockData[[#This Row],[DATE]])</f>
        <v>4</v>
      </c>
      <c r="E5868">
        <v>2025</v>
      </c>
      <c r="F5868" t="s">
        <v>97</v>
      </c>
      <c r="G5868" t="str">
        <f>"Q"&amp;ROUNDUP(StockData[[#This Row],[Month Number]]/3,0)</f>
        <v>Q2</v>
      </c>
      <c r="H5868" s="1" t="s">
        <v>5604</v>
      </c>
      <c r="I5868" s="1" t="s">
        <v>4597</v>
      </c>
      <c r="J5868" t="s">
        <v>30</v>
      </c>
      <c r="K5868">
        <v>11768</v>
      </c>
      <c r="L5868">
        <v>11768</v>
      </c>
      <c r="M5868">
        <v>11615</v>
      </c>
      <c r="N5868">
        <v>11855</v>
      </c>
      <c r="O5868">
        <v>11665</v>
      </c>
      <c r="P5868">
        <v>11664</v>
      </c>
      <c r="Q5868">
        <v>11670.99</v>
      </c>
      <c r="R5868">
        <v>470494</v>
      </c>
      <c r="S5868">
        <v>5491129574</v>
      </c>
      <c r="T5868">
        <v>68073</v>
      </c>
      <c r="U5868">
        <v>253253</v>
      </c>
      <c r="V5868">
        <v>53.83</v>
      </c>
      <c r="W5868" s="3">
        <f>StockData[[#This Row],[CLOSE]]-StockData[[#This Row],[PREV. CLOSE]]</f>
        <v>-191</v>
      </c>
      <c r="X5868" s="2">
        <f>IFERROR((StockData[[#This Row],[CLOSE]]-StockData[[#This Row],[PREV. CLOSE]])/StockData[[#This Row],[PREV. CLOSE]],0)</f>
        <v>-1.6111345423871784E-2</v>
      </c>
      <c r="Y5868" t="str">
        <f>IF(StockData[[#This Row],[Daily Return %]]&gt;0,"Gain",IF(StockData[[#This Row],[Daily Return %]]&lt;0,"Loss","No Change"))</f>
        <v>Loss</v>
      </c>
    </row>
    <row r="5869" spans="1:25" x14ac:dyDescent="0.3">
      <c r="A5869" s="1">
        <v>45764</v>
      </c>
      <c r="B5869" s="1" t="s">
        <v>5925</v>
      </c>
      <c r="C5869" s="1" t="s">
        <v>96</v>
      </c>
      <c r="D5869">
        <f>MONTH(StockData[[#This Row],[DATE]])</f>
        <v>4</v>
      </c>
      <c r="E5869">
        <v>2025</v>
      </c>
      <c r="F5869" t="s">
        <v>97</v>
      </c>
      <c r="G5869" t="str">
        <f>"Q"&amp;ROUNDUP(StockData[[#This Row],[Month Number]]/3,0)</f>
        <v>Q2</v>
      </c>
      <c r="H5869" s="1" t="s">
        <v>5604</v>
      </c>
      <c r="I5869" s="1" t="s">
        <v>4597</v>
      </c>
      <c r="J5869" t="s">
        <v>30</v>
      </c>
      <c r="K5869">
        <v>11664</v>
      </c>
      <c r="L5869">
        <v>11728</v>
      </c>
      <c r="M5869">
        <v>11525</v>
      </c>
      <c r="N5869">
        <v>11664</v>
      </c>
      <c r="O5869">
        <v>11665</v>
      </c>
      <c r="P5869">
        <v>11695</v>
      </c>
      <c r="Q5869">
        <v>11645.95</v>
      </c>
      <c r="R5869">
        <v>302146</v>
      </c>
      <c r="S5869">
        <v>3518777343</v>
      </c>
      <c r="T5869">
        <v>62794</v>
      </c>
      <c r="U5869">
        <v>137435</v>
      </c>
      <c r="V5869">
        <v>45.49</v>
      </c>
      <c r="W5869" s="3">
        <f>StockData[[#This Row],[CLOSE]]-StockData[[#This Row],[PREV. CLOSE]]</f>
        <v>31</v>
      </c>
      <c r="X5869" s="2">
        <f>IFERROR((StockData[[#This Row],[CLOSE]]-StockData[[#This Row],[PREV. CLOSE]])/StockData[[#This Row],[PREV. CLOSE]],0)</f>
        <v>2.657750342935528E-3</v>
      </c>
      <c r="Y5869" t="str">
        <f>IF(StockData[[#This Row],[Daily Return %]]&gt;0,"Gain",IF(StockData[[#This Row],[Daily Return %]]&lt;0,"Loss","No Change"))</f>
        <v>Gain</v>
      </c>
    </row>
    <row r="5870" spans="1:25" x14ac:dyDescent="0.3">
      <c r="A5870" s="1">
        <v>45768</v>
      </c>
      <c r="B5870" s="1" t="s">
        <v>5926</v>
      </c>
      <c r="C5870" s="1" t="s">
        <v>96</v>
      </c>
      <c r="D5870">
        <f>MONTH(StockData[[#This Row],[DATE]])</f>
        <v>4</v>
      </c>
      <c r="E5870">
        <v>2025</v>
      </c>
      <c r="F5870" t="s">
        <v>97</v>
      </c>
      <c r="G5870" t="str">
        <f>"Q"&amp;ROUNDUP(StockData[[#This Row],[Month Number]]/3,0)</f>
        <v>Q2</v>
      </c>
      <c r="H5870" s="1" t="s">
        <v>5604</v>
      </c>
      <c r="I5870" s="1" t="s">
        <v>4597</v>
      </c>
      <c r="J5870" t="s">
        <v>30</v>
      </c>
      <c r="K5870">
        <v>11695</v>
      </c>
      <c r="L5870">
        <v>11769</v>
      </c>
      <c r="M5870">
        <v>11588</v>
      </c>
      <c r="N5870">
        <v>11695</v>
      </c>
      <c r="O5870">
        <v>11769</v>
      </c>
      <c r="P5870">
        <v>11745</v>
      </c>
      <c r="Q5870">
        <v>11700.58</v>
      </c>
      <c r="R5870">
        <v>318493</v>
      </c>
      <c r="S5870">
        <v>3726551467</v>
      </c>
      <c r="T5870">
        <v>49266</v>
      </c>
      <c r="U5870">
        <v>179773</v>
      </c>
      <c r="V5870">
        <v>56.44</v>
      </c>
      <c r="W5870" s="3">
        <f>StockData[[#This Row],[CLOSE]]-StockData[[#This Row],[PREV. CLOSE]]</f>
        <v>50</v>
      </c>
      <c r="X5870" s="2">
        <f>IFERROR((StockData[[#This Row],[CLOSE]]-StockData[[#This Row],[PREV. CLOSE]])/StockData[[#This Row],[PREV. CLOSE]],0)</f>
        <v>4.2753313381787093E-3</v>
      </c>
      <c r="Y5870" t="str">
        <f>IF(StockData[[#This Row],[Daily Return %]]&gt;0,"Gain",IF(StockData[[#This Row],[Daily Return %]]&lt;0,"Loss","No Change"))</f>
        <v>Gain</v>
      </c>
    </row>
    <row r="5871" spans="1:25" x14ac:dyDescent="0.3">
      <c r="A5871" s="1">
        <v>45769</v>
      </c>
      <c r="B5871" s="1" t="s">
        <v>5927</v>
      </c>
      <c r="C5871" s="1" t="s">
        <v>96</v>
      </c>
      <c r="D5871">
        <f>MONTH(StockData[[#This Row],[DATE]])</f>
        <v>4</v>
      </c>
      <c r="E5871">
        <v>2025</v>
      </c>
      <c r="F5871" t="s">
        <v>97</v>
      </c>
      <c r="G5871" t="str">
        <f>"Q"&amp;ROUNDUP(StockData[[#This Row],[Month Number]]/3,0)</f>
        <v>Q2</v>
      </c>
      <c r="H5871" s="1" t="s">
        <v>5604</v>
      </c>
      <c r="I5871" s="1" t="s">
        <v>4597</v>
      </c>
      <c r="J5871" t="s">
        <v>30</v>
      </c>
      <c r="K5871">
        <v>11770</v>
      </c>
      <c r="L5871">
        <v>11788</v>
      </c>
      <c r="M5871">
        <v>11615</v>
      </c>
      <c r="N5871">
        <v>11745</v>
      </c>
      <c r="O5871">
        <v>11744</v>
      </c>
      <c r="P5871">
        <v>11734</v>
      </c>
      <c r="Q5871">
        <v>11702.8</v>
      </c>
      <c r="R5871">
        <v>516753</v>
      </c>
      <c r="S5871">
        <v>6047456049</v>
      </c>
      <c r="T5871">
        <v>102717</v>
      </c>
      <c r="U5871">
        <v>306685</v>
      </c>
      <c r="V5871">
        <v>59.35</v>
      </c>
      <c r="W5871" s="3">
        <f>StockData[[#This Row],[CLOSE]]-StockData[[#This Row],[PREV. CLOSE]]</f>
        <v>-11</v>
      </c>
      <c r="X5871" s="2">
        <f>IFERROR((StockData[[#This Row],[CLOSE]]-StockData[[#This Row],[PREV. CLOSE]])/StockData[[#This Row],[PREV. CLOSE]],0)</f>
        <v>-9.3656875266070669E-4</v>
      </c>
      <c r="Y5871" t="str">
        <f>IF(StockData[[#This Row],[Daily Return %]]&gt;0,"Gain",IF(StockData[[#This Row],[Daily Return %]]&lt;0,"Loss","No Change"))</f>
        <v>Loss</v>
      </c>
    </row>
    <row r="5872" spans="1:25" x14ac:dyDescent="0.3">
      <c r="A5872" s="1">
        <v>45770</v>
      </c>
      <c r="B5872" s="1" t="s">
        <v>5928</v>
      </c>
      <c r="C5872" s="1" t="s">
        <v>96</v>
      </c>
      <c r="D5872">
        <f>MONTH(StockData[[#This Row],[DATE]])</f>
        <v>4</v>
      </c>
      <c r="E5872">
        <v>2025</v>
      </c>
      <c r="F5872" t="s">
        <v>97</v>
      </c>
      <c r="G5872" t="str">
        <f>"Q"&amp;ROUNDUP(StockData[[#This Row],[Month Number]]/3,0)</f>
        <v>Q2</v>
      </c>
      <c r="H5872" s="1" t="s">
        <v>5604</v>
      </c>
      <c r="I5872" s="1" t="s">
        <v>4597</v>
      </c>
      <c r="J5872" t="s">
        <v>30</v>
      </c>
      <c r="K5872">
        <v>11799</v>
      </c>
      <c r="L5872">
        <v>11971</v>
      </c>
      <c r="M5872">
        <v>11729</v>
      </c>
      <c r="N5872">
        <v>11734</v>
      </c>
      <c r="O5872">
        <v>11900</v>
      </c>
      <c r="P5872">
        <v>11907</v>
      </c>
      <c r="Q5872">
        <v>11827.33</v>
      </c>
      <c r="R5872">
        <v>493839</v>
      </c>
      <c r="S5872">
        <v>5840798795</v>
      </c>
      <c r="T5872">
        <v>78908</v>
      </c>
      <c r="U5872">
        <v>276132</v>
      </c>
      <c r="V5872">
        <v>55.92</v>
      </c>
      <c r="W5872" s="3">
        <f>StockData[[#This Row],[CLOSE]]-StockData[[#This Row],[PREV. CLOSE]]</f>
        <v>173</v>
      </c>
      <c r="X5872" s="2">
        <f>IFERROR((StockData[[#This Row],[CLOSE]]-StockData[[#This Row],[PREV. CLOSE]])/StockData[[#This Row],[PREV. CLOSE]],0)</f>
        <v>1.4743480484063405E-2</v>
      </c>
      <c r="Y5872" t="str">
        <f>IF(StockData[[#This Row],[Daily Return %]]&gt;0,"Gain",IF(StockData[[#This Row],[Daily Return %]]&lt;0,"Loss","No Change"))</f>
        <v>Gain</v>
      </c>
    </row>
    <row r="5873" spans="1:25" x14ac:dyDescent="0.3">
      <c r="A5873" s="1">
        <v>45771</v>
      </c>
      <c r="B5873" s="1" t="s">
        <v>5929</v>
      </c>
      <c r="C5873" s="1" t="s">
        <v>96</v>
      </c>
      <c r="D5873">
        <f>MONTH(StockData[[#This Row],[DATE]])</f>
        <v>4</v>
      </c>
      <c r="E5873">
        <v>2025</v>
      </c>
      <c r="F5873" t="s">
        <v>97</v>
      </c>
      <c r="G5873" t="str">
        <f>"Q"&amp;ROUNDUP(StockData[[#This Row],[Month Number]]/3,0)</f>
        <v>Q2</v>
      </c>
      <c r="H5873" s="1" t="s">
        <v>5604</v>
      </c>
      <c r="I5873" s="1" t="s">
        <v>4597</v>
      </c>
      <c r="J5873" t="s">
        <v>30</v>
      </c>
      <c r="K5873">
        <v>11940</v>
      </c>
      <c r="L5873">
        <v>12040</v>
      </c>
      <c r="M5873">
        <v>11858</v>
      </c>
      <c r="N5873">
        <v>11907</v>
      </c>
      <c r="O5873">
        <v>11901</v>
      </c>
      <c r="P5873">
        <v>11894</v>
      </c>
      <c r="Q5873">
        <v>11917.68</v>
      </c>
      <c r="R5873">
        <v>387863</v>
      </c>
      <c r="S5873">
        <v>4622427333</v>
      </c>
      <c r="T5873">
        <v>67998</v>
      </c>
      <c r="U5873">
        <v>169785</v>
      </c>
      <c r="V5873">
        <v>43.77</v>
      </c>
      <c r="W5873" s="3">
        <f>StockData[[#This Row],[CLOSE]]-StockData[[#This Row],[PREV. CLOSE]]</f>
        <v>-13</v>
      </c>
      <c r="X5873" s="2">
        <f>IFERROR((StockData[[#This Row],[CLOSE]]-StockData[[#This Row],[PREV. CLOSE]])/StockData[[#This Row],[PREV. CLOSE]],0)</f>
        <v>-1.0917947425883934E-3</v>
      </c>
      <c r="Y5873" t="str">
        <f>IF(StockData[[#This Row],[Daily Return %]]&gt;0,"Gain",IF(StockData[[#This Row],[Daily Return %]]&lt;0,"Loss","No Change"))</f>
        <v>Loss</v>
      </c>
    </row>
    <row r="5874" spans="1:25" x14ac:dyDescent="0.3">
      <c r="A5874" s="1">
        <v>45772</v>
      </c>
      <c r="B5874" s="1" t="s">
        <v>5930</v>
      </c>
      <c r="C5874" s="1" t="s">
        <v>96</v>
      </c>
      <c r="D5874">
        <f>MONTH(StockData[[#This Row],[DATE]])</f>
        <v>4</v>
      </c>
      <c r="E5874">
        <v>2025</v>
      </c>
      <c r="F5874" t="s">
        <v>97</v>
      </c>
      <c r="G5874" t="str">
        <f>"Q"&amp;ROUNDUP(StockData[[#This Row],[Month Number]]/3,0)</f>
        <v>Q2</v>
      </c>
      <c r="H5874" s="1" t="s">
        <v>5604</v>
      </c>
      <c r="I5874" s="1" t="s">
        <v>4597</v>
      </c>
      <c r="J5874" t="s">
        <v>30</v>
      </c>
      <c r="K5874">
        <v>11902</v>
      </c>
      <c r="L5874">
        <v>12046</v>
      </c>
      <c r="M5874">
        <v>11598</v>
      </c>
      <c r="N5874">
        <v>11894</v>
      </c>
      <c r="O5874">
        <v>11650</v>
      </c>
      <c r="P5874">
        <v>11698</v>
      </c>
      <c r="Q5874">
        <v>11767.59</v>
      </c>
      <c r="R5874">
        <v>906266</v>
      </c>
      <c r="S5874">
        <v>10664569973</v>
      </c>
      <c r="T5874">
        <v>130970</v>
      </c>
      <c r="U5874">
        <v>421477</v>
      </c>
      <c r="V5874">
        <v>46.51</v>
      </c>
      <c r="W5874" s="3">
        <f>StockData[[#This Row],[CLOSE]]-StockData[[#This Row],[PREV. CLOSE]]</f>
        <v>-196</v>
      </c>
      <c r="X5874" s="2">
        <f>IFERROR((StockData[[#This Row],[CLOSE]]-StockData[[#This Row],[PREV. CLOSE]])/StockData[[#This Row],[PREV. CLOSE]],0)</f>
        <v>-1.6478896922818228E-2</v>
      </c>
      <c r="Y5874" t="str">
        <f>IF(StockData[[#This Row],[Daily Return %]]&gt;0,"Gain",IF(StockData[[#This Row],[Daily Return %]]&lt;0,"Loss","No Change"))</f>
        <v>Loss</v>
      </c>
    </row>
    <row r="5875" spans="1:25" x14ac:dyDescent="0.3">
      <c r="A5875" s="1">
        <v>45775</v>
      </c>
      <c r="B5875" s="1" t="s">
        <v>5931</v>
      </c>
      <c r="C5875" s="1" t="s">
        <v>96</v>
      </c>
      <c r="D5875">
        <f>MONTH(StockData[[#This Row],[DATE]])</f>
        <v>4</v>
      </c>
      <c r="E5875">
        <v>2025</v>
      </c>
      <c r="F5875" t="s">
        <v>97</v>
      </c>
      <c r="G5875" t="str">
        <f>"Q"&amp;ROUNDUP(StockData[[#This Row],[Month Number]]/3,0)</f>
        <v>Q2</v>
      </c>
      <c r="H5875" s="1" t="s">
        <v>5604</v>
      </c>
      <c r="I5875" s="1" t="s">
        <v>4597</v>
      </c>
      <c r="J5875" t="s">
        <v>30</v>
      </c>
      <c r="K5875">
        <v>11428</v>
      </c>
      <c r="L5875">
        <v>11896</v>
      </c>
      <c r="M5875">
        <v>11289</v>
      </c>
      <c r="N5875">
        <v>11698</v>
      </c>
      <c r="O5875">
        <v>11809</v>
      </c>
      <c r="P5875">
        <v>11846</v>
      </c>
      <c r="Q5875">
        <v>11702.99</v>
      </c>
      <c r="R5875">
        <v>457303</v>
      </c>
      <c r="S5875">
        <v>5351810411</v>
      </c>
      <c r="T5875">
        <v>80996</v>
      </c>
      <c r="U5875">
        <v>185541</v>
      </c>
      <c r="V5875">
        <v>40.57</v>
      </c>
      <c r="W5875" s="3">
        <f>StockData[[#This Row],[CLOSE]]-StockData[[#This Row],[PREV. CLOSE]]</f>
        <v>148</v>
      </c>
      <c r="X5875" s="2">
        <f>IFERROR((StockData[[#This Row],[CLOSE]]-StockData[[#This Row],[PREV. CLOSE]])/StockData[[#This Row],[PREV. CLOSE]],0)</f>
        <v>1.2651735339374252E-2</v>
      </c>
      <c r="Y5875" t="str">
        <f>IF(StockData[[#This Row],[Daily Return %]]&gt;0,"Gain",IF(StockData[[#This Row],[Daily Return %]]&lt;0,"Loss","No Change"))</f>
        <v>Gain</v>
      </c>
    </row>
    <row r="5876" spans="1:25" x14ac:dyDescent="0.3">
      <c r="A5876" s="1">
        <v>45776</v>
      </c>
      <c r="B5876" s="1" t="s">
        <v>5932</v>
      </c>
      <c r="C5876" s="1" t="s">
        <v>96</v>
      </c>
      <c r="D5876">
        <f>MONTH(StockData[[#This Row],[DATE]])</f>
        <v>4</v>
      </c>
      <c r="E5876">
        <v>2025</v>
      </c>
      <c r="F5876" t="s">
        <v>97</v>
      </c>
      <c r="G5876" t="str">
        <f>"Q"&amp;ROUNDUP(StockData[[#This Row],[Month Number]]/3,0)</f>
        <v>Q2</v>
      </c>
      <c r="H5876" s="1" t="s">
        <v>5604</v>
      </c>
      <c r="I5876" s="1" t="s">
        <v>4597</v>
      </c>
      <c r="J5876" t="s">
        <v>30</v>
      </c>
      <c r="K5876">
        <v>11812</v>
      </c>
      <c r="L5876">
        <v>11940</v>
      </c>
      <c r="M5876">
        <v>11741</v>
      </c>
      <c r="N5876">
        <v>11846</v>
      </c>
      <c r="O5876">
        <v>11810</v>
      </c>
      <c r="P5876">
        <v>11841</v>
      </c>
      <c r="Q5876">
        <v>11826.38</v>
      </c>
      <c r="R5876">
        <v>455596</v>
      </c>
      <c r="S5876">
        <v>5388049220</v>
      </c>
      <c r="T5876">
        <v>86819</v>
      </c>
      <c r="U5876">
        <v>233971</v>
      </c>
      <c r="V5876">
        <v>51.35</v>
      </c>
      <c r="W5876" s="3">
        <f>StockData[[#This Row],[CLOSE]]-StockData[[#This Row],[PREV. CLOSE]]</f>
        <v>-5</v>
      </c>
      <c r="X5876" s="2">
        <f>IFERROR((StockData[[#This Row],[CLOSE]]-StockData[[#This Row],[PREV. CLOSE]])/StockData[[#This Row],[PREV. CLOSE]],0)</f>
        <v>-4.2208340368056729E-4</v>
      </c>
      <c r="Y5876" t="str">
        <f>IF(StockData[[#This Row],[Daily Return %]]&gt;0,"Gain",IF(StockData[[#This Row],[Daily Return %]]&lt;0,"Loss","No Change"))</f>
        <v>Loss</v>
      </c>
    </row>
    <row r="5877" spans="1:25" x14ac:dyDescent="0.3">
      <c r="A5877" s="1">
        <v>45777</v>
      </c>
      <c r="B5877" s="1" t="s">
        <v>5933</v>
      </c>
      <c r="C5877" s="1" t="s">
        <v>96</v>
      </c>
      <c r="D5877">
        <f>MONTH(StockData[[#This Row],[DATE]])</f>
        <v>4</v>
      </c>
      <c r="E5877">
        <v>2025</v>
      </c>
      <c r="F5877" t="s">
        <v>97</v>
      </c>
      <c r="G5877" t="str">
        <f>"Q"&amp;ROUNDUP(StockData[[#This Row],[Month Number]]/3,0)</f>
        <v>Q2</v>
      </c>
      <c r="H5877" s="1" t="s">
        <v>5604</v>
      </c>
      <c r="I5877" s="1" t="s">
        <v>4597</v>
      </c>
      <c r="J5877" t="s">
        <v>30</v>
      </c>
      <c r="K5877">
        <v>11825</v>
      </c>
      <c r="L5877">
        <v>12325</v>
      </c>
      <c r="M5877">
        <v>11800</v>
      </c>
      <c r="N5877">
        <v>11841</v>
      </c>
      <c r="O5877">
        <v>12218</v>
      </c>
      <c r="P5877">
        <v>12257</v>
      </c>
      <c r="Q5877">
        <v>12153.9</v>
      </c>
      <c r="R5877">
        <v>967250</v>
      </c>
      <c r="S5877">
        <v>11755859522</v>
      </c>
      <c r="T5877">
        <v>105465</v>
      </c>
      <c r="U5877">
        <v>557699</v>
      </c>
      <c r="V5877">
        <v>57.66</v>
      </c>
      <c r="W5877" s="3">
        <f>StockData[[#This Row],[CLOSE]]-StockData[[#This Row],[PREV. CLOSE]]</f>
        <v>416</v>
      </c>
      <c r="X5877" s="2">
        <f>IFERROR((StockData[[#This Row],[CLOSE]]-StockData[[#This Row],[PREV. CLOSE]])/StockData[[#This Row],[PREV. CLOSE]],0)</f>
        <v>3.5132167891225405E-2</v>
      </c>
      <c r="Y5877" t="str">
        <f>IF(StockData[[#This Row],[Daily Return %]]&gt;0,"Gain",IF(StockData[[#This Row],[Daily Return %]]&lt;0,"Loss","No Change"))</f>
        <v>Gain</v>
      </c>
    </row>
    <row r="5878" spans="1:25" x14ac:dyDescent="0.3">
      <c r="A5878" s="1">
        <v>45779</v>
      </c>
      <c r="B5878" s="1" t="s">
        <v>5934</v>
      </c>
      <c r="C5878" s="1" t="s">
        <v>119</v>
      </c>
      <c r="D5878">
        <f>MONTH(StockData[[#This Row],[DATE]])</f>
        <v>5</v>
      </c>
      <c r="E5878">
        <v>2025</v>
      </c>
      <c r="F5878" t="s">
        <v>97</v>
      </c>
      <c r="G5878" t="str">
        <f>"Q"&amp;ROUNDUP(StockData[[#This Row],[Month Number]]/3,0)</f>
        <v>Q2</v>
      </c>
      <c r="H5878" s="1" t="s">
        <v>5604</v>
      </c>
      <c r="I5878" s="1" t="s">
        <v>4597</v>
      </c>
      <c r="J5878" t="s">
        <v>30</v>
      </c>
      <c r="K5878">
        <v>12257</v>
      </c>
      <c r="L5878">
        <v>12727</v>
      </c>
      <c r="M5878">
        <v>12250</v>
      </c>
      <c r="N5878">
        <v>12257</v>
      </c>
      <c r="O5878">
        <v>12390</v>
      </c>
      <c r="P5878">
        <v>12406</v>
      </c>
      <c r="Q5878">
        <v>12523.32</v>
      </c>
      <c r="R5878">
        <v>786089</v>
      </c>
      <c r="S5878">
        <v>9844447650</v>
      </c>
      <c r="T5878">
        <v>157884</v>
      </c>
      <c r="U5878">
        <v>356591</v>
      </c>
      <c r="V5878">
        <v>45.36</v>
      </c>
      <c r="W5878" s="3">
        <f>StockData[[#This Row],[CLOSE]]-StockData[[#This Row],[PREV. CLOSE]]</f>
        <v>149</v>
      </c>
      <c r="X5878" s="2">
        <f>IFERROR((StockData[[#This Row],[CLOSE]]-StockData[[#This Row],[PREV. CLOSE]])/StockData[[#This Row],[PREV. CLOSE]],0)</f>
        <v>1.2156318838214898E-2</v>
      </c>
      <c r="Y5878" t="str">
        <f>IF(StockData[[#This Row],[Daily Return %]]&gt;0,"Gain",IF(StockData[[#This Row],[Daily Return %]]&lt;0,"Loss","No Change"))</f>
        <v>Gain</v>
      </c>
    </row>
    <row r="5879" spans="1:25" x14ac:dyDescent="0.3">
      <c r="A5879" s="1">
        <v>45782</v>
      </c>
      <c r="B5879" s="1" t="s">
        <v>5935</v>
      </c>
      <c r="C5879" s="1" t="s">
        <v>119</v>
      </c>
      <c r="D5879">
        <f>MONTH(StockData[[#This Row],[DATE]])</f>
        <v>5</v>
      </c>
      <c r="E5879">
        <v>2025</v>
      </c>
      <c r="F5879" t="s">
        <v>97</v>
      </c>
      <c r="G5879" t="str">
        <f>"Q"&amp;ROUNDUP(StockData[[#This Row],[Month Number]]/3,0)</f>
        <v>Q2</v>
      </c>
      <c r="H5879" s="1" t="s">
        <v>5604</v>
      </c>
      <c r="I5879" s="1" t="s">
        <v>4597</v>
      </c>
      <c r="J5879" t="s">
        <v>30</v>
      </c>
      <c r="K5879">
        <v>12490</v>
      </c>
      <c r="L5879">
        <v>12490</v>
      </c>
      <c r="M5879">
        <v>12362</v>
      </c>
      <c r="N5879">
        <v>12406</v>
      </c>
      <c r="O5879">
        <v>12449</v>
      </c>
      <c r="P5879">
        <v>12458</v>
      </c>
      <c r="Q5879">
        <v>12437.88</v>
      </c>
      <c r="R5879">
        <v>270014</v>
      </c>
      <c r="S5879">
        <v>3358401660</v>
      </c>
      <c r="T5879">
        <v>49136</v>
      </c>
      <c r="U5879">
        <v>156790</v>
      </c>
      <c r="V5879">
        <v>58.07</v>
      </c>
      <c r="W5879" s="3">
        <f>StockData[[#This Row],[CLOSE]]-StockData[[#This Row],[PREV. CLOSE]]</f>
        <v>52</v>
      </c>
      <c r="X5879" s="2">
        <f>IFERROR((StockData[[#This Row],[CLOSE]]-StockData[[#This Row],[PREV. CLOSE]])/StockData[[#This Row],[PREV. CLOSE]],0)</f>
        <v>4.1915202321457356E-3</v>
      </c>
      <c r="Y5879" t="str">
        <f>IF(StockData[[#This Row],[Daily Return %]]&gt;0,"Gain",IF(StockData[[#This Row],[Daily Return %]]&lt;0,"Loss","No Change"))</f>
        <v>Gain</v>
      </c>
    </row>
    <row r="5880" spans="1:25" x14ac:dyDescent="0.3">
      <c r="A5880" s="1">
        <v>45783</v>
      </c>
      <c r="B5880" s="1" t="s">
        <v>5936</v>
      </c>
      <c r="C5880" s="1" t="s">
        <v>119</v>
      </c>
      <c r="D5880">
        <f>MONTH(StockData[[#This Row],[DATE]])</f>
        <v>5</v>
      </c>
      <c r="E5880">
        <v>2025</v>
      </c>
      <c r="F5880" t="s">
        <v>97</v>
      </c>
      <c r="G5880" t="str">
        <f>"Q"&amp;ROUNDUP(StockData[[#This Row],[Month Number]]/3,0)</f>
        <v>Q2</v>
      </c>
      <c r="H5880" s="1" t="s">
        <v>5604</v>
      </c>
      <c r="I5880" s="1" t="s">
        <v>4597</v>
      </c>
      <c r="J5880" t="s">
        <v>30</v>
      </c>
      <c r="K5880">
        <v>12438</v>
      </c>
      <c r="L5880">
        <v>12599</v>
      </c>
      <c r="M5880">
        <v>12371</v>
      </c>
      <c r="N5880">
        <v>12458</v>
      </c>
      <c r="O5880">
        <v>12560</v>
      </c>
      <c r="P5880">
        <v>12581</v>
      </c>
      <c r="Q5880">
        <v>12548.62</v>
      </c>
      <c r="R5880">
        <v>414921</v>
      </c>
      <c r="S5880">
        <v>5206687661</v>
      </c>
      <c r="T5880">
        <v>65850</v>
      </c>
      <c r="U5880">
        <v>251052</v>
      </c>
      <c r="V5880">
        <v>60.51</v>
      </c>
      <c r="W5880" s="3">
        <f>StockData[[#This Row],[CLOSE]]-StockData[[#This Row],[PREV. CLOSE]]</f>
        <v>123</v>
      </c>
      <c r="X5880" s="2">
        <f>IFERROR((StockData[[#This Row],[CLOSE]]-StockData[[#This Row],[PREV. CLOSE]])/StockData[[#This Row],[PREV. CLOSE]],0)</f>
        <v>9.8731738641836576E-3</v>
      </c>
      <c r="Y5880" t="str">
        <f>IF(StockData[[#This Row],[Daily Return %]]&gt;0,"Gain",IF(StockData[[#This Row],[Daily Return %]]&lt;0,"Loss","No Change"))</f>
        <v>Gain</v>
      </c>
    </row>
    <row r="5881" spans="1:25" x14ac:dyDescent="0.3">
      <c r="A5881" s="1">
        <v>45784</v>
      </c>
      <c r="B5881" s="1" t="s">
        <v>5937</v>
      </c>
      <c r="C5881" s="1" t="s">
        <v>119</v>
      </c>
      <c r="D5881">
        <f>MONTH(StockData[[#This Row],[DATE]])</f>
        <v>5</v>
      </c>
      <c r="E5881">
        <v>2025</v>
      </c>
      <c r="F5881" t="s">
        <v>97</v>
      </c>
      <c r="G5881" t="str">
        <f>"Q"&amp;ROUNDUP(StockData[[#This Row],[Month Number]]/3,0)</f>
        <v>Q2</v>
      </c>
      <c r="H5881" s="1" t="s">
        <v>5604</v>
      </c>
      <c r="I5881" s="1" t="s">
        <v>4597</v>
      </c>
      <c r="J5881" t="s">
        <v>30</v>
      </c>
      <c r="K5881">
        <v>12355</v>
      </c>
      <c r="L5881">
        <v>12669</v>
      </c>
      <c r="M5881">
        <v>12355</v>
      </c>
      <c r="N5881">
        <v>12581</v>
      </c>
      <c r="O5881">
        <v>12585</v>
      </c>
      <c r="P5881">
        <v>12633</v>
      </c>
      <c r="Q5881">
        <v>12601.9</v>
      </c>
      <c r="R5881">
        <v>303619</v>
      </c>
      <c r="S5881">
        <v>3826175764</v>
      </c>
      <c r="T5881">
        <v>61308</v>
      </c>
      <c r="U5881">
        <v>178114</v>
      </c>
      <c r="V5881">
        <v>58.66</v>
      </c>
      <c r="W5881" s="3">
        <f>StockData[[#This Row],[CLOSE]]-StockData[[#This Row],[PREV. CLOSE]]</f>
        <v>52</v>
      </c>
      <c r="X5881" s="2">
        <f>IFERROR((StockData[[#This Row],[CLOSE]]-StockData[[#This Row],[PREV. CLOSE]])/StockData[[#This Row],[PREV. CLOSE]],0)</f>
        <v>4.1332167554248471E-3</v>
      </c>
      <c r="Y5881" t="str">
        <f>IF(StockData[[#This Row],[Daily Return %]]&gt;0,"Gain",IF(StockData[[#This Row],[Daily Return %]]&lt;0,"Loss","No Change"))</f>
        <v>Gain</v>
      </c>
    </row>
    <row r="5882" spans="1:25" x14ac:dyDescent="0.3">
      <c r="A5882" s="1">
        <v>45785</v>
      </c>
      <c r="B5882" s="1" t="s">
        <v>5938</v>
      </c>
      <c r="C5882" s="1" t="s">
        <v>119</v>
      </c>
      <c r="D5882">
        <f>MONTH(StockData[[#This Row],[DATE]])</f>
        <v>5</v>
      </c>
      <c r="E5882">
        <v>2025</v>
      </c>
      <c r="F5882" t="s">
        <v>97</v>
      </c>
      <c r="G5882" t="str">
        <f>"Q"&amp;ROUNDUP(StockData[[#This Row],[Month Number]]/3,0)</f>
        <v>Q2</v>
      </c>
      <c r="H5882" s="1" t="s">
        <v>5604</v>
      </c>
      <c r="I5882" s="1" t="s">
        <v>4597</v>
      </c>
      <c r="J5882" t="s">
        <v>30</v>
      </c>
      <c r="K5882">
        <v>12560</v>
      </c>
      <c r="L5882">
        <v>12597</v>
      </c>
      <c r="M5882">
        <v>12330</v>
      </c>
      <c r="N5882">
        <v>12633</v>
      </c>
      <c r="O5882">
        <v>12380</v>
      </c>
      <c r="P5882">
        <v>12392</v>
      </c>
      <c r="Q5882">
        <v>12414.23</v>
      </c>
      <c r="R5882">
        <v>485326</v>
      </c>
      <c r="S5882">
        <v>6024946169</v>
      </c>
      <c r="T5882">
        <v>80654</v>
      </c>
      <c r="U5882">
        <v>217244</v>
      </c>
      <c r="V5882">
        <v>44.76</v>
      </c>
      <c r="W5882" s="3">
        <f>StockData[[#This Row],[CLOSE]]-StockData[[#This Row],[PREV. CLOSE]]</f>
        <v>-241</v>
      </c>
      <c r="X5882" s="2">
        <f>IFERROR((StockData[[#This Row],[CLOSE]]-StockData[[#This Row],[PREV. CLOSE]])/StockData[[#This Row],[PREV. CLOSE]],0)</f>
        <v>-1.9077020501860206E-2</v>
      </c>
      <c r="Y5882" t="str">
        <f>IF(StockData[[#This Row],[Daily Return %]]&gt;0,"Gain",IF(StockData[[#This Row],[Daily Return %]]&lt;0,"Loss","No Change"))</f>
        <v>Loss</v>
      </c>
    </row>
    <row r="5883" spans="1:25" x14ac:dyDescent="0.3">
      <c r="A5883" s="1">
        <v>45786</v>
      </c>
      <c r="B5883" s="1" t="s">
        <v>5939</v>
      </c>
      <c r="C5883" s="1" t="s">
        <v>119</v>
      </c>
      <c r="D5883">
        <f>MONTH(StockData[[#This Row],[DATE]])</f>
        <v>5</v>
      </c>
      <c r="E5883">
        <v>2025</v>
      </c>
      <c r="F5883" t="s">
        <v>97</v>
      </c>
      <c r="G5883" t="str">
        <f>"Q"&amp;ROUNDUP(StockData[[#This Row],[Month Number]]/3,0)</f>
        <v>Q2</v>
      </c>
      <c r="H5883" s="1" t="s">
        <v>5604</v>
      </c>
      <c r="I5883" s="1" t="s">
        <v>4597</v>
      </c>
      <c r="J5883" t="s">
        <v>30</v>
      </c>
      <c r="K5883">
        <v>12135</v>
      </c>
      <c r="L5883">
        <v>12360</v>
      </c>
      <c r="M5883">
        <v>12115</v>
      </c>
      <c r="N5883">
        <v>12392</v>
      </c>
      <c r="O5883">
        <v>12245</v>
      </c>
      <c r="P5883">
        <v>12250</v>
      </c>
      <c r="Q5883">
        <v>12263.65</v>
      </c>
      <c r="R5883">
        <v>278112</v>
      </c>
      <c r="S5883">
        <v>3410669230</v>
      </c>
      <c r="T5883">
        <v>41889</v>
      </c>
      <c r="U5883">
        <v>126978</v>
      </c>
      <c r="V5883">
        <v>45.66</v>
      </c>
      <c r="W5883" s="3">
        <f>StockData[[#This Row],[CLOSE]]-StockData[[#This Row],[PREV. CLOSE]]</f>
        <v>-142</v>
      </c>
      <c r="X5883" s="2">
        <f>IFERROR((StockData[[#This Row],[CLOSE]]-StockData[[#This Row],[PREV. CLOSE]])/StockData[[#This Row],[PREV. CLOSE]],0)</f>
        <v>-1.1459005810200129E-2</v>
      </c>
      <c r="Y5883" t="str">
        <f>IF(StockData[[#This Row],[Daily Return %]]&gt;0,"Gain",IF(StockData[[#This Row],[Daily Return %]]&lt;0,"Loss","No Change"))</f>
        <v>Loss</v>
      </c>
    </row>
    <row r="5884" spans="1:25" x14ac:dyDescent="0.3">
      <c r="A5884" s="1">
        <v>45789</v>
      </c>
      <c r="B5884" s="1" t="s">
        <v>5940</v>
      </c>
      <c r="C5884" s="1" t="s">
        <v>119</v>
      </c>
      <c r="D5884">
        <f>MONTH(StockData[[#This Row],[DATE]])</f>
        <v>5</v>
      </c>
      <c r="E5884">
        <v>2025</v>
      </c>
      <c r="F5884" t="s">
        <v>97</v>
      </c>
      <c r="G5884" t="str">
        <f>"Q"&amp;ROUNDUP(StockData[[#This Row],[Month Number]]/3,0)</f>
        <v>Q2</v>
      </c>
      <c r="H5884" s="1" t="s">
        <v>5604</v>
      </c>
      <c r="I5884" s="1" t="s">
        <v>4597</v>
      </c>
      <c r="J5884" t="s">
        <v>30</v>
      </c>
      <c r="K5884">
        <v>12426</v>
      </c>
      <c r="L5884">
        <v>12630</v>
      </c>
      <c r="M5884">
        <v>12426</v>
      </c>
      <c r="N5884">
        <v>12250</v>
      </c>
      <c r="O5884">
        <v>12625</v>
      </c>
      <c r="P5884">
        <v>12616</v>
      </c>
      <c r="Q5884">
        <v>12543.63</v>
      </c>
      <c r="R5884">
        <v>185165</v>
      </c>
      <c r="S5884">
        <v>2322641674</v>
      </c>
      <c r="T5884">
        <v>37152</v>
      </c>
      <c r="U5884">
        <v>85817</v>
      </c>
      <c r="V5884">
        <v>46.35</v>
      </c>
      <c r="W5884" s="3">
        <f>StockData[[#This Row],[CLOSE]]-StockData[[#This Row],[PREV. CLOSE]]</f>
        <v>366</v>
      </c>
      <c r="X5884" s="2">
        <f>IFERROR((StockData[[#This Row],[CLOSE]]-StockData[[#This Row],[PREV. CLOSE]])/StockData[[#This Row],[PREV. CLOSE]],0)</f>
        <v>2.9877551020408163E-2</v>
      </c>
      <c r="Y5884" t="str">
        <f>IF(StockData[[#This Row],[Daily Return %]]&gt;0,"Gain",IF(StockData[[#This Row],[Daily Return %]]&lt;0,"Loss","No Change"))</f>
        <v>Gain</v>
      </c>
    </row>
    <row r="5885" spans="1:25" x14ac:dyDescent="0.3">
      <c r="A5885" s="1">
        <v>45790</v>
      </c>
      <c r="B5885" s="1" t="s">
        <v>5941</v>
      </c>
      <c r="C5885" s="1" t="s">
        <v>119</v>
      </c>
      <c r="D5885">
        <f>MONTH(StockData[[#This Row],[DATE]])</f>
        <v>5</v>
      </c>
      <c r="E5885">
        <v>2025</v>
      </c>
      <c r="F5885" t="s">
        <v>97</v>
      </c>
      <c r="G5885" t="str">
        <f>"Q"&amp;ROUNDUP(StockData[[#This Row],[Month Number]]/3,0)</f>
        <v>Q2</v>
      </c>
      <c r="H5885" s="1" t="s">
        <v>5604</v>
      </c>
      <c r="I5885" s="1" t="s">
        <v>4597</v>
      </c>
      <c r="J5885" t="s">
        <v>30</v>
      </c>
      <c r="K5885">
        <v>12600</v>
      </c>
      <c r="L5885">
        <v>12700</v>
      </c>
      <c r="M5885">
        <v>12430</v>
      </c>
      <c r="N5885">
        <v>12616</v>
      </c>
      <c r="O5885">
        <v>12474</v>
      </c>
      <c r="P5885">
        <v>12482</v>
      </c>
      <c r="Q5885">
        <v>12509.35</v>
      </c>
      <c r="R5885">
        <v>378269</v>
      </c>
      <c r="S5885">
        <v>4731899460</v>
      </c>
      <c r="T5885">
        <v>86167</v>
      </c>
      <c r="U5885">
        <v>200505</v>
      </c>
      <c r="V5885">
        <v>53.01</v>
      </c>
      <c r="W5885" s="3">
        <f>StockData[[#This Row],[CLOSE]]-StockData[[#This Row],[PREV. CLOSE]]</f>
        <v>-134</v>
      </c>
      <c r="X5885" s="2">
        <f>IFERROR((StockData[[#This Row],[CLOSE]]-StockData[[#This Row],[PREV. CLOSE]])/StockData[[#This Row],[PREV. CLOSE]],0)</f>
        <v>-1.062143310082435E-2</v>
      </c>
      <c r="Y5885" t="str">
        <f>IF(StockData[[#This Row],[Daily Return %]]&gt;0,"Gain",IF(StockData[[#This Row],[Daily Return %]]&lt;0,"Loss","No Change"))</f>
        <v>Loss</v>
      </c>
    </row>
    <row r="5886" spans="1:25" x14ac:dyDescent="0.3">
      <c r="A5886" s="1">
        <v>45791</v>
      </c>
      <c r="B5886" s="1" t="s">
        <v>5942</v>
      </c>
      <c r="C5886" s="1" t="s">
        <v>119</v>
      </c>
      <c r="D5886">
        <f>MONTH(StockData[[#This Row],[DATE]])</f>
        <v>5</v>
      </c>
      <c r="E5886">
        <v>2025</v>
      </c>
      <c r="F5886" t="s">
        <v>97</v>
      </c>
      <c r="G5886" t="str">
        <f>"Q"&amp;ROUNDUP(StockData[[#This Row],[Month Number]]/3,0)</f>
        <v>Q2</v>
      </c>
      <c r="H5886" s="1" t="s">
        <v>5604</v>
      </c>
      <c r="I5886" s="1" t="s">
        <v>4597</v>
      </c>
      <c r="J5886" t="s">
        <v>30</v>
      </c>
      <c r="K5886">
        <v>12485</v>
      </c>
      <c r="L5886">
        <v>12718</v>
      </c>
      <c r="M5886">
        <v>12411</v>
      </c>
      <c r="N5886">
        <v>12482</v>
      </c>
      <c r="O5886">
        <v>12700</v>
      </c>
      <c r="P5886">
        <v>12670</v>
      </c>
      <c r="Q5886">
        <v>12610.69</v>
      </c>
      <c r="R5886">
        <v>306050</v>
      </c>
      <c r="S5886">
        <v>3859501696</v>
      </c>
      <c r="T5886">
        <v>46535</v>
      </c>
      <c r="U5886">
        <v>192041</v>
      </c>
      <c r="V5886">
        <v>62.75</v>
      </c>
      <c r="W5886" s="3">
        <f>StockData[[#This Row],[CLOSE]]-StockData[[#This Row],[PREV. CLOSE]]</f>
        <v>188</v>
      </c>
      <c r="X5886" s="2">
        <f>IFERROR((StockData[[#This Row],[CLOSE]]-StockData[[#This Row],[PREV. CLOSE]])/StockData[[#This Row],[PREV. CLOSE]],0)</f>
        <v>1.5061688831917962E-2</v>
      </c>
      <c r="Y5886" t="str">
        <f>IF(StockData[[#This Row],[Daily Return %]]&gt;0,"Gain",IF(StockData[[#This Row],[Daily Return %]]&lt;0,"Loss","No Change"))</f>
        <v>Gain</v>
      </c>
    </row>
    <row r="5887" spans="1:25" x14ac:dyDescent="0.3">
      <c r="A5887" s="1">
        <v>45792</v>
      </c>
      <c r="B5887" s="1" t="s">
        <v>5943</v>
      </c>
      <c r="C5887" s="1" t="s">
        <v>119</v>
      </c>
      <c r="D5887">
        <f>MONTH(StockData[[#This Row],[DATE]])</f>
        <v>5</v>
      </c>
      <c r="E5887">
        <v>2025</v>
      </c>
      <c r="F5887" t="s">
        <v>97</v>
      </c>
      <c r="G5887" t="str">
        <f>"Q"&amp;ROUNDUP(StockData[[#This Row],[Month Number]]/3,0)</f>
        <v>Q2</v>
      </c>
      <c r="H5887" s="1" t="s">
        <v>5604</v>
      </c>
      <c r="I5887" s="1" t="s">
        <v>4597</v>
      </c>
      <c r="J5887" t="s">
        <v>30</v>
      </c>
      <c r="K5887">
        <v>12600</v>
      </c>
      <c r="L5887">
        <v>13023</v>
      </c>
      <c r="M5887">
        <v>12548</v>
      </c>
      <c r="N5887">
        <v>12670</v>
      </c>
      <c r="O5887">
        <v>12900</v>
      </c>
      <c r="P5887">
        <v>12952</v>
      </c>
      <c r="Q5887">
        <v>12817.67</v>
      </c>
      <c r="R5887">
        <v>561496</v>
      </c>
      <c r="S5887">
        <v>7197073020</v>
      </c>
      <c r="T5887">
        <v>100567</v>
      </c>
      <c r="U5887">
        <v>239786</v>
      </c>
      <c r="V5887">
        <v>42.7</v>
      </c>
      <c r="W5887" s="3">
        <f>StockData[[#This Row],[CLOSE]]-StockData[[#This Row],[PREV. CLOSE]]</f>
        <v>282</v>
      </c>
      <c r="X5887" s="2">
        <f>IFERROR((StockData[[#This Row],[CLOSE]]-StockData[[#This Row],[PREV. CLOSE]])/StockData[[#This Row],[PREV. CLOSE]],0)</f>
        <v>2.2257300710339385E-2</v>
      </c>
      <c r="Y5887" t="str">
        <f>IF(StockData[[#This Row],[Daily Return %]]&gt;0,"Gain",IF(StockData[[#This Row],[Daily Return %]]&lt;0,"Loss","No Change"))</f>
        <v>Gain</v>
      </c>
    </row>
    <row r="5888" spans="1:25" x14ac:dyDescent="0.3">
      <c r="A5888" s="1">
        <v>45793</v>
      </c>
      <c r="B5888" s="1" t="s">
        <v>5944</v>
      </c>
      <c r="C5888" s="1" t="s">
        <v>119</v>
      </c>
      <c r="D5888">
        <f>MONTH(StockData[[#This Row],[DATE]])</f>
        <v>5</v>
      </c>
      <c r="E5888">
        <v>2025</v>
      </c>
      <c r="F5888" t="s">
        <v>97</v>
      </c>
      <c r="G5888" t="str">
        <f>"Q"&amp;ROUNDUP(StockData[[#This Row],[Month Number]]/3,0)</f>
        <v>Q2</v>
      </c>
      <c r="H5888" s="1" t="s">
        <v>5604</v>
      </c>
      <c r="I5888" s="1" t="s">
        <v>4597</v>
      </c>
      <c r="J5888" t="s">
        <v>30</v>
      </c>
      <c r="K5888">
        <v>12950</v>
      </c>
      <c r="L5888">
        <v>13086</v>
      </c>
      <c r="M5888">
        <v>12912</v>
      </c>
      <c r="N5888">
        <v>12952</v>
      </c>
      <c r="O5888">
        <v>13000</v>
      </c>
      <c r="P5888">
        <v>12995</v>
      </c>
      <c r="Q5888">
        <v>12992.64</v>
      </c>
      <c r="R5888">
        <v>425275</v>
      </c>
      <c r="S5888">
        <v>5525445635</v>
      </c>
      <c r="T5888">
        <v>62548</v>
      </c>
      <c r="U5888">
        <v>254451</v>
      </c>
      <c r="V5888">
        <v>59.83</v>
      </c>
      <c r="W5888" s="3">
        <f>StockData[[#This Row],[CLOSE]]-StockData[[#This Row],[PREV. CLOSE]]</f>
        <v>43</v>
      </c>
      <c r="X5888" s="2">
        <f>IFERROR((StockData[[#This Row],[CLOSE]]-StockData[[#This Row],[PREV. CLOSE]])/StockData[[#This Row],[PREV. CLOSE]],0)</f>
        <v>3.3199505867819641E-3</v>
      </c>
      <c r="Y5888" t="str">
        <f>IF(StockData[[#This Row],[Daily Return %]]&gt;0,"Gain",IF(StockData[[#This Row],[Daily Return %]]&lt;0,"Loss","No Change"))</f>
        <v>Gain</v>
      </c>
    </row>
    <row r="5889" spans="1:25" x14ac:dyDescent="0.3">
      <c r="A5889" s="1">
        <v>45796</v>
      </c>
      <c r="B5889" s="1" t="s">
        <v>5945</v>
      </c>
      <c r="C5889" s="1" t="s">
        <v>119</v>
      </c>
      <c r="D5889">
        <f>MONTH(StockData[[#This Row],[DATE]])</f>
        <v>5</v>
      </c>
      <c r="E5889">
        <v>2025</v>
      </c>
      <c r="F5889" t="s">
        <v>97</v>
      </c>
      <c r="G5889" t="str">
        <f>"Q"&amp;ROUNDUP(StockData[[#This Row],[Month Number]]/3,0)</f>
        <v>Q2</v>
      </c>
      <c r="H5889" s="1" t="s">
        <v>5604</v>
      </c>
      <c r="I5889" s="1" t="s">
        <v>4597</v>
      </c>
      <c r="J5889" t="s">
        <v>30</v>
      </c>
      <c r="K5889">
        <v>12990</v>
      </c>
      <c r="L5889">
        <v>13046</v>
      </c>
      <c r="M5889">
        <v>12930</v>
      </c>
      <c r="N5889">
        <v>12995</v>
      </c>
      <c r="O5889">
        <v>12950</v>
      </c>
      <c r="P5889">
        <v>12989</v>
      </c>
      <c r="Q5889">
        <v>12984.04</v>
      </c>
      <c r="R5889">
        <v>244277</v>
      </c>
      <c r="S5889">
        <v>3171703409</v>
      </c>
      <c r="T5889">
        <v>36934</v>
      </c>
      <c r="U5889">
        <v>174600</v>
      </c>
      <c r="V5889">
        <v>71.48</v>
      </c>
      <c r="W5889" s="3">
        <f>StockData[[#This Row],[CLOSE]]-StockData[[#This Row],[PREV. CLOSE]]</f>
        <v>-6</v>
      </c>
      <c r="X5889" s="2">
        <f>IFERROR((StockData[[#This Row],[CLOSE]]-StockData[[#This Row],[PREV. CLOSE]])/StockData[[#This Row],[PREV. CLOSE]],0)</f>
        <v>-4.61716044632551E-4</v>
      </c>
      <c r="Y5889" t="str">
        <f>IF(StockData[[#This Row],[Daily Return %]]&gt;0,"Gain",IF(StockData[[#This Row],[Daily Return %]]&lt;0,"Loss","No Change"))</f>
        <v>Loss</v>
      </c>
    </row>
    <row r="5890" spans="1:25" x14ac:dyDescent="0.3">
      <c r="A5890" s="1">
        <v>45797</v>
      </c>
      <c r="B5890" s="1" t="s">
        <v>5946</v>
      </c>
      <c r="C5890" s="1" t="s">
        <v>119</v>
      </c>
      <c r="D5890">
        <f>MONTH(StockData[[#This Row],[DATE]])</f>
        <v>5</v>
      </c>
      <c r="E5890">
        <v>2025</v>
      </c>
      <c r="F5890" t="s">
        <v>97</v>
      </c>
      <c r="G5890" t="str">
        <f>"Q"&amp;ROUNDUP(StockData[[#This Row],[Month Number]]/3,0)</f>
        <v>Q2</v>
      </c>
      <c r="H5890" s="1" t="s">
        <v>5604</v>
      </c>
      <c r="I5890" s="1" t="s">
        <v>4597</v>
      </c>
      <c r="J5890" t="s">
        <v>30</v>
      </c>
      <c r="K5890">
        <v>13005</v>
      </c>
      <c r="L5890">
        <v>13010</v>
      </c>
      <c r="M5890">
        <v>12610</v>
      </c>
      <c r="N5890">
        <v>12989</v>
      </c>
      <c r="O5890">
        <v>12640</v>
      </c>
      <c r="P5890">
        <v>12638</v>
      </c>
      <c r="Q5890">
        <v>12722.47</v>
      </c>
      <c r="R5890">
        <v>361111</v>
      </c>
      <c r="S5890">
        <v>4594223997</v>
      </c>
      <c r="T5890">
        <v>55237</v>
      </c>
      <c r="U5890">
        <v>243269</v>
      </c>
      <c r="V5890">
        <v>67.37</v>
      </c>
      <c r="W5890" s="3">
        <f>StockData[[#This Row],[CLOSE]]-StockData[[#This Row],[PREV. CLOSE]]</f>
        <v>-351</v>
      </c>
      <c r="X5890" s="2">
        <f>IFERROR((StockData[[#This Row],[CLOSE]]-StockData[[#This Row],[PREV. CLOSE]])/StockData[[#This Row],[PREV. CLOSE]],0)</f>
        <v>-2.7022865501578258E-2</v>
      </c>
      <c r="Y5890" t="str">
        <f>IF(StockData[[#This Row],[Daily Return %]]&gt;0,"Gain",IF(StockData[[#This Row],[Daily Return %]]&lt;0,"Loss","No Change"))</f>
        <v>Loss</v>
      </c>
    </row>
    <row r="5891" spans="1:25" x14ac:dyDescent="0.3">
      <c r="A5891" s="1">
        <v>45798</v>
      </c>
      <c r="B5891" s="1" t="s">
        <v>5947</v>
      </c>
      <c r="C5891" s="1" t="s">
        <v>119</v>
      </c>
      <c r="D5891">
        <f>MONTH(StockData[[#This Row],[DATE]])</f>
        <v>5</v>
      </c>
      <c r="E5891">
        <v>2025</v>
      </c>
      <c r="F5891" t="s">
        <v>97</v>
      </c>
      <c r="G5891" t="str">
        <f>"Q"&amp;ROUNDUP(StockData[[#This Row],[Month Number]]/3,0)</f>
        <v>Q2</v>
      </c>
      <c r="H5891" s="1" t="s">
        <v>5604</v>
      </c>
      <c r="I5891" s="1" t="s">
        <v>4597</v>
      </c>
      <c r="J5891" t="s">
        <v>30</v>
      </c>
      <c r="K5891">
        <v>12675</v>
      </c>
      <c r="L5891">
        <v>12808</v>
      </c>
      <c r="M5891">
        <v>12594</v>
      </c>
      <c r="N5891">
        <v>12638</v>
      </c>
      <c r="O5891">
        <v>12618</v>
      </c>
      <c r="P5891">
        <v>12615</v>
      </c>
      <c r="Q5891">
        <v>12675.43</v>
      </c>
      <c r="R5891">
        <v>209104</v>
      </c>
      <c r="S5891">
        <v>2650482871</v>
      </c>
      <c r="T5891">
        <v>37683</v>
      </c>
      <c r="U5891">
        <v>99722</v>
      </c>
      <c r="V5891">
        <v>47.69</v>
      </c>
      <c r="W5891" s="3">
        <f>StockData[[#This Row],[CLOSE]]-StockData[[#This Row],[PREV. CLOSE]]</f>
        <v>-23</v>
      </c>
      <c r="X5891" s="2">
        <f>IFERROR((StockData[[#This Row],[CLOSE]]-StockData[[#This Row],[PREV. CLOSE]])/StockData[[#This Row],[PREV. CLOSE]],0)</f>
        <v>-1.8199082133248932E-3</v>
      </c>
      <c r="Y5891" t="str">
        <f>IF(StockData[[#This Row],[Daily Return %]]&gt;0,"Gain",IF(StockData[[#This Row],[Daily Return %]]&lt;0,"Loss","No Change"))</f>
        <v>Loss</v>
      </c>
    </row>
    <row r="5892" spans="1:25" x14ac:dyDescent="0.3">
      <c r="A5892" s="1">
        <v>45799</v>
      </c>
      <c r="B5892" s="1" t="s">
        <v>5948</v>
      </c>
      <c r="C5892" s="1" t="s">
        <v>119</v>
      </c>
      <c r="D5892">
        <f>MONTH(StockData[[#This Row],[DATE]])</f>
        <v>5</v>
      </c>
      <c r="E5892">
        <v>2025</v>
      </c>
      <c r="F5892" t="s">
        <v>97</v>
      </c>
      <c r="G5892" t="str">
        <f>"Q"&amp;ROUNDUP(StockData[[#This Row],[Month Number]]/3,0)</f>
        <v>Q2</v>
      </c>
      <c r="H5892" s="1" t="s">
        <v>5604</v>
      </c>
      <c r="I5892" s="1" t="s">
        <v>4597</v>
      </c>
      <c r="J5892" t="s">
        <v>30</v>
      </c>
      <c r="K5892">
        <v>12611</v>
      </c>
      <c r="L5892">
        <v>12611</v>
      </c>
      <c r="M5892">
        <v>12395</v>
      </c>
      <c r="N5892">
        <v>12615</v>
      </c>
      <c r="O5892">
        <v>12440</v>
      </c>
      <c r="P5892">
        <v>12445</v>
      </c>
      <c r="Q5892">
        <v>12451.65</v>
      </c>
      <c r="R5892">
        <v>434848</v>
      </c>
      <c r="S5892">
        <v>5414576614</v>
      </c>
      <c r="T5892">
        <v>70625</v>
      </c>
      <c r="U5892">
        <v>300415</v>
      </c>
      <c r="V5892">
        <v>69.09</v>
      </c>
      <c r="W5892" s="3">
        <f>StockData[[#This Row],[CLOSE]]-StockData[[#This Row],[PREV. CLOSE]]</f>
        <v>-170</v>
      </c>
      <c r="X5892" s="2">
        <f>IFERROR((StockData[[#This Row],[CLOSE]]-StockData[[#This Row],[PREV. CLOSE]])/StockData[[#This Row],[PREV. CLOSE]],0)</f>
        <v>-1.3476020610384463E-2</v>
      </c>
      <c r="Y5892" t="str">
        <f>IF(StockData[[#This Row],[Daily Return %]]&gt;0,"Gain",IF(StockData[[#This Row],[Daily Return %]]&lt;0,"Loss","No Change"))</f>
        <v>Loss</v>
      </c>
    </row>
    <row r="5893" spans="1:25" x14ac:dyDescent="0.3">
      <c r="A5893" s="1">
        <v>45800</v>
      </c>
      <c r="B5893" s="1" t="s">
        <v>5949</v>
      </c>
      <c r="C5893" s="1" t="s">
        <v>119</v>
      </c>
      <c r="D5893">
        <f>MONTH(StockData[[#This Row],[DATE]])</f>
        <v>5</v>
      </c>
      <c r="E5893">
        <v>2025</v>
      </c>
      <c r="F5893" t="s">
        <v>97</v>
      </c>
      <c r="G5893" t="str">
        <f>"Q"&amp;ROUNDUP(StockData[[#This Row],[Month Number]]/3,0)</f>
        <v>Q2</v>
      </c>
      <c r="H5893" s="1" t="s">
        <v>5604</v>
      </c>
      <c r="I5893" s="1" t="s">
        <v>4597</v>
      </c>
      <c r="J5893" t="s">
        <v>30</v>
      </c>
      <c r="K5893">
        <v>12450</v>
      </c>
      <c r="L5893">
        <v>12495</v>
      </c>
      <c r="M5893">
        <v>12423</v>
      </c>
      <c r="N5893">
        <v>12445</v>
      </c>
      <c r="O5893">
        <v>12460</v>
      </c>
      <c r="P5893">
        <v>12453</v>
      </c>
      <c r="Q5893">
        <v>12459.85</v>
      </c>
      <c r="R5893">
        <v>169465</v>
      </c>
      <c r="S5893">
        <v>2111507730</v>
      </c>
      <c r="T5893">
        <v>25943</v>
      </c>
      <c r="U5893">
        <v>98684</v>
      </c>
      <c r="V5893">
        <v>58.23</v>
      </c>
      <c r="W5893" s="3">
        <f>StockData[[#This Row],[CLOSE]]-StockData[[#This Row],[PREV. CLOSE]]</f>
        <v>8</v>
      </c>
      <c r="X5893" s="2">
        <f>IFERROR((StockData[[#This Row],[CLOSE]]-StockData[[#This Row],[PREV. CLOSE]])/StockData[[#This Row],[PREV. CLOSE]],0)</f>
        <v>6.4282844515869823E-4</v>
      </c>
      <c r="Y5893" t="str">
        <f>IF(StockData[[#This Row],[Daily Return %]]&gt;0,"Gain",IF(StockData[[#This Row],[Daily Return %]]&lt;0,"Loss","No Change"))</f>
        <v>Gain</v>
      </c>
    </row>
    <row r="5894" spans="1:25" x14ac:dyDescent="0.3">
      <c r="A5894" s="1">
        <v>45803</v>
      </c>
      <c r="B5894" s="1" t="s">
        <v>5950</v>
      </c>
      <c r="C5894" s="1" t="s">
        <v>119</v>
      </c>
      <c r="D5894">
        <f>MONTH(StockData[[#This Row],[DATE]])</f>
        <v>5</v>
      </c>
      <c r="E5894">
        <v>2025</v>
      </c>
      <c r="F5894" t="s">
        <v>97</v>
      </c>
      <c r="G5894" t="str">
        <f>"Q"&amp;ROUNDUP(StockData[[#This Row],[Month Number]]/3,0)</f>
        <v>Q2</v>
      </c>
      <c r="H5894" s="1" t="s">
        <v>5604</v>
      </c>
      <c r="I5894" s="1" t="s">
        <v>4597</v>
      </c>
      <c r="J5894" t="s">
        <v>30</v>
      </c>
      <c r="K5894">
        <v>12455</v>
      </c>
      <c r="L5894">
        <v>12539</v>
      </c>
      <c r="M5894">
        <v>12391</v>
      </c>
      <c r="N5894">
        <v>12453</v>
      </c>
      <c r="O5894">
        <v>12427</v>
      </c>
      <c r="P5894">
        <v>12421</v>
      </c>
      <c r="Q5894">
        <v>12456.74</v>
      </c>
      <c r="R5894">
        <v>214703</v>
      </c>
      <c r="S5894">
        <v>2674499541</v>
      </c>
      <c r="T5894">
        <v>35302</v>
      </c>
      <c r="U5894">
        <v>118721</v>
      </c>
      <c r="V5894">
        <v>55.3</v>
      </c>
      <c r="W5894" s="3">
        <f>StockData[[#This Row],[CLOSE]]-StockData[[#This Row],[PREV. CLOSE]]</f>
        <v>-32</v>
      </c>
      <c r="X5894" s="2">
        <f>IFERROR((StockData[[#This Row],[CLOSE]]-StockData[[#This Row],[PREV. CLOSE]])/StockData[[#This Row],[PREV. CLOSE]],0)</f>
        <v>-2.5696619288524854E-3</v>
      </c>
      <c r="Y5894" t="str">
        <f>IF(StockData[[#This Row],[Daily Return %]]&gt;0,"Gain",IF(StockData[[#This Row],[Daily Return %]]&lt;0,"Loss","No Change"))</f>
        <v>Loss</v>
      </c>
    </row>
    <row r="5895" spans="1:25" x14ac:dyDescent="0.3">
      <c r="A5895" s="1">
        <v>45804</v>
      </c>
      <c r="B5895" s="1" t="s">
        <v>5951</v>
      </c>
      <c r="C5895" s="1" t="s">
        <v>119</v>
      </c>
      <c r="D5895">
        <f>MONTH(StockData[[#This Row],[DATE]])</f>
        <v>5</v>
      </c>
      <c r="E5895">
        <v>2025</v>
      </c>
      <c r="F5895" t="s">
        <v>97</v>
      </c>
      <c r="G5895" t="str">
        <f>"Q"&amp;ROUNDUP(StockData[[#This Row],[Month Number]]/3,0)</f>
        <v>Q2</v>
      </c>
      <c r="H5895" s="1" t="s">
        <v>5604</v>
      </c>
      <c r="I5895" s="1" t="s">
        <v>4597</v>
      </c>
      <c r="J5895" t="s">
        <v>30</v>
      </c>
      <c r="K5895">
        <v>12421</v>
      </c>
      <c r="L5895">
        <v>12479</v>
      </c>
      <c r="M5895">
        <v>12290</v>
      </c>
      <c r="N5895">
        <v>12421</v>
      </c>
      <c r="O5895">
        <v>12366</v>
      </c>
      <c r="P5895">
        <v>12414</v>
      </c>
      <c r="Q5895">
        <v>12378.87</v>
      </c>
      <c r="R5895">
        <v>344679</v>
      </c>
      <c r="S5895">
        <v>4266737102</v>
      </c>
      <c r="T5895">
        <v>78400</v>
      </c>
      <c r="U5895">
        <v>181026</v>
      </c>
      <c r="V5895">
        <v>52.52</v>
      </c>
      <c r="W5895" s="3">
        <f>StockData[[#This Row],[CLOSE]]-StockData[[#This Row],[PREV. CLOSE]]</f>
        <v>-7</v>
      </c>
      <c r="X5895" s="2">
        <f>IFERROR((StockData[[#This Row],[CLOSE]]-StockData[[#This Row],[PREV. CLOSE]])/StockData[[#This Row],[PREV. CLOSE]],0)</f>
        <v>-5.6356171000724578E-4</v>
      </c>
      <c r="Y5895" t="str">
        <f>IF(StockData[[#This Row],[Daily Return %]]&gt;0,"Gain",IF(StockData[[#This Row],[Daily Return %]]&lt;0,"Loss","No Change"))</f>
        <v>Loss</v>
      </c>
    </row>
    <row r="5896" spans="1:25" x14ac:dyDescent="0.3">
      <c r="A5896" s="1">
        <v>45805</v>
      </c>
      <c r="B5896" s="1" t="s">
        <v>5952</v>
      </c>
      <c r="C5896" s="1" t="s">
        <v>119</v>
      </c>
      <c r="D5896">
        <f>MONTH(StockData[[#This Row],[DATE]])</f>
        <v>5</v>
      </c>
      <c r="E5896">
        <v>2025</v>
      </c>
      <c r="F5896" t="s">
        <v>97</v>
      </c>
      <c r="G5896" t="str">
        <f>"Q"&amp;ROUNDUP(StockData[[#This Row],[Month Number]]/3,0)</f>
        <v>Q2</v>
      </c>
      <c r="H5896" s="1" t="s">
        <v>5604</v>
      </c>
      <c r="I5896" s="1" t="s">
        <v>4597</v>
      </c>
      <c r="J5896" t="s">
        <v>30</v>
      </c>
      <c r="K5896">
        <v>12414</v>
      </c>
      <c r="L5896">
        <v>12415</v>
      </c>
      <c r="M5896">
        <v>12305</v>
      </c>
      <c r="N5896">
        <v>12414</v>
      </c>
      <c r="O5896">
        <v>12315</v>
      </c>
      <c r="P5896">
        <v>12331</v>
      </c>
      <c r="Q5896">
        <v>12347.05</v>
      </c>
      <c r="R5896">
        <v>178181</v>
      </c>
      <c r="S5896">
        <v>2200009599</v>
      </c>
      <c r="T5896">
        <v>29345</v>
      </c>
      <c r="U5896">
        <v>104659</v>
      </c>
      <c r="V5896">
        <v>58.74</v>
      </c>
      <c r="W5896" s="3">
        <f>StockData[[#This Row],[CLOSE]]-StockData[[#This Row],[PREV. CLOSE]]</f>
        <v>-83</v>
      </c>
      <c r="X5896" s="2">
        <f>IFERROR((StockData[[#This Row],[CLOSE]]-StockData[[#This Row],[PREV. CLOSE]])/StockData[[#This Row],[PREV. CLOSE]],0)</f>
        <v>-6.6859996777831479E-3</v>
      </c>
      <c r="Y5896" t="str">
        <f>IF(StockData[[#This Row],[Daily Return %]]&gt;0,"Gain",IF(StockData[[#This Row],[Daily Return %]]&lt;0,"Loss","No Change"))</f>
        <v>Loss</v>
      </c>
    </row>
    <row r="5897" spans="1:25" x14ac:dyDescent="0.3">
      <c r="A5897" s="1">
        <v>45806</v>
      </c>
      <c r="B5897" s="1" t="s">
        <v>5953</v>
      </c>
      <c r="C5897" s="1" t="s">
        <v>119</v>
      </c>
      <c r="D5897">
        <f>MONTH(StockData[[#This Row],[DATE]])</f>
        <v>5</v>
      </c>
      <c r="E5897">
        <v>2025</v>
      </c>
      <c r="F5897" t="s">
        <v>97</v>
      </c>
      <c r="G5897" t="str">
        <f>"Q"&amp;ROUNDUP(StockData[[#This Row],[Month Number]]/3,0)</f>
        <v>Q2</v>
      </c>
      <c r="H5897" s="1" t="s">
        <v>5604</v>
      </c>
      <c r="I5897" s="1" t="s">
        <v>4597</v>
      </c>
      <c r="J5897" t="s">
        <v>30</v>
      </c>
      <c r="K5897">
        <v>12340</v>
      </c>
      <c r="L5897">
        <v>12428</v>
      </c>
      <c r="M5897">
        <v>12266</v>
      </c>
      <c r="N5897">
        <v>12331</v>
      </c>
      <c r="O5897">
        <v>12427</v>
      </c>
      <c r="P5897">
        <v>12392</v>
      </c>
      <c r="Q5897">
        <v>12360.19</v>
      </c>
      <c r="R5897">
        <v>191097</v>
      </c>
      <c r="S5897">
        <v>2361995351</v>
      </c>
      <c r="T5897">
        <v>41645</v>
      </c>
      <c r="U5897">
        <v>91704</v>
      </c>
      <c r="V5897">
        <v>47.99</v>
      </c>
      <c r="W5897" s="3">
        <f>StockData[[#This Row],[CLOSE]]-StockData[[#This Row],[PREV. CLOSE]]</f>
        <v>61</v>
      </c>
      <c r="X5897" s="2">
        <f>IFERROR((StockData[[#This Row],[CLOSE]]-StockData[[#This Row],[PREV. CLOSE]])/StockData[[#This Row],[PREV. CLOSE]],0)</f>
        <v>4.9468818425107454E-3</v>
      </c>
      <c r="Y5897" t="str">
        <f>IF(StockData[[#This Row],[Daily Return %]]&gt;0,"Gain",IF(StockData[[#This Row],[Daily Return %]]&lt;0,"Loss","No Change"))</f>
        <v>Gain</v>
      </c>
    </row>
    <row r="5898" spans="1:25" x14ac:dyDescent="0.3">
      <c r="A5898" s="1">
        <v>45807</v>
      </c>
      <c r="B5898" s="1" t="s">
        <v>5954</v>
      </c>
      <c r="C5898" s="1" t="s">
        <v>119</v>
      </c>
      <c r="D5898">
        <f>MONTH(StockData[[#This Row],[DATE]])</f>
        <v>5</v>
      </c>
      <c r="E5898">
        <v>2025</v>
      </c>
      <c r="F5898" t="s">
        <v>97</v>
      </c>
      <c r="G5898" t="str">
        <f>"Q"&amp;ROUNDUP(StockData[[#This Row],[Month Number]]/3,0)</f>
        <v>Q2</v>
      </c>
      <c r="H5898" s="1" t="s">
        <v>5604</v>
      </c>
      <c r="I5898" s="1" t="s">
        <v>4597</v>
      </c>
      <c r="J5898" t="s">
        <v>30</v>
      </c>
      <c r="K5898">
        <v>12392</v>
      </c>
      <c r="L5898">
        <v>12490</v>
      </c>
      <c r="M5898">
        <v>12251</v>
      </c>
      <c r="N5898">
        <v>12392</v>
      </c>
      <c r="O5898">
        <v>12323</v>
      </c>
      <c r="P5898">
        <v>12319</v>
      </c>
      <c r="Q5898">
        <v>12329.84</v>
      </c>
      <c r="R5898">
        <v>351353</v>
      </c>
      <c r="S5898">
        <v>4332124765</v>
      </c>
      <c r="T5898">
        <v>44433</v>
      </c>
      <c r="U5898">
        <v>218461</v>
      </c>
      <c r="V5898">
        <v>62.18</v>
      </c>
      <c r="W5898" s="3">
        <f>StockData[[#This Row],[CLOSE]]-StockData[[#This Row],[PREV. CLOSE]]</f>
        <v>-73</v>
      </c>
      <c r="X5898" s="2">
        <f>IFERROR((StockData[[#This Row],[CLOSE]]-StockData[[#This Row],[PREV. CLOSE]])/StockData[[#This Row],[PREV. CLOSE]],0)</f>
        <v>-5.8908973531310522E-3</v>
      </c>
      <c r="Y5898" t="str">
        <f>IF(StockData[[#This Row],[Daily Return %]]&gt;0,"Gain",IF(StockData[[#This Row],[Daily Return %]]&lt;0,"Loss","No Change"))</f>
        <v>Loss</v>
      </c>
    </row>
    <row r="5899" spans="1:25" x14ac:dyDescent="0.3">
      <c r="A5899" s="1">
        <v>45810</v>
      </c>
      <c r="B5899" s="1" t="s">
        <v>5955</v>
      </c>
      <c r="C5899" s="1" t="s">
        <v>142</v>
      </c>
      <c r="D5899">
        <f>MONTH(StockData[[#This Row],[DATE]])</f>
        <v>6</v>
      </c>
      <c r="E5899">
        <v>2025</v>
      </c>
      <c r="F5899" t="s">
        <v>97</v>
      </c>
      <c r="G5899" t="str">
        <f>"Q"&amp;ROUNDUP(StockData[[#This Row],[Month Number]]/3,0)</f>
        <v>Q2</v>
      </c>
      <c r="H5899" s="1" t="s">
        <v>5604</v>
      </c>
      <c r="I5899" s="1" t="s">
        <v>4597</v>
      </c>
      <c r="J5899" t="s">
        <v>30</v>
      </c>
      <c r="K5899">
        <v>12161</v>
      </c>
      <c r="L5899">
        <v>12319</v>
      </c>
      <c r="M5899">
        <v>12132</v>
      </c>
      <c r="N5899">
        <v>12319</v>
      </c>
      <c r="O5899">
        <v>12273</v>
      </c>
      <c r="P5899">
        <v>12290</v>
      </c>
      <c r="Q5899">
        <v>12233.98</v>
      </c>
      <c r="R5899">
        <v>264972</v>
      </c>
      <c r="S5899">
        <v>3241662264</v>
      </c>
      <c r="T5899">
        <v>46395</v>
      </c>
      <c r="U5899">
        <v>133642</v>
      </c>
      <c r="V5899">
        <v>50.44</v>
      </c>
      <c r="W5899" s="3">
        <f>StockData[[#This Row],[CLOSE]]-StockData[[#This Row],[PREV. CLOSE]]</f>
        <v>-29</v>
      </c>
      <c r="X5899" s="2">
        <f>IFERROR((StockData[[#This Row],[CLOSE]]-StockData[[#This Row],[PREV. CLOSE]])/StockData[[#This Row],[PREV. CLOSE]],0)</f>
        <v>-2.3540871824011688E-3</v>
      </c>
      <c r="Y5899" t="str">
        <f>IF(StockData[[#This Row],[Daily Return %]]&gt;0,"Gain",IF(StockData[[#This Row],[Daily Return %]]&lt;0,"Loss","No Change"))</f>
        <v>Loss</v>
      </c>
    </row>
    <row r="5900" spans="1:25" x14ac:dyDescent="0.3">
      <c r="A5900" s="1">
        <v>45811</v>
      </c>
      <c r="B5900" s="1" t="s">
        <v>5956</v>
      </c>
      <c r="C5900" s="1" t="s">
        <v>142</v>
      </c>
      <c r="D5900">
        <f>MONTH(StockData[[#This Row],[DATE]])</f>
        <v>6</v>
      </c>
      <c r="E5900">
        <v>2025</v>
      </c>
      <c r="F5900" t="s">
        <v>97</v>
      </c>
      <c r="G5900" t="str">
        <f>"Q"&amp;ROUNDUP(StockData[[#This Row],[Month Number]]/3,0)</f>
        <v>Q2</v>
      </c>
      <c r="H5900" s="1" t="s">
        <v>5604</v>
      </c>
      <c r="I5900" s="1" t="s">
        <v>4597</v>
      </c>
      <c r="J5900" t="s">
        <v>30</v>
      </c>
      <c r="K5900">
        <v>12273</v>
      </c>
      <c r="L5900">
        <v>12350</v>
      </c>
      <c r="M5900">
        <v>12060</v>
      </c>
      <c r="N5900">
        <v>12290</v>
      </c>
      <c r="O5900">
        <v>12130</v>
      </c>
      <c r="P5900">
        <v>12128</v>
      </c>
      <c r="Q5900">
        <v>12158.1</v>
      </c>
      <c r="R5900">
        <v>369114</v>
      </c>
      <c r="S5900">
        <v>4487724941</v>
      </c>
      <c r="T5900">
        <v>58050</v>
      </c>
      <c r="U5900">
        <v>200660</v>
      </c>
      <c r="V5900">
        <v>54.36</v>
      </c>
      <c r="W5900" s="3">
        <f>StockData[[#This Row],[CLOSE]]-StockData[[#This Row],[PREV. CLOSE]]</f>
        <v>-162</v>
      </c>
      <c r="X5900" s="2">
        <f>IFERROR((StockData[[#This Row],[CLOSE]]-StockData[[#This Row],[PREV. CLOSE]])/StockData[[#This Row],[PREV. CLOSE]],0)</f>
        <v>-1.3181448331977217E-2</v>
      </c>
      <c r="Y5900" t="str">
        <f>IF(StockData[[#This Row],[Daily Return %]]&gt;0,"Gain",IF(StockData[[#This Row],[Daily Return %]]&lt;0,"Loss","No Change"))</f>
        <v>Loss</v>
      </c>
    </row>
    <row r="5901" spans="1:25" x14ac:dyDescent="0.3">
      <c r="A5901" s="1">
        <v>45812</v>
      </c>
      <c r="B5901" s="1" t="s">
        <v>5957</v>
      </c>
      <c r="C5901" s="1" t="s">
        <v>142</v>
      </c>
      <c r="D5901">
        <f>MONTH(StockData[[#This Row],[DATE]])</f>
        <v>6</v>
      </c>
      <c r="E5901">
        <v>2025</v>
      </c>
      <c r="F5901" t="s">
        <v>97</v>
      </c>
      <c r="G5901" t="str">
        <f>"Q"&amp;ROUNDUP(StockData[[#This Row],[Month Number]]/3,0)</f>
        <v>Q2</v>
      </c>
      <c r="H5901" s="1" t="s">
        <v>5604</v>
      </c>
      <c r="I5901" s="1" t="s">
        <v>4597</v>
      </c>
      <c r="J5901" t="s">
        <v>30</v>
      </c>
      <c r="K5901">
        <v>12128</v>
      </c>
      <c r="L5901">
        <v>12245</v>
      </c>
      <c r="M5901">
        <v>12128</v>
      </c>
      <c r="N5901">
        <v>12128</v>
      </c>
      <c r="O5901">
        <v>12188</v>
      </c>
      <c r="P5901">
        <v>12163</v>
      </c>
      <c r="Q5901">
        <v>12183.68</v>
      </c>
      <c r="R5901">
        <v>205846</v>
      </c>
      <c r="S5901">
        <v>2507961126</v>
      </c>
      <c r="T5901">
        <v>35477</v>
      </c>
      <c r="U5901">
        <v>115135</v>
      </c>
      <c r="V5901">
        <v>55.93</v>
      </c>
      <c r="W5901" s="3">
        <f>StockData[[#This Row],[CLOSE]]-StockData[[#This Row],[PREV. CLOSE]]</f>
        <v>35</v>
      </c>
      <c r="X5901" s="2">
        <f>IFERROR((StockData[[#This Row],[CLOSE]]-StockData[[#This Row],[PREV. CLOSE]])/StockData[[#This Row],[PREV. CLOSE]],0)</f>
        <v>2.8858839050131925E-3</v>
      </c>
      <c r="Y5901" t="str">
        <f>IF(StockData[[#This Row],[Daily Return %]]&gt;0,"Gain",IF(StockData[[#This Row],[Daily Return %]]&lt;0,"Loss","No Change"))</f>
        <v>Gain</v>
      </c>
    </row>
    <row r="5902" spans="1:25" x14ac:dyDescent="0.3">
      <c r="A5902" s="1">
        <v>45813</v>
      </c>
      <c r="B5902" s="1" t="s">
        <v>5958</v>
      </c>
      <c r="C5902" s="1" t="s">
        <v>142</v>
      </c>
      <c r="D5902">
        <f>MONTH(StockData[[#This Row],[DATE]])</f>
        <v>6</v>
      </c>
      <c r="E5902">
        <v>2025</v>
      </c>
      <c r="F5902" t="s">
        <v>97</v>
      </c>
      <c r="G5902" t="str">
        <f>"Q"&amp;ROUNDUP(StockData[[#This Row],[Month Number]]/3,0)</f>
        <v>Q2</v>
      </c>
      <c r="H5902" s="1" t="s">
        <v>5604</v>
      </c>
      <c r="I5902" s="1" t="s">
        <v>4597</v>
      </c>
      <c r="J5902" t="s">
        <v>30</v>
      </c>
      <c r="K5902">
        <v>12200</v>
      </c>
      <c r="L5902">
        <v>12257</v>
      </c>
      <c r="M5902">
        <v>12016</v>
      </c>
      <c r="N5902">
        <v>12163</v>
      </c>
      <c r="O5902">
        <v>12132</v>
      </c>
      <c r="P5902">
        <v>12126</v>
      </c>
      <c r="Q5902">
        <v>12115.28</v>
      </c>
      <c r="R5902">
        <v>319783</v>
      </c>
      <c r="S5902">
        <v>3874261406</v>
      </c>
      <c r="T5902">
        <v>59856</v>
      </c>
      <c r="U5902">
        <v>136496</v>
      </c>
      <c r="V5902">
        <v>42.68</v>
      </c>
      <c r="W5902" s="3">
        <f>StockData[[#This Row],[CLOSE]]-StockData[[#This Row],[PREV. CLOSE]]</f>
        <v>-37</v>
      </c>
      <c r="X5902" s="2">
        <f>IFERROR((StockData[[#This Row],[CLOSE]]-StockData[[#This Row],[PREV. CLOSE]])/StockData[[#This Row],[PREV. CLOSE]],0)</f>
        <v>-3.0420126613499958E-3</v>
      </c>
      <c r="Y5902" t="str">
        <f>IF(StockData[[#This Row],[Daily Return %]]&gt;0,"Gain",IF(StockData[[#This Row],[Daily Return %]]&lt;0,"Loss","No Change"))</f>
        <v>Loss</v>
      </c>
    </row>
    <row r="5903" spans="1:25" x14ac:dyDescent="0.3">
      <c r="A5903" s="1">
        <v>45814</v>
      </c>
      <c r="B5903" s="1" t="s">
        <v>5959</v>
      </c>
      <c r="C5903" s="1" t="s">
        <v>142</v>
      </c>
      <c r="D5903">
        <f>MONTH(StockData[[#This Row],[DATE]])</f>
        <v>6</v>
      </c>
      <c r="E5903">
        <v>2025</v>
      </c>
      <c r="F5903" t="s">
        <v>97</v>
      </c>
      <c r="G5903" t="str">
        <f>"Q"&amp;ROUNDUP(StockData[[#This Row],[Month Number]]/3,0)</f>
        <v>Q2</v>
      </c>
      <c r="H5903" s="1" t="s">
        <v>5604</v>
      </c>
      <c r="I5903" s="1" t="s">
        <v>4597</v>
      </c>
      <c r="J5903" t="s">
        <v>30</v>
      </c>
      <c r="K5903">
        <v>12139</v>
      </c>
      <c r="L5903">
        <v>12535</v>
      </c>
      <c r="M5903">
        <v>12100</v>
      </c>
      <c r="N5903">
        <v>12126</v>
      </c>
      <c r="O5903">
        <v>12463</v>
      </c>
      <c r="P5903">
        <v>12462</v>
      </c>
      <c r="Q5903">
        <v>12415.83</v>
      </c>
      <c r="R5903">
        <v>456129</v>
      </c>
      <c r="S5903">
        <v>5663220423</v>
      </c>
      <c r="T5903">
        <v>59302</v>
      </c>
      <c r="U5903">
        <v>258959</v>
      </c>
      <c r="V5903">
        <v>56.77</v>
      </c>
      <c r="W5903" s="3">
        <f>StockData[[#This Row],[CLOSE]]-StockData[[#This Row],[PREV. CLOSE]]</f>
        <v>336</v>
      </c>
      <c r="X5903" s="2">
        <f>IFERROR((StockData[[#This Row],[CLOSE]]-StockData[[#This Row],[PREV. CLOSE]])/StockData[[#This Row],[PREV. CLOSE]],0)</f>
        <v>2.7709054923305294E-2</v>
      </c>
      <c r="Y5903" t="str">
        <f>IF(StockData[[#This Row],[Daily Return %]]&gt;0,"Gain",IF(StockData[[#This Row],[Daily Return %]]&lt;0,"Loss","No Change"))</f>
        <v>Gain</v>
      </c>
    </row>
    <row r="5904" spans="1:25" x14ac:dyDescent="0.3">
      <c r="A5904" s="1">
        <v>45817</v>
      </c>
      <c r="B5904" s="1" t="s">
        <v>5960</v>
      </c>
      <c r="C5904" s="1" t="s">
        <v>142</v>
      </c>
      <c r="D5904">
        <f>MONTH(StockData[[#This Row],[DATE]])</f>
        <v>6</v>
      </c>
      <c r="E5904">
        <v>2025</v>
      </c>
      <c r="F5904" t="s">
        <v>97</v>
      </c>
      <c r="G5904" t="str">
        <f>"Q"&amp;ROUNDUP(StockData[[#This Row],[Month Number]]/3,0)</f>
        <v>Q2</v>
      </c>
      <c r="H5904" s="1" t="s">
        <v>5604</v>
      </c>
      <c r="I5904" s="1" t="s">
        <v>4597</v>
      </c>
      <c r="J5904" t="s">
        <v>30</v>
      </c>
      <c r="K5904">
        <v>12505</v>
      </c>
      <c r="L5904">
        <v>12660</v>
      </c>
      <c r="M5904">
        <v>12466</v>
      </c>
      <c r="N5904">
        <v>12462</v>
      </c>
      <c r="O5904">
        <v>12649</v>
      </c>
      <c r="P5904">
        <v>12637</v>
      </c>
      <c r="Q5904">
        <v>12570.67</v>
      </c>
      <c r="R5904">
        <v>323443</v>
      </c>
      <c r="S5904">
        <v>4065896094</v>
      </c>
      <c r="T5904">
        <v>39735</v>
      </c>
      <c r="U5904">
        <v>206933</v>
      </c>
      <c r="V5904">
        <v>63.98</v>
      </c>
      <c r="W5904" s="3">
        <f>StockData[[#This Row],[CLOSE]]-StockData[[#This Row],[PREV. CLOSE]]</f>
        <v>175</v>
      </c>
      <c r="X5904" s="2">
        <f>IFERROR((StockData[[#This Row],[CLOSE]]-StockData[[#This Row],[PREV. CLOSE]])/StockData[[#This Row],[PREV. CLOSE]],0)</f>
        <v>1.4042689776921842E-2</v>
      </c>
      <c r="Y5904" t="str">
        <f>IF(StockData[[#This Row],[Daily Return %]]&gt;0,"Gain",IF(StockData[[#This Row],[Daily Return %]]&lt;0,"Loss","No Change"))</f>
        <v>Gain</v>
      </c>
    </row>
    <row r="5905" spans="1:25" x14ac:dyDescent="0.3">
      <c r="A5905" s="1">
        <v>45818</v>
      </c>
      <c r="B5905" s="1" t="s">
        <v>5961</v>
      </c>
      <c r="C5905" s="1" t="s">
        <v>142</v>
      </c>
      <c r="D5905">
        <f>MONTH(StockData[[#This Row],[DATE]])</f>
        <v>6</v>
      </c>
      <c r="E5905">
        <v>2025</v>
      </c>
      <c r="F5905" t="s">
        <v>97</v>
      </c>
      <c r="G5905" t="str">
        <f>"Q"&amp;ROUNDUP(StockData[[#This Row],[Month Number]]/3,0)</f>
        <v>Q2</v>
      </c>
      <c r="H5905" s="1" t="s">
        <v>5604</v>
      </c>
      <c r="I5905" s="1" t="s">
        <v>4597</v>
      </c>
      <c r="J5905" t="s">
        <v>30</v>
      </c>
      <c r="K5905">
        <v>12660</v>
      </c>
      <c r="L5905">
        <v>12744</v>
      </c>
      <c r="M5905">
        <v>12461</v>
      </c>
      <c r="N5905">
        <v>12637</v>
      </c>
      <c r="O5905">
        <v>12472</v>
      </c>
      <c r="P5905">
        <v>12520</v>
      </c>
      <c r="Q5905">
        <v>12580</v>
      </c>
      <c r="R5905">
        <v>325292</v>
      </c>
      <c r="S5905">
        <v>4092172883</v>
      </c>
      <c r="T5905">
        <v>42686</v>
      </c>
      <c r="U5905">
        <v>202743</v>
      </c>
      <c r="V5905">
        <v>62.33</v>
      </c>
      <c r="W5905" s="3">
        <f>StockData[[#This Row],[CLOSE]]-StockData[[#This Row],[PREV. CLOSE]]</f>
        <v>-117</v>
      </c>
      <c r="X5905" s="2">
        <f>IFERROR((StockData[[#This Row],[CLOSE]]-StockData[[#This Row],[PREV. CLOSE]])/StockData[[#This Row],[PREV. CLOSE]],0)</f>
        <v>-9.2585265490227105E-3</v>
      </c>
      <c r="Y5905" t="str">
        <f>IF(StockData[[#This Row],[Daily Return %]]&gt;0,"Gain",IF(StockData[[#This Row],[Daily Return %]]&lt;0,"Loss","No Change"))</f>
        <v>Loss</v>
      </c>
    </row>
    <row r="5906" spans="1:25" x14ac:dyDescent="0.3">
      <c r="A5906" s="1">
        <v>45819</v>
      </c>
      <c r="B5906" s="1" t="s">
        <v>5962</v>
      </c>
      <c r="C5906" s="1" t="s">
        <v>142</v>
      </c>
      <c r="D5906">
        <f>MONTH(StockData[[#This Row],[DATE]])</f>
        <v>6</v>
      </c>
      <c r="E5906">
        <v>2025</v>
      </c>
      <c r="F5906" t="s">
        <v>97</v>
      </c>
      <c r="G5906" t="str">
        <f>"Q"&amp;ROUNDUP(StockData[[#This Row],[Month Number]]/3,0)</f>
        <v>Q2</v>
      </c>
      <c r="H5906" s="1" t="s">
        <v>5604</v>
      </c>
      <c r="I5906" s="1" t="s">
        <v>4597</v>
      </c>
      <c r="J5906" t="s">
        <v>30</v>
      </c>
      <c r="K5906">
        <v>12470</v>
      </c>
      <c r="L5906">
        <v>12560</v>
      </c>
      <c r="M5906">
        <v>12427</v>
      </c>
      <c r="N5906">
        <v>12520</v>
      </c>
      <c r="O5906">
        <v>12481</v>
      </c>
      <c r="P5906">
        <v>12452</v>
      </c>
      <c r="Q5906">
        <v>12472.81</v>
      </c>
      <c r="R5906">
        <v>306061</v>
      </c>
      <c r="S5906">
        <v>3817439767</v>
      </c>
      <c r="T5906">
        <v>38758</v>
      </c>
      <c r="U5906">
        <v>200579</v>
      </c>
      <c r="V5906">
        <v>65.540000000000006</v>
      </c>
      <c r="W5906" s="3">
        <f>StockData[[#This Row],[CLOSE]]-StockData[[#This Row],[PREV. CLOSE]]</f>
        <v>-68</v>
      </c>
      <c r="X5906" s="2">
        <f>IFERROR((StockData[[#This Row],[CLOSE]]-StockData[[#This Row],[PREV. CLOSE]])/StockData[[#This Row],[PREV. CLOSE]],0)</f>
        <v>-5.4313099041533542E-3</v>
      </c>
      <c r="Y5906" t="str">
        <f>IF(StockData[[#This Row],[Daily Return %]]&gt;0,"Gain",IF(StockData[[#This Row],[Daily Return %]]&lt;0,"Loss","No Change"))</f>
        <v>Loss</v>
      </c>
    </row>
    <row r="5907" spans="1:25" x14ac:dyDescent="0.3">
      <c r="A5907" s="1">
        <v>45820</v>
      </c>
      <c r="B5907" s="1" t="s">
        <v>5963</v>
      </c>
      <c r="C5907" s="1" t="s">
        <v>142</v>
      </c>
      <c r="D5907">
        <f>MONTH(StockData[[#This Row],[DATE]])</f>
        <v>6</v>
      </c>
      <c r="E5907">
        <v>2025</v>
      </c>
      <c r="F5907" t="s">
        <v>97</v>
      </c>
      <c r="G5907" t="str">
        <f>"Q"&amp;ROUNDUP(StockData[[#This Row],[Month Number]]/3,0)</f>
        <v>Q2</v>
      </c>
      <c r="H5907" s="1" t="s">
        <v>5604</v>
      </c>
      <c r="I5907" s="1" t="s">
        <v>4597</v>
      </c>
      <c r="J5907" t="s">
        <v>30</v>
      </c>
      <c r="K5907">
        <v>12459</v>
      </c>
      <c r="L5907">
        <v>12490</v>
      </c>
      <c r="M5907">
        <v>12307</v>
      </c>
      <c r="N5907">
        <v>12452</v>
      </c>
      <c r="O5907">
        <v>12360</v>
      </c>
      <c r="P5907">
        <v>12390</v>
      </c>
      <c r="Q5907">
        <v>12385.55</v>
      </c>
      <c r="R5907">
        <v>347339</v>
      </c>
      <c r="S5907">
        <v>4301985558</v>
      </c>
      <c r="T5907">
        <v>54513</v>
      </c>
      <c r="U5907">
        <v>205233</v>
      </c>
      <c r="V5907">
        <v>59.09</v>
      </c>
      <c r="W5907" s="3">
        <f>StockData[[#This Row],[CLOSE]]-StockData[[#This Row],[PREV. CLOSE]]</f>
        <v>-62</v>
      </c>
      <c r="X5907" s="2">
        <f>IFERROR((StockData[[#This Row],[CLOSE]]-StockData[[#This Row],[PREV. CLOSE]])/StockData[[#This Row],[PREV. CLOSE]],0)</f>
        <v>-4.979119820109219E-3</v>
      </c>
      <c r="Y5907" t="str">
        <f>IF(StockData[[#This Row],[Daily Return %]]&gt;0,"Gain",IF(StockData[[#This Row],[Daily Return %]]&lt;0,"Loss","No Change"))</f>
        <v>Loss</v>
      </c>
    </row>
    <row r="5908" spans="1:25" x14ac:dyDescent="0.3">
      <c r="A5908" s="1">
        <v>45821</v>
      </c>
      <c r="B5908" s="1" t="s">
        <v>5964</v>
      </c>
      <c r="C5908" s="1" t="s">
        <v>142</v>
      </c>
      <c r="D5908">
        <f>MONTH(StockData[[#This Row],[DATE]])</f>
        <v>6</v>
      </c>
      <c r="E5908">
        <v>2025</v>
      </c>
      <c r="F5908" t="s">
        <v>97</v>
      </c>
      <c r="G5908" t="str">
        <f>"Q"&amp;ROUNDUP(StockData[[#This Row],[Month Number]]/3,0)</f>
        <v>Q2</v>
      </c>
      <c r="H5908" s="1" t="s">
        <v>5604</v>
      </c>
      <c r="I5908" s="1" t="s">
        <v>4597</v>
      </c>
      <c r="J5908" t="s">
        <v>30</v>
      </c>
      <c r="K5908">
        <v>12200</v>
      </c>
      <c r="L5908">
        <v>12425</v>
      </c>
      <c r="M5908">
        <v>12176</v>
      </c>
      <c r="N5908">
        <v>12390</v>
      </c>
      <c r="O5908">
        <v>12405</v>
      </c>
      <c r="P5908">
        <v>12408</v>
      </c>
      <c r="Q5908">
        <v>12362.3</v>
      </c>
      <c r="R5908">
        <v>385493</v>
      </c>
      <c r="S5908">
        <v>4765581259</v>
      </c>
      <c r="T5908">
        <v>39760</v>
      </c>
      <c r="U5908">
        <v>278116</v>
      </c>
      <c r="V5908">
        <v>72.150000000000006</v>
      </c>
      <c r="W5908" s="3">
        <f>StockData[[#This Row],[CLOSE]]-StockData[[#This Row],[PREV. CLOSE]]</f>
        <v>18</v>
      </c>
      <c r="X5908" s="2">
        <f>IFERROR((StockData[[#This Row],[CLOSE]]-StockData[[#This Row],[PREV. CLOSE]])/StockData[[#This Row],[PREV. CLOSE]],0)</f>
        <v>1.4527845036319612E-3</v>
      </c>
      <c r="Y5908" t="str">
        <f>IF(StockData[[#This Row],[Daily Return %]]&gt;0,"Gain",IF(StockData[[#This Row],[Daily Return %]]&lt;0,"Loss","No Change"))</f>
        <v>Gain</v>
      </c>
    </row>
    <row r="5909" spans="1:25" x14ac:dyDescent="0.3">
      <c r="A5909" s="1">
        <v>45824</v>
      </c>
      <c r="B5909" s="1" t="s">
        <v>5965</v>
      </c>
      <c r="C5909" s="1" t="s">
        <v>142</v>
      </c>
      <c r="D5909">
        <f>MONTH(StockData[[#This Row],[DATE]])</f>
        <v>6</v>
      </c>
      <c r="E5909">
        <v>2025</v>
      </c>
      <c r="F5909" t="s">
        <v>97</v>
      </c>
      <c r="G5909" t="str">
        <f>"Q"&amp;ROUNDUP(StockData[[#This Row],[Month Number]]/3,0)</f>
        <v>Q2</v>
      </c>
      <c r="H5909" s="1" t="s">
        <v>5604</v>
      </c>
      <c r="I5909" s="1" t="s">
        <v>4597</v>
      </c>
      <c r="J5909" t="s">
        <v>30</v>
      </c>
      <c r="K5909">
        <v>12404</v>
      </c>
      <c r="L5909">
        <v>12567</v>
      </c>
      <c r="M5909">
        <v>12336</v>
      </c>
      <c r="N5909">
        <v>12408</v>
      </c>
      <c r="O5909">
        <v>12522</v>
      </c>
      <c r="P5909">
        <v>12530</v>
      </c>
      <c r="Q5909">
        <v>12516.53</v>
      </c>
      <c r="R5909">
        <v>184242</v>
      </c>
      <c r="S5909">
        <v>2306069963</v>
      </c>
      <c r="T5909">
        <v>29029</v>
      </c>
      <c r="U5909">
        <v>105962</v>
      </c>
      <c r="V5909">
        <v>57.51</v>
      </c>
      <c r="W5909" s="3">
        <f>StockData[[#This Row],[CLOSE]]-StockData[[#This Row],[PREV. CLOSE]]</f>
        <v>122</v>
      </c>
      <c r="X5909" s="2">
        <f>IFERROR((StockData[[#This Row],[CLOSE]]-StockData[[#This Row],[PREV. CLOSE]])/StockData[[#This Row],[PREV. CLOSE]],0)</f>
        <v>9.8323662153449384E-3</v>
      </c>
      <c r="Y5909" t="str">
        <f>IF(StockData[[#This Row],[Daily Return %]]&gt;0,"Gain",IF(StockData[[#This Row],[Daily Return %]]&lt;0,"Loss","No Change"))</f>
        <v>Gain</v>
      </c>
    </row>
    <row r="5910" spans="1:25" x14ac:dyDescent="0.3">
      <c r="A5910" s="1">
        <v>45825</v>
      </c>
      <c r="B5910" s="1" t="s">
        <v>5966</v>
      </c>
      <c r="C5910" s="1" t="s">
        <v>142</v>
      </c>
      <c r="D5910">
        <f>MONTH(StockData[[#This Row],[DATE]])</f>
        <v>6</v>
      </c>
      <c r="E5910">
        <v>2025</v>
      </c>
      <c r="F5910" t="s">
        <v>97</v>
      </c>
      <c r="G5910" t="str">
        <f>"Q"&amp;ROUNDUP(StockData[[#This Row],[Month Number]]/3,0)</f>
        <v>Q2</v>
      </c>
      <c r="H5910" s="1" t="s">
        <v>5604</v>
      </c>
      <c r="I5910" s="1" t="s">
        <v>4597</v>
      </c>
      <c r="J5910" t="s">
        <v>30</v>
      </c>
      <c r="K5910">
        <v>12529</v>
      </c>
      <c r="L5910">
        <v>12615</v>
      </c>
      <c r="M5910">
        <v>12470</v>
      </c>
      <c r="N5910">
        <v>12530</v>
      </c>
      <c r="O5910">
        <v>12598</v>
      </c>
      <c r="P5910">
        <v>12595</v>
      </c>
      <c r="Q5910">
        <v>12559.8</v>
      </c>
      <c r="R5910">
        <v>226597</v>
      </c>
      <c r="S5910">
        <v>2846012814</v>
      </c>
      <c r="T5910">
        <v>44599</v>
      </c>
      <c r="U5910">
        <v>143518</v>
      </c>
      <c r="V5910">
        <v>63.34</v>
      </c>
      <c r="W5910" s="3">
        <f>StockData[[#This Row],[CLOSE]]-StockData[[#This Row],[PREV. CLOSE]]</f>
        <v>65</v>
      </c>
      <c r="X5910" s="2">
        <f>IFERROR((StockData[[#This Row],[CLOSE]]-StockData[[#This Row],[PREV. CLOSE]])/StockData[[#This Row],[PREV. CLOSE]],0)</f>
        <v>5.1875498802873106E-3</v>
      </c>
      <c r="Y5910" t="str">
        <f>IF(StockData[[#This Row],[Daily Return %]]&gt;0,"Gain",IF(StockData[[#This Row],[Daily Return %]]&lt;0,"Loss","No Change"))</f>
        <v>Gain</v>
      </c>
    </row>
    <row r="5911" spans="1:25" x14ac:dyDescent="0.3">
      <c r="A5911" s="1">
        <v>45826</v>
      </c>
      <c r="B5911" s="1" t="s">
        <v>5967</v>
      </c>
      <c r="C5911" s="1" t="s">
        <v>142</v>
      </c>
      <c r="D5911">
        <f>MONTH(StockData[[#This Row],[DATE]])</f>
        <v>6</v>
      </c>
      <c r="E5911">
        <v>2025</v>
      </c>
      <c r="F5911" t="s">
        <v>97</v>
      </c>
      <c r="G5911" t="str">
        <f>"Q"&amp;ROUNDUP(StockData[[#This Row],[Month Number]]/3,0)</f>
        <v>Q2</v>
      </c>
      <c r="H5911" s="1" t="s">
        <v>5604</v>
      </c>
      <c r="I5911" s="1" t="s">
        <v>4597</v>
      </c>
      <c r="J5911" t="s">
        <v>30</v>
      </c>
      <c r="K5911">
        <v>12620</v>
      </c>
      <c r="L5911">
        <v>12880</v>
      </c>
      <c r="M5911">
        <v>12550</v>
      </c>
      <c r="N5911">
        <v>12595</v>
      </c>
      <c r="O5911">
        <v>12750</v>
      </c>
      <c r="P5911">
        <v>12748</v>
      </c>
      <c r="Q5911">
        <v>12770.92</v>
      </c>
      <c r="R5911">
        <v>467738</v>
      </c>
      <c r="S5911">
        <v>5973442300</v>
      </c>
      <c r="T5911">
        <v>76681</v>
      </c>
      <c r="U5911">
        <v>277122</v>
      </c>
      <c r="V5911">
        <v>59.25</v>
      </c>
      <c r="W5911" s="3">
        <f>StockData[[#This Row],[CLOSE]]-StockData[[#This Row],[PREV. CLOSE]]</f>
        <v>153</v>
      </c>
      <c r="X5911" s="2">
        <f>IFERROR((StockData[[#This Row],[CLOSE]]-StockData[[#This Row],[PREV. CLOSE]])/StockData[[#This Row],[PREV. CLOSE]],0)</f>
        <v>1.2147677649861056E-2</v>
      </c>
      <c r="Y5911" t="str">
        <f>IF(StockData[[#This Row],[Daily Return %]]&gt;0,"Gain",IF(StockData[[#This Row],[Daily Return %]]&lt;0,"Loss","No Change"))</f>
        <v>Gain</v>
      </c>
    </row>
    <row r="5912" spans="1:25" x14ac:dyDescent="0.3">
      <c r="A5912" s="1">
        <v>45827</v>
      </c>
      <c r="B5912" s="1" t="s">
        <v>5968</v>
      </c>
      <c r="C5912" s="1" t="s">
        <v>142</v>
      </c>
      <c r="D5912">
        <f>MONTH(StockData[[#This Row],[DATE]])</f>
        <v>6</v>
      </c>
      <c r="E5912">
        <v>2025</v>
      </c>
      <c r="F5912" t="s">
        <v>97</v>
      </c>
      <c r="G5912" t="str">
        <f>"Q"&amp;ROUNDUP(StockData[[#This Row],[Month Number]]/3,0)</f>
        <v>Q2</v>
      </c>
      <c r="H5912" s="1" t="s">
        <v>5604</v>
      </c>
      <c r="I5912" s="1" t="s">
        <v>4597</v>
      </c>
      <c r="J5912" t="s">
        <v>30</v>
      </c>
      <c r="K5912">
        <v>12750</v>
      </c>
      <c r="L5912">
        <v>12825</v>
      </c>
      <c r="M5912">
        <v>12714</v>
      </c>
      <c r="N5912">
        <v>12748</v>
      </c>
      <c r="O5912">
        <v>12782</v>
      </c>
      <c r="P5912">
        <v>12806</v>
      </c>
      <c r="Q5912">
        <v>12793.65</v>
      </c>
      <c r="R5912">
        <v>339117</v>
      </c>
      <c r="S5912">
        <v>4338545598</v>
      </c>
      <c r="T5912">
        <v>48493</v>
      </c>
      <c r="U5912">
        <v>215572</v>
      </c>
      <c r="V5912">
        <v>63.57</v>
      </c>
      <c r="W5912" s="3">
        <f>StockData[[#This Row],[CLOSE]]-StockData[[#This Row],[PREV. CLOSE]]</f>
        <v>58</v>
      </c>
      <c r="X5912" s="2">
        <f>IFERROR((StockData[[#This Row],[CLOSE]]-StockData[[#This Row],[PREV. CLOSE]])/StockData[[#This Row],[PREV. CLOSE]],0)</f>
        <v>4.5497332914967055E-3</v>
      </c>
      <c r="Y5912" t="str">
        <f>IF(StockData[[#This Row],[Daily Return %]]&gt;0,"Gain",IF(StockData[[#This Row],[Daily Return %]]&lt;0,"Loss","No Change"))</f>
        <v>Gain</v>
      </c>
    </row>
    <row r="5913" spans="1:25" x14ac:dyDescent="0.3">
      <c r="A5913" s="1">
        <v>45828</v>
      </c>
      <c r="B5913" s="1" t="s">
        <v>5969</v>
      </c>
      <c r="C5913" s="1" t="s">
        <v>142</v>
      </c>
      <c r="D5913">
        <f>MONTH(StockData[[#This Row],[DATE]])</f>
        <v>6</v>
      </c>
      <c r="E5913">
        <v>2025</v>
      </c>
      <c r="F5913" t="s">
        <v>97</v>
      </c>
      <c r="G5913" t="str">
        <f>"Q"&amp;ROUNDUP(StockData[[#This Row],[Month Number]]/3,0)</f>
        <v>Q2</v>
      </c>
      <c r="H5913" s="1" t="s">
        <v>5604</v>
      </c>
      <c r="I5913" s="1" t="s">
        <v>4597</v>
      </c>
      <c r="J5913" t="s">
        <v>30</v>
      </c>
      <c r="K5913">
        <v>12809</v>
      </c>
      <c r="L5913">
        <v>12890</v>
      </c>
      <c r="M5913">
        <v>12728</v>
      </c>
      <c r="N5913">
        <v>12806</v>
      </c>
      <c r="O5913">
        <v>12787</v>
      </c>
      <c r="P5913">
        <v>12791</v>
      </c>
      <c r="Q5913">
        <v>12788.05</v>
      </c>
      <c r="R5913">
        <v>652128</v>
      </c>
      <c r="S5913">
        <v>8339442760</v>
      </c>
      <c r="T5913">
        <v>70038</v>
      </c>
      <c r="U5913">
        <v>497895</v>
      </c>
      <c r="V5913">
        <v>76.349999999999994</v>
      </c>
      <c r="W5913" s="3">
        <f>StockData[[#This Row],[CLOSE]]-StockData[[#This Row],[PREV. CLOSE]]</f>
        <v>-15</v>
      </c>
      <c r="X5913" s="2">
        <f>IFERROR((StockData[[#This Row],[CLOSE]]-StockData[[#This Row],[PREV. CLOSE]])/StockData[[#This Row],[PREV. CLOSE]],0)</f>
        <v>-1.1713259409651725E-3</v>
      </c>
      <c r="Y5913" t="str">
        <f>IF(StockData[[#This Row],[Daily Return %]]&gt;0,"Gain",IF(StockData[[#This Row],[Daily Return %]]&lt;0,"Loss","No Change"))</f>
        <v>Loss</v>
      </c>
    </row>
    <row r="5914" spans="1:25" x14ac:dyDescent="0.3">
      <c r="A5914" s="1">
        <v>45831</v>
      </c>
      <c r="B5914" s="1" t="s">
        <v>5970</v>
      </c>
      <c r="C5914" s="1" t="s">
        <v>142</v>
      </c>
      <c r="D5914">
        <f>MONTH(StockData[[#This Row],[DATE]])</f>
        <v>6</v>
      </c>
      <c r="E5914">
        <v>2025</v>
      </c>
      <c r="F5914" t="s">
        <v>97</v>
      </c>
      <c r="G5914" t="str">
        <f>"Q"&amp;ROUNDUP(StockData[[#This Row],[Month Number]]/3,0)</f>
        <v>Q2</v>
      </c>
      <c r="H5914" s="1" t="s">
        <v>5604</v>
      </c>
      <c r="I5914" s="1" t="s">
        <v>4597</v>
      </c>
      <c r="J5914" t="s">
        <v>30</v>
      </c>
      <c r="K5914">
        <v>12771</v>
      </c>
      <c r="L5914">
        <v>12786</v>
      </c>
      <c r="M5914">
        <v>12666</v>
      </c>
      <c r="N5914">
        <v>12791</v>
      </c>
      <c r="O5914">
        <v>12693</v>
      </c>
      <c r="P5914">
        <v>12699</v>
      </c>
      <c r="Q5914">
        <v>12707.97</v>
      </c>
      <c r="R5914">
        <v>192037</v>
      </c>
      <c r="S5914">
        <v>2440399581</v>
      </c>
      <c r="T5914">
        <v>34740</v>
      </c>
      <c r="U5914">
        <v>120265</v>
      </c>
      <c r="V5914">
        <v>62.63</v>
      </c>
      <c r="W5914" s="3">
        <f>StockData[[#This Row],[CLOSE]]-StockData[[#This Row],[PREV. CLOSE]]</f>
        <v>-92</v>
      </c>
      <c r="X5914" s="2">
        <f>IFERROR((StockData[[#This Row],[CLOSE]]-StockData[[#This Row],[PREV. CLOSE]])/StockData[[#This Row],[PREV. CLOSE]],0)</f>
        <v>-7.1925572668282388E-3</v>
      </c>
      <c r="Y5914" t="str">
        <f>IF(StockData[[#This Row],[Daily Return %]]&gt;0,"Gain",IF(StockData[[#This Row],[Daily Return %]]&lt;0,"Loss","No Change"))</f>
        <v>Loss</v>
      </c>
    </row>
    <row r="5915" spans="1:25" x14ac:dyDescent="0.3">
      <c r="A5915" s="1">
        <v>45832</v>
      </c>
      <c r="B5915" s="1" t="s">
        <v>5971</v>
      </c>
      <c r="C5915" s="1" t="s">
        <v>142</v>
      </c>
      <c r="D5915">
        <f>MONTH(StockData[[#This Row],[DATE]])</f>
        <v>6</v>
      </c>
      <c r="E5915">
        <v>2025</v>
      </c>
      <c r="F5915" t="s">
        <v>97</v>
      </c>
      <c r="G5915" t="str">
        <f>"Q"&amp;ROUNDUP(StockData[[#This Row],[Month Number]]/3,0)</f>
        <v>Q2</v>
      </c>
      <c r="H5915" s="1" t="s">
        <v>5604</v>
      </c>
      <c r="I5915" s="1" t="s">
        <v>4597</v>
      </c>
      <c r="J5915" t="s">
        <v>30</v>
      </c>
      <c r="K5915">
        <v>12830</v>
      </c>
      <c r="L5915">
        <v>12855</v>
      </c>
      <c r="M5915">
        <v>12553</v>
      </c>
      <c r="N5915">
        <v>12699</v>
      </c>
      <c r="O5915">
        <v>12620</v>
      </c>
      <c r="P5915">
        <v>12611</v>
      </c>
      <c r="Q5915">
        <v>12685.37</v>
      </c>
      <c r="R5915">
        <v>332717</v>
      </c>
      <c r="S5915">
        <v>4220639513</v>
      </c>
      <c r="T5915">
        <v>65250</v>
      </c>
      <c r="U5915">
        <v>165302</v>
      </c>
      <c r="V5915">
        <v>49.68</v>
      </c>
      <c r="W5915" s="3">
        <f>StockData[[#This Row],[CLOSE]]-StockData[[#This Row],[PREV. CLOSE]]</f>
        <v>-88</v>
      </c>
      <c r="X5915" s="2">
        <f>IFERROR((StockData[[#This Row],[CLOSE]]-StockData[[#This Row],[PREV. CLOSE]])/StockData[[#This Row],[PREV. CLOSE]],0)</f>
        <v>-6.9296795023230176E-3</v>
      </c>
      <c r="Y5915" t="str">
        <f>IF(StockData[[#This Row],[Daily Return %]]&gt;0,"Gain",IF(StockData[[#This Row],[Daily Return %]]&lt;0,"Loss","No Change"))</f>
        <v>Loss</v>
      </c>
    </row>
    <row r="5916" spans="1:25" x14ac:dyDescent="0.3">
      <c r="A5916" s="1">
        <v>45833</v>
      </c>
      <c r="B5916" s="1" t="s">
        <v>5972</v>
      </c>
      <c r="C5916" s="1" t="s">
        <v>142</v>
      </c>
      <c r="D5916">
        <f>MONTH(StockData[[#This Row],[DATE]])</f>
        <v>6</v>
      </c>
      <c r="E5916">
        <v>2025</v>
      </c>
      <c r="F5916" t="s">
        <v>97</v>
      </c>
      <c r="G5916" t="str">
        <f>"Q"&amp;ROUNDUP(StockData[[#This Row],[Month Number]]/3,0)</f>
        <v>Q2</v>
      </c>
      <c r="H5916" s="1" t="s">
        <v>5604</v>
      </c>
      <c r="I5916" s="1" t="s">
        <v>4597</v>
      </c>
      <c r="J5916" t="s">
        <v>30</v>
      </c>
      <c r="K5916">
        <v>12684</v>
      </c>
      <c r="L5916">
        <v>12807</v>
      </c>
      <c r="M5916">
        <v>12617</v>
      </c>
      <c r="N5916">
        <v>12611</v>
      </c>
      <c r="O5916">
        <v>12760</v>
      </c>
      <c r="P5916">
        <v>12767</v>
      </c>
      <c r="Q5916">
        <v>12741.69</v>
      </c>
      <c r="R5916">
        <v>316536</v>
      </c>
      <c r="S5916">
        <v>4033202447</v>
      </c>
      <c r="T5916">
        <v>55008</v>
      </c>
      <c r="U5916">
        <v>199944</v>
      </c>
      <c r="V5916">
        <v>63.17</v>
      </c>
      <c r="W5916" s="3">
        <f>StockData[[#This Row],[CLOSE]]-StockData[[#This Row],[PREV. CLOSE]]</f>
        <v>156</v>
      </c>
      <c r="X5916" s="2">
        <f>IFERROR((StockData[[#This Row],[CLOSE]]-StockData[[#This Row],[PREV. CLOSE]])/StockData[[#This Row],[PREV. CLOSE]],0)</f>
        <v>1.2370153040995957E-2</v>
      </c>
      <c r="Y5916" t="str">
        <f>IF(StockData[[#This Row],[Daily Return %]]&gt;0,"Gain",IF(StockData[[#This Row],[Daily Return %]]&lt;0,"Loss","No Change"))</f>
        <v>Gain</v>
      </c>
    </row>
    <row r="5917" spans="1:25" x14ac:dyDescent="0.3">
      <c r="A5917" s="1">
        <v>45834</v>
      </c>
      <c r="B5917" s="1" t="s">
        <v>5973</v>
      </c>
      <c r="C5917" s="1" t="s">
        <v>142</v>
      </c>
      <c r="D5917">
        <f>MONTH(StockData[[#This Row],[DATE]])</f>
        <v>6</v>
      </c>
      <c r="E5917">
        <v>2025</v>
      </c>
      <c r="F5917" t="s">
        <v>97</v>
      </c>
      <c r="G5917" t="str">
        <f>"Q"&amp;ROUNDUP(StockData[[#This Row],[Month Number]]/3,0)</f>
        <v>Q2</v>
      </c>
      <c r="H5917" s="1" t="s">
        <v>5604</v>
      </c>
      <c r="I5917" s="1" t="s">
        <v>4597</v>
      </c>
      <c r="J5917" t="s">
        <v>30</v>
      </c>
      <c r="K5917">
        <v>12780</v>
      </c>
      <c r="L5917">
        <v>12848</v>
      </c>
      <c r="M5917">
        <v>12689</v>
      </c>
      <c r="N5917">
        <v>12767</v>
      </c>
      <c r="O5917">
        <v>12734</v>
      </c>
      <c r="P5917">
        <v>12715</v>
      </c>
      <c r="Q5917">
        <v>12741.13</v>
      </c>
      <c r="R5917">
        <v>354735</v>
      </c>
      <c r="S5917">
        <v>4519725996</v>
      </c>
      <c r="T5917">
        <v>50705</v>
      </c>
      <c r="U5917">
        <v>220416</v>
      </c>
      <c r="V5917">
        <v>62.14</v>
      </c>
      <c r="W5917" s="3">
        <f>StockData[[#This Row],[CLOSE]]-StockData[[#This Row],[PREV. CLOSE]]</f>
        <v>-52</v>
      </c>
      <c r="X5917" s="2">
        <f>IFERROR((StockData[[#This Row],[CLOSE]]-StockData[[#This Row],[PREV. CLOSE]])/StockData[[#This Row],[PREV. CLOSE]],0)</f>
        <v>-4.0730007049424293E-3</v>
      </c>
      <c r="Y5917" t="str">
        <f>IF(StockData[[#This Row],[Daily Return %]]&gt;0,"Gain",IF(StockData[[#This Row],[Daily Return %]]&lt;0,"Loss","No Change"))</f>
        <v>Loss</v>
      </c>
    </row>
    <row r="5918" spans="1:25" x14ac:dyDescent="0.3">
      <c r="A5918" s="1">
        <v>45835</v>
      </c>
      <c r="B5918" s="1" t="s">
        <v>5974</v>
      </c>
      <c r="C5918" s="1" t="s">
        <v>142</v>
      </c>
      <c r="D5918">
        <f>MONTH(StockData[[#This Row],[DATE]])</f>
        <v>6</v>
      </c>
      <c r="E5918">
        <v>2025</v>
      </c>
      <c r="F5918" t="s">
        <v>97</v>
      </c>
      <c r="G5918" t="str">
        <f>"Q"&amp;ROUNDUP(StockData[[#This Row],[Month Number]]/3,0)</f>
        <v>Q2</v>
      </c>
      <c r="H5918" s="1" t="s">
        <v>5604</v>
      </c>
      <c r="I5918" s="1" t="s">
        <v>4597</v>
      </c>
      <c r="J5918" t="s">
        <v>30</v>
      </c>
      <c r="K5918">
        <v>12750</v>
      </c>
      <c r="L5918">
        <v>12799</v>
      </c>
      <c r="M5918">
        <v>12621</v>
      </c>
      <c r="N5918">
        <v>12715</v>
      </c>
      <c r="O5918">
        <v>12667</v>
      </c>
      <c r="P5918">
        <v>12642</v>
      </c>
      <c r="Q5918">
        <v>12678.52</v>
      </c>
      <c r="R5918">
        <v>346403</v>
      </c>
      <c r="S5918">
        <v>4391877993</v>
      </c>
      <c r="T5918">
        <v>80776</v>
      </c>
      <c r="U5918">
        <v>249885</v>
      </c>
      <c r="V5918">
        <v>72.14</v>
      </c>
      <c r="W5918" s="3">
        <f>StockData[[#This Row],[CLOSE]]-StockData[[#This Row],[PREV. CLOSE]]</f>
        <v>-73</v>
      </c>
      <c r="X5918" s="2">
        <f>IFERROR((StockData[[#This Row],[CLOSE]]-StockData[[#This Row],[PREV. CLOSE]])/StockData[[#This Row],[PREV. CLOSE]],0)</f>
        <v>-5.7412504915454188E-3</v>
      </c>
      <c r="Y5918" t="str">
        <f>IF(StockData[[#This Row],[Daily Return %]]&gt;0,"Gain",IF(StockData[[#This Row],[Daily Return %]]&lt;0,"Loss","No Change"))</f>
        <v>Loss</v>
      </c>
    </row>
    <row r="5919" spans="1:25" x14ac:dyDescent="0.3">
      <c r="A5919" s="1">
        <v>45838</v>
      </c>
      <c r="B5919" s="1" t="s">
        <v>5975</v>
      </c>
      <c r="C5919" s="1" t="s">
        <v>142</v>
      </c>
      <c r="D5919">
        <f>MONTH(StockData[[#This Row],[DATE]])</f>
        <v>6</v>
      </c>
      <c r="E5919">
        <v>2025</v>
      </c>
      <c r="F5919" t="s">
        <v>97</v>
      </c>
      <c r="G5919" t="str">
        <f>"Q"&amp;ROUNDUP(StockData[[#This Row],[Month Number]]/3,0)</f>
        <v>Q2</v>
      </c>
      <c r="H5919" s="1" t="s">
        <v>5604</v>
      </c>
      <c r="I5919" s="1" t="s">
        <v>4597</v>
      </c>
      <c r="J5919" t="s">
        <v>30</v>
      </c>
      <c r="K5919">
        <v>12667</v>
      </c>
      <c r="L5919">
        <v>12675</v>
      </c>
      <c r="M5919">
        <v>12332</v>
      </c>
      <c r="N5919">
        <v>12642</v>
      </c>
      <c r="O5919">
        <v>12406</v>
      </c>
      <c r="P5919">
        <v>12400</v>
      </c>
      <c r="Q5919">
        <v>12455.02</v>
      </c>
      <c r="R5919">
        <v>448956</v>
      </c>
      <c r="S5919">
        <v>5591754684</v>
      </c>
      <c r="T5919">
        <v>75415</v>
      </c>
      <c r="U5919">
        <v>296847</v>
      </c>
      <c r="V5919">
        <v>66.12</v>
      </c>
      <c r="W5919" s="3">
        <f>StockData[[#This Row],[CLOSE]]-StockData[[#This Row],[PREV. CLOSE]]</f>
        <v>-242</v>
      </c>
      <c r="X5919" s="2">
        <f>IFERROR((StockData[[#This Row],[CLOSE]]-StockData[[#This Row],[PREV. CLOSE]])/StockData[[#This Row],[PREV. CLOSE]],0)</f>
        <v>-1.9142540737225124E-2</v>
      </c>
      <c r="Y5919" t="str">
        <f>IF(StockData[[#This Row],[Daily Return %]]&gt;0,"Gain",IF(StockData[[#This Row],[Daily Return %]]&lt;0,"Loss","No Change"))</f>
        <v>Loss</v>
      </c>
    </row>
    <row r="5920" spans="1:25" x14ac:dyDescent="0.3">
      <c r="A5920" s="1">
        <v>45839</v>
      </c>
      <c r="B5920" s="1" t="s">
        <v>5976</v>
      </c>
      <c r="C5920" s="1" t="s">
        <v>162</v>
      </c>
      <c r="D5920">
        <f>MONTH(StockData[[#This Row],[DATE]])</f>
        <v>7</v>
      </c>
      <c r="E5920">
        <v>2025</v>
      </c>
      <c r="F5920" t="s">
        <v>163</v>
      </c>
      <c r="G5920" t="str">
        <f>"Q"&amp;ROUNDUP(StockData[[#This Row],[Month Number]]/3,0)</f>
        <v>Q3</v>
      </c>
      <c r="H5920" s="1" t="s">
        <v>5604</v>
      </c>
      <c r="I5920" s="1" t="s">
        <v>4597</v>
      </c>
      <c r="J5920" t="s">
        <v>30</v>
      </c>
      <c r="K5920">
        <v>12450</v>
      </c>
      <c r="L5920">
        <v>12459</v>
      </c>
      <c r="M5920">
        <v>12320</v>
      </c>
      <c r="N5920">
        <v>12400</v>
      </c>
      <c r="O5920">
        <v>12432</v>
      </c>
      <c r="P5920">
        <v>12442</v>
      </c>
      <c r="Q5920">
        <v>12412.03</v>
      </c>
      <c r="R5920">
        <v>283481</v>
      </c>
      <c r="S5920">
        <v>3518573297</v>
      </c>
      <c r="T5920">
        <v>53573</v>
      </c>
      <c r="U5920">
        <v>150569</v>
      </c>
      <c r="V5920">
        <v>53.11</v>
      </c>
      <c r="W5920" s="3">
        <f>StockData[[#This Row],[CLOSE]]-StockData[[#This Row],[PREV. CLOSE]]</f>
        <v>42</v>
      </c>
      <c r="X5920" s="2">
        <f>IFERROR((StockData[[#This Row],[CLOSE]]-StockData[[#This Row],[PREV. CLOSE]])/StockData[[#This Row],[PREV. CLOSE]],0)</f>
        <v>3.3870967741935483E-3</v>
      </c>
      <c r="Y5920" t="str">
        <f>IF(StockData[[#This Row],[Daily Return %]]&gt;0,"Gain",IF(StockData[[#This Row],[Daily Return %]]&lt;0,"Loss","No Change"))</f>
        <v>Gain</v>
      </c>
    </row>
    <row r="5921" spans="1:25" x14ac:dyDescent="0.3">
      <c r="A5921" s="1">
        <v>45840</v>
      </c>
      <c r="B5921" s="1" t="s">
        <v>5977</v>
      </c>
      <c r="C5921" s="1" t="s">
        <v>162</v>
      </c>
      <c r="D5921">
        <f>MONTH(StockData[[#This Row],[DATE]])</f>
        <v>7</v>
      </c>
      <c r="E5921">
        <v>2025</v>
      </c>
      <c r="F5921" t="s">
        <v>163</v>
      </c>
      <c r="G5921" t="str">
        <f>"Q"&amp;ROUNDUP(StockData[[#This Row],[Month Number]]/3,0)</f>
        <v>Q3</v>
      </c>
      <c r="H5921" s="1" t="s">
        <v>5604</v>
      </c>
      <c r="I5921" s="1" t="s">
        <v>4597</v>
      </c>
      <c r="J5921" t="s">
        <v>30</v>
      </c>
      <c r="K5921">
        <v>12380</v>
      </c>
      <c r="L5921">
        <v>12643</v>
      </c>
      <c r="M5921">
        <v>12359</v>
      </c>
      <c r="N5921">
        <v>12442</v>
      </c>
      <c r="O5921">
        <v>12615</v>
      </c>
      <c r="P5921">
        <v>12622</v>
      </c>
      <c r="Q5921">
        <v>12544.16</v>
      </c>
      <c r="R5921">
        <v>609735</v>
      </c>
      <c r="S5921">
        <v>7648614659</v>
      </c>
      <c r="T5921">
        <v>67518</v>
      </c>
      <c r="U5921">
        <v>386239</v>
      </c>
      <c r="V5921">
        <v>63.35</v>
      </c>
      <c r="W5921" s="3">
        <f>StockData[[#This Row],[CLOSE]]-StockData[[#This Row],[PREV. CLOSE]]</f>
        <v>180</v>
      </c>
      <c r="X5921" s="2">
        <f>IFERROR((StockData[[#This Row],[CLOSE]]-StockData[[#This Row],[PREV. CLOSE]])/StockData[[#This Row],[PREV. CLOSE]],0)</f>
        <v>1.446712747146761E-2</v>
      </c>
      <c r="Y5921" t="str">
        <f>IF(StockData[[#This Row],[Daily Return %]]&gt;0,"Gain",IF(StockData[[#This Row],[Daily Return %]]&lt;0,"Loss","No Change"))</f>
        <v>Gain</v>
      </c>
    </row>
    <row r="5922" spans="1:25" x14ac:dyDescent="0.3">
      <c r="A5922" s="1">
        <v>45841</v>
      </c>
      <c r="B5922" s="1" t="s">
        <v>5978</v>
      </c>
      <c r="C5922" s="1" t="s">
        <v>162</v>
      </c>
      <c r="D5922">
        <f>MONTH(StockData[[#This Row],[DATE]])</f>
        <v>7</v>
      </c>
      <c r="E5922">
        <v>2025</v>
      </c>
      <c r="F5922" t="s">
        <v>163</v>
      </c>
      <c r="G5922" t="str">
        <f>"Q"&amp;ROUNDUP(StockData[[#This Row],[Month Number]]/3,0)</f>
        <v>Q3</v>
      </c>
      <c r="H5922" s="1" t="s">
        <v>5604</v>
      </c>
      <c r="I5922" s="1" t="s">
        <v>4597</v>
      </c>
      <c r="J5922" t="s">
        <v>30</v>
      </c>
      <c r="K5922">
        <v>12630</v>
      </c>
      <c r="L5922">
        <v>12820</v>
      </c>
      <c r="M5922">
        <v>12590</v>
      </c>
      <c r="N5922">
        <v>12622</v>
      </c>
      <c r="O5922">
        <v>12750</v>
      </c>
      <c r="P5922">
        <v>12752</v>
      </c>
      <c r="Q5922">
        <v>12746.65</v>
      </c>
      <c r="R5922">
        <v>606221</v>
      </c>
      <c r="S5922">
        <v>7727285261</v>
      </c>
      <c r="T5922">
        <v>88815</v>
      </c>
      <c r="U5922">
        <v>425541</v>
      </c>
      <c r="V5922">
        <v>70.2</v>
      </c>
      <c r="W5922" s="3">
        <f>StockData[[#This Row],[CLOSE]]-StockData[[#This Row],[PREV. CLOSE]]</f>
        <v>130</v>
      </c>
      <c r="X5922" s="2">
        <f>IFERROR((StockData[[#This Row],[CLOSE]]-StockData[[#This Row],[PREV. CLOSE]])/StockData[[#This Row],[PREV. CLOSE]],0)</f>
        <v>1.0299477103470131E-2</v>
      </c>
      <c r="Y5922" t="str">
        <f>IF(StockData[[#This Row],[Daily Return %]]&gt;0,"Gain",IF(StockData[[#This Row],[Daily Return %]]&lt;0,"Loss","No Change"))</f>
        <v>Gain</v>
      </c>
    </row>
    <row r="5923" spans="1:25" x14ac:dyDescent="0.3">
      <c r="A5923" s="1">
        <v>45842</v>
      </c>
      <c r="B5923" s="1" t="s">
        <v>5979</v>
      </c>
      <c r="C5923" s="1" t="s">
        <v>162</v>
      </c>
      <c r="D5923">
        <f>MONTH(StockData[[#This Row],[DATE]])</f>
        <v>7</v>
      </c>
      <c r="E5923">
        <v>2025</v>
      </c>
      <c r="F5923" t="s">
        <v>163</v>
      </c>
      <c r="G5923" t="str">
        <f>"Q"&amp;ROUNDUP(StockData[[#This Row],[Month Number]]/3,0)</f>
        <v>Q3</v>
      </c>
      <c r="H5923" s="1" t="s">
        <v>5604</v>
      </c>
      <c r="I5923" s="1" t="s">
        <v>4597</v>
      </c>
      <c r="J5923" t="s">
        <v>30</v>
      </c>
      <c r="K5923">
        <v>12715</v>
      </c>
      <c r="L5923">
        <v>12748</v>
      </c>
      <c r="M5923">
        <v>12608</v>
      </c>
      <c r="N5923">
        <v>12752</v>
      </c>
      <c r="O5923">
        <v>12647</v>
      </c>
      <c r="P5923">
        <v>12646</v>
      </c>
      <c r="Q5923">
        <v>12643.58</v>
      </c>
      <c r="R5923">
        <v>225607</v>
      </c>
      <c r="S5923">
        <v>2852480073</v>
      </c>
      <c r="T5923">
        <v>44264</v>
      </c>
      <c r="U5923">
        <v>139724</v>
      </c>
      <c r="V5923">
        <v>61.93</v>
      </c>
      <c r="W5923" s="3">
        <f>StockData[[#This Row],[CLOSE]]-StockData[[#This Row],[PREV. CLOSE]]</f>
        <v>-106</v>
      </c>
      <c r="X5923" s="2">
        <f>IFERROR((StockData[[#This Row],[CLOSE]]-StockData[[#This Row],[PREV. CLOSE]])/StockData[[#This Row],[PREV. CLOSE]],0)</f>
        <v>-8.3124215809284811E-3</v>
      </c>
      <c r="Y5923" t="str">
        <f>IF(StockData[[#This Row],[Daily Return %]]&gt;0,"Gain",IF(StockData[[#This Row],[Daily Return %]]&lt;0,"Loss","No Change"))</f>
        <v>Loss</v>
      </c>
    </row>
    <row r="5924" spans="1:25" x14ac:dyDescent="0.3">
      <c r="A5924" s="1">
        <v>45845</v>
      </c>
      <c r="B5924" s="1" t="s">
        <v>5980</v>
      </c>
      <c r="C5924" s="1" t="s">
        <v>162</v>
      </c>
      <c r="D5924">
        <f>MONTH(StockData[[#This Row],[DATE]])</f>
        <v>7</v>
      </c>
      <c r="E5924">
        <v>2025</v>
      </c>
      <c r="F5924" t="s">
        <v>163</v>
      </c>
      <c r="G5924" t="str">
        <f>"Q"&amp;ROUNDUP(StockData[[#This Row],[Month Number]]/3,0)</f>
        <v>Q3</v>
      </c>
      <c r="H5924" s="1" t="s">
        <v>5604</v>
      </c>
      <c r="I5924" s="1" t="s">
        <v>4597</v>
      </c>
      <c r="J5924" t="s">
        <v>30</v>
      </c>
      <c r="K5924">
        <v>12647</v>
      </c>
      <c r="L5924">
        <v>12670</v>
      </c>
      <c r="M5924">
        <v>12471</v>
      </c>
      <c r="N5924">
        <v>12646</v>
      </c>
      <c r="O5924">
        <v>12507</v>
      </c>
      <c r="P5924">
        <v>12520</v>
      </c>
      <c r="Q5924">
        <v>12520.87</v>
      </c>
      <c r="R5924">
        <v>220116</v>
      </c>
      <c r="S5924">
        <v>2756043198</v>
      </c>
      <c r="T5924">
        <v>48336</v>
      </c>
      <c r="U5924">
        <v>116494</v>
      </c>
      <c r="V5924">
        <v>52.92</v>
      </c>
      <c r="W5924" s="3">
        <f>StockData[[#This Row],[CLOSE]]-StockData[[#This Row],[PREV. CLOSE]]</f>
        <v>-126</v>
      </c>
      <c r="X5924" s="2">
        <f>IFERROR((StockData[[#This Row],[CLOSE]]-StockData[[#This Row],[PREV. CLOSE]])/StockData[[#This Row],[PREV. CLOSE]],0)</f>
        <v>-9.9636248616163207E-3</v>
      </c>
      <c r="Y5924" t="str">
        <f>IF(StockData[[#This Row],[Daily Return %]]&gt;0,"Gain",IF(StockData[[#This Row],[Daily Return %]]&lt;0,"Loss","No Change"))</f>
        <v>Loss</v>
      </c>
    </row>
    <row r="5925" spans="1:25" x14ac:dyDescent="0.3">
      <c r="A5925" s="1">
        <v>45846</v>
      </c>
      <c r="B5925" s="1" t="s">
        <v>5981</v>
      </c>
      <c r="C5925" s="1" t="s">
        <v>162</v>
      </c>
      <c r="D5925">
        <f>MONTH(StockData[[#This Row],[DATE]])</f>
        <v>7</v>
      </c>
      <c r="E5925">
        <v>2025</v>
      </c>
      <c r="F5925" t="s">
        <v>163</v>
      </c>
      <c r="G5925" t="str">
        <f>"Q"&amp;ROUNDUP(StockData[[#This Row],[Month Number]]/3,0)</f>
        <v>Q3</v>
      </c>
      <c r="H5925" s="1" t="s">
        <v>5604</v>
      </c>
      <c r="I5925" s="1" t="s">
        <v>4597</v>
      </c>
      <c r="J5925" t="s">
        <v>30</v>
      </c>
      <c r="K5925">
        <v>12525</v>
      </c>
      <c r="L5925">
        <v>12555</v>
      </c>
      <c r="M5925">
        <v>12359</v>
      </c>
      <c r="N5925">
        <v>12520</v>
      </c>
      <c r="O5925">
        <v>12435</v>
      </c>
      <c r="P5925">
        <v>12414</v>
      </c>
      <c r="Q5925">
        <v>12414.18</v>
      </c>
      <c r="R5925">
        <v>241050</v>
      </c>
      <c r="S5925">
        <v>2992436939</v>
      </c>
      <c r="T5925">
        <v>36530</v>
      </c>
      <c r="U5925">
        <v>157950</v>
      </c>
      <c r="V5925">
        <v>65.53</v>
      </c>
      <c r="W5925" s="3">
        <f>StockData[[#This Row],[CLOSE]]-StockData[[#This Row],[PREV. CLOSE]]</f>
        <v>-106</v>
      </c>
      <c r="X5925" s="2">
        <f>IFERROR((StockData[[#This Row],[CLOSE]]-StockData[[#This Row],[PREV. CLOSE]])/StockData[[#This Row],[PREV. CLOSE]],0)</f>
        <v>-8.4664536741214051E-3</v>
      </c>
      <c r="Y5925" t="str">
        <f>IF(StockData[[#This Row],[Daily Return %]]&gt;0,"Gain",IF(StockData[[#This Row],[Daily Return %]]&lt;0,"Loss","No Change"))</f>
        <v>Loss</v>
      </c>
    </row>
    <row r="5926" spans="1:25" x14ac:dyDescent="0.3">
      <c r="A5926" s="1">
        <v>45847</v>
      </c>
      <c r="B5926" s="1" t="s">
        <v>5982</v>
      </c>
      <c r="C5926" s="1" t="s">
        <v>162</v>
      </c>
      <c r="D5926">
        <f>MONTH(StockData[[#This Row],[DATE]])</f>
        <v>7</v>
      </c>
      <c r="E5926">
        <v>2025</v>
      </c>
      <c r="F5926" t="s">
        <v>163</v>
      </c>
      <c r="G5926" t="str">
        <f>"Q"&amp;ROUNDUP(StockData[[#This Row],[Month Number]]/3,0)</f>
        <v>Q3</v>
      </c>
      <c r="H5926" s="1" t="s">
        <v>5604</v>
      </c>
      <c r="I5926" s="1" t="s">
        <v>4597</v>
      </c>
      <c r="J5926" t="s">
        <v>30</v>
      </c>
      <c r="K5926">
        <v>12435</v>
      </c>
      <c r="L5926">
        <v>12540</v>
      </c>
      <c r="M5926">
        <v>12430</v>
      </c>
      <c r="N5926">
        <v>12414</v>
      </c>
      <c r="O5926">
        <v>12453</v>
      </c>
      <c r="P5926">
        <v>12470</v>
      </c>
      <c r="Q5926">
        <v>12479.64</v>
      </c>
      <c r="R5926">
        <v>174203</v>
      </c>
      <c r="S5926">
        <v>2173990741</v>
      </c>
      <c r="T5926">
        <v>34715</v>
      </c>
      <c r="U5926">
        <v>111815</v>
      </c>
      <c r="V5926">
        <v>64.19</v>
      </c>
      <c r="W5926" s="3">
        <f>StockData[[#This Row],[CLOSE]]-StockData[[#This Row],[PREV. CLOSE]]</f>
        <v>56</v>
      </c>
      <c r="X5926" s="2">
        <f>IFERROR((StockData[[#This Row],[CLOSE]]-StockData[[#This Row],[PREV. CLOSE]])/StockData[[#This Row],[PREV. CLOSE]],0)</f>
        <v>4.5110359271789916E-3</v>
      </c>
      <c r="Y5926" t="str">
        <f>IF(StockData[[#This Row],[Daily Return %]]&gt;0,"Gain",IF(StockData[[#This Row],[Daily Return %]]&lt;0,"Loss","No Change"))</f>
        <v>Gain</v>
      </c>
    </row>
    <row r="5927" spans="1:25" x14ac:dyDescent="0.3">
      <c r="A5927" s="1">
        <v>45848</v>
      </c>
      <c r="B5927" s="1" t="s">
        <v>5983</v>
      </c>
      <c r="C5927" s="1" t="s">
        <v>162</v>
      </c>
      <c r="D5927">
        <f>MONTH(StockData[[#This Row],[DATE]])</f>
        <v>7</v>
      </c>
      <c r="E5927">
        <v>2025</v>
      </c>
      <c r="F5927" t="s">
        <v>163</v>
      </c>
      <c r="G5927" t="str">
        <f>"Q"&amp;ROUNDUP(StockData[[#This Row],[Month Number]]/3,0)</f>
        <v>Q3</v>
      </c>
      <c r="H5927" s="1" t="s">
        <v>5604</v>
      </c>
      <c r="I5927" s="1" t="s">
        <v>4597</v>
      </c>
      <c r="J5927" t="s">
        <v>30</v>
      </c>
      <c r="K5927">
        <v>12500</v>
      </c>
      <c r="L5927">
        <v>12670</v>
      </c>
      <c r="M5927">
        <v>12401</v>
      </c>
      <c r="N5927">
        <v>12470</v>
      </c>
      <c r="O5927">
        <v>12644</v>
      </c>
      <c r="P5927">
        <v>12650</v>
      </c>
      <c r="Q5927">
        <v>12598.36</v>
      </c>
      <c r="R5927">
        <v>277325</v>
      </c>
      <c r="S5927">
        <v>3493839715</v>
      </c>
      <c r="T5927">
        <v>44249</v>
      </c>
      <c r="U5927">
        <v>107988</v>
      </c>
      <c r="V5927">
        <v>38.94</v>
      </c>
      <c r="W5927" s="3">
        <f>StockData[[#This Row],[CLOSE]]-StockData[[#This Row],[PREV. CLOSE]]</f>
        <v>180</v>
      </c>
      <c r="X5927" s="2">
        <f>IFERROR((StockData[[#This Row],[CLOSE]]-StockData[[#This Row],[PREV. CLOSE]])/StockData[[#This Row],[PREV. CLOSE]],0)</f>
        <v>1.4434643143544507E-2</v>
      </c>
      <c r="Y5927" t="str">
        <f>IF(StockData[[#This Row],[Daily Return %]]&gt;0,"Gain",IF(StockData[[#This Row],[Daily Return %]]&lt;0,"Loss","No Change"))</f>
        <v>Gain</v>
      </c>
    </row>
    <row r="5928" spans="1:25" x14ac:dyDescent="0.3">
      <c r="A5928" s="1">
        <v>45849</v>
      </c>
      <c r="B5928" s="1" t="s">
        <v>5984</v>
      </c>
      <c r="C5928" s="1" t="s">
        <v>162</v>
      </c>
      <c r="D5928">
        <f>MONTH(StockData[[#This Row],[DATE]])</f>
        <v>7</v>
      </c>
      <c r="E5928">
        <v>2025</v>
      </c>
      <c r="F5928" t="s">
        <v>163</v>
      </c>
      <c r="G5928" t="str">
        <f>"Q"&amp;ROUNDUP(StockData[[#This Row],[Month Number]]/3,0)</f>
        <v>Q3</v>
      </c>
      <c r="H5928" s="1" t="s">
        <v>5604</v>
      </c>
      <c r="I5928" s="1" t="s">
        <v>4597</v>
      </c>
      <c r="J5928" t="s">
        <v>30</v>
      </c>
      <c r="K5928">
        <v>12640</v>
      </c>
      <c r="L5928">
        <v>12685</v>
      </c>
      <c r="M5928">
        <v>12521</v>
      </c>
      <c r="N5928">
        <v>12650</v>
      </c>
      <c r="O5928">
        <v>12585</v>
      </c>
      <c r="P5928">
        <v>12574</v>
      </c>
      <c r="Q5928">
        <v>12572.25</v>
      </c>
      <c r="R5928">
        <v>194420</v>
      </c>
      <c r="S5928">
        <v>2444295993</v>
      </c>
      <c r="T5928">
        <v>41643</v>
      </c>
      <c r="U5928">
        <v>128478</v>
      </c>
      <c r="V5928">
        <v>66.08</v>
      </c>
      <c r="W5928" s="3">
        <f>StockData[[#This Row],[CLOSE]]-StockData[[#This Row],[PREV. CLOSE]]</f>
        <v>-76</v>
      </c>
      <c r="X5928" s="2">
        <f>IFERROR((StockData[[#This Row],[CLOSE]]-StockData[[#This Row],[PREV. CLOSE]])/StockData[[#This Row],[PREV. CLOSE]],0)</f>
        <v>-6.0079051383399211E-3</v>
      </c>
      <c r="Y5928" t="str">
        <f>IF(StockData[[#This Row],[Daily Return %]]&gt;0,"Gain",IF(StockData[[#This Row],[Daily Return %]]&lt;0,"Loss","No Change"))</f>
        <v>Loss</v>
      </c>
    </row>
    <row r="5929" spans="1:25" x14ac:dyDescent="0.3">
      <c r="A5929" s="1">
        <v>45849</v>
      </c>
      <c r="B5929" s="1" t="s">
        <v>5985</v>
      </c>
      <c r="C5929" s="1" t="s">
        <v>162</v>
      </c>
      <c r="D5929">
        <f>MONTH(StockData[[#This Row],[DATE]])</f>
        <v>7</v>
      </c>
      <c r="E5929">
        <v>2025</v>
      </c>
      <c r="F5929" t="s">
        <v>163</v>
      </c>
      <c r="G5929" t="str">
        <f>"Q"&amp;ROUNDUP(StockData[[#This Row],[Month Number]]/3,0)</f>
        <v>Q3</v>
      </c>
      <c r="H5929" s="1" t="s">
        <v>5604</v>
      </c>
      <c r="I5929" s="1" t="s">
        <v>4597</v>
      </c>
      <c r="J5929" t="s">
        <v>30</v>
      </c>
      <c r="K5929">
        <v>12640</v>
      </c>
      <c r="L5929">
        <v>12685</v>
      </c>
      <c r="M5929">
        <v>12521</v>
      </c>
      <c r="N5929">
        <v>12650</v>
      </c>
      <c r="O5929">
        <v>12585</v>
      </c>
      <c r="P5929">
        <v>12574</v>
      </c>
      <c r="Q5929">
        <v>12572.25</v>
      </c>
      <c r="R5929">
        <v>194420</v>
      </c>
      <c r="S5929">
        <v>2444295993</v>
      </c>
      <c r="T5929">
        <v>41643</v>
      </c>
      <c r="U5929">
        <v>128478</v>
      </c>
      <c r="V5929">
        <v>66.08</v>
      </c>
      <c r="W5929" s="3">
        <f>StockData[[#This Row],[CLOSE]]-StockData[[#This Row],[PREV. CLOSE]]</f>
        <v>-76</v>
      </c>
      <c r="X5929" s="2">
        <f>IFERROR((StockData[[#This Row],[CLOSE]]-StockData[[#This Row],[PREV. CLOSE]])/StockData[[#This Row],[PREV. CLOSE]],0)</f>
        <v>-6.0079051383399211E-3</v>
      </c>
      <c r="Y5929" t="str">
        <f>IF(StockData[[#This Row],[Daily Return %]]&gt;0,"Gain",IF(StockData[[#This Row],[Daily Return %]]&lt;0,"Loss","No Change"))</f>
        <v>Loss</v>
      </c>
    </row>
    <row r="5930" spans="1:25" x14ac:dyDescent="0.3">
      <c r="A5930" s="1">
        <v>45852</v>
      </c>
      <c r="B5930" s="1" t="s">
        <v>5986</v>
      </c>
      <c r="C5930" s="1" t="s">
        <v>162</v>
      </c>
      <c r="D5930">
        <f>MONTH(StockData[[#This Row],[DATE]])</f>
        <v>7</v>
      </c>
      <c r="E5930">
        <v>2025</v>
      </c>
      <c r="F5930" t="s">
        <v>163</v>
      </c>
      <c r="G5930" t="str">
        <f>"Q"&amp;ROUNDUP(StockData[[#This Row],[Month Number]]/3,0)</f>
        <v>Q3</v>
      </c>
      <c r="H5930" s="1" t="s">
        <v>5604</v>
      </c>
      <c r="I5930" s="1" t="s">
        <v>4597</v>
      </c>
      <c r="J5930" t="s">
        <v>30</v>
      </c>
      <c r="K5930">
        <v>12590</v>
      </c>
      <c r="L5930">
        <v>12616</v>
      </c>
      <c r="M5930">
        <v>12431</v>
      </c>
      <c r="N5930">
        <v>12574</v>
      </c>
      <c r="O5930">
        <v>12534</v>
      </c>
      <c r="P5930">
        <v>12514</v>
      </c>
      <c r="Q5930">
        <v>12509.48</v>
      </c>
      <c r="R5930">
        <v>246737</v>
      </c>
      <c r="S5930">
        <v>3086552445</v>
      </c>
      <c r="T5930">
        <v>38640</v>
      </c>
      <c r="U5930">
        <v>163414</v>
      </c>
      <c r="V5930">
        <v>66.23</v>
      </c>
      <c r="W5930" s="3">
        <f>StockData[[#This Row],[CLOSE]]-StockData[[#This Row],[PREV. CLOSE]]</f>
        <v>-60</v>
      </c>
      <c r="X5930" s="2">
        <f>IFERROR((StockData[[#This Row],[CLOSE]]-StockData[[#This Row],[PREV. CLOSE]])/StockData[[#This Row],[PREV. CLOSE]],0)</f>
        <v>-4.7717512327024019E-3</v>
      </c>
      <c r="Y5930" t="str">
        <f>IF(StockData[[#This Row],[Daily Return %]]&gt;0,"Gain",IF(StockData[[#This Row],[Daily Return %]]&lt;0,"Loss","No Change"))</f>
        <v>Loss</v>
      </c>
    </row>
    <row r="5931" spans="1:25" x14ac:dyDescent="0.3">
      <c r="A5931" s="1">
        <v>45853</v>
      </c>
      <c r="B5931" s="1" t="s">
        <v>5987</v>
      </c>
      <c r="C5931" s="1" t="s">
        <v>162</v>
      </c>
      <c r="D5931">
        <f>MONTH(StockData[[#This Row],[DATE]])</f>
        <v>7</v>
      </c>
      <c r="E5931">
        <v>2025</v>
      </c>
      <c r="F5931" t="s">
        <v>163</v>
      </c>
      <c r="G5931" t="str">
        <f>"Q"&amp;ROUNDUP(StockData[[#This Row],[Month Number]]/3,0)</f>
        <v>Q3</v>
      </c>
      <c r="H5931" s="1" t="s">
        <v>5604</v>
      </c>
      <c r="I5931" s="1" t="s">
        <v>4597</v>
      </c>
      <c r="J5931" t="s">
        <v>30</v>
      </c>
      <c r="K5931">
        <v>12481</v>
      </c>
      <c r="L5931">
        <v>12598</v>
      </c>
      <c r="M5931">
        <v>12481</v>
      </c>
      <c r="N5931">
        <v>12514</v>
      </c>
      <c r="O5931">
        <v>12545</v>
      </c>
      <c r="P5931">
        <v>12536</v>
      </c>
      <c r="Q5931">
        <v>12538.33</v>
      </c>
      <c r="R5931">
        <v>147377</v>
      </c>
      <c r="S5931">
        <v>1847860810</v>
      </c>
      <c r="T5931">
        <v>30834</v>
      </c>
      <c r="U5931">
        <v>75102</v>
      </c>
      <c r="V5931">
        <v>50.96</v>
      </c>
      <c r="W5931" s="3">
        <f>StockData[[#This Row],[CLOSE]]-StockData[[#This Row],[PREV. CLOSE]]</f>
        <v>22</v>
      </c>
      <c r="X5931" s="2">
        <f>IFERROR((StockData[[#This Row],[CLOSE]]-StockData[[#This Row],[PREV. CLOSE]])/StockData[[#This Row],[PREV. CLOSE]],0)</f>
        <v>1.758031005274093E-3</v>
      </c>
      <c r="Y5931" t="str">
        <f>IF(StockData[[#This Row],[Daily Return %]]&gt;0,"Gain",IF(StockData[[#This Row],[Daily Return %]]&lt;0,"Loss","No Change"))</f>
        <v>Gain</v>
      </c>
    </row>
    <row r="5932" spans="1:25" x14ac:dyDescent="0.3">
      <c r="A5932" s="1">
        <v>45854</v>
      </c>
      <c r="B5932" s="1" t="s">
        <v>5988</v>
      </c>
      <c r="C5932" s="1" t="s">
        <v>162</v>
      </c>
      <c r="D5932">
        <f>MONTH(StockData[[#This Row],[DATE]])</f>
        <v>7</v>
      </c>
      <c r="E5932">
        <v>2025</v>
      </c>
      <c r="F5932" t="s">
        <v>163</v>
      </c>
      <c r="G5932" t="str">
        <f>"Q"&amp;ROUNDUP(StockData[[#This Row],[Month Number]]/3,0)</f>
        <v>Q3</v>
      </c>
      <c r="H5932" s="1" t="s">
        <v>5604</v>
      </c>
      <c r="I5932" s="1" t="s">
        <v>4597</v>
      </c>
      <c r="J5932" t="s">
        <v>30</v>
      </c>
      <c r="K5932">
        <v>12536</v>
      </c>
      <c r="L5932">
        <v>12571</v>
      </c>
      <c r="M5932">
        <v>12439</v>
      </c>
      <c r="N5932">
        <v>12536</v>
      </c>
      <c r="O5932">
        <v>12569</v>
      </c>
      <c r="P5932">
        <v>12564</v>
      </c>
      <c r="Q5932">
        <v>12511.87</v>
      </c>
      <c r="R5932">
        <v>204480</v>
      </c>
      <c r="S5932">
        <v>2558428073</v>
      </c>
      <c r="T5932">
        <v>37086</v>
      </c>
      <c r="U5932">
        <v>123690</v>
      </c>
      <c r="V5932">
        <v>60.49</v>
      </c>
      <c r="W5932" s="3">
        <f>StockData[[#This Row],[CLOSE]]-StockData[[#This Row],[PREV. CLOSE]]</f>
        <v>28</v>
      </c>
      <c r="X5932" s="2">
        <f>IFERROR((StockData[[#This Row],[CLOSE]]-StockData[[#This Row],[PREV. CLOSE]])/StockData[[#This Row],[PREV. CLOSE]],0)</f>
        <v>2.2335673261008296E-3</v>
      </c>
      <c r="Y5932" t="str">
        <f>IF(StockData[[#This Row],[Daily Return %]]&gt;0,"Gain",IF(StockData[[#This Row],[Daily Return %]]&lt;0,"Loss","No Change"))</f>
        <v>Gain</v>
      </c>
    </row>
    <row r="5933" spans="1:25" x14ac:dyDescent="0.3">
      <c r="A5933" s="1">
        <v>45855</v>
      </c>
      <c r="B5933" s="1" t="s">
        <v>5989</v>
      </c>
      <c r="C5933" s="1" t="s">
        <v>162</v>
      </c>
      <c r="D5933">
        <f>MONTH(StockData[[#This Row],[DATE]])</f>
        <v>7</v>
      </c>
      <c r="E5933">
        <v>2025</v>
      </c>
      <c r="F5933" t="s">
        <v>163</v>
      </c>
      <c r="G5933" t="str">
        <f>"Q"&amp;ROUNDUP(StockData[[#This Row],[Month Number]]/3,0)</f>
        <v>Q3</v>
      </c>
      <c r="H5933" s="1" t="s">
        <v>5604</v>
      </c>
      <c r="I5933" s="1" t="s">
        <v>4597</v>
      </c>
      <c r="J5933" t="s">
        <v>30</v>
      </c>
      <c r="K5933">
        <v>12569</v>
      </c>
      <c r="L5933">
        <v>12627</v>
      </c>
      <c r="M5933">
        <v>12463</v>
      </c>
      <c r="N5933">
        <v>12564</v>
      </c>
      <c r="O5933">
        <v>12492</v>
      </c>
      <c r="P5933">
        <v>12476</v>
      </c>
      <c r="Q5933">
        <v>12528.95</v>
      </c>
      <c r="R5933">
        <v>189207</v>
      </c>
      <c r="S5933">
        <v>2370565635</v>
      </c>
      <c r="T5933">
        <v>40988</v>
      </c>
      <c r="U5933">
        <v>114665</v>
      </c>
      <c r="V5933">
        <v>60.6</v>
      </c>
      <c r="W5933" s="3">
        <f>StockData[[#This Row],[CLOSE]]-StockData[[#This Row],[PREV. CLOSE]]</f>
        <v>-88</v>
      </c>
      <c r="X5933" s="2">
        <f>IFERROR((StockData[[#This Row],[CLOSE]]-StockData[[#This Row],[PREV. CLOSE]])/StockData[[#This Row],[PREV. CLOSE]],0)</f>
        <v>-7.0041388092964025E-3</v>
      </c>
      <c r="Y5933" t="str">
        <f>IF(StockData[[#This Row],[Daily Return %]]&gt;0,"Gain",IF(StockData[[#This Row],[Daily Return %]]&lt;0,"Loss","No Change"))</f>
        <v>Loss</v>
      </c>
    </row>
    <row r="5934" spans="1:25" x14ac:dyDescent="0.3">
      <c r="A5934" s="1">
        <v>45856</v>
      </c>
      <c r="B5934" s="1" t="s">
        <v>5990</v>
      </c>
      <c r="C5934" s="1" t="s">
        <v>162</v>
      </c>
      <c r="D5934">
        <f>MONTH(StockData[[#This Row],[DATE]])</f>
        <v>7</v>
      </c>
      <c r="E5934">
        <v>2025</v>
      </c>
      <c r="F5934" t="s">
        <v>163</v>
      </c>
      <c r="G5934" t="str">
        <f>"Q"&amp;ROUNDUP(StockData[[#This Row],[Month Number]]/3,0)</f>
        <v>Q3</v>
      </c>
      <c r="H5934" s="1" t="s">
        <v>5604</v>
      </c>
      <c r="I5934" s="1" t="s">
        <v>4597</v>
      </c>
      <c r="J5934" t="s">
        <v>30</v>
      </c>
      <c r="K5934">
        <v>12525</v>
      </c>
      <c r="L5934">
        <v>12527</v>
      </c>
      <c r="M5934">
        <v>12370</v>
      </c>
      <c r="N5934">
        <v>12476</v>
      </c>
      <c r="O5934">
        <v>12424</v>
      </c>
      <c r="P5934">
        <v>12419</v>
      </c>
      <c r="Q5934">
        <v>12423.69</v>
      </c>
      <c r="R5934">
        <v>124068</v>
      </c>
      <c r="S5934">
        <v>1541382207</v>
      </c>
      <c r="T5934">
        <v>21217</v>
      </c>
      <c r="U5934">
        <v>65467</v>
      </c>
      <c r="V5934">
        <v>52.77</v>
      </c>
      <c r="W5934" s="3">
        <f>StockData[[#This Row],[CLOSE]]-StockData[[#This Row],[PREV. CLOSE]]</f>
        <v>-57</v>
      </c>
      <c r="X5934" s="2">
        <f>IFERROR((StockData[[#This Row],[CLOSE]]-StockData[[#This Row],[PREV. CLOSE]])/StockData[[#This Row],[PREV. CLOSE]],0)</f>
        <v>-4.5687720423212572E-3</v>
      </c>
      <c r="Y5934" t="str">
        <f>IF(StockData[[#This Row],[Daily Return %]]&gt;0,"Gain",IF(StockData[[#This Row],[Daily Return %]]&lt;0,"Loss","No Change"))</f>
        <v>Loss</v>
      </c>
    </row>
    <row r="5935" spans="1:25" x14ac:dyDescent="0.3">
      <c r="A5935" s="1">
        <v>45859</v>
      </c>
      <c r="B5935" s="1" t="s">
        <v>5991</v>
      </c>
      <c r="C5935" s="1" t="s">
        <v>162</v>
      </c>
      <c r="D5935">
        <f>MONTH(StockData[[#This Row],[DATE]])</f>
        <v>7</v>
      </c>
      <c r="E5935">
        <v>2025</v>
      </c>
      <c r="F5935" t="s">
        <v>163</v>
      </c>
      <c r="G5935" t="str">
        <f>"Q"&amp;ROUNDUP(StockData[[#This Row],[Month Number]]/3,0)</f>
        <v>Q3</v>
      </c>
      <c r="H5935" s="1" t="s">
        <v>5604</v>
      </c>
      <c r="I5935" s="1" t="s">
        <v>4597</v>
      </c>
      <c r="J5935" t="s">
        <v>30</v>
      </c>
      <c r="K5935">
        <v>12431</v>
      </c>
      <c r="L5935">
        <v>12478</v>
      </c>
      <c r="M5935">
        <v>12342</v>
      </c>
      <c r="N5935">
        <v>12419</v>
      </c>
      <c r="O5935">
        <v>12385</v>
      </c>
      <c r="P5935">
        <v>12405</v>
      </c>
      <c r="Q5935">
        <v>12394.86</v>
      </c>
      <c r="R5935">
        <v>232066</v>
      </c>
      <c r="S5935">
        <v>2876425473</v>
      </c>
      <c r="T5935">
        <v>44842</v>
      </c>
      <c r="U5935">
        <v>139228</v>
      </c>
      <c r="V5935">
        <v>60</v>
      </c>
      <c r="W5935" s="3">
        <f>StockData[[#This Row],[CLOSE]]-StockData[[#This Row],[PREV. CLOSE]]</f>
        <v>-14</v>
      </c>
      <c r="X5935" s="2">
        <f>IFERROR((StockData[[#This Row],[CLOSE]]-StockData[[#This Row],[PREV. CLOSE]])/StockData[[#This Row],[PREV. CLOSE]],0)</f>
        <v>-1.1273049359851841E-3</v>
      </c>
      <c r="Y5935" t="str">
        <f>IF(StockData[[#This Row],[Daily Return %]]&gt;0,"Gain",IF(StockData[[#This Row],[Daily Return %]]&lt;0,"Loss","No Change"))</f>
        <v>Loss</v>
      </c>
    </row>
    <row r="5936" spans="1:25" x14ac:dyDescent="0.3">
      <c r="A5936" s="1">
        <v>45860</v>
      </c>
      <c r="B5936" s="1" t="s">
        <v>5992</v>
      </c>
      <c r="C5936" s="1" t="s">
        <v>162</v>
      </c>
      <c r="D5936">
        <f>MONTH(StockData[[#This Row],[DATE]])</f>
        <v>7</v>
      </c>
      <c r="E5936">
        <v>2025</v>
      </c>
      <c r="F5936" t="s">
        <v>163</v>
      </c>
      <c r="G5936" t="str">
        <f>"Q"&amp;ROUNDUP(StockData[[#This Row],[Month Number]]/3,0)</f>
        <v>Q3</v>
      </c>
      <c r="H5936" s="1" t="s">
        <v>5604</v>
      </c>
      <c r="I5936" s="1" t="s">
        <v>4597</v>
      </c>
      <c r="J5936" t="s">
        <v>30</v>
      </c>
      <c r="K5936">
        <v>12449</v>
      </c>
      <c r="L5936">
        <v>12530</v>
      </c>
      <c r="M5936">
        <v>12319</v>
      </c>
      <c r="N5936">
        <v>12405</v>
      </c>
      <c r="O5936">
        <v>12504</v>
      </c>
      <c r="P5936">
        <v>12492</v>
      </c>
      <c r="Q5936">
        <v>12435.29</v>
      </c>
      <c r="R5936">
        <v>169006</v>
      </c>
      <c r="S5936">
        <v>2101638620</v>
      </c>
      <c r="T5936">
        <v>38928</v>
      </c>
      <c r="U5936">
        <v>85809</v>
      </c>
      <c r="V5936">
        <v>50.77</v>
      </c>
      <c r="W5936" s="3">
        <f>StockData[[#This Row],[CLOSE]]-StockData[[#This Row],[PREV. CLOSE]]</f>
        <v>87</v>
      </c>
      <c r="X5936" s="2">
        <f>IFERROR((StockData[[#This Row],[CLOSE]]-StockData[[#This Row],[PREV. CLOSE]])/StockData[[#This Row],[PREV. CLOSE]],0)</f>
        <v>7.0133010882708589E-3</v>
      </c>
      <c r="Y5936" t="str">
        <f>IF(StockData[[#This Row],[Daily Return %]]&gt;0,"Gain",IF(StockData[[#This Row],[Daily Return %]]&lt;0,"Loss","No Change"))</f>
        <v>Gain</v>
      </c>
    </row>
    <row r="5937" spans="1:25" x14ac:dyDescent="0.3">
      <c r="A5937" s="1">
        <v>45861</v>
      </c>
      <c r="B5937" s="1" t="s">
        <v>5993</v>
      </c>
      <c r="C5937" s="1" t="s">
        <v>162</v>
      </c>
      <c r="D5937">
        <f>MONTH(StockData[[#This Row],[DATE]])</f>
        <v>7</v>
      </c>
      <c r="E5937">
        <v>2025</v>
      </c>
      <c r="F5937" t="s">
        <v>163</v>
      </c>
      <c r="G5937" t="str">
        <f>"Q"&amp;ROUNDUP(StockData[[#This Row],[Month Number]]/3,0)</f>
        <v>Q3</v>
      </c>
      <c r="H5937" s="1" t="s">
        <v>5604</v>
      </c>
      <c r="I5937" s="1" t="s">
        <v>4597</v>
      </c>
      <c r="J5937" t="s">
        <v>30</v>
      </c>
      <c r="K5937">
        <v>12540</v>
      </c>
      <c r="L5937">
        <v>12719</v>
      </c>
      <c r="M5937">
        <v>12540</v>
      </c>
      <c r="N5937">
        <v>12492</v>
      </c>
      <c r="O5937">
        <v>12638</v>
      </c>
      <c r="P5937">
        <v>12627</v>
      </c>
      <c r="Q5937">
        <v>12649.16</v>
      </c>
      <c r="R5937">
        <v>342005</v>
      </c>
      <c r="S5937">
        <v>4326076177</v>
      </c>
      <c r="T5937">
        <v>45794</v>
      </c>
      <c r="U5937">
        <v>155059</v>
      </c>
      <c r="V5937">
        <v>45.34</v>
      </c>
      <c r="W5937" s="3">
        <f>StockData[[#This Row],[CLOSE]]-StockData[[#This Row],[PREV. CLOSE]]</f>
        <v>135</v>
      </c>
      <c r="X5937" s="2">
        <f>IFERROR((StockData[[#This Row],[CLOSE]]-StockData[[#This Row],[PREV. CLOSE]])/StockData[[#This Row],[PREV. CLOSE]],0)</f>
        <v>1.0806916426512969E-2</v>
      </c>
      <c r="Y5937" t="str">
        <f>IF(StockData[[#This Row],[Daily Return %]]&gt;0,"Gain",IF(StockData[[#This Row],[Daily Return %]]&lt;0,"Loss","No Change"))</f>
        <v>Gain</v>
      </c>
    </row>
    <row r="5938" spans="1:25" x14ac:dyDescent="0.3">
      <c r="A5938" s="1">
        <v>45862</v>
      </c>
      <c r="B5938" s="1" t="s">
        <v>5994</v>
      </c>
      <c r="C5938" s="1" t="s">
        <v>162</v>
      </c>
      <c r="D5938">
        <f>MONTH(StockData[[#This Row],[DATE]])</f>
        <v>7</v>
      </c>
      <c r="E5938">
        <v>2025</v>
      </c>
      <c r="F5938" t="s">
        <v>163</v>
      </c>
      <c r="G5938" t="str">
        <f>"Q"&amp;ROUNDUP(StockData[[#This Row],[Month Number]]/3,0)</f>
        <v>Q3</v>
      </c>
      <c r="H5938" s="1" t="s">
        <v>5604</v>
      </c>
      <c r="I5938" s="1" t="s">
        <v>4597</v>
      </c>
      <c r="J5938" t="s">
        <v>30</v>
      </c>
      <c r="K5938">
        <v>12648</v>
      </c>
      <c r="L5938">
        <v>12661</v>
      </c>
      <c r="M5938">
        <v>12519</v>
      </c>
      <c r="N5938">
        <v>12627</v>
      </c>
      <c r="O5938">
        <v>12565</v>
      </c>
      <c r="P5938">
        <v>12557</v>
      </c>
      <c r="Q5938">
        <v>12580.83</v>
      </c>
      <c r="R5938">
        <v>157163</v>
      </c>
      <c r="S5938">
        <v>1977240460</v>
      </c>
      <c r="T5938">
        <v>37229</v>
      </c>
      <c r="U5938">
        <v>87882</v>
      </c>
      <c r="V5938">
        <v>55.92</v>
      </c>
      <c r="W5938" s="3">
        <f>StockData[[#This Row],[CLOSE]]-StockData[[#This Row],[PREV. CLOSE]]</f>
        <v>-70</v>
      </c>
      <c r="X5938" s="2">
        <f>IFERROR((StockData[[#This Row],[CLOSE]]-StockData[[#This Row],[PREV. CLOSE]])/StockData[[#This Row],[PREV. CLOSE]],0)</f>
        <v>-5.5436762493070403E-3</v>
      </c>
      <c r="Y5938" t="str">
        <f>IF(StockData[[#This Row],[Daily Return %]]&gt;0,"Gain",IF(StockData[[#This Row],[Daily Return %]]&lt;0,"Loss","No Change"))</f>
        <v>Loss</v>
      </c>
    </row>
    <row r="5939" spans="1:25" x14ac:dyDescent="0.3">
      <c r="A5939" s="1">
        <v>45863</v>
      </c>
      <c r="B5939" s="1" t="s">
        <v>5995</v>
      </c>
      <c r="C5939" s="1" t="s">
        <v>162</v>
      </c>
      <c r="D5939">
        <f>MONTH(StockData[[#This Row],[DATE]])</f>
        <v>7</v>
      </c>
      <c r="E5939">
        <v>2025</v>
      </c>
      <c r="F5939" t="s">
        <v>163</v>
      </c>
      <c r="G5939" t="str">
        <f>"Q"&amp;ROUNDUP(StockData[[#This Row],[Month Number]]/3,0)</f>
        <v>Q3</v>
      </c>
      <c r="H5939" s="1" t="s">
        <v>5604</v>
      </c>
      <c r="I5939" s="1" t="s">
        <v>4597</v>
      </c>
      <c r="J5939" t="s">
        <v>30</v>
      </c>
      <c r="K5939">
        <v>12545</v>
      </c>
      <c r="L5939">
        <v>12557</v>
      </c>
      <c r="M5939">
        <v>12357</v>
      </c>
      <c r="N5939">
        <v>12557</v>
      </c>
      <c r="O5939">
        <v>12385</v>
      </c>
      <c r="P5939">
        <v>12404</v>
      </c>
      <c r="Q5939">
        <v>12418.29</v>
      </c>
      <c r="R5939">
        <v>260700</v>
      </c>
      <c r="S5939">
        <v>3237449240</v>
      </c>
      <c r="T5939">
        <v>42048</v>
      </c>
      <c r="U5939">
        <v>164569</v>
      </c>
      <c r="V5939">
        <v>63.13</v>
      </c>
      <c r="W5939" s="3">
        <f>StockData[[#This Row],[CLOSE]]-StockData[[#This Row],[PREV. CLOSE]]</f>
        <v>-153</v>
      </c>
      <c r="X5939" s="2">
        <f>IFERROR((StockData[[#This Row],[CLOSE]]-StockData[[#This Row],[PREV. CLOSE]])/StockData[[#This Row],[PREV. CLOSE]],0)</f>
        <v>-1.2184438958349924E-2</v>
      </c>
      <c r="Y5939" t="str">
        <f>IF(StockData[[#This Row],[Daily Return %]]&gt;0,"Gain",IF(StockData[[#This Row],[Daily Return %]]&lt;0,"Loss","No Change"))</f>
        <v>Loss</v>
      </c>
    </row>
    <row r="5940" spans="1:25" x14ac:dyDescent="0.3">
      <c r="A5940" s="1">
        <v>45866</v>
      </c>
      <c r="B5940" s="1" t="s">
        <v>5996</v>
      </c>
      <c r="C5940" s="1" t="s">
        <v>162</v>
      </c>
      <c r="D5940">
        <f>MONTH(StockData[[#This Row],[DATE]])</f>
        <v>7</v>
      </c>
      <c r="E5940">
        <v>2025</v>
      </c>
      <c r="F5940" t="s">
        <v>163</v>
      </c>
      <c r="G5940" t="str">
        <f>"Q"&amp;ROUNDUP(StockData[[#This Row],[Month Number]]/3,0)</f>
        <v>Q3</v>
      </c>
      <c r="H5940" s="1" t="s">
        <v>5604</v>
      </c>
      <c r="I5940" s="1" t="s">
        <v>4597</v>
      </c>
      <c r="J5940" t="s">
        <v>30</v>
      </c>
      <c r="K5940">
        <v>12371</v>
      </c>
      <c r="L5940">
        <v>12535</v>
      </c>
      <c r="M5940">
        <v>12302</v>
      </c>
      <c r="N5940">
        <v>12404</v>
      </c>
      <c r="O5940">
        <v>12335</v>
      </c>
      <c r="P5940">
        <v>12340</v>
      </c>
      <c r="Q5940">
        <v>12410.95</v>
      </c>
      <c r="R5940">
        <v>292879</v>
      </c>
      <c r="S5940">
        <v>3634907654</v>
      </c>
      <c r="T5940">
        <v>51251</v>
      </c>
      <c r="U5940">
        <v>200785</v>
      </c>
      <c r="V5940">
        <v>68.56</v>
      </c>
      <c r="W5940" s="3">
        <f>StockData[[#This Row],[CLOSE]]-StockData[[#This Row],[PREV. CLOSE]]</f>
        <v>-64</v>
      </c>
      <c r="X5940" s="2">
        <f>IFERROR((StockData[[#This Row],[CLOSE]]-StockData[[#This Row],[PREV. CLOSE]])/StockData[[#This Row],[PREV. CLOSE]],0)</f>
        <v>-5.1596259271202835E-3</v>
      </c>
      <c r="Y5940" t="str">
        <f>IF(StockData[[#This Row],[Daily Return %]]&gt;0,"Gain",IF(StockData[[#This Row],[Daily Return %]]&lt;0,"Loss","No Change"))</f>
        <v>Loss</v>
      </c>
    </row>
    <row r="5941" spans="1:25" x14ac:dyDescent="0.3">
      <c r="A5941" s="1">
        <v>45867</v>
      </c>
      <c r="B5941" s="1" t="s">
        <v>5997</v>
      </c>
      <c r="C5941" s="1" t="s">
        <v>162</v>
      </c>
      <c r="D5941">
        <f>MONTH(StockData[[#This Row],[DATE]])</f>
        <v>7</v>
      </c>
      <c r="E5941">
        <v>2025</v>
      </c>
      <c r="F5941" t="s">
        <v>163</v>
      </c>
      <c r="G5941" t="str">
        <f>"Q"&amp;ROUNDUP(StockData[[#This Row],[Month Number]]/3,0)</f>
        <v>Q3</v>
      </c>
      <c r="H5941" s="1" t="s">
        <v>5604</v>
      </c>
      <c r="I5941" s="1" t="s">
        <v>4597</v>
      </c>
      <c r="J5941" t="s">
        <v>30</v>
      </c>
      <c r="K5941">
        <v>12340</v>
      </c>
      <c r="L5941">
        <v>12507</v>
      </c>
      <c r="M5941">
        <v>12268</v>
      </c>
      <c r="N5941">
        <v>12340</v>
      </c>
      <c r="O5941">
        <v>12488</v>
      </c>
      <c r="P5941">
        <v>12469</v>
      </c>
      <c r="Q5941">
        <v>12395.17</v>
      </c>
      <c r="R5941">
        <v>285115</v>
      </c>
      <c r="S5941">
        <v>3534049999</v>
      </c>
      <c r="T5941">
        <v>44636</v>
      </c>
      <c r="U5941">
        <v>187875</v>
      </c>
      <c r="V5941">
        <v>65.89</v>
      </c>
      <c r="W5941" s="3">
        <f>StockData[[#This Row],[CLOSE]]-StockData[[#This Row],[PREV. CLOSE]]</f>
        <v>129</v>
      </c>
      <c r="X5941" s="2">
        <f>IFERROR((StockData[[#This Row],[CLOSE]]-StockData[[#This Row],[PREV. CLOSE]])/StockData[[#This Row],[PREV. CLOSE]],0)</f>
        <v>1.0453808752025931E-2</v>
      </c>
      <c r="Y5941" t="str">
        <f>IF(StockData[[#This Row],[Daily Return %]]&gt;0,"Gain",IF(StockData[[#This Row],[Daily Return %]]&lt;0,"Loss","No Change"))</f>
        <v>Gain</v>
      </c>
    </row>
    <row r="5942" spans="1:25" x14ac:dyDescent="0.3">
      <c r="A5942" s="1">
        <v>45868</v>
      </c>
      <c r="B5942" s="1" t="s">
        <v>5998</v>
      </c>
      <c r="C5942" s="1" t="s">
        <v>162</v>
      </c>
      <c r="D5942">
        <f>MONTH(StockData[[#This Row],[DATE]])</f>
        <v>7</v>
      </c>
      <c r="E5942">
        <v>2025</v>
      </c>
      <c r="F5942" t="s">
        <v>163</v>
      </c>
      <c r="G5942" t="str">
        <f>"Q"&amp;ROUNDUP(StockData[[#This Row],[Month Number]]/3,0)</f>
        <v>Q3</v>
      </c>
      <c r="H5942" s="1" t="s">
        <v>5604</v>
      </c>
      <c r="I5942" s="1" t="s">
        <v>4597</v>
      </c>
      <c r="J5942" t="s">
        <v>30</v>
      </c>
      <c r="K5942">
        <v>12431</v>
      </c>
      <c r="L5942">
        <v>12643</v>
      </c>
      <c r="M5942">
        <v>12420</v>
      </c>
      <c r="N5942">
        <v>12469</v>
      </c>
      <c r="O5942">
        <v>12588</v>
      </c>
      <c r="P5942">
        <v>12618</v>
      </c>
      <c r="Q5942">
        <v>12575.09</v>
      </c>
      <c r="R5942">
        <v>203847</v>
      </c>
      <c r="S5942">
        <v>2563395216</v>
      </c>
      <c r="T5942">
        <v>44622</v>
      </c>
      <c r="U5942">
        <v>93202</v>
      </c>
      <c r="V5942">
        <v>45.72</v>
      </c>
      <c r="W5942" s="3">
        <f>StockData[[#This Row],[CLOSE]]-StockData[[#This Row],[PREV. CLOSE]]</f>
        <v>149</v>
      </c>
      <c r="X5942" s="2">
        <f>IFERROR((StockData[[#This Row],[CLOSE]]-StockData[[#This Row],[PREV. CLOSE]])/StockData[[#This Row],[PREV. CLOSE]],0)</f>
        <v>1.1949635095035688E-2</v>
      </c>
      <c r="Y5942" t="str">
        <f>IF(StockData[[#This Row],[Daily Return %]]&gt;0,"Gain",IF(StockData[[#This Row],[Daily Return %]]&lt;0,"Loss","No Change"))</f>
        <v>Gain</v>
      </c>
    </row>
    <row r="5943" spans="1:25" x14ac:dyDescent="0.3">
      <c r="A5943" s="1">
        <v>45869</v>
      </c>
      <c r="B5943" s="1" t="s">
        <v>5999</v>
      </c>
      <c r="C5943" s="1" t="s">
        <v>162</v>
      </c>
      <c r="D5943">
        <f>MONTH(StockData[[#This Row],[DATE]])</f>
        <v>7</v>
      </c>
      <c r="E5943">
        <v>2025</v>
      </c>
      <c r="F5943" t="s">
        <v>163</v>
      </c>
      <c r="G5943" t="str">
        <f>"Q"&amp;ROUNDUP(StockData[[#This Row],[Month Number]]/3,0)</f>
        <v>Q3</v>
      </c>
      <c r="H5943" s="1" t="s">
        <v>5604</v>
      </c>
      <c r="I5943" s="1" t="s">
        <v>4597</v>
      </c>
      <c r="J5943" t="s">
        <v>30</v>
      </c>
      <c r="K5943">
        <v>12506</v>
      </c>
      <c r="L5943">
        <v>12760</v>
      </c>
      <c r="M5943">
        <v>12464</v>
      </c>
      <c r="N5943">
        <v>12618</v>
      </c>
      <c r="O5943">
        <v>12521</v>
      </c>
      <c r="P5943">
        <v>12608</v>
      </c>
      <c r="Q5943">
        <v>12574.65</v>
      </c>
      <c r="R5943">
        <v>709783</v>
      </c>
      <c r="S5943">
        <v>8925274901</v>
      </c>
      <c r="T5943">
        <v>106063</v>
      </c>
      <c r="U5943">
        <v>371174</v>
      </c>
      <c r="V5943">
        <v>52.29</v>
      </c>
      <c r="W5943" s="3">
        <f>StockData[[#This Row],[CLOSE]]-StockData[[#This Row],[PREV. CLOSE]]</f>
        <v>-10</v>
      </c>
      <c r="X5943" s="2">
        <f>IFERROR((StockData[[#This Row],[CLOSE]]-StockData[[#This Row],[PREV. CLOSE]])/StockData[[#This Row],[PREV. CLOSE]],0)</f>
        <v>-7.9251862418766843E-4</v>
      </c>
      <c r="Y5943" t="str">
        <f>IF(StockData[[#This Row],[Daily Return %]]&gt;0,"Gain",IF(StockData[[#This Row],[Daily Return %]]&lt;0,"Loss","No Change"))</f>
        <v>Loss</v>
      </c>
    </row>
    <row r="5944" spans="1:25" x14ac:dyDescent="0.3">
      <c r="A5944" s="1">
        <v>45870</v>
      </c>
      <c r="B5944" s="1" t="s">
        <v>6000</v>
      </c>
      <c r="C5944" s="1" t="s">
        <v>186</v>
      </c>
      <c r="D5944">
        <f>MONTH(StockData[[#This Row],[DATE]])</f>
        <v>8</v>
      </c>
      <c r="E5944">
        <v>2025</v>
      </c>
      <c r="F5944" t="s">
        <v>163</v>
      </c>
      <c r="G5944" t="str">
        <f>"Q"&amp;ROUNDUP(StockData[[#This Row],[Month Number]]/3,0)</f>
        <v>Q3</v>
      </c>
      <c r="H5944" s="1" t="s">
        <v>5604</v>
      </c>
      <c r="I5944" s="1" t="s">
        <v>4597</v>
      </c>
      <c r="J5944" t="s">
        <v>30</v>
      </c>
      <c r="K5944">
        <v>12521</v>
      </c>
      <c r="L5944">
        <v>12779</v>
      </c>
      <c r="M5944">
        <v>12273</v>
      </c>
      <c r="N5944">
        <v>12608</v>
      </c>
      <c r="O5944">
        <v>12275</v>
      </c>
      <c r="P5944">
        <v>12302</v>
      </c>
      <c r="Q5944">
        <v>12478.12</v>
      </c>
      <c r="R5944">
        <v>346024</v>
      </c>
      <c r="S5944">
        <v>4317729270</v>
      </c>
      <c r="T5944">
        <v>68394</v>
      </c>
      <c r="U5944">
        <v>122251</v>
      </c>
      <c r="V5944">
        <v>35.33</v>
      </c>
      <c r="W5944" s="3">
        <f>StockData[[#This Row],[CLOSE]]-StockData[[#This Row],[PREV. CLOSE]]</f>
        <v>-306</v>
      </c>
      <c r="X5944" s="2">
        <f>IFERROR((StockData[[#This Row],[CLOSE]]-StockData[[#This Row],[PREV. CLOSE]])/StockData[[#This Row],[PREV. CLOSE]],0)</f>
        <v>-2.4270304568527919E-2</v>
      </c>
      <c r="Y5944" t="str">
        <f>IF(StockData[[#This Row],[Daily Return %]]&gt;0,"Gain",IF(StockData[[#This Row],[Daily Return %]]&lt;0,"Loss","No Change"))</f>
        <v>Loss</v>
      </c>
    </row>
    <row r="5945" spans="1:25" x14ac:dyDescent="0.3">
      <c r="A5945" s="1">
        <v>45873</v>
      </c>
      <c r="B5945" s="1" t="s">
        <v>6001</v>
      </c>
      <c r="C5945" s="1" t="s">
        <v>186</v>
      </c>
      <c r="D5945">
        <f>MONTH(StockData[[#This Row],[DATE]])</f>
        <v>8</v>
      </c>
      <c r="E5945">
        <v>2025</v>
      </c>
      <c r="F5945" t="s">
        <v>163</v>
      </c>
      <c r="G5945" t="str">
        <f>"Q"&amp;ROUNDUP(StockData[[#This Row],[Month Number]]/3,0)</f>
        <v>Q3</v>
      </c>
      <c r="H5945" s="1" t="s">
        <v>5604</v>
      </c>
      <c r="I5945" s="1" t="s">
        <v>4597</v>
      </c>
      <c r="J5945" t="s">
        <v>30</v>
      </c>
      <c r="K5945">
        <v>12326</v>
      </c>
      <c r="L5945">
        <v>12425</v>
      </c>
      <c r="M5945">
        <v>12225</v>
      </c>
      <c r="N5945">
        <v>12302</v>
      </c>
      <c r="O5945">
        <v>12357</v>
      </c>
      <c r="P5945">
        <v>12365</v>
      </c>
      <c r="Q5945">
        <v>12328.72</v>
      </c>
      <c r="R5945">
        <v>255693</v>
      </c>
      <c r="S5945">
        <v>3152367752</v>
      </c>
      <c r="T5945">
        <v>60870</v>
      </c>
      <c r="U5945">
        <v>125440</v>
      </c>
      <c r="V5945">
        <v>49.06</v>
      </c>
      <c r="W5945" s="3">
        <f>StockData[[#This Row],[CLOSE]]-StockData[[#This Row],[PREV. CLOSE]]</f>
        <v>63</v>
      </c>
      <c r="X5945" s="2">
        <f>IFERROR((StockData[[#This Row],[CLOSE]]-StockData[[#This Row],[PREV. CLOSE]])/StockData[[#This Row],[PREV. CLOSE]],0)</f>
        <v>5.1211185173142574E-3</v>
      </c>
      <c r="Y5945" t="str">
        <f>IF(StockData[[#This Row],[Daily Return %]]&gt;0,"Gain",IF(StockData[[#This Row],[Daily Return %]]&lt;0,"Loss","No Change"))</f>
        <v>Gain</v>
      </c>
    </row>
    <row r="5946" spans="1:25" x14ac:dyDescent="0.3">
      <c r="A5946" s="1">
        <v>45874</v>
      </c>
      <c r="B5946" s="1" t="s">
        <v>6002</v>
      </c>
      <c r="C5946" s="1" t="s">
        <v>186</v>
      </c>
      <c r="D5946">
        <f>MONTH(StockData[[#This Row],[DATE]])</f>
        <v>8</v>
      </c>
      <c r="E5946">
        <v>2025</v>
      </c>
      <c r="F5946" t="s">
        <v>163</v>
      </c>
      <c r="G5946" t="str">
        <f>"Q"&amp;ROUNDUP(StockData[[#This Row],[Month Number]]/3,0)</f>
        <v>Q3</v>
      </c>
      <c r="H5946" s="1" t="s">
        <v>5604</v>
      </c>
      <c r="I5946" s="1" t="s">
        <v>4597</v>
      </c>
      <c r="J5946" t="s">
        <v>30</v>
      </c>
      <c r="K5946">
        <v>12400</v>
      </c>
      <c r="L5946">
        <v>12577</v>
      </c>
      <c r="M5946">
        <v>12370</v>
      </c>
      <c r="N5946">
        <v>12365</v>
      </c>
      <c r="O5946">
        <v>12543</v>
      </c>
      <c r="P5946">
        <v>12537</v>
      </c>
      <c r="Q5946">
        <v>12512.87</v>
      </c>
      <c r="R5946">
        <v>233560</v>
      </c>
      <c r="S5946">
        <v>2922504951</v>
      </c>
      <c r="T5946">
        <v>43967</v>
      </c>
      <c r="U5946">
        <v>108107</v>
      </c>
      <c r="V5946">
        <v>46.29</v>
      </c>
      <c r="W5946" s="3">
        <f>StockData[[#This Row],[CLOSE]]-StockData[[#This Row],[PREV. CLOSE]]</f>
        <v>172</v>
      </c>
      <c r="X5946" s="2">
        <f>IFERROR((StockData[[#This Row],[CLOSE]]-StockData[[#This Row],[PREV. CLOSE]])/StockData[[#This Row],[PREV. CLOSE]],0)</f>
        <v>1.391023048928427E-2</v>
      </c>
      <c r="Y5946" t="str">
        <f>IF(StockData[[#This Row],[Daily Return %]]&gt;0,"Gain",IF(StockData[[#This Row],[Daily Return %]]&lt;0,"Loss","No Change"))</f>
        <v>Gain</v>
      </c>
    </row>
    <row r="5947" spans="1:25" x14ac:dyDescent="0.3">
      <c r="A5947" s="1">
        <v>45875</v>
      </c>
      <c r="B5947" s="1" t="s">
        <v>6003</v>
      </c>
      <c r="C5947" s="1" t="s">
        <v>186</v>
      </c>
      <c r="D5947">
        <f>MONTH(StockData[[#This Row],[DATE]])</f>
        <v>8</v>
      </c>
      <c r="E5947">
        <v>2025</v>
      </c>
      <c r="F5947" t="s">
        <v>163</v>
      </c>
      <c r="G5947" t="str">
        <f>"Q"&amp;ROUNDUP(StockData[[#This Row],[Month Number]]/3,0)</f>
        <v>Q3</v>
      </c>
      <c r="H5947" s="1" t="s">
        <v>5604</v>
      </c>
      <c r="I5947" s="1" t="s">
        <v>4597</v>
      </c>
      <c r="J5947" t="s">
        <v>30</v>
      </c>
      <c r="K5947">
        <v>12570</v>
      </c>
      <c r="L5947">
        <v>12619</v>
      </c>
      <c r="M5947">
        <v>12483</v>
      </c>
      <c r="N5947">
        <v>12537</v>
      </c>
      <c r="O5947">
        <v>12510</v>
      </c>
      <c r="P5947">
        <v>12524</v>
      </c>
      <c r="Q5947">
        <v>12536.79</v>
      </c>
      <c r="R5947">
        <v>151608</v>
      </c>
      <c r="S5947">
        <v>1900677480</v>
      </c>
      <c r="T5947">
        <v>31122</v>
      </c>
      <c r="U5947">
        <v>79421</v>
      </c>
      <c r="V5947">
        <v>52.39</v>
      </c>
      <c r="W5947" s="3">
        <f>StockData[[#This Row],[CLOSE]]-StockData[[#This Row],[PREV. CLOSE]]</f>
        <v>-13</v>
      </c>
      <c r="X5947" s="2">
        <f>IFERROR((StockData[[#This Row],[CLOSE]]-StockData[[#This Row],[PREV. CLOSE]])/StockData[[#This Row],[PREV. CLOSE]],0)</f>
        <v>-1.0369306851718912E-3</v>
      </c>
      <c r="Y5947" t="str">
        <f>IF(StockData[[#This Row],[Daily Return %]]&gt;0,"Gain",IF(StockData[[#This Row],[Daily Return %]]&lt;0,"Loss","No Change"))</f>
        <v>Loss</v>
      </c>
    </row>
    <row r="5948" spans="1:25" x14ac:dyDescent="0.3">
      <c r="A5948" s="1">
        <v>45876</v>
      </c>
      <c r="B5948" s="1" t="s">
        <v>6004</v>
      </c>
      <c r="C5948" s="1" t="s">
        <v>186</v>
      </c>
      <c r="D5948">
        <f>MONTH(StockData[[#This Row],[DATE]])</f>
        <v>8</v>
      </c>
      <c r="E5948">
        <v>2025</v>
      </c>
      <c r="F5948" t="s">
        <v>163</v>
      </c>
      <c r="G5948" t="str">
        <f>"Q"&amp;ROUNDUP(StockData[[#This Row],[Month Number]]/3,0)</f>
        <v>Q3</v>
      </c>
      <c r="H5948" s="1" t="s">
        <v>5604</v>
      </c>
      <c r="I5948" s="1" t="s">
        <v>4597</v>
      </c>
      <c r="J5948" t="s">
        <v>30</v>
      </c>
      <c r="K5948">
        <v>12525</v>
      </c>
      <c r="L5948">
        <v>12654</v>
      </c>
      <c r="M5948">
        <v>12429</v>
      </c>
      <c r="N5948">
        <v>12524</v>
      </c>
      <c r="O5948">
        <v>12625</v>
      </c>
      <c r="P5948">
        <v>12632</v>
      </c>
      <c r="Q5948">
        <v>12546.68</v>
      </c>
      <c r="R5948">
        <v>173393</v>
      </c>
      <c r="S5948">
        <v>2175506521</v>
      </c>
      <c r="T5948">
        <v>35095</v>
      </c>
      <c r="U5948">
        <v>94655</v>
      </c>
      <c r="V5948">
        <v>54.59</v>
      </c>
      <c r="W5948" s="3">
        <f>StockData[[#This Row],[CLOSE]]-StockData[[#This Row],[PREV. CLOSE]]</f>
        <v>108</v>
      </c>
      <c r="X5948" s="2">
        <f>IFERROR((StockData[[#This Row],[CLOSE]]-StockData[[#This Row],[PREV. CLOSE]])/StockData[[#This Row],[PREV. CLOSE]],0)</f>
        <v>8.6234429894602362E-3</v>
      </c>
      <c r="Y5948" t="str">
        <f>IF(StockData[[#This Row],[Daily Return %]]&gt;0,"Gain",IF(StockData[[#This Row],[Daily Return %]]&lt;0,"Loss","No Change"))</f>
        <v>Gain</v>
      </c>
    </row>
    <row r="5949" spans="1:25" x14ac:dyDescent="0.3">
      <c r="A5949" s="1">
        <v>45877</v>
      </c>
      <c r="B5949" s="1" t="s">
        <v>6005</v>
      </c>
      <c r="C5949" s="1" t="s">
        <v>186</v>
      </c>
      <c r="D5949">
        <f>MONTH(StockData[[#This Row],[DATE]])</f>
        <v>8</v>
      </c>
      <c r="E5949">
        <v>2025</v>
      </c>
      <c r="F5949" t="s">
        <v>163</v>
      </c>
      <c r="G5949" t="str">
        <f>"Q"&amp;ROUNDUP(StockData[[#This Row],[Month Number]]/3,0)</f>
        <v>Q3</v>
      </c>
      <c r="H5949" s="1" t="s">
        <v>5604</v>
      </c>
      <c r="I5949" s="1" t="s">
        <v>4597</v>
      </c>
      <c r="J5949" t="s">
        <v>30</v>
      </c>
      <c r="K5949">
        <v>12630</v>
      </c>
      <c r="L5949">
        <v>12725</v>
      </c>
      <c r="M5949">
        <v>12564</v>
      </c>
      <c r="N5949">
        <v>12632</v>
      </c>
      <c r="O5949">
        <v>12567</v>
      </c>
      <c r="P5949">
        <v>12590</v>
      </c>
      <c r="Q5949">
        <v>12631.48</v>
      </c>
      <c r="R5949">
        <v>247048</v>
      </c>
      <c r="S5949">
        <v>3120582057</v>
      </c>
      <c r="T5949">
        <v>42222</v>
      </c>
      <c r="U5949">
        <v>143101</v>
      </c>
      <c r="V5949">
        <v>57.92</v>
      </c>
      <c r="W5949" s="3">
        <f>StockData[[#This Row],[CLOSE]]-StockData[[#This Row],[PREV. CLOSE]]</f>
        <v>-42</v>
      </c>
      <c r="X5949" s="2">
        <f>IFERROR((StockData[[#This Row],[CLOSE]]-StockData[[#This Row],[PREV. CLOSE]])/StockData[[#This Row],[PREV. CLOSE]],0)</f>
        <v>-3.324889170360988E-3</v>
      </c>
      <c r="Y5949" t="str">
        <f>IF(StockData[[#This Row],[Daily Return %]]&gt;0,"Gain",IF(StockData[[#This Row],[Daily Return %]]&lt;0,"Loss","No Change"))</f>
        <v>Loss</v>
      </c>
    </row>
    <row r="5950" spans="1:25" x14ac:dyDescent="0.3">
      <c r="A5950" s="1">
        <v>45880</v>
      </c>
      <c r="B5950" s="1" t="s">
        <v>6006</v>
      </c>
      <c r="C5950" s="1" t="s">
        <v>186</v>
      </c>
      <c r="D5950">
        <f>MONTH(StockData[[#This Row],[DATE]])</f>
        <v>8</v>
      </c>
      <c r="E5950">
        <v>2025</v>
      </c>
      <c r="F5950" t="s">
        <v>163</v>
      </c>
      <c r="G5950" t="str">
        <f>"Q"&amp;ROUNDUP(StockData[[#This Row],[Month Number]]/3,0)</f>
        <v>Q3</v>
      </c>
      <c r="H5950" s="1" t="s">
        <v>5604</v>
      </c>
      <c r="I5950" s="1" t="s">
        <v>4597</v>
      </c>
      <c r="J5950" t="s">
        <v>30</v>
      </c>
      <c r="K5950">
        <v>12585</v>
      </c>
      <c r="L5950">
        <v>12734</v>
      </c>
      <c r="M5950">
        <v>12482</v>
      </c>
      <c r="N5950">
        <v>12590</v>
      </c>
      <c r="O5950">
        <v>12583</v>
      </c>
      <c r="P5950">
        <v>12597</v>
      </c>
      <c r="Q5950">
        <v>12564.22</v>
      </c>
      <c r="R5950">
        <v>187230</v>
      </c>
      <c r="S5950">
        <v>2352398674</v>
      </c>
      <c r="T5950">
        <v>42810</v>
      </c>
      <c r="U5950">
        <v>103808</v>
      </c>
      <c r="V5950">
        <v>55.44</v>
      </c>
      <c r="W5950" s="3">
        <f>StockData[[#This Row],[CLOSE]]-StockData[[#This Row],[PREV. CLOSE]]</f>
        <v>7</v>
      </c>
      <c r="X5950" s="2">
        <f>IFERROR((StockData[[#This Row],[CLOSE]]-StockData[[#This Row],[PREV. CLOSE]])/StockData[[#This Row],[PREV. CLOSE]],0)</f>
        <v>5.5599682287529786E-4</v>
      </c>
      <c r="Y5950" t="str">
        <f>IF(StockData[[#This Row],[Daily Return %]]&gt;0,"Gain",IF(StockData[[#This Row],[Daily Return %]]&lt;0,"Loss","No Change"))</f>
        <v>Gain</v>
      </c>
    </row>
    <row r="5951" spans="1:25" x14ac:dyDescent="0.3">
      <c r="A5951" s="1">
        <v>45881</v>
      </c>
      <c r="B5951" s="1" t="s">
        <v>6007</v>
      </c>
      <c r="C5951" s="1" t="s">
        <v>186</v>
      </c>
      <c r="D5951">
        <f>MONTH(StockData[[#This Row],[DATE]])</f>
        <v>8</v>
      </c>
      <c r="E5951">
        <v>2025</v>
      </c>
      <c r="F5951" t="s">
        <v>163</v>
      </c>
      <c r="G5951" t="str">
        <f>"Q"&amp;ROUNDUP(StockData[[#This Row],[Month Number]]/3,0)</f>
        <v>Q3</v>
      </c>
      <c r="H5951" s="1" t="s">
        <v>5604</v>
      </c>
      <c r="I5951" s="1" t="s">
        <v>4597</v>
      </c>
      <c r="J5951" t="s">
        <v>30</v>
      </c>
      <c r="K5951">
        <v>12620</v>
      </c>
      <c r="L5951">
        <v>12959</v>
      </c>
      <c r="M5951">
        <v>12606</v>
      </c>
      <c r="N5951">
        <v>12597</v>
      </c>
      <c r="O5951">
        <v>12847</v>
      </c>
      <c r="P5951">
        <v>12840</v>
      </c>
      <c r="Q5951">
        <v>12857.67</v>
      </c>
      <c r="R5951">
        <v>504476</v>
      </c>
      <c r="S5951">
        <v>6486386920</v>
      </c>
      <c r="T5951">
        <v>90513</v>
      </c>
      <c r="U5951">
        <v>248276</v>
      </c>
      <c r="V5951">
        <v>49.21</v>
      </c>
      <c r="W5951" s="3">
        <f>StockData[[#This Row],[CLOSE]]-StockData[[#This Row],[PREV. CLOSE]]</f>
        <v>243</v>
      </c>
      <c r="X5951" s="2">
        <f>IFERROR((StockData[[#This Row],[CLOSE]]-StockData[[#This Row],[PREV. CLOSE]])/StockData[[#This Row],[PREV. CLOSE]],0)</f>
        <v>1.9290307216003812E-2</v>
      </c>
      <c r="Y5951" t="str">
        <f>IF(StockData[[#This Row],[Daily Return %]]&gt;0,"Gain",IF(StockData[[#This Row],[Daily Return %]]&lt;0,"Loss","No Change"))</f>
        <v>Gain</v>
      </c>
    </row>
    <row r="5952" spans="1:25" x14ac:dyDescent="0.3">
      <c r="A5952" s="1">
        <v>45882</v>
      </c>
      <c r="B5952" s="1" t="s">
        <v>6008</v>
      </c>
      <c r="C5952" s="1" t="s">
        <v>186</v>
      </c>
      <c r="D5952">
        <f>MONTH(StockData[[#This Row],[DATE]])</f>
        <v>8</v>
      </c>
      <c r="E5952">
        <v>2025</v>
      </c>
      <c r="F5952" t="s">
        <v>163</v>
      </c>
      <c r="G5952" t="str">
        <f>"Q"&amp;ROUNDUP(StockData[[#This Row],[Month Number]]/3,0)</f>
        <v>Q3</v>
      </c>
      <c r="H5952" s="1" t="s">
        <v>5604</v>
      </c>
      <c r="I5952" s="1" t="s">
        <v>4597</v>
      </c>
      <c r="J5952" t="s">
        <v>30</v>
      </c>
      <c r="K5952">
        <v>12840</v>
      </c>
      <c r="L5952">
        <v>12925</v>
      </c>
      <c r="M5952">
        <v>12752</v>
      </c>
      <c r="N5952">
        <v>12840</v>
      </c>
      <c r="O5952">
        <v>12839</v>
      </c>
      <c r="P5952">
        <v>12834</v>
      </c>
      <c r="Q5952">
        <v>12852.17</v>
      </c>
      <c r="R5952">
        <v>252065</v>
      </c>
      <c r="S5952">
        <v>3239581920</v>
      </c>
      <c r="T5952">
        <v>50617</v>
      </c>
      <c r="U5952">
        <v>137332</v>
      </c>
      <c r="V5952">
        <v>54.48</v>
      </c>
      <c r="W5952" s="3">
        <f>StockData[[#This Row],[CLOSE]]-StockData[[#This Row],[PREV. CLOSE]]</f>
        <v>-6</v>
      </c>
      <c r="X5952" s="2">
        <f>IFERROR((StockData[[#This Row],[CLOSE]]-StockData[[#This Row],[PREV. CLOSE]])/StockData[[#This Row],[PREV. CLOSE]],0)</f>
        <v>-4.6728971962616824E-4</v>
      </c>
      <c r="Y5952" t="str">
        <f>IF(StockData[[#This Row],[Daily Return %]]&gt;0,"Gain",IF(StockData[[#This Row],[Daily Return %]]&lt;0,"Loss","No Change"))</f>
        <v>Loss</v>
      </c>
    </row>
    <row r="5953" spans="1:25" x14ac:dyDescent="0.3">
      <c r="A5953" s="1">
        <v>45883</v>
      </c>
      <c r="B5953" s="1" t="s">
        <v>6009</v>
      </c>
      <c r="C5953" s="1" t="s">
        <v>186</v>
      </c>
      <c r="D5953">
        <f>MONTH(StockData[[#This Row],[DATE]])</f>
        <v>8</v>
      </c>
      <c r="E5953">
        <v>2025</v>
      </c>
      <c r="F5953" t="s">
        <v>163</v>
      </c>
      <c r="G5953" t="str">
        <f>"Q"&amp;ROUNDUP(StockData[[#This Row],[Month Number]]/3,0)</f>
        <v>Q3</v>
      </c>
      <c r="H5953" s="1" t="s">
        <v>5604</v>
      </c>
      <c r="I5953" s="1" t="s">
        <v>4597</v>
      </c>
      <c r="J5953" t="s">
        <v>30</v>
      </c>
      <c r="K5953">
        <v>12864</v>
      </c>
      <c r="L5953">
        <v>12956</v>
      </c>
      <c r="M5953">
        <v>12825</v>
      </c>
      <c r="N5953">
        <v>12834</v>
      </c>
      <c r="O5953">
        <v>12905</v>
      </c>
      <c r="P5953">
        <v>12936</v>
      </c>
      <c r="Q5953">
        <v>12902.63</v>
      </c>
      <c r="R5953">
        <v>318580</v>
      </c>
      <c r="S5953">
        <v>4110520647</v>
      </c>
      <c r="T5953">
        <v>55973</v>
      </c>
      <c r="U5953">
        <v>193532</v>
      </c>
      <c r="V5953">
        <v>60.75</v>
      </c>
      <c r="W5953" s="3">
        <f>StockData[[#This Row],[CLOSE]]-StockData[[#This Row],[PREV. CLOSE]]</f>
        <v>102</v>
      </c>
      <c r="X5953" s="2">
        <f>IFERROR((StockData[[#This Row],[CLOSE]]-StockData[[#This Row],[PREV. CLOSE]])/StockData[[#This Row],[PREV. CLOSE]],0)</f>
        <v>7.9476390836839637E-3</v>
      </c>
      <c r="Y5953" t="str">
        <f>IF(StockData[[#This Row],[Daily Return %]]&gt;0,"Gain",IF(StockData[[#This Row],[Daily Return %]]&lt;0,"Loss","No Change"))</f>
        <v>Gain</v>
      </c>
    </row>
    <row r="5954" spans="1:25" x14ac:dyDescent="0.3">
      <c r="A5954" s="1">
        <v>45887</v>
      </c>
      <c r="B5954" s="1" t="s">
        <v>6010</v>
      </c>
      <c r="C5954" s="1" t="s">
        <v>186</v>
      </c>
      <c r="D5954">
        <f>MONTH(StockData[[#This Row],[DATE]])</f>
        <v>8</v>
      </c>
      <c r="E5954">
        <v>2025</v>
      </c>
      <c r="F5954" t="s">
        <v>163</v>
      </c>
      <c r="G5954" t="str">
        <f>"Q"&amp;ROUNDUP(StockData[[#This Row],[Month Number]]/3,0)</f>
        <v>Q3</v>
      </c>
      <c r="H5954" s="1" t="s">
        <v>5604</v>
      </c>
      <c r="I5954" s="1" t="s">
        <v>4597</v>
      </c>
      <c r="J5954" t="s">
        <v>30</v>
      </c>
      <c r="K5954">
        <v>13703</v>
      </c>
      <c r="L5954">
        <v>14125</v>
      </c>
      <c r="M5954">
        <v>13664</v>
      </c>
      <c r="N5954">
        <v>12936</v>
      </c>
      <c r="O5954">
        <v>14090</v>
      </c>
      <c r="P5954">
        <v>14068</v>
      </c>
      <c r="Q5954">
        <v>13938.19</v>
      </c>
      <c r="R5954">
        <v>2154781</v>
      </c>
      <c r="S5954">
        <v>30033753915</v>
      </c>
      <c r="T5954">
        <v>279326</v>
      </c>
      <c r="U5954">
        <v>1270612</v>
      </c>
      <c r="V5954">
        <v>58.97</v>
      </c>
      <c r="W5954" s="3">
        <f>StockData[[#This Row],[CLOSE]]-StockData[[#This Row],[PREV. CLOSE]]</f>
        <v>1132</v>
      </c>
      <c r="X5954" s="2">
        <f>IFERROR((StockData[[#This Row],[CLOSE]]-StockData[[#This Row],[PREV. CLOSE]])/StockData[[#This Row],[PREV. CLOSE]],0)</f>
        <v>8.7507730364873221E-2</v>
      </c>
      <c r="Y5954" t="str">
        <f>IF(StockData[[#This Row],[Daily Return %]]&gt;0,"Gain",IF(StockData[[#This Row],[Daily Return %]]&lt;0,"Loss","No Change"))</f>
        <v>Gain</v>
      </c>
    </row>
    <row r="5955" spans="1:25" x14ac:dyDescent="0.3">
      <c r="A5955" s="1">
        <v>45888</v>
      </c>
      <c r="B5955" s="1" t="s">
        <v>6011</v>
      </c>
      <c r="C5955" s="1" t="s">
        <v>186</v>
      </c>
      <c r="D5955">
        <f>MONTH(StockData[[#This Row],[DATE]])</f>
        <v>8</v>
      </c>
      <c r="E5955">
        <v>2025</v>
      </c>
      <c r="F5955" t="s">
        <v>163</v>
      </c>
      <c r="G5955" t="str">
        <f>"Q"&amp;ROUNDUP(StockData[[#This Row],[Month Number]]/3,0)</f>
        <v>Q3</v>
      </c>
      <c r="H5955" s="1" t="s">
        <v>5604</v>
      </c>
      <c r="I5955" s="1" t="s">
        <v>4597</v>
      </c>
      <c r="J5955" t="s">
        <v>30</v>
      </c>
      <c r="K5955">
        <v>14070</v>
      </c>
      <c r="L5955">
        <v>14270</v>
      </c>
      <c r="M5955">
        <v>13979</v>
      </c>
      <c r="N5955">
        <v>14068</v>
      </c>
      <c r="O5955">
        <v>14235</v>
      </c>
      <c r="P5955">
        <v>14250</v>
      </c>
      <c r="Q5955">
        <v>14161.15</v>
      </c>
      <c r="R5955">
        <v>906623</v>
      </c>
      <c r="S5955">
        <v>12838824248</v>
      </c>
      <c r="T5955">
        <v>154240</v>
      </c>
      <c r="U5955">
        <v>515866</v>
      </c>
      <c r="V5955">
        <v>56.9</v>
      </c>
      <c r="W5955" s="3">
        <f>StockData[[#This Row],[CLOSE]]-StockData[[#This Row],[PREV. CLOSE]]</f>
        <v>182</v>
      </c>
      <c r="X5955" s="2">
        <f>IFERROR((StockData[[#This Row],[CLOSE]]-StockData[[#This Row],[PREV. CLOSE]])/StockData[[#This Row],[PREV. CLOSE]],0)</f>
        <v>1.2937162354279216E-2</v>
      </c>
      <c r="Y5955" t="str">
        <f>IF(StockData[[#This Row],[Daily Return %]]&gt;0,"Gain",IF(StockData[[#This Row],[Daily Return %]]&lt;0,"Loss","No Change"))</f>
        <v>Gain</v>
      </c>
    </row>
    <row r="5956" spans="1:25" x14ac:dyDescent="0.3">
      <c r="A5956" s="1">
        <v>45889</v>
      </c>
      <c r="B5956" s="1" t="s">
        <v>6012</v>
      </c>
      <c r="C5956" s="1" t="s">
        <v>186</v>
      </c>
      <c r="D5956">
        <f>MONTH(StockData[[#This Row],[DATE]])</f>
        <v>8</v>
      </c>
      <c r="E5956">
        <v>2025</v>
      </c>
      <c r="F5956" t="s">
        <v>163</v>
      </c>
      <c r="G5956" t="str">
        <f>"Q"&amp;ROUNDUP(StockData[[#This Row],[Month Number]]/3,0)</f>
        <v>Q3</v>
      </c>
      <c r="H5956" s="1" t="s">
        <v>5604</v>
      </c>
      <c r="I5956" s="1" t="s">
        <v>4597</v>
      </c>
      <c r="J5956" t="s">
        <v>30</v>
      </c>
      <c r="K5956">
        <v>14362</v>
      </c>
      <c r="L5956">
        <v>14362</v>
      </c>
      <c r="M5956">
        <v>14200</v>
      </c>
      <c r="N5956">
        <v>14250</v>
      </c>
      <c r="O5956">
        <v>14220</v>
      </c>
      <c r="P5956">
        <v>14221</v>
      </c>
      <c r="Q5956">
        <v>14253.63</v>
      </c>
      <c r="R5956">
        <v>391425</v>
      </c>
      <c r="S5956">
        <v>5579225853</v>
      </c>
      <c r="T5956">
        <v>73246</v>
      </c>
      <c r="U5956">
        <v>233193</v>
      </c>
      <c r="V5956">
        <v>59.58</v>
      </c>
      <c r="W5956" s="3">
        <f>StockData[[#This Row],[CLOSE]]-StockData[[#This Row],[PREV. CLOSE]]</f>
        <v>-29</v>
      </c>
      <c r="X5956" s="2">
        <f>IFERROR((StockData[[#This Row],[CLOSE]]-StockData[[#This Row],[PREV. CLOSE]])/StockData[[#This Row],[PREV. CLOSE]],0)</f>
        <v>-2.0350877192982456E-3</v>
      </c>
      <c r="Y5956" t="str">
        <f>IF(StockData[[#This Row],[Daily Return %]]&gt;0,"Gain",IF(StockData[[#This Row],[Daily Return %]]&lt;0,"Loss","No Change"))</f>
        <v>Loss</v>
      </c>
    </row>
    <row r="5957" spans="1:25" x14ac:dyDescent="0.3">
      <c r="A5957" s="1">
        <v>45890</v>
      </c>
      <c r="B5957" s="1" t="s">
        <v>6013</v>
      </c>
      <c r="C5957" s="1" t="s">
        <v>186</v>
      </c>
      <c r="D5957">
        <f>MONTH(StockData[[#This Row],[DATE]])</f>
        <v>8</v>
      </c>
      <c r="E5957">
        <v>2025</v>
      </c>
      <c r="F5957" t="s">
        <v>163</v>
      </c>
      <c r="G5957" t="str">
        <f>"Q"&amp;ROUNDUP(StockData[[#This Row],[Month Number]]/3,0)</f>
        <v>Q3</v>
      </c>
      <c r="H5957" s="1" t="s">
        <v>5604</v>
      </c>
      <c r="I5957" s="1" t="s">
        <v>4597</v>
      </c>
      <c r="J5957" t="s">
        <v>30</v>
      </c>
      <c r="K5957">
        <v>14219</v>
      </c>
      <c r="L5957">
        <v>14401</v>
      </c>
      <c r="M5957">
        <v>14156</v>
      </c>
      <c r="N5957">
        <v>14221</v>
      </c>
      <c r="O5957">
        <v>14280</v>
      </c>
      <c r="P5957">
        <v>14280</v>
      </c>
      <c r="Q5957">
        <v>14278.88</v>
      </c>
      <c r="R5957">
        <v>513460</v>
      </c>
      <c r="S5957">
        <v>7331631252</v>
      </c>
      <c r="T5957">
        <v>126872</v>
      </c>
      <c r="U5957">
        <v>324094</v>
      </c>
      <c r="V5957">
        <v>63.12</v>
      </c>
      <c r="W5957" s="3">
        <f>StockData[[#This Row],[CLOSE]]-StockData[[#This Row],[PREV. CLOSE]]</f>
        <v>59</v>
      </c>
      <c r="X5957" s="2">
        <f>IFERROR((StockData[[#This Row],[CLOSE]]-StockData[[#This Row],[PREV. CLOSE]])/StockData[[#This Row],[PREV. CLOSE]],0)</f>
        <v>4.1487940369875536E-3</v>
      </c>
      <c r="Y5957" t="str">
        <f>IF(StockData[[#This Row],[Daily Return %]]&gt;0,"Gain",IF(StockData[[#This Row],[Daily Return %]]&lt;0,"Loss","No Change"))</f>
        <v>Gain</v>
      </c>
    </row>
    <row r="5958" spans="1:25" x14ac:dyDescent="0.3">
      <c r="A5958" s="1">
        <v>45891</v>
      </c>
      <c r="B5958" s="1" t="s">
        <v>6014</v>
      </c>
      <c r="C5958" s="1" t="s">
        <v>186</v>
      </c>
      <c r="D5958">
        <f>MONTH(StockData[[#This Row],[DATE]])</f>
        <v>8</v>
      </c>
      <c r="E5958">
        <v>2025</v>
      </c>
      <c r="F5958" t="s">
        <v>163</v>
      </c>
      <c r="G5958" t="str">
        <f>"Q"&amp;ROUNDUP(StockData[[#This Row],[Month Number]]/3,0)</f>
        <v>Q3</v>
      </c>
      <c r="H5958" s="1" t="s">
        <v>5604</v>
      </c>
      <c r="I5958" s="1" t="s">
        <v>4597</v>
      </c>
      <c r="J5958" t="s">
        <v>30</v>
      </c>
      <c r="K5958">
        <v>14349</v>
      </c>
      <c r="L5958">
        <v>14370</v>
      </c>
      <c r="M5958">
        <v>14230</v>
      </c>
      <c r="N5958">
        <v>14280</v>
      </c>
      <c r="O5958">
        <v>14370</v>
      </c>
      <c r="P5958">
        <v>14349</v>
      </c>
      <c r="Q5958">
        <v>14324.59</v>
      </c>
      <c r="R5958">
        <v>458935</v>
      </c>
      <c r="S5958">
        <v>6574057277</v>
      </c>
      <c r="T5958">
        <v>103050</v>
      </c>
      <c r="U5958">
        <v>293842</v>
      </c>
      <c r="V5958">
        <v>64.03</v>
      </c>
      <c r="W5958" s="3">
        <f>StockData[[#This Row],[CLOSE]]-StockData[[#This Row],[PREV. CLOSE]]</f>
        <v>69</v>
      </c>
      <c r="X5958" s="2">
        <f>IFERROR((StockData[[#This Row],[CLOSE]]-StockData[[#This Row],[PREV. CLOSE]])/StockData[[#This Row],[PREV. CLOSE]],0)</f>
        <v>4.8319327731092439E-3</v>
      </c>
      <c r="Y5958" t="str">
        <f>IF(StockData[[#This Row],[Daily Return %]]&gt;0,"Gain",IF(StockData[[#This Row],[Daily Return %]]&lt;0,"Loss","No Change"))</f>
        <v>Gain</v>
      </c>
    </row>
    <row r="5959" spans="1:25" x14ac:dyDescent="0.3">
      <c r="A5959" s="1">
        <v>45894</v>
      </c>
      <c r="B5959" s="1" t="s">
        <v>6015</v>
      </c>
      <c r="C5959" s="1" t="s">
        <v>186</v>
      </c>
      <c r="D5959">
        <f>MONTH(StockData[[#This Row],[DATE]])</f>
        <v>8</v>
      </c>
      <c r="E5959">
        <v>2025</v>
      </c>
      <c r="F5959" t="s">
        <v>163</v>
      </c>
      <c r="G5959" t="str">
        <f>"Q"&amp;ROUNDUP(StockData[[#This Row],[Month Number]]/3,0)</f>
        <v>Q3</v>
      </c>
      <c r="H5959" s="1" t="s">
        <v>5604</v>
      </c>
      <c r="I5959" s="1" t="s">
        <v>4597</v>
      </c>
      <c r="J5959" t="s">
        <v>30</v>
      </c>
      <c r="K5959">
        <v>14401</v>
      </c>
      <c r="L5959">
        <v>14478</v>
      </c>
      <c r="M5959">
        <v>14280</v>
      </c>
      <c r="N5959">
        <v>14349</v>
      </c>
      <c r="O5959">
        <v>14450</v>
      </c>
      <c r="P5959">
        <v>14452</v>
      </c>
      <c r="Q5959">
        <v>14400.31</v>
      </c>
      <c r="R5959">
        <v>357110</v>
      </c>
      <c r="S5959">
        <v>5142495582</v>
      </c>
      <c r="T5959">
        <v>63692</v>
      </c>
      <c r="U5959">
        <v>222798</v>
      </c>
      <c r="V5959">
        <v>62.39</v>
      </c>
      <c r="W5959" s="3">
        <f>StockData[[#This Row],[CLOSE]]-StockData[[#This Row],[PREV. CLOSE]]</f>
        <v>103</v>
      </c>
      <c r="X5959" s="2">
        <f>IFERROR((StockData[[#This Row],[CLOSE]]-StockData[[#This Row],[PREV. CLOSE]])/StockData[[#This Row],[PREV. CLOSE]],0)</f>
        <v>7.1782005714683952E-3</v>
      </c>
      <c r="Y5959" t="str">
        <f>IF(StockData[[#This Row],[Daily Return %]]&gt;0,"Gain",IF(StockData[[#This Row],[Daily Return %]]&lt;0,"Loss","No Change"))</f>
        <v>Gain</v>
      </c>
    </row>
    <row r="5960" spans="1:25" x14ac:dyDescent="0.3">
      <c r="A5960" s="1">
        <v>45895</v>
      </c>
      <c r="B5960" s="1" t="s">
        <v>6016</v>
      </c>
      <c r="C5960" s="1" t="s">
        <v>186</v>
      </c>
      <c r="D5960">
        <f>MONTH(StockData[[#This Row],[DATE]])</f>
        <v>8</v>
      </c>
      <c r="E5960">
        <v>2025</v>
      </c>
      <c r="F5960" t="s">
        <v>163</v>
      </c>
      <c r="G5960" t="str">
        <f>"Q"&amp;ROUNDUP(StockData[[#This Row],[Month Number]]/3,0)</f>
        <v>Q3</v>
      </c>
      <c r="H5960" s="1" t="s">
        <v>5604</v>
      </c>
      <c r="I5960" s="1" t="s">
        <v>4597</v>
      </c>
      <c r="J5960" t="s">
        <v>30</v>
      </c>
      <c r="K5960">
        <v>14452</v>
      </c>
      <c r="L5960">
        <v>14825</v>
      </c>
      <c r="M5960">
        <v>14391</v>
      </c>
      <c r="N5960">
        <v>14452</v>
      </c>
      <c r="O5960">
        <v>14720</v>
      </c>
      <c r="P5960">
        <v>14714</v>
      </c>
      <c r="Q5960">
        <v>14669.48</v>
      </c>
      <c r="R5960">
        <v>962974</v>
      </c>
      <c r="S5960">
        <v>14126332347</v>
      </c>
      <c r="T5960">
        <v>141393</v>
      </c>
      <c r="U5960">
        <v>544320</v>
      </c>
      <c r="V5960">
        <v>56.52</v>
      </c>
      <c r="W5960" s="3">
        <f>StockData[[#This Row],[CLOSE]]-StockData[[#This Row],[PREV. CLOSE]]</f>
        <v>262</v>
      </c>
      <c r="X5960" s="2">
        <f>IFERROR((StockData[[#This Row],[CLOSE]]-StockData[[#This Row],[PREV. CLOSE]])/StockData[[#This Row],[PREV. CLOSE]],0)</f>
        <v>1.8128978688070854E-2</v>
      </c>
      <c r="Y5960" t="str">
        <f>IF(StockData[[#This Row],[Daily Return %]]&gt;0,"Gain",IF(StockData[[#This Row],[Daily Return %]]&lt;0,"Loss","No Change"))</f>
        <v>Gain</v>
      </c>
    </row>
    <row r="5961" spans="1:25" x14ac:dyDescent="0.3">
      <c r="A5961" s="1">
        <v>45897</v>
      </c>
      <c r="B5961" s="1" t="s">
        <v>6017</v>
      </c>
      <c r="C5961" s="1" t="s">
        <v>186</v>
      </c>
      <c r="D5961">
        <f>MONTH(StockData[[#This Row],[DATE]])</f>
        <v>8</v>
      </c>
      <c r="E5961">
        <v>2025</v>
      </c>
      <c r="F5961" t="s">
        <v>163</v>
      </c>
      <c r="G5961" t="str">
        <f>"Q"&amp;ROUNDUP(StockData[[#This Row],[Month Number]]/3,0)</f>
        <v>Q3</v>
      </c>
      <c r="H5961" s="1" t="s">
        <v>5604</v>
      </c>
      <c r="I5961" s="1" t="s">
        <v>4597</v>
      </c>
      <c r="J5961" t="s">
        <v>30</v>
      </c>
      <c r="K5961">
        <v>14895</v>
      </c>
      <c r="L5961">
        <v>14895</v>
      </c>
      <c r="M5961">
        <v>14625</v>
      </c>
      <c r="N5961">
        <v>14714</v>
      </c>
      <c r="O5961">
        <v>14798</v>
      </c>
      <c r="P5961">
        <v>14752</v>
      </c>
      <c r="Q5961">
        <v>14744.28</v>
      </c>
      <c r="R5961">
        <v>666635</v>
      </c>
      <c r="S5961">
        <v>9829050429</v>
      </c>
      <c r="T5961">
        <v>114042</v>
      </c>
      <c r="U5961">
        <v>404782</v>
      </c>
      <c r="V5961">
        <v>60.72</v>
      </c>
      <c r="W5961" s="3">
        <f>StockData[[#This Row],[CLOSE]]-StockData[[#This Row],[PREV. CLOSE]]</f>
        <v>38</v>
      </c>
      <c r="X5961" s="2">
        <f>IFERROR((StockData[[#This Row],[CLOSE]]-StockData[[#This Row],[PREV. CLOSE]])/StockData[[#This Row],[PREV. CLOSE]],0)</f>
        <v>2.5825744189207555E-3</v>
      </c>
      <c r="Y5961" t="str">
        <f>IF(StockData[[#This Row],[Daily Return %]]&gt;0,"Gain",IF(StockData[[#This Row],[Daily Return %]]&lt;0,"Loss","No Change"))</f>
        <v>Gain</v>
      </c>
    </row>
    <row r="5962" spans="1:25" x14ac:dyDescent="0.3">
      <c r="A5962" s="1">
        <v>45898</v>
      </c>
      <c r="B5962" s="1" t="s">
        <v>6018</v>
      </c>
      <c r="C5962" s="1" t="s">
        <v>186</v>
      </c>
      <c r="D5962">
        <f>MONTH(StockData[[#This Row],[DATE]])</f>
        <v>8</v>
      </c>
      <c r="E5962">
        <v>2025</v>
      </c>
      <c r="F5962" t="s">
        <v>163</v>
      </c>
      <c r="G5962" t="str">
        <f>"Q"&amp;ROUNDUP(StockData[[#This Row],[Month Number]]/3,0)</f>
        <v>Q3</v>
      </c>
      <c r="H5962" s="1" t="s">
        <v>5604</v>
      </c>
      <c r="I5962" s="1" t="s">
        <v>4597</v>
      </c>
      <c r="J5962" t="s">
        <v>30</v>
      </c>
      <c r="K5962">
        <v>14750</v>
      </c>
      <c r="L5962">
        <v>14850</v>
      </c>
      <c r="M5962">
        <v>14692</v>
      </c>
      <c r="N5962">
        <v>14752</v>
      </c>
      <c r="O5962">
        <v>14790</v>
      </c>
      <c r="P5962">
        <v>14791</v>
      </c>
      <c r="Q5962">
        <v>14773.55</v>
      </c>
      <c r="R5962">
        <v>621560</v>
      </c>
      <c r="S5962">
        <v>9182645808</v>
      </c>
      <c r="T5962">
        <v>120028</v>
      </c>
      <c r="U5962">
        <v>400210</v>
      </c>
      <c r="V5962">
        <v>64.39</v>
      </c>
      <c r="W5962" s="3">
        <f>StockData[[#This Row],[CLOSE]]-StockData[[#This Row],[PREV. CLOSE]]</f>
        <v>39</v>
      </c>
      <c r="X5962" s="2">
        <f>IFERROR((StockData[[#This Row],[CLOSE]]-StockData[[#This Row],[PREV. CLOSE]])/StockData[[#This Row],[PREV. CLOSE]],0)</f>
        <v>2.6437093275488068E-3</v>
      </c>
      <c r="Y5962" t="str">
        <f>IF(StockData[[#This Row],[Daily Return %]]&gt;0,"Gain",IF(StockData[[#This Row],[Daily Return %]]&lt;0,"Loss","No Change"))</f>
        <v>Gain</v>
      </c>
    </row>
    <row r="5963" spans="1:25" x14ac:dyDescent="0.3">
      <c r="A5963" s="1">
        <v>45901</v>
      </c>
      <c r="B5963" s="1" t="s">
        <v>6019</v>
      </c>
      <c r="C5963" s="1" t="s">
        <v>208</v>
      </c>
      <c r="D5963">
        <f>MONTH(StockData[[#This Row],[DATE]])</f>
        <v>9</v>
      </c>
      <c r="E5963">
        <v>2025</v>
      </c>
      <c r="F5963" t="s">
        <v>163</v>
      </c>
      <c r="G5963" t="str">
        <f>"Q"&amp;ROUNDUP(StockData[[#This Row],[Month Number]]/3,0)</f>
        <v>Q3</v>
      </c>
      <c r="H5963" s="1" t="s">
        <v>5604</v>
      </c>
      <c r="I5963" s="1" t="s">
        <v>4597</v>
      </c>
      <c r="J5963" t="s">
        <v>30</v>
      </c>
      <c r="K5963">
        <v>14790</v>
      </c>
      <c r="L5963">
        <v>14938</v>
      </c>
      <c r="M5963">
        <v>14654</v>
      </c>
      <c r="N5963">
        <v>14791</v>
      </c>
      <c r="O5963">
        <v>14865</v>
      </c>
      <c r="P5963">
        <v>14887</v>
      </c>
      <c r="Q5963">
        <v>14818.81</v>
      </c>
      <c r="R5963">
        <v>572927</v>
      </c>
      <c r="S5963">
        <v>8490094719</v>
      </c>
      <c r="T5963">
        <v>84752</v>
      </c>
      <c r="U5963">
        <v>376503</v>
      </c>
      <c r="V5963">
        <v>65.72</v>
      </c>
      <c r="W5963" s="3">
        <f>StockData[[#This Row],[CLOSE]]-StockData[[#This Row],[PREV. CLOSE]]</f>
        <v>96</v>
      </c>
      <c r="X5963" s="2">
        <f>IFERROR((StockData[[#This Row],[CLOSE]]-StockData[[#This Row],[PREV. CLOSE]])/StockData[[#This Row],[PREV. CLOSE]],0)</f>
        <v>6.4904333716449191E-3</v>
      </c>
      <c r="Y5963" t="str">
        <f>IF(StockData[[#This Row],[Daily Return %]]&gt;0,"Gain",IF(StockData[[#This Row],[Daily Return %]]&lt;0,"Loss","No Change"))</f>
        <v>Gain</v>
      </c>
    </row>
    <row r="5964" spans="1:25" x14ac:dyDescent="0.3">
      <c r="A5964" s="1">
        <v>45902</v>
      </c>
      <c r="B5964" s="1" t="s">
        <v>6020</v>
      </c>
      <c r="C5964" s="1" t="s">
        <v>208</v>
      </c>
      <c r="D5964">
        <f>MONTH(StockData[[#This Row],[DATE]])</f>
        <v>9</v>
      </c>
      <c r="E5964">
        <v>2025</v>
      </c>
      <c r="F5964" t="s">
        <v>163</v>
      </c>
      <c r="G5964" t="str">
        <f>"Q"&amp;ROUNDUP(StockData[[#This Row],[Month Number]]/3,0)</f>
        <v>Q3</v>
      </c>
      <c r="H5964" s="1" t="s">
        <v>5604</v>
      </c>
      <c r="I5964" s="1" t="s">
        <v>4597</v>
      </c>
      <c r="J5964" t="s">
        <v>30</v>
      </c>
      <c r="K5964">
        <v>14859</v>
      </c>
      <c r="L5964">
        <v>14934</v>
      </c>
      <c r="M5964">
        <v>14783</v>
      </c>
      <c r="N5964">
        <v>14887</v>
      </c>
      <c r="O5964">
        <v>14848</v>
      </c>
      <c r="P5964">
        <v>14842</v>
      </c>
      <c r="Q5964">
        <v>14862.16</v>
      </c>
      <c r="R5964">
        <v>379167</v>
      </c>
      <c r="S5964">
        <v>5635238875</v>
      </c>
      <c r="T5964">
        <v>63082</v>
      </c>
      <c r="U5964">
        <v>219713</v>
      </c>
      <c r="V5964">
        <v>57.95</v>
      </c>
      <c r="W5964" s="3">
        <f>StockData[[#This Row],[CLOSE]]-StockData[[#This Row],[PREV. CLOSE]]</f>
        <v>-45</v>
      </c>
      <c r="X5964" s="2">
        <f>IFERROR((StockData[[#This Row],[CLOSE]]-StockData[[#This Row],[PREV. CLOSE]])/StockData[[#This Row],[PREV. CLOSE]],0)</f>
        <v>-3.0227715456438505E-3</v>
      </c>
      <c r="Y5964" t="str">
        <f>IF(StockData[[#This Row],[Daily Return %]]&gt;0,"Gain",IF(StockData[[#This Row],[Daily Return %]]&lt;0,"Loss","No Change"))</f>
        <v>Loss</v>
      </c>
    </row>
    <row r="5965" spans="1:25" x14ac:dyDescent="0.3">
      <c r="A5965" s="1">
        <v>45903</v>
      </c>
      <c r="B5965" s="1" t="s">
        <v>6021</v>
      </c>
      <c r="C5965" s="1" t="s">
        <v>208</v>
      </c>
      <c r="D5965">
        <f>MONTH(StockData[[#This Row],[DATE]])</f>
        <v>9</v>
      </c>
      <c r="E5965">
        <v>2025</v>
      </c>
      <c r="F5965" t="s">
        <v>163</v>
      </c>
      <c r="G5965" t="str">
        <f>"Q"&amp;ROUNDUP(StockData[[#This Row],[Month Number]]/3,0)</f>
        <v>Q3</v>
      </c>
      <c r="H5965" s="1" t="s">
        <v>5604</v>
      </c>
      <c r="I5965" s="1" t="s">
        <v>4597</v>
      </c>
      <c r="J5965" t="s">
        <v>30</v>
      </c>
      <c r="K5965">
        <v>14875</v>
      </c>
      <c r="L5965">
        <v>14991</v>
      </c>
      <c r="M5965">
        <v>14750</v>
      </c>
      <c r="N5965">
        <v>14842</v>
      </c>
      <c r="O5965">
        <v>14911</v>
      </c>
      <c r="P5965">
        <v>14927</v>
      </c>
      <c r="Q5965">
        <v>14902.26</v>
      </c>
      <c r="R5965">
        <v>561656</v>
      </c>
      <c r="S5965">
        <v>8369943170</v>
      </c>
      <c r="T5965">
        <v>57170</v>
      </c>
      <c r="U5965">
        <v>355529</v>
      </c>
      <c r="V5965">
        <v>63.3</v>
      </c>
      <c r="W5965" s="3">
        <f>StockData[[#This Row],[CLOSE]]-StockData[[#This Row],[PREV. CLOSE]]</f>
        <v>85</v>
      </c>
      <c r="X5965" s="2">
        <f>IFERROR((StockData[[#This Row],[CLOSE]]-StockData[[#This Row],[PREV. CLOSE]])/StockData[[#This Row],[PREV. CLOSE]],0)</f>
        <v>5.7269909715671743E-3</v>
      </c>
      <c r="Y5965" t="str">
        <f>IF(StockData[[#This Row],[Daily Return %]]&gt;0,"Gain",IF(StockData[[#This Row],[Daily Return %]]&lt;0,"Loss","No Change"))</f>
        <v>Gain</v>
      </c>
    </row>
    <row r="5966" spans="1:25" x14ac:dyDescent="0.3">
      <c r="A5966" s="1">
        <v>45904</v>
      </c>
      <c r="B5966" s="1" t="s">
        <v>6022</v>
      </c>
      <c r="C5966" s="1" t="s">
        <v>208</v>
      </c>
      <c r="D5966">
        <f>MONTH(StockData[[#This Row],[DATE]])</f>
        <v>9</v>
      </c>
      <c r="E5966">
        <v>2025</v>
      </c>
      <c r="F5966" t="s">
        <v>163</v>
      </c>
      <c r="G5966" t="str">
        <f>"Q"&amp;ROUNDUP(StockData[[#This Row],[Month Number]]/3,0)</f>
        <v>Q3</v>
      </c>
      <c r="H5966" s="1" t="s">
        <v>5604</v>
      </c>
      <c r="I5966" s="1" t="s">
        <v>4597</v>
      </c>
      <c r="J5966" t="s">
        <v>30</v>
      </c>
      <c r="K5966">
        <v>15240</v>
      </c>
      <c r="L5966">
        <v>15240</v>
      </c>
      <c r="M5966">
        <v>14630</v>
      </c>
      <c r="N5966">
        <v>14927</v>
      </c>
      <c r="O5966">
        <v>14680</v>
      </c>
      <c r="P5966">
        <v>14662</v>
      </c>
      <c r="Q5966">
        <v>14852.46</v>
      </c>
      <c r="R5966">
        <v>784369</v>
      </c>
      <c r="S5966">
        <v>11649810635</v>
      </c>
      <c r="T5966">
        <v>132255</v>
      </c>
      <c r="U5966">
        <v>397248</v>
      </c>
      <c r="V5966">
        <v>50.65</v>
      </c>
      <c r="W5966" s="3">
        <f>StockData[[#This Row],[CLOSE]]-StockData[[#This Row],[PREV. CLOSE]]</f>
        <v>-265</v>
      </c>
      <c r="X5966" s="2">
        <f>IFERROR((StockData[[#This Row],[CLOSE]]-StockData[[#This Row],[PREV. CLOSE]])/StockData[[#This Row],[PREV. CLOSE]],0)</f>
        <v>-1.7753064915924165E-2</v>
      </c>
      <c r="Y5966" t="str">
        <f>IF(StockData[[#This Row],[Daily Return %]]&gt;0,"Gain",IF(StockData[[#This Row],[Daily Return %]]&lt;0,"Loss","No Change"))</f>
        <v>Loss</v>
      </c>
    </row>
    <row r="5967" spans="1:25" x14ac:dyDescent="0.3">
      <c r="A5967" s="1">
        <v>45905</v>
      </c>
      <c r="B5967" s="1" t="s">
        <v>6023</v>
      </c>
      <c r="C5967" s="1" t="s">
        <v>208</v>
      </c>
      <c r="D5967">
        <f>MONTH(StockData[[#This Row],[DATE]])</f>
        <v>9</v>
      </c>
      <c r="E5967">
        <v>2025</v>
      </c>
      <c r="F5967" t="s">
        <v>163</v>
      </c>
      <c r="G5967" t="str">
        <f>"Q"&amp;ROUNDUP(StockData[[#This Row],[Month Number]]/3,0)</f>
        <v>Q3</v>
      </c>
      <c r="H5967" s="1" t="s">
        <v>5604</v>
      </c>
      <c r="I5967" s="1" t="s">
        <v>4597</v>
      </c>
      <c r="J5967" t="s">
        <v>30</v>
      </c>
      <c r="K5967">
        <v>14740</v>
      </c>
      <c r="L5967">
        <v>14957</v>
      </c>
      <c r="M5967">
        <v>14701</v>
      </c>
      <c r="N5967">
        <v>14662</v>
      </c>
      <c r="O5967">
        <v>14903</v>
      </c>
      <c r="P5967">
        <v>14895</v>
      </c>
      <c r="Q5967">
        <v>14829.09</v>
      </c>
      <c r="R5967">
        <v>473806</v>
      </c>
      <c r="S5967">
        <v>7026110833</v>
      </c>
      <c r="T5967">
        <v>74445</v>
      </c>
      <c r="U5967">
        <v>234004</v>
      </c>
      <c r="V5967">
        <v>49.39</v>
      </c>
      <c r="W5967" s="3">
        <f>StockData[[#This Row],[CLOSE]]-StockData[[#This Row],[PREV. CLOSE]]</f>
        <v>233</v>
      </c>
      <c r="X5967" s="2">
        <f>IFERROR((StockData[[#This Row],[CLOSE]]-StockData[[#This Row],[PREV. CLOSE]])/StockData[[#This Row],[PREV. CLOSE]],0)</f>
        <v>1.5891419997271859E-2</v>
      </c>
      <c r="Y5967" t="str">
        <f>IF(StockData[[#This Row],[Daily Return %]]&gt;0,"Gain",IF(StockData[[#This Row],[Daily Return %]]&lt;0,"Loss","No Change"))</f>
        <v>Gain</v>
      </c>
    </row>
    <row r="5968" spans="1:25" x14ac:dyDescent="0.3">
      <c r="A5968" s="1">
        <v>45908</v>
      </c>
      <c r="B5968" s="1" t="s">
        <v>6024</v>
      </c>
      <c r="C5968" s="1" t="s">
        <v>208</v>
      </c>
      <c r="D5968">
        <f>MONTH(StockData[[#This Row],[DATE]])</f>
        <v>9</v>
      </c>
      <c r="E5968">
        <v>2025</v>
      </c>
      <c r="F5968" t="s">
        <v>163</v>
      </c>
      <c r="G5968" t="str">
        <f>"Q"&amp;ROUNDUP(StockData[[#This Row],[Month Number]]/3,0)</f>
        <v>Q3</v>
      </c>
      <c r="H5968" s="1" t="s">
        <v>5604</v>
      </c>
      <c r="I5968" s="1" t="s">
        <v>4597</v>
      </c>
      <c r="J5968" t="s">
        <v>30</v>
      </c>
      <c r="K5968">
        <v>14921</v>
      </c>
      <c r="L5968">
        <v>15319</v>
      </c>
      <c r="M5968">
        <v>14850</v>
      </c>
      <c r="N5968">
        <v>14895</v>
      </c>
      <c r="O5968">
        <v>15256</v>
      </c>
      <c r="P5968">
        <v>15258</v>
      </c>
      <c r="Q5968">
        <v>15178.18</v>
      </c>
      <c r="R5968">
        <v>691077</v>
      </c>
      <c r="S5968">
        <v>10489293330</v>
      </c>
      <c r="T5968">
        <v>117092</v>
      </c>
      <c r="U5968">
        <v>418948</v>
      </c>
      <c r="V5968">
        <v>60.62</v>
      </c>
      <c r="W5968" s="3">
        <f>StockData[[#This Row],[CLOSE]]-StockData[[#This Row],[PREV. CLOSE]]</f>
        <v>363</v>
      </c>
      <c r="X5968" s="2">
        <f>IFERROR((StockData[[#This Row],[CLOSE]]-StockData[[#This Row],[PREV. CLOSE]])/StockData[[#This Row],[PREV. CLOSE]],0)</f>
        <v>2.4370594159113797E-2</v>
      </c>
      <c r="Y5968" t="str">
        <f>IF(StockData[[#This Row],[Daily Return %]]&gt;0,"Gain",IF(StockData[[#This Row],[Daily Return %]]&lt;0,"Loss","No Change"))</f>
        <v>Gain</v>
      </c>
    </row>
    <row r="5969" spans="1:25" x14ac:dyDescent="0.3">
      <c r="A5969" s="1">
        <v>45909</v>
      </c>
      <c r="B5969" s="1" t="s">
        <v>6025</v>
      </c>
      <c r="C5969" s="1" t="s">
        <v>208</v>
      </c>
      <c r="D5969">
        <f>MONTH(StockData[[#This Row],[DATE]])</f>
        <v>9</v>
      </c>
      <c r="E5969">
        <v>2025</v>
      </c>
      <c r="F5969" t="s">
        <v>163</v>
      </c>
      <c r="G5969" t="str">
        <f>"Q"&amp;ROUNDUP(StockData[[#This Row],[Month Number]]/3,0)</f>
        <v>Q3</v>
      </c>
      <c r="H5969" s="1" t="s">
        <v>5604</v>
      </c>
      <c r="I5969" s="1" t="s">
        <v>4597</v>
      </c>
      <c r="J5969" t="s">
        <v>30</v>
      </c>
      <c r="K5969">
        <v>15249</v>
      </c>
      <c r="L5969">
        <v>15384</v>
      </c>
      <c r="M5969">
        <v>15201</v>
      </c>
      <c r="N5969">
        <v>15258</v>
      </c>
      <c r="O5969">
        <v>15339</v>
      </c>
      <c r="P5969">
        <v>15365</v>
      </c>
      <c r="Q5969">
        <v>15310.67</v>
      </c>
      <c r="R5969">
        <v>605860</v>
      </c>
      <c r="S5969">
        <v>9276125259</v>
      </c>
      <c r="T5969">
        <v>75284</v>
      </c>
      <c r="U5969">
        <v>391913</v>
      </c>
      <c r="V5969">
        <v>64.69</v>
      </c>
      <c r="W5969" s="3">
        <f>StockData[[#This Row],[CLOSE]]-StockData[[#This Row],[PREV. CLOSE]]</f>
        <v>107</v>
      </c>
      <c r="X5969" s="2">
        <f>IFERROR((StockData[[#This Row],[CLOSE]]-StockData[[#This Row],[PREV. CLOSE]])/StockData[[#This Row],[PREV. CLOSE]],0)</f>
        <v>7.0127146414995416E-3</v>
      </c>
      <c r="Y5969" t="str">
        <f>IF(StockData[[#This Row],[Daily Return %]]&gt;0,"Gain",IF(StockData[[#This Row],[Daily Return %]]&lt;0,"Loss","No Change"))</f>
        <v>Gain</v>
      </c>
    </row>
    <row r="5970" spans="1:25" x14ac:dyDescent="0.3">
      <c r="A5970" s="1">
        <v>45910</v>
      </c>
      <c r="B5970" s="1" t="s">
        <v>6026</v>
      </c>
      <c r="C5970" s="1" t="s">
        <v>208</v>
      </c>
      <c r="D5970">
        <f>MONTH(StockData[[#This Row],[DATE]])</f>
        <v>9</v>
      </c>
      <c r="E5970">
        <v>2025</v>
      </c>
      <c r="F5970" t="s">
        <v>163</v>
      </c>
      <c r="G5970" t="str">
        <f>"Q"&amp;ROUNDUP(StockData[[#This Row],[Month Number]]/3,0)</f>
        <v>Q3</v>
      </c>
      <c r="H5970" s="1" t="s">
        <v>5604</v>
      </c>
      <c r="I5970" s="1" t="s">
        <v>4597</v>
      </c>
      <c r="J5970" t="s">
        <v>30</v>
      </c>
      <c r="K5970">
        <v>15366</v>
      </c>
      <c r="L5970">
        <v>15384</v>
      </c>
      <c r="M5970">
        <v>15072</v>
      </c>
      <c r="N5970">
        <v>15365</v>
      </c>
      <c r="O5970">
        <v>15134</v>
      </c>
      <c r="P5970">
        <v>15108</v>
      </c>
      <c r="Q5970">
        <v>15189.25</v>
      </c>
      <c r="R5970">
        <v>489062</v>
      </c>
      <c r="S5970">
        <v>7428485424</v>
      </c>
      <c r="T5970">
        <v>95671</v>
      </c>
      <c r="U5970">
        <v>313915</v>
      </c>
      <c r="V5970">
        <v>64.19</v>
      </c>
      <c r="W5970" s="3">
        <f>StockData[[#This Row],[CLOSE]]-StockData[[#This Row],[PREV. CLOSE]]</f>
        <v>-257</v>
      </c>
      <c r="X5970" s="2">
        <f>IFERROR((StockData[[#This Row],[CLOSE]]-StockData[[#This Row],[PREV. CLOSE]])/StockData[[#This Row],[PREV. CLOSE]],0)</f>
        <v>-1.672632606573381E-2</v>
      </c>
      <c r="Y5970" t="str">
        <f>IF(StockData[[#This Row],[Daily Return %]]&gt;0,"Gain",IF(StockData[[#This Row],[Daily Return %]]&lt;0,"Loss","No Change"))</f>
        <v>Loss</v>
      </c>
    </row>
    <row r="5971" spans="1:25" x14ac:dyDescent="0.3">
      <c r="A5971" s="1">
        <v>45911</v>
      </c>
      <c r="B5971" s="1" t="s">
        <v>6027</v>
      </c>
      <c r="C5971" s="1" t="s">
        <v>208</v>
      </c>
      <c r="D5971">
        <f>MONTH(StockData[[#This Row],[DATE]])</f>
        <v>9</v>
      </c>
      <c r="E5971">
        <v>2025</v>
      </c>
      <c r="F5971" t="s">
        <v>163</v>
      </c>
      <c r="G5971" t="str">
        <f>"Q"&amp;ROUNDUP(StockData[[#This Row],[Month Number]]/3,0)</f>
        <v>Q3</v>
      </c>
      <c r="H5971" s="1" t="s">
        <v>5604</v>
      </c>
      <c r="I5971" s="1" t="s">
        <v>4597</v>
      </c>
      <c r="J5971" t="s">
        <v>30</v>
      </c>
      <c r="K5971">
        <v>15111</v>
      </c>
      <c r="L5971">
        <v>15191</v>
      </c>
      <c r="M5971">
        <v>15038</v>
      </c>
      <c r="N5971">
        <v>15108</v>
      </c>
      <c r="O5971">
        <v>15119</v>
      </c>
      <c r="P5971">
        <v>15095</v>
      </c>
      <c r="Q5971">
        <v>15103.21</v>
      </c>
      <c r="R5971">
        <v>657161</v>
      </c>
      <c r="S5971">
        <v>9925241316</v>
      </c>
      <c r="T5971">
        <v>81386</v>
      </c>
      <c r="U5971">
        <v>437687</v>
      </c>
      <c r="V5971">
        <v>66.599999999999994</v>
      </c>
      <c r="W5971" s="3">
        <f>StockData[[#This Row],[CLOSE]]-StockData[[#This Row],[PREV. CLOSE]]</f>
        <v>-13</v>
      </c>
      <c r="X5971" s="2">
        <f>IFERROR((StockData[[#This Row],[CLOSE]]-StockData[[#This Row],[PREV. CLOSE]])/StockData[[#This Row],[PREV. CLOSE]],0)</f>
        <v>-8.6047127349748477E-4</v>
      </c>
      <c r="Y5971" t="str">
        <f>IF(StockData[[#This Row],[Daily Return %]]&gt;0,"Gain",IF(StockData[[#This Row],[Daily Return %]]&lt;0,"Loss","No Change"))</f>
        <v>Loss</v>
      </c>
    </row>
    <row r="5972" spans="1:25" x14ac:dyDescent="0.3">
      <c r="A5972" s="1">
        <v>45912</v>
      </c>
      <c r="B5972" s="1" t="s">
        <v>6028</v>
      </c>
      <c r="C5972" s="1" t="s">
        <v>208</v>
      </c>
      <c r="D5972">
        <f>MONTH(StockData[[#This Row],[DATE]])</f>
        <v>9</v>
      </c>
      <c r="E5972">
        <v>2025</v>
      </c>
      <c r="F5972" t="s">
        <v>163</v>
      </c>
      <c r="G5972" t="str">
        <f>"Q"&amp;ROUNDUP(StockData[[#This Row],[Month Number]]/3,0)</f>
        <v>Q3</v>
      </c>
      <c r="H5972" s="1" t="s">
        <v>5604</v>
      </c>
      <c r="I5972" s="1" t="s">
        <v>4597</v>
      </c>
      <c r="J5972" t="s">
        <v>30</v>
      </c>
      <c r="K5972">
        <v>15160</v>
      </c>
      <c r="L5972">
        <v>15373</v>
      </c>
      <c r="M5972">
        <v>15153</v>
      </c>
      <c r="N5972">
        <v>15095</v>
      </c>
      <c r="O5972">
        <v>15307</v>
      </c>
      <c r="P5972">
        <v>15325</v>
      </c>
      <c r="Q5972">
        <v>15311.6</v>
      </c>
      <c r="R5972">
        <v>420101</v>
      </c>
      <c r="S5972">
        <v>6432420385</v>
      </c>
      <c r="T5972">
        <v>67135</v>
      </c>
      <c r="U5972">
        <v>264415</v>
      </c>
      <c r="V5972">
        <v>62.94</v>
      </c>
      <c r="W5972" s="3">
        <f>StockData[[#This Row],[CLOSE]]-StockData[[#This Row],[PREV. CLOSE]]</f>
        <v>230</v>
      </c>
      <c r="X5972" s="2">
        <f>IFERROR((StockData[[#This Row],[CLOSE]]-StockData[[#This Row],[PREV. CLOSE]])/StockData[[#This Row],[PREV. CLOSE]],0)</f>
        <v>1.5236833388539251E-2</v>
      </c>
      <c r="Y5972" t="str">
        <f>IF(StockData[[#This Row],[Daily Return %]]&gt;0,"Gain",IF(StockData[[#This Row],[Daily Return %]]&lt;0,"Loss","No Change"))</f>
        <v>Gain</v>
      </c>
    </row>
    <row r="5973" spans="1:25" x14ac:dyDescent="0.3">
      <c r="A5973" s="1">
        <v>45915</v>
      </c>
      <c r="B5973" s="1" t="s">
        <v>6029</v>
      </c>
      <c r="C5973" s="1" t="s">
        <v>208</v>
      </c>
      <c r="D5973">
        <f>MONTH(StockData[[#This Row],[DATE]])</f>
        <v>9</v>
      </c>
      <c r="E5973">
        <v>2025</v>
      </c>
      <c r="F5973" t="s">
        <v>163</v>
      </c>
      <c r="G5973" t="str">
        <f>"Q"&amp;ROUNDUP(StockData[[#This Row],[Month Number]]/3,0)</f>
        <v>Q3</v>
      </c>
      <c r="H5973" s="1" t="s">
        <v>5604</v>
      </c>
      <c r="I5973" s="1" t="s">
        <v>4597</v>
      </c>
      <c r="J5973" t="s">
        <v>30</v>
      </c>
      <c r="K5973">
        <v>15350</v>
      </c>
      <c r="L5973">
        <v>15378</v>
      </c>
      <c r="M5973">
        <v>15249</v>
      </c>
      <c r="N5973">
        <v>15325</v>
      </c>
      <c r="O5973">
        <v>15277</v>
      </c>
      <c r="P5973">
        <v>15265</v>
      </c>
      <c r="Q5973">
        <v>15295.13</v>
      </c>
      <c r="R5973">
        <v>170587</v>
      </c>
      <c r="S5973">
        <v>2609150923</v>
      </c>
      <c r="T5973">
        <v>29191</v>
      </c>
      <c r="U5973">
        <v>92387</v>
      </c>
      <c r="V5973">
        <v>54.16</v>
      </c>
      <c r="W5973" s="3">
        <f>StockData[[#This Row],[CLOSE]]-StockData[[#This Row],[PREV. CLOSE]]</f>
        <v>-60</v>
      </c>
      <c r="X5973" s="2">
        <f>IFERROR((StockData[[#This Row],[CLOSE]]-StockData[[#This Row],[PREV. CLOSE]])/StockData[[#This Row],[PREV. CLOSE]],0)</f>
        <v>-3.9151712887438824E-3</v>
      </c>
      <c r="Y5973" t="str">
        <f>IF(StockData[[#This Row],[Daily Return %]]&gt;0,"Gain",IF(StockData[[#This Row],[Daily Return %]]&lt;0,"Loss","No Change"))</f>
        <v>Loss</v>
      </c>
    </row>
    <row r="5974" spans="1:25" x14ac:dyDescent="0.3">
      <c r="A5974" s="1">
        <v>45916</v>
      </c>
      <c r="B5974" s="1" t="s">
        <v>6030</v>
      </c>
      <c r="C5974" s="1" t="s">
        <v>208</v>
      </c>
      <c r="D5974">
        <f>MONTH(StockData[[#This Row],[DATE]])</f>
        <v>9</v>
      </c>
      <c r="E5974">
        <v>2025</v>
      </c>
      <c r="F5974" t="s">
        <v>163</v>
      </c>
      <c r="G5974" t="str">
        <f>"Q"&amp;ROUNDUP(StockData[[#This Row],[Month Number]]/3,0)</f>
        <v>Q3</v>
      </c>
      <c r="H5974" s="1" t="s">
        <v>5604</v>
      </c>
      <c r="I5974" s="1" t="s">
        <v>4597</v>
      </c>
      <c r="J5974" t="s">
        <v>30</v>
      </c>
      <c r="K5974">
        <v>15300</v>
      </c>
      <c r="L5974">
        <v>15594</v>
      </c>
      <c r="M5974">
        <v>15284</v>
      </c>
      <c r="N5974">
        <v>15265</v>
      </c>
      <c r="O5974">
        <v>15592</v>
      </c>
      <c r="P5974">
        <v>15573</v>
      </c>
      <c r="Q5974">
        <v>15459.79</v>
      </c>
      <c r="R5974">
        <v>381944</v>
      </c>
      <c r="S5974">
        <v>5904774595</v>
      </c>
      <c r="T5974">
        <v>63143</v>
      </c>
      <c r="U5974">
        <v>195294</v>
      </c>
      <c r="V5974">
        <v>51.13</v>
      </c>
      <c r="W5974" s="3">
        <f>StockData[[#This Row],[CLOSE]]-StockData[[#This Row],[PREV. CLOSE]]</f>
        <v>308</v>
      </c>
      <c r="X5974" s="2">
        <f>IFERROR((StockData[[#This Row],[CLOSE]]-StockData[[#This Row],[PREV. CLOSE]])/StockData[[#This Row],[PREV. CLOSE]],0)</f>
        <v>2.0176875204716671E-2</v>
      </c>
      <c r="Y5974" t="str">
        <f>IF(StockData[[#This Row],[Daily Return %]]&gt;0,"Gain",IF(StockData[[#This Row],[Daily Return %]]&lt;0,"Loss","No Change"))</f>
        <v>Gain</v>
      </c>
    </row>
    <row r="5975" spans="1:25" x14ac:dyDescent="0.3">
      <c r="A5975" s="1">
        <v>45917</v>
      </c>
      <c r="B5975" s="1" t="s">
        <v>6031</v>
      </c>
      <c r="C5975" s="1" t="s">
        <v>208</v>
      </c>
      <c r="D5975">
        <f>MONTH(StockData[[#This Row],[DATE]])</f>
        <v>9</v>
      </c>
      <c r="E5975">
        <v>2025</v>
      </c>
      <c r="F5975" t="s">
        <v>163</v>
      </c>
      <c r="G5975" t="str">
        <f>"Q"&amp;ROUNDUP(StockData[[#This Row],[Month Number]]/3,0)</f>
        <v>Q3</v>
      </c>
      <c r="H5975" s="1" t="s">
        <v>5604</v>
      </c>
      <c r="I5975" s="1" t="s">
        <v>4597</v>
      </c>
      <c r="J5975" t="s">
        <v>30</v>
      </c>
      <c r="K5975">
        <v>15592</v>
      </c>
      <c r="L5975">
        <v>15818</v>
      </c>
      <c r="M5975">
        <v>15570</v>
      </c>
      <c r="N5975">
        <v>15573</v>
      </c>
      <c r="O5975">
        <v>15790</v>
      </c>
      <c r="P5975">
        <v>15801</v>
      </c>
      <c r="Q5975">
        <v>15732.13</v>
      </c>
      <c r="R5975">
        <v>624986</v>
      </c>
      <c r="S5975">
        <v>9832357992</v>
      </c>
      <c r="T5975">
        <v>92349</v>
      </c>
      <c r="U5975">
        <v>370908</v>
      </c>
      <c r="V5975">
        <v>59.35</v>
      </c>
      <c r="W5975" s="3">
        <f>StockData[[#This Row],[CLOSE]]-StockData[[#This Row],[PREV. CLOSE]]</f>
        <v>228</v>
      </c>
      <c r="X5975" s="2">
        <f>IFERROR((StockData[[#This Row],[CLOSE]]-StockData[[#This Row],[PREV. CLOSE]])/StockData[[#This Row],[PREV. CLOSE]],0)</f>
        <v>1.4640724330572143E-2</v>
      </c>
      <c r="Y5975" t="str">
        <f>IF(StockData[[#This Row],[Daily Return %]]&gt;0,"Gain",IF(StockData[[#This Row],[Daily Return %]]&lt;0,"Loss","No Change"))</f>
        <v>Gain</v>
      </c>
    </row>
    <row r="5976" spans="1:25" x14ac:dyDescent="0.3">
      <c r="A5976" s="1">
        <v>45918</v>
      </c>
      <c r="B5976" s="1" t="s">
        <v>6032</v>
      </c>
      <c r="C5976" s="1" t="s">
        <v>208</v>
      </c>
      <c r="D5976">
        <f>MONTH(StockData[[#This Row],[DATE]])</f>
        <v>9</v>
      </c>
      <c r="E5976">
        <v>2025</v>
      </c>
      <c r="F5976" t="s">
        <v>163</v>
      </c>
      <c r="G5976" t="str">
        <f>"Q"&amp;ROUNDUP(StockData[[#This Row],[Month Number]]/3,0)</f>
        <v>Q3</v>
      </c>
      <c r="H5976" s="1" t="s">
        <v>5604</v>
      </c>
      <c r="I5976" s="1" t="s">
        <v>4597</v>
      </c>
      <c r="J5976" t="s">
        <v>30</v>
      </c>
      <c r="K5976">
        <v>15916</v>
      </c>
      <c r="L5976">
        <v>15939</v>
      </c>
      <c r="M5976">
        <v>15703</v>
      </c>
      <c r="N5976">
        <v>15801</v>
      </c>
      <c r="O5976">
        <v>15840</v>
      </c>
      <c r="P5976">
        <v>15817</v>
      </c>
      <c r="Q5976">
        <v>15821.81</v>
      </c>
      <c r="R5976">
        <v>642175</v>
      </c>
      <c r="S5976">
        <v>10160368757</v>
      </c>
      <c r="T5976">
        <v>112026</v>
      </c>
      <c r="U5976">
        <v>386655</v>
      </c>
      <c r="V5976">
        <v>60.21</v>
      </c>
      <c r="W5976" s="3">
        <f>StockData[[#This Row],[CLOSE]]-StockData[[#This Row],[PREV. CLOSE]]</f>
        <v>16</v>
      </c>
      <c r="X5976" s="2">
        <f>IFERROR((StockData[[#This Row],[CLOSE]]-StockData[[#This Row],[PREV. CLOSE]])/StockData[[#This Row],[PREV. CLOSE]],0)</f>
        <v>1.012594139611417E-3</v>
      </c>
      <c r="Y5976" t="str">
        <f>IF(StockData[[#This Row],[Daily Return %]]&gt;0,"Gain",IF(StockData[[#This Row],[Daily Return %]]&lt;0,"Loss","No Change"))</f>
        <v>Gain</v>
      </c>
    </row>
    <row r="5977" spans="1:25" x14ac:dyDescent="0.3">
      <c r="A5977" s="1">
        <v>45919</v>
      </c>
      <c r="B5977" s="1" t="s">
        <v>6033</v>
      </c>
      <c r="C5977" s="1" t="s">
        <v>208</v>
      </c>
      <c r="D5977">
        <f>MONTH(StockData[[#This Row],[DATE]])</f>
        <v>9</v>
      </c>
      <c r="E5977">
        <v>2025</v>
      </c>
      <c r="F5977" t="s">
        <v>163</v>
      </c>
      <c r="G5977" t="str">
        <f>"Q"&amp;ROUNDUP(StockData[[#This Row],[Month Number]]/3,0)</f>
        <v>Q3</v>
      </c>
      <c r="H5977" s="1" t="s">
        <v>5604</v>
      </c>
      <c r="I5977" s="1" t="s">
        <v>4597</v>
      </c>
      <c r="J5977" t="s">
        <v>30</v>
      </c>
      <c r="K5977">
        <v>16000</v>
      </c>
      <c r="L5977">
        <v>16060</v>
      </c>
      <c r="M5977">
        <v>15811</v>
      </c>
      <c r="N5977">
        <v>15817</v>
      </c>
      <c r="O5977">
        <v>15880</v>
      </c>
      <c r="P5977">
        <v>15864</v>
      </c>
      <c r="Q5977">
        <v>15885.75</v>
      </c>
      <c r="R5977">
        <v>652443</v>
      </c>
      <c r="S5977">
        <v>10364547118</v>
      </c>
      <c r="T5977">
        <v>62166</v>
      </c>
      <c r="U5977">
        <v>404680</v>
      </c>
      <c r="V5977">
        <v>62.03</v>
      </c>
      <c r="W5977" s="3">
        <f>StockData[[#This Row],[CLOSE]]-StockData[[#This Row],[PREV. CLOSE]]</f>
        <v>47</v>
      </c>
      <c r="X5977" s="2">
        <f>IFERROR((StockData[[#This Row],[CLOSE]]-StockData[[#This Row],[PREV. CLOSE]])/StockData[[#This Row],[PREV. CLOSE]],0)</f>
        <v>2.9714863754188533E-3</v>
      </c>
      <c r="Y5977" t="str">
        <f>IF(StockData[[#This Row],[Daily Return %]]&gt;0,"Gain",IF(StockData[[#This Row],[Daily Return %]]&lt;0,"Loss","No Change"))</f>
        <v>Gain</v>
      </c>
    </row>
    <row r="5978" spans="1:25" x14ac:dyDescent="0.3">
      <c r="A5978" s="1">
        <v>45922</v>
      </c>
      <c r="B5978" s="1" t="s">
        <v>6034</v>
      </c>
      <c r="C5978" s="1" t="s">
        <v>208</v>
      </c>
      <c r="D5978">
        <f>MONTH(StockData[[#This Row],[DATE]])</f>
        <v>9</v>
      </c>
      <c r="E5978">
        <v>2025</v>
      </c>
      <c r="F5978" t="s">
        <v>163</v>
      </c>
      <c r="G5978" t="str">
        <f>"Q"&amp;ROUNDUP(StockData[[#This Row],[Month Number]]/3,0)</f>
        <v>Q3</v>
      </c>
      <c r="H5978" s="1" t="s">
        <v>5604</v>
      </c>
      <c r="I5978" s="1" t="s">
        <v>4597</v>
      </c>
      <c r="J5978" t="s">
        <v>30</v>
      </c>
      <c r="K5978">
        <v>15879</v>
      </c>
      <c r="L5978">
        <v>16000</v>
      </c>
      <c r="M5978">
        <v>15779</v>
      </c>
      <c r="N5978">
        <v>15864</v>
      </c>
      <c r="O5978">
        <v>15779</v>
      </c>
      <c r="P5978">
        <v>15816</v>
      </c>
      <c r="Q5978">
        <v>15904.26</v>
      </c>
      <c r="R5978">
        <v>302234</v>
      </c>
      <c r="S5978">
        <v>4806806833</v>
      </c>
      <c r="T5978">
        <v>60022</v>
      </c>
      <c r="U5978">
        <v>184651</v>
      </c>
      <c r="V5978">
        <v>61.1</v>
      </c>
      <c r="W5978" s="3">
        <f>StockData[[#This Row],[CLOSE]]-StockData[[#This Row],[PREV. CLOSE]]</f>
        <v>-48</v>
      </c>
      <c r="X5978" s="2">
        <f>IFERROR((StockData[[#This Row],[CLOSE]]-StockData[[#This Row],[PREV. CLOSE]])/StockData[[#This Row],[PREV. CLOSE]],0)</f>
        <v>-3.0257186081694403E-3</v>
      </c>
      <c r="Y5978" t="str">
        <f>IF(StockData[[#This Row],[Daily Return %]]&gt;0,"Gain",IF(StockData[[#This Row],[Daily Return %]]&lt;0,"Loss","No Change"))</f>
        <v>Loss</v>
      </c>
    </row>
    <row r="5979" spans="1:25" x14ac:dyDescent="0.3">
      <c r="A5979" s="1">
        <v>45923</v>
      </c>
      <c r="B5979" s="1" t="s">
        <v>6035</v>
      </c>
      <c r="C5979" s="1" t="s">
        <v>208</v>
      </c>
      <c r="D5979">
        <f>MONTH(StockData[[#This Row],[DATE]])</f>
        <v>9</v>
      </c>
      <c r="E5979">
        <v>2025</v>
      </c>
      <c r="F5979" t="s">
        <v>163</v>
      </c>
      <c r="G5979" t="str">
        <f>"Q"&amp;ROUNDUP(StockData[[#This Row],[Month Number]]/3,0)</f>
        <v>Q3</v>
      </c>
      <c r="H5979" s="1" t="s">
        <v>5604</v>
      </c>
      <c r="I5979" s="1" t="s">
        <v>4597</v>
      </c>
      <c r="J5979" t="s">
        <v>30</v>
      </c>
      <c r="K5979">
        <v>16120</v>
      </c>
      <c r="L5979">
        <v>16325</v>
      </c>
      <c r="M5979">
        <v>16031</v>
      </c>
      <c r="N5979">
        <v>15816</v>
      </c>
      <c r="O5979">
        <v>16083</v>
      </c>
      <c r="P5979">
        <v>16097</v>
      </c>
      <c r="Q5979">
        <v>16148.86</v>
      </c>
      <c r="R5979">
        <v>873114</v>
      </c>
      <c r="S5979">
        <v>14099794364</v>
      </c>
      <c r="T5979">
        <v>132040</v>
      </c>
      <c r="U5979">
        <v>328977</v>
      </c>
      <c r="V5979">
        <v>37.68</v>
      </c>
      <c r="W5979" s="3">
        <f>StockData[[#This Row],[CLOSE]]-StockData[[#This Row],[PREV. CLOSE]]</f>
        <v>281</v>
      </c>
      <c r="X5979" s="2">
        <f>IFERROR((StockData[[#This Row],[CLOSE]]-StockData[[#This Row],[PREV. CLOSE]])/StockData[[#This Row],[PREV. CLOSE]],0)</f>
        <v>1.7766818411734952E-2</v>
      </c>
      <c r="Y5979" t="str">
        <f>IF(StockData[[#This Row],[Daily Return %]]&gt;0,"Gain",IF(StockData[[#This Row],[Daily Return %]]&lt;0,"Loss","No Change"))</f>
        <v>Gain</v>
      </c>
    </row>
    <row r="5980" spans="1:25" x14ac:dyDescent="0.3">
      <c r="A5980" s="1">
        <v>45924</v>
      </c>
      <c r="B5980" s="1" t="s">
        <v>6036</v>
      </c>
      <c r="C5980" s="1" t="s">
        <v>208</v>
      </c>
      <c r="D5980">
        <f>MONTH(StockData[[#This Row],[DATE]])</f>
        <v>9</v>
      </c>
      <c r="E5980">
        <v>2025</v>
      </c>
      <c r="F5980" t="s">
        <v>163</v>
      </c>
      <c r="G5980" t="str">
        <f>"Q"&amp;ROUNDUP(StockData[[#This Row],[Month Number]]/3,0)</f>
        <v>Q3</v>
      </c>
      <c r="H5980" s="1" t="s">
        <v>5604</v>
      </c>
      <c r="I5980" s="1" t="s">
        <v>4597</v>
      </c>
      <c r="J5980" t="s">
        <v>30</v>
      </c>
      <c r="K5980">
        <v>16188</v>
      </c>
      <c r="L5980">
        <v>16375</v>
      </c>
      <c r="M5980">
        <v>16063</v>
      </c>
      <c r="N5980">
        <v>16097</v>
      </c>
      <c r="O5980">
        <v>16254</v>
      </c>
      <c r="P5980">
        <v>16249</v>
      </c>
      <c r="Q5980">
        <v>16240.09</v>
      </c>
      <c r="R5980">
        <v>663647</v>
      </c>
      <c r="S5980">
        <v>10777689205</v>
      </c>
      <c r="T5980">
        <v>105290</v>
      </c>
      <c r="U5980">
        <v>357198</v>
      </c>
      <c r="V5980">
        <v>53.82</v>
      </c>
      <c r="W5980" s="3">
        <f>StockData[[#This Row],[CLOSE]]-StockData[[#This Row],[PREV. CLOSE]]</f>
        <v>152</v>
      </c>
      <c r="X5980" s="2">
        <f>IFERROR((StockData[[#This Row],[CLOSE]]-StockData[[#This Row],[PREV. CLOSE]])/StockData[[#This Row],[PREV. CLOSE]],0)</f>
        <v>9.4427533080698265E-3</v>
      </c>
      <c r="Y5980" t="str">
        <f>IF(StockData[[#This Row],[Daily Return %]]&gt;0,"Gain",IF(StockData[[#This Row],[Daily Return %]]&lt;0,"Loss","No Change"))</f>
        <v>Gain</v>
      </c>
    </row>
    <row r="5981" spans="1:25" x14ac:dyDescent="0.3">
      <c r="A5981" s="1">
        <v>45925</v>
      </c>
      <c r="B5981" s="1" t="s">
        <v>6037</v>
      </c>
      <c r="C5981" s="1" t="s">
        <v>208</v>
      </c>
      <c r="D5981">
        <f>MONTH(StockData[[#This Row],[DATE]])</f>
        <v>9</v>
      </c>
      <c r="E5981">
        <v>2025</v>
      </c>
      <c r="F5981" t="s">
        <v>163</v>
      </c>
      <c r="G5981" t="str">
        <f>"Q"&amp;ROUNDUP(StockData[[#This Row],[Month Number]]/3,0)</f>
        <v>Q3</v>
      </c>
      <c r="H5981" s="1" t="s">
        <v>5604</v>
      </c>
      <c r="I5981" s="1" t="s">
        <v>4597</v>
      </c>
      <c r="J5981" t="s">
        <v>30</v>
      </c>
      <c r="K5981">
        <v>16249</v>
      </c>
      <c r="L5981">
        <v>16370</v>
      </c>
      <c r="M5981">
        <v>16067</v>
      </c>
      <c r="N5981">
        <v>16249</v>
      </c>
      <c r="O5981">
        <v>16236</v>
      </c>
      <c r="P5981">
        <v>16269</v>
      </c>
      <c r="Q5981">
        <v>16232.37</v>
      </c>
      <c r="R5981">
        <v>490262</v>
      </c>
      <c r="S5981">
        <v>7958113355</v>
      </c>
      <c r="T5981">
        <v>79885</v>
      </c>
      <c r="U5981">
        <v>262522</v>
      </c>
      <c r="V5981">
        <v>53.55</v>
      </c>
      <c r="W5981" s="3">
        <f>StockData[[#This Row],[CLOSE]]-StockData[[#This Row],[PREV. CLOSE]]</f>
        <v>20</v>
      </c>
      <c r="X5981" s="2">
        <f>IFERROR((StockData[[#This Row],[CLOSE]]-StockData[[#This Row],[PREV. CLOSE]])/StockData[[#This Row],[PREV. CLOSE]],0)</f>
        <v>1.2308449750753892E-3</v>
      </c>
      <c r="Y5981" t="str">
        <f>IF(StockData[[#This Row],[Daily Return %]]&gt;0,"Gain",IF(StockData[[#This Row],[Daily Return %]]&lt;0,"Loss","No Change"))</f>
        <v>Gain</v>
      </c>
    </row>
    <row r="5982" spans="1:25" x14ac:dyDescent="0.3">
      <c r="A5982" s="1">
        <v>45926</v>
      </c>
      <c r="B5982" s="1" t="s">
        <v>6038</v>
      </c>
      <c r="C5982" s="1" t="s">
        <v>208</v>
      </c>
      <c r="D5982">
        <f>MONTH(StockData[[#This Row],[DATE]])</f>
        <v>9</v>
      </c>
      <c r="E5982">
        <v>2025</v>
      </c>
      <c r="F5982" t="s">
        <v>163</v>
      </c>
      <c r="G5982" t="str">
        <f>"Q"&amp;ROUNDUP(StockData[[#This Row],[Month Number]]/3,0)</f>
        <v>Q3</v>
      </c>
      <c r="H5982" s="1" t="s">
        <v>5604</v>
      </c>
      <c r="I5982" s="1" t="s">
        <v>4597</v>
      </c>
      <c r="J5982" t="s">
        <v>30</v>
      </c>
      <c r="K5982">
        <v>16235</v>
      </c>
      <c r="L5982">
        <v>16435</v>
      </c>
      <c r="M5982">
        <v>16202</v>
      </c>
      <c r="N5982">
        <v>16269</v>
      </c>
      <c r="O5982">
        <v>16307</v>
      </c>
      <c r="P5982">
        <v>16286</v>
      </c>
      <c r="Q5982">
        <v>16356.06</v>
      </c>
      <c r="R5982">
        <v>490957</v>
      </c>
      <c r="S5982">
        <v>8030122303</v>
      </c>
      <c r="T5982">
        <v>103824</v>
      </c>
      <c r="U5982">
        <v>280481</v>
      </c>
      <c r="V5982">
        <v>57.13</v>
      </c>
      <c r="W5982" s="3">
        <f>StockData[[#This Row],[CLOSE]]-StockData[[#This Row],[PREV. CLOSE]]</f>
        <v>17</v>
      </c>
      <c r="X5982" s="2">
        <f>IFERROR((StockData[[#This Row],[CLOSE]]-StockData[[#This Row],[PREV. CLOSE]])/StockData[[#This Row],[PREV. CLOSE]],0)</f>
        <v>1.0449320794148381E-3</v>
      </c>
      <c r="Y5982" t="str">
        <f>IF(StockData[[#This Row],[Daily Return %]]&gt;0,"Gain",IF(StockData[[#This Row],[Daily Return %]]&lt;0,"Loss","No Change"))</f>
        <v>Gain</v>
      </c>
    </row>
    <row r="5983" spans="1:25" x14ac:dyDescent="0.3">
      <c r="A5983" s="1">
        <v>45929</v>
      </c>
      <c r="B5983" s="1" t="s">
        <v>6039</v>
      </c>
      <c r="C5983" s="1" t="s">
        <v>208</v>
      </c>
      <c r="D5983">
        <f>MONTH(StockData[[#This Row],[DATE]])</f>
        <v>9</v>
      </c>
      <c r="E5983">
        <v>2025</v>
      </c>
      <c r="F5983" t="s">
        <v>163</v>
      </c>
      <c r="G5983" t="str">
        <f>"Q"&amp;ROUNDUP(StockData[[#This Row],[Month Number]]/3,0)</f>
        <v>Q3</v>
      </c>
      <c r="H5983" s="1" t="s">
        <v>5604</v>
      </c>
      <c r="I5983" s="1" t="s">
        <v>4597</v>
      </c>
      <c r="J5983" t="s">
        <v>30</v>
      </c>
      <c r="K5983">
        <v>16300</v>
      </c>
      <c r="L5983">
        <v>16340</v>
      </c>
      <c r="M5983">
        <v>15950</v>
      </c>
      <c r="N5983">
        <v>16286</v>
      </c>
      <c r="O5983">
        <v>16000</v>
      </c>
      <c r="P5983">
        <v>15984</v>
      </c>
      <c r="Q5983">
        <v>16070.28</v>
      </c>
      <c r="R5983">
        <v>627326</v>
      </c>
      <c r="S5983">
        <v>10081302827</v>
      </c>
      <c r="T5983">
        <v>106920</v>
      </c>
      <c r="U5983">
        <v>360130</v>
      </c>
      <c r="V5983">
        <v>57.41</v>
      </c>
      <c r="W5983" s="3">
        <f>StockData[[#This Row],[CLOSE]]-StockData[[#This Row],[PREV. CLOSE]]</f>
        <v>-302</v>
      </c>
      <c r="X5983" s="2">
        <f>IFERROR((StockData[[#This Row],[CLOSE]]-StockData[[#This Row],[PREV. CLOSE]])/StockData[[#This Row],[PREV. CLOSE]],0)</f>
        <v>-1.8543534323959228E-2</v>
      </c>
      <c r="Y5983" t="str">
        <f>IF(StockData[[#This Row],[Daily Return %]]&gt;0,"Gain",IF(StockData[[#This Row],[Daily Return %]]&lt;0,"Loss","No Change"))</f>
        <v>Loss</v>
      </c>
    </row>
    <row r="5984" spans="1:25" x14ac:dyDescent="0.3">
      <c r="A5984" s="1">
        <v>45930</v>
      </c>
      <c r="B5984" s="1" t="s">
        <v>6040</v>
      </c>
      <c r="C5984" s="1" t="s">
        <v>208</v>
      </c>
      <c r="D5984">
        <f>MONTH(StockData[[#This Row],[DATE]])</f>
        <v>9</v>
      </c>
      <c r="E5984">
        <v>2025</v>
      </c>
      <c r="F5984" t="s">
        <v>163</v>
      </c>
      <c r="G5984" t="str">
        <f>"Q"&amp;ROUNDUP(StockData[[#This Row],[Month Number]]/3,0)</f>
        <v>Q3</v>
      </c>
      <c r="H5984" s="1" t="s">
        <v>5604</v>
      </c>
      <c r="I5984" s="1" t="s">
        <v>4597</v>
      </c>
      <c r="J5984" t="s">
        <v>30</v>
      </c>
      <c r="K5984">
        <v>15985</v>
      </c>
      <c r="L5984">
        <v>16054</v>
      </c>
      <c r="M5984">
        <v>15921</v>
      </c>
      <c r="N5984">
        <v>15984</v>
      </c>
      <c r="O5984">
        <v>16035</v>
      </c>
      <c r="P5984">
        <v>16029</v>
      </c>
      <c r="Q5984">
        <v>15999.63</v>
      </c>
      <c r="R5984">
        <v>390006</v>
      </c>
      <c r="S5984">
        <v>6239952133</v>
      </c>
      <c r="T5984">
        <v>60117</v>
      </c>
      <c r="U5984">
        <v>244200</v>
      </c>
      <c r="V5984">
        <v>62.61</v>
      </c>
      <c r="W5984" s="3">
        <f>StockData[[#This Row],[CLOSE]]-StockData[[#This Row],[PREV. CLOSE]]</f>
        <v>45</v>
      </c>
      <c r="X5984" s="2">
        <f>IFERROR((StockData[[#This Row],[CLOSE]]-StockData[[#This Row],[PREV. CLOSE]])/StockData[[#This Row],[PREV. CLOSE]],0)</f>
        <v>2.8153153153153152E-3</v>
      </c>
      <c r="Y5984" t="str">
        <f>IF(StockData[[#This Row],[Daily Return %]]&gt;0,"Gain",IF(StockData[[#This Row],[Daily Return %]]&lt;0,"Loss","No Change"))</f>
        <v>Gain</v>
      </c>
    </row>
    <row r="5985" spans="1:25" x14ac:dyDescent="0.3">
      <c r="A5985" s="1">
        <v>45931</v>
      </c>
      <c r="B5985" s="1" t="s">
        <v>6041</v>
      </c>
      <c r="C5985" s="1" t="s">
        <v>230</v>
      </c>
      <c r="D5985">
        <f>MONTH(StockData[[#This Row],[DATE]])</f>
        <v>10</v>
      </c>
      <c r="E5985">
        <v>2025</v>
      </c>
      <c r="F5985" t="s">
        <v>231</v>
      </c>
      <c r="G5985" t="str">
        <f>"Q"&amp;ROUNDUP(StockData[[#This Row],[Month Number]]/3,0)</f>
        <v>Q4</v>
      </c>
      <c r="H5985" s="1" t="s">
        <v>5604</v>
      </c>
      <c r="I5985" s="1" t="s">
        <v>4597</v>
      </c>
      <c r="J5985" t="s">
        <v>30</v>
      </c>
      <c r="K5985">
        <v>16026</v>
      </c>
      <c r="L5985">
        <v>16109</v>
      </c>
      <c r="M5985">
        <v>15850</v>
      </c>
      <c r="N5985">
        <v>16029</v>
      </c>
      <c r="O5985">
        <v>15970</v>
      </c>
      <c r="P5985">
        <v>15965</v>
      </c>
      <c r="Q5985">
        <v>15934.15</v>
      </c>
      <c r="R5985">
        <v>426075</v>
      </c>
      <c r="S5985">
        <v>6789144839</v>
      </c>
      <c r="T5985">
        <v>68436</v>
      </c>
      <c r="U5985">
        <v>282972</v>
      </c>
      <c r="V5985">
        <v>66.41</v>
      </c>
      <c r="W5985" s="3">
        <f>StockData[[#This Row],[CLOSE]]-StockData[[#This Row],[PREV. CLOSE]]</f>
        <v>-64</v>
      </c>
      <c r="X5985" s="2">
        <f>IFERROR((StockData[[#This Row],[CLOSE]]-StockData[[#This Row],[PREV. CLOSE]])/StockData[[#This Row],[PREV. CLOSE]],0)</f>
        <v>-3.9927631168507078E-3</v>
      </c>
      <c r="Y5985" t="str">
        <f>IF(StockData[[#This Row],[Daily Return %]]&gt;0,"Gain",IF(StockData[[#This Row],[Daily Return %]]&lt;0,"Loss","No Change"))</f>
        <v>Loss</v>
      </c>
    </row>
    <row r="5986" spans="1:25" x14ac:dyDescent="0.3">
      <c r="A5986" s="1">
        <v>45933</v>
      </c>
      <c r="B5986" s="1" t="s">
        <v>6042</v>
      </c>
      <c r="C5986" s="1" t="s">
        <v>230</v>
      </c>
      <c r="D5986">
        <f>MONTH(StockData[[#This Row],[DATE]])</f>
        <v>10</v>
      </c>
      <c r="E5986">
        <v>2025</v>
      </c>
      <c r="F5986" t="s">
        <v>231</v>
      </c>
      <c r="G5986" t="str">
        <f>"Q"&amp;ROUNDUP(StockData[[#This Row],[Month Number]]/3,0)</f>
        <v>Q4</v>
      </c>
      <c r="H5986" s="1" t="s">
        <v>5604</v>
      </c>
      <c r="I5986" s="1" t="s">
        <v>4597</v>
      </c>
      <c r="J5986" t="s">
        <v>30</v>
      </c>
      <c r="K5986">
        <v>15949</v>
      </c>
      <c r="L5986">
        <v>16025</v>
      </c>
      <c r="M5986">
        <v>15736</v>
      </c>
      <c r="N5986">
        <v>15965</v>
      </c>
      <c r="O5986">
        <v>15808</v>
      </c>
      <c r="P5986">
        <v>15806</v>
      </c>
      <c r="Q5986">
        <v>15823.16</v>
      </c>
      <c r="R5986">
        <v>470216</v>
      </c>
      <c r="S5986">
        <v>7440301086</v>
      </c>
      <c r="T5986">
        <v>68052</v>
      </c>
      <c r="U5986">
        <v>287885</v>
      </c>
      <c r="V5986">
        <v>61.22</v>
      </c>
      <c r="W5986" s="3">
        <f>StockData[[#This Row],[CLOSE]]-StockData[[#This Row],[PREV. CLOSE]]</f>
        <v>-159</v>
      </c>
      <c r="X5986" s="2">
        <f>IFERROR((StockData[[#This Row],[CLOSE]]-StockData[[#This Row],[PREV. CLOSE]])/StockData[[#This Row],[PREV. CLOSE]],0)</f>
        <v>-9.9592859379893511E-3</v>
      </c>
      <c r="Y5986" t="str">
        <f>IF(StockData[[#This Row],[Daily Return %]]&gt;0,"Gain",IF(StockData[[#This Row],[Daily Return %]]&lt;0,"Loss","No Change"))</f>
        <v>Loss</v>
      </c>
    </row>
    <row r="5987" spans="1:25" x14ac:dyDescent="0.3">
      <c r="A5987" s="1">
        <v>45936</v>
      </c>
      <c r="B5987" s="1" t="s">
        <v>6043</v>
      </c>
      <c r="C5987" s="1" t="s">
        <v>230</v>
      </c>
      <c r="D5987">
        <f>MONTH(StockData[[#This Row],[DATE]])</f>
        <v>10</v>
      </c>
      <c r="E5987">
        <v>2025</v>
      </c>
      <c r="F5987" t="s">
        <v>231</v>
      </c>
      <c r="G5987" t="str">
        <f>"Q"&amp;ROUNDUP(StockData[[#This Row],[Month Number]]/3,0)</f>
        <v>Q4</v>
      </c>
      <c r="H5987" s="1" t="s">
        <v>5604</v>
      </c>
      <c r="I5987" s="1" t="s">
        <v>4597</v>
      </c>
      <c r="J5987" t="s">
        <v>30</v>
      </c>
      <c r="K5987">
        <v>15840</v>
      </c>
      <c r="L5987">
        <v>16057</v>
      </c>
      <c r="M5987">
        <v>15708</v>
      </c>
      <c r="N5987">
        <v>15806</v>
      </c>
      <c r="O5987">
        <v>16001</v>
      </c>
      <c r="P5987">
        <v>15998</v>
      </c>
      <c r="Q5987">
        <v>15962.12</v>
      </c>
      <c r="R5987">
        <v>268497</v>
      </c>
      <c r="S5987">
        <v>4285780255</v>
      </c>
      <c r="T5987">
        <v>53647</v>
      </c>
      <c r="U5987">
        <v>130858</v>
      </c>
      <c r="V5987">
        <v>48.74</v>
      </c>
      <c r="W5987" s="3">
        <f>StockData[[#This Row],[CLOSE]]-StockData[[#This Row],[PREV. CLOSE]]</f>
        <v>192</v>
      </c>
      <c r="X5987" s="2">
        <f>IFERROR((StockData[[#This Row],[CLOSE]]-StockData[[#This Row],[PREV. CLOSE]])/StockData[[#This Row],[PREV. CLOSE]],0)</f>
        <v>1.2147285840819942E-2</v>
      </c>
      <c r="Y5987" t="str">
        <f>IF(StockData[[#This Row],[Daily Return %]]&gt;0,"Gain",IF(StockData[[#This Row],[Daily Return %]]&lt;0,"Loss","No Change"))</f>
        <v>Gain</v>
      </c>
    </row>
    <row r="5988" spans="1:25" x14ac:dyDescent="0.3">
      <c r="A5988" s="1">
        <v>45937</v>
      </c>
      <c r="B5988" s="1" t="s">
        <v>6044</v>
      </c>
      <c r="C5988" s="1" t="s">
        <v>230</v>
      </c>
      <c r="D5988">
        <f>MONTH(StockData[[#This Row],[DATE]])</f>
        <v>10</v>
      </c>
      <c r="E5988">
        <v>2025</v>
      </c>
      <c r="F5988" t="s">
        <v>231</v>
      </c>
      <c r="G5988" t="str">
        <f>"Q"&amp;ROUNDUP(StockData[[#This Row],[Month Number]]/3,0)</f>
        <v>Q4</v>
      </c>
      <c r="H5988" s="1" t="s">
        <v>5604</v>
      </c>
      <c r="I5988" s="1" t="s">
        <v>4597</v>
      </c>
      <c r="J5988" t="s">
        <v>30</v>
      </c>
      <c r="K5988">
        <v>16014</v>
      </c>
      <c r="L5988">
        <v>16159</v>
      </c>
      <c r="M5988">
        <v>15977</v>
      </c>
      <c r="N5988">
        <v>15998</v>
      </c>
      <c r="O5988">
        <v>16092</v>
      </c>
      <c r="P5988">
        <v>16108</v>
      </c>
      <c r="Q5988">
        <v>16108.24</v>
      </c>
      <c r="R5988">
        <v>330326</v>
      </c>
      <c r="S5988">
        <v>5320971490</v>
      </c>
      <c r="T5988">
        <v>52517</v>
      </c>
      <c r="U5988">
        <v>212169</v>
      </c>
      <c r="V5988">
        <v>64.23</v>
      </c>
      <c r="W5988" s="3">
        <f>StockData[[#This Row],[CLOSE]]-StockData[[#This Row],[PREV. CLOSE]]</f>
        <v>110</v>
      </c>
      <c r="X5988" s="2">
        <f>IFERROR((StockData[[#This Row],[CLOSE]]-StockData[[#This Row],[PREV. CLOSE]])/StockData[[#This Row],[PREV. CLOSE]],0)</f>
        <v>6.8758594824353042E-3</v>
      </c>
      <c r="Y5988" t="str">
        <f>IF(StockData[[#This Row],[Daily Return %]]&gt;0,"Gain",IF(StockData[[#This Row],[Daily Return %]]&lt;0,"Loss","No Change"))</f>
        <v>Gain</v>
      </c>
    </row>
    <row r="5989" spans="1:25" x14ac:dyDescent="0.3">
      <c r="A5989" s="1">
        <v>45938</v>
      </c>
      <c r="B5989" s="1" t="s">
        <v>6045</v>
      </c>
      <c r="C5989" s="1" t="s">
        <v>230</v>
      </c>
      <c r="D5989">
        <f>MONTH(StockData[[#This Row],[DATE]])</f>
        <v>10</v>
      </c>
      <c r="E5989">
        <v>2025</v>
      </c>
      <c r="F5989" t="s">
        <v>231</v>
      </c>
      <c r="G5989" t="str">
        <f>"Q"&amp;ROUNDUP(StockData[[#This Row],[Month Number]]/3,0)</f>
        <v>Q4</v>
      </c>
      <c r="H5989" s="1" t="s">
        <v>5604</v>
      </c>
      <c r="I5989" s="1" t="s">
        <v>4597</v>
      </c>
      <c r="J5989" t="s">
        <v>30</v>
      </c>
      <c r="K5989">
        <v>16108</v>
      </c>
      <c r="L5989">
        <v>16236</v>
      </c>
      <c r="M5989">
        <v>15979</v>
      </c>
      <c r="N5989">
        <v>16108</v>
      </c>
      <c r="O5989">
        <v>16014</v>
      </c>
      <c r="P5989">
        <v>16012</v>
      </c>
      <c r="Q5989">
        <v>16125.3</v>
      </c>
      <c r="R5989">
        <v>306518</v>
      </c>
      <c r="S5989">
        <v>4942694838</v>
      </c>
      <c r="T5989">
        <v>48172</v>
      </c>
      <c r="U5989">
        <v>201113</v>
      </c>
      <c r="V5989">
        <v>65.61</v>
      </c>
      <c r="W5989" s="3">
        <f>StockData[[#This Row],[CLOSE]]-StockData[[#This Row],[PREV. CLOSE]]</f>
        <v>-96</v>
      </c>
      <c r="X5989" s="2">
        <f>IFERROR((StockData[[#This Row],[CLOSE]]-StockData[[#This Row],[PREV. CLOSE]])/StockData[[#This Row],[PREV. CLOSE]],0)</f>
        <v>-5.9597715420908869E-3</v>
      </c>
      <c r="Y5989" t="str">
        <f>IF(StockData[[#This Row],[Daily Return %]]&gt;0,"Gain",IF(StockData[[#This Row],[Daily Return %]]&lt;0,"Loss","No Change"))</f>
        <v>Loss</v>
      </c>
    </row>
    <row r="5990" spans="1:25" x14ac:dyDescent="0.3">
      <c r="A5990" s="1">
        <v>45939</v>
      </c>
      <c r="B5990" s="1" t="s">
        <v>6046</v>
      </c>
      <c r="C5990" s="1" t="s">
        <v>230</v>
      </c>
      <c r="D5990">
        <f>MONTH(StockData[[#This Row],[DATE]])</f>
        <v>10</v>
      </c>
      <c r="E5990">
        <v>2025</v>
      </c>
      <c r="F5990" t="s">
        <v>231</v>
      </c>
      <c r="G5990" t="str">
        <f>"Q"&amp;ROUNDUP(StockData[[#This Row],[Month Number]]/3,0)</f>
        <v>Q4</v>
      </c>
      <c r="H5990" s="1" t="s">
        <v>5604</v>
      </c>
      <c r="I5990" s="1" t="s">
        <v>4597</v>
      </c>
      <c r="J5990" t="s">
        <v>30</v>
      </c>
      <c r="K5990">
        <v>16070</v>
      </c>
      <c r="L5990">
        <v>16075</v>
      </c>
      <c r="M5990">
        <v>15853</v>
      </c>
      <c r="N5990">
        <v>16012</v>
      </c>
      <c r="O5990">
        <v>15948</v>
      </c>
      <c r="P5990">
        <v>15985</v>
      </c>
      <c r="Q5990">
        <v>15943.31</v>
      </c>
      <c r="R5990">
        <v>300499</v>
      </c>
      <c r="S5990">
        <v>4790949910</v>
      </c>
      <c r="T5990">
        <v>53385</v>
      </c>
      <c r="U5990">
        <v>182401</v>
      </c>
      <c r="V5990">
        <v>60.7</v>
      </c>
      <c r="W5990" s="3">
        <f>StockData[[#This Row],[CLOSE]]-StockData[[#This Row],[PREV. CLOSE]]</f>
        <v>-27</v>
      </c>
      <c r="X5990" s="2">
        <f>IFERROR((StockData[[#This Row],[CLOSE]]-StockData[[#This Row],[PREV. CLOSE]])/StockData[[#This Row],[PREV. CLOSE]],0)</f>
        <v>-1.6862353235073695E-3</v>
      </c>
      <c r="Y5990" t="str">
        <f>IF(StockData[[#This Row],[Daily Return %]]&gt;0,"Gain",IF(StockData[[#This Row],[Daily Return %]]&lt;0,"Loss","No Change"))</f>
        <v>Loss</v>
      </c>
    </row>
    <row r="5991" spans="1:25" x14ac:dyDescent="0.3">
      <c r="A5991" s="1">
        <v>45940</v>
      </c>
      <c r="B5991" s="1" t="s">
        <v>6047</v>
      </c>
      <c r="C5991" s="1" t="s">
        <v>230</v>
      </c>
      <c r="D5991">
        <f>MONTH(StockData[[#This Row],[DATE]])</f>
        <v>10</v>
      </c>
      <c r="E5991">
        <v>2025</v>
      </c>
      <c r="F5991" t="s">
        <v>231</v>
      </c>
      <c r="G5991" t="str">
        <f>"Q"&amp;ROUNDUP(StockData[[#This Row],[Month Number]]/3,0)</f>
        <v>Q4</v>
      </c>
      <c r="H5991" s="1" t="s">
        <v>5604</v>
      </c>
      <c r="I5991" s="1" t="s">
        <v>4597</v>
      </c>
      <c r="J5991" t="s">
        <v>30</v>
      </c>
      <c r="K5991">
        <v>15980</v>
      </c>
      <c r="L5991">
        <v>16315</v>
      </c>
      <c r="M5991">
        <v>15911</v>
      </c>
      <c r="N5991">
        <v>15985</v>
      </c>
      <c r="O5991">
        <v>16285</v>
      </c>
      <c r="P5991">
        <v>16265</v>
      </c>
      <c r="Q5991">
        <v>16173.69</v>
      </c>
      <c r="R5991">
        <v>423031</v>
      </c>
      <c r="S5991">
        <v>6841972205</v>
      </c>
      <c r="T5991">
        <v>85744</v>
      </c>
      <c r="U5991">
        <v>240568</v>
      </c>
      <c r="V5991">
        <v>56.87</v>
      </c>
      <c r="W5991" s="3">
        <f>StockData[[#This Row],[CLOSE]]-StockData[[#This Row],[PREV. CLOSE]]</f>
        <v>280</v>
      </c>
      <c r="X5991" s="2">
        <f>IFERROR((StockData[[#This Row],[CLOSE]]-StockData[[#This Row],[PREV. CLOSE]])/StockData[[#This Row],[PREV. CLOSE]],0)</f>
        <v>1.7516421645292463E-2</v>
      </c>
      <c r="Y5991" t="str">
        <f>IF(StockData[[#This Row],[Daily Return %]]&gt;0,"Gain",IF(StockData[[#This Row],[Daily Return %]]&lt;0,"Loss","No Change"))</f>
        <v>Gain</v>
      </c>
    </row>
    <row r="5992" spans="1:25" x14ac:dyDescent="0.3">
      <c r="A5992" s="1">
        <v>45943</v>
      </c>
      <c r="B5992" s="1" t="s">
        <v>6048</v>
      </c>
      <c r="C5992" s="1" t="s">
        <v>230</v>
      </c>
      <c r="D5992">
        <f>MONTH(StockData[[#This Row],[DATE]])</f>
        <v>10</v>
      </c>
      <c r="E5992">
        <v>2025</v>
      </c>
      <c r="F5992" t="s">
        <v>231</v>
      </c>
      <c r="G5992" t="str">
        <f>"Q"&amp;ROUNDUP(StockData[[#This Row],[Month Number]]/3,0)</f>
        <v>Q4</v>
      </c>
      <c r="H5992" s="1" t="s">
        <v>5604</v>
      </c>
      <c r="I5992" s="1" t="s">
        <v>4597</v>
      </c>
      <c r="J5992" t="s">
        <v>30</v>
      </c>
      <c r="K5992">
        <v>16264</v>
      </c>
      <c r="L5992">
        <v>16432</v>
      </c>
      <c r="M5992">
        <v>16218</v>
      </c>
      <c r="N5992">
        <v>16265</v>
      </c>
      <c r="O5992">
        <v>16320</v>
      </c>
      <c r="P5992">
        <v>16323</v>
      </c>
      <c r="Q5992">
        <v>16332.27</v>
      </c>
      <c r="R5992">
        <v>337617</v>
      </c>
      <c r="S5992">
        <v>5514050574</v>
      </c>
      <c r="T5992">
        <v>56986</v>
      </c>
      <c r="U5992">
        <v>180658</v>
      </c>
      <c r="V5992">
        <v>53.51</v>
      </c>
      <c r="W5992" s="3">
        <f>StockData[[#This Row],[CLOSE]]-StockData[[#This Row],[PREV. CLOSE]]</f>
        <v>58</v>
      </c>
      <c r="X5992" s="2">
        <f>IFERROR((StockData[[#This Row],[CLOSE]]-StockData[[#This Row],[PREV. CLOSE]])/StockData[[#This Row],[PREV. CLOSE]],0)</f>
        <v>3.5659391331079003E-3</v>
      </c>
      <c r="Y5992" t="str">
        <f>IF(StockData[[#This Row],[Daily Return %]]&gt;0,"Gain",IF(StockData[[#This Row],[Daily Return %]]&lt;0,"Loss","No Change"))</f>
        <v>Gain</v>
      </c>
    </row>
    <row r="5993" spans="1:25" x14ac:dyDescent="0.3">
      <c r="A5993" s="1">
        <v>45944</v>
      </c>
      <c r="B5993" s="1" t="s">
        <v>6049</v>
      </c>
      <c r="C5993" s="1" t="s">
        <v>230</v>
      </c>
      <c r="D5993">
        <f>MONTH(StockData[[#This Row],[DATE]])</f>
        <v>10</v>
      </c>
      <c r="E5993">
        <v>2025</v>
      </c>
      <c r="F5993" t="s">
        <v>231</v>
      </c>
      <c r="G5993" t="str">
        <f>"Q"&amp;ROUNDUP(StockData[[#This Row],[Month Number]]/3,0)</f>
        <v>Q4</v>
      </c>
      <c r="H5993" s="1" t="s">
        <v>5604</v>
      </c>
      <c r="I5993" s="1" t="s">
        <v>4597</v>
      </c>
      <c r="J5993" t="s">
        <v>30</v>
      </c>
      <c r="K5993">
        <v>16350</v>
      </c>
      <c r="L5993">
        <v>16350</v>
      </c>
      <c r="M5993">
        <v>16121</v>
      </c>
      <c r="N5993">
        <v>16323</v>
      </c>
      <c r="O5993">
        <v>16300</v>
      </c>
      <c r="P5993">
        <v>16261</v>
      </c>
      <c r="Q5993">
        <v>16217.7</v>
      </c>
      <c r="R5993">
        <v>307925</v>
      </c>
      <c r="S5993">
        <v>4993834187</v>
      </c>
      <c r="T5993">
        <v>63401</v>
      </c>
      <c r="U5993">
        <v>171891</v>
      </c>
      <c r="V5993">
        <v>55.82</v>
      </c>
      <c r="W5993" s="3">
        <f>StockData[[#This Row],[CLOSE]]-StockData[[#This Row],[PREV. CLOSE]]</f>
        <v>-62</v>
      </c>
      <c r="X5993" s="2">
        <f>IFERROR((StockData[[#This Row],[CLOSE]]-StockData[[#This Row],[PREV. CLOSE]])/StockData[[#This Row],[PREV. CLOSE]],0)</f>
        <v>-3.7983213869999389E-3</v>
      </c>
      <c r="Y5993" t="str">
        <f>IF(StockData[[#This Row],[Daily Return %]]&gt;0,"Gain",IF(StockData[[#This Row],[Daily Return %]]&lt;0,"Loss","No Change"))</f>
        <v>Loss</v>
      </c>
    </row>
    <row r="5994" spans="1:25" x14ac:dyDescent="0.3">
      <c r="A5994" s="1">
        <v>45945</v>
      </c>
      <c r="B5994" s="1" t="s">
        <v>6050</v>
      </c>
      <c r="C5994" s="1" t="s">
        <v>230</v>
      </c>
      <c r="D5994">
        <f>MONTH(StockData[[#This Row],[DATE]])</f>
        <v>10</v>
      </c>
      <c r="E5994">
        <v>2025</v>
      </c>
      <c r="F5994" t="s">
        <v>231</v>
      </c>
      <c r="G5994" t="str">
        <f>"Q"&amp;ROUNDUP(StockData[[#This Row],[Month Number]]/3,0)</f>
        <v>Q4</v>
      </c>
      <c r="H5994" s="1" t="s">
        <v>5604</v>
      </c>
      <c r="I5994" s="1" t="s">
        <v>4597</v>
      </c>
      <c r="J5994" t="s">
        <v>30</v>
      </c>
      <c r="K5994">
        <v>16300</v>
      </c>
      <c r="L5994">
        <v>16380</v>
      </c>
      <c r="M5994">
        <v>16200</v>
      </c>
      <c r="N5994">
        <v>16261</v>
      </c>
      <c r="O5994">
        <v>16218</v>
      </c>
      <c r="P5994">
        <v>16212</v>
      </c>
      <c r="Q5994">
        <v>16286.65</v>
      </c>
      <c r="R5994">
        <v>266435</v>
      </c>
      <c r="S5994">
        <v>4339334831</v>
      </c>
      <c r="T5994">
        <v>43992</v>
      </c>
      <c r="U5994">
        <v>164734</v>
      </c>
      <c r="V5994">
        <v>61.83</v>
      </c>
      <c r="W5994" s="3">
        <f>StockData[[#This Row],[CLOSE]]-StockData[[#This Row],[PREV. CLOSE]]</f>
        <v>-49</v>
      </c>
      <c r="X5994" s="2">
        <f>IFERROR((StockData[[#This Row],[CLOSE]]-StockData[[#This Row],[PREV. CLOSE]])/StockData[[#This Row],[PREV. CLOSE]],0)</f>
        <v>-3.0133448127421438E-3</v>
      </c>
      <c r="Y5994" t="str">
        <f>IF(StockData[[#This Row],[Daily Return %]]&gt;0,"Gain",IF(StockData[[#This Row],[Daily Return %]]&lt;0,"Loss","No Change"))</f>
        <v>Loss</v>
      </c>
    </row>
    <row r="5995" spans="1:25" x14ac:dyDescent="0.3">
      <c r="A5995" s="1">
        <v>45946</v>
      </c>
      <c r="B5995" s="1" t="s">
        <v>6051</v>
      </c>
      <c r="C5995" s="1" t="s">
        <v>230</v>
      </c>
      <c r="D5995">
        <f>MONTH(StockData[[#This Row],[DATE]])</f>
        <v>10</v>
      </c>
      <c r="E5995">
        <v>2025</v>
      </c>
      <c r="F5995" t="s">
        <v>231</v>
      </c>
      <c r="G5995" t="str">
        <f>"Q"&amp;ROUNDUP(StockData[[#This Row],[Month Number]]/3,0)</f>
        <v>Q4</v>
      </c>
      <c r="H5995" s="1" t="s">
        <v>5604</v>
      </c>
      <c r="I5995" s="1" t="s">
        <v>4597</v>
      </c>
      <c r="J5995" t="s">
        <v>30</v>
      </c>
      <c r="K5995">
        <v>16246</v>
      </c>
      <c r="L5995">
        <v>16332</v>
      </c>
      <c r="M5995">
        <v>16200</v>
      </c>
      <c r="N5995">
        <v>16212</v>
      </c>
      <c r="O5995">
        <v>16295</v>
      </c>
      <c r="P5995">
        <v>16298</v>
      </c>
      <c r="Q5995">
        <v>16286.68</v>
      </c>
      <c r="R5995">
        <v>265727</v>
      </c>
      <c r="S5995">
        <v>4327811746</v>
      </c>
      <c r="T5995">
        <v>38122</v>
      </c>
      <c r="U5995">
        <v>162025</v>
      </c>
      <c r="V5995">
        <v>60.97</v>
      </c>
      <c r="W5995" s="3">
        <f>StockData[[#This Row],[CLOSE]]-StockData[[#This Row],[PREV. CLOSE]]</f>
        <v>86</v>
      </c>
      <c r="X5995" s="2">
        <f>IFERROR((StockData[[#This Row],[CLOSE]]-StockData[[#This Row],[PREV. CLOSE]])/StockData[[#This Row],[PREV. CLOSE]],0)</f>
        <v>5.3047125585985689E-3</v>
      </c>
      <c r="Y5995" t="str">
        <f>IF(StockData[[#This Row],[Daily Return %]]&gt;0,"Gain",IF(StockData[[#This Row],[Daily Return %]]&lt;0,"Loss","No Change"))</f>
        <v>Gain</v>
      </c>
    </row>
    <row r="5996" spans="1:25" x14ac:dyDescent="0.3">
      <c r="A5996" s="1">
        <v>45947</v>
      </c>
      <c r="B5996" s="1" t="s">
        <v>6052</v>
      </c>
      <c r="C5996" s="1" t="s">
        <v>230</v>
      </c>
      <c r="D5996">
        <f>MONTH(StockData[[#This Row],[DATE]])</f>
        <v>10</v>
      </c>
      <c r="E5996">
        <v>2025</v>
      </c>
      <c r="F5996" t="s">
        <v>231</v>
      </c>
      <c r="G5996" t="str">
        <f>"Q"&amp;ROUNDUP(StockData[[#This Row],[Month Number]]/3,0)</f>
        <v>Q4</v>
      </c>
      <c r="H5996" s="1" t="s">
        <v>5604</v>
      </c>
      <c r="I5996" s="1" t="s">
        <v>4597</v>
      </c>
      <c r="J5996" t="s">
        <v>30</v>
      </c>
      <c r="K5996">
        <v>16298</v>
      </c>
      <c r="L5996">
        <v>16549</v>
      </c>
      <c r="M5996">
        <v>16298</v>
      </c>
      <c r="N5996">
        <v>16298</v>
      </c>
      <c r="O5996">
        <v>16380</v>
      </c>
      <c r="P5996">
        <v>16401</v>
      </c>
      <c r="Q5996">
        <v>16431</v>
      </c>
      <c r="R5996">
        <v>411608</v>
      </c>
      <c r="S5996">
        <v>6763133045</v>
      </c>
      <c r="T5996">
        <v>62951</v>
      </c>
      <c r="U5996">
        <v>221476</v>
      </c>
      <c r="V5996">
        <v>53.81</v>
      </c>
      <c r="W5996" s="3">
        <f>StockData[[#This Row],[CLOSE]]-StockData[[#This Row],[PREV. CLOSE]]</f>
        <v>103</v>
      </c>
      <c r="X5996" s="2">
        <f>IFERROR((StockData[[#This Row],[CLOSE]]-StockData[[#This Row],[PREV. CLOSE]])/StockData[[#This Row],[PREV. CLOSE]],0)</f>
        <v>6.3197938397349367E-3</v>
      </c>
      <c r="Y5996" t="str">
        <f>IF(StockData[[#This Row],[Daily Return %]]&gt;0,"Gain",IF(StockData[[#This Row],[Daily Return %]]&lt;0,"Loss","No Change"))</f>
        <v>Gain</v>
      </c>
    </row>
    <row r="5997" spans="1:25" x14ac:dyDescent="0.3">
      <c r="A5997" s="1">
        <v>45950</v>
      </c>
      <c r="B5997" s="1" t="s">
        <v>6053</v>
      </c>
      <c r="C5997" s="1" t="s">
        <v>230</v>
      </c>
      <c r="D5997">
        <f>MONTH(StockData[[#This Row],[DATE]])</f>
        <v>10</v>
      </c>
      <c r="E5997">
        <v>2025</v>
      </c>
      <c r="F5997" t="s">
        <v>231</v>
      </c>
      <c r="G5997" t="str">
        <f>"Q"&amp;ROUNDUP(StockData[[#This Row],[Month Number]]/3,0)</f>
        <v>Q4</v>
      </c>
      <c r="H5997" s="1" t="s">
        <v>5604</v>
      </c>
      <c r="I5997" s="1" t="s">
        <v>4597</v>
      </c>
      <c r="J5997" t="s">
        <v>30</v>
      </c>
      <c r="K5997">
        <v>16500</v>
      </c>
      <c r="L5997">
        <v>16518</v>
      </c>
      <c r="M5997">
        <v>16380</v>
      </c>
      <c r="N5997">
        <v>16401</v>
      </c>
      <c r="O5997">
        <v>16400</v>
      </c>
      <c r="P5997">
        <v>16424</v>
      </c>
      <c r="Q5997">
        <v>16425.66</v>
      </c>
      <c r="R5997">
        <v>374246</v>
      </c>
      <c r="S5997">
        <v>6147238191</v>
      </c>
      <c r="T5997">
        <v>66810</v>
      </c>
      <c r="U5997">
        <v>253317</v>
      </c>
      <c r="V5997">
        <v>67.69</v>
      </c>
      <c r="W5997" s="3">
        <f>StockData[[#This Row],[CLOSE]]-StockData[[#This Row],[PREV. CLOSE]]</f>
        <v>23</v>
      </c>
      <c r="X5997" s="2">
        <f>IFERROR((StockData[[#This Row],[CLOSE]]-StockData[[#This Row],[PREV. CLOSE]])/StockData[[#This Row],[PREV. CLOSE]],0)</f>
        <v>1.4023535150295714E-3</v>
      </c>
      <c r="Y5997" t="str">
        <f>IF(StockData[[#This Row],[Daily Return %]]&gt;0,"Gain",IF(StockData[[#This Row],[Daily Return %]]&lt;0,"Loss","No Change"))</f>
        <v>Gain</v>
      </c>
    </row>
    <row r="5998" spans="1:25" x14ac:dyDescent="0.3">
      <c r="A5998" s="1">
        <v>45951</v>
      </c>
      <c r="B5998" s="1" t="s">
        <v>6054</v>
      </c>
      <c r="C5998" s="1" t="s">
        <v>230</v>
      </c>
      <c r="D5998">
        <f>MONTH(StockData[[#This Row],[DATE]])</f>
        <v>10</v>
      </c>
      <c r="E5998">
        <v>2025</v>
      </c>
      <c r="F5998" t="s">
        <v>231</v>
      </c>
      <c r="G5998" t="str">
        <f>"Q"&amp;ROUNDUP(StockData[[#This Row],[Month Number]]/3,0)</f>
        <v>Q4</v>
      </c>
      <c r="H5998" s="1" t="s">
        <v>5604</v>
      </c>
      <c r="I5998" s="1" t="s">
        <v>4597</v>
      </c>
      <c r="J5998" t="s">
        <v>30</v>
      </c>
      <c r="K5998">
        <v>16453</v>
      </c>
      <c r="L5998">
        <v>16476</v>
      </c>
      <c r="M5998">
        <v>16330</v>
      </c>
      <c r="N5998">
        <v>16424</v>
      </c>
      <c r="O5998">
        <v>16335</v>
      </c>
      <c r="P5998">
        <v>16396</v>
      </c>
      <c r="Q5998">
        <v>16421.97</v>
      </c>
      <c r="R5998">
        <v>28990</v>
      </c>
      <c r="S5998">
        <v>476072873</v>
      </c>
      <c r="T5998">
        <v>4811</v>
      </c>
      <c r="U5998">
        <v>14744</v>
      </c>
      <c r="V5998">
        <v>50.86</v>
      </c>
      <c r="W5998" s="3">
        <f>StockData[[#This Row],[CLOSE]]-StockData[[#This Row],[PREV. CLOSE]]</f>
        <v>-28</v>
      </c>
      <c r="X5998" s="2">
        <f>IFERROR((StockData[[#This Row],[CLOSE]]-StockData[[#This Row],[PREV. CLOSE]])/StockData[[#This Row],[PREV. CLOSE]],0)</f>
        <v>-1.7048222113979542E-3</v>
      </c>
      <c r="Y5998" t="str">
        <f>IF(StockData[[#This Row],[Daily Return %]]&gt;0,"Gain",IF(StockData[[#This Row],[Daily Return %]]&lt;0,"Loss","No Change"))</f>
        <v>Loss</v>
      </c>
    </row>
    <row r="5999" spans="1:25" x14ac:dyDescent="0.3">
      <c r="A5999" s="1">
        <v>45953</v>
      </c>
      <c r="B5999" s="1" t="s">
        <v>6055</v>
      </c>
      <c r="C5999" s="1" t="s">
        <v>230</v>
      </c>
      <c r="D5999">
        <f>MONTH(StockData[[#This Row],[DATE]])</f>
        <v>10</v>
      </c>
      <c r="E5999">
        <v>2025</v>
      </c>
      <c r="F5999" t="s">
        <v>231</v>
      </c>
      <c r="G5999" t="str">
        <f>"Q"&amp;ROUNDUP(StockData[[#This Row],[Month Number]]/3,0)</f>
        <v>Q4</v>
      </c>
      <c r="H5999" s="1" t="s">
        <v>5604</v>
      </c>
      <c r="I5999" s="1" t="s">
        <v>4597</v>
      </c>
      <c r="J5999" t="s">
        <v>30</v>
      </c>
      <c r="K5999">
        <v>16660</v>
      </c>
      <c r="L5999">
        <v>16660</v>
      </c>
      <c r="M5999">
        <v>16340</v>
      </c>
      <c r="N5999">
        <v>16396</v>
      </c>
      <c r="O5999">
        <v>16410</v>
      </c>
      <c r="P5999">
        <v>16393</v>
      </c>
      <c r="Q5999">
        <v>16408.099999999999</v>
      </c>
      <c r="R5999">
        <v>481753</v>
      </c>
      <c r="S5999">
        <v>7904651754</v>
      </c>
      <c r="T5999">
        <v>81380</v>
      </c>
      <c r="U5999">
        <v>300592</v>
      </c>
      <c r="V5999">
        <v>62.4</v>
      </c>
      <c r="W5999" s="3">
        <f>StockData[[#This Row],[CLOSE]]-StockData[[#This Row],[PREV. CLOSE]]</f>
        <v>-3</v>
      </c>
      <c r="X5999" s="2">
        <f>IFERROR((StockData[[#This Row],[CLOSE]]-StockData[[#This Row],[PREV. CLOSE]])/StockData[[#This Row],[PREV. CLOSE]],0)</f>
        <v>-1.8297145645279338E-4</v>
      </c>
      <c r="Y5999" t="str">
        <f>IF(StockData[[#This Row],[Daily Return %]]&gt;0,"Gain",IF(StockData[[#This Row],[Daily Return %]]&lt;0,"Loss","No Change"))</f>
        <v>Loss</v>
      </c>
    </row>
    <row r="6000" spans="1:25" x14ac:dyDescent="0.3">
      <c r="A6000" s="1">
        <v>45954</v>
      </c>
      <c r="B6000" s="1" t="s">
        <v>6056</v>
      </c>
      <c r="C6000" s="1" t="s">
        <v>230</v>
      </c>
      <c r="D6000">
        <f>MONTH(StockData[[#This Row],[DATE]])</f>
        <v>10</v>
      </c>
      <c r="E6000">
        <v>2025</v>
      </c>
      <c r="F6000" t="s">
        <v>231</v>
      </c>
      <c r="G6000" t="str">
        <f>"Q"&amp;ROUNDUP(StockData[[#This Row],[Month Number]]/3,0)</f>
        <v>Q4</v>
      </c>
      <c r="H6000" s="1" t="s">
        <v>5604</v>
      </c>
      <c r="I6000" s="1" t="s">
        <v>4597</v>
      </c>
      <c r="J6000" t="s">
        <v>30</v>
      </c>
      <c r="K6000">
        <v>16392</v>
      </c>
      <c r="L6000">
        <v>16423</v>
      </c>
      <c r="M6000">
        <v>16200</v>
      </c>
      <c r="N6000">
        <v>16393</v>
      </c>
      <c r="O6000">
        <v>16267</v>
      </c>
      <c r="P6000">
        <v>16274</v>
      </c>
      <c r="Q6000">
        <v>16292.91</v>
      </c>
      <c r="R6000">
        <v>208520</v>
      </c>
      <c r="S6000">
        <v>3397396967</v>
      </c>
      <c r="T6000">
        <v>45966</v>
      </c>
      <c r="U6000">
        <v>116201</v>
      </c>
      <c r="V6000">
        <v>55.73</v>
      </c>
      <c r="W6000" s="3">
        <f>StockData[[#This Row],[CLOSE]]-StockData[[#This Row],[PREV. CLOSE]]</f>
        <v>-119</v>
      </c>
      <c r="X6000" s="2">
        <f>IFERROR((StockData[[#This Row],[CLOSE]]-StockData[[#This Row],[PREV. CLOSE]])/StockData[[#This Row],[PREV. CLOSE]],0)</f>
        <v>-7.2591959982919538E-3</v>
      </c>
      <c r="Y6000" t="str">
        <f>IF(StockData[[#This Row],[Daily Return %]]&gt;0,"Gain",IF(StockData[[#This Row],[Daily Return %]]&lt;0,"Loss","No Change"))</f>
        <v>Loss</v>
      </c>
    </row>
    <row r="6001" spans="1:25" x14ac:dyDescent="0.3">
      <c r="A6001" s="1">
        <v>45957</v>
      </c>
      <c r="B6001" s="1" t="s">
        <v>6057</v>
      </c>
      <c r="C6001" s="1" t="s">
        <v>230</v>
      </c>
      <c r="D6001">
        <f>MONTH(StockData[[#This Row],[DATE]])</f>
        <v>10</v>
      </c>
      <c r="E6001">
        <v>2025</v>
      </c>
      <c r="F6001" t="s">
        <v>231</v>
      </c>
      <c r="G6001" t="str">
        <f>"Q"&amp;ROUNDUP(StockData[[#This Row],[Month Number]]/3,0)</f>
        <v>Q4</v>
      </c>
      <c r="H6001" s="1" t="s">
        <v>5604</v>
      </c>
      <c r="I6001" s="1" t="s">
        <v>4597</v>
      </c>
      <c r="J6001" t="s">
        <v>30</v>
      </c>
      <c r="K6001">
        <v>16350</v>
      </c>
      <c r="L6001">
        <v>16410</v>
      </c>
      <c r="M6001">
        <v>16275</v>
      </c>
      <c r="N6001">
        <v>16274</v>
      </c>
      <c r="O6001">
        <v>16382</v>
      </c>
      <c r="P6001">
        <v>16388</v>
      </c>
      <c r="Q6001">
        <v>16343.41</v>
      </c>
      <c r="R6001">
        <v>209829</v>
      </c>
      <c r="S6001">
        <v>3429322041</v>
      </c>
      <c r="T6001">
        <v>39421</v>
      </c>
      <c r="U6001">
        <v>124538</v>
      </c>
      <c r="V6001">
        <v>59.35</v>
      </c>
      <c r="W6001" s="3">
        <f>StockData[[#This Row],[CLOSE]]-StockData[[#This Row],[PREV. CLOSE]]</f>
        <v>114</v>
      </c>
      <c r="X6001" s="2">
        <f>IFERROR((StockData[[#This Row],[CLOSE]]-StockData[[#This Row],[PREV. CLOSE]])/StockData[[#This Row],[PREV. CLOSE]],0)</f>
        <v>7.0050387120560399E-3</v>
      </c>
      <c r="Y6001" t="str">
        <f>IF(StockData[[#This Row],[Daily Return %]]&gt;0,"Gain",IF(StockData[[#This Row],[Daily Return %]]&lt;0,"Loss","No Change"))</f>
        <v>Gain</v>
      </c>
    </row>
    <row r="6002" spans="1:25" x14ac:dyDescent="0.3">
      <c r="A6002" s="1">
        <v>45958</v>
      </c>
      <c r="B6002" s="1" t="s">
        <v>6058</v>
      </c>
      <c r="C6002" s="1" t="s">
        <v>230</v>
      </c>
      <c r="D6002">
        <f>MONTH(StockData[[#This Row],[DATE]])</f>
        <v>10</v>
      </c>
      <c r="E6002">
        <v>2025</v>
      </c>
      <c r="F6002" t="s">
        <v>231</v>
      </c>
      <c r="G6002" t="str">
        <f>"Q"&amp;ROUNDUP(StockData[[#This Row],[Month Number]]/3,0)</f>
        <v>Q4</v>
      </c>
      <c r="H6002" s="1" t="s">
        <v>5604</v>
      </c>
      <c r="I6002" s="1" t="s">
        <v>4597</v>
      </c>
      <c r="J6002" t="s">
        <v>30</v>
      </c>
      <c r="K6002">
        <v>16399</v>
      </c>
      <c r="L6002">
        <v>16495</v>
      </c>
      <c r="M6002">
        <v>16261</v>
      </c>
      <c r="N6002">
        <v>16388</v>
      </c>
      <c r="O6002">
        <v>16309</v>
      </c>
      <c r="P6002">
        <v>16311</v>
      </c>
      <c r="Q6002">
        <v>16356.1</v>
      </c>
      <c r="R6002">
        <v>383383</v>
      </c>
      <c r="S6002">
        <v>6270649073</v>
      </c>
      <c r="T6002">
        <v>69797</v>
      </c>
      <c r="U6002">
        <v>233089</v>
      </c>
      <c r="V6002">
        <v>60.8</v>
      </c>
      <c r="W6002" s="3">
        <f>StockData[[#This Row],[CLOSE]]-StockData[[#This Row],[PREV. CLOSE]]</f>
        <v>-77</v>
      </c>
      <c r="X6002" s="2">
        <f>IFERROR((StockData[[#This Row],[CLOSE]]-StockData[[#This Row],[PREV. CLOSE]])/StockData[[#This Row],[PREV. CLOSE]],0)</f>
        <v>-4.6985599218940686E-3</v>
      </c>
      <c r="Y6002" t="str">
        <f>IF(StockData[[#This Row],[Daily Return %]]&gt;0,"Gain",IF(StockData[[#This Row],[Daily Return %]]&lt;0,"Loss","No Change"))</f>
        <v>Loss</v>
      </c>
    </row>
    <row r="6003" spans="1:25" x14ac:dyDescent="0.3">
      <c r="A6003" s="1">
        <v>45959</v>
      </c>
      <c r="B6003" s="1" t="s">
        <v>6059</v>
      </c>
      <c r="C6003" s="1" t="s">
        <v>230</v>
      </c>
      <c r="D6003">
        <f>MONTH(StockData[[#This Row],[DATE]])</f>
        <v>10</v>
      </c>
      <c r="E6003">
        <v>2025</v>
      </c>
      <c r="F6003" t="s">
        <v>231</v>
      </c>
      <c r="G6003" t="str">
        <f>"Q"&amp;ROUNDUP(StockData[[#This Row],[Month Number]]/3,0)</f>
        <v>Q4</v>
      </c>
      <c r="H6003" s="1" t="s">
        <v>5604</v>
      </c>
      <c r="I6003" s="1" t="s">
        <v>4597</v>
      </c>
      <c r="J6003" t="s">
        <v>30</v>
      </c>
      <c r="K6003">
        <v>16360</v>
      </c>
      <c r="L6003">
        <v>16428</v>
      </c>
      <c r="M6003">
        <v>16046</v>
      </c>
      <c r="N6003">
        <v>16311</v>
      </c>
      <c r="O6003">
        <v>16140</v>
      </c>
      <c r="P6003">
        <v>16138</v>
      </c>
      <c r="Q6003">
        <v>16250.17</v>
      </c>
      <c r="R6003">
        <v>232815</v>
      </c>
      <c r="S6003">
        <v>3783283107</v>
      </c>
      <c r="T6003">
        <v>39351</v>
      </c>
      <c r="U6003">
        <v>102889</v>
      </c>
      <c r="V6003">
        <v>44.19</v>
      </c>
      <c r="W6003" s="3">
        <f>StockData[[#This Row],[CLOSE]]-StockData[[#This Row],[PREV. CLOSE]]</f>
        <v>-173</v>
      </c>
      <c r="X6003" s="2">
        <f>IFERROR((StockData[[#This Row],[CLOSE]]-StockData[[#This Row],[PREV. CLOSE]])/StockData[[#This Row],[PREV. CLOSE]],0)</f>
        <v>-1.0606339280240329E-2</v>
      </c>
      <c r="Y6003" t="str">
        <f>IF(StockData[[#This Row],[Daily Return %]]&gt;0,"Gain",IF(StockData[[#This Row],[Daily Return %]]&lt;0,"Loss","No Change"))</f>
        <v>Loss</v>
      </c>
    </row>
    <row r="6004" spans="1:25" x14ac:dyDescent="0.3">
      <c r="A6004" s="1">
        <v>45960</v>
      </c>
      <c r="B6004" s="1" t="s">
        <v>6060</v>
      </c>
      <c r="C6004" s="1" t="s">
        <v>230</v>
      </c>
      <c r="D6004">
        <f>MONTH(StockData[[#This Row],[DATE]])</f>
        <v>10</v>
      </c>
      <c r="E6004">
        <v>2025</v>
      </c>
      <c r="F6004" t="s">
        <v>231</v>
      </c>
      <c r="G6004" t="str">
        <f>"Q"&amp;ROUNDUP(StockData[[#This Row],[Month Number]]/3,0)</f>
        <v>Q4</v>
      </c>
      <c r="H6004" s="1" t="s">
        <v>5604</v>
      </c>
      <c r="I6004" s="1" t="s">
        <v>4597</v>
      </c>
      <c r="J6004" t="s">
        <v>30</v>
      </c>
      <c r="K6004">
        <v>16190</v>
      </c>
      <c r="L6004">
        <v>16275</v>
      </c>
      <c r="M6004">
        <v>16077</v>
      </c>
      <c r="N6004">
        <v>16138</v>
      </c>
      <c r="O6004">
        <v>16190</v>
      </c>
      <c r="P6004">
        <v>16206</v>
      </c>
      <c r="Q6004">
        <v>16199.02</v>
      </c>
      <c r="R6004">
        <v>230383</v>
      </c>
      <c r="S6004">
        <v>3731979767</v>
      </c>
      <c r="T6004">
        <v>38004</v>
      </c>
      <c r="U6004">
        <v>125597</v>
      </c>
      <c r="V6004">
        <v>54.52</v>
      </c>
      <c r="W6004" s="3">
        <f>StockData[[#This Row],[CLOSE]]-StockData[[#This Row],[PREV. CLOSE]]</f>
        <v>68</v>
      </c>
      <c r="X6004" s="2">
        <f>IFERROR((StockData[[#This Row],[CLOSE]]-StockData[[#This Row],[PREV. CLOSE]])/StockData[[#This Row],[PREV. CLOSE]],0)</f>
        <v>4.2136572065931341E-3</v>
      </c>
      <c r="Y6004" t="str">
        <f>IF(StockData[[#This Row],[Daily Return %]]&gt;0,"Gain",IF(StockData[[#This Row],[Daily Return %]]&lt;0,"Loss","No Change"))</f>
        <v>Gain</v>
      </c>
    </row>
    <row r="6005" spans="1:25" x14ac:dyDescent="0.3">
      <c r="A6005" s="1">
        <v>45961</v>
      </c>
      <c r="B6005" s="1" t="s">
        <v>6061</v>
      </c>
      <c r="C6005" s="1" t="s">
        <v>230</v>
      </c>
      <c r="D6005">
        <f>MONTH(StockData[[#This Row],[DATE]])</f>
        <v>10</v>
      </c>
      <c r="E6005">
        <v>2025</v>
      </c>
      <c r="F6005" t="s">
        <v>231</v>
      </c>
      <c r="G6005" t="str">
        <f>"Q"&amp;ROUNDUP(StockData[[#This Row],[Month Number]]/3,0)</f>
        <v>Q4</v>
      </c>
      <c r="H6005" s="1" t="s">
        <v>5604</v>
      </c>
      <c r="I6005" s="1" t="s">
        <v>4597</v>
      </c>
      <c r="J6005" t="s">
        <v>30</v>
      </c>
      <c r="K6005">
        <v>16204</v>
      </c>
      <c r="L6005">
        <v>16516</v>
      </c>
      <c r="M6005">
        <v>15949</v>
      </c>
      <c r="N6005">
        <v>16206</v>
      </c>
      <c r="O6005">
        <v>16155</v>
      </c>
      <c r="P6005">
        <v>16186</v>
      </c>
      <c r="Q6005">
        <v>16247.98</v>
      </c>
      <c r="R6005">
        <v>719402</v>
      </c>
      <c r="S6005">
        <v>11688832854</v>
      </c>
      <c r="T6005">
        <v>103861</v>
      </c>
      <c r="U6005">
        <v>282119</v>
      </c>
      <c r="V6005">
        <v>39.22</v>
      </c>
      <c r="W6005" s="3">
        <f>StockData[[#This Row],[CLOSE]]-StockData[[#This Row],[PREV. CLOSE]]</f>
        <v>-20</v>
      </c>
      <c r="X6005" s="2">
        <f>IFERROR((StockData[[#This Row],[CLOSE]]-StockData[[#This Row],[PREV. CLOSE]])/StockData[[#This Row],[PREV. CLOSE]],0)</f>
        <v>-1.2341108231519191E-3</v>
      </c>
      <c r="Y6005" t="str">
        <f>IF(StockData[[#This Row],[Daily Return %]]&gt;0,"Gain",IF(StockData[[#This Row],[Daily Return %]]&lt;0,"Loss","No Change"))</f>
        <v>Loss</v>
      </c>
    </row>
    <row r="6006" spans="1:25" x14ac:dyDescent="0.3">
      <c r="A6006" s="1">
        <v>45964</v>
      </c>
      <c r="B6006" s="1" t="s">
        <v>6062</v>
      </c>
      <c r="C6006" s="1" t="s">
        <v>254</v>
      </c>
      <c r="D6006">
        <f>MONTH(StockData[[#This Row],[DATE]])</f>
        <v>11</v>
      </c>
      <c r="E6006">
        <v>2025</v>
      </c>
      <c r="F6006" t="s">
        <v>231</v>
      </c>
      <c r="G6006" t="str">
        <f>"Q"&amp;ROUNDUP(StockData[[#This Row],[Month Number]]/3,0)</f>
        <v>Q4</v>
      </c>
      <c r="H6006" s="1" t="s">
        <v>5604</v>
      </c>
      <c r="I6006" s="1" t="s">
        <v>4597</v>
      </c>
      <c r="J6006" t="s">
        <v>30</v>
      </c>
      <c r="K6006">
        <v>16016</v>
      </c>
      <c r="L6006">
        <v>16100</v>
      </c>
      <c r="M6006">
        <v>15530</v>
      </c>
      <c r="N6006">
        <v>16186</v>
      </c>
      <c r="O6006">
        <v>15634</v>
      </c>
      <c r="P6006">
        <v>15651</v>
      </c>
      <c r="Q6006">
        <v>15667</v>
      </c>
      <c r="R6006">
        <v>942850</v>
      </c>
      <c r="S6006">
        <v>14771635214</v>
      </c>
      <c r="T6006">
        <v>152759</v>
      </c>
      <c r="U6006">
        <v>511696</v>
      </c>
      <c r="V6006">
        <v>54.27</v>
      </c>
      <c r="W6006" s="3">
        <f>StockData[[#This Row],[CLOSE]]-StockData[[#This Row],[PREV. CLOSE]]</f>
        <v>-535</v>
      </c>
      <c r="X6006" s="2">
        <f>IFERROR((StockData[[#This Row],[CLOSE]]-StockData[[#This Row],[PREV. CLOSE]])/StockData[[#This Row],[PREV. CLOSE]],0)</f>
        <v>-3.305325590016063E-2</v>
      </c>
      <c r="Y6006" t="str">
        <f>IF(StockData[[#This Row],[Daily Return %]]&gt;0,"Gain",IF(StockData[[#This Row],[Daily Return %]]&lt;0,"Loss","No Change"))</f>
        <v>Loss</v>
      </c>
    </row>
    <row r="6007" spans="1:25" x14ac:dyDescent="0.3">
      <c r="A6007" s="1">
        <v>45965</v>
      </c>
      <c r="B6007" s="1" t="s">
        <v>6063</v>
      </c>
      <c r="C6007" s="1" t="s">
        <v>254</v>
      </c>
      <c r="D6007">
        <f>MONTH(StockData[[#This Row],[DATE]])</f>
        <v>11</v>
      </c>
      <c r="E6007">
        <v>2025</v>
      </c>
      <c r="F6007" t="s">
        <v>231</v>
      </c>
      <c r="G6007" t="str">
        <f>"Q"&amp;ROUNDUP(StockData[[#This Row],[Month Number]]/3,0)</f>
        <v>Q4</v>
      </c>
      <c r="H6007" s="1" t="s">
        <v>5604</v>
      </c>
      <c r="I6007" s="1" t="s">
        <v>4597</v>
      </c>
      <c r="J6007" t="s">
        <v>30</v>
      </c>
      <c r="K6007">
        <v>15607</v>
      </c>
      <c r="L6007">
        <v>15633</v>
      </c>
      <c r="M6007">
        <v>15355</v>
      </c>
      <c r="N6007">
        <v>15651</v>
      </c>
      <c r="O6007">
        <v>15356</v>
      </c>
      <c r="P6007">
        <v>15374</v>
      </c>
      <c r="Q6007">
        <v>15465.51</v>
      </c>
      <c r="R6007">
        <v>748848</v>
      </c>
      <c r="S6007">
        <v>11581319295</v>
      </c>
      <c r="T6007">
        <v>112323</v>
      </c>
      <c r="U6007">
        <v>541805</v>
      </c>
      <c r="V6007">
        <v>72.349999999999994</v>
      </c>
      <c r="W6007" s="3">
        <f>StockData[[#This Row],[CLOSE]]-StockData[[#This Row],[PREV. CLOSE]]</f>
        <v>-277</v>
      </c>
      <c r="X6007" s="2">
        <f>IFERROR((StockData[[#This Row],[CLOSE]]-StockData[[#This Row],[PREV. CLOSE]])/StockData[[#This Row],[PREV. CLOSE]],0)</f>
        <v>-1.7698549613443231E-2</v>
      </c>
      <c r="Y6007" t="str">
        <f>IF(StockData[[#This Row],[Daily Return %]]&gt;0,"Gain",IF(StockData[[#This Row],[Daily Return %]]&lt;0,"Loss","No Change"))</f>
        <v>Loss</v>
      </c>
    </row>
    <row r="6008" spans="1:25" x14ac:dyDescent="0.3">
      <c r="A6008" s="1">
        <v>45967</v>
      </c>
      <c r="B6008" s="1" t="s">
        <v>6064</v>
      </c>
      <c r="C6008" s="1" t="s">
        <v>254</v>
      </c>
      <c r="D6008">
        <f>MONTH(StockData[[#This Row],[DATE]])</f>
        <v>11</v>
      </c>
      <c r="E6008">
        <v>2025</v>
      </c>
      <c r="F6008" t="s">
        <v>231</v>
      </c>
      <c r="G6008" t="str">
        <f>"Q"&amp;ROUNDUP(StockData[[#This Row],[Month Number]]/3,0)</f>
        <v>Q4</v>
      </c>
      <c r="H6008" s="1" t="s">
        <v>5604</v>
      </c>
      <c r="I6008" s="1" t="s">
        <v>4597</v>
      </c>
      <c r="J6008" t="s">
        <v>30</v>
      </c>
      <c r="K6008">
        <v>15534</v>
      </c>
      <c r="L6008">
        <v>15534</v>
      </c>
      <c r="M6008">
        <v>15309</v>
      </c>
      <c r="N6008">
        <v>15374</v>
      </c>
      <c r="O6008">
        <v>15449</v>
      </c>
      <c r="P6008">
        <v>15452</v>
      </c>
      <c r="Q6008">
        <v>15434.11</v>
      </c>
      <c r="R6008">
        <v>429800</v>
      </c>
      <c r="S6008">
        <v>6633579488</v>
      </c>
      <c r="T6008">
        <v>80278</v>
      </c>
      <c r="U6008">
        <v>249725</v>
      </c>
      <c r="V6008">
        <v>58.1</v>
      </c>
      <c r="W6008" s="3">
        <f>StockData[[#This Row],[CLOSE]]-StockData[[#This Row],[PREV. CLOSE]]</f>
        <v>78</v>
      </c>
      <c r="X6008" s="2">
        <f>IFERROR((StockData[[#This Row],[CLOSE]]-StockData[[#This Row],[PREV. CLOSE]])/StockData[[#This Row],[PREV. CLOSE]],0)</f>
        <v>5.0735007154936902E-3</v>
      </c>
      <c r="Y6008" t="str">
        <f>IF(StockData[[#This Row],[Daily Return %]]&gt;0,"Gain",IF(StockData[[#This Row],[Daily Return %]]&lt;0,"Loss","No Change"))</f>
        <v>Gain</v>
      </c>
    </row>
    <row r="6009" spans="1:25" x14ac:dyDescent="0.3">
      <c r="A6009" s="1">
        <v>45968</v>
      </c>
      <c r="B6009" s="1" t="s">
        <v>6065</v>
      </c>
      <c r="C6009" s="1" t="s">
        <v>254</v>
      </c>
      <c r="D6009">
        <f>MONTH(StockData[[#This Row],[DATE]])</f>
        <v>11</v>
      </c>
      <c r="E6009">
        <v>2025</v>
      </c>
      <c r="F6009" t="s">
        <v>231</v>
      </c>
      <c r="G6009" t="str">
        <f>"Q"&amp;ROUNDUP(StockData[[#This Row],[Month Number]]/3,0)</f>
        <v>Q4</v>
      </c>
      <c r="H6009" s="1" t="s">
        <v>5604</v>
      </c>
      <c r="I6009" s="1" t="s">
        <v>4597</v>
      </c>
      <c r="J6009" t="s">
        <v>30</v>
      </c>
      <c r="K6009">
        <v>15459</v>
      </c>
      <c r="L6009">
        <v>15499</v>
      </c>
      <c r="M6009">
        <v>15260</v>
      </c>
      <c r="N6009">
        <v>15452</v>
      </c>
      <c r="O6009">
        <v>15490</v>
      </c>
      <c r="P6009">
        <v>15479</v>
      </c>
      <c r="Q6009">
        <v>15392.88</v>
      </c>
      <c r="R6009">
        <v>227247</v>
      </c>
      <c r="S6009">
        <v>3497986309</v>
      </c>
      <c r="T6009">
        <v>47159</v>
      </c>
      <c r="U6009">
        <v>119738</v>
      </c>
      <c r="V6009">
        <v>52.69</v>
      </c>
      <c r="W6009" s="3">
        <f>StockData[[#This Row],[CLOSE]]-StockData[[#This Row],[PREV. CLOSE]]</f>
        <v>27</v>
      </c>
      <c r="X6009" s="2">
        <f>IFERROR((StockData[[#This Row],[CLOSE]]-StockData[[#This Row],[PREV. CLOSE]])/StockData[[#This Row],[PREV. CLOSE]],0)</f>
        <v>1.7473466217965312E-3</v>
      </c>
      <c r="Y6009" t="str">
        <f>IF(StockData[[#This Row],[Daily Return %]]&gt;0,"Gain",IF(StockData[[#This Row],[Daily Return %]]&lt;0,"Loss","No Change"))</f>
        <v>Gain</v>
      </c>
    </row>
    <row r="6010" spans="1:25" x14ac:dyDescent="0.3">
      <c r="A6010" s="1">
        <v>45971</v>
      </c>
      <c r="B6010" s="1" t="s">
        <v>6066</v>
      </c>
      <c r="C6010" s="1" t="s">
        <v>254</v>
      </c>
      <c r="D6010">
        <f>MONTH(StockData[[#This Row],[DATE]])</f>
        <v>11</v>
      </c>
      <c r="E6010">
        <v>2025</v>
      </c>
      <c r="F6010" t="s">
        <v>231</v>
      </c>
      <c r="G6010" t="str">
        <f>"Q"&amp;ROUNDUP(StockData[[#This Row],[Month Number]]/3,0)</f>
        <v>Q4</v>
      </c>
      <c r="H6010" s="1" t="s">
        <v>5604</v>
      </c>
      <c r="I6010" s="1" t="s">
        <v>4597</v>
      </c>
      <c r="J6010" t="s">
        <v>30</v>
      </c>
      <c r="K6010">
        <v>15380</v>
      </c>
      <c r="L6010">
        <v>15647</v>
      </c>
      <c r="M6010">
        <v>15380</v>
      </c>
      <c r="N6010">
        <v>15479</v>
      </c>
      <c r="O6010">
        <v>15600</v>
      </c>
      <c r="P6010">
        <v>15583</v>
      </c>
      <c r="Q6010">
        <v>15537.33</v>
      </c>
      <c r="R6010">
        <v>274191</v>
      </c>
      <c r="S6010">
        <v>4260196205</v>
      </c>
      <c r="T6010">
        <v>51294</v>
      </c>
      <c r="U6010">
        <v>138591</v>
      </c>
      <c r="V6010">
        <v>50.55</v>
      </c>
      <c r="W6010" s="3">
        <f>StockData[[#This Row],[CLOSE]]-StockData[[#This Row],[PREV. CLOSE]]</f>
        <v>104</v>
      </c>
      <c r="X6010" s="2">
        <f>IFERROR((StockData[[#This Row],[CLOSE]]-StockData[[#This Row],[PREV. CLOSE]])/StockData[[#This Row],[PREV. CLOSE]],0)</f>
        <v>6.7187802829640157E-3</v>
      </c>
      <c r="Y6010" t="str">
        <f>IF(StockData[[#This Row],[Daily Return %]]&gt;0,"Gain",IF(StockData[[#This Row],[Daily Return %]]&lt;0,"Loss","No Change"))</f>
        <v>Gain</v>
      </c>
    </row>
    <row r="6011" spans="1:25" x14ac:dyDescent="0.3">
      <c r="A6011" s="1">
        <v>45972</v>
      </c>
      <c r="B6011" s="1" t="s">
        <v>6067</v>
      </c>
      <c r="C6011" s="1" t="s">
        <v>254</v>
      </c>
      <c r="D6011">
        <f>MONTH(StockData[[#This Row],[DATE]])</f>
        <v>11</v>
      </c>
      <c r="E6011">
        <v>2025</v>
      </c>
      <c r="F6011" t="s">
        <v>231</v>
      </c>
      <c r="G6011" t="str">
        <f>"Q"&amp;ROUNDUP(StockData[[#This Row],[Month Number]]/3,0)</f>
        <v>Q4</v>
      </c>
      <c r="H6011" s="1" t="s">
        <v>5604</v>
      </c>
      <c r="I6011" s="1" t="s">
        <v>4597</v>
      </c>
      <c r="J6011" t="s">
        <v>30</v>
      </c>
      <c r="K6011">
        <v>15640</v>
      </c>
      <c r="L6011">
        <v>15680</v>
      </c>
      <c r="M6011">
        <v>15512</v>
      </c>
      <c r="N6011">
        <v>15583</v>
      </c>
      <c r="O6011">
        <v>15651</v>
      </c>
      <c r="P6011">
        <v>15645</v>
      </c>
      <c r="Q6011">
        <v>15613.47</v>
      </c>
      <c r="R6011">
        <v>181524</v>
      </c>
      <c r="S6011">
        <v>2834220115</v>
      </c>
      <c r="T6011">
        <v>42423</v>
      </c>
      <c r="U6011">
        <v>98901</v>
      </c>
      <c r="V6011">
        <v>54.48</v>
      </c>
      <c r="W6011" s="3">
        <f>StockData[[#This Row],[CLOSE]]-StockData[[#This Row],[PREV. CLOSE]]</f>
        <v>62</v>
      </c>
      <c r="X6011" s="2">
        <f>IFERROR((StockData[[#This Row],[CLOSE]]-StockData[[#This Row],[PREV. CLOSE]])/StockData[[#This Row],[PREV. CLOSE]],0)</f>
        <v>3.9786947314381059E-3</v>
      </c>
      <c r="Y6011" t="str">
        <f>IF(StockData[[#This Row],[Daily Return %]]&gt;0,"Gain",IF(StockData[[#This Row],[Daily Return %]]&lt;0,"Loss","No Change"))</f>
        <v>Gain</v>
      </c>
    </row>
    <row r="6012" spans="1:25" x14ac:dyDescent="0.3">
      <c r="A6012" s="1">
        <v>45973</v>
      </c>
      <c r="B6012" s="1" t="s">
        <v>6068</v>
      </c>
      <c r="C6012" s="1" t="s">
        <v>254</v>
      </c>
      <c r="D6012">
        <f>MONTH(StockData[[#This Row],[DATE]])</f>
        <v>11</v>
      </c>
      <c r="E6012">
        <v>2025</v>
      </c>
      <c r="F6012" t="s">
        <v>231</v>
      </c>
      <c r="G6012" t="str">
        <f>"Q"&amp;ROUNDUP(StockData[[#This Row],[Month Number]]/3,0)</f>
        <v>Q4</v>
      </c>
      <c r="H6012" s="1" t="s">
        <v>5604</v>
      </c>
      <c r="I6012" s="1" t="s">
        <v>4597</v>
      </c>
      <c r="J6012" t="s">
        <v>30</v>
      </c>
      <c r="K6012">
        <v>15674</v>
      </c>
      <c r="L6012">
        <v>15731</v>
      </c>
      <c r="M6012">
        <v>15555</v>
      </c>
      <c r="N6012">
        <v>15645</v>
      </c>
      <c r="O6012">
        <v>15654</v>
      </c>
      <c r="P6012">
        <v>15696</v>
      </c>
      <c r="Q6012">
        <v>15667.14</v>
      </c>
      <c r="R6012">
        <v>244015</v>
      </c>
      <c r="S6012">
        <v>3823017286</v>
      </c>
      <c r="T6012">
        <v>41126</v>
      </c>
      <c r="U6012">
        <v>133749</v>
      </c>
      <c r="V6012">
        <v>54.81</v>
      </c>
      <c r="W6012" s="3">
        <f>StockData[[#This Row],[CLOSE]]-StockData[[#This Row],[PREV. CLOSE]]</f>
        <v>51</v>
      </c>
      <c r="X6012" s="2">
        <f>IFERROR((StockData[[#This Row],[CLOSE]]-StockData[[#This Row],[PREV. CLOSE]])/StockData[[#This Row],[PREV. CLOSE]],0)</f>
        <v>3.2598274209012464E-3</v>
      </c>
      <c r="Y6012" t="str">
        <f>IF(StockData[[#This Row],[Daily Return %]]&gt;0,"Gain",IF(StockData[[#This Row],[Daily Return %]]&lt;0,"Loss","No Change"))</f>
        <v>Gain</v>
      </c>
    </row>
    <row r="6013" spans="1:25" x14ac:dyDescent="0.3">
      <c r="A6013" s="1">
        <v>45974</v>
      </c>
      <c r="B6013" s="1" t="s">
        <v>6069</v>
      </c>
      <c r="C6013" s="1" t="s">
        <v>254</v>
      </c>
      <c r="D6013">
        <f>MONTH(StockData[[#This Row],[DATE]])</f>
        <v>11</v>
      </c>
      <c r="E6013">
        <v>2025</v>
      </c>
      <c r="F6013" t="s">
        <v>231</v>
      </c>
      <c r="G6013" t="str">
        <f>"Q"&amp;ROUNDUP(StockData[[#This Row],[Month Number]]/3,0)</f>
        <v>Q4</v>
      </c>
      <c r="H6013" s="1" t="s">
        <v>5604</v>
      </c>
      <c r="I6013" s="1" t="s">
        <v>4597</v>
      </c>
      <c r="J6013" t="s">
        <v>30</v>
      </c>
      <c r="K6013">
        <v>15661</v>
      </c>
      <c r="L6013">
        <v>15800</v>
      </c>
      <c r="M6013">
        <v>15660</v>
      </c>
      <c r="N6013">
        <v>15696</v>
      </c>
      <c r="O6013">
        <v>15725</v>
      </c>
      <c r="P6013">
        <v>15749</v>
      </c>
      <c r="Q6013">
        <v>15744.77</v>
      </c>
      <c r="R6013">
        <v>250711</v>
      </c>
      <c r="S6013">
        <v>3947386271</v>
      </c>
      <c r="T6013">
        <v>43187</v>
      </c>
      <c r="U6013">
        <v>140874</v>
      </c>
      <c r="V6013">
        <v>56.19</v>
      </c>
      <c r="W6013" s="3">
        <f>StockData[[#This Row],[CLOSE]]-StockData[[#This Row],[PREV. CLOSE]]</f>
        <v>53</v>
      </c>
      <c r="X6013" s="2">
        <f>IFERROR((StockData[[#This Row],[CLOSE]]-StockData[[#This Row],[PREV. CLOSE]])/StockData[[#This Row],[PREV. CLOSE]],0)</f>
        <v>3.3766564729867483E-3</v>
      </c>
      <c r="Y6013" t="str">
        <f>IF(StockData[[#This Row],[Daily Return %]]&gt;0,"Gain",IF(StockData[[#This Row],[Daily Return %]]&lt;0,"Loss","No Change"))</f>
        <v>Gain</v>
      </c>
    </row>
    <row r="6014" spans="1:25" x14ac:dyDescent="0.3">
      <c r="A6014" s="1">
        <v>45975</v>
      </c>
      <c r="B6014" s="1" t="s">
        <v>6070</v>
      </c>
      <c r="C6014" s="1" t="s">
        <v>254</v>
      </c>
      <c r="D6014">
        <f>MONTH(StockData[[#This Row],[DATE]])</f>
        <v>11</v>
      </c>
      <c r="E6014">
        <v>2025</v>
      </c>
      <c r="F6014" t="s">
        <v>231</v>
      </c>
      <c r="G6014" t="str">
        <f>"Q"&amp;ROUNDUP(StockData[[#This Row],[Month Number]]/3,0)</f>
        <v>Q4</v>
      </c>
      <c r="H6014" s="1" t="s">
        <v>5604</v>
      </c>
      <c r="I6014" s="1" t="s">
        <v>4597</v>
      </c>
      <c r="J6014" t="s">
        <v>30</v>
      </c>
      <c r="K6014">
        <v>15725</v>
      </c>
      <c r="L6014">
        <v>15735</v>
      </c>
      <c r="M6014">
        <v>15572</v>
      </c>
      <c r="N6014">
        <v>15749</v>
      </c>
      <c r="O6014">
        <v>15708</v>
      </c>
      <c r="P6014">
        <v>15684</v>
      </c>
      <c r="Q6014">
        <v>15650.28</v>
      </c>
      <c r="R6014">
        <v>253698</v>
      </c>
      <c r="S6014">
        <v>3970445359</v>
      </c>
      <c r="T6014">
        <v>43613</v>
      </c>
      <c r="U6014">
        <v>143933</v>
      </c>
      <c r="V6014">
        <v>56.73</v>
      </c>
      <c r="W6014" s="3">
        <f>StockData[[#This Row],[CLOSE]]-StockData[[#This Row],[PREV. CLOSE]]</f>
        <v>-65</v>
      </c>
      <c r="X6014" s="2">
        <f>IFERROR((StockData[[#This Row],[CLOSE]]-StockData[[#This Row],[PREV. CLOSE]])/StockData[[#This Row],[PREV. CLOSE]],0)</f>
        <v>-4.1272461743602764E-3</v>
      </c>
      <c r="Y6014" t="str">
        <f>IF(StockData[[#This Row],[Daily Return %]]&gt;0,"Gain",IF(StockData[[#This Row],[Daily Return %]]&lt;0,"Loss","No Change"))</f>
        <v>Loss</v>
      </c>
    </row>
    <row r="6015" spans="1:25" x14ac:dyDescent="0.3">
      <c r="A6015" s="1">
        <v>45978</v>
      </c>
      <c r="B6015" s="1" t="s">
        <v>6071</v>
      </c>
      <c r="C6015" s="1" t="s">
        <v>254</v>
      </c>
      <c r="D6015">
        <f>MONTH(StockData[[#This Row],[DATE]])</f>
        <v>11</v>
      </c>
      <c r="E6015">
        <v>2025</v>
      </c>
      <c r="F6015" t="s">
        <v>231</v>
      </c>
      <c r="G6015" t="str">
        <f>"Q"&amp;ROUNDUP(StockData[[#This Row],[Month Number]]/3,0)</f>
        <v>Q4</v>
      </c>
      <c r="H6015" s="1" t="s">
        <v>5604</v>
      </c>
      <c r="I6015" s="1" t="s">
        <v>4597</v>
      </c>
      <c r="J6015" t="s">
        <v>30</v>
      </c>
      <c r="K6015">
        <v>15689</v>
      </c>
      <c r="L6015">
        <v>15892</v>
      </c>
      <c r="M6015">
        <v>15655</v>
      </c>
      <c r="N6015">
        <v>15684</v>
      </c>
      <c r="O6015">
        <v>15889</v>
      </c>
      <c r="P6015">
        <v>15878</v>
      </c>
      <c r="Q6015">
        <v>15825.89</v>
      </c>
      <c r="R6015">
        <v>301069</v>
      </c>
      <c r="S6015">
        <v>4764685848</v>
      </c>
      <c r="T6015">
        <v>39462</v>
      </c>
      <c r="U6015">
        <v>173126</v>
      </c>
      <c r="V6015">
        <v>57.5</v>
      </c>
      <c r="W6015" s="3">
        <f>StockData[[#This Row],[CLOSE]]-StockData[[#This Row],[PREV. CLOSE]]</f>
        <v>194</v>
      </c>
      <c r="X6015" s="2">
        <f>IFERROR((StockData[[#This Row],[CLOSE]]-StockData[[#This Row],[PREV. CLOSE]])/StockData[[#This Row],[PREV. CLOSE]],0)</f>
        <v>1.2369293547564397E-2</v>
      </c>
      <c r="Y6015" t="str">
        <f>IF(StockData[[#This Row],[Daily Return %]]&gt;0,"Gain",IF(StockData[[#This Row],[Daily Return %]]&lt;0,"Loss","No Change"))</f>
        <v>Gain</v>
      </c>
    </row>
    <row r="6016" spans="1:25" x14ac:dyDescent="0.3">
      <c r="A6016" s="1">
        <v>45979</v>
      </c>
      <c r="B6016" s="1" t="s">
        <v>6072</v>
      </c>
      <c r="C6016" s="1" t="s">
        <v>254</v>
      </c>
      <c r="D6016">
        <f>MONTH(StockData[[#This Row],[DATE]])</f>
        <v>11</v>
      </c>
      <c r="E6016">
        <v>2025</v>
      </c>
      <c r="F6016" t="s">
        <v>231</v>
      </c>
      <c r="G6016" t="str">
        <f>"Q"&amp;ROUNDUP(StockData[[#This Row],[Month Number]]/3,0)</f>
        <v>Q4</v>
      </c>
      <c r="H6016" s="1" t="s">
        <v>5604</v>
      </c>
      <c r="I6016" s="1" t="s">
        <v>4597</v>
      </c>
      <c r="J6016" t="s">
        <v>30</v>
      </c>
      <c r="K6016">
        <v>15878</v>
      </c>
      <c r="L6016">
        <v>15999</v>
      </c>
      <c r="M6016">
        <v>15750</v>
      </c>
      <c r="N6016">
        <v>15878</v>
      </c>
      <c r="O6016">
        <v>15919</v>
      </c>
      <c r="P6016">
        <v>15930</v>
      </c>
      <c r="Q6016">
        <v>15918.31</v>
      </c>
      <c r="R6016">
        <v>392903</v>
      </c>
      <c r="S6016">
        <v>6254353451</v>
      </c>
      <c r="T6016">
        <v>40550</v>
      </c>
      <c r="U6016">
        <v>265985</v>
      </c>
      <c r="V6016">
        <v>67.7</v>
      </c>
      <c r="W6016" s="3">
        <f>StockData[[#This Row],[CLOSE]]-StockData[[#This Row],[PREV. CLOSE]]</f>
        <v>52</v>
      </c>
      <c r="X6016" s="2">
        <f>IFERROR((StockData[[#This Row],[CLOSE]]-StockData[[#This Row],[PREV. CLOSE]])/StockData[[#This Row],[PREV. CLOSE]],0)</f>
        <v>3.2749716588991056E-3</v>
      </c>
      <c r="Y6016" t="str">
        <f>IF(StockData[[#This Row],[Daily Return %]]&gt;0,"Gain",IF(StockData[[#This Row],[Daily Return %]]&lt;0,"Loss","No Change"))</f>
        <v>Gain</v>
      </c>
    </row>
    <row r="6017" spans="1:25" x14ac:dyDescent="0.3">
      <c r="A6017" s="1">
        <v>45980</v>
      </c>
      <c r="B6017" s="1" t="s">
        <v>6073</v>
      </c>
      <c r="C6017" s="1" t="s">
        <v>254</v>
      </c>
      <c r="D6017">
        <f>MONTH(StockData[[#This Row],[DATE]])</f>
        <v>11</v>
      </c>
      <c r="E6017">
        <v>2025</v>
      </c>
      <c r="F6017" t="s">
        <v>231</v>
      </c>
      <c r="G6017" t="str">
        <f>"Q"&amp;ROUNDUP(StockData[[#This Row],[Month Number]]/3,0)</f>
        <v>Q4</v>
      </c>
      <c r="H6017" s="1" t="s">
        <v>5604</v>
      </c>
      <c r="I6017" s="1" t="s">
        <v>4597</v>
      </c>
      <c r="J6017" t="s">
        <v>30</v>
      </c>
      <c r="K6017">
        <v>15950</v>
      </c>
      <c r="L6017">
        <v>15950</v>
      </c>
      <c r="M6017">
        <v>15715</v>
      </c>
      <c r="N6017">
        <v>15930</v>
      </c>
      <c r="O6017">
        <v>15740</v>
      </c>
      <c r="P6017">
        <v>15768</v>
      </c>
      <c r="Q6017">
        <v>15799.67</v>
      </c>
      <c r="R6017">
        <v>286434</v>
      </c>
      <c r="S6017">
        <v>4525563697</v>
      </c>
      <c r="T6017">
        <v>49334</v>
      </c>
      <c r="U6017">
        <v>178772</v>
      </c>
      <c r="V6017">
        <v>62.41</v>
      </c>
      <c r="W6017" s="3">
        <f>StockData[[#This Row],[CLOSE]]-StockData[[#This Row],[PREV. CLOSE]]</f>
        <v>-162</v>
      </c>
      <c r="X6017" s="2">
        <f>IFERROR((StockData[[#This Row],[CLOSE]]-StockData[[#This Row],[PREV. CLOSE]])/StockData[[#This Row],[PREV. CLOSE]],0)</f>
        <v>-1.0169491525423728E-2</v>
      </c>
      <c r="Y6017" t="str">
        <f>IF(StockData[[#This Row],[Daily Return %]]&gt;0,"Gain",IF(StockData[[#This Row],[Daily Return %]]&lt;0,"Loss","No Change"))</f>
        <v>Loss</v>
      </c>
    </row>
    <row r="6018" spans="1:25" x14ac:dyDescent="0.3">
      <c r="A6018" s="1">
        <v>45981</v>
      </c>
      <c r="B6018" s="1" t="s">
        <v>6074</v>
      </c>
      <c r="C6018" s="1" t="s">
        <v>254</v>
      </c>
      <c r="D6018">
        <f>MONTH(StockData[[#This Row],[DATE]])</f>
        <v>11</v>
      </c>
      <c r="E6018">
        <v>2025</v>
      </c>
      <c r="F6018" t="s">
        <v>231</v>
      </c>
      <c r="G6018" t="str">
        <f>"Q"&amp;ROUNDUP(StockData[[#This Row],[Month Number]]/3,0)</f>
        <v>Q4</v>
      </c>
      <c r="H6018" s="1" t="s">
        <v>5604</v>
      </c>
      <c r="I6018" s="1" t="s">
        <v>4597</v>
      </c>
      <c r="J6018" t="s">
        <v>30</v>
      </c>
      <c r="K6018">
        <v>15810</v>
      </c>
      <c r="L6018">
        <v>15823</v>
      </c>
      <c r="M6018">
        <v>15618</v>
      </c>
      <c r="N6018">
        <v>15768</v>
      </c>
      <c r="O6018">
        <v>15822</v>
      </c>
      <c r="P6018">
        <v>15801</v>
      </c>
      <c r="Q6018">
        <v>15740.97</v>
      </c>
      <c r="R6018">
        <v>249492</v>
      </c>
      <c r="S6018">
        <v>3927246017</v>
      </c>
      <c r="T6018">
        <v>49594</v>
      </c>
      <c r="U6018">
        <v>149858</v>
      </c>
      <c r="V6018">
        <v>60.07</v>
      </c>
      <c r="W6018" s="3">
        <f>StockData[[#This Row],[CLOSE]]-StockData[[#This Row],[PREV. CLOSE]]</f>
        <v>33</v>
      </c>
      <c r="X6018" s="2">
        <f>IFERROR((StockData[[#This Row],[CLOSE]]-StockData[[#This Row],[PREV. CLOSE]])/StockData[[#This Row],[PREV. CLOSE]],0)</f>
        <v>2.0928462709284626E-3</v>
      </c>
      <c r="Y6018" t="str">
        <f>IF(StockData[[#This Row],[Daily Return %]]&gt;0,"Gain",IF(StockData[[#This Row],[Daily Return %]]&lt;0,"Loss","No Change"))</f>
        <v>Gain</v>
      </c>
    </row>
    <row r="6019" spans="1:25" x14ac:dyDescent="0.3">
      <c r="A6019" s="1">
        <v>45982</v>
      </c>
      <c r="B6019" s="1" t="s">
        <v>6075</v>
      </c>
      <c r="C6019" s="1" t="s">
        <v>254</v>
      </c>
      <c r="D6019">
        <f>MONTH(StockData[[#This Row],[DATE]])</f>
        <v>11</v>
      </c>
      <c r="E6019">
        <v>2025</v>
      </c>
      <c r="F6019" t="s">
        <v>231</v>
      </c>
      <c r="G6019" t="str">
        <f>"Q"&amp;ROUNDUP(StockData[[#This Row],[Month Number]]/3,0)</f>
        <v>Q4</v>
      </c>
      <c r="H6019" s="1" t="s">
        <v>5604</v>
      </c>
      <c r="I6019" s="1" t="s">
        <v>4597</v>
      </c>
      <c r="J6019" t="s">
        <v>30</v>
      </c>
      <c r="K6019">
        <v>15790</v>
      </c>
      <c r="L6019">
        <v>16150</v>
      </c>
      <c r="M6019">
        <v>15737</v>
      </c>
      <c r="N6019">
        <v>15801</v>
      </c>
      <c r="O6019">
        <v>16010</v>
      </c>
      <c r="P6019">
        <v>15977</v>
      </c>
      <c r="Q6019">
        <v>15987.46</v>
      </c>
      <c r="R6019">
        <v>586351</v>
      </c>
      <c r="S6019">
        <v>9374265295</v>
      </c>
      <c r="T6019">
        <v>66516</v>
      </c>
      <c r="U6019">
        <v>321918</v>
      </c>
      <c r="V6019">
        <v>54.9</v>
      </c>
      <c r="W6019" s="3">
        <f>StockData[[#This Row],[CLOSE]]-StockData[[#This Row],[PREV. CLOSE]]</f>
        <v>176</v>
      </c>
      <c r="X6019" s="2">
        <f>IFERROR((StockData[[#This Row],[CLOSE]]-StockData[[#This Row],[PREV. CLOSE]])/StockData[[#This Row],[PREV. CLOSE]],0)</f>
        <v>1.1138535535725587E-2</v>
      </c>
      <c r="Y6019" t="str">
        <f>IF(StockData[[#This Row],[Daily Return %]]&gt;0,"Gain",IF(StockData[[#This Row],[Daily Return %]]&lt;0,"Loss","No Change"))</f>
        <v>Gain</v>
      </c>
    </row>
    <row r="6020" spans="1:25" x14ac:dyDescent="0.3">
      <c r="A6020" s="1">
        <v>45985</v>
      </c>
      <c r="B6020" s="1" t="s">
        <v>6076</v>
      </c>
      <c r="C6020" s="1" t="s">
        <v>254</v>
      </c>
      <c r="D6020">
        <f>MONTH(StockData[[#This Row],[DATE]])</f>
        <v>11</v>
      </c>
      <c r="E6020">
        <v>2025</v>
      </c>
      <c r="F6020" t="s">
        <v>231</v>
      </c>
      <c r="G6020" t="str">
        <f>"Q"&amp;ROUNDUP(StockData[[#This Row],[Month Number]]/3,0)</f>
        <v>Q4</v>
      </c>
      <c r="H6020" s="1" t="s">
        <v>5604</v>
      </c>
      <c r="I6020" s="1" t="s">
        <v>4597</v>
      </c>
      <c r="J6020" t="s">
        <v>30</v>
      </c>
      <c r="K6020">
        <v>16005</v>
      </c>
      <c r="L6020">
        <v>16085</v>
      </c>
      <c r="M6020">
        <v>15911</v>
      </c>
      <c r="N6020">
        <v>15977</v>
      </c>
      <c r="O6020">
        <v>15926</v>
      </c>
      <c r="P6020">
        <v>15958</v>
      </c>
      <c r="Q6020">
        <v>15979.02</v>
      </c>
      <c r="R6020">
        <v>525788</v>
      </c>
      <c r="S6020">
        <v>8401576400</v>
      </c>
      <c r="T6020">
        <v>65816</v>
      </c>
      <c r="U6020">
        <v>405050</v>
      </c>
      <c r="V6020">
        <v>77.040000000000006</v>
      </c>
      <c r="W6020" s="3">
        <f>StockData[[#This Row],[CLOSE]]-StockData[[#This Row],[PREV. CLOSE]]</f>
        <v>-19</v>
      </c>
      <c r="X6020" s="2">
        <f>IFERROR((StockData[[#This Row],[CLOSE]]-StockData[[#This Row],[PREV. CLOSE]])/StockData[[#This Row],[PREV. CLOSE]],0)</f>
        <v>-1.1892094886399199E-3</v>
      </c>
      <c r="Y6020" t="str">
        <f>IF(StockData[[#This Row],[Daily Return %]]&gt;0,"Gain",IF(StockData[[#This Row],[Daily Return %]]&lt;0,"Loss","No Change"))</f>
        <v>Loss</v>
      </c>
    </row>
    <row r="6021" spans="1:25" x14ac:dyDescent="0.3">
      <c r="A6021" s="1">
        <v>45986</v>
      </c>
      <c r="B6021" s="1" t="s">
        <v>6077</v>
      </c>
      <c r="C6021" s="1" t="s">
        <v>254</v>
      </c>
      <c r="D6021">
        <f>MONTH(StockData[[#This Row],[DATE]])</f>
        <v>11</v>
      </c>
      <c r="E6021">
        <v>2025</v>
      </c>
      <c r="F6021" t="s">
        <v>231</v>
      </c>
      <c r="G6021" t="str">
        <f>"Q"&amp;ROUNDUP(StockData[[#This Row],[Month Number]]/3,0)</f>
        <v>Q4</v>
      </c>
      <c r="H6021" s="1" t="s">
        <v>5604</v>
      </c>
      <c r="I6021" s="1" t="s">
        <v>4597</v>
      </c>
      <c r="J6021" t="s">
        <v>30</v>
      </c>
      <c r="K6021">
        <v>15958</v>
      </c>
      <c r="L6021">
        <v>16050</v>
      </c>
      <c r="M6021">
        <v>15842</v>
      </c>
      <c r="N6021">
        <v>15958</v>
      </c>
      <c r="O6021">
        <v>15910</v>
      </c>
      <c r="P6021">
        <v>15889</v>
      </c>
      <c r="Q6021">
        <v>15957.35</v>
      </c>
      <c r="R6021">
        <v>214525</v>
      </c>
      <c r="S6021">
        <v>3423251345</v>
      </c>
      <c r="T6021">
        <v>43693</v>
      </c>
      <c r="U6021">
        <v>117032</v>
      </c>
      <c r="V6021">
        <v>54.55</v>
      </c>
      <c r="W6021" s="3">
        <f>StockData[[#This Row],[CLOSE]]-StockData[[#This Row],[PREV. CLOSE]]</f>
        <v>-69</v>
      </c>
      <c r="X6021" s="2">
        <f>IFERROR((StockData[[#This Row],[CLOSE]]-StockData[[#This Row],[PREV. CLOSE]])/StockData[[#This Row],[PREV. CLOSE]],0)</f>
        <v>-4.3238501065296399E-3</v>
      </c>
      <c r="Y6021" t="str">
        <f>IF(StockData[[#This Row],[Daily Return %]]&gt;0,"Gain",IF(StockData[[#This Row],[Daily Return %]]&lt;0,"Loss","No Change"))</f>
        <v>Loss</v>
      </c>
    </row>
    <row r="6022" spans="1:25" x14ac:dyDescent="0.3">
      <c r="A6022" s="1">
        <v>45987</v>
      </c>
      <c r="B6022" s="1" t="s">
        <v>6078</v>
      </c>
      <c r="C6022" s="1" t="s">
        <v>254</v>
      </c>
      <c r="D6022">
        <f>MONTH(StockData[[#This Row],[DATE]])</f>
        <v>11</v>
      </c>
      <c r="E6022">
        <v>2025</v>
      </c>
      <c r="F6022" t="s">
        <v>231</v>
      </c>
      <c r="G6022" t="str">
        <f>"Q"&amp;ROUNDUP(StockData[[#This Row],[Month Number]]/3,0)</f>
        <v>Q4</v>
      </c>
      <c r="H6022" s="1" t="s">
        <v>5604</v>
      </c>
      <c r="I6022" s="1" t="s">
        <v>4597</v>
      </c>
      <c r="J6022" t="s">
        <v>30</v>
      </c>
      <c r="K6022">
        <v>15950</v>
      </c>
      <c r="L6022">
        <v>16210</v>
      </c>
      <c r="M6022">
        <v>15950</v>
      </c>
      <c r="N6022">
        <v>15889</v>
      </c>
      <c r="O6022">
        <v>16140</v>
      </c>
      <c r="P6022">
        <v>16156</v>
      </c>
      <c r="Q6022">
        <v>16113.07</v>
      </c>
      <c r="R6022">
        <v>314946</v>
      </c>
      <c r="S6022">
        <v>5074748498</v>
      </c>
      <c r="T6022">
        <v>63775</v>
      </c>
      <c r="U6022">
        <v>185011</v>
      </c>
      <c r="V6022">
        <v>58.74</v>
      </c>
      <c r="W6022" s="3">
        <f>StockData[[#This Row],[CLOSE]]-StockData[[#This Row],[PREV. CLOSE]]</f>
        <v>267</v>
      </c>
      <c r="X6022" s="2">
        <f>IFERROR((StockData[[#This Row],[CLOSE]]-StockData[[#This Row],[PREV. CLOSE]])/StockData[[#This Row],[PREV. CLOSE]],0)</f>
        <v>1.6804078293158789E-2</v>
      </c>
      <c r="Y6022" t="str">
        <f>IF(StockData[[#This Row],[Daily Return %]]&gt;0,"Gain",IF(StockData[[#This Row],[Daily Return %]]&lt;0,"Loss","No Change"))</f>
        <v>Gain</v>
      </c>
    </row>
    <row r="6023" spans="1:25" x14ac:dyDescent="0.3">
      <c r="A6023" s="1">
        <v>45988</v>
      </c>
      <c r="B6023" s="1" t="s">
        <v>6079</v>
      </c>
      <c r="C6023" s="1" t="s">
        <v>254</v>
      </c>
      <c r="D6023">
        <f>MONTH(StockData[[#This Row],[DATE]])</f>
        <v>11</v>
      </c>
      <c r="E6023">
        <v>2025</v>
      </c>
      <c r="F6023" t="s">
        <v>231</v>
      </c>
      <c r="G6023" t="str">
        <f>"Q"&amp;ROUNDUP(StockData[[#This Row],[Month Number]]/3,0)</f>
        <v>Q4</v>
      </c>
      <c r="H6023" s="1" t="s">
        <v>5604</v>
      </c>
      <c r="I6023" s="1" t="s">
        <v>4597</v>
      </c>
      <c r="J6023" t="s">
        <v>30</v>
      </c>
      <c r="K6023">
        <v>16166</v>
      </c>
      <c r="L6023">
        <v>16171</v>
      </c>
      <c r="M6023">
        <v>15875</v>
      </c>
      <c r="N6023">
        <v>16156</v>
      </c>
      <c r="O6023">
        <v>15912</v>
      </c>
      <c r="P6023">
        <v>15903</v>
      </c>
      <c r="Q6023">
        <v>16003.54</v>
      </c>
      <c r="R6023">
        <v>339986</v>
      </c>
      <c r="S6023">
        <v>5440980837</v>
      </c>
      <c r="T6023">
        <v>71283</v>
      </c>
      <c r="U6023">
        <v>227972</v>
      </c>
      <c r="V6023">
        <v>67.05</v>
      </c>
      <c r="W6023" s="3">
        <f>StockData[[#This Row],[CLOSE]]-StockData[[#This Row],[PREV. CLOSE]]</f>
        <v>-253</v>
      </c>
      <c r="X6023" s="2">
        <f>IFERROR((StockData[[#This Row],[CLOSE]]-StockData[[#This Row],[PREV. CLOSE]])/StockData[[#This Row],[PREV. CLOSE]],0)</f>
        <v>-1.5659816786333252E-2</v>
      </c>
      <c r="Y6023" t="str">
        <f>IF(StockData[[#This Row],[Daily Return %]]&gt;0,"Gain",IF(StockData[[#This Row],[Daily Return %]]&lt;0,"Loss","No Change"))</f>
        <v>Loss</v>
      </c>
    </row>
    <row r="6024" spans="1:25" x14ac:dyDescent="0.3">
      <c r="A6024" s="1">
        <v>45989</v>
      </c>
      <c r="B6024" s="1" t="s">
        <v>6080</v>
      </c>
      <c r="C6024" s="1" t="s">
        <v>254</v>
      </c>
      <c r="D6024">
        <f>MONTH(StockData[[#This Row],[DATE]])</f>
        <v>11</v>
      </c>
      <c r="E6024">
        <v>2025</v>
      </c>
      <c r="F6024" t="s">
        <v>231</v>
      </c>
      <c r="G6024" t="str">
        <f>"Q"&amp;ROUNDUP(StockData[[#This Row],[Month Number]]/3,0)</f>
        <v>Q4</v>
      </c>
      <c r="H6024" s="1" t="s">
        <v>5604</v>
      </c>
      <c r="I6024" s="1" t="s">
        <v>4597</v>
      </c>
      <c r="J6024" t="s">
        <v>30</v>
      </c>
      <c r="K6024">
        <v>15906</v>
      </c>
      <c r="L6024">
        <v>16049</v>
      </c>
      <c r="M6024">
        <v>15850</v>
      </c>
      <c r="N6024">
        <v>15903</v>
      </c>
      <c r="O6024">
        <v>15890</v>
      </c>
      <c r="P6024">
        <v>15900</v>
      </c>
      <c r="Q6024">
        <v>15926.22</v>
      </c>
      <c r="R6024">
        <v>352340</v>
      </c>
      <c r="S6024">
        <v>5611445309</v>
      </c>
      <c r="T6024">
        <v>61014</v>
      </c>
      <c r="U6024">
        <v>252632</v>
      </c>
      <c r="V6024">
        <v>71.7</v>
      </c>
      <c r="W6024" s="3">
        <f>StockData[[#This Row],[CLOSE]]-StockData[[#This Row],[PREV. CLOSE]]</f>
        <v>-3</v>
      </c>
      <c r="X6024" s="2">
        <f>IFERROR((StockData[[#This Row],[CLOSE]]-StockData[[#This Row],[PREV. CLOSE]])/StockData[[#This Row],[PREV. CLOSE]],0)</f>
        <v>-1.8864365214110544E-4</v>
      </c>
      <c r="Y6024" t="str">
        <f>IF(StockData[[#This Row],[Daily Return %]]&gt;0,"Gain",IF(StockData[[#This Row],[Daily Return %]]&lt;0,"Loss","No Change"))</f>
        <v>Loss</v>
      </c>
    </row>
    <row r="6025" spans="1:25" x14ac:dyDescent="0.3">
      <c r="A6025" s="1">
        <v>45992</v>
      </c>
      <c r="B6025" s="1" t="s">
        <v>6081</v>
      </c>
      <c r="C6025" s="1" t="s">
        <v>274</v>
      </c>
      <c r="D6025">
        <f>MONTH(StockData[[#This Row],[DATE]])</f>
        <v>12</v>
      </c>
      <c r="E6025">
        <v>2025</v>
      </c>
      <c r="F6025" t="s">
        <v>231</v>
      </c>
      <c r="G6025" t="str">
        <f>"Q"&amp;ROUNDUP(StockData[[#This Row],[Month Number]]/3,0)</f>
        <v>Q4</v>
      </c>
      <c r="H6025" s="1" t="s">
        <v>5604</v>
      </c>
      <c r="I6025" s="1" t="s">
        <v>4597</v>
      </c>
      <c r="J6025" t="s">
        <v>30</v>
      </c>
      <c r="K6025">
        <v>15975</v>
      </c>
      <c r="L6025">
        <v>16177</v>
      </c>
      <c r="M6025">
        <v>15851</v>
      </c>
      <c r="N6025">
        <v>15900</v>
      </c>
      <c r="O6025">
        <v>16125</v>
      </c>
      <c r="P6025">
        <v>16097</v>
      </c>
      <c r="Q6025">
        <v>16023.48</v>
      </c>
      <c r="R6025">
        <v>434052</v>
      </c>
      <c r="S6025">
        <v>6955024200</v>
      </c>
      <c r="T6025">
        <v>72923</v>
      </c>
      <c r="U6025">
        <v>248205</v>
      </c>
      <c r="V6025">
        <v>57.18</v>
      </c>
      <c r="W6025" s="3">
        <f>StockData[[#This Row],[CLOSE]]-StockData[[#This Row],[PREV. CLOSE]]</f>
        <v>197</v>
      </c>
      <c r="X6025" s="2">
        <f>IFERROR((StockData[[#This Row],[CLOSE]]-StockData[[#This Row],[PREV. CLOSE]])/StockData[[#This Row],[PREV. CLOSE]],0)</f>
        <v>1.2389937106918238E-2</v>
      </c>
      <c r="Y6025" t="str">
        <f>IF(StockData[[#This Row],[Daily Return %]]&gt;0,"Gain",IF(StockData[[#This Row],[Daily Return %]]&lt;0,"Loss","No Change"))</f>
        <v>Gain</v>
      </c>
    </row>
    <row r="6026" spans="1:25" x14ac:dyDescent="0.3">
      <c r="A6026" s="1">
        <v>45993</v>
      </c>
      <c r="B6026" s="1" t="s">
        <v>6082</v>
      </c>
      <c r="C6026" s="1" t="s">
        <v>274</v>
      </c>
      <c r="D6026">
        <f>MONTH(StockData[[#This Row],[DATE]])</f>
        <v>12</v>
      </c>
      <c r="E6026">
        <v>2025</v>
      </c>
      <c r="F6026" t="s">
        <v>231</v>
      </c>
      <c r="G6026" t="str">
        <f>"Q"&amp;ROUNDUP(StockData[[#This Row],[Month Number]]/3,0)</f>
        <v>Q4</v>
      </c>
      <c r="H6026" s="1" t="s">
        <v>5604</v>
      </c>
      <c r="I6026" s="1" t="s">
        <v>4597</v>
      </c>
      <c r="J6026" t="s">
        <v>30</v>
      </c>
      <c r="K6026">
        <v>16127</v>
      </c>
      <c r="L6026">
        <v>16261</v>
      </c>
      <c r="M6026">
        <v>16095</v>
      </c>
      <c r="N6026">
        <v>16097</v>
      </c>
      <c r="O6026">
        <v>16245</v>
      </c>
      <c r="P6026">
        <v>16239</v>
      </c>
      <c r="Q6026">
        <v>16196.02</v>
      </c>
      <c r="R6026">
        <v>383165</v>
      </c>
      <c r="S6026">
        <v>6205747033</v>
      </c>
      <c r="T6026">
        <v>64843</v>
      </c>
      <c r="U6026">
        <v>228977</v>
      </c>
      <c r="V6026">
        <v>59.76</v>
      </c>
      <c r="W6026" s="3">
        <f>StockData[[#This Row],[CLOSE]]-StockData[[#This Row],[PREV. CLOSE]]</f>
        <v>142</v>
      </c>
      <c r="X6026" s="2">
        <f>IFERROR((StockData[[#This Row],[CLOSE]]-StockData[[#This Row],[PREV. CLOSE]])/StockData[[#This Row],[PREV. CLOSE]],0)</f>
        <v>8.8215195378020753E-3</v>
      </c>
      <c r="Y6026" t="str">
        <f>IF(StockData[[#This Row],[Daily Return %]]&gt;0,"Gain",IF(StockData[[#This Row],[Daily Return %]]&lt;0,"Loss","No Change"))</f>
        <v>Gain</v>
      </c>
    </row>
    <row r="6027" spans="1:25" x14ac:dyDescent="0.3">
      <c r="A6027" s="1">
        <v>45994</v>
      </c>
      <c r="B6027" s="1" t="s">
        <v>6083</v>
      </c>
      <c r="C6027" s="1" t="s">
        <v>274</v>
      </c>
      <c r="D6027">
        <f>MONTH(StockData[[#This Row],[DATE]])</f>
        <v>12</v>
      </c>
      <c r="E6027">
        <v>2025</v>
      </c>
      <c r="F6027" t="s">
        <v>231</v>
      </c>
      <c r="G6027" t="str">
        <f>"Q"&amp;ROUNDUP(StockData[[#This Row],[Month Number]]/3,0)</f>
        <v>Q4</v>
      </c>
      <c r="H6027" s="1" t="s">
        <v>5604</v>
      </c>
      <c r="I6027" s="1" t="s">
        <v>4597</v>
      </c>
      <c r="J6027" t="s">
        <v>30</v>
      </c>
      <c r="K6027">
        <v>16219</v>
      </c>
      <c r="L6027">
        <v>16248</v>
      </c>
      <c r="M6027">
        <v>16010</v>
      </c>
      <c r="N6027">
        <v>16239</v>
      </c>
      <c r="O6027">
        <v>16075</v>
      </c>
      <c r="P6027">
        <v>16082</v>
      </c>
      <c r="Q6027">
        <v>16083.48</v>
      </c>
      <c r="R6027">
        <v>264397</v>
      </c>
      <c r="S6027">
        <v>4252423071</v>
      </c>
      <c r="T6027">
        <v>46875</v>
      </c>
      <c r="U6027">
        <v>158937</v>
      </c>
      <c r="V6027">
        <v>60.11</v>
      </c>
      <c r="W6027" s="3">
        <f>StockData[[#This Row],[CLOSE]]-StockData[[#This Row],[PREV. CLOSE]]</f>
        <v>-157</v>
      </c>
      <c r="X6027" s="2">
        <f>IFERROR((StockData[[#This Row],[CLOSE]]-StockData[[#This Row],[PREV. CLOSE]])/StockData[[#This Row],[PREV. CLOSE]],0)</f>
        <v>-9.6680830100375637E-3</v>
      </c>
      <c r="Y6027" t="str">
        <f>IF(StockData[[#This Row],[Daily Return %]]&gt;0,"Gain",IF(StockData[[#This Row],[Daily Return %]]&lt;0,"Loss","No Change"))</f>
        <v>Loss</v>
      </c>
    </row>
    <row r="6028" spans="1:25" x14ac:dyDescent="0.3">
      <c r="A6028" s="1">
        <v>45995</v>
      </c>
      <c r="B6028" s="1" t="s">
        <v>6084</v>
      </c>
      <c r="C6028" s="1" t="s">
        <v>274</v>
      </c>
      <c r="D6028">
        <f>MONTH(StockData[[#This Row],[DATE]])</f>
        <v>12</v>
      </c>
      <c r="E6028">
        <v>2025</v>
      </c>
      <c r="F6028" t="s">
        <v>231</v>
      </c>
      <c r="G6028" t="str">
        <f>"Q"&amp;ROUNDUP(StockData[[#This Row],[Month Number]]/3,0)</f>
        <v>Q4</v>
      </c>
      <c r="H6028" s="1" t="s">
        <v>5604</v>
      </c>
      <c r="I6028" s="1" t="s">
        <v>4597</v>
      </c>
      <c r="J6028" t="s">
        <v>30</v>
      </c>
      <c r="K6028">
        <v>16058</v>
      </c>
      <c r="L6028">
        <v>16135</v>
      </c>
      <c r="M6028">
        <v>15887</v>
      </c>
      <c r="N6028">
        <v>16082</v>
      </c>
      <c r="O6028">
        <v>15979</v>
      </c>
      <c r="P6028">
        <v>15994</v>
      </c>
      <c r="Q6028">
        <v>15984.58</v>
      </c>
      <c r="R6028">
        <v>248812</v>
      </c>
      <c r="S6028">
        <v>3977155877</v>
      </c>
      <c r="T6028">
        <v>43223</v>
      </c>
      <c r="U6028">
        <v>151920</v>
      </c>
      <c r="V6028">
        <v>61.06</v>
      </c>
      <c r="W6028" s="3">
        <f>StockData[[#This Row],[CLOSE]]-StockData[[#This Row],[PREV. CLOSE]]</f>
        <v>-88</v>
      </c>
      <c r="X6028" s="2">
        <f>IFERROR((StockData[[#This Row],[CLOSE]]-StockData[[#This Row],[PREV. CLOSE]])/StockData[[#This Row],[PREV. CLOSE]],0)</f>
        <v>-5.4719562243502051E-3</v>
      </c>
      <c r="Y6028" t="str">
        <f>IF(StockData[[#This Row],[Daily Return %]]&gt;0,"Gain",IF(StockData[[#This Row],[Daily Return %]]&lt;0,"Loss","No Change"))</f>
        <v>Loss</v>
      </c>
    </row>
    <row r="6029" spans="1:25" x14ac:dyDescent="0.3">
      <c r="A6029" s="1">
        <v>45996</v>
      </c>
      <c r="B6029" s="1" t="s">
        <v>6085</v>
      </c>
      <c r="C6029" s="1" t="s">
        <v>274</v>
      </c>
      <c r="D6029">
        <f>MONTH(StockData[[#This Row],[DATE]])</f>
        <v>12</v>
      </c>
      <c r="E6029">
        <v>2025</v>
      </c>
      <c r="F6029" t="s">
        <v>231</v>
      </c>
      <c r="G6029" t="str">
        <f>"Q"&amp;ROUNDUP(StockData[[#This Row],[Month Number]]/3,0)</f>
        <v>Q4</v>
      </c>
      <c r="H6029" s="1" t="s">
        <v>5604</v>
      </c>
      <c r="I6029" s="1" t="s">
        <v>4597</v>
      </c>
      <c r="J6029" t="s">
        <v>30</v>
      </c>
      <c r="K6029">
        <v>16000</v>
      </c>
      <c r="L6029">
        <v>16338</v>
      </c>
      <c r="M6029">
        <v>15979</v>
      </c>
      <c r="N6029">
        <v>15994</v>
      </c>
      <c r="O6029">
        <v>16300</v>
      </c>
      <c r="P6029">
        <v>16282</v>
      </c>
      <c r="Q6029">
        <v>16194.46</v>
      </c>
      <c r="R6029">
        <v>332032</v>
      </c>
      <c r="S6029">
        <v>5377078767</v>
      </c>
      <c r="T6029">
        <v>48006</v>
      </c>
      <c r="U6029">
        <v>184539</v>
      </c>
      <c r="V6029">
        <v>55.58</v>
      </c>
      <c r="W6029" s="3">
        <f>StockData[[#This Row],[CLOSE]]-StockData[[#This Row],[PREV. CLOSE]]</f>
        <v>288</v>
      </c>
      <c r="X6029" s="2">
        <f>IFERROR((StockData[[#This Row],[CLOSE]]-StockData[[#This Row],[PREV. CLOSE]])/StockData[[#This Row],[PREV. CLOSE]],0)</f>
        <v>1.8006752532199573E-2</v>
      </c>
      <c r="Y6029" t="str">
        <f>IF(StockData[[#This Row],[Daily Return %]]&gt;0,"Gain",IF(StockData[[#This Row],[Daily Return %]]&lt;0,"Loss","No Change"))</f>
        <v>Gain</v>
      </c>
    </row>
    <row r="6030" spans="1:25" x14ac:dyDescent="0.3">
      <c r="A6030" s="1">
        <v>45999</v>
      </c>
      <c r="B6030" s="1" t="s">
        <v>6086</v>
      </c>
      <c r="C6030" s="1" t="s">
        <v>274</v>
      </c>
      <c r="D6030">
        <f>MONTH(StockData[[#This Row],[DATE]])</f>
        <v>12</v>
      </c>
      <c r="E6030">
        <v>2025</v>
      </c>
      <c r="F6030" t="s">
        <v>231</v>
      </c>
      <c r="G6030" t="str">
        <f>"Q"&amp;ROUNDUP(StockData[[#This Row],[Month Number]]/3,0)</f>
        <v>Q4</v>
      </c>
      <c r="H6030" s="1" t="s">
        <v>5604</v>
      </c>
      <c r="I6030" s="1" t="s">
        <v>4597</v>
      </c>
      <c r="J6030" t="s">
        <v>30</v>
      </c>
      <c r="K6030">
        <v>16200</v>
      </c>
      <c r="L6030">
        <v>16256</v>
      </c>
      <c r="M6030">
        <v>16094</v>
      </c>
      <c r="N6030">
        <v>16282</v>
      </c>
      <c r="O6030">
        <v>16178</v>
      </c>
      <c r="P6030">
        <v>16187</v>
      </c>
      <c r="Q6030">
        <v>16178.36</v>
      </c>
      <c r="R6030">
        <v>220513</v>
      </c>
      <c r="S6030">
        <v>3567537785</v>
      </c>
      <c r="T6030">
        <v>45874</v>
      </c>
      <c r="U6030">
        <v>129651</v>
      </c>
      <c r="V6030">
        <v>58.8</v>
      </c>
      <c r="W6030" s="3">
        <f>StockData[[#This Row],[CLOSE]]-StockData[[#This Row],[PREV. CLOSE]]</f>
        <v>-95</v>
      </c>
      <c r="X6030" s="2">
        <f>IFERROR((StockData[[#This Row],[CLOSE]]-StockData[[#This Row],[PREV. CLOSE]])/StockData[[#This Row],[PREV. CLOSE]],0)</f>
        <v>-5.8346640461859724E-3</v>
      </c>
      <c r="Y6030" t="str">
        <f>IF(StockData[[#This Row],[Daily Return %]]&gt;0,"Gain",IF(StockData[[#This Row],[Daily Return %]]&lt;0,"Loss","No Change"))</f>
        <v>Loss</v>
      </c>
    </row>
    <row r="6031" spans="1:25" x14ac:dyDescent="0.3">
      <c r="A6031" s="1">
        <v>46000</v>
      </c>
      <c r="B6031" s="1" t="s">
        <v>6087</v>
      </c>
      <c r="C6031" s="1" t="s">
        <v>274</v>
      </c>
      <c r="D6031">
        <f>MONTH(StockData[[#This Row],[DATE]])</f>
        <v>12</v>
      </c>
      <c r="E6031">
        <v>2025</v>
      </c>
      <c r="F6031" t="s">
        <v>231</v>
      </c>
      <c r="G6031" t="str">
        <f>"Q"&amp;ROUNDUP(StockData[[#This Row],[Month Number]]/3,0)</f>
        <v>Q4</v>
      </c>
      <c r="H6031" s="1" t="s">
        <v>5604</v>
      </c>
      <c r="I6031" s="1" t="s">
        <v>4597</v>
      </c>
      <c r="J6031" t="s">
        <v>30</v>
      </c>
      <c r="K6031">
        <v>16051</v>
      </c>
      <c r="L6031">
        <v>16226</v>
      </c>
      <c r="M6031">
        <v>15985</v>
      </c>
      <c r="N6031">
        <v>16187</v>
      </c>
      <c r="O6031">
        <v>15990</v>
      </c>
      <c r="P6031">
        <v>16020</v>
      </c>
      <c r="Q6031">
        <v>16073.38</v>
      </c>
      <c r="R6031">
        <v>276388</v>
      </c>
      <c r="S6031">
        <v>4442488107</v>
      </c>
      <c r="T6031">
        <v>46812</v>
      </c>
      <c r="U6031">
        <v>168192</v>
      </c>
      <c r="V6031">
        <v>60.85</v>
      </c>
      <c r="W6031" s="3">
        <f>StockData[[#This Row],[CLOSE]]-StockData[[#This Row],[PREV. CLOSE]]</f>
        <v>-167</v>
      </c>
      <c r="X6031" s="2">
        <f>IFERROR((StockData[[#This Row],[CLOSE]]-StockData[[#This Row],[PREV. CLOSE]])/StockData[[#This Row],[PREV. CLOSE]],0)</f>
        <v>-1.0316920985976401E-2</v>
      </c>
      <c r="Y6031" t="str">
        <f>IF(StockData[[#This Row],[Daily Return %]]&gt;0,"Gain",IF(StockData[[#This Row],[Daily Return %]]&lt;0,"Loss","No Change"))</f>
        <v>Loss</v>
      </c>
    </row>
    <row r="6032" spans="1:25" x14ac:dyDescent="0.3">
      <c r="A6032" s="1">
        <v>46001</v>
      </c>
      <c r="B6032" s="1" t="s">
        <v>6088</v>
      </c>
      <c r="C6032" s="1" t="s">
        <v>274</v>
      </c>
      <c r="D6032">
        <f>MONTH(StockData[[#This Row],[DATE]])</f>
        <v>12</v>
      </c>
      <c r="E6032">
        <v>2025</v>
      </c>
      <c r="F6032" t="s">
        <v>231</v>
      </c>
      <c r="G6032" t="str">
        <f>"Q"&amp;ROUNDUP(StockData[[#This Row],[Month Number]]/3,0)</f>
        <v>Q4</v>
      </c>
      <c r="H6032" s="1" t="s">
        <v>5604</v>
      </c>
      <c r="I6032" s="1" t="s">
        <v>4597</v>
      </c>
      <c r="J6032" t="s">
        <v>30</v>
      </c>
      <c r="K6032">
        <v>16090</v>
      </c>
      <c r="L6032">
        <v>16125</v>
      </c>
      <c r="M6032">
        <v>15925</v>
      </c>
      <c r="N6032">
        <v>16020</v>
      </c>
      <c r="O6032">
        <v>16000</v>
      </c>
      <c r="P6032">
        <v>16019</v>
      </c>
      <c r="Q6032">
        <v>16041.87</v>
      </c>
      <c r="R6032">
        <v>293374</v>
      </c>
      <c r="S6032">
        <v>4706266802</v>
      </c>
      <c r="T6032">
        <v>60509</v>
      </c>
      <c r="U6032">
        <v>177580</v>
      </c>
      <c r="V6032">
        <v>60.53</v>
      </c>
      <c r="W6032" s="3">
        <f>StockData[[#This Row],[CLOSE]]-StockData[[#This Row],[PREV. CLOSE]]</f>
        <v>-1</v>
      </c>
      <c r="X6032" s="2">
        <f>IFERROR((StockData[[#This Row],[CLOSE]]-StockData[[#This Row],[PREV. CLOSE]])/StockData[[#This Row],[PREV. CLOSE]],0)</f>
        <v>-6.2421972534332083E-5</v>
      </c>
      <c r="Y6032" t="str">
        <f>IF(StockData[[#This Row],[Daily Return %]]&gt;0,"Gain",IF(StockData[[#This Row],[Daily Return %]]&lt;0,"Loss","No Change"))</f>
        <v>Loss</v>
      </c>
    </row>
    <row r="6033" spans="1:25" x14ac:dyDescent="0.3">
      <c r="A6033" s="1">
        <v>46002</v>
      </c>
      <c r="B6033" s="1" t="s">
        <v>6089</v>
      </c>
      <c r="C6033" s="1" t="s">
        <v>274</v>
      </c>
      <c r="D6033">
        <f>MONTH(StockData[[#This Row],[DATE]])</f>
        <v>12</v>
      </c>
      <c r="E6033">
        <v>2025</v>
      </c>
      <c r="F6033" t="s">
        <v>231</v>
      </c>
      <c r="G6033" t="str">
        <f>"Q"&amp;ROUNDUP(StockData[[#This Row],[Month Number]]/3,0)</f>
        <v>Q4</v>
      </c>
      <c r="H6033" s="1" t="s">
        <v>5604</v>
      </c>
      <c r="I6033" s="1" t="s">
        <v>4597</v>
      </c>
      <c r="J6033" t="s">
        <v>30</v>
      </c>
      <c r="K6033">
        <v>16049</v>
      </c>
      <c r="L6033">
        <v>16296</v>
      </c>
      <c r="M6033">
        <v>15983</v>
      </c>
      <c r="N6033">
        <v>16019</v>
      </c>
      <c r="O6033">
        <v>16220</v>
      </c>
      <c r="P6033">
        <v>16248</v>
      </c>
      <c r="Q6033">
        <v>16218.56</v>
      </c>
      <c r="R6033">
        <v>268701</v>
      </c>
      <c r="S6033">
        <v>4357942870</v>
      </c>
      <c r="T6033">
        <v>58929</v>
      </c>
      <c r="U6033">
        <v>147965</v>
      </c>
      <c r="V6033">
        <v>55.07</v>
      </c>
      <c r="W6033" s="3">
        <f>StockData[[#This Row],[CLOSE]]-StockData[[#This Row],[PREV. CLOSE]]</f>
        <v>229</v>
      </c>
      <c r="X6033" s="2">
        <f>IFERROR((StockData[[#This Row],[CLOSE]]-StockData[[#This Row],[PREV. CLOSE]])/StockData[[#This Row],[PREV. CLOSE]],0)</f>
        <v>1.4295524065172607E-2</v>
      </c>
      <c r="Y6033" t="str">
        <f>IF(StockData[[#This Row],[Daily Return %]]&gt;0,"Gain",IF(StockData[[#This Row],[Daily Return %]]&lt;0,"Loss","No Change"))</f>
        <v>Gain</v>
      </c>
    </row>
    <row r="6034" spans="1:25" x14ac:dyDescent="0.3">
      <c r="A6034" s="1">
        <v>46003</v>
      </c>
      <c r="B6034" s="1" t="s">
        <v>6090</v>
      </c>
      <c r="C6034" s="1" t="s">
        <v>274</v>
      </c>
      <c r="D6034">
        <f>MONTH(StockData[[#This Row],[DATE]])</f>
        <v>12</v>
      </c>
      <c r="E6034">
        <v>2025</v>
      </c>
      <c r="F6034" t="s">
        <v>231</v>
      </c>
      <c r="G6034" t="str">
        <f>"Q"&amp;ROUNDUP(StockData[[#This Row],[Month Number]]/3,0)</f>
        <v>Q4</v>
      </c>
      <c r="H6034" s="1" t="s">
        <v>5604</v>
      </c>
      <c r="I6034" s="1" t="s">
        <v>4597</v>
      </c>
      <c r="J6034" t="s">
        <v>30</v>
      </c>
      <c r="K6034">
        <v>16248</v>
      </c>
      <c r="L6034">
        <v>16536</v>
      </c>
      <c r="M6034">
        <v>16247</v>
      </c>
      <c r="N6034">
        <v>16248</v>
      </c>
      <c r="O6034">
        <v>16515</v>
      </c>
      <c r="P6034">
        <v>16522</v>
      </c>
      <c r="Q6034">
        <v>16480.310000000001</v>
      </c>
      <c r="R6034">
        <v>404711</v>
      </c>
      <c r="S6034">
        <v>6669761249</v>
      </c>
      <c r="T6034">
        <v>67799</v>
      </c>
      <c r="U6034">
        <v>267389</v>
      </c>
      <c r="V6034">
        <v>66.069999999999993</v>
      </c>
      <c r="W6034" s="3">
        <f>StockData[[#This Row],[CLOSE]]-StockData[[#This Row],[PREV. CLOSE]]</f>
        <v>274</v>
      </c>
      <c r="X6034" s="2">
        <f>IFERROR((StockData[[#This Row],[CLOSE]]-StockData[[#This Row],[PREV. CLOSE]])/StockData[[#This Row],[PREV. CLOSE]],0)</f>
        <v>1.6863613983259477E-2</v>
      </c>
      <c r="Y6034" t="str">
        <f>IF(StockData[[#This Row],[Daily Return %]]&gt;0,"Gain",IF(StockData[[#This Row],[Daily Return %]]&lt;0,"Loss","No Change"))</f>
        <v>Gain</v>
      </c>
    </row>
    <row r="6035" spans="1:25" x14ac:dyDescent="0.3">
      <c r="A6035" s="1">
        <v>46006</v>
      </c>
      <c r="B6035" s="1" t="s">
        <v>6091</v>
      </c>
      <c r="C6035" s="1" t="s">
        <v>274</v>
      </c>
      <c r="D6035">
        <f>MONTH(StockData[[#This Row],[DATE]])</f>
        <v>12</v>
      </c>
      <c r="E6035">
        <v>2025</v>
      </c>
      <c r="F6035" t="s">
        <v>231</v>
      </c>
      <c r="G6035" t="str">
        <f>"Q"&amp;ROUNDUP(StockData[[#This Row],[Month Number]]/3,0)</f>
        <v>Q4</v>
      </c>
      <c r="H6035" s="1" t="s">
        <v>5604</v>
      </c>
      <c r="I6035" s="1" t="s">
        <v>4597</v>
      </c>
      <c r="J6035" t="s">
        <v>30</v>
      </c>
      <c r="K6035">
        <v>16500</v>
      </c>
      <c r="L6035">
        <v>16500</v>
      </c>
      <c r="M6035">
        <v>16360</v>
      </c>
      <c r="N6035">
        <v>16522</v>
      </c>
      <c r="O6035">
        <v>16400</v>
      </c>
      <c r="P6035">
        <v>16415</v>
      </c>
      <c r="Q6035">
        <v>16420.849999999999</v>
      </c>
      <c r="R6035">
        <v>225221</v>
      </c>
      <c r="S6035">
        <v>3698320481</v>
      </c>
      <c r="T6035">
        <v>41307</v>
      </c>
      <c r="U6035">
        <v>153803</v>
      </c>
      <c r="V6035">
        <v>68.290000000000006</v>
      </c>
      <c r="W6035" s="3">
        <f>StockData[[#This Row],[CLOSE]]-StockData[[#This Row],[PREV. CLOSE]]</f>
        <v>-107</v>
      </c>
      <c r="X6035" s="2">
        <f>IFERROR((StockData[[#This Row],[CLOSE]]-StockData[[#This Row],[PREV. CLOSE]])/StockData[[#This Row],[PREV. CLOSE]],0)</f>
        <v>-6.4762135334705245E-3</v>
      </c>
      <c r="Y6035" t="str">
        <f>IF(StockData[[#This Row],[Daily Return %]]&gt;0,"Gain",IF(StockData[[#This Row],[Daily Return %]]&lt;0,"Loss","No Change"))</f>
        <v>Loss</v>
      </c>
    </row>
    <row r="6036" spans="1:25" x14ac:dyDescent="0.3">
      <c r="A6036" s="1">
        <v>46007</v>
      </c>
      <c r="B6036" s="1" t="s">
        <v>6092</v>
      </c>
      <c r="C6036" s="1" t="s">
        <v>274</v>
      </c>
      <c r="D6036">
        <f>MONTH(StockData[[#This Row],[DATE]])</f>
        <v>12</v>
      </c>
      <c r="E6036">
        <v>2025</v>
      </c>
      <c r="F6036" t="s">
        <v>231</v>
      </c>
      <c r="G6036" t="str">
        <f>"Q"&amp;ROUNDUP(StockData[[#This Row],[Month Number]]/3,0)</f>
        <v>Q4</v>
      </c>
      <c r="H6036" s="1" t="s">
        <v>5604</v>
      </c>
      <c r="I6036" s="1" t="s">
        <v>4597</v>
      </c>
      <c r="J6036" t="s">
        <v>30</v>
      </c>
      <c r="K6036">
        <v>16400</v>
      </c>
      <c r="L6036">
        <v>16451</v>
      </c>
      <c r="M6036">
        <v>16320</v>
      </c>
      <c r="N6036">
        <v>16415</v>
      </c>
      <c r="O6036">
        <v>16326</v>
      </c>
      <c r="P6036">
        <v>16354</v>
      </c>
      <c r="Q6036">
        <v>16378.9</v>
      </c>
      <c r="R6036">
        <v>156134</v>
      </c>
      <c r="S6036">
        <v>2557303075</v>
      </c>
      <c r="T6036">
        <v>34270</v>
      </c>
      <c r="U6036">
        <v>101331</v>
      </c>
      <c r="V6036">
        <v>64.900000000000006</v>
      </c>
      <c r="W6036" s="3">
        <f>StockData[[#This Row],[CLOSE]]-StockData[[#This Row],[PREV. CLOSE]]</f>
        <v>-61</v>
      </c>
      <c r="X6036" s="2">
        <f>IFERROR((StockData[[#This Row],[CLOSE]]-StockData[[#This Row],[PREV. CLOSE]])/StockData[[#This Row],[PREV. CLOSE]],0)</f>
        <v>-3.7161133109960402E-3</v>
      </c>
      <c r="Y6036" t="str">
        <f>IF(StockData[[#This Row],[Daily Return %]]&gt;0,"Gain",IF(StockData[[#This Row],[Daily Return %]]&lt;0,"Loss","No Change"))</f>
        <v>Loss</v>
      </c>
    </row>
    <row r="6037" spans="1:25" x14ac:dyDescent="0.3">
      <c r="A6037" s="1">
        <v>46008</v>
      </c>
      <c r="B6037" s="1" t="s">
        <v>6093</v>
      </c>
      <c r="C6037" s="1" t="s">
        <v>274</v>
      </c>
      <c r="D6037">
        <f>MONTH(StockData[[#This Row],[DATE]])</f>
        <v>12</v>
      </c>
      <c r="E6037">
        <v>2025</v>
      </c>
      <c r="F6037" t="s">
        <v>231</v>
      </c>
      <c r="G6037" t="str">
        <f>"Q"&amp;ROUNDUP(StockData[[#This Row],[Month Number]]/3,0)</f>
        <v>Q4</v>
      </c>
      <c r="H6037" s="1" t="s">
        <v>5604</v>
      </c>
      <c r="I6037" s="1" t="s">
        <v>4597</v>
      </c>
      <c r="J6037" t="s">
        <v>30</v>
      </c>
      <c r="K6037">
        <v>16389</v>
      </c>
      <c r="L6037">
        <v>16490</v>
      </c>
      <c r="M6037">
        <v>16357</v>
      </c>
      <c r="N6037">
        <v>16354</v>
      </c>
      <c r="O6037">
        <v>16382</v>
      </c>
      <c r="P6037">
        <v>16398</v>
      </c>
      <c r="Q6037">
        <v>16408.939999999999</v>
      </c>
      <c r="R6037">
        <v>257406</v>
      </c>
      <c r="S6037">
        <v>4223759764</v>
      </c>
      <c r="T6037">
        <v>37624</v>
      </c>
      <c r="U6037">
        <v>190476</v>
      </c>
      <c r="V6037">
        <v>74</v>
      </c>
      <c r="W6037" s="3">
        <f>StockData[[#This Row],[CLOSE]]-StockData[[#This Row],[PREV. CLOSE]]</f>
        <v>44</v>
      </c>
      <c r="X6037" s="2">
        <f>IFERROR((StockData[[#This Row],[CLOSE]]-StockData[[#This Row],[PREV. CLOSE]])/StockData[[#This Row],[PREV. CLOSE]],0)</f>
        <v>2.6904732787085728E-3</v>
      </c>
      <c r="Y6037" t="str">
        <f>IF(StockData[[#This Row],[Daily Return %]]&gt;0,"Gain",IF(StockData[[#This Row],[Daily Return %]]&lt;0,"Loss","No Change"))</f>
        <v>Gain</v>
      </c>
    </row>
    <row r="6038" spans="1:25" x14ac:dyDescent="0.3">
      <c r="A6038" s="1">
        <v>46009</v>
      </c>
      <c r="B6038" s="1" t="s">
        <v>6094</v>
      </c>
      <c r="C6038" s="1" t="s">
        <v>274</v>
      </c>
      <c r="D6038">
        <f>MONTH(StockData[[#This Row],[DATE]])</f>
        <v>12</v>
      </c>
      <c r="E6038">
        <v>2025</v>
      </c>
      <c r="F6038" t="s">
        <v>231</v>
      </c>
      <c r="G6038" t="str">
        <f>"Q"&amp;ROUNDUP(StockData[[#This Row],[Month Number]]/3,0)</f>
        <v>Q4</v>
      </c>
      <c r="H6038" s="1" t="s">
        <v>5604</v>
      </c>
      <c r="I6038" s="1" t="s">
        <v>4597</v>
      </c>
      <c r="J6038" t="s">
        <v>30</v>
      </c>
      <c r="K6038">
        <v>16440</v>
      </c>
      <c r="L6038">
        <v>16486</v>
      </c>
      <c r="M6038">
        <v>16221</v>
      </c>
      <c r="N6038">
        <v>16398</v>
      </c>
      <c r="O6038">
        <v>16306</v>
      </c>
      <c r="P6038">
        <v>16329</v>
      </c>
      <c r="Q6038">
        <v>16333.39</v>
      </c>
      <c r="R6038">
        <v>213981</v>
      </c>
      <c r="S6038">
        <v>3495035605</v>
      </c>
      <c r="T6038">
        <v>34024</v>
      </c>
      <c r="U6038">
        <v>134915</v>
      </c>
      <c r="V6038">
        <v>63.05</v>
      </c>
      <c r="W6038" s="3">
        <f>StockData[[#This Row],[CLOSE]]-StockData[[#This Row],[PREV. CLOSE]]</f>
        <v>-69</v>
      </c>
      <c r="X6038" s="2">
        <f>IFERROR((StockData[[#This Row],[CLOSE]]-StockData[[#This Row],[PREV. CLOSE]])/StockData[[#This Row],[PREV. CLOSE]],0)</f>
        <v>-4.2078302231979507E-3</v>
      </c>
      <c r="Y6038" t="str">
        <f>IF(StockData[[#This Row],[Daily Return %]]&gt;0,"Gain",IF(StockData[[#This Row],[Daily Return %]]&lt;0,"Loss","No Change"))</f>
        <v>Loss</v>
      </c>
    </row>
    <row r="6039" spans="1:25" x14ac:dyDescent="0.3">
      <c r="A6039" s="1">
        <v>46010</v>
      </c>
      <c r="B6039" s="1" t="s">
        <v>6095</v>
      </c>
      <c r="C6039" s="1" t="s">
        <v>274</v>
      </c>
      <c r="D6039">
        <f>MONTH(StockData[[#This Row],[DATE]])</f>
        <v>12</v>
      </c>
      <c r="E6039">
        <v>2025</v>
      </c>
      <c r="F6039" t="s">
        <v>231</v>
      </c>
      <c r="G6039" t="str">
        <f>"Q"&amp;ROUNDUP(StockData[[#This Row],[Month Number]]/3,0)</f>
        <v>Q4</v>
      </c>
      <c r="H6039" s="1" t="s">
        <v>5604</v>
      </c>
      <c r="I6039" s="1" t="s">
        <v>4597</v>
      </c>
      <c r="J6039" t="s">
        <v>30</v>
      </c>
      <c r="K6039">
        <v>16329</v>
      </c>
      <c r="L6039">
        <v>16475</v>
      </c>
      <c r="M6039">
        <v>16329</v>
      </c>
      <c r="N6039">
        <v>16329</v>
      </c>
      <c r="O6039">
        <v>16405</v>
      </c>
      <c r="P6039">
        <v>16414</v>
      </c>
      <c r="Q6039">
        <v>16412.919999999998</v>
      </c>
      <c r="R6039">
        <v>360190</v>
      </c>
      <c r="S6039">
        <v>5911769247</v>
      </c>
      <c r="T6039">
        <v>35290</v>
      </c>
      <c r="U6039">
        <v>277222</v>
      </c>
      <c r="V6039">
        <v>76.97</v>
      </c>
      <c r="W6039" s="3">
        <f>StockData[[#This Row],[CLOSE]]-StockData[[#This Row],[PREV. CLOSE]]</f>
        <v>85</v>
      </c>
      <c r="X6039" s="2">
        <f>IFERROR((StockData[[#This Row],[CLOSE]]-StockData[[#This Row],[PREV. CLOSE]])/StockData[[#This Row],[PREV. CLOSE]],0)</f>
        <v>5.2054626737705924E-3</v>
      </c>
      <c r="Y6039" t="str">
        <f>IF(StockData[[#This Row],[Daily Return %]]&gt;0,"Gain",IF(StockData[[#This Row],[Daily Return %]]&lt;0,"Loss","No Change"))</f>
        <v>Gain</v>
      </c>
    </row>
    <row r="6040" spans="1:25" x14ac:dyDescent="0.3">
      <c r="A6040" s="1">
        <v>46013</v>
      </c>
      <c r="B6040" s="1" t="s">
        <v>6096</v>
      </c>
      <c r="C6040" s="1" t="s">
        <v>274</v>
      </c>
      <c r="D6040">
        <f>MONTH(StockData[[#This Row],[DATE]])</f>
        <v>12</v>
      </c>
      <c r="E6040">
        <v>2025</v>
      </c>
      <c r="F6040" t="s">
        <v>231</v>
      </c>
      <c r="G6040" t="str">
        <f>"Q"&amp;ROUNDUP(StockData[[#This Row],[Month Number]]/3,0)</f>
        <v>Q4</v>
      </c>
      <c r="H6040" s="1" t="s">
        <v>5604</v>
      </c>
      <c r="I6040" s="1" t="s">
        <v>4597</v>
      </c>
      <c r="J6040" t="s">
        <v>30</v>
      </c>
      <c r="K6040">
        <v>16464</v>
      </c>
      <c r="L6040">
        <v>16693</v>
      </c>
      <c r="M6040">
        <v>16414</v>
      </c>
      <c r="N6040">
        <v>16414</v>
      </c>
      <c r="O6040">
        <v>16681</v>
      </c>
      <c r="P6040">
        <v>16649</v>
      </c>
      <c r="Q6040">
        <v>16555.45</v>
      </c>
      <c r="R6040">
        <v>271590</v>
      </c>
      <c r="S6040">
        <v>4496295608</v>
      </c>
      <c r="T6040">
        <v>47733</v>
      </c>
      <c r="U6040">
        <v>194437</v>
      </c>
      <c r="V6040">
        <v>71.59</v>
      </c>
      <c r="W6040" s="3">
        <f>StockData[[#This Row],[CLOSE]]-StockData[[#This Row],[PREV. CLOSE]]</f>
        <v>235</v>
      </c>
      <c r="X6040" s="2">
        <f>IFERROR((StockData[[#This Row],[CLOSE]]-StockData[[#This Row],[PREV. CLOSE]])/StockData[[#This Row],[PREV. CLOSE]],0)</f>
        <v>1.4317046423784573E-2</v>
      </c>
      <c r="Y6040" t="str">
        <f>IF(StockData[[#This Row],[Daily Return %]]&gt;0,"Gain",IF(StockData[[#This Row],[Daily Return %]]&lt;0,"Loss","No Change"))</f>
        <v>Gain</v>
      </c>
    </row>
    <row r="6041" spans="1:25" x14ac:dyDescent="0.3">
      <c r="A6041" s="1">
        <v>46014</v>
      </c>
      <c r="B6041" s="1" t="s">
        <v>6097</v>
      </c>
      <c r="C6041" s="1" t="s">
        <v>274</v>
      </c>
      <c r="D6041">
        <f>MONTH(StockData[[#This Row],[DATE]])</f>
        <v>12</v>
      </c>
      <c r="E6041">
        <v>2025</v>
      </c>
      <c r="F6041" t="s">
        <v>231</v>
      </c>
      <c r="G6041" t="str">
        <f>"Q"&amp;ROUNDUP(StockData[[#This Row],[Month Number]]/3,0)</f>
        <v>Q4</v>
      </c>
      <c r="H6041" s="1" t="s">
        <v>5604</v>
      </c>
      <c r="I6041" s="1" t="s">
        <v>4597</v>
      </c>
      <c r="J6041" t="s">
        <v>30</v>
      </c>
      <c r="K6041">
        <v>16709</v>
      </c>
      <c r="L6041">
        <v>16720</v>
      </c>
      <c r="M6041">
        <v>16558</v>
      </c>
      <c r="N6041">
        <v>16649</v>
      </c>
      <c r="O6041">
        <v>16561</v>
      </c>
      <c r="P6041">
        <v>16585</v>
      </c>
      <c r="Q6041">
        <v>16607</v>
      </c>
      <c r="R6041">
        <v>215650</v>
      </c>
      <c r="S6041">
        <v>3581300352</v>
      </c>
      <c r="T6041">
        <v>35212</v>
      </c>
      <c r="U6041">
        <v>147589</v>
      </c>
      <c r="V6041">
        <v>68.44</v>
      </c>
      <c r="W6041" s="3">
        <f>StockData[[#This Row],[CLOSE]]-StockData[[#This Row],[PREV. CLOSE]]</f>
        <v>-64</v>
      </c>
      <c r="X6041" s="2">
        <f>IFERROR((StockData[[#This Row],[CLOSE]]-StockData[[#This Row],[PREV. CLOSE]])/StockData[[#This Row],[PREV. CLOSE]],0)</f>
        <v>-3.8440747192023546E-3</v>
      </c>
      <c r="Y6041" t="str">
        <f>IF(StockData[[#This Row],[Daily Return %]]&gt;0,"Gain",IF(StockData[[#This Row],[Daily Return %]]&lt;0,"Loss","No Change"))</f>
        <v>Loss</v>
      </c>
    </row>
    <row r="6042" spans="1:25" x14ac:dyDescent="0.3">
      <c r="A6042" s="1">
        <v>46015</v>
      </c>
      <c r="B6042" s="1" t="s">
        <v>6098</v>
      </c>
      <c r="C6042" s="1" t="s">
        <v>274</v>
      </c>
      <c r="D6042">
        <f>MONTH(StockData[[#This Row],[DATE]])</f>
        <v>12</v>
      </c>
      <c r="E6042">
        <v>2025</v>
      </c>
      <c r="F6042" t="s">
        <v>231</v>
      </c>
      <c r="G6042" t="str">
        <f>"Q"&amp;ROUNDUP(StockData[[#This Row],[Month Number]]/3,0)</f>
        <v>Q4</v>
      </c>
      <c r="H6042" s="1" t="s">
        <v>5604</v>
      </c>
      <c r="I6042" s="1" t="s">
        <v>4597</v>
      </c>
      <c r="J6042" t="s">
        <v>30</v>
      </c>
      <c r="K6042">
        <v>16640</v>
      </c>
      <c r="L6042">
        <v>16720</v>
      </c>
      <c r="M6042">
        <v>16542</v>
      </c>
      <c r="N6042">
        <v>16585</v>
      </c>
      <c r="O6042">
        <v>16710</v>
      </c>
      <c r="P6042">
        <v>16703</v>
      </c>
      <c r="Q6042">
        <v>16684.349999999999</v>
      </c>
      <c r="R6042">
        <v>258486</v>
      </c>
      <c r="S6042">
        <v>4312671071</v>
      </c>
      <c r="T6042">
        <v>53697</v>
      </c>
      <c r="U6042">
        <v>168008</v>
      </c>
      <c r="V6042">
        <v>65</v>
      </c>
      <c r="W6042" s="3">
        <f>StockData[[#This Row],[CLOSE]]-StockData[[#This Row],[PREV. CLOSE]]</f>
        <v>118</v>
      </c>
      <c r="X6042" s="2">
        <f>IFERROR((StockData[[#This Row],[CLOSE]]-StockData[[#This Row],[PREV. CLOSE]])/StockData[[#This Row],[PREV. CLOSE]],0)</f>
        <v>7.1148628278564965E-3</v>
      </c>
      <c r="Y6042" t="str">
        <f>IF(StockData[[#This Row],[Daily Return %]]&gt;0,"Gain",IF(StockData[[#This Row],[Daily Return %]]&lt;0,"Loss","No Change"))</f>
        <v>Gain</v>
      </c>
    </row>
    <row r="6043" spans="1:25" x14ac:dyDescent="0.3">
      <c r="A6043" s="1">
        <v>46017</v>
      </c>
      <c r="B6043" s="1" t="s">
        <v>6099</v>
      </c>
      <c r="C6043" s="1" t="s">
        <v>274</v>
      </c>
      <c r="D6043">
        <f>MONTH(StockData[[#This Row],[DATE]])</f>
        <v>12</v>
      </c>
      <c r="E6043">
        <v>2025</v>
      </c>
      <c r="F6043" t="s">
        <v>231</v>
      </c>
      <c r="G6043" t="str">
        <f>"Q"&amp;ROUNDUP(StockData[[#This Row],[Month Number]]/3,0)</f>
        <v>Q4</v>
      </c>
      <c r="H6043" s="1" t="s">
        <v>5604</v>
      </c>
      <c r="I6043" s="1" t="s">
        <v>4597</v>
      </c>
      <c r="J6043" t="s">
        <v>30</v>
      </c>
      <c r="K6043">
        <v>16703</v>
      </c>
      <c r="L6043">
        <v>16703</v>
      </c>
      <c r="M6043">
        <v>16516</v>
      </c>
      <c r="N6043">
        <v>16703</v>
      </c>
      <c r="O6043">
        <v>16590</v>
      </c>
      <c r="P6043">
        <v>16596</v>
      </c>
      <c r="Q6043">
        <v>16594.13</v>
      </c>
      <c r="R6043">
        <v>212925</v>
      </c>
      <c r="S6043">
        <v>3533305925</v>
      </c>
      <c r="T6043">
        <v>23053</v>
      </c>
      <c r="U6043">
        <v>147597</v>
      </c>
      <c r="V6043">
        <v>69.319999999999993</v>
      </c>
      <c r="W6043" s="3">
        <f>StockData[[#This Row],[CLOSE]]-StockData[[#This Row],[PREV. CLOSE]]</f>
        <v>-107</v>
      </c>
      <c r="X6043" s="2">
        <f>IFERROR((StockData[[#This Row],[CLOSE]]-StockData[[#This Row],[PREV. CLOSE]])/StockData[[#This Row],[PREV. CLOSE]],0)</f>
        <v>-6.406034844039993E-3</v>
      </c>
      <c r="Y6043" t="str">
        <f>IF(StockData[[#This Row],[Daily Return %]]&gt;0,"Gain",IF(StockData[[#This Row],[Daily Return %]]&lt;0,"Loss","No Change"))</f>
        <v>Loss</v>
      </c>
    </row>
    <row r="6044" spans="1:25" x14ac:dyDescent="0.3">
      <c r="A6044" s="1">
        <v>46020</v>
      </c>
      <c r="B6044" s="1" t="s">
        <v>6100</v>
      </c>
      <c r="C6044" s="1" t="s">
        <v>274</v>
      </c>
      <c r="D6044">
        <f>MONTH(StockData[[#This Row],[DATE]])</f>
        <v>12</v>
      </c>
      <c r="E6044">
        <v>2025</v>
      </c>
      <c r="F6044" t="s">
        <v>231</v>
      </c>
      <c r="G6044" t="str">
        <f>"Q"&amp;ROUNDUP(StockData[[#This Row],[Month Number]]/3,0)</f>
        <v>Q4</v>
      </c>
      <c r="H6044" s="1" t="s">
        <v>5604</v>
      </c>
      <c r="I6044" s="1" t="s">
        <v>4597</v>
      </c>
      <c r="J6044" t="s">
        <v>30</v>
      </c>
      <c r="K6044">
        <v>16600</v>
      </c>
      <c r="L6044">
        <v>16682</v>
      </c>
      <c r="M6044">
        <v>16499</v>
      </c>
      <c r="N6044">
        <v>16596</v>
      </c>
      <c r="O6044">
        <v>16552</v>
      </c>
      <c r="P6044">
        <v>16542</v>
      </c>
      <c r="Q6044">
        <v>16576.16</v>
      </c>
      <c r="R6044">
        <v>251796</v>
      </c>
      <c r="S6044">
        <v>4173811450</v>
      </c>
      <c r="T6044">
        <v>47443</v>
      </c>
      <c r="U6044">
        <v>167109</v>
      </c>
      <c r="V6044">
        <v>66.37</v>
      </c>
      <c r="W6044" s="3">
        <f>StockData[[#This Row],[CLOSE]]-StockData[[#This Row],[PREV. CLOSE]]</f>
        <v>-54</v>
      </c>
      <c r="X6044" s="2">
        <f>IFERROR((StockData[[#This Row],[CLOSE]]-StockData[[#This Row],[PREV. CLOSE]])/StockData[[#This Row],[PREV. CLOSE]],0)</f>
        <v>-3.2537960954446853E-3</v>
      </c>
      <c r="Y6044" t="str">
        <f>IF(StockData[[#This Row],[Daily Return %]]&gt;0,"Gain",IF(StockData[[#This Row],[Daily Return %]]&lt;0,"Loss","No Change"))</f>
        <v>Loss</v>
      </c>
    </row>
    <row r="6045" spans="1:25" x14ac:dyDescent="0.3">
      <c r="A6045" s="1">
        <v>46021</v>
      </c>
      <c r="B6045" s="1" t="s">
        <v>6101</v>
      </c>
      <c r="C6045" s="1" t="s">
        <v>274</v>
      </c>
      <c r="D6045">
        <f>MONTH(StockData[[#This Row],[DATE]])</f>
        <v>12</v>
      </c>
      <c r="E6045">
        <v>2025</v>
      </c>
      <c r="F6045" t="s">
        <v>231</v>
      </c>
      <c r="G6045" t="str">
        <f>"Q"&amp;ROUNDUP(StockData[[#This Row],[Month Number]]/3,0)</f>
        <v>Q4</v>
      </c>
      <c r="H6045" s="1" t="s">
        <v>5604</v>
      </c>
      <c r="I6045" s="1" t="s">
        <v>4597</v>
      </c>
      <c r="J6045" t="s">
        <v>30</v>
      </c>
      <c r="K6045">
        <v>16575</v>
      </c>
      <c r="L6045">
        <v>16818</v>
      </c>
      <c r="M6045">
        <v>16482</v>
      </c>
      <c r="N6045">
        <v>16542</v>
      </c>
      <c r="O6045">
        <v>16625</v>
      </c>
      <c r="P6045">
        <v>16647</v>
      </c>
      <c r="Q6045">
        <v>16658.79</v>
      </c>
      <c r="R6045">
        <v>1055843</v>
      </c>
      <c r="S6045">
        <v>17589067242</v>
      </c>
      <c r="T6045">
        <v>122607</v>
      </c>
      <c r="U6045">
        <v>756829</v>
      </c>
      <c r="V6045">
        <v>71.680000000000007</v>
      </c>
      <c r="W6045" s="3">
        <f>StockData[[#This Row],[CLOSE]]-StockData[[#This Row],[PREV. CLOSE]]</f>
        <v>105</v>
      </c>
      <c r="X6045" s="2">
        <f>IFERROR((StockData[[#This Row],[CLOSE]]-StockData[[#This Row],[PREV. CLOSE]])/StockData[[#This Row],[PREV. CLOSE]],0)</f>
        <v>6.3474791439970986E-3</v>
      </c>
      <c r="Y6045" t="str">
        <f>IF(StockData[[#This Row],[Daily Return %]]&gt;0,"Gain",IF(StockData[[#This Row],[Daily Return %]]&lt;0,"Loss","No Change"))</f>
        <v>Gain</v>
      </c>
    </row>
    <row r="6046" spans="1:25" x14ac:dyDescent="0.3">
      <c r="A6046" s="1">
        <v>46022</v>
      </c>
      <c r="B6046" s="1" t="s">
        <v>6102</v>
      </c>
      <c r="C6046" s="1" t="s">
        <v>274</v>
      </c>
      <c r="D6046">
        <f>MONTH(StockData[[#This Row],[DATE]])</f>
        <v>12</v>
      </c>
      <c r="E6046">
        <v>2025</v>
      </c>
      <c r="F6046" t="s">
        <v>231</v>
      </c>
      <c r="G6046" t="str">
        <f>"Q"&amp;ROUNDUP(StockData[[#This Row],[Month Number]]/3,0)</f>
        <v>Q4</v>
      </c>
      <c r="H6046" s="1" t="s">
        <v>5604</v>
      </c>
      <c r="I6046" s="1" t="s">
        <v>4597</v>
      </c>
      <c r="J6046" t="s">
        <v>30</v>
      </c>
      <c r="K6046">
        <v>16581</v>
      </c>
      <c r="L6046">
        <v>16776</v>
      </c>
      <c r="M6046">
        <v>16581</v>
      </c>
      <c r="N6046">
        <v>16647</v>
      </c>
      <c r="O6046">
        <v>16688</v>
      </c>
      <c r="P6046">
        <v>16697</v>
      </c>
      <c r="Q6046">
        <v>16682.77</v>
      </c>
      <c r="R6046">
        <v>314427</v>
      </c>
      <c r="S6046">
        <v>5245513521</v>
      </c>
      <c r="T6046">
        <v>65813</v>
      </c>
      <c r="U6046">
        <v>195953</v>
      </c>
      <c r="V6046">
        <v>62.32</v>
      </c>
      <c r="W6046" s="3">
        <f>StockData[[#This Row],[CLOSE]]-StockData[[#This Row],[PREV. CLOSE]]</f>
        <v>50</v>
      </c>
      <c r="X6046" s="2">
        <f>IFERROR((StockData[[#This Row],[CLOSE]]-StockData[[#This Row],[PREV. CLOSE]])/StockData[[#This Row],[PREV. CLOSE]],0)</f>
        <v>3.003544182134919E-3</v>
      </c>
      <c r="Y6046" t="str">
        <f>IF(StockData[[#This Row],[Daily Return %]]&gt;0,"Gain",IF(StockData[[#This Row],[Daily Return %]]&lt;0,"Loss","No Change"))</f>
        <v>Gain</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6ACB-F217-4518-BDA0-867217B17380}">
  <sheetPr codeName="Sheet2"/>
  <dimension ref="A1:F70"/>
  <sheetViews>
    <sheetView zoomScale="69" workbookViewId="0">
      <selection activeCell="G5" sqref="G5"/>
    </sheetView>
  </sheetViews>
  <sheetFormatPr defaultRowHeight="15.6" x14ac:dyDescent="0.3"/>
  <cols>
    <col min="1" max="1" width="29.8984375" customWidth="1"/>
    <col min="2" max="2" width="18.3984375" style="4" customWidth="1"/>
    <col min="3" max="3" width="26.19921875" customWidth="1"/>
    <col min="4" max="4" width="22.19921875" customWidth="1"/>
    <col min="5" max="5" width="18.09765625" customWidth="1"/>
    <col min="6" max="6" width="16.19921875" customWidth="1"/>
  </cols>
  <sheetData>
    <row r="1" spans="1:6" x14ac:dyDescent="0.3">
      <c r="A1" t="s">
        <v>6103</v>
      </c>
      <c r="B1" s="4" t="s">
        <v>6104</v>
      </c>
      <c r="C1" t="s">
        <v>6105</v>
      </c>
      <c r="D1" t="s">
        <v>6106</v>
      </c>
    </row>
    <row r="2" spans="1:6" x14ac:dyDescent="0.3">
      <c r="A2" t="s">
        <v>28</v>
      </c>
      <c r="B2" s="4">
        <f>AVERAGEIF(StockData[Stocks],'Summary KPI'!A2,StockData[Daily Return %])</f>
        <v>4.408122110008913E-4</v>
      </c>
      <c r="C2">
        <f>AVERAGEIF(StockData[Stocks],'Summary KPI'!A2,StockData[CLOSE])</f>
        <v>1141.8039525691693</v>
      </c>
      <c r="D2">
        <f>AVERAGEIF(StockData[Stocks],'Summary KPI'!A2,StockData[Daily Price Change])</f>
        <v>0.39150197628458527</v>
      </c>
    </row>
    <row r="3" spans="1:6" x14ac:dyDescent="0.3">
      <c r="A3" t="s">
        <v>551</v>
      </c>
      <c r="B3" s="4">
        <f>AVERAGEIF(StockData[Stocks],'Summary KPI'!A3,StockData[Daily Return %])</f>
        <v>-6.2033319762141591E-4</v>
      </c>
      <c r="C3">
        <f>AVERAGEIF(StockData[Stocks],'Summary KPI'!A3,StockData[CLOSE])</f>
        <v>1576.4542406311623</v>
      </c>
      <c r="D3">
        <f>AVERAGEIF(StockData[Stocks],'Summary KPI'!A3,StockData[Daily Price Change])</f>
        <v>-1.4157790927021692</v>
      </c>
    </row>
    <row r="4" spans="1:6" x14ac:dyDescent="0.3">
      <c r="A4" t="s">
        <v>1059</v>
      </c>
      <c r="B4" s="4">
        <f>AVERAGEIF(StockData[Stocks],'Summary KPI'!A4,StockData[Daily Return %])</f>
        <v>6.9202059299416333E-4</v>
      </c>
      <c r="C4">
        <f>AVERAGEIF(StockData[Stocks],'Summary KPI'!A4,StockData[CLOSE])</f>
        <v>1269.1991089108917</v>
      </c>
      <c r="D4">
        <f>AVERAGEIF(StockData[Stocks],'Summary KPI'!A4,StockData[Daily Price Change])</f>
        <v>0.72693069306930791</v>
      </c>
    </row>
    <row r="5" spans="1:6" x14ac:dyDescent="0.3">
      <c r="A5" t="s">
        <v>1565</v>
      </c>
      <c r="B5" s="4">
        <f>AVERAGEIF(StockData[Stocks],'Summary KPI'!A5,StockData[Daily Return %])</f>
        <v>-2.8914721079035264E-4</v>
      </c>
      <c r="C5">
        <f>AVERAGEIF(StockData[Stocks],'Summary KPI'!A5,StockData[CLOSE])</f>
        <v>3737.6982071713132</v>
      </c>
      <c r="D5">
        <f>AVERAGEIF(StockData[Stocks],'Summary KPI'!A5,StockData[Daily Price Change])</f>
        <v>-1.2513944223107567</v>
      </c>
    </row>
    <row r="6" spans="1:6" x14ac:dyDescent="0.3">
      <c r="A6" t="s">
        <v>2069</v>
      </c>
      <c r="B6" s="4">
        <f>AVERAGEIF(StockData[Stocks],'Summary KPI'!A6,StockData[Daily Return %])</f>
        <v>-4.5602128708402824E-4</v>
      </c>
      <c r="C6">
        <f>AVERAGEIF(StockData[Stocks],'Summary KPI'!A6,StockData[CLOSE])</f>
        <v>373.41528155339773</v>
      </c>
      <c r="D6">
        <f>AVERAGEIF(StockData[Stocks],'Summary KPI'!A6,StockData[Daily Price Change])</f>
        <v>-0.35749514563106788</v>
      </c>
    </row>
    <row r="7" spans="1:6" x14ac:dyDescent="0.3">
      <c r="A7" t="s">
        <v>2585</v>
      </c>
      <c r="B7" s="4">
        <f>AVERAGEIF(StockData[Stocks],'Summary KPI'!A7,StockData[Daily Return %])</f>
        <v>4.204214107056092E-4</v>
      </c>
      <c r="C7">
        <f>AVERAGEIF(StockData[Stocks],'Summary KPI'!A7,StockData[CLOSE])</f>
        <v>1615.6931818181824</v>
      </c>
      <c r="D7">
        <f>AVERAGEIF(StockData[Stocks],'Summary KPI'!A7,StockData[Daily Price Change])</f>
        <v>0.46422924901185791</v>
      </c>
    </row>
    <row r="8" spans="1:6" x14ac:dyDescent="0.3">
      <c r="A8" t="s">
        <v>4097</v>
      </c>
      <c r="B8" s="4">
        <f>AVERAGEIF(StockData[Stocks],'Summary KPI'!A8,StockData[Daily Return %])</f>
        <v>7.3446663302500961E-4</v>
      </c>
      <c r="C8">
        <f>AVERAGEIF(StockData[Stocks],'Summary KPI'!A8,StockData[CLOSE])</f>
        <v>649.77259036144596</v>
      </c>
      <c r="D8">
        <f>AVERAGEIF(StockData[Stocks],'Summary KPI'!A8,StockData[Daily Price Change])</f>
        <v>0.40582329317269084</v>
      </c>
    </row>
    <row r="9" spans="1:6" x14ac:dyDescent="0.3">
      <c r="A9" t="s">
        <v>3092</v>
      </c>
      <c r="B9" s="4">
        <f>AVERAGEIF(StockData[Stocks],'Summary KPI'!A9,StockData[Daily Return %])</f>
        <v>-2.5251946472719985E-4</v>
      </c>
      <c r="C9">
        <f>AVERAGEIF(StockData[Stocks],'Summary KPI'!A9,StockData[CLOSE])</f>
        <v>437.44850597609525</v>
      </c>
      <c r="D9">
        <f>AVERAGEIF(StockData[Stocks],'Summary KPI'!A9,StockData[Daily Price Change])</f>
        <v>-0.13605577689243031</v>
      </c>
    </row>
    <row r="10" spans="1:6" x14ac:dyDescent="0.3">
      <c r="A10" t="s">
        <v>3596</v>
      </c>
      <c r="B10" s="4">
        <f>AVERAGEIF(StockData[Stocks],'Summary KPI'!A10,StockData[Daily Return %])</f>
        <v>-2.6948569157912014E-3</v>
      </c>
      <c r="C10">
        <f>AVERAGEIF(StockData[Stocks],'Summary KPI'!A10,StockData[CLOSE])</f>
        <v>2375.4715000000001</v>
      </c>
      <c r="D10">
        <f>AVERAGEIF(StockData[Stocks],'Summary KPI'!A10,StockData[Daily Price Change])</f>
        <v>-50.468599999999952</v>
      </c>
    </row>
    <row r="11" spans="1:6" x14ac:dyDescent="0.3">
      <c r="A11" t="s">
        <v>4596</v>
      </c>
      <c r="B11" s="4">
        <f>AVERAGEIF(StockData[Stocks],'Summary KPI'!A11,StockData[Daily Return %])</f>
        <v>1.6892656703508756E-3</v>
      </c>
      <c r="C11">
        <f>AVERAGEIF(StockData[Stocks],'Summary KPI'!A11,StockData[CLOSE])</f>
        <v>2851.8030815109332</v>
      </c>
      <c r="D11">
        <f>AVERAGEIF(StockData[Stocks],'Summary KPI'!A11,StockData[Daily Price Change])</f>
        <v>3.8614314115308139</v>
      </c>
    </row>
    <row r="12" spans="1:6" x14ac:dyDescent="0.3">
      <c r="A12" t="s">
        <v>5101</v>
      </c>
      <c r="B12" s="4">
        <f>AVERAGEIF(StockData[Stocks],'Summary KPI'!A12,StockData[Daily Return %])</f>
        <v>6.8884800911586631E-4</v>
      </c>
      <c r="C12">
        <f>AVERAGEIF(StockData[Stocks],'Summary KPI'!A12,StockData[CLOSE])</f>
        <v>8948.149003984061</v>
      </c>
      <c r="D12">
        <f>AVERAGEIF(StockData[Stocks],'Summary KPI'!A12,StockData[Daily Price Change])</f>
        <v>4.4462151394422307</v>
      </c>
    </row>
    <row r="13" spans="1:6" x14ac:dyDescent="0.3">
      <c r="A13" t="s">
        <v>5604</v>
      </c>
      <c r="B13" s="4">
        <f>AVERAGEIF(StockData[Stocks],'Summary KPI'!A13,StockData[Daily Return %])</f>
        <v>1.0488873745616418E-3</v>
      </c>
      <c r="C13">
        <f>AVERAGEIF(StockData[Stocks],'Summary KPI'!A13,StockData[CLOSE])</f>
        <v>12726.103907815634</v>
      </c>
      <c r="D13">
        <f>AVERAGEIF(StockData[Stocks],'Summary KPI'!A13,StockData[Daily Price Change])</f>
        <v>12.662625250501002</v>
      </c>
    </row>
    <row r="15" spans="1:6" x14ac:dyDescent="0.3">
      <c r="A15" t="s">
        <v>6107</v>
      </c>
    </row>
    <row r="16" spans="1:6" x14ac:dyDescent="0.3">
      <c r="A16" t="s">
        <v>6103</v>
      </c>
      <c r="B16" s="4" t="s">
        <v>6108</v>
      </c>
      <c r="C16" t="s">
        <v>6109</v>
      </c>
      <c r="D16" t="s">
        <v>6110</v>
      </c>
      <c r="E16" t="s">
        <v>6111</v>
      </c>
      <c r="F16" t="s">
        <v>6112</v>
      </c>
    </row>
    <row r="17" spans="1:6" x14ac:dyDescent="0.3">
      <c r="A17" t="s">
        <v>28</v>
      </c>
      <c r="B17">
        <f>SUMIFS(StockData[VOLUME],StockData[Stocks],'Summary KPI'!A17)</f>
        <v>4263411107</v>
      </c>
      <c r="C17">
        <f>SUMIFS(StockData[VALUE],StockData[Stocks],'Summary KPI'!A17)</f>
        <v>4835527579268.4033</v>
      </c>
      <c r="D17">
        <f>COUNTIFS(StockData[Stocks],'Summary KPI'!A17,StockData[Daily Return %],"&gt;0")</f>
        <v>252</v>
      </c>
      <c r="E17">
        <f>COUNTIF(StockData[Stocks],'Summary KPI'!A17)</f>
        <v>506</v>
      </c>
      <c r="F17" s="2">
        <f>D17/E17</f>
        <v>0.49802371541501977</v>
      </c>
    </row>
    <row r="18" spans="1:6" x14ac:dyDescent="0.3">
      <c r="A18" t="s">
        <v>551</v>
      </c>
      <c r="B18">
        <f>SUMIFS(StockData[VOLUME],StockData[Stocks],'Summary KPI'!A18)</f>
        <v>8869862987</v>
      </c>
      <c r="C18">
        <f>SUMIFS(StockData[VALUE],StockData[Stocks],'Summary KPI'!A18)</f>
        <v>13537171336974.494</v>
      </c>
      <c r="D18">
        <f>COUNTIFS(StockData[Stocks],'Summary KPI'!A18,StockData[Daily Return %],"&gt;0")</f>
        <v>261</v>
      </c>
      <c r="E18">
        <f>COUNTIF(StockData[Stocks],'Summary KPI'!A18)</f>
        <v>507</v>
      </c>
      <c r="F18" s="2">
        <f t="shared" ref="F18:F28" si="0">D18/E18</f>
        <v>0.51479289940828399</v>
      </c>
    </row>
    <row r="19" spans="1:6" x14ac:dyDescent="0.3">
      <c r="A19" t="s">
        <v>1059</v>
      </c>
      <c r="B19">
        <f>SUMIFS(StockData[VOLUME],StockData[Stocks],'Summary KPI'!A19)</f>
        <v>6460496414</v>
      </c>
      <c r="C19">
        <f>SUMIFS(StockData[VALUE],StockData[Stocks],'Summary KPI'!A19)</f>
        <v>8045257109117.6553</v>
      </c>
      <c r="D19">
        <f>COUNTIFS(StockData[Stocks],'Summary KPI'!A19,StockData[Daily Return %],"&gt;0")</f>
        <v>264</v>
      </c>
      <c r="E19">
        <f>COUNTIF(StockData[Stocks],'Summary KPI'!A19)</f>
        <v>505</v>
      </c>
      <c r="F19" s="2">
        <f t="shared" si="0"/>
        <v>0.52277227722772279</v>
      </c>
    </row>
    <row r="20" spans="1:6" x14ac:dyDescent="0.3">
      <c r="A20" t="s">
        <v>1565</v>
      </c>
      <c r="B20">
        <f>SUMIFS(StockData[VOLUME],StockData[Stocks],'Summary KPI'!A20)</f>
        <v>1281051981</v>
      </c>
      <c r="C20">
        <f>SUMIFS(StockData[VALUE],StockData[Stocks],'Summary KPI'!A20)</f>
        <v>4732351733788.5469</v>
      </c>
      <c r="D20">
        <f>COUNTIFS(StockData[Stocks],'Summary KPI'!A20,StockData[Daily Return %],"&gt;0")</f>
        <v>229</v>
      </c>
      <c r="E20">
        <f>COUNTIF(StockData[Stocks],'Summary KPI'!A20)</f>
        <v>502</v>
      </c>
      <c r="F20" s="2">
        <f t="shared" si="0"/>
        <v>0.45617529880478086</v>
      </c>
    </row>
    <row r="21" spans="1:6" x14ac:dyDescent="0.3">
      <c r="A21" t="s">
        <v>2069</v>
      </c>
      <c r="B21">
        <f>SUMIFS(StockData[VOLUME],StockData[Stocks],'Summary KPI'!A21)</f>
        <v>4829675815</v>
      </c>
      <c r="C21">
        <f>SUMIFS(StockData[VALUE],StockData[Stocks],'Summary KPI'!A21)</f>
        <v>1745095456013.1311</v>
      </c>
      <c r="D21">
        <f>COUNTIFS(StockData[Stocks],'Summary KPI'!A21,StockData[Daily Return %],"&gt;0")</f>
        <v>260</v>
      </c>
      <c r="E21">
        <f>COUNTIF(StockData[Stocks],'Summary KPI'!A21)</f>
        <v>515</v>
      </c>
      <c r="F21" s="2">
        <f t="shared" si="0"/>
        <v>0.50485436893203883</v>
      </c>
    </row>
    <row r="22" spans="1:6" x14ac:dyDescent="0.3">
      <c r="A22" t="s">
        <v>2585</v>
      </c>
      <c r="B22">
        <f>SUMIFS(StockData[VOLUME],StockData[Stocks],'Summary KPI'!A22)</f>
        <v>1511148333</v>
      </c>
      <c r="C22">
        <f>SUMIFS(StockData[VALUE],StockData[Stocks],'Summary KPI'!A22)</f>
        <v>2417422780364.3018</v>
      </c>
      <c r="D22">
        <f>COUNTIFS(StockData[Stocks],'Summary KPI'!A22,StockData[Daily Return %],"&gt;0")</f>
        <v>252</v>
      </c>
      <c r="E22">
        <f>COUNTIF(StockData[Stocks],'Summary KPI'!A22)</f>
        <v>506</v>
      </c>
      <c r="F22" s="2">
        <f t="shared" si="0"/>
        <v>0.49802371541501977</v>
      </c>
    </row>
    <row r="23" spans="1:6" x14ac:dyDescent="0.3">
      <c r="A23" t="s">
        <v>4097</v>
      </c>
      <c r="B23">
        <f>SUMIFS(StockData[VOLUME],StockData[Stocks],'Summary KPI'!A23)</f>
        <v>1100036803</v>
      </c>
      <c r="C23">
        <f>SUMIFS(StockData[VALUE],StockData[Stocks],'Summary KPI'!A23)</f>
        <v>717262518223.69946</v>
      </c>
      <c r="D23">
        <f>COUNTIFS(StockData[Stocks],'Summary KPI'!A23,StockData[Daily Return %],"&gt;0")</f>
        <v>246</v>
      </c>
      <c r="E23">
        <f>COUNTIF(StockData[Stocks],'Summary KPI'!A23)</f>
        <v>498</v>
      </c>
      <c r="F23" s="2">
        <f t="shared" si="0"/>
        <v>0.49397590361445781</v>
      </c>
    </row>
    <row r="24" spans="1:6" x14ac:dyDescent="0.3">
      <c r="A24" t="s">
        <v>3092</v>
      </c>
      <c r="B24">
        <f>SUMIFS(StockData[VOLUME],StockData[Stocks],'Summary KPI'!A24)</f>
        <v>7599517229</v>
      </c>
      <c r="C24">
        <f>SUMIFS(StockData[VALUE],StockData[Stocks],'Summary KPI'!A24)</f>
        <v>3311180042084.9961</v>
      </c>
      <c r="D24">
        <f>COUNTIFS(StockData[Stocks],'Summary KPI'!A24,StockData[Daily Return %],"&gt;0")</f>
        <v>234</v>
      </c>
      <c r="E24">
        <f>COUNTIF(StockData[Stocks],'Summary KPI'!A24)</f>
        <v>502</v>
      </c>
      <c r="F24" s="2">
        <f t="shared" si="0"/>
        <v>0.46613545816733065</v>
      </c>
    </row>
    <row r="25" spans="1:6" x14ac:dyDescent="0.3">
      <c r="A25" t="s">
        <v>3596</v>
      </c>
      <c r="B25">
        <f>SUMIFS(StockData[VOLUME],StockData[Stocks],'Summary KPI'!A25)</f>
        <v>479775682</v>
      </c>
      <c r="C25">
        <f>SUMIFS(StockData[VALUE],StockData[Stocks],'Summary KPI'!A25)</f>
        <v>1032801493907.9508</v>
      </c>
      <c r="D25">
        <f>COUNTIFS(StockData[Stocks],'Summary KPI'!A25,StockData[Daily Return %],"&gt;0")</f>
        <v>250</v>
      </c>
      <c r="E25">
        <f>COUNTIF(StockData[Stocks],'Summary KPI'!A25)</f>
        <v>500</v>
      </c>
      <c r="F25" s="2">
        <f t="shared" si="0"/>
        <v>0.5</v>
      </c>
    </row>
    <row r="26" spans="1:6" x14ac:dyDescent="0.3">
      <c r="A26" t="s">
        <v>4596</v>
      </c>
      <c r="B26">
        <f>SUMIFS(StockData[VOLUME],StockData[Stocks],'Summary KPI'!A26)</f>
        <v>1481547632</v>
      </c>
      <c r="C26">
        <f>SUMIFS(StockData[VALUE],StockData[Stocks],'Summary KPI'!A26)</f>
        <v>4152675997521.8486</v>
      </c>
      <c r="D26">
        <f>COUNTIFS(StockData[Stocks],'Summary KPI'!A26,StockData[Daily Return %],"&gt;0")</f>
        <v>266</v>
      </c>
      <c r="E26">
        <f>COUNTIF(StockData[Stocks],'Summary KPI'!A26)</f>
        <v>503</v>
      </c>
      <c r="F26" s="2">
        <f t="shared" si="0"/>
        <v>0.52882703777335982</v>
      </c>
    </row>
    <row r="27" spans="1:6" x14ac:dyDescent="0.3">
      <c r="A27" t="s">
        <v>5101</v>
      </c>
      <c r="B27">
        <f>SUMIFS(StockData[VOLUME],StockData[Stocks],'Summary KPI'!A27)</f>
        <v>225615685</v>
      </c>
      <c r="C27">
        <f>SUMIFS(StockData[VALUE],StockData[Stocks],'Summary KPI'!A27)</f>
        <v>2027704414218.2007</v>
      </c>
      <c r="D27">
        <f>COUNTIFS(StockData[Stocks],'Summary KPI'!A27,StockData[Daily Return %],"&gt;0")</f>
        <v>268</v>
      </c>
      <c r="E27">
        <f>COUNTIF(StockData[Stocks],'Summary KPI'!A27)</f>
        <v>502</v>
      </c>
      <c r="F27" s="2">
        <f t="shared" si="0"/>
        <v>0.53386454183266929</v>
      </c>
    </row>
    <row r="28" spans="1:6" x14ac:dyDescent="0.3">
      <c r="A28" t="s">
        <v>5604</v>
      </c>
      <c r="B28">
        <f>SUMIFS(StockData[VOLUME],StockData[Stocks],'Summary KPI'!A28)</f>
        <v>237168796</v>
      </c>
      <c r="C28">
        <f>SUMIFS(StockData[VALUE],StockData[Stocks],'Summary KPI'!A28)</f>
        <v>2989027359258.9004</v>
      </c>
      <c r="D28">
        <f>COUNTIFS(StockData[Stocks],'Summary KPI'!A28,StockData[Daily Return %],"&gt;0")</f>
        <v>244</v>
      </c>
      <c r="E28">
        <f>COUNTIF(StockData[Stocks],'Summary KPI'!A28)</f>
        <v>499</v>
      </c>
      <c r="F28" s="2">
        <f t="shared" si="0"/>
        <v>0.48897795591182364</v>
      </c>
    </row>
    <row r="31" spans="1:6" x14ac:dyDescent="0.3">
      <c r="A31" t="s">
        <v>6103</v>
      </c>
      <c r="B31" s="4" t="s">
        <v>6113</v>
      </c>
      <c r="C31" t="s">
        <v>6114</v>
      </c>
      <c r="D31" t="s">
        <v>6115</v>
      </c>
    </row>
    <row r="32" spans="1:6" x14ac:dyDescent="0.3">
      <c r="A32" t="s">
        <v>28</v>
      </c>
      <c r="B32">
        <f>COUNTIFS(StockData[Stocks],'Summary KPI'!A32,StockData[Gain or Loss],"Gain")</f>
        <v>252</v>
      </c>
      <c r="C32">
        <f>COUNTIFS(StockData[Stocks],'Summary KPI'!$A32,StockData[Gain or Loss],'Summary KPI'!$C$31)</f>
        <v>254</v>
      </c>
      <c r="D32">
        <f>COUNTIFS(StockData[Stocks],'Summary KPI'!A32,StockData[Gain or Loss],'Summary KPI'!$D$31)</f>
        <v>0</v>
      </c>
    </row>
    <row r="33" spans="1:4" x14ac:dyDescent="0.3">
      <c r="A33" t="s">
        <v>551</v>
      </c>
      <c r="B33">
        <f>COUNTIFS(StockData[Stocks],'Summary KPI'!A33,StockData[Gain or Loss],"Gain")</f>
        <v>261</v>
      </c>
      <c r="C33">
        <f>COUNTIFS(StockData[Stocks],'Summary KPI'!A33,StockData[Gain or Loss],'Summary KPI'!$C$31)</f>
        <v>244</v>
      </c>
      <c r="D33">
        <f>COUNTIFS(StockData[Stocks],'Summary KPI'!A33,StockData[Gain or Loss],'Summary KPI'!$D$31)</f>
        <v>2</v>
      </c>
    </row>
    <row r="34" spans="1:4" x14ac:dyDescent="0.3">
      <c r="A34" t="s">
        <v>1059</v>
      </c>
      <c r="B34">
        <f>COUNTIFS(StockData[Stocks],'Summary KPI'!A34,StockData[Gain or Loss],"Gain")</f>
        <v>264</v>
      </c>
      <c r="C34">
        <f>COUNTIFS(StockData[Stocks],'Summary KPI'!A34,StockData[Gain or Loss],'Summary KPI'!$C$31)</f>
        <v>241</v>
      </c>
      <c r="D34">
        <f>COUNTIFS(StockData[Stocks],'Summary KPI'!A34,StockData[Gain or Loss],'Summary KPI'!$D$31)</f>
        <v>0</v>
      </c>
    </row>
    <row r="35" spans="1:4" x14ac:dyDescent="0.3">
      <c r="A35" t="s">
        <v>1565</v>
      </c>
      <c r="B35">
        <f>COUNTIFS(StockData[Stocks],'Summary KPI'!A35,StockData[Gain or Loss],"Gain")</f>
        <v>229</v>
      </c>
      <c r="C35">
        <f>COUNTIFS(StockData[Stocks],'Summary KPI'!A35,StockData[Gain or Loss],'Summary KPI'!$C$31)</f>
        <v>273</v>
      </c>
      <c r="D35">
        <f>COUNTIFS(StockData[Stocks],'Summary KPI'!A35,StockData[Gain or Loss],'Summary KPI'!$D$31)</f>
        <v>0</v>
      </c>
    </row>
    <row r="36" spans="1:4" x14ac:dyDescent="0.3">
      <c r="A36" t="s">
        <v>2069</v>
      </c>
      <c r="B36">
        <f>COUNTIFS(StockData[Stocks],'Summary KPI'!A36,StockData[Gain or Loss],"Gain")</f>
        <v>260</v>
      </c>
      <c r="C36">
        <f>COUNTIFS(StockData[Stocks],'Summary KPI'!A36,StockData[Gain or Loss],'Summary KPI'!$C$31)</f>
        <v>252</v>
      </c>
      <c r="D36">
        <f>COUNTIFS(StockData[Stocks],'Summary KPI'!A36,StockData[Gain or Loss],'Summary KPI'!$D$31)</f>
        <v>3</v>
      </c>
    </row>
    <row r="37" spans="1:4" x14ac:dyDescent="0.3">
      <c r="A37" t="s">
        <v>2585</v>
      </c>
      <c r="B37">
        <f>COUNTIFS(StockData[Stocks],'Summary KPI'!A37,StockData[Gain or Loss],"Gain")</f>
        <v>252</v>
      </c>
      <c r="C37">
        <f>COUNTIFS(StockData[Stocks],'Summary KPI'!A37,StockData[Gain or Loss],'Summary KPI'!$C$31)</f>
        <v>252</v>
      </c>
      <c r="D37">
        <f>COUNTIFS(StockData[Stocks],'Summary KPI'!A37,StockData[Gain or Loss],'Summary KPI'!$D$31)</f>
        <v>2</v>
      </c>
    </row>
    <row r="38" spans="1:4" x14ac:dyDescent="0.3">
      <c r="A38" t="s">
        <v>4097</v>
      </c>
      <c r="B38">
        <f>COUNTIFS(StockData[Stocks],'Summary KPI'!A38,StockData[Gain or Loss],"Gain")</f>
        <v>246</v>
      </c>
      <c r="C38">
        <f>COUNTIFS(StockData[Stocks],'Summary KPI'!A38,StockData[Gain or Loss],'Summary KPI'!$C$31)</f>
        <v>251</v>
      </c>
      <c r="D38">
        <f>COUNTIFS(StockData[Stocks],'Summary KPI'!A38,StockData[Gain or Loss],'Summary KPI'!$D$31)</f>
        <v>1</v>
      </c>
    </row>
    <row r="39" spans="1:4" x14ac:dyDescent="0.3">
      <c r="A39" t="s">
        <v>3092</v>
      </c>
      <c r="B39">
        <f>COUNTIFS(StockData[Stocks],'Summary KPI'!A39,StockData[Gain or Loss],"Gain")</f>
        <v>234</v>
      </c>
      <c r="C39">
        <f>COUNTIFS(StockData[Stocks],'Summary KPI'!A39,StockData[Gain or Loss],'Summary KPI'!$C$31)</f>
        <v>265</v>
      </c>
      <c r="D39">
        <f>COUNTIFS(StockData[Stocks],'Summary KPI'!A39,StockData[Gain or Loss],'Summary KPI'!$D$31)</f>
        <v>3</v>
      </c>
    </row>
    <row r="40" spans="1:4" x14ac:dyDescent="0.3">
      <c r="A40" t="s">
        <v>3596</v>
      </c>
      <c r="B40">
        <f>COUNTIFS(StockData[Stocks],'Summary KPI'!A40,StockData[Gain or Loss],"Gain")</f>
        <v>250</v>
      </c>
      <c r="C40">
        <f>COUNTIFS(StockData[Stocks],'Summary KPI'!A40,StockData[Gain or Loss],'Summary KPI'!$C$31)</f>
        <v>250</v>
      </c>
      <c r="D40">
        <f>COUNTIFS(StockData[Stocks],'Summary KPI'!A40,StockData[Gain or Loss],'Summary KPI'!$D$31)</f>
        <v>0</v>
      </c>
    </row>
    <row r="41" spans="1:4" x14ac:dyDescent="0.3">
      <c r="A41" t="s">
        <v>4596</v>
      </c>
      <c r="B41">
        <f>COUNTIFS(StockData[Stocks],'Summary KPI'!A41,StockData[Gain or Loss],"Gain")</f>
        <v>266</v>
      </c>
      <c r="C41">
        <f>COUNTIFS(StockData[Stocks],'Summary KPI'!A41,StockData[Gain or Loss],'Summary KPI'!$C$31)</f>
        <v>237</v>
      </c>
      <c r="D41">
        <f>COUNTIFS(StockData[Stocks],'Summary KPI'!A41,StockData[Gain or Loss],'Summary KPI'!$D$31)</f>
        <v>0</v>
      </c>
    </row>
    <row r="42" spans="1:4" x14ac:dyDescent="0.3">
      <c r="A42" t="s">
        <v>5101</v>
      </c>
      <c r="B42">
        <f>COUNTIFS(StockData[Stocks],'Summary KPI'!A42,StockData[Gain or Loss],"Gain")</f>
        <v>268</v>
      </c>
      <c r="C42">
        <f>COUNTIFS(StockData[Stocks],'Summary KPI'!A42,StockData[Gain or Loss],'Summary KPI'!$C$31)</f>
        <v>234</v>
      </c>
      <c r="D42">
        <f>COUNTIFS(StockData[Stocks],'Summary KPI'!A42,StockData[Gain or Loss],'Summary KPI'!$D$31)</f>
        <v>0</v>
      </c>
    </row>
    <row r="43" spans="1:4" x14ac:dyDescent="0.3">
      <c r="A43" t="s">
        <v>5604</v>
      </c>
      <c r="B43">
        <f>COUNTIFS(StockData[Stocks],'Summary KPI'!A43,StockData[Gain or Loss],"Gain")</f>
        <v>244</v>
      </c>
      <c r="C43">
        <f>COUNTIFS(StockData[Stocks],'Summary KPI'!A43,StockData[Gain or Loss],'Summary KPI'!$C$31)</f>
        <v>255</v>
      </c>
      <c r="D43">
        <f>COUNTIFS(StockData[Stocks],'Summary KPI'!A43,StockData[Gain or Loss],'Summary KPI'!$D$31)</f>
        <v>0</v>
      </c>
    </row>
    <row r="45" spans="1:4" x14ac:dyDescent="0.3">
      <c r="A45" t="s">
        <v>8</v>
      </c>
      <c r="B45" s="4" t="s">
        <v>6104</v>
      </c>
      <c r="C45" t="s">
        <v>6105</v>
      </c>
    </row>
    <row r="46" spans="1:4" x14ac:dyDescent="0.3">
      <c r="A46" t="s">
        <v>29</v>
      </c>
      <c r="B46" s="4">
        <f>AVERAGEIF(StockData[Sector],'Summary KPI'!A46,StockData[Daily Return %])</f>
        <v>1.6996867393573491E-4</v>
      </c>
      <c r="C46">
        <f>AVERAGEIF(StockData[Sector],A46,StockData[CLOSE])</f>
        <v>1329.3548418972321</v>
      </c>
    </row>
    <row r="47" spans="1:4" x14ac:dyDescent="0.3">
      <c r="A47" t="s">
        <v>1566</v>
      </c>
      <c r="B47" s="4">
        <f>AVERAGEIF(StockData[Sector],'Summary KPI'!A47,StockData[Daily Return %])</f>
        <v>-1.098290406093199E-4</v>
      </c>
      <c r="C47">
        <f>AVERAGEIF(StockData[Sector],A47,StockData[CLOSE])</f>
        <v>1895.0585160866688</v>
      </c>
    </row>
    <row r="48" spans="1:4" x14ac:dyDescent="0.3">
      <c r="A48" t="s">
        <v>3093</v>
      </c>
      <c r="B48" s="4">
        <f>AVERAGEIF(StockData[Sector],'Summary KPI'!A48,StockData[Daily Return %])</f>
        <v>-7.389525639614668E-4</v>
      </c>
      <c r="C48">
        <f>AVERAGEIF(StockData[Sector],A48,StockData[CLOSE])</f>
        <v>1153.9477666666662</v>
      </c>
    </row>
    <row r="49" spans="1:3" x14ac:dyDescent="0.3">
      <c r="A49" t="s">
        <v>4597</v>
      </c>
      <c r="B49" s="4">
        <f>AVERAGEIF(StockData[Sector],'Summary KPI'!A49,StockData[Daily Return %])</f>
        <v>1.1428837318277381E-3</v>
      </c>
      <c r="C49">
        <f>AVERAGEIF(StockData[Sector],A49,StockData[CLOSE])</f>
        <v>8162.7351063829738</v>
      </c>
    </row>
    <row r="51" spans="1:3" x14ac:dyDescent="0.3">
      <c r="A51" t="s">
        <v>8</v>
      </c>
      <c r="B51" s="4" t="s">
        <v>6108</v>
      </c>
    </row>
    <row r="52" spans="1:3" x14ac:dyDescent="0.3">
      <c r="A52" t="s">
        <v>29</v>
      </c>
      <c r="B52" s="3">
        <f>SUMIF(StockData[Sector],'Summary KPI'!A52,StockData[VOLUME])</f>
        <v>19593770508</v>
      </c>
    </row>
    <row r="53" spans="1:3" x14ac:dyDescent="0.3">
      <c r="A53" t="s">
        <v>1566</v>
      </c>
      <c r="B53" s="3">
        <f>SUMIF(StockData[Sector],'Summary KPI'!A53,StockData[VOLUME])</f>
        <v>7621876129</v>
      </c>
    </row>
    <row r="54" spans="1:3" x14ac:dyDescent="0.3">
      <c r="A54" t="s">
        <v>3093</v>
      </c>
      <c r="B54" s="3">
        <f>SUMIF(StockData[Sector],'Summary KPI'!A54,StockData[VOLUME])</f>
        <v>9179329714</v>
      </c>
    </row>
    <row r="55" spans="1:3" x14ac:dyDescent="0.3">
      <c r="A55" t="s">
        <v>4597</v>
      </c>
      <c r="B55" s="3">
        <f>SUMIF(StockData[Sector],'Summary KPI'!A55,StockData[VOLUME])</f>
        <v>1944332113</v>
      </c>
    </row>
    <row r="57" spans="1:3" x14ac:dyDescent="0.3">
      <c r="A57" t="s">
        <v>6116</v>
      </c>
      <c r="B57" s="4">
        <f>MAX(B2:B13)</f>
        <v>1.6892656703508756E-3</v>
      </c>
      <c r="C57" t="str">
        <f>_xlfn.XLOOKUP(MAX(B2:B13),B2:B13,A2:A13)</f>
        <v>MAHINDRA &amp; MAHINDRA</v>
      </c>
    </row>
    <row r="59" spans="1:3" x14ac:dyDescent="0.3">
      <c r="A59" t="s">
        <v>6117</v>
      </c>
      <c r="B59" s="4">
        <f>MIN(B2:B13)</f>
        <v>-2.6948569157912014E-3</v>
      </c>
      <c r="C59" t="str">
        <f>_xlfn.XLOOKUP(MIN(B2:B13),B2:B13,A2:A13)</f>
        <v>NESTLE</v>
      </c>
    </row>
    <row r="61" spans="1:3" x14ac:dyDescent="0.3">
      <c r="A61" t="s">
        <v>6118</v>
      </c>
      <c r="B61" s="4">
        <f>MAX(B46:B49)</f>
        <v>1.1428837318277381E-3</v>
      </c>
      <c r="C61" t="str">
        <f>_xlfn.XLOOKUP(MAX(B46:B49),B46:B49,A46:A49)</f>
        <v>Automobile</v>
      </c>
    </row>
    <row r="63" spans="1:3" x14ac:dyDescent="0.3">
      <c r="A63" t="s">
        <v>6119</v>
      </c>
      <c r="B63" s="7">
        <f>MAX(B17:B28)</f>
        <v>8869862987</v>
      </c>
      <c r="C63" t="str">
        <f>_xlfn.XLOOKUP(MAX(B17:B28),B17:B28,A17:A28)</f>
        <v>HDFC BANK</v>
      </c>
    </row>
    <row r="65" spans="1:3" x14ac:dyDescent="0.3">
      <c r="A65" t="s">
        <v>6112</v>
      </c>
      <c r="B65" s="4">
        <f>MAX(F17:F28)</f>
        <v>0.53386454183266929</v>
      </c>
      <c r="C65" t="str">
        <f>_xlfn.XLOOKUP(B65,F17:F28,A17:A28)</f>
        <v>BAJAJ AUTO</v>
      </c>
    </row>
    <row r="68" spans="1:3" x14ac:dyDescent="0.3">
      <c r="A68" t="s">
        <v>6120</v>
      </c>
      <c r="B68" s="8">
        <f>AVERAGE(StockData[Daily Return %])</f>
        <v>1.1599852852161524E-4</v>
      </c>
    </row>
    <row r="70" spans="1:3" x14ac:dyDescent="0.3">
      <c r="A70" s="11" t="s">
        <v>6121</v>
      </c>
      <c r="B70" t="str">
        <f>TEXT(MAX(B17:B28)/1000000000,"0.00")&amp;"B"</f>
        <v>8.87B</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75ED6-0413-43F8-8832-D7602001ECB8}">
  <sheetPr codeName="Sheet3"/>
  <dimension ref="A1:E106"/>
  <sheetViews>
    <sheetView topLeftCell="A31" zoomScale="78" zoomScaleNormal="57" workbookViewId="0">
      <selection activeCell="G34" sqref="G34"/>
    </sheetView>
  </sheetViews>
  <sheetFormatPr defaultRowHeight="15.6" x14ac:dyDescent="0.3"/>
  <cols>
    <col min="1" max="1" width="18.3984375" bestFit="1" customWidth="1"/>
    <col min="2" max="2" width="30.69921875" bestFit="1" customWidth="1"/>
    <col min="3" max="3" width="11.3984375" bestFit="1" customWidth="1"/>
    <col min="4" max="5" width="14.796875" bestFit="1" customWidth="1"/>
    <col min="6" max="6" width="11.3984375" bestFit="1" customWidth="1"/>
    <col min="7" max="7" width="7.8984375" bestFit="1" customWidth="1"/>
    <col min="8" max="8" width="26.19921875" bestFit="1" customWidth="1"/>
    <col min="9" max="9" width="9.19921875" bestFit="1" customWidth="1"/>
    <col min="10" max="10" width="16.69921875" bestFit="1" customWidth="1"/>
    <col min="11" max="11" width="8.59765625" bestFit="1" customWidth="1"/>
    <col min="12" max="12" width="7.8984375" bestFit="1" customWidth="1"/>
    <col min="13" max="13" width="8" bestFit="1" customWidth="1"/>
    <col min="14" max="14" width="11.3984375" bestFit="1" customWidth="1"/>
  </cols>
  <sheetData>
    <row r="1" spans="1:2" x14ac:dyDescent="0.3">
      <c r="A1" t="s">
        <v>6122</v>
      </c>
    </row>
    <row r="3" spans="1:2" x14ac:dyDescent="0.3">
      <c r="A3" s="5" t="s">
        <v>6123</v>
      </c>
      <c r="B3" t="s">
        <v>6124</v>
      </c>
    </row>
    <row r="4" spans="1:2" x14ac:dyDescent="0.3">
      <c r="A4" s="6" t="s">
        <v>28</v>
      </c>
      <c r="B4" s="4">
        <v>4.408122110008913E-4</v>
      </c>
    </row>
    <row r="5" spans="1:2" x14ac:dyDescent="0.3">
      <c r="A5" s="6" t="s">
        <v>5101</v>
      </c>
      <c r="B5" s="4">
        <v>6.8884800911586631E-4</v>
      </c>
    </row>
    <row r="6" spans="1:2" x14ac:dyDescent="0.3">
      <c r="A6" s="6" t="s">
        <v>2585</v>
      </c>
      <c r="B6" s="4">
        <v>4.204214107056092E-4</v>
      </c>
    </row>
    <row r="7" spans="1:2" x14ac:dyDescent="0.3">
      <c r="A7" s="6" t="s">
        <v>551</v>
      </c>
      <c r="B7" s="4">
        <v>-6.2033319762141591E-4</v>
      </c>
    </row>
    <row r="8" spans="1:2" x14ac:dyDescent="0.3">
      <c r="A8" s="6" t="s">
        <v>1059</v>
      </c>
      <c r="B8" s="4">
        <v>6.9202059299416333E-4</v>
      </c>
    </row>
    <row r="9" spans="1:2" x14ac:dyDescent="0.3">
      <c r="A9" s="6" t="s">
        <v>3092</v>
      </c>
      <c r="B9" s="4">
        <v>-2.5251946472719985E-4</v>
      </c>
    </row>
    <row r="10" spans="1:2" x14ac:dyDescent="0.3">
      <c r="A10" s="6" t="s">
        <v>4596</v>
      </c>
      <c r="B10" s="4">
        <v>1.6892656703508756E-3</v>
      </c>
    </row>
    <row r="11" spans="1:2" x14ac:dyDescent="0.3">
      <c r="A11" s="6" t="s">
        <v>4097</v>
      </c>
      <c r="B11" s="4">
        <v>7.3446663302500961E-4</v>
      </c>
    </row>
    <row r="12" spans="1:2" x14ac:dyDescent="0.3">
      <c r="A12" s="6" t="s">
        <v>5604</v>
      </c>
      <c r="B12" s="4">
        <v>1.0488873745616418E-3</v>
      </c>
    </row>
    <row r="13" spans="1:2" x14ac:dyDescent="0.3">
      <c r="A13" s="6" t="s">
        <v>3596</v>
      </c>
      <c r="B13" s="4">
        <v>-2.6948569157912014E-3</v>
      </c>
    </row>
    <row r="14" spans="1:2" x14ac:dyDescent="0.3">
      <c r="A14" s="6" t="s">
        <v>1565</v>
      </c>
      <c r="B14" s="4">
        <v>-2.8914721079035264E-4</v>
      </c>
    </row>
    <row r="15" spans="1:2" x14ac:dyDescent="0.3">
      <c r="A15" s="6" t="s">
        <v>2069</v>
      </c>
      <c r="B15" s="4">
        <v>-4.5602128708402824E-4</v>
      </c>
    </row>
    <row r="16" spans="1:2" x14ac:dyDescent="0.3">
      <c r="A16" s="6" t="s">
        <v>6125</v>
      </c>
      <c r="B16" s="4">
        <v>1.1599852852161452E-4</v>
      </c>
    </row>
    <row r="21" spans="1:2" x14ac:dyDescent="0.3">
      <c r="A21" t="s">
        <v>6126</v>
      </c>
    </row>
    <row r="22" spans="1:2" x14ac:dyDescent="0.3">
      <c r="A22" s="5" t="s">
        <v>6123</v>
      </c>
      <c r="B22" t="s">
        <v>6124</v>
      </c>
    </row>
    <row r="23" spans="1:2" x14ac:dyDescent="0.3">
      <c r="A23" s="6" t="s">
        <v>4597</v>
      </c>
      <c r="B23" s="4">
        <v>1.1428837318277381E-3</v>
      </c>
    </row>
    <row r="24" spans="1:2" x14ac:dyDescent="0.3">
      <c r="A24" s="6" t="s">
        <v>29</v>
      </c>
      <c r="B24" s="4">
        <v>1.6996867393573491E-4</v>
      </c>
    </row>
    <row r="25" spans="1:2" x14ac:dyDescent="0.3">
      <c r="A25" s="6" t="s">
        <v>3093</v>
      </c>
      <c r="B25" s="4">
        <v>-7.389525639614668E-4</v>
      </c>
    </row>
    <row r="26" spans="1:2" x14ac:dyDescent="0.3">
      <c r="A26" s="6" t="s">
        <v>1566</v>
      </c>
      <c r="B26" s="4">
        <v>-1.098290406093199E-4</v>
      </c>
    </row>
    <row r="27" spans="1:2" x14ac:dyDescent="0.3">
      <c r="A27" s="6" t="s">
        <v>6125</v>
      </c>
      <c r="B27" s="4">
        <v>1.1599852852161747E-4</v>
      </c>
    </row>
    <row r="31" spans="1:2" x14ac:dyDescent="0.3">
      <c r="A31" s="5" t="s">
        <v>6123</v>
      </c>
      <c r="B31" t="s">
        <v>6127</v>
      </c>
    </row>
    <row r="32" spans="1:2" x14ac:dyDescent="0.3">
      <c r="A32" s="6" t="s">
        <v>551</v>
      </c>
      <c r="B32" s="67">
        <v>8869862987</v>
      </c>
    </row>
    <row r="33" spans="1:2" x14ac:dyDescent="0.3">
      <c r="A33" s="6" t="s">
        <v>3092</v>
      </c>
      <c r="B33" s="67">
        <v>7599517229</v>
      </c>
    </row>
    <row r="34" spans="1:2" x14ac:dyDescent="0.3">
      <c r="A34" s="6" t="s">
        <v>1059</v>
      </c>
      <c r="B34" s="67">
        <v>6460496414</v>
      </c>
    </row>
    <row r="35" spans="1:2" x14ac:dyDescent="0.3">
      <c r="A35" s="6" t="s">
        <v>2069</v>
      </c>
      <c r="B35" s="67">
        <v>4829675815</v>
      </c>
    </row>
    <row r="36" spans="1:2" x14ac:dyDescent="0.3">
      <c r="A36" s="6" t="s">
        <v>28</v>
      </c>
      <c r="B36" s="67">
        <v>4263411107</v>
      </c>
    </row>
    <row r="37" spans="1:2" x14ac:dyDescent="0.3">
      <c r="A37" s="6" t="s">
        <v>2585</v>
      </c>
      <c r="B37" s="67">
        <v>1511148333</v>
      </c>
    </row>
    <row r="38" spans="1:2" x14ac:dyDescent="0.3">
      <c r="A38" s="6" t="s">
        <v>4596</v>
      </c>
      <c r="B38" s="67">
        <v>1481547632</v>
      </c>
    </row>
    <row r="39" spans="1:2" x14ac:dyDescent="0.3">
      <c r="A39" s="6" t="s">
        <v>1565</v>
      </c>
      <c r="B39" s="67">
        <v>1281051981</v>
      </c>
    </row>
    <row r="40" spans="1:2" x14ac:dyDescent="0.3">
      <c r="A40" s="6" t="s">
        <v>4097</v>
      </c>
      <c r="B40" s="67">
        <v>1100036803</v>
      </c>
    </row>
    <row r="41" spans="1:2" x14ac:dyDescent="0.3">
      <c r="A41" s="6" t="s">
        <v>3596</v>
      </c>
      <c r="B41" s="67">
        <v>479775682</v>
      </c>
    </row>
    <row r="42" spans="1:2" x14ac:dyDescent="0.3">
      <c r="A42" s="6" t="s">
        <v>5604</v>
      </c>
      <c r="B42" s="67">
        <v>237168796</v>
      </c>
    </row>
    <row r="43" spans="1:2" x14ac:dyDescent="0.3">
      <c r="A43" s="6" t="s">
        <v>5101</v>
      </c>
      <c r="B43" s="67">
        <v>225615685</v>
      </c>
    </row>
    <row r="44" spans="1:2" x14ac:dyDescent="0.3">
      <c r="A44" s="6" t="s">
        <v>6125</v>
      </c>
      <c r="B44" s="67">
        <v>38339308464</v>
      </c>
    </row>
    <row r="52" spans="1:5" x14ac:dyDescent="0.3">
      <c r="A52" t="s">
        <v>6128</v>
      </c>
    </row>
    <row r="53" spans="1:5" x14ac:dyDescent="0.3">
      <c r="A53" s="5" t="s">
        <v>6129</v>
      </c>
      <c r="B53" s="5" t="s">
        <v>6130</v>
      </c>
    </row>
    <row r="54" spans="1:5" x14ac:dyDescent="0.3">
      <c r="A54" s="5" t="s">
        <v>6123</v>
      </c>
      <c r="B54" t="s">
        <v>6113</v>
      </c>
      <c r="C54" t="s">
        <v>6114</v>
      </c>
      <c r="D54" t="s">
        <v>6115</v>
      </c>
      <c r="E54" t="s">
        <v>6125</v>
      </c>
    </row>
    <row r="55" spans="1:5" x14ac:dyDescent="0.3">
      <c r="A55" s="6" t="s">
        <v>5101</v>
      </c>
      <c r="B55" s="67">
        <v>268</v>
      </c>
      <c r="C55" s="67">
        <v>234</v>
      </c>
      <c r="D55" s="67"/>
      <c r="E55" s="67">
        <v>502</v>
      </c>
    </row>
    <row r="56" spans="1:5" x14ac:dyDescent="0.3">
      <c r="A56" s="6" t="s">
        <v>4596</v>
      </c>
      <c r="B56" s="67">
        <v>266</v>
      </c>
      <c r="C56" s="67">
        <v>237</v>
      </c>
      <c r="D56" s="67"/>
      <c r="E56" s="67">
        <v>503</v>
      </c>
    </row>
    <row r="57" spans="1:5" x14ac:dyDescent="0.3">
      <c r="A57" s="6" t="s">
        <v>1059</v>
      </c>
      <c r="B57" s="67">
        <v>264</v>
      </c>
      <c r="C57" s="67">
        <v>241</v>
      </c>
      <c r="D57" s="67"/>
      <c r="E57" s="67">
        <v>505</v>
      </c>
    </row>
    <row r="58" spans="1:5" x14ac:dyDescent="0.3">
      <c r="A58" s="6" t="s">
        <v>551</v>
      </c>
      <c r="B58" s="67">
        <v>261</v>
      </c>
      <c r="C58" s="67">
        <v>244</v>
      </c>
      <c r="D58" s="67">
        <v>2</v>
      </c>
      <c r="E58" s="67">
        <v>507</v>
      </c>
    </row>
    <row r="59" spans="1:5" x14ac:dyDescent="0.3">
      <c r="A59" s="6" t="s">
        <v>2069</v>
      </c>
      <c r="B59" s="67">
        <v>260</v>
      </c>
      <c r="C59" s="67">
        <v>252</v>
      </c>
      <c r="D59" s="67">
        <v>3</v>
      </c>
      <c r="E59" s="67">
        <v>515</v>
      </c>
    </row>
    <row r="60" spans="1:5" x14ac:dyDescent="0.3">
      <c r="A60" s="6" t="s">
        <v>28</v>
      </c>
      <c r="B60" s="67">
        <v>252</v>
      </c>
      <c r="C60" s="67">
        <v>254</v>
      </c>
      <c r="D60" s="67"/>
      <c r="E60" s="67">
        <v>506</v>
      </c>
    </row>
    <row r="61" spans="1:5" x14ac:dyDescent="0.3">
      <c r="A61" s="6" t="s">
        <v>2585</v>
      </c>
      <c r="B61" s="67">
        <v>252</v>
      </c>
      <c r="C61" s="67">
        <v>252</v>
      </c>
      <c r="D61" s="67">
        <v>2</v>
      </c>
      <c r="E61" s="67">
        <v>506</v>
      </c>
    </row>
    <row r="62" spans="1:5" x14ac:dyDescent="0.3">
      <c r="A62" s="6" t="s">
        <v>3596</v>
      </c>
      <c r="B62" s="67">
        <v>250</v>
      </c>
      <c r="C62" s="67">
        <v>250</v>
      </c>
      <c r="D62" s="67"/>
      <c r="E62" s="67">
        <v>500</v>
      </c>
    </row>
    <row r="63" spans="1:5" x14ac:dyDescent="0.3">
      <c r="A63" s="6" t="s">
        <v>4097</v>
      </c>
      <c r="B63" s="67">
        <v>246</v>
      </c>
      <c r="C63" s="67">
        <v>251</v>
      </c>
      <c r="D63" s="67">
        <v>1</v>
      </c>
      <c r="E63" s="67">
        <v>498</v>
      </c>
    </row>
    <row r="64" spans="1:5" x14ac:dyDescent="0.3">
      <c r="A64" s="6" t="s">
        <v>5604</v>
      </c>
      <c r="B64" s="67">
        <v>244</v>
      </c>
      <c r="C64" s="67">
        <v>255</v>
      </c>
      <c r="D64" s="67"/>
      <c r="E64" s="67">
        <v>499</v>
      </c>
    </row>
    <row r="65" spans="1:5" x14ac:dyDescent="0.3">
      <c r="A65" s="6" t="s">
        <v>3092</v>
      </c>
      <c r="B65" s="67">
        <v>234</v>
      </c>
      <c r="C65" s="67">
        <v>265</v>
      </c>
      <c r="D65" s="67">
        <v>3</v>
      </c>
      <c r="E65" s="67">
        <v>502</v>
      </c>
    </row>
    <row r="66" spans="1:5" x14ac:dyDescent="0.3">
      <c r="A66" s="6" t="s">
        <v>1565</v>
      </c>
      <c r="B66" s="67">
        <v>229</v>
      </c>
      <c r="C66" s="67">
        <v>273</v>
      </c>
      <c r="D66" s="67"/>
      <c r="E66" s="67">
        <v>502</v>
      </c>
    </row>
    <row r="67" spans="1:5" x14ac:dyDescent="0.3">
      <c r="A67" s="6" t="s">
        <v>6125</v>
      </c>
      <c r="B67" s="67">
        <v>3026</v>
      </c>
      <c r="C67" s="67">
        <v>3008</v>
      </c>
      <c r="D67" s="67">
        <v>11</v>
      </c>
      <c r="E67" s="67">
        <v>6045</v>
      </c>
    </row>
    <row r="72" spans="1:5" x14ac:dyDescent="0.3">
      <c r="A72" s="5" t="s">
        <v>6124</v>
      </c>
      <c r="B72" s="5" t="s">
        <v>6130</v>
      </c>
    </row>
    <row r="73" spans="1:5" x14ac:dyDescent="0.3">
      <c r="A73" s="5" t="s">
        <v>6123</v>
      </c>
      <c r="B73">
        <v>2024</v>
      </c>
      <c r="C73">
        <v>2025</v>
      </c>
      <c r="D73" t="s">
        <v>6125</v>
      </c>
    </row>
    <row r="74" spans="1:5" x14ac:dyDescent="0.3">
      <c r="A74" s="6" t="s">
        <v>26</v>
      </c>
      <c r="B74" s="9">
        <v>-3.5788906338212662E-3</v>
      </c>
      <c r="C74" s="9">
        <v>7.6357105794732838E-5</v>
      </c>
      <c r="D74" s="9">
        <v>-1.7244883922944683E-3</v>
      </c>
    </row>
    <row r="75" spans="1:5" x14ac:dyDescent="0.3">
      <c r="A75" s="6" t="s">
        <v>54</v>
      </c>
      <c r="B75" s="9">
        <v>1.8134076790440952E-3</v>
      </c>
      <c r="C75" s="9">
        <v>-3.820939630100969E-3</v>
      </c>
      <c r="D75" s="9">
        <v>-9.4090814550754922E-4</v>
      </c>
    </row>
    <row r="76" spans="1:5" x14ac:dyDescent="0.3">
      <c r="A76" s="6" t="s">
        <v>76</v>
      </c>
      <c r="B76" s="9">
        <v>6.2507314310478418E-4</v>
      </c>
      <c r="C76" s="9">
        <v>1.8276134799426289E-3</v>
      </c>
      <c r="D76" s="9">
        <v>1.2263433115237059E-3</v>
      </c>
    </row>
    <row r="77" spans="1:5" x14ac:dyDescent="0.3">
      <c r="A77" s="6" t="s">
        <v>96</v>
      </c>
      <c r="B77" s="9">
        <v>8.999280761443876E-4</v>
      </c>
      <c r="C77" s="9">
        <v>1.9123529912511504E-3</v>
      </c>
      <c r="D77" s="9">
        <v>1.3889807893739258E-3</v>
      </c>
    </row>
    <row r="78" spans="1:5" x14ac:dyDescent="0.3">
      <c r="A78" s="6" t="s">
        <v>119</v>
      </c>
      <c r="B78" s="9">
        <v>2.7069790886189511E-4</v>
      </c>
      <c r="C78" s="9">
        <v>8.8665170569988071E-4</v>
      </c>
      <c r="D78" s="9">
        <v>5.7151255382928336E-4</v>
      </c>
    </row>
    <row r="79" spans="1:5" x14ac:dyDescent="0.3">
      <c r="A79" s="6" t="s">
        <v>142</v>
      </c>
      <c r="B79" s="9">
        <v>3.8058541995829877E-3</v>
      </c>
      <c r="C79" s="9">
        <v>9.3941276072841379E-4</v>
      </c>
      <c r="D79" s="9">
        <v>2.2900610930282009E-3</v>
      </c>
    </row>
    <row r="80" spans="1:5" x14ac:dyDescent="0.3">
      <c r="A80" s="6" t="s">
        <v>162</v>
      </c>
      <c r="B80" s="9">
        <v>1.8944729892354341E-3</v>
      </c>
      <c r="C80" s="9">
        <v>-2.3052870849121451E-3</v>
      </c>
      <c r="D80" s="9">
        <v>-2.9306084248934726E-4</v>
      </c>
    </row>
    <row r="81" spans="1:4" x14ac:dyDescent="0.3">
      <c r="A81" s="6" t="s">
        <v>186</v>
      </c>
      <c r="B81" s="9">
        <v>8.2988388987258849E-4</v>
      </c>
      <c r="C81" s="9">
        <v>-3.5753254056450703E-3</v>
      </c>
      <c r="D81" s="9">
        <v>-1.2582402668384859E-3</v>
      </c>
    </row>
    <row r="82" spans="1:4" x14ac:dyDescent="0.3">
      <c r="A82" s="6" t="s">
        <v>208</v>
      </c>
      <c r="B82" s="9">
        <v>2.3551332007709139E-3</v>
      </c>
      <c r="C82" s="9">
        <v>-9.3500198707406035E-5</v>
      </c>
      <c r="D82" s="9">
        <v>1.0775853401735304E-3</v>
      </c>
    </row>
    <row r="83" spans="1:4" x14ac:dyDescent="0.3">
      <c r="A83" s="6" t="s">
        <v>230</v>
      </c>
      <c r="B83" s="9">
        <v>-3.4752589633916717E-3</v>
      </c>
      <c r="C83" s="9">
        <v>2.2259644802529446E-3</v>
      </c>
      <c r="D83" s="9">
        <v>-6.1925856156591966E-4</v>
      </c>
    </row>
    <row r="84" spans="1:4" x14ac:dyDescent="0.3">
      <c r="A84" s="6" t="s">
        <v>254</v>
      </c>
      <c r="B84" s="9">
        <v>9.3490794483942459E-4</v>
      </c>
      <c r="C84" s="9">
        <v>1.0941202702159586E-3</v>
      </c>
      <c r="D84" s="9">
        <v>1.0146853035764832E-3</v>
      </c>
    </row>
    <row r="85" spans="1:4" x14ac:dyDescent="0.3">
      <c r="A85" s="6" t="s">
        <v>274</v>
      </c>
      <c r="B85" s="9">
        <v>-2.357369586715456E-3</v>
      </c>
      <c r="C85" s="9">
        <v>4.7932150171514664E-4</v>
      </c>
      <c r="D85" s="9">
        <v>-8.9803139671358492E-4</v>
      </c>
    </row>
    <row r="86" spans="1:4" x14ac:dyDescent="0.3">
      <c r="A86" s="6" t="s">
        <v>6125</v>
      </c>
      <c r="B86" s="9">
        <v>2.6998653867603011E-4</v>
      </c>
      <c r="C86" s="9">
        <v>-3.6216593357995354E-5</v>
      </c>
      <c r="D86" s="9">
        <v>1.1599852852161505E-4</v>
      </c>
    </row>
    <row r="87" spans="1:4" x14ac:dyDescent="0.3">
      <c r="B87" s="9"/>
      <c r="C87" s="9"/>
      <c r="D87" s="9"/>
    </row>
    <row r="90" spans="1:4" x14ac:dyDescent="0.3">
      <c r="A90" t="s">
        <v>6131</v>
      </c>
    </row>
    <row r="91" spans="1:4" x14ac:dyDescent="0.3">
      <c r="A91" s="5" t="s">
        <v>6124</v>
      </c>
      <c r="B91" s="5" t="s">
        <v>6130</v>
      </c>
    </row>
    <row r="92" spans="1:4" x14ac:dyDescent="0.3">
      <c r="A92" s="5" t="s">
        <v>6123</v>
      </c>
      <c r="B92">
        <v>2024</v>
      </c>
      <c r="C92">
        <v>2025</v>
      </c>
      <c r="D92" t="s">
        <v>6125</v>
      </c>
    </row>
    <row r="93" spans="1:4" x14ac:dyDescent="0.3">
      <c r="A93" s="6" t="s">
        <v>4597</v>
      </c>
      <c r="B93" s="9">
        <v>1.3529088704147005E-3</v>
      </c>
      <c r="C93" s="9">
        <v>9.3452766718980817E-4</v>
      </c>
      <c r="D93" s="9">
        <v>1.1428837318277377E-3</v>
      </c>
    </row>
    <row r="94" spans="1:4" x14ac:dyDescent="0.3">
      <c r="A94" s="6" t="s">
        <v>29</v>
      </c>
      <c r="B94" s="9">
        <v>4.6943345236755656E-4</v>
      </c>
      <c r="C94" s="9">
        <v>-1.2557640844331402E-4</v>
      </c>
      <c r="D94" s="9">
        <v>1.6996867393573434E-4</v>
      </c>
    </row>
    <row r="95" spans="1:4" x14ac:dyDescent="0.3">
      <c r="A95" s="6" t="s">
        <v>3093</v>
      </c>
      <c r="B95" s="9">
        <v>-1.0660463534483081E-3</v>
      </c>
      <c r="C95" s="9">
        <v>-4.1359863505700177E-4</v>
      </c>
      <c r="D95" s="9">
        <v>-7.3895256396146755E-4</v>
      </c>
    </row>
    <row r="96" spans="1:4" x14ac:dyDescent="0.3">
      <c r="A96" s="6" t="s">
        <v>1566</v>
      </c>
      <c r="B96" s="9">
        <v>3.201998064655995E-4</v>
      </c>
      <c r="C96" s="9">
        <v>-5.3146980874259483E-4</v>
      </c>
      <c r="D96" s="9">
        <v>-1.0982904060931938E-4</v>
      </c>
    </row>
    <row r="97" spans="1:4" x14ac:dyDescent="0.3">
      <c r="A97" s="6" t="s">
        <v>6125</v>
      </c>
      <c r="B97" s="9">
        <v>2.6998653867603254E-4</v>
      </c>
      <c r="C97" s="9">
        <v>-3.6216593357996479E-5</v>
      </c>
      <c r="D97" s="9">
        <v>1.1599852852161578E-4</v>
      </c>
    </row>
    <row r="101" spans="1:4" x14ac:dyDescent="0.3">
      <c r="A101" s="5" t="s">
        <v>6123</v>
      </c>
      <c r="B101" t="s">
        <v>6124</v>
      </c>
    </row>
    <row r="102" spans="1:4" x14ac:dyDescent="0.3">
      <c r="A102" s="6" t="s">
        <v>27</v>
      </c>
      <c r="B102" s="8">
        <v>-5.6364271292594728E-4</v>
      </c>
    </row>
    <row r="103" spans="1:4" x14ac:dyDescent="0.3">
      <c r="A103" s="6" t="s">
        <v>97</v>
      </c>
      <c r="B103" s="8">
        <v>1.3999111950964095E-3</v>
      </c>
    </row>
    <row r="104" spans="1:4" x14ac:dyDescent="0.3">
      <c r="A104" s="6" t="s">
        <v>163</v>
      </c>
      <c r="B104" s="8">
        <v>-1.2597530276050174E-4</v>
      </c>
    </row>
    <row r="105" spans="1:4" x14ac:dyDescent="0.3">
      <c r="A105" s="6" t="s">
        <v>231</v>
      </c>
      <c r="B105" s="8">
        <v>-2.1271474408437368E-4</v>
      </c>
    </row>
    <row r="106" spans="1:4" x14ac:dyDescent="0.3">
      <c r="A106" s="6" t="s">
        <v>6125</v>
      </c>
      <c r="B106" s="8">
        <v>1.1599852852161475E-4</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CEF0D-2F4A-41FF-B950-C53F00AA2C04}">
  <sheetPr codeName="Sheet4"/>
  <dimension ref="A1:AL44"/>
  <sheetViews>
    <sheetView zoomScale="47" zoomScaleNormal="84" workbookViewId="0">
      <selection activeCell="I4" sqref="I4:L4"/>
    </sheetView>
  </sheetViews>
  <sheetFormatPr defaultRowHeight="15.6" x14ac:dyDescent="0.3"/>
  <cols>
    <col min="7" max="8" width="9.3984375" customWidth="1"/>
    <col min="12" max="13" width="10.19921875" customWidth="1"/>
    <col min="29" max="29" width="13" customWidth="1"/>
  </cols>
  <sheetData>
    <row r="1" spans="1:27" ht="22.95" customHeight="1" x14ac:dyDescent="0.3">
      <c r="A1" s="12"/>
      <c r="B1" s="13"/>
      <c r="C1" s="13"/>
      <c r="D1" s="13"/>
      <c r="E1" s="13"/>
      <c r="F1" s="13"/>
      <c r="G1" s="13"/>
      <c r="H1" s="13"/>
      <c r="I1" s="13"/>
      <c r="J1" s="33" t="s">
        <v>6132</v>
      </c>
      <c r="K1" s="33"/>
      <c r="L1" s="33"/>
      <c r="M1" s="33"/>
      <c r="N1" s="33"/>
      <c r="O1" s="33"/>
      <c r="P1" s="33"/>
      <c r="Q1" s="33"/>
      <c r="R1" s="33"/>
      <c r="S1" s="14"/>
      <c r="T1" s="13"/>
      <c r="U1" s="13"/>
      <c r="V1" s="13"/>
      <c r="W1" s="13"/>
      <c r="X1" s="13"/>
      <c r="Y1" s="13"/>
      <c r="Z1" s="13"/>
      <c r="AA1" s="15"/>
    </row>
    <row r="2" spans="1:27" ht="34.950000000000003" customHeight="1" x14ac:dyDescent="0.3">
      <c r="A2" s="16"/>
      <c r="B2" s="17"/>
      <c r="C2" s="17"/>
      <c r="D2" s="17"/>
      <c r="E2" s="17"/>
      <c r="F2" s="17"/>
      <c r="G2" s="17"/>
      <c r="H2" s="18"/>
      <c r="I2" s="17"/>
      <c r="J2" s="34"/>
      <c r="K2" s="34"/>
      <c r="L2" s="34"/>
      <c r="M2" s="34"/>
      <c r="N2" s="34"/>
      <c r="O2" s="34"/>
      <c r="P2" s="34"/>
      <c r="Q2" s="34"/>
      <c r="R2" s="34"/>
      <c r="S2" s="19"/>
      <c r="T2" s="17"/>
      <c r="U2" s="17"/>
      <c r="V2" s="17"/>
      <c r="W2" s="17"/>
      <c r="X2" s="17"/>
      <c r="Y2" s="17"/>
      <c r="Z2" s="17"/>
      <c r="AA2" s="20"/>
    </row>
    <row r="3" spans="1:27" x14ac:dyDescent="0.3">
      <c r="A3" s="21"/>
      <c r="B3" s="22"/>
      <c r="C3" s="22"/>
      <c r="D3" s="22"/>
      <c r="E3" s="22"/>
      <c r="F3" s="22"/>
      <c r="G3" s="22"/>
      <c r="H3" s="22"/>
      <c r="I3" s="22"/>
      <c r="J3" s="22"/>
      <c r="K3" s="22"/>
      <c r="L3" s="22"/>
      <c r="M3" s="22"/>
      <c r="N3" s="22"/>
      <c r="O3" s="22"/>
      <c r="P3" s="22"/>
      <c r="Q3" s="22"/>
      <c r="R3" s="22"/>
      <c r="S3" s="22"/>
      <c r="T3" s="22"/>
      <c r="U3" s="22"/>
      <c r="V3" s="22"/>
      <c r="W3" s="22"/>
      <c r="X3" s="22"/>
      <c r="Y3" s="22"/>
      <c r="Z3" s="22"/>
      <c r="AA3" s="23"/>
    </row>
    <row r="4" spans="1:27" ht="33" customHeight="1" x14ac:dyDescent="0.3">
      <c r="A4" s="21"/>
      <c r="B4" s="22"/>
      <c r="C4" s="22"/>
      <c r="D4" s="44" t="s">
        <v>6133</v>
      </c>
      <c r="E4" s="45"/>
      <c r="F4" s="45"/>
      <c r="G4" s="46"/>
      <c r="H4" s="24"/>
      <c r="I4" s="44" t="s">
        <v>6134</v>
      </c>
      <c r="J4" s="45"/>
      <c r="K4" s="45"/>
      <c r="L4" s="46"/>
      <c r="M4" s="24"/>
      <c r="N4" s="44" t="s">
        <v>6120</v>
      </c>
      <c r="O4" s="45"/>
      <c r="P4" s="45"/>
      <c r="Q4" s="46"/>
      <c r="R4" s="24"/>
      <c r="S4" s="44" t="s">
        <v>6135</v>
      </c>
      <c r="T4" s="45"/>
      <c r="U4" s="45"/>
      <c r="V4" s="46"/>
      <c r="W4" s="24"/>
      <c r="X4" s="44" t="s">
        <v>6136</v>
      </c>
      <c r="Y4" s="45"/>
      <c r="Z4" s="45"/>
      <c r="AA4" s="46"/>
    </row>
    <row r="5" spans="1:27" ht="15.6" customHeight="1" x14ac:dyDescent="0.3">
      <c r="A5" s="21"/>
      <c r="B5" s="22"/>
      <c r="C5" s="22"/>
      <c r="D5" s="35" t="s">
        <v>6137</v>
      </c>
      <c r="E5" s="36"/>
      <c r="F5" s="47" t="str">
        <f>_xlfn.XLOOKUP(MAX(Pivot!B4:B15),Pivot!B4:B15,Pivot!A4:A15)</f>
        <v>MAHINDRA &amp; MAHINDRA</v>
      </c>
      <c r="G5" s="48"/>
      <c r="H5" s="25"/>
      <c r="I5" s="35" t="s">
        <v>6138</v>
      </c>
      <c r="J5" s="36"/>
      <c r="K5" s="51" t="str">
        <f>_xlfn.XLOOKUP(MAX(Pivot!B23:B26),Pivot!B23:B26,Pivot!A23:A26)</f>
        <v>Automobile</v>
      </c>
      <c r="L5" s="52"/>
      <c r="M5" s="26"/>
      <c r="N5" s="35" t="s">
        <v>6139</v>
      </c>
      <c r="O5" s="36"/>
      <c r="P5" s="55">
        <f>GETPIVOTDATA("Daily Return %",Pivot!$A$2)</f>
        <v>1.1599852852161452E-4</v>
      </c>
      <c r="Q5" s="56"/>
      <c r="R5" s="27"/>
      <c r="S5" s="39" t="s">
        <v>6140</v>
      </c>
      <c r="T5" s="40"/>
      <c r="U5" s="59" t="str">
        <f>TEXT(GETPIVOTDATA("VOLUME",Pivot!$A$31)/1000000000,"0.00")&amp;"B"</f>
        <v>38.34B</v>
      </c>
      <c r="V5" s="60"/>
      <c r="W5" s="28"/>
      <c r="X5" s="39" t="s">
        <v>6141</v>
      </c>
      <c r="Y5" s="40"/>
      <c r="Z5" s="63" t="str" cm="1">
        <f t="array" ref="Z5">_xlfn.LET(_xlpm.names,Pivot!A32:A43,_xlpm.vol,Pivot!B32:B43,_xlfn.XLOOKUP(MAX(_xlfn._xlws.FILTER(_xlpm.vol,_xlpm.names&lt;&gt;"Grand Total")),_xlfn._xlws.FILTER(_xlpm.vol,_xlpm.names&lt;&gt;"Grand Total"),_xlfn._xlws.FILTER(_xlpm.names,_xlpm.names&lt;&gt;"Grand Total")))</f>
        <v>HDFC BANK</v>
      </c>
      <c r="AA5" s="64"/>
    </row>
    <row r="6" spans="1:27" ht="15.6" customHeight="1" x14ac:dyDescent="0.3">
      <c r="A6" s="21"/>
      <c r="B6" s="22"/>
      <c r="C6" s="22"/>
      <c r="D6" s="35"/>
      <c r="E6" s="36"/>
      <c r="F6" s="47"/>
      <c r="G6" s="48"/>
      <c r="H6" s="25"/>
      <c r="I6" s="35"/>
      <c r="J6" s="36"/>
      <c r="K6" s="51"/>
      <c r="L6" s="52"/>
      <c r="M6" s="26"/>
      <c r="N6" s="35"/>
      <c r="O6" s="36"/>
      <c r="P6" s="55"/>
      <c r="Q6" s="56"/>
      <c r="R6" s="27"/>
      <c r="S6" s="41"/>
      <c r="T6" s="40"/>
      <c r="U6" s="59"/>
      <c r="V6" s="60"/>
      <c r="W6" s="28"/>
      <c r="X6" s="41"/>
      <c r="Y6" s="40"/>
      <c r="Z6" s="63"/>
      <c r="AA6" s="64"/>
    </row>
    <row r="7" spans="1:27" ht="25.2" customHeight="1" x14ac:dyDescent="0.3">
      <c r="A7" s="21"/>
      <c r="B7" s="22"/>
      <c r="C7" s="22"/>
      <c r="D7" s="37"/>
      <c r="E7" s="38"/>
      <c r="F7" s="49"/>
      <c r="G7" s="50"/>
      <c r="H7" s="25"/>
      <c r="I7" s="37"/>
      <c r="J7" s="38"/>
      <c r="K7" s="53"/>
      <c r="L7" s="54"/>
      <c r="M7" s="26"/>
      <c r="N7" s="37"/>
      <c r="O7" s="38"/>
      <c r="P7" s="57"/>
      <c r="Q7" s="58"/>
      <c r="R7" s="27"/>
      <c r="S7" s="42"/>
      <c r="T7" s="43"/>
      <c r="U7" s="61"/>
      <c r="V7" s="62"/>
      <c r="W7" s="28"/>
      <c r="X7" s="42"/>
      <c r="Y7" s="43"/>
      <c r="Z7" s="65"/>
      <c r="AA7" s="66"/>
    </row>
    <row r="8" spans="1:27" x14ac:dyDescent="0.3">
      <c r="A8" s="21"/>
      <c r="B8" s="22"/>
      <c r="C8" s="22"/>
      <c r="D8" s="22"/>
      <c r="E8" s="22"/>
      <c r="F8" s="22"/>
      <c r="G8" s="22"/>
      <c r="H8" s="22"/>
      <c r="I8" s="22"/>
      <c r="J8" s="22"/>
      <c r="K8" s="22"/>
      <c r="L8" s="22"/>
      <c r="M8" s="22"/>
      <c r="N8" s="22"/>
      <c r="O8" s="22"/>
      <c r="P8" s="22"/>
      <c r="Q8" s="22"/>
      <c r="R8" s="22"/>
      <c r="S8" s="22"/>
      <c r="T8" s="22"/>
      <c r="U8" s="22"/>
      <c r="V8" s="22"/>
      <c r="W8" s="22"/>
      <c r="X8" s="22"/>
      <c r="Y8" s="22"/>
      <c r="Z8" s="22"/>
      <c r="AA8" s="23"/>
    </row>
    <row r="9" spans="1:27" x14ac:dyDescent="0.3">
      <c r="A9" s="21"/>
      <c r="B9" s="22"/>
      <c r="C9" s="22"/>
      <c r="D9" s="22"/>
      <c r="E9" s="22"/>
      <c r="F9" s="22"/>
      <c r="G9" s="22"/>
      <c r="H9" s="22"/>
      <c r="I9" s="22"/>
      <c r="J9" s="22"/>
      <c r="K9" s="22"/>
      <c r="L9" s="22"/>
      <c r="M9" s="22"/>
      <c r="N9" s="22"/>
      <c r="O9" s="22"/>
      <c r="P9" s="22"/>
      <c r="Q9" s="22"/>
      <c r="R9" s="22"/>
      <c r="S9" s="22"/>
      <c r="T9" s="22"/>
      <c r="U9" s="22"/>
      <c r="V9" s="22"/>
      <c r="W9" s="22"/>
      <c r="X9" s="22"/>
      <c r="Y9" s="22"/>
      <c r="Z9" s="22"/>
      <c r="AA9" s="23"/>
    </row>
    <row r="10" spans="1:27" x14ac:dyDescent="0.3">
      <c r="A10" s="21"/>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3"/>
    </row>
    <row r="11" spans="1:27" x14ac:dyDescent="0.3">
      <c r="A11" s="21"/>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3"/>
    </row>
    <row r="12" spans="1:27" x14ac:dyDescent="0.3">
      <c r="A12" s="21"/>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3"/>
    </row>
    <row r="13" spans="1:27" x14ac:dyDescent="0.3">
      <c r="A13" s="21"/>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3"/>
    </row>
    <row r="14" spans="1:27" x14ac:dyDescent="0.3">
      <c r="A14" s="21"/>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3"/>
    </row>
    <row r="15" spans="1:27" x14ac:dyDescent="0.3">
      <c r="A15" s="21"/>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3"/>
    </row>
    <row r="16" spans="1:27" x14ac:dyDescent="0.3">
      <c r="A16" s="2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3"/>
    </row>
    <row r="17" spans="1:27" x14ac:dyDescent="0.3">
      <c r="A17" s="21"/>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3"/>
    </row>
    <row r="18" spans="1:27" x14ac:dyDescent="0.3">
      <c r="A18" s="21"/>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3"/>
    </row>
    <row r="19" spans="1:27" x14ac:dyDescent="0.3">
      <c r="A19" s="21"/>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3"/>
    </row>
    <row r="20" spans="1:27" x14ac:dyDescent="0.3">
      <c r="A20" s="21"/>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3"/>
    </row>
    <row r="21" spans="1:27" x14ac:dyDescent="0.3">
      <c r="A21" s="21"/>
      <c r="B21" s="22"/>
      <c r="C21" s="22"/>
      <c r="D21" s="29"/>
      <c r="E21" s="29"/>
      <c r="F21" s="29"/>
      <c r="G21" s="29"/>
      <c r="H21" s="29"/>
      <c r="I21" s="29"/>
      <c r="J21" s="22"/>
      <c r="K21" s="22"/>
      <c r="L21" s="22"/>
      <c r="M21" s="22"/>
      <c r="N21" s="22"/>
      <c r="O21" s="22"/>
      <c r="P21" s="22"/>
      <c r="Q21" s="22"/>
      <c r="R21" s="22"/>
      <c r="S21" s="22"/>
      <c r="T21" s="22"/>
      <c r="U21" s="22"/>
      <c r="V21" s="22"/>
      <c r="W21" s="22"/>
      <c r="X21" s="22"/>
      <c r="Y21" s="22"/>
      <c r="Z21" s="22"/>
      <c r="AA21" s="23"/>
    </row>
    <row r="22" spans="1:27" x14ac:dyDescent="0.3">
      <c r="A22" s="21"/>
      <c r="B22" s="22"/>
      <c r="C22" s="22"/>
      <c r="D22" s="29"/>
      <c r="E22" s="29"/>
      <c r="F22" s="29"/>
      <c r="G22" s="29"/>
      <c r="H22" s="29"/>
      <c r="I22" s="29"/>
      <c r="J22" s="22"/>
      <c r="K22" s="22"/>
      <c r="L22" s="22"/>
      <c r="M22" s="22"/>
      <c r="N22" s="22"/>
      <c r="O22" s="22"/>
      <c r="P22" s="22"/>
      <c r="Q22" s="22"/>
      <c r="R22" s="22"/>
      <c r="S22" s="22"/>
      <c r="T22" s="22"/>
      <c r="U22" s="22"/>
      <c r="V22" s="22"/>
      <c r="W22" s="22"/>
      <c r="X22" s="22"/>
      <c r="Y22" s="22"/>
      <c r="Z22" s="22"/>
      <c r="AA22" s="23"/>
    </row>
    <row r="23" spans="1:27" x14ac:dyDescent="0.3">
      <c r="A23" s="21"/>
      <c r="B23" s="22"/>
      <c r="C23" s="22"/>
      <c r="D23" s="29"/>
      <c r="E23" s="29"/>
      <c r="F23" s="29"/>
      <c r="G23" s="29"/>
      <c r="H23" s="29"/>
      <c r="I23" s="29"/>
      <c r="J23" s="22"/>
      <c r="K23" s="22"/>
      <c r="L23" s="22"/>
      <c r="M23" s="22"/>
      <c r="N23" s="22"/>
      <c r="O23" s="22"/>
      <c r="P23" s="22"/>
      <c r="Q23" s="22"/>
      <c r="R23" s="22"/>
      <c r="S23" s="22"/>
      <c r="T23" s="22"/>
      <c r="U23" s="22"/>
      <c r="V23" s="22"/>
      <c r="W23" s="22"/>
      <c r="X23" s="22"/>
      <c r="Y23" s="22"/>
      <c r="Z23" s="22"/>
      <c r="AA23" s="23"/>
    </row>
    <row r="24" spans="1:27" x14ac:dyDescent="0.3">
      <c r="A24" s="21"/>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3"/>
    </row>
    <row r="25" spans="1:27" x14ac:dyDescent="0.3">
      <c r="A25" s="21"/>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3"/>
    </row>
    <row r="26" spans="1:27" x14ac:dyDescent="0.3">
      <c r="A26" s="21"/>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3"/>
    </row>
    <row r="27" spans="1:27" x14ac:dyDescent="0.3">
      <c r="A27" s="21"/>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3"/>
    </row>
    <row r="28" spans="1:27" x14ac:dyDescent="0.3">
      <c r="A28" s="21"/>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3"/>
    </row>
    <row r="29" spans="1:27" x14ac:dyDescent="0.3">
      <c r="A29" s="21"/>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3"/>
    </row>
    <row r="30" spans="1:27" x14ac:dyDescent="0.3">
      <c r="A30" s="21"/>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3"/>
    </row>
    <row r="31" spans="1:27" x14ac:dyDescent="0.3">
      <c r="A31" s="21"/>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3"/>
    </row>
    <row r="32" spans="1:27" x14ac:dyDescent="0.3">
      <c r="A32" s="21"/>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3"/>
    </row>
    <row r="33" spans="1:38" x14ac:dyDescent="0.3">
      <c r="A33" s="21"/>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3"/>
    </row>
    <row r="34" spans="1:38" x14ac:dyDescent="0.3">
      <c r="A34" s="21"/>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3"/>
    </row>
    <row r="35" spans="1:38" x14ac:dyDescent="0.3">
      <c r="A35" s="21"/>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3"/>
    </row>
    <row r="36" spans="1:38" x14ac:dyDescent="0.3">
      <c r="A36" s="21"/>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3"/>
    </row>
    <row r="37" spans="1:38" x14ac:dyDescent="0.3">
      <c r="A37" s="21"/>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3"/>
    </row>
    <row r="38" spans="1:38" x14ac:dyDescent="0.3">
      <c r="A38" s="21"/>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3"/>
    </row>
    <row r="39" spans="1:38" x14ac:dyDescent="0.3">
      <c r="A39" s="21"/>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3"/>
    </row>
    <row r="40" spans="1:38" x14ac:dyDescent="0.3">
      <c r="A40" s="21"/>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3"/>
    </row>
    <row r="41" spans="1:38" x14ac:dyDescent="0.3">
      <c r="A41" s="21"/>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3"/>
    </row>
    <row r="42" spans="1:38" x14ac:dyDescent="0.3">
      <c r="A42" s="21"/>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3"/>
    </row>
    <row r="43" spans="1:38" x14ac:dyDescent="0.3">
      <c r="A43" s="21"/>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3"/>
    </row>
    <row r="44" spans="1:38" s="10" customFormat="1" x14ac:dyDescent="0.3">
      <c r="A44" s="30"/>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c r="AC44"/>
      <c r="AD44"/>
      <c r="AE44"/>
      <c r="AF44"/>
      <c r="AG44"/>
      <c r="AH44"/>
      <c r="AI44"/>
      <c r="AJ44"/>
      <c r="AK44"/>
      <c r="AL44"/>
    </row>
  </sheetData>
  <mergeCells count="16">
    <mergeCell ref="J1:R2"/>
    <mergeCell ref="N5:O7"/>
    <mergeCell ref="S5:T7"/>
    <mergeCell ref="X5:Y7"/>
    <mergeCell ref="D4:G4"/>
    <mergeCell ref="I4:L4"/>
    <mergeCell ref="N4:Q4"/>
    <mergeCell ref="S4:V4"/>
    <mergeCell ref="X4:AA4"/>
    <mergeCell ref="F5:G7"/>
    <mergeCell ref="K5:L7"/>
    <mergeCell ref="P5:Q7"/>
    <mergeCell ref="U5:V7"/>
    <mergeCell ref="Z5:AA7"/>
    <mergeCell ref="D5:E7"/>
    <mergeCell ref="I5:J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stockdata</vt:lpstr>
      <vt:lpstr>Summary KPI</vt:lpstr>
      <vt:lpstr>Pivot</vt:lpstr>
      <vt:lpstr>Dashboard</vt:lpstr>
      <vt:lpstr>HIGH</vt:lpstr>
      <vt:lpstr>LOW</vt:lpstr>
      <vt:lpstr>OPEN</vt:lpstr>
      <vt:lpstr>PREV.CLOSE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Niyati Chavan</dc:creator>
  <cp:keywords/>
  <dc:description/>
  <cp:lastModifiedBy>Niyati Chavan</cp:lastModifiedBy>
  <cp:revision/>
  <dcterms:created xsi:type="dcterms:W3CDTF">2026-08-16T14:44:51Z</dcterms:created>
  <dcterms:modified xsi:type="dcterms:W3CDTF">2026-10-06T05:46:04Z</dcterms:modified>
  <cp:category/>
  <cp:contentStatus/>
</cp:coreProperties>
</file>